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622a8db4208f2b/Desktop/SubscriptionAnalytics_Excel/Subscription Project Files/"/>
    </mc:Choice>
  </mc:AlternateContent>
  <xr:revisionPtr revIDLastSave="0" documentId="8_{12133263-0F03-4A7C-A46A-6421E932F51B}" xr6:coauthVersionLast="47" xr6:coauthVersionMax="47" xr10:uidLastSave="{00000000-0000-0000-0000-000000000000}"/>
  <bookViews>
    <workbookView xWindow="20325" yWindow="0" windowWidth="14880" windowHeight="18210" xr2:uid="{CC0DFFDC-C90A-4A6B-B683-4DD5E7FEED64}"/>
  </bookViews>
  <sheets>
    <sheet name="Dashboard" sheetId="9" r:id="rId1"/>
    <sheet name="KPI_Engine" sheetId="11" r:id="rId2"/>
    <sheet name="Customers" sheetId="1" r:id="rId3"/>
    <sheet name="Subscriptions" sheetId="2" r:id="rId4"/>
    <sheet name="Invoices" sheetId="3" r:id="rId5"/>
    <sheet name="Marketing" sheetId="4" r:id="rId6"/>
    <sheet name="Parameters" sheetId="5" r:id="rId7"/>
    <sheet name="Monthly_KPIs" sheetId="6" r:id="rId8"/>
    <sheet name="Cohorts" sheetId="7" r:id="rId9"/>
    <sheet name="Segmentation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9" l="1"/>
  <c r="W4" i="9"/>
  <c r="S4" i="9"/>
  <c r="O4" i="9"/>
  <c r="K4" i="9"/>
  <c r="G4" i="9"/>
  <c r="K2" i="11"/>
  <c r="J2" i="11"/>
  <c r="I2" i="11"/>
  <c r="H2" i="11"/>
  <c r="G2" i="11"/>
  <c r="F2" i="11"/>
  <c r="A2" i="11" l="1"/>
  <c r="I3012" i="3"/>
  <c r="I4997" i="3"/>
  <c r="I2704" i="3"/>
  <c r="I4895" i="3"/>
  <c r="I3527" i="3"/>
  <c r="I5135" i="3"/>
  <c r="I5601" i="3"/>
  <c r="I3334" i="3"/>
  <c r="I1765" i="3"/>
  <c r="I3244" i="3"/>
  <c r="I5094" i="3"/>
  <c r="I735" i="3"/>
  <c r="I271" i="3"/>
  <c r="I2156" i="3"/>
  <c r="I2533" i="3"/>
  <c r="I4766" i="3"/>
  <c r="I358" i="3"/>
  <c r="I3084" i="3"/>
  <c r="I3712" i="3"/>
  <c r="I5783" i="3"/>
  <c r="I2167" i="3"/>
  <c r="I1644" i="3"/>
  <c r="I3315" i="3"/>
  <c r="I3904" i="3"/>
  <c r="I4379" i="3"/>
  <c r="I5315" i="3"/>
  <c r="I4720" i="3"/>
  <c r="I5277" i="3"/>
  <c r="I124" i="3"/>
  <c r="I3168" i="3"/>
  <c r="I1921" i="3"/>
  <c r="I5840" i="3"/>
  <c r="I5052" i="3"/>
  <c r="I3939" i="3"/>
  <c r="I5278" i="3"/>
  <c r="I3469" i="3"/>
  <c r="I3658" i="3"/>
  <c r="I2494" i="3"/>
  <c r="I5841" i="3"/>
  <c r="I895" i="3"/>
  <c r="I1143" i="3"/>
  <c r="I4220" i="3"/>
  <c r="I422" i="3"/>
  <c r="I1338" i="3"/>
  <c r="I5654" i="3"/>
  <c r="I4039" i="3"/>
  <c r="I5609" i="3"/>
  <c r="I136" i="3"/>
  <c r="I526" i="3"/>
  <c r="I4146" i="3"/>
  <c r="I4372" i="3"/>
  <c r="I5199" i="3"/>
  <c r="I806" i="3"/>
  <c r="I5559" i="3"/>
  <c r="I4366" i="3"/>
  <c r="I3409" i="3"/>
  <c r="I5726" i="3"/>
  <c r="I5353" i="3"/>
  <c r="I874" i="3"/>
  <c r="I386" i="3"/>
  <c r="I2762" i="3"/>
  <c r="I1883" i="3"/>
  <c r="I4669" i="3"/>
  <c r="I1320" i="3"/>
  <c r="I1786" i="3"/>
  <c r="I1856" i="3"/>
  <c r="I4608" i="3"/>
  <c r="I5062" i="3"/>
  <c r="I5697" i="3"/>
  <c r="I2895" i="3"/>
  <c r="I835" i="3"/>
  <c r="I4003" i="3"/>
  <c r="I4061" i="3"/>
  <c r="I1682" i="3"/>
  <c r="I2271" i="3"/>
  <c r="I5873" i="3"/>
  <c r="I5114" i="3"/>
  <c r="I2477" i="3"/>
  <c r="I3617" i="3"/>
  <c r="I536" i="3"/>
  <c r="I2456" i="3"/>
  <c r="I2864" i="3"/>
  <c r="I2936" i="3"/>
  <c r="I2312" i="3"/>
  <c r="I65" i="3"/>
  <c r="I553" i="3"/>
  <c r="I4334" i="3"/>
  <c r="I2207" i="3"/>
  <c r="I3101" i="3"/>
  <c r="I4966" i="3"/>
  <c r="I3533" i="3"/>
  <c r="I137" i="3"/>
  <c r="I3222" i="3"/>
  <c r="I3659" i="3"/>
  <c r="I3455" i="3"/>
  <c r="I5552" i="3"/>
  <c r="I5772" i="3"/>
  <c r="I683" i="3"/>
  <c r="I5424" i="3"/>
  <c r="I3873" i="3"/>
  <c r="I2747" i="3"/>
  <c r="I4817" i="3"/>
  <c r="I4660" i="3"/>
  <c r="I4205" i="3"/>
  <c r="I1535" i="3"/>
  <c r="I2748" i="3"/>
  <c r="I1711" i="3"/>
  <c r="I2655" i="3"/>
  <c r="I5710" i="3"/>
  <c r="I2356" i="3"/>
  <c r="I1472" i="3"/>
  <c r="I3618" i="3"/>
  <c r="I1613" i="3"/>
  <c r="I3948" i="3"/>
  <c r="I4429" i="3"/>
  <c r="I5569" i="3"/>
  <c r="I5678" i="3"/>
  <c r="I4285" i="3"/>
  <c r="I3600" i="3"/>
  <c r="I5963" i="3"/>
  <c r="I3191" i="3"/>
  <c r="I5508" i="3"/>
  <c r="I4907" i="3"/>
  <c r="I3837" i="3"/>
  <c r="I4466" i="3"/>
  <c r="I316" i="3"/>
  <c r="I4031" i="3"/>
  <c r="I2585" i="3"/>
  <c r="I4908" i="3"/>
  <c r="I3048" i="3"/>
  <c r="I3327" i="3"/>
  <c r="I3829" i="3"/>
  <c r="I2613" i="3"/>
  <c r="I4236" i="3"/>
  <c r="I5311" i="3"/>
  <c r="I272" i="3"/>
  <c r="I2522" i="3"/>
  <c r="I5560" i="3"/>
  <c r="I2917" i="3"/>
  <c r="I4430" i="3"/>
  <c r="I2470" i="3"/>
  <c r="I5812" i="3"/>
  <c r="I4519" i="3"/>
  <c r="I2106" i="3"/>
  <c r="I1047" i="3"/>
  <c r="I4147" i="3"/>
  <c r="I1268" i="3"/>
  <c r="I514" i="3"/>
  <c r="I1015" i="3"/>
  <c r="I2124" i="3"/>
  <c r="I5143" i="3"/>
  <c r="I4661" i="3"/>
  <c r="I2301" i="3"/>
  <c r="I1397" i="3"/>
  <c r="I3387" i="3"/>
  <c r="I340" i="3"/>
  <c r="I3379" i="3"/>
  <c r="I1016" i="3"/>
  <c r="I1430" i="3"/>
  <c r="I3932" i="3"/>
  <c r="I5161" i="3"/>
  <c r="I3744" i="3"/>
  <c r="I1273" i="3"/>
  <c r="I5665" i="3"/>
  <c r="I2827" i="3"/>
  <c r="I5964" i="3"/>
  <c r="I2368" i="3"/>
  <c r="I5484" i="3"/>
  <c r="I4431" i="3"/>
  <c r="I1880" i="3"/>
  <c r="I3691" i="3"/>
  <c r="I7" i="3"/>
  <c r="I1791" i="3"/>
  <c r="I5974" i="3"/>
  <c r="I1536" i="3"/>
  <c r="I5437" i="3"/>
  <c r="I2656" i="3"/>
  <c r="I2945" i="3"/>
  <c r="I3556" i="3"/>
  <c r="I646" i="3"/>
  <c r="I1773" i="3"/>
  <c r="I2133" i="3"/>
  <c r="I3887" i="3"/>
  <c r="I5387" i="3"/>
  <c r="I1690" i="3"/>
  <c r="I4432" i="3"/>
  <c r="I3348" i="3"/>
  <c r="I5865" i="3"/>
  <c r="I4616" i="3"/>
  <c r="I4580" i="3"/>
  <c r="I4057" i="3"/>
  <c r="I1391" i="3"/>
  <c r="I565" i="3"/>
  <c r="I4641" i="3"/>
  <c r="I2896" i="3"/>
  <c r="I1733" i="3"/>
  <c r="I5822" i="3"/>
  <c r="I5011" i="3"/>
  <c r="I3622" i="3"/>
  <c r="I2856" i="3"/>
  <c r="I5256" i="3"/>
  <c r="I2589" i="3"/>
  <c r="I2256" i="3"/>
  <c r="I4156" i="3"/>
  <c r="I5679" i="3"/>
  <c r="I461" i="3"/>
  <c r="I1189" i="3"/>
  <c r="I1645" i="3"/>
  <c r="I1646" i="3"/>
  <c r="I4822" i="3"/>
  <c r="I4507" i="3"/>
  <c r="I3770" i="3"/>
  <c r="I5173" i="3"/>
  <c r="I1032" i="3"/>
  <c r="I4467" i="3"/>
  <c r="I5203" i="3"/>
  <c r="I3635" i="3"/>
  <c r="I1782" i="3"/>
  <c r="I1524" i="3"/>
  <c r="I2024" i="3"/>
  <c r="I3085" i="3"/>
  <c r="I2668" i="3"/>
  <c r="I2743" i="3"/>
  <c r="I387" i="3"/>
  <c r="I2995" i="3"/>
  <c r="I4609" i="3"/>
  <c r="I249" i="3"/>
  <c r="I78" i="3"/>
  <c r="I1101" i="3"/>
  <c r="I4998" i="3"/>
  <c r="I3114" i="3"/>
  <c r="I1556" i="3"/>
  <c r="I1293" i="3"/>
  <c r="I5866" i="3"/>
  <c r="I5687" i="3"/>
  <c r="I4130" i="3"/>
  <c r="I3683" i="3"/>
  <c r="I2115" i="3"/>
  <c r="I5954" i="3"/>
  <c r="I1171" i="3"/>
  <c r="I1696" i="3"/>
  <c r="I2236" i="3"/>
  <c r="I79" i="3"/>
  <c r="I3128" i="3"/>
  <c r="I2749" i="3"/>
  <c r="I3434" i="3"/>
  <c r="I5920" i="3"/>
  <c r="I5742" i="3"/>
  <c r="I5797" i="3"/>
  <c r="I5735" i="3"/>
  <c r="I142" i="3"/>
  <c r="I2691" i="3"/>
  <c r="I5204" i="3"/>
  <c r="I520" i="3"/>
  <c r="I1651" i="3"/>
  <c r="I4526" i="3"/>
  <c r="I2671" i="3"/>
  <c r="I288" i="3"/>
  <c r="I5680" i="3"/>
  <c r="I2229" i="3"/>
  <c r="I1966" i="3"/>
  <c r="I2189" i="3"/>
  <c r="I2012" i="3"/>
  <c r="I3063" i="3"/>
  <c r="I2677" i="3"/>
  <c r="I2081" i="3"/>
  <c r="I2803" i="3"/>
  <c r="I1082" i="3"/>
  <c r="I3783" i="3"/>
  <c r="I3064" i="3"/>
  <c r="I5813" i="3"/>
  <c r="I4865" i="3"/>
  <c r="I1003" i="3"/>
  <c r="I4179" i="3"/>
  <c r="I5263" i="3"/>
  <c r="I640" i="3"/>
  <c r="I4767" i="3"/>
  <c r="I590" i="3"/>
  <c r="I4914" i="3"/>
  <c r="I4976" i="3"/>
  <c r="I5853" i="3"/>
  <c r="I3778" i="3"/>
  <c r="I5029" i="3"/>
  <c r="I2645" i="3"/>
  <c r="I1092" i="3"/>
  <c r="I3619" i="3"/>
  <c r="I862" i="3"/>
  <c r="I430" i="3"/>
  <c r="I1234" i="3"/>
  <c r="I3410" i="3"/>
  <c r="I4878" i="3"/>
  <c r="I1235" i="3"/>
  <c r="I3316" i="3"/>
  <c r="I4012" i="3"/>
  <c r="I1929" i="3"/>
  <c r="I264" i="3"/>
  <c r="I1410" i="3"/>
  <c r="I566" i="3"/>
  <c r="I1190" i="3"/>
  <c r="I5874" i="3"/>
  <c r="I3980" i="3"/>
  <c r="I5306" i="3"/>
  <c r="I3209" i="3"/>
  <c r="I863" i="3"/>
  <c r="I5074" i="3"/>
  <c r="I1102" i="3"/>
  <c r="I3839" i="3"/>
  <c r="I615" i="3"/>
  <c r="I5425" i="3"/>
  <c r="I5285" i="3"/>
  <c r="I5637" i="3"/>
  <c r="I2576" i="3"/>
  <c r="I1922" i="3"/>
  <c r="I5225" i="3"/>
  <c r="I2657" i="3"/>
  <c r="I5300" i="3"/>
  <c r="I5596" i="3"/>
  <c r="I3593" i="3"/>
  <c r="I2053" i="3"/>
  <c r="I4353" i="3"/>
  <c r="I5444" i="3"/>
  <c r="I3497" i="3"/>
  <c r="I3233" i="3"/>
  <c r="I2672" i="3"/>
  <c r="I4988" i="3"/>
  <c r="I5747" i="3"/>
  <c r="I419" i="3"/>
  <c r="I2134" i="3"/>
  <c r="I651" i="3"/>
  <c r="I2445" i="3"/>
  <c r="I1247" i="3"/>
  <c r="I1206" i="3"/>
  <c r="I3349" i="3"/>
  <c r="I3967" i="3"/>
  <c r="I4844" i="3"/>
  <c r="I1358" i="3"/>
  <c r="I3294" i="3"/>
  <c r="I1339" i="3"/>
  <c r="I3245" i="3"/>
  <c r="I4662" i="3"/>
  <c r="I4610" i="3"/>
  <c r="I1864" i="3"/>
  <c r="I4004" i="3"/>
  <c r="I5814" i="3"/>
  <c r="I4682" i="3"/>
  <c r="I1103" i="3"/>
  <c r="I334" i="3"/>
  <c r="I5681" i="3"/>
  <c r="I1978" i="3"/>
  <c r="I2804" i="3"/>
  <c r="I1577" i="3"/>
  <c r="I5718" i="3"/>
  <c r="I4930" i="3"/>
  <c r="I2918" i="3"/>
  <c r="I3380" i="3"/>
  <c r="I736" i="3"/>
  <c r="I567" i="3"/>
  <c r="I381" i="3"/>
  <c r="I4214" i="3"/>
  <c r="I5124" i="3"/>
  <c r="I4896" i="3"/>
  <c r="I4137" i="3"/>
  <c r="I5643" i="3"/>
  <c r="I234" i="3"/>
  <c r="I4743" i="3"/>
  <c r="I3179" i="3"/>
  <c r="I5698" i="3"/>
  <c r="I5719" i="3"/>
  <c r="I2262" i="3"/>
  <c r="I1172" i="3"/>
  <c r="I2971" i="3"/>
  <c r="I1633" i="3"/>
  <c r="I2806" i="3"/>
  <c r="I5491" i="3"/>
  <c r="I4335" i="3"/>
  <c r="I2281" i="3"/>
  <c r="I5921" i="3"/>
  <c r="I1967" i="3"/>
  <c r="I1453" i="3"/>
  <c r="I5823" i="3"/>
  <c r="I634" i="3"/>
  <c r="I4308" i="3"/>
  <c r="I3752" i="3"/>
  <c r="I317" i="3"/>
  <c r="I2590" i="3"/>
  <c r="I5787" i="3"/>
  <c r="I904" i="3"/>
  <c r="I143" i="3"/>
  <c r="I3544" i="3"/>
  <c r="I4549" i="3"/>
  <c r="I3717" i="3"/>
  <c r="I4977" i="3"/>
  <c r="I3335" i="3"/>
  <c r="I462" i="3"/>
  <c r="I440" i="3"/>
  <c r="I1179" i="3"/>
  <c r="I97" i="3"/>
  <c r="I3283" i="3"/>
  <c r="I5784" i="3"/>
  <c r="I4013" i="3"/>
  <c r="I150" i="3"/>
  <c r="I1672" i="3"/>
  <c r="I5125" i="3"/>
  <c r="I89" i="3"/>
  <c r="I4866" i="3"/>
  <c r="I5241" i="3"/>
  <c r="I1691" i="3"/>
  <c r="I90" i="3"/>
  <c r="I4336" i="3"/>
  <c r="I4312" i="3"/>
  <c r="I2409" i="3"/>
  <c r="I5943" i="3"/>
  <c r="I1634" i="3"/>
  <c r="I922" i="3"/>
  <c r="I725" i="3"/>
  <c r="I4119" i="3"/>
  <c r="I3074" i="3"/>
  <c r="I4839" i="3"/>
  <c r="I3897" i="3"/>
  <c r="I2362" i="3"/>
  <c r="I4035" i="3"/>
  <c r="I486" i="3"/>
  <c r="I3811" i="3"/>
  <c r="I750" i="3"/>
  <c r="I187" i="3"/>
  <c r="I4051" i="3"/>
  <c r="I3216" i="3"/>
  <c r="I3548" i="3"/>
  <c r="I5445" i="3"/>
  <c r="I2673" i="3"/>
  <c r="I4120" i="3"/>
  <c r="I1587" i="3"/>
  <c r="I1787" i="3"/>
  <c r="I2471" i="3"/>
  <c r="I80" i="3"/>
  <c r="I2107" i="3"/>
  <c r="I4971" i="3"/>
  <c r="I138" i="3"/>
  <c r="I3679" i="3"/>
  <c r="I1865" i="3"/>
  <c r="I1210" i="3"/>
  <c r="I1048" i="3"/>
  <c r="I5878" i="3"/>
  <c r="I3049" i="3"/>
  <c r="I4162" i="3"/>
  <c r="I2237" i="3"/>
  <c r="I4163" i="3"/>
  <c r="I2604" i="3"/>
  <c r="I3539" i="3"/>
  <c r="I238" i="3"/>
  <c r="I896" i="3"/>
  <c r="I3498" i="3"/>
  <c r="I3940" i="3"/>
  <c r="I3667" i="3"/>
  <c r="I2139" i="3"/>
  <c r="I139" i="3"/>
  <c r="I4520" i="3"/>
  <c r="I3461" i="3"/>
  <c r="I5561" i="3"/>
  <c r="I2544" i="3"/>
  <c r="I2190" i="3"/>
  <c r="I3462" i="3"/>
  <c r="I5623" i="3"/>
  <c r="I1801" i="3"/>
  <c r="I3192" i="3"/>
  <c r="I1058" i="3"/>
  <c r="I1125" i="3"/>
  <c r="I463" i="3"/>
  <c r="I4410" i="3"/>
  <c r="I1158" i="3"/>
  <c r="I5833" i="3"/>
  <c r="I1173" i="3"/>
  <c r="I4354" i="3"/>
  <c r="I5468" i="3"/>
  <c r="I5824" i="3"/>
  <c r="I853" i="3"/>
  <c r="I1482" i="3"/>
  <c r="I3510" i="3"/>
  <c r="I5688" i="3"/>
  <c r="I1857" i="3"/>
  <c r="I3055" i="3"/>
  <c r="I225" i="3"/>
  <c r="I2919" i="3"/>
  <c r="I5610" i="3"/>
  <c r="I1159" i="3"/>
  <c r="I652" i="3"/>
  <c r="I1588" i="3"/>
  <c r="I1712" i="3"/>
  <c r="I2828" i="3"/>
  <c r="I4286" i="3"/>
  <c r="I5748" i="3"/>
  <c r="I726" i="3"/>
  <c r="I1635" i="3"/>
  <c r="I3771" i="3"/>
  <c r="I2961" i="3"/>
  <c r="I66" i="3"/>
  <c r="I188" i="3"/>
  <c r="I1597" i="3"/>
  <c r="I1912" i="3"/>
  <c r="I3151" i="3"/>
  <c r="I3674" i="3"/>
  <c r="I807" i="3"/>
  <c r="I4348" i="3"/>
  <c r="I836" i="3"/>
  <c r="I1149" i="3"/>
  <c r="I5376" i="3"/>
  <c r="I3373" i="3"/>
  <c r="I2457" i="3"/>
  <c r="I400" i="3"/>
  <c r="I114" i="3"/>
  <c r="I542" i="3"/>
  <c r="I1140" i="3"/>
  <c r="I1866" i="3"/>
  <c r="I4756" i="3"/>
  <c r="I5249" i="3"/>
  <c r="I2515" i="3"/>
  <c r="I2446" i="3"/>
  <c r="I4947" i="3"/>
  <c r="I4845" i="3"/>
  <c r="I5157" i="3"/>
  <c r="I189" i="3"/>
  <c r="I5257" i="3"/>
  <c r="I4650" i="3"/>
  <c r="I2591" i="3"/>
  <c r="I3859" i="3"/>
  <c r="I103" i="3"/>
  <c r="I4628" i="3"/>
  <c r="I2422" i="3"/>
  <c r="I2272" i="3"/>
  <c r="I4629" i="3"/>
  <c r="I3638" i="3"/>
  <c r="I4581" i="3"/>
  <c r="I359" i="3"/>
  <c r="I3830" i="3"/>
  <c r="I91" i="3"/>
  <c r="I2564" i="3"/>
  <c r="I8" i="3"/>
  <c r="I4550" i="3"/>
  <c r="I5553" i="3"/>
  <c r="I3444" i="3"/>
  <c r="I4073" i="3"/>
  <c r="I2499" i="3"/>
  <c r="I289" i="3"/>
  <c r="I2755" i="3"/>
  <c r="I5570" i="3"/>
  <c r="I1598" i="3"/>
  <c r="I2282" i="3"/>
  <c r="I5343" i="3"/>
  <c r="I578" i="3"/>
  <c r="I2962" i="3"/>
  <c r="I1444" i="3"/>
  <c r="I5514" i="3"/>
  <c r="I2465" i="3"/>
  <c r="I1566" i="3"/>
  <c r="I5016" i="3"/>
  <c r="I575" i="3"/>
  <c r="I1578" i="3"/>
  <c r="I3941" i="3"/>
  <c r="I2842" i="3"/>
  <c r="I5807" i="3"/>
  <c r="I5354" i="3"/>
  <c r="I2063" i="3"/>
  <c r="I1004" i="3"/>
  <c r="I377" i="3"/>
  <c r="I431" i="3"/>
  <c r="I1439" i="3"/>
  <c r="I5638" i="3"/>
  <c r="I3881" i="3"/>
  <c r="I1810" i="3"/>
  <c r="I3270" i="3"/>
  <c r="I4148" i="3"/>
  <c r="I1033" i="3"/>
  <c r="I4978" i="3"/>
  <c r="I5075" i="3"/>
  <c r="I3601" i="3"/>
  <c r="I3608" i="3"/>
  <c r="I5788" i="3"/>
  <c r="I1550" i="3"/>
  <c r="I1774" i="3"/>
  <c r="I3772" i="3"/>
  <c r="I446" i="3"/>
  <c r="I4749" i="3"/>
  <c r="I3122" i="3"/>
  <c r="I4263" i="3"/>
  <c r="I757" i="3"/>
  <c r="I2897" i="3"/>
  <c r="I4478" i="3"/>
  <c r="I758" i="3"/>
  <c r="I3006" i="3"/>
  <c r="I2877" i="3"/>
  <c r="I5158" i="3"/>
  <c r="I1174" i="3"/>
  <c r="I4423" i="3"/>
  <c r="I3086" i="3"/>
  <c r="I5406" i="3"/>
  <c r="I3259" i="3"/>
  <c r="I5644" i="3"/>
  <c r="I2614" i="3"/>
  <c r="I1792" i="3"/>
  <c r="I622" i="3"/>
  <c r="I2898" i="3"/>
  <c r="I401" i="3"/>
  <c r="I5438" i="3"/>
  <c r="I2516" i="3"/>
  <c r="I3388" i="3"/>
  <c r="I1349" i="3"/>
  <c r="I3323" i="3"/>
  <c r="I5798" i="3"/>
  <c r="I2413" i="3"/>
  <c r="I5492" i="3"/>
  <c r="I1039" i="3"/>
  <c r="I5063" i="3"/>
  <c r="I2228" i="3"/>
  <c r="I5253" i="3"/>
  <c r="I1507" i="3"/>
  <c r="I929" i="3"/>
  <c r="I2273" i="3"/>
  <c r="I5955" i="3"/>
  <c r="I808" i="3"/>
  <c r="I5630" i="3"/>
  <c r="I5258" i="3"/>
  <c r="I2" i="3"/>
  <c r="I3426" i="3"/>
  <c r="I684" i="3"/>
  <c r="I5355" i="3"/>
  <c r="I5004" i="3"/>
  <c r="I2437" i="3"/>
  <c r="I2987" i="3"/>
  <c r="I4701" i="3"/>
  <c r="I4792" i="3"/>
  <c r="I3141" i="3"/>
  <c r="I5711" i="3"/>
  <c r="I1281" i="3"/>
  <c r="I2711" i="3"/>
  <c r="I3246" i="3"/>
  <c r="I4575" i="3"/>
  <c r="I3918" i="3"/>
  <c r="I3299" i="3"/>
  <c r="I2328" i="3"/>
  <c r="I4867" i="3"/>
  <c r="I5548" i="3"/>
  <c r="I1697" i="3"/>
  <c r="I5005" i="3"/>
  <c r="I2920" i="3"/>
  <c r="I3065" i="3"/>
  <c r="I4138" i="3"/>
  <c r="I4683" i="3"/>
  <c r="I4326" i="3"/>
  <c r="I290" i="3"/>
  <c r="I3797" i="3"/>
  <c r="I2098" i="3"/>
  <c r="I3898" i="3"/>
  <c r="I1118" i="3"/>
  <c r="I5944" i="3"/>
  <c r="I5540" i="3"/>
  <c r="I214" i="3"/>
  <c r="I3123" i="3"/>
  <c r="I4100" i="3"/>
  <c r="I2472" i="3"/>
  <c r="I3815" i="3"/>
  <c r="I98" i="3"/>
  <c r="I5922" i="3"/>
  <c r="I2539" i="3"/>
  <c r="I3217" i="3"/>
  <c r="I5965" i="3"/>
  <c r="I2796" i="3"/>
  <c r="I1589" i="3"/>
  <c r="I2064" i="3"/>
  <c r="I215" i="3"/>
  <c r="I5825" i="3"/>
  <c r="I5126" i="3"/>
  <c r="I616" i="3"/>
  <c r="I208" i="3"/>
  <c r="I2513" i="3"/>
  <c r="I5363" i="3"/>
  <c r="I5674" i="3"/>
  <c r="I1104" i="3"/>
  <c r="I3511" i="3"/>
  <c r="I3831" i="3"/>
  <c r="I3013" i="3"/>
  <c r="I2565" i="3"/>
  <c r="I2721" i="3"/>
  <c r="I447" i="3"/>
  <c r="I3534" i="3"/>
  <c r="I3044" i="3"/>
  <c r="I4257" i="3"/>
  <c r="I457" i="3"/>
  <c r="I4721" i="3"/>
  <c r="I5933" i="3"/>
  <c r="I2054" i="3"/>
  <c r="I4989" i="3"/>
  <c r="I5329" i="3"/>
  <c r="I2013" i="3"/>
  <c r="I5854" i="3"/>
  <c r="I4014" i="3"/>
  <c r="I2937" i="3"/>
  <c r="I5388" i="3"/>
  <c r="I4032" i="3"/>
  <c r="I635" i="3"/>
  <c r="I1609" i="3"/>
  <c r="I2447" i="3"/>
  <c r="I3389" i="3"/>
  <c r="I5446" i="3"/>
  <c r="I4768" i="3"/>
  <c r="I3398" i="3"/>
  <c r="I4852" i="3"/>
  <c r="I2586" i="3"/>
  <c r="I5086" i="3"/>
  <c r="I2619" i="3"/>
  <c r="I2423" i="3"/>
  <c r="I1211" i="3"/>
  <c r="I742" i="3"/>
  <c r="I1274" i="3"/>
  <c r="I905" i="3"/>
  <c r="I146" i="3"/>
  <c r="I3732" i="3"/>
  <c r="I3309" i="3"/>
  <c r="I666" i="3"/>
  <c r="I1881" i="3"/>
  <c r="I1516" i="3"/>
  <c r="I2087" i="3"/>
  <c r="I1767" i="3"/>
  <c r="I1421" i="3"/>
  <c r="I5611" i="3"/>
  <c r="I4582" i="3"/>
  <c r="I4651" i="3"/>
  <c r="I2630" i="3"/>
  <c r="I5727" i="3"/>
  <c r="I1365" i="3"/>
  <c r="I973" i="3"/>
  <c r="I1144" i="3"/>
  <c r="I3791" i="3"/>
  <c r="I3193" i="3"/>
  <c r="I5879" i="3"/>
  <c r="I5192" i="3"/>
  <c r="I1923" i="3"/>
  <c r="I641" i="3"/>
  <c r="I432" i="3"/>
  <c r="I1445" i="3"/>
  <c r="I5118" i="3"/>
  <c r="I3381" i="3"/>
  <c r="I2823" i="3"/>
  <c r="I3949" i="3"/>
  <c r="I3882" i="3"/>
  <c r="I3124" i="3"/>
  <c r="I5706" i="3"/>
  <c r="I5045" i="3"/>
  <c r="I1497" i="3"/>
  <c r="I5038" i="3"/>
  <c r="I1359" i="3"/>
  <c r="I1488" i="3"/>
  <c r="I4678" i="3"/>
  <c r="I1819" i="3"/>
  <c r="I2329" i="3"/>
  <c r="I423" i="3"/>
  <c r="I3194" i="3"/>
  <c r="I483" i="3"/>
  <c r="I4121" i="3"/>
  <c r="I1069" i="3"/>
  <c r="I2438" i="3"/>
  <c r="I4122" i="3"/>
  <c r="I4551" i="3"/>
  <c r="I930" i="3"/>
  <c r="I3014" i="3"/>
  <c r="I5743" i="3"/>
  <c r="I5367" i="3"/>
  <c r="I2380" i="3"/>
  <c r="I2744" i="3"/>
  <c r="I832" i="3"/>
  <c r="I4180" i="3"/>
  <c r="I5286" i="3"/>
  <c r="I277" i="3"/>
  <c r="I3125" i="3"/>
  <c r="I5826" i="3"/>
  <c r="I2038" i="3"/>
  <c r="I3022" i="3"/>
  <c r="I4344" i="3"/>
  <c r="I1223" i="3"/>
  <c r="I3230" i="3"/>
  <c r="I1414" i="3"/>
  <c r="I3023" i="3"/>
  <c r="I790" i="3"/>
  <c r="I2116" i="3"/>
  <c r="I1059" i="3"/>
  <c r="I3832" i="3"/>
  <c r="I4931" i="3"/>
  <c r="I5860" i="3"/>
  <c r="I3739" i="3"/>
  <c r="I2646" i="3"/>
  <c r="I242" i="3"/>
  <c r="I2117" i="3"/>
  <c r="I4679" i="3"/>
  <c r="I478" i="3"/>
  <c r="I923" i="3"/>
  <c r="I4123" i="3"/>
  <c r="I4272" i="3"/>
  <c r="I5330" i="3"/>
  <c r="I5768" i="3"/>
  <c r="I3403" i="3"/>
  <c r="I3470" i="3"/>
  <c r="I273" i="3"/>
  <c r="I5689" i="3"/>
  <c r="I4823" i="3"/>
  <c r="I791" i="3"/>
  <c r="I3374" i="3"/>
  <c r="I2843" i="3"/>
  <c r="I5631" i="3"/>
  <c r="I3784" i="3"/>
  <c r="I5006" i="3"/>
  <c r="I5602" i="3"/>
  <c r="I1734" i="3"/>
  <c r="I4834" i="3"/>
  <c r="I5493" i="3"/>
  <c r="I1840" i="3"/>
  <c r="I120" i="3"/>
  <c r="I1431" i="3"/>
  <c r="I239" i="3"/>
  <c r="I3499" i="3"/>
  <c r="I4084" i="3"/>
  <c r="I2776" i="3"/>
  <c r="I4241" i="3"/>
  <c r="I49" i="3"/>
  <c r="I2088" i="3"/>
  <c r="I415" i="3"/>
  <c r="I1517" i="3"/>
  <c r="I5618" i="3"/>
  <c r="I2238" i="3"/>
  <c r="I1381" i="3"/>
  <c r="I5934" i="3"/>
  <c r="I2340" i="3"/>
  <c r="I5250" i="3"/>
  <c r="I3972" i="3"/>
  <c r="I3025" i="3"/>
  <c r="I515" i="3"/>
  <c r="I1610" i="3"/>
  <c r="I5913" i="3"/>
  <c r="I3888" i="3"/>
  <c r="I1873" i="3"/>
  <c r="I4824" i="3"/>
  <c r="I3260" i="3"/>
  <c r="I759" i="3"/>
  <c r="I2473" i="3"/>
  <c r="I1525" i="3"/>
  <c r="I3026" i="3"/>
  <c r="I1985" i="3"/>
  <c r="I5104" i="3"/>
  <c r="I4680" i="3"/>
  <c r="I5660" i="3"/>
  <c r="I554" i="3"/>
  <c r="I5699" i="3"/>
  <c r="I4403" i="3"/>
  <c r="I2288" i="3"/>
  <c r="I182" i="3"/>
  <c r="I3833" i="3"/>
  <c r="I4433" i="3"/>
  <c r="I3636" i="3"/>
  <c r="I5584" i="3"/>
  <c r="I4484" i="3"/>
  <c r="I3812" i="3"/>
  <c r="I3126" i="3"/>
  <c r="I4793" i="3"/>
  <c r="I470" i="3"/>
  <c r="I2756" i="3"/>
  <c r="I505" i="3"/>
  <c r="I3805" i="3"/>
  <c r="I2335" i="3"/>
  <c r="I3172" i="3"/>
  <c r="I5720" i="3"/>
  <c r="I265" i="3"/>
  <c r="I4840" i="3"/>
  <c r="I5749" i="3"/>
  <c r="I4237" i="3"/>
  <c r="I328" i="3"/>
  <c r="I1473" i="3"/>
  <c r="I5736" i="3"/>
  <c r="I1841" i="3"/>
  <c r="I1949" i="3"/>
  <c r="I2829" i="3"/>
  <c r="I1017" i="3"/>
  <c r="I4495" i="3"/>
  <c r="I4889" i="3"/>
  <c r="I3173" i="3"/>
  <c r="I424" i="3"/>
  <c r="I579" i="3"/>
  <c r="I875" i="3"/>
  <c r="I347" i="3"/>
  <c r="I19" i="3"/>
  <c r="I3874" i="3"/>
  <c r="I5666" i="3"/>
  <c r="I3860" i="3"/>
  <c r="I250" i="3"/>
  <c r="I3684" i="3"/>
  <c r="I1783" i="3"/>
  <c r="I5461" i="3"/>
  <c r="I2988" i="3"/>
  <c r="I4226" i="3"/>
  <c r="I1070" i="3"/>
  <c r="I768" i="3"/>
  <c r="I115" i="3"/>
  <c r="I5562" i="3"/>
  <c r="I4479" i="3"/>
  <c r="I2140" i="3"/>
  <c r="I1049" i="3"/>
  <c r="I1793" i="3"/>
  <c r="I1207" i="3"/>
  <c r="I3471" i="3"/>
  <c r="I5426" i="3"/>
  <c r="I4015" i="3"/>
  <c r="I3699" i="3"/>
  <c r="I1026" i="3"/>
  <c r="I4496" i="3"/>
  <c r="I1752" i="3"/>
  <c r="I5242" i="3"/>
  <c r="I5480" i="3"/>
  <c r="I2534" i="3"/>
  <c r="I4139" i="3"/>
  <c r="I4404" i="3"/>
  <c r="I3361" i="3"/>
  <c r="I3725" i="3"/>
  <c r="I3668" i="3"/>
  <c r="I4915" i="3"/>
  <c r="I2865" i="3"/>
  <c r="I4169" i="3"/>
  <c r="I1474" i="3"/>
  <c r="I2398" i="3"/>
  <c r="I1398" i="3"/>
  <c r="I4979" i="3"/>
  <c r="I4531" i="3"/>
  <c r="I1307" i="3"/>
  <c r="I1392" i="3"/>
  <c r="I5926" i="3"/>
  <c r="I3404" i="3"/>
  <c r="I4313" i="3"/>
  <c r="I1224" i="3"/>
  <c r="I1758" i="3"/>
  <c r="I4176" i="3"/>
  <c r="I4829" i="3"/>
  <c r="I348" i="3"/>
  <c r="I2727" i="3"/>
  <c r="I3382" i="3"/>
  <c r="I3564" i="3"/>
  <c r="I1475" i="3"/>
  <c r="I2728" i="3"/>
  <c r="I3362" i="3"/>
  <c r="I1918" i="3"/>
  <c r="I4932" i="3"/>
  <c r="I5996" i="3"/>
  <c r="I2857" i="3"/>
  <c r="I5789" i="3"/>
  <c r="I743" i="3"/>
  <c r="I5801" i="3"/>
  <c r="I1088" i="3"/>
  <c r="I3845" i="3"/>
  <c r="I4772" i="3"/>
  <c r="I5012" i="3"/>
  <c r="I92" i="3"/>
  <c r="I4497" i="3"/>
  <c r="I837" i="3"/>
  <c r="I367" i="3"/>
  <c r="I1557" i="3"/>
  <c r="I1060" i="3"/>
  <c r="I5597" i="3"/>
  <c r="I2517" i="3"/>
  <c r="I3328" i="3"/>
  <c r="I4956" i="3"/>
  <c r="I5585" i="3"/>
  <c r="I3821" i="3"/>
  <c r="I2289" i="3"/>
  <c r="I3210" i="3"/>
  <c r="I5842" i="3"/>
  <c r="I4215" i="3"/>
  <c r="I4485" i="3"/>
  <c r="I1768" i="3"/>
  <c r="I5975" i="3"/>
  <c r="I1133" i="3"/>
  <c r="I3399" i="3"/>
  <c r="I2430" i="3"/>
  <c r="I4452" i="3"/>
  <c r="I3368" i="3"/>
  <c r="I1894" i="3"/>
  <c r="I3092" i="3"/>
  <c r="I2518" i="3"/>
  <c r="I4327" i="3"/>
  <c r="I4470" i="3"/>
  <c r="I4319" i="3"/>
  <c r="I1366" i="3"/>
  <c r="I3929" i="3"/>
  <c r="I226" i="3"/>
  <c r="I4040" i="3"/>
  <c r="I737" i="3"/>
  <c r="I4617" i="3"/>
  <c r="I5254" i="3"/>
  <c r="I1639" i="3"/>
  <c r="I5956" i="3"/>
  <c r="I151" i="3"/>
  <c r="I591" i="3"/>
  <c r="I1184" i="3"/>
  <c r="I4807" i="3"/>
  <c r="I1829" i="3"/>
  <c r="I3806" i="3"/>
  <c r="I876" i="3"/>
  <c r="I3675" i="3"/>
  <c r="I1191" i="3"/>
  <c r="I464" i="3"/>
  <c r="I3700" i="3"/>
  <c r="I1040" i="3"/>
  <c r="I4033" i="3"/>
  <c r="I1350" i="3"/>
  <c r="I3718" i="3"/>
  <c r="I5855" i="3"/>
  <c r="I1718" i="3"/>
  <c r="I5515" i="3"/>
  <c r="I349" i="3"/>
  <c r="I1282" i="3"/>
  <c r="I4434" i="3"/>
  <c r="I3284" i="3"/>
  <c r="I1308" i="3"/>
  <c r="I31" i="3"/>
  <c r="I5432" i="3"/>
  <c r="I1225" i="3"/>
  <c r="I2208" i="3"/>
  <c r="I93" i="3"/>
  <c r="I5888" i="3"/>
  <c r="I3813" i="3"/>
  <c r="I4380" i="3"/>
  <c r="I56" i="3"/>
  <c r="I636" i="3"/>
  <c r="I1309" i="3"/>
  <c r="I3223" i="3"/>
  <c r="I1236" i="3"/>
  <c r="I5516" i="3"/>
  <c r="I2750" i="3"/>
  <c r="I4897" i="3"/>
  <c r="I2414" i="3"/>
  <c r="I5316" i="3"/>
  <c r="I738" i="3"/>
  <c r="I5119" i="3"/>
  <c r="I2824" i="3"/>
  <c r="I3692" i="3"/>
  <c r="I4328" i="3"/>
  <c r="I3180" i="3"/>
  <c r="I2647" i="3"/>
  <c r="I5498" i="3"/>
  <c r="I2161" i="3"/>
  <c r="I4189" i="3"/>
  <c r="I4874" i="3"/>
  <c r="I2082" i="3"/>
  <c r="I5389" i="3"/>
  <c r="I4853" i="3"/>
  <c r="I2039" i="3"/>
  <c r="I2290" i="3"/>
  <c r="I3565" i="3"/>
  <c r="I838" i="3"/>
  <c r="I4702" i="3"/>
  <c r="I1300" i="3"/>
  <c r="I3056" i="3"/>
  <c r="I1126" i="3"/>
  <c r="I4785" i="3"/>
  <c r="I4067" i="3"/>
  <c r="I4446" i="3"/>
  <c r="I3760" i="3"/>
  <c r="I1351" i="3"/>
  <c r="I2792" i="3"/>
  <c r="I5159" i="3"/>
  <c r="I4216" i="3"/>
  <c r="I3435" i="3"/>
  <c r="I5377" i="3"/>
  <c r="I471" i="3"/>
  <c r="I2523" i="3"/>
  <c r="I5259" i="3"/>
  <c r="I1005" i="3"/>
  <c r="I3476" i="3"/>
  <c r="I1150" i="3"/>
  <c r="I4972" i="3"/>
  <c r="I3512" i="3"/>
  <c r="I778" i="3"/>
  <c r="I168" i="3"/>
  <c r="I3134" i="3"/>
  <c r="I2609" i="3"/>
  <c r="I2135" i="3"/>
  <c r="I3285" i="3"/>
  <c r="I2291" i="3"/>
  <c r="I13" i="3"/>
  <c r="I484" i="3"/>
  <c r="I1498" i="3"/>
  <c r="I4948" i="3"/>
  <c r="I3627" i="3"/>
  <c r="I4726" i="3"/>
  <c r="I4898" i="3"/>
  <c r="I5307" i="3"/>
  <c r="I4597" i="3"/>
  <c r="I1537" i="3"/>
  <c r="I3907" i="3"/>
  <c r="I4077" i="3"/>
  <c r="I2194" i="3"/>
  <c r="I5294" i="3"/>
  <c r="I5612" i="3"/>
  <c r="I1321" i="3"/>
  <c r="I1041" i="3"/>
  <c r="I3840" i="3"/>
  <c r="I4016" i="3"/>
  <c r="I3411" i="3"/>
  <c r="I2763" i="3"/>
  <c r="I3300" i="3"/>
  <c r="I5900" i="3"/>
  <c r="I1061" i="3"/>
  <c r="I3889" i="3"/>
  <c r="I3956" i="3"/>
  <c r="I675" i="3"/>
  <c r="I3753" i="3"/>
  <c r="I2866" i="3"/>
  <c r="I3528" i="3"/>
  <c r="I948" i="3"/>
  <c r="I4799" i="3"/>
  <c r="I2439" i="3"/>
  <c r="I3875" i="3"/>
  <c r="I5020" i="3"/>
  <c r="I5270" i="3"/>
  <c r="I4287" i="3"/>
  <c r="I5923" i="3"/>
  <c r="I727" i="3"/>
  <c r="I897" i="3"/>
  <c r="I617" i="3"/>
  <c r="I2678" i="3"/>
  <c r="I1802" i="3"/>
  <c r="I3950" i="3"/>
  <c r="I3076" i="3"/>
  <c r="I1968" i="3"/>
  <c r="I5861" i="3"/>
  <c r="I5675" i="3"/>
  <c r="I5712" i="3"/>
  <c r="I4710" i="3"/>
  <c r="I3015" i="3"/>
  <c r="I2764" i="3"/>
  <c r="I1934" i="3"/>
  <c r="I801" i="3"/>
  <c r="I5613" i="3"/>
  <c r="I1134" i="3"/>
  <c r="I4299" i="3"/>
  <c r="I4703" i="3"/>
  <c r="I5053" i="3"/>
  <c r="I3375" i="3"/>
  <c r="I744" i="3"/>
  <c r="I1175" i="3"/>
  <c r="I407" i="3"/>
  <c r="I1913" i="3"/>
  <c r="I5017" i="3"/>
  <c r="I5481" i="3"/>
  <c r="I3286" i="3"/>
  <c r="I3899" i="3"/>
  <c r="I3152" i="3"/>
  <c r="I2640" i="3"/>
  <c r="I839" i="3"/>
  <c r="I3908" i="3"/>
  <c r="I779" i="3"/>
  <c r="I5721" i="3"/>
  <c r="I169" i="3"/>
  <c r="I781" i="3"/>
  <c r="I1979" i="3"/>
  <c r="I147" i="3"/>
  <c r="I2878" i="3"/>
  <c r="I5433" i="3"/>
  <c r="I5639" i="3"/>
  <c r="I3" i="3"/>
  <c r="I2938" i="3"/>
  <c r="I5287" i="3"/>
  <c r="I1700" i="3"/>
  <c r="I3102" i="3"/>
  <c r="I5434" i="3"/>
  <c r="I3419" i="3"/>
  <c r="I4085" i="3"/>
  <c r="I5054" i="3"/>
  <c r="I4417" i="3"/>
  <c r="I5174" i="3"/>
  <c r="I5378" i="3"/>
  <c r="I1692" i="3"/>
  <c r="I2566" i="3"/>
  <c r="I4630" i="3"/>
  <c r="I5790" i="3"/>
  <c r="I1852" i="3"/>
  <c r="I5400" i="3"/>
  <c r="I3390" i="3"/>
  <c r="I1846" i="3"/>
  <c r="I4068" i="3"/>
  <c r="I4034" i="3"/>
  <c r="I5469" i="3"/>
  <c r="I2554" i="3"/>
  <c r="I1185" i="3"/>
  <c r="I3487" i="3"/>
  <c r="I3957" i="3"/>
  <c r="I1905" i="3"/>
  <c r="I854" i="3"/>
  <c r="I240" i="3"/>
  <c r="I2592" i="3"/>
  <c r="I2705" i="3"/>
  <c r="I2431" i="3"/>
  <c r="I2450" i="3"/>
  <c r="I2302" i="3"/>
  <c r="I4527" i="3"/>
  <c r="I4598" i="3"/>
  <c r="I1382" i="3"/>
  <c r="I5447" i="3"/>
  <c r="I5535" i="3"/>
  <c r="I4206" i="3"/>
  <c r="I2458" i="3"/>
  <c r="I2610" i="3"/>
  <c r="I5586" i="3"/>
  <c r="I3181" i="3"/>
  <c r="I822" i="3"/>
  <c r="I1494" i="3"/>
  <c r="I3933" i="3"/>
  <c r="I1652" i="3"/>
  <c r="I4576" i="3"/>
  <c r="I2963" i="3"/>
  <c r="I5603" i="3"/>
  <c r="I2952" i="3"/>
  <c r="I974" i="3"/>
  <c r="I1275" i="3"/>
  <c r="I1411" i="3"/>
  <c r="I1404" i="3"/>
  <c r="I1050" i="3"/>
  <c r="I685" i="3"/>
  <c r="I5295" i="3"/>
  <c r="I2478" i="3"/>
  <c r="I9" i="3"/>
  <c r="I4391" i="3"/>
  <c r="I3578" i="3"/>
  <c r="I3557" i="3"/>
  <c r="I2303" i="3"/>
  <c r="I5264" i="3"/>
  <c r="I623" i="3"/>
  <c r="I1508" i="3"/>
  <c r="I3988" i="3"/>
  <c r="I3740" i="3"/>
  <c r="I5140" i="3"/>
  <c r="I4980" i="3"/>
  <c r="I266" i="3"/>
  <c r="I1895" i="3"/>
  <c r="I199" i="3"/>
  <c r="I3336" i="3"/>
  <c r="I4381" i="3"/>
  <c r="I5105" i="3"/>
  <c r="I3463" i="3"/>
  <c r="I4670" i="3"/>
  <c r="I4094" i="3"/>
  <c r="I2220" i="3"/>
  <c r="I3549" i="3"/>
  <c r="I4355" i="3"/>
  <c r="I5525" i="3"/>
  <c r="I1518" i="3"/>
  <c r="I1614" i="3"/>
  <c r="I337" i="3"/>
  <c r="I792" i="3"/>
  <c r="I1640" i="3"/>
  <c r="I3488" i="3"/>
  <c r="I4631" i="3"/>
  <c r="I5526" i="3"/>
  <c r="I5007" i="3"/>
  <c r="I4632" i="3"/>
  <c r="I1526" i="3"/>
  <c r="I3669" i="3"/>
  <c r="I745" i="3"/>
  <c r="I5320" i="3"/>
  <c r="I4453" i="3"/>
  <c r="I297" i="3"/>
  <c r="I1887" i="3"/>
  <c r="I4941" i="3"/>
  <c r="I5407" i="3"/>
  <c r="I3153" i="3"/>
  <c r="I2996" i="3"/>
  <c r="I5640" i="3"/>
  <c r="I257" i="3"/>
  <c r="I3445" i="3"/>
  <c r="I4392" i="3"/>
  <c r="I3301" i="3"/>
  <c r="I2014" i="3"/>
  <c r="I1830" i="3"/>
  <c r="I1458" i="3"/>
  <c r="I3628" i="3"/>
  <c r="I1042" i="3"/>
  <c r="I4942" i="3"/>
  <c r="I1647" i="3"/>
  <c r="I5645" i="3"/>
  <c r="I2025" i="3"/>
  <c r="I2083" i="3"/>
  <c r="I5055" i="3"/>
  <c r="I3302" i="3"/>
  <c r="I5587" i="3"/>
  <c r="I516" i="3"/>
  <c r="I5894" i="3"/>
  <c r="I1415" i="3"/>
  <c r="I5243" i="3"/>
  <c r="I4542" i="3"/>
  <c r="I2939" i="3"/>
  <c r="I4704" i="3"/>
  <c r="I592" i="3"/>
  <c r="I3529" i="3"/>
  <c r="I5435" i="3"/>
  <c r="I5554" i="3"/>
  <c r="I4508" i="3"/>
  <c r="I1360" i="3"/>
  <c r="I943" i="3"/>
  <c r="I5527" i="3"/>
  <c r="I2415" i="3"/>
  <c r="I3995" i="3"/>
  <c r="I786" i="3"/>
  <c r="I661" i="3"/>
  <c r="I3489" i="3"/>
  <c r="I4750" i="3"/>
  <c r="I3824" i="3"/>
  <c r="I5549" i="3"/>
  <c r="I4916" i="3"/>
  <c r="I4242" i="3"/>
  <c r="I5408" i="3"/>
  <c r="I3490" i="3"/>
  <c r="I4794" i="3"/>
  <c r="I1906" i="3"/>
  <c r="I2940" i="3"/>
  <c r="I1352" i="3"/>
  <c r="I4459" i="3"/>
  <c r="I4468" i="3"/>
  <c r="I2906" i="3"/>
  <c r="I1180" i="3"/>
  <c r="I1648" i="3"/>
  <c r="I3016" i="3"/>
  <c r="I1027" i="3"/>
  <c r="I2191" i="3"/>
  <c r="I667" i="3"/>
  <c r="I2844" i="3"/>
  <c r="I5588" i="3"/>
  <c r="I3981" i="3"/>
  <c r="I5957" i="3"/>
  <c r="I2535" i="3"/>
  <c r="I2997" i="3"/>
  <c r="I5312" i="3"/>
  <c r="I944" i="3"/>
  <c r="I2867" i="3"/>
  <c r="I2375" i="3"/>
  <c r="I4498" i="3"/>
  <c r="I610" i="3"/>
  <c r="I2812" i="3"/>
  <c r="I2200" i="3"/>
  <c r="I1858" i="3"/>
  <c r="I5068" i="3"/>
  <c r="I3077" i="3"/>
  <c r="I4846" i="3"/>
  <c r="I5205" i="3"/>
  <c r="I1131" i="3"/>
  <c r="I4917" i="3"/>
  <c r="I4005" i="3"/>
  <c r="I1867" i="3"/>
  <c r="I2148" i="3"/>
  <c r="I1135" i="3"/>
  <c r="I587" i="3"/>
  <c r="I474" i="3"/>
  <c r="I5655" i="3"/>
  <c r="I10" i="3"/>
  <c r="I2658" i="3"/>
  <c r="I1262" i="3"/>
  <c r="I5632" i="3"/>
  <c r="I3174" i="3"/>
  <c r="I4320" i="3"/>
  <c r="I5604" i="3"/>
  <c r="I425" i="3"/>
  <c r="I1440" i="3"/>
  <c r="I823" i="3"/>
  <c r="I3535" i="3"/>
  <c r="I2376" i="3"/>
  <c r="I3680" i="3"/>
  <c r="I2015" i="3"/>
  <c r="I2555" i="3"/>
  <c r="I2336" i="3"/>
  <c r="I4734" i="3"/>
  <c r="I1212" i="3"/>
  <c r="I3078" i="3"/>
  <c r="I760" i="3"/>
  <c r="I1226" i="3"/>
  <c r="I2072" i="3"/>
  <c r="I4808" i="3"/>
  <c r="I3540" i="3"/>
  <c r="I2540" i="3"/>
  <c r="I2230" i="3"/>
  <c r="I3324" i="3"/>
  <c r="I3757" i="3"/>
  <c r="I3996" i="3"/>
  <c r="I1127" i="3"/>
  <c r="I4973" i="3"/>
  <c r="I2274" i="3"/>
  <c r="I3261" i="3"/>
  <c r="I2648" i="3"/>
  <c r="I4543" i="3"/>
  <c r="I1071" i="3"/>
  <c r="I1544" i="3"/>
  <c r="I4744" i="3"/>
  <c r="I4411" i="3"/>
  <c r="I1941" i="3"/>
  <c r="I528" i="3"/>
  <c r="I4221" i="3"/>
  <c r="I5924" i="3"/>
  <c r="I4800" i="3"/>
  <c r="I1907" i="3"/>
  <c r="I2765" i="3"/>
  <c r="I388" i="3"/>
  <c r="I2631" i="3"/>
  <c r="I4418" i="3"/>
  <c r="I5700" i="3"/>
  <c r="I710" i="3"/>
  <c r="I2641" i="3"/>
  <c r="I3446" i="3"/>
  <c r="I1919" i="3"/>
  <c r="I4532" i="3"/>
  <c r="I1283" i="3"/>
  <c r="I2545" i="3"/>
  <c r="I4006" i="3"/>
  <c r="I3202" i="3"/>
  <c r="I4730" i="3"/>
  <c r="I2679" i="3"/>
  <c r="I676" i="3"/>
  <c r="I2722" i="3"/>
  <c r="I5183" i="3"/>
  <c r="I496" i="3"/>
  <c r="I611" i="3"/>
  <c r="I4818" i="3"/>
  <c r="I5875" i="3"/>
  <c r="I2953" i="3"/>
  <c r="I5175" i="3"/>
  <c r="I1542" i="3"/>
  <c r="I1930" i="3"/>
  <c r="I4949" i="3"/>
  <c r="I5462" i="3"/>
  <c r="I5356" i="3"/>
  <c r="I963" i="3"/>
  <c r="I3650" i="3"/>
  <c r="I991" i="3"/>
  <c r="I3376" i="3"/>
  <c r="I5439" i="3"/>
  <c r="I888" i="3"/>
  <c r="I4757" i="3"/>
  <c r="I4424" i="3"/>
  <c r="I4751" i="3"/>
  <c r="I4111" i="3"/>
  <c r="I3325" i="3"/>
  <c r="I3491" i="3"/>
  <c r="I5046" i="3"/>
  <c r="I543" i="3"/>
  <c r="I3169" i="3"/>
  <c r="I5827" i="3"/>
  <c r="I329" i="3"/>
  <c r="I2712" i="3"/>
  <c r="I931" i="3"/>
  <c r="I3337" i="3"/>
  <c r="I1459" i="3"/>
  <c r="I4405" i="3"/>
  <c r="I1361" i="3"/>
  <c r="I183" i="3"/>
  <c r="I3492" i="3"/>
  <c r="I1093" i="3"/>
  <c r="I855" i="3"/>
  <c r="I4619" i="3"/>
  <c r="I1969" i="3"/>
  <c r="I1227" i="3"/>
  <c r="I1561" i="3"/>
  <c r="I4758" i="3"/>
  <c r="I3493" i="3"/>
  <c r="I4170" i="3"/>
  <c r="I5357" i="3"/>
  <c r="I3792" i="3"/>
  <c r="I2304" i="3"/>
  <c r="I5528" i="3"/>
  <c r="I1105" i="3"/>
  <c r="I3447" i="3"/>
  <c r="I2209" i="3"/>
  <c r="I917" i="3"/>
  <c r="I3822" i="3"/>
  <c r="I5136" i="3"/>
  <c r="I5997" i="3"/>
  <c r="I576" i="3"/>
  <c r="I5509" i="3"/>
  <c r="I3530" i="3"/>
  <c r="I1466" i="3"/>
  <c r="I4273" i="3"/>
  <c r="I2797" i="3"/>
  <c r="I2536" i="3"/>
  <c r="I4486" i="3"/>
  <c r="I3154" i="3"/>
  <c r="I5024" i="3"/>
  <c r="I1728" i="3"/>
  <c r="I1213" i="3"/>
  <c r="I3326" i="3"/>
  <c r="I125" i="3"/>
  <c r="I4167" i="3"/>
  <c r="I4101" i="3"/>
  <c r="I4671" i="3"/>
  <c r="I1545" i="3"/>
  <c r="I5344" i="3"/>
  <c r="I2593" i="3"/>
  <c r="I5722" i="3"/>
  <c r="I4759" i="3"/>
  <c r="I368" i="3"/>
  <c r="I291" i="3"/>
  <c r="I3566" i="3"/>
  <c r="I1888" i="3"/>
  <c r="I1663" i="3"/>
  <c r="I1373" i="3"/>
  <c r="I4957" i="3"/>
  <c r="I2157" i="3"/>
  <c r="I1340" i="3"/>
  <c r="I1263" i="3"/>
  <c r="I700" i="3"/>
  <c r="I497" i="3"/>
  <c r="I2899" i="3"/>
  <c r="I3075" i="3"/>
  <c r="I4124" i="3"/>
  <c r="I1914" i="3"/>
  <c r="I3203" i="3"/>
  <c r="I833" i="3"/>
  <c r="I1310" i="3"/>
  <c r="I2221" i="3"/>
  <c r="I2244" i="3"/>
  <c r="I5756" i="3"/>
  <c r="I1653" i="3"/>
  <c r="I2004" i="3"/>
  <c r="I3420" i="3"/>
  <c r="I1579" i="3"/>
  <c r="I2921" i="3"/>
  <c r="I694" i="3"/>
  <c r="I1269" i="3"/>
  <c r="I1676" i="3"/>
  <c r="I121" i="3"/>
  <c r="I479" i="3"/>
  <c r="I1538" i="3"/>
  <c r="I5563" i="3"/>
  <c r="I1214" i="3"/>
  <c r="I1551" i="3"/>
  <c r="I5723" i="3"/>
  <c r="I4620" i="3"/>
  <c r="I4681" i="3"/>
  <c r="I3693" i="3"/>
  <c r="I3271" i="3"/>
  <c r="I4577" i="3"/>
  <c r="I4509" i="3"/>
  <c r="I647" i="3"/>
  <c r="I3391" i="3"/>
  <c r="I3310" i="3"/>
  <c r="I1931" i="3"/>
  <c r="I5769" i="3"/>
  <c r="I4435" i="3"/>
  <c r="I2040" i="3"/>
  <c r="I3341" i="3"/>
  <c r="I4559" i="3"/>
  <c r="I2642" i="3"/>
  <c r="I1062" i="3"/>
  <c r="I2524" i="3"/>
  <c r="I4164" i="3"/>
  <c r="I2507" i="3"/>
  <c r="I1233" i="3"/>
  <c r="I3846" i="3"/>
  <c r="I1742" i="3"/>
  <c r="I3155" i="3"/>
  <c r="I5856" i="3"/>
  <c r="I2171" i="3"/>
  <c r="I1509" i="3"/>
  <c r="I1089" i="3"/>
  <c r="I2222" i="3"/>
  <c r="I4663" i="3"/>
  <c r="I1615" i="3"/>
  <c r="I761" i="3"/>
  <c r="I2239" i="3"/>
  <c r="I4967" i="3"/>
  <c r="I5345" i="3"/>
  <c r="I235" i="3"/>
  <c r="I3726" i="3"/>
  <c r="I298" i="3"/>
  <c r="I1332" i="3"/>
  <c r="I320" i="3"/>
  <c r="I3142" i="3"/>
  <c r="I5473" i="3"/>
  <c r="I2149" i="3"/>
  <c r="I4847" i="3"/>
  <c r="I2383" i="3"/>
  <c r="I1743" i="3"/>
  <c r="I5454" i="3"/>
  <c r="I1896" i="3"/>
  <c r="I5555" i="3"/>
  <c r="I426" i="3"/>
  <c r="I4521" i="3"/>
  <c r="I1657" i="3"/>
  <c r="I3311" i="3"/>
  <c r="I824" i="3"/>
  <c r="I1567" i="3"/>
  <c r="I605" i="3"/>
  <c r="I2706" i="3"/>
  <c r="I5494" i="3"/>
  <c r="I5141" i="3"/>
  <c r="I3472" i="3"/>
  <c r="I2065" i="3"/>
  <c r="I194" i="3"/>
  <c r="I1051" i="3"/>
  <c r="I3363" i="3"/>
  <c r="I292" i="3"/>
  <c r="I3354" i="3"/>
  <c r="I1924" i="3"/>
  <c r="I4227" i="3"/>
  <c r="I5482" i="3"/>
  <c r="I1920" i="3"/>
  <c r="I3162" i="3"/>
  <c r="I975" i="3"/>
  <c r="I1713" i="3"/>
  <c r="I1043" i="3"/>
  <c r="I5976" i="3"/>
  <c r="I3500" i="3"/>
  <c r="I2459" i="3"/>
  <c r="I2325" i="3"/>
  <c r="I2834" i="3"/>
  <c r="I5115" i="3"/>
  <c r="I341" i="3"/>
  <c r="I5967" i="3"/>
  <c r="I3247" i="3"/>
  <c r="I2089" i="3"/>
  <c r="I4022" i="3"/>
  <c r="I2363" i="3"/>
  <c r="I2777" i="3"/>
  <c r="I2500" i="3"/>
  <c r="I2305" i="3"/>
  <c r="I4487" i="3"/>
  <c r="I1063" i="3"/>
  <c r="I2884" i="3"/>
  <c r="I5808" i="3"/>
  <c r="I4356" i="3"/>
  <c r="I190" i="3"/>
  <c r="I1580" i="3"/>
  <c r="I588" i="3"/>
  <c r="I3027" i="3"/>
  <c r="I3798" i="3"/>
  <c r="I5880" i="3"/>
  <c r="I1374" i="3"/>
  <c r="I465" i="3"/>
  <c r="I5047" i="3"/>
  <c r="I2245" i="3"/>
  <c r="I2972" i="3"/>
  <c r="I1701" i="3"/>
  <c r="I5095" i="3"/>
  <c r="I2479" i="3"/>
  <c r="I5162" i="3"/>
  <c r="I4140" i="3"/>
  <c r="I3224" i="3"/>
  <c r="I3900" i="3"/>
  <c r="I4773" i="3"/>
  <c r="I2381" i="3"/>
  <c r="I25" i="3"/>
  <c r="I4280" i="3"/>
  <c r="I3464" i="3"/>
  <c r="I170" i="3"/>
  <c r="I1693" i="3"/>
  <c r="I4314" i="3"/>
  <c r="I4086" i="3"/>
  <c r="I350" i="3"/>
  <c r="I5985" i="3"/>
  <c r="I2954" i="3"/>
  <c r="I3588" i="3"/>
  <c r="I568" i="3"/>
  <c r="I2567" i="3"/>
  <c r="I5321" i="3"/>
  <c r="I1399" i="3"/>
  <c r="I3754" i="3"/>
  <c r="I1215" i="3"/>
  <c r="I4238" i="3"/>
  <c r="I227" i="3"/>
  <c r="I1932" i="3"/>
  <c r="I4041" i="3"/>
  <c r="I1986" i="3"/>
  <c r="I5127" i="3"/>
  <c r="I4760" i="3"/>
  <c r="I1868" i="3"/>
  <c r="I1915" i="3"/>
  <c r="I4599" i="3"/>
  <c r="I5176" i="3"/>
  <c r="I3427" i="3"/>
  <c r="I4251" i="3"/>
  <c r="I3234" i="3"/>
  <c r="I3685" i="3"/>
  <c r="I898" i="3"/>
  <c r="I2816" i="3"/>
  <c r="I4705" i="3"/>
  <c r="I5463" i="3"/>
  <c r="I5837" i="3"/>
  <c r="I2751" i="3"/>
  <c r="I427" i="3"/>
  <c r="I3694" i="3"/>
  <c r="I57" i="3"/>
  <c r="I3275" i="3"/>
  <c r="I5474" i="3"/>
  <c r="I2313" i="3"/>
  <c r="I3814" i="3"/>
  <c r="I5802" i="3"/>
  <c r="I1341" i="3"/>
  <c r="I5907" i="3"/>
  <c r="I1446" i="3"/>
  <c r="I2930" i="3"/>
  <c r="I877" i="3"/>
  <c r="I5867" i="3"/>
  <c r="I5008" i="3"/>
  <c r="I1916" i="3"/>
  <c r="I1270" i="3"/>
  <c r="I3735" i="3"/>
  <c r="I5160" i="3"/>
  <c r="I4264" i="3"/>
  <c r="I5857" i="3"/>
  <c r="I5485" i="3"/>
  <c r="I2813" i="3"/>
  <c r="I4234" i="3"/>
  <c r="I5301" i="3"/>
  <c r="I2713" i="3"/>
  <c r="I5260" i="3"/>
  <c r="I4157" i="3"/>
  <c r="I1145" i="3"/>
  <c r="I1624" i="3"/>
  <c r="I3890" i="3"/>
  <c r="I3115" i="3"/>
  <c r="I4879" i="3"/>
  <c r="I177" i="3"/>
  <c r="I701" i="3"/>
  <c r="I3989" i="3"/>
  <c r="I3066" i="3"/>
  <c r="I1611" i="3"/>
  <c r="I32" i="3"/>
  <c r="I4078" i="3"/>
  <c r="I3758" i="3"/>
  <c r="I3195" i="3"/>
  <c r="I2090" i="3"/>
  <c r="I42" i="3"/>
  <c r="I5977" i="3"/>
  <c r="I4968" i="3"/>
  <c r="I3973" i="3"/>
  <c r="I330" i="3"/>
  <c r="I4923" i="3"/>
  <c r="I5128" i="3"/>
  <c r="I5317" i="3"/>
  <c r="I2451" i="3"/>
  <c r="I3701" i="3"/>
  <c r="I5986" i="3"/>
  <c r="I1874" i="3"/>
  <c r="I2835" i="3"/>
  <c r="I5177" i="3"/>
  <c r="I5895" i="3"/>
  <c r="I2263" i="3"/>
  <c r="I104" i="3"/>
  <c r="I5427" i="3"/>
  <c r="I5757" i="3"/>
  <c r="I3990" i="3"/>
  <c r="I321" i="3"/>
  <c r="I351" i="3"/>
  <c r="I3761" i="3"/>
  <c r="I4406" i="3"/>
  <c r="I5951" i="3"/>
  <c r="I1006" i="3"/>
  <c r="I4951" i="3"/>
  <c r="I5828" i="3"/>
  <c r="I1083" i="3"/>
  <c r="I2385" i="3"/>
  <c r="I4125" i="3"/>
  <c r="I1897" i="3"/>
  <c r="I2005" i="3"/>
  <c r="I369" i="3"/>
  <c r="I5777" i="3"/>
  <c r="I3254" i="3"/>
  <c r="I1546" i="3"/>
  <c r="I2587" i="3"/>
  <c r="I2692" i="3"/>
  <c r="I2058" i="3"/>
  <c r="I593" i="3"/>
  <c r="I2424" i="3"/>
  <c r="I5707" i="3"/>
  <c r="I3602" i="3"/>
  <c r="I4252" i="3"/>
  <c r="I4727" i="3"/>
  <c r="I4735" i="3"/>
  <c r="I1166" i="3"/>
  <c r="I4036" i="3"/>
  <c r="I5504" i="3"/>
  <c r="I3036" i="3"/>
  <c r="I2172" i="3"/>
  <c r="I2452" i="3"/>
  <c r="I4633" i="3"/>
  <c r="I1342" i="3"/>
  <c r="I5541" i="3"/>
  <c r="I4102" i="3"/>
  <c r="I5279" i="3"/>
  <c r="I4222" i="3"/>
  <c r="I5958" i="3"/>
  <c r="I2941" i="3"/>
  <c r="I450" i="3"/>
  <c r="I906" i="3"/>
  <c r="I3645" i="3"/>
  <c r="I3779" i="3"/>
  <c r="I1094" i="3"/>
  <c r="I1599" i="3"/>
  <c r="I668" i="3"/>
  <c r="I5288" i="3"/>
  <c r="I4" i="3"/>
  <c r="I4488" i="3"/>
  <c r="I14" i="3"/>
  <c r="I3767" i="3"/>
  <c r="I4860" i="3"/>
  <c r="I793" i="3"/>
  <c r="I1311" i="3"/>
  <c r="I5244" i="3"/>
  <c r="I2659" i="3"/>
  <c r="I3629" i="3"/>
  <c r="I3793" i="3"/>
  <c r="I184" i="3"/>
  <c r="I1649" i="3"/>
  <c r="I2546" i="3"/>
  <c r="I2392" i="3"/>
  <c r="I4165" i="3"/>
  <c r="I3129" i="3"/>
  <c r="I3531" i="3"/>
  <c r="I33" i="3"/>
  <c r="I2041" i="3"/>
  <c r="I4990" i="3"/>
  <c r="I1869" i="3"/>
  <c r="I3583" i="3"/>
  <c r="I318" i="3"/>
  <c r="I3412" i="3"/>
  <c r="I544" i="3"/>
  <c r="I4197" i="3"/>
  <c r="I794" i="3"/>
  <c r="I2168" i="3"/>
  <c r="I3660" i="3"/>
  <c r="I2240" i="3"/>
  <c r="I1106" i="3"/>
  <c r="I4471" i="3"/>
  <c r="I1052" i="3"/>
  <c r="I4761" i="3"/>
  <c r="I3905" i="3"/>
  <c r="I338" i="3"/>
  <c r="I1028" i="3"/>
  <c r="I34" i="3"/>
  <c r="I918" i="3"/>
  <c r="I3156" i="3"/>
  <c r="I4087" i="3"/>
  <c r="I2055" i="3"/>
  <c r="I864" i="3"/>
  <c r="I3575" i="3"/>
  <c r="I2680" i="3"/>
  <c r="I782" i="3"/>
  <c r="I5762" i="3"/>
  <c r="I3863" i="3"/>
  <c r="I695" i="3"/>
  <c r="I3501" i="3"/>
  <c r="I1568" i="3"/>
  <c r="I5289" i="3"/>
  <c r="I2292" i="3"/>
  <c r="I3106" i="3"/>
  <c r="I3477" i="3"/>
  <c r="I4337" i="3"/>
  <c r="I2425" i="3"/>
  <c r="I4819" i="3"/>
  <c r="I976" i="3"/>
  <c r="I5346" i="3"/>
  <c r="I5358" i="3"/>
  <c r="I4207" i="3"/>
  <c r="I5758" i="3"/>
  <c r="I1467" i="3"/>
  <c r="I4253" i="3"/>
  <c r="I466" i="3"/>
  <c r="I840" i="3"/>
  <c r="I4592" i="3"/>
  <c r="I1112" i="3"/>
  <c r="I5619" i="3"/>
  <c r="I67" i="3"/>
  <c r="I5397" i="3"/>
  <c r="I4736" i="3"/>
  <c r="I1136" i="3"/>
  <c r="I5713" i="3"/>
  <c r="I1811" i="3"/>
  <c r="I2432" i="3"/>
  <c r="I2922" i="3"/>
  <c r="I4573" i="3"/>
  <c r="I5737" i="3"/>
  <c r="I396" i="3"/>
  <c r="I2246" i="3"/>
  <c r="I3287" i="3"/>
  <c r="I3428" i="3"/>
  <c r="I251" i="3"/>
  <c r="I1160" i="3"/>
  <c r="I3997" i="3"/>
  <c r="I2964" i="3"/>
  <c r="I1432" i="3"/>
  <c r="I2393" i="3"/>
  <c r="I4265" i="3"/>
  <c r="I5096" i="3"/>
  <c r="I4454" i="3"/>
  <c r="I2594" i="3"/>
  <c r="I5039" i="3"/>
  <c r="I2965" i="3"/>
  <c r="I4722" i="3"/>
  <c r="I5701" i="3"/>
  <c r="I4131" i="3"/>
  <c r="I4528" i="3"/>
  <c r="I1658" i="3"/>
  <c r="I3854" i="3"/>
  <c r="I1995" i="3"/>
  <c r="I126" i="3"/>
  <c r="I1113" i="3"/>
  <c r="I4689" i="3"/>
  <c r="I728" i="3"/>
  <c r="I945" i="3"/>
  <c r="I4472" i="3"/>
  <c r="I5150" i="3"/>
  <c r="I5803" i="3"/>
  <c r="I2907" i="3"/>
  <c r="I1007" i="3"/>
  <c r="I1383" i="3"/>
  <c r="I2595" i="3"/>
  <c r="I5398" i="3"/>
  <c r="I441" i="3"/>
  <c r="I1197" i="3"/>
  <c r="I68" i="3"/>
  <c r="I3609" i="3"/>
  <c r="I3295" i="3"/>
  <c r="I352" i="3"/>
  <c r="I5018" i="3"/>
  <c r="I2440" i="3"/>
  <c r="I4664" i="3"/>
  <c r="I4079" i="3"/>
  <c r="I3045" i="3"/>
  <c r="I3303" i="3"/>
  <c r="I353" i="3"/>
  <c r="I1176" i="3"/>
  <c r="I3909" i="3"/>
  <c r="I4460" i="3"/>
  <c r="I3785" i="3"/>
  <c r="I4382" i="3"/>
  <c r="I3405" i="3"/>
  <c r="I4345" i="3"/>
  <c r="I1264" i="3"/>
  <c r="I4329" i="3"/>
  <c r="I1499" i="3"/>
  <c r="I1796" i="3"/>
  <c r="I4544" i="3"/>
  <c r="I2341" i="3"/>
  <c r="I3706" i="3"/>
  <c r="I1322" i="3"/>
  <c r="I2330" i="3"/>
  <c r="I825" i="3"/>
  <c r="I2766" i="3"/>
  <c r="I2556" i="3"/>
  <c r="I1753" i="3"/>
  <c r="I2091" i="3"/>
  <c r="I1353" i="3"/>
  <c r="I1000" i="3"/>
  <c r="I907" i="3"/>
  <c r="I1119" i="3"/>
  <c r="I2729" i="3"/>
  <c r="I1510" i="3"/>
  <c r="I4461" i="3"/>
  <c r="I545" i="3"/>
  <c r="I2693" i="3"/>
  <c r="I4062" i="3"/>
  <c r="I555" i="3"/>
  <c r="I1784" i="3"/>
  <c r="I4918" i="3"/>
  <c r="I1889" i="3"/>
  <c r="I3157" i="3"/>
  <c r="I517" i="3"/>
  <c r="I2182" i="3"/>
  <c r="I1362" i="3"/>
  <c r="I2331" i="3"/>
  <c r="I889" i="3"/>
  <c r="I2223" i="3"/>
  <c r="I3105" i="3"/>
  <c r="I787" i="3"/>
  <c r="I1489" i="3"/>
  <c r="I3342" i="3"/>
  <c r="I3713" i="3"/>
  <c r="I26" i="3"/>
  <c r="I5927" i="3"/>
  <c r="I3058" i="3"/>
  <c r="I653" i="3"/>
  <c r="I3343" i="3"/>
  <c r="I812" i="3"/>
  <c r="I834" i="3"/>
  <c r="I1284" i="3"/>
  <c r="I5178" i="3"/>
  <c r="I2730" i="3"/>
  <c r="I4288" i="3"/>
  <c r="I4171" i="3"/>
  <c r="I1078" i="3"/>
  <c r="I4367" i="3"/>
  <c r="I5914" i="3"/>
  <c r="I3436" i="3"/>
  <c r="I4177" i="3"/>
  <c r="I3465" i="3"/>
  <c r="I5213" i="3"/>
  <c r="I3594" i="3"/>
  <c r="I932" i="3"/>
  <c r="I5368" i="3"/>
  <c r="I3536" i="3"/>
  <c r="I3982" i="3"/>
  <c r="I331" i="3"/>
  <c r="I3364" i="3"/>
  <c r="I3392" i="3"/>
  <c r="I5598" i="3"/>
  <c r="I4037" i="3"/>
  <c r="I1666" i="3"/>
  <c r="I127" i="3"/>
  <c r="I3143" i="3"/>
  <c r="I4258" i="3"/>
  <c r="I3248" i="3"/>
  <c r="I878" i="3"/>
  <c r="I949" i="3"/>
  <c r="I2955" i="3"/>
  <c r="I1384" i="3"/>
  <c r="I1539" i="3"/>
  <c r="I209" i="3"/>
  <c r="I3719" i="3"/>
  <c r="I5968" i="3"/>
  <c r="I11" i="3"/>
  <c r="I1543" i="3"/>
  <c r="I5076" i="3"/>
  <c r="I4890" i="3"/>
  <c r="I3266" i="3"/>
  <c r="I2998" i="3"/>
  <c r="I2683" i="3"/>
  <c r="I2900" i="3"/>
  <c r="I5137" i="3"/>
  <c r="I216" i="3"/>
  <c r="I3437" i="3"/>
  <c r="I442" i="3"/>
  <c r="I2798" i="3"/>
  <c r="I1812" i="3"/>
  <c r="I2714" i="3"/>
  <c r="I1333" i="3"/>
  <c r="I1600" i="3"/>
  <c r="I1412" i="3"/>
  <c r="I354" i="3"/>
  <c r="I3825" i="3"/>
  <c r="I826" i="3"/>
  <c r="I5379" i="3"/>
  <c r="I4809" i="3"/>
  <c r="I2369" i="3"/>
  <c r="I4642" i="3"/>
  <c r="I3576" i="3"/>
  <c r="I1957" i="3"/>
  <c r="I1683" i="3"/>
  <c r="I2611" i="3"/>
  <c r="I1803" i="3"/>
  <c r="I1008" i="3"/>
  <c r="I1483" i="3"/>
  <c r="I3304" i="3"/>
  <c r="I3968" i="3"/>
  <c r="I1664" i="3"/>
  <c r="I4919" i="3"/>
  <c r="I5323" i="3"/>
  <c r="I2660" i="3"/>
  <c r="I1460" i="3"/>
  <c r="I1294" i="3"/>
  <c r="I487" i="3"/>
  <c r="I4958" i="3"/>
  <c r="I5364" i="3"/>
  <c r="I5889" i="3"/>
  <c r="I1958" i="3"/>
  <c r="I200" i="3"/>
  <c r="I1385" i="3"/>
  <c r="I4393" i="3"/>
  <c r="I2031" i="3"/>
  <c r="I5838" i="3"/>
  <c r="I4533" i="3"/>
  <c r="I2267" i="3"/>
  <c r="I4600" i="3"/>
  <c r="I201" i="3"/>
  <c r="I1987" i="3"/>
  <c r="I3727" i="3"/>
  <c r="I2577" i="3"/>
  <c r="I3296" i="3"/>
  <c r="I4545" i="3"/>
  <c r="I4074" i="3"/>
  <c r="I162" i="3"/>
  <c r="I3093" i="3"/>
  <c r="I4052" i="3"/>
  <c r="I3841" i="3"/>
  <c r="I2966" i="3"/>
  <c r="I518" i="3"/>
  <c r="I498" i="3"/>
  <c r="I1441" i="3"/>
  <c r="I2807" i="3"/>
  <c r="I3175" i="3"/>
  <c r="I865" i="3"/>
  <c r="I499" i="3"/>
  <c r="I5987" i="3"/>
  <c r="I260" i="3"/>
  <c r="I258" i="3"/>
  <c r="I3942" i="3"/>
  <c r="I2547" i="3"/>
  <c r="I5226" i="3"/>
  <c r="I2377" i="3"/>
  <c r="I2108" i="3"/>
  <c r="I5030" i="3"/>
  <c r="I546" i="3"/>
  <c r="I163" i="3"/>
  <c r="I5829" i="3"/>
  <c r="I4534" i="3"/>
  <c r="I4690" i="3"/>
  <c r="I4820" i="3"/>
  <c r="I4875" i="3"/>
  <c r="I4300" i="3"/>
  <c r="I299" i="3"/>
  <c r="I4795" i="3"/>
  <c r="I5858" i="3"/>
  <c r="I2548" i="3"/>
  <c r="I2793" i="3"/>
  <c r="I4959" i="3"/>
  <c r="I4537" i="3"/>
  <c r="I2973" i="3"/>
  <c r="I4899" i="3"/>
  <c r="I1367" i="3"/>
  <c r="I5097" i="3"/>
  <c r="I813" i="3"/>
  <c r="I2557" i="3"/>
  <c r="I5978" i="3"/>
  <c r="I3775" i="3"/>
  <c r="I2770" i="3"/>
  <c r="I2885" i="3"/>
  <c r="I5064" i="3"/>
  <c r="I5505" i="3"/>
  <c r="I5785" i="3"/>
  <c r="I4621" i="3"/>
  <c r="I5661" i="3"/>
  <c r="I4373" i="3"/>
  <c r="I5979" i="3"/>
  <c r="I2908" i="3"/>
  <c r="I2578" i="3"/>
  <c r="I4447" i="3"/>
  <c r="I1754" i="3"/>
  <c r="I4861" i="3"/>
  <c r="I1601" i="3"/>
  <c r="I2541" i="3"/>
  <c r="I1285" i="3"/>
  <c r="I3998" i="3"/>
  <c r="I3865" i="3"/>
  <c r="I2125" i="3"/>
  <c r="I300" i="3"/>
  <c r="I3059" i="3"/>
  <c r="I5098" i="3"/>
  <c r="I3369" i="3"/>
  <c r="I2931" i="3"/>
  <c r="I5099" i="3"/>
  <c r="I5656" i="3"/>
  <c r="I4266" i="3"/>
  <c r="I1326" i="3"/>
  <c r="I4267" i="3"/>
  <c r="I3623" i="3"/>
  <c r="I4095" i="3"/>
  <c r="I5142" i="3"/>
  <c r="I3661" i="3"/>
  <c r="I4436" i="3"/>
  <c r="I4239" i="3"/>
  <c r="I5013" i="3"/>
  <c r="I81" i="3"/>
  <c r="I27" i="3"/>
  <c r="I3494" i="3"/>
  <c r="I4672" i="3"/>
  <c r="I1198" i="3"/>
  <c r="I2173" i="3"/>
  <c r="I35" i="3"/>
  <c r="I580" i="3"/>
  <c r="I3028" i="3"/>
  <c r="I2453" i="3"/>
  <c r="I378" i="3"/>
  <c r="I5151" i="3"/>
  <c r="I3584" i="3"/>
  <c r="I3910" i="3"/>
  <c r="I1500" i="3"/>
  <c r="I4786" i="3"/>
  <c r="I4691" i="3"/>
  <c r="I2909" i="3"/>
  <c r="I2485" i="3"/>
  <c r="I3107" i="3"/>
  <c r="I1777" i="3"/>
  <c r="I5077" i="3"/>
  <c r="I3037" i="3"/>
  <c r="I1072" i="3"/>
  <c r="I769" i="3"/>
  <c r="I2558" i="3"/>
  <c r="I5662" i="3"/>
  <c r="I4489" i="3"/>
  <c r="I1511" i="3"/>
  <c r="I420" i="3"/>
  <c r="I2620" i="3"/>
  <c r="I5392" i="3"/>
  <c r="I2032" i="3"/>
  <c r="I3595" i="3"/>
  <c r="I1859" i="3"/>
  <c r="I2141" i="3"/>
  <c r="I5163" i="3"/>
  <c r="I3355" i="3"/>
  <c r="I5862" i="3"/>
  <c r="I3943" i="3"/>
  <c r="I845" i="3"/>
  <c r="I4974" i="3"/>
  <c r="I3807" i="3"/>
  <c r="I1735" i="3"/>
  <c r="I4634" i="3"/>
  <c r="I3969" i="3"/>
  <c r="I5234" i="3"/>
  <c r="I4706" i="3"/>
  <c r="I5271" i="3"/>
  <c r="I3707" i="3"/>
  <c r="I217" i="3"/>
  <c r="I467" i="3"/>
  <c r="I4774" i="3"/>
  <c r="I3438" i="3"/>
  <c r="I2073" i="3"/>
  <c r="I171" i="3"/>
  <c r="I1375" i="3"/>
  <c r="I1186" i="3"/>
  <c r="I1950" i="3"/>
  <c r="I1592" i="3"/>
  <c r="I3135" i="3"/>
  <c r="I1243" i="3"/>
  <c r="I185" i="3"/>
  <c r="I2723" i="3"/>
  <c r="I3400" i="3"/>
  <c r="I5206" i="3"/>
  <c r="I3255" i="3"/>
  <c r="I3038" i="3"/>
  <c r="I5732" i="3"/>
  <c r="I4112" i="3"/>
  <c r="I116" i="3"/>
  <c r="I144" i="3"/>
  <c r="I1684" i="3"/>
  <c r="I1620" i="3"/>
  <c r="I4158" i="3"/>
  <c r="I397" i="3"/>
  <c r="I950" i="3"/>
  <c r="I4490" i="3"/>
  <c r="I2426" i="3"/>
  <c r="I5620" i="3"/>
  <c r="I20" i="3"/>
  <c r="I3963" i="3"/>
  <c r="I2433" i="3"/>
  <c r="I5791" i="3"/>
  <c r="I3136" i="3"/>
  <c r="I133" i="3"/>
  <c r="I2150" i="3"/>
  <c r="I4394" i="3"/>
  <c r="I4374" i="3"/>
  <c r="I1146" i="3"/>
  <c r="I3639" i="3"/>
  <c r="I5475" i="3"/>
  <c r="I1053" i="3"/>
  <c r="I4583" i="3"/>
  <c r="I2297" i="3"/>
  <c r="I2357" i="3"/>
  <c r="I5251" i="3"/>
  <c r="I1495" i="3"/>
  <c r="I3094" i="3"/>
  <c r="I2349" i="3"/>
  <c r="I3116" i="3"/>
  <c r="I3847" i="3"/>
  <c r="I4848" i="3"/>
  <c r="I4132" i="3"/>
  <c r="I5106" i="3"/>
  <c r="I2946" i="3"/>
  <c r="I2956" i="3"/>
  <c r="I5605" i="3"/>
  <c r="I4880" i="3"/>
  <c r="I4407" i="3"/>
  <c r="I3794" i="3"/>
  <c r="I1898" i="3"/>
  <c r="I2808" i="3"/>
  <c r="I2694" i="3"/>
  <c r="I117" i="3"/>
  <c r="I2809" i="3"/>
  <c r="I5759" i="3"/>
  <c r="I2486" i="3"/>
  <c r="I5843" i="3"/>
  <c r="I2293" i="3"/>
  <c r="I2275" i="3"/>
  <c r="I3714" i="3"/>
  <c r="I3518" i="3"/>
  <c r="I2192" i="3"/>
  <c r="I1616" i="3"/>
  <c r="I2059" i="3"/>
  <c r="I899" i="3"/>
  <c r="I1376" i="3"/>
  <c r="I5069" i="3"/>
  <c r="I5048" i="3"/>
  <c r="I594" i="3"/>
  <c r="I5844" i="3"/>
  <c r="I5834" i="3"/>
  <c r="I802" i="3"/>
  <c r="I3067" i="3"/>
  <c r="I3799" i="3"/>
  <c r="I2118" i="3"/>
  <c r="I4103" i="3"/>
  <c r="I5390" i="3"/>
  <c r="I2836" i="3"/>
  <c r="I5107" i="3"/>
  <c r="I968" i="3"/>
  <c r="I5065" i="3"/>
  <c r="I3662" i="3"/>
  <c r="I2508" i="3"/>
  <c r="I3883" i="3"/>
  <c r="I3532" i="3"/>
  <c r="I4611" i="3"/>
  <c r="I4876" i="3"/>
  <c r="I2033" i="3"/>
  <c r="I2466" i="3"/>
  <c r="I322" i="3"/>
  <c r="I1804" i="3"/>
  <c r="I4338" i="3"/>
  <c r="I4900" i="3"/>
  <c r="I246" i="3"/>
  <c r="I3448" i="3"/>
  <c r="I2537" i="3"/>
  <c r="I448" i="3"/>
  <c r="I4810" i="3"/>
  <c r="I4042" i="3"/>
  <c r="I1167" i="3"/>
  <c r="I3103" i="3"/>
  <c r="I2294" i="3"/>
  <c r="I3958" i="3"/>
  <c r="I3651" i="3"/>
  <c r="I195" i="3"/>
  <c r="I5290" i="3"/>
  <c r="I5663" i="3"/>
  <c r="I1095" i="3"/>
  <c r="I4149" i="3"/>
  <c r="I1625" i="3"/>
  <c r="I5901" i="3"/>
  <c r="I3456" i="3"/>
  <c r="I2099" i="3"/>
  <c r="I1778" i="3"/>
  <c r="I3708" i="3"/>
  <c r="I856" i="3"/>
  <c r="I1744" i="3"/>
  <c r="I841" i="3"/>
  <c r="I3068" i="3"/>
  <c r="I4593" i="3"/>
  <c r="I3029" i="3"/>
  <c r="I2416" i="3"/>
  <c r="I2974" i="3"/>
  <c r="I4565" i="3"/>
  <c r="I2136" i="3"/>
  <c r="I3401" i="3"/>
  <c r="I3630" i="3"/>
  <c r="I5116" i="3"/>
  <c r="I2319" i="3"/>
  <c r="I416" i="3"/>
  <c r="I1677" i="3"/>
  <c r="I5763" i="3"/>
  <c r="I2550" i="3"/>
  <c r="I122" i="3"/>
  <c r="I4960" i="3"/>
  <c r="I3610" i="3"/>
  <c r="I5184" i="3"/>
  <c r="I5265" i="3"/>
  <c r="I3747" i="3"/>
  <c r="I4881" i="3"/>
  <c r="I402" i="3"/>
  <c r="I2767" i="3"/>
  <c r="I4499" i="3"/>
  <c r="I2947" i="3"/>
  <c r="I3652" i="3"/>
  <c r="I1090" i="3"/>
  <c r="I4546" i="3"/>
  <c r="I612" i="3"/>
  <c r="I2669" i="3"/>
  <c r="I1343" i="3"/>
  <c r="I1552" i="3"/>
  <c r="I1107" i="3"/>
  <c r="I3523" i="3"/>
  <c r="I5556" i="3"/>
  <c r="I2511" i="3"/>
  <c r="I3983" i="3"/>
  <c r="I1875" i="3"/>
  <c r="I3483" i="3"/>
  <c r="I1018" i="3"/>
  <c r="I4933" i="3"/>
  <c r="I3891" i="3"/>
  <c r="I3225" i="3"/>
  <c r="I1779" i="3"/>
  <c r="I618" i="3"/>
  <c r="I3709" i="3"/>
  <c r="I2314" i="3"/>
  <c r="I2276" i="3"/>
  <c r="I2982" i="3"/>
  <c r="I4113" i="3"/>
  <c r="I5589" i="3"/>
  <c r="I382" i="3"/>
  <c r="I4383" i="3"/>
  <c r="I857" i="3"/>
  <c r="I3545" i="3"/>
  <c r="I3196" i="3"/>
  <c r="I2542" i="3"/>
  <c r="I4769" i="3"/>
  <c r="I1120" i="3"/>
  <c r="I3550" i="3"/>
  <c r="I3095" i="3"/>
  <c r="I5915" i="3"/>
  <c r="I3182" i="3"/>
  <c r="I4063" i="3"/>
  <c r="I4643" i="3"/>
  <c r="I2621" i="3"/>
  <c r="I3681" i="3"/>
  <c r="I2074" i="3"/>
  <c r="I537" i="3"/>
  <c r="I2210" i="3"/>
  <c r="I3728" i="3"/>
  <c r="I5214" i="3"/>
  <c r="I3344" i="3"/>
  <c r="I1970" i="3"/>
  <c r="I1168" i="3"/>
  <c r="I4104" i="3"/>
  <c r="I3624" i="3"/>
  <c r="I3762" i="3"/>
  <c r="I4901" i="3"/>
  <c r="I4491" i="3"/>
  <c r="I1659" i="3"/>
  <c r="I581" i="3"/>
  <c r="I5624" i="3"/>
  <c r="I5510" i="3"/>
  <c r="I5025" i="3"/>
  <c r="I3748" i="3"/>
  <c r="I4301" i="3"/>
  <c r="I3603" i="3"/>
  <c r="I827" i="3"/>
  <c r="I2211" i="3"/>
  <c r="I770" i="3"/>
  <c r="I1323" i="3"/>
  <c r="I846" i="3"/>
  <c r="I5393" i="3"/>
  <c r="I1237" i="3"/>
  <c r="I1612" i="3"/>
  <c r="I5625" i="3"/>
  <c r="I1108" i="3"/>
  <c r="I4811" i="3"/>
  <c r="I1216" i="3"/>
  <c r="I4114" i="3"/>
  <c r="I5692" i="3"/>
  <c r="I2034" i="3"/>
  <c r="I957" i="3"/>
  <c r="I2684" i="3"/>
  <c r="I2268" i="3"/>
  <c r="I5448" i="3"/>
  <c r="I5324" i="3"/>
  <c r="I3808" i="3"/>
  <c r="I2695" i="3"/>
  <c r="I2622" i="3"/>
  <c r="I5499" i="3"/>
  <c r="I3235" i="3"/>
  <c r="I3017" i="3"/>
  <c r="I3585" i="3"/>
  <c r="I5235" i="3"/>
  <c r="I1400" i="3"/>
  <c r="I3749" i="3"/>
  <c r="I2999" i="3"/>
  <c r="I3317" i="3"/>
  <c r="I5194" i="3"/>
  <c r="I4069" i="3"/>
  <c r="I1433" i="3"/>
  <c r="I4652" i="3"/>
  <c r="I164" i="3"/>
  <c r="I2715" i="3"/>
  <c r="I252" i="3"/>
  <c r="I5682" i="3"/>
  <c r="I5215" i="3"/>
  <c r="I5272" i="3"/>
  <c r="I105" i="3"/>
  <c r="I2216" i="3"/>
  <c r="I3816" i="3"/>
  <c r="I5945" i="3"/>
  <c r="I267" i="3"/>
  <c r="I5236" i="3"/>
  <c r="I4190" i="3"/>
  <c r="I3060" i="3"/>
  <c r="I4440" i="3"/>
  <c r="I1295" i="3"/>
  <c r="I1569" i="3"/>
  <c r="I3901" i="3"/>
  <c r="I342" i="3"/>
  <c r="I1019" i="3"/>
  <c r="I1890" i="3"/>
  <c r="I2716" i="3"/>
  <c r="I4223" i="3"/>
  <c r="I5667" i="3"/>
  <c r="I1759" i="3"/>
  <c r="I4775" i="3"/>
  <c r="I2358" i="3"/>
  <c r="I5714" i="3"/>
  <c r="I449" i="3"/>
  <c r="I2075" i="3"/>
  <c r="I1891" i="3"/>
  <c r="I3974" i="3"/>
  <c r="I5815" i="3"/>
  <c r="I4240" i="3"/>
  <c r="I4510" i="3"/>
  <c r="I4692" i="3"/>
  <c r="I2778" i="3"/>
  <c r="I3457" i="3"/>
  <c r="I488" i="3"/>
  <c r="I5014" i="3"/>
  <c r="I1151" i="3"/>
  <c r="I2549" i="3"/>
  <c r="I2779" i="3"/>
  <c r="I5347" i="3"/>
  <c r="I228" i="3"/>
  <c r="I2799" i="3"/>
  <c r="I2151" i="3"/>
  <c r="I2480" i="3"/>
  <c r="I3695" i="3"/>
  <c r="I4441" i="3"/>
  <c r="I1755" i="3"/>
  <c r="I5606" i="3"/>
  <c r="I2394" i="3"/>
  <c r="I4604" i="3"/>
  <c r="I1454" i="3"/>
  <c r="I69" i="3"/>
  <c r="I2745" i="3"/>
  <c r="I1416" i="3"/>
  <c r="I3919" i="3"/>
  <c r="I5893" i="3"/>
  <c r="I4584" i="3"/>
  <c r="I711" i="3"/>
  <c r="I1527" i="3"/>
  <c r="I4723" i="3"/>
  <c r="I1698" i="3"/>
  <c r="I4339" i="3"/>
  <c r="I3671" i="3"/>
  <c r="I3776" i="3"/>
  <c r="I3365" i="3"/>
  <c r="I3158" i="3"/>
  <c r="I1641" i="3"/>
  <c r="I2231" i="3"/>
  <c r="I5778" i="3"/>
  <c r="I4070" i="3"/>
  <c r="I3305" i="3"/>
  <c r="I1434" i="3"/>
  <c r="I4812" i="3"/>
  <c r="I1435" i="3"/>
  <c r="I3272" i="3"/>
  <c r="I3204" i="3"/>
  <c r="I1476" i="3"/>
  <c r="I3567" i="3"/>
  <c r="I4408" i="3"/>
  <c r="I2707" i="3"/>
  <c r="I3484" i="3"/>
  <c r="I202" i="3"/>
  <c r="I1847" i="3"/>
  <c r="I879" i="3"/>
  <c r="I933" i="3"/>
  <c r="I2224" i="3"/>
  <c r="I5708" i="3"/>
  <c r="I203" i="3"/>
  <c r="I2247" i="3"/>
  <c r="I1667" i="3"/>
  <c r="I5590" i="3"/>
  <c r="I106" i="3"/>
  <c r="I3312" i="3"/>
  <c r="I4601" i="3"/>
  <c r="I3733" i="3"/>
  <c r="I5998" i="3"/>
  <c r="I5031" i="3"/>
  <c r="I2632" i="3"/>
  <c r="I2731" i="3"/>
  <c r="I1422" i="3"/>
  <c r="I2306" i="3"/>
  <c r="I5185" i="3"/>
  <c r="I186" i="3"/>
  <c r="I4315" i="3"/>
  <c r="I3163" i="3"/>
  <c r="I3823" i="3"/>
  <c r="I1805" i="3"/>
  <c r="I5380" i="3"/>
  <c r="I5486" i="3"/>
  <c r="I717" i="3"/>
  <c r="I2109" i="3"/>
  <c r="I3096" i="3"/>
  <c r="I2174" i="3"/>
  <c r="I3039" i="3"/>
  <c r="I284" i="3"/>
  <c r="I1593" i="3"/>
  <c r="I4168" i="3"/>
  <c r="I582" i="3"/>
  <c r="I417" i="3"/>
  <c r="I3842" i="3"/>
  <c r="I4412" i="3"/>
  <c r="I1797" i="3"/>
  <c r="I4075" i="3"/>
  <c r="I1806" i="3"/>
  <c r="I2780" i="3"/>
  <c r="I4316" i="3"/>
  <c r="I4133" i="3"/>
  <c r="I5381" i="3"/>
  <c r="I1368" i="3"/>
  <c r="I107" i="3"/>
  <c r="I5693" i="3"/>
  <c r="I654" i="3"/>
  <c r="I4017" i="3"/>
  <c r="I3226" i="3"/>
  <c r="I5738" i="3"/>
  <c r="I1423" i="3"/>
  <c r="I489" i="3"/>
  <c r="I669" i="3"/>
  <c r="I4349" i="3"/>
  <c r="I3524" i="3"/>
  <c r="I152" i="3"/>
  <c r="I1079" i="3"/>
  <c r="I3646" i="3"/>
  <c r="I301" i="3"/>
  <c r="I2596" i="3"/>
  <c r="I3159" i="3"/>
  <c r="I880" i="3"/>
  <c r="I3393" i="3"/>
  <c r="I1673" i="3"/>
  <c r="I1271" i="3"/>
  <c r="I3211" i="3"/>
  <c r="I3866" i="3"/>
  <c r="I3568" i="3"/>
  <c r="I2042" i="3"/>
  <c r="I2016" i="3"/>
  <c r="I2056" i="3"/>
  <c r="I218" i="3"/>
  <c r="I890" i="3"/>
  <c r="I3763" i="3"/>
  <c r="I4395" i="3"/>
  <c r="I5646" i="3"/>
  <c r="I746" i="3"/>
  <c r="I1096" i="3"/>
  <c r="I5668" i="3"/>
  <c r="I3057" i="3"/>
  <c r="I5669" i="3"/>
  <c r="I1029" i="3"/>
  <c r="I5195" i="3"/>
  <c r="I1674" i="3"/>
  <c r="I5087" i="3"/>
  <c r="I1199" i="3"/>
  <c r="I5280" i="3"/>
  <c r="I1807" i="3"/>
  <c r="I5683" i="3"/>
  <c r="I3519" i="3"/>
  <c r="I2026" i="3"/>
  <c r="I4952" i="3"/>
  <c r="I4752" i="3"/>
  <c r="I219" i="3"/>
  <c r="I5728" i="3"/>
  <c r="I1177" i="3"/>
  <c r="I475" i="3"/>
  <c r="I370" i="3"/>
  <c r="I2257" i="3"/>
  <c r="I82" i="3"/>
  <c r="I2975" i="3"/>
  <c r="I2868" i="3"/>
  <c r="I1217" i="3"/>
  <c r="I2142" i="3"/>
  <c r="I1528" i="3"/>
  <c r="I3288" i="3"/>
  <c r="I2441" i="3"/>
  <c r="I964" i="3"/>
  <c r="I729" i="3"/>
  <c r="I1091" i="3"/>
  <c r="I4141" i="3"/>
  <c r="I99" i="3"/>
  <c r="I3686" i="3"/>
  <c r="I1064" i="3"/>
  <c r="I5049" i="3"/>
  <c r="I5401" i="3"/>
  <c r="I1798" i="3"/>
  <c r="I2850" i="3"/>
  <c r="I1668" i="3"/>
  <c r="I5487" i="3"/>
  <c r="I4492" i="3"/>
  <c r="I5261" i="3"/>
  <c r="I490" i="3"/>
  <c r="I5868" i="3"/>
  <c r="I4920" i="3"/>
  <c r="I3345" i="3"/>
  <c r="I4198" i="3"/>
  <c r="I3050" i="3"/>
  <c r="I5081" i="3"/>
  <c r="I3589" i="3"/>
  <c r="I3212" i="3"/>
  <c r="I2342" i="3"/>
  <c r="I1286" i="3"/>
  <c r="I2487" i="3"/>
  <c r="I4396" i="3"/>
  <c r="I4224" i="3"/>
  <c r="I3370" i="3"/>
  <c r="I302" i="3"/>
  <c r="I5809" i="3"/>
  <c r="I1447" i="3"/>
  <c r="I4150" i="3"/>
  <c r="I3663" i="3"/>
  <c r="I1529" i="3"/>
  <c r="I2879" i="3"/>
  <c r="I3741" i="3"/>
  <c r="I858" i="3"/>
  <c r="I5129" i="3"/>
  <c r="I4776" i="3"/>
  <c r="I3478" i="3"/>
  <c r="I355" i="3"/>
  <c r="I3611" i="3"/>
  <c r="I1200" i="3"/>
  <c r="I247" i="3"/>
  <c r="I3356" i="3"/>
  <c r="I305" i="3"/>
  <c r="I1908" i="3"/>
  <c r="I4321" i="3"/>
  <c r="I2158" i="3"/>
  <c r="I5325" i="3"/>
  <c r="I4181" i="3"/>
  <c r="I5117" i="3"/>
  <c r="I500" i="3"/>
  <c r="I4566" i="3"/>
  <c r="I2752" i="3"/>
  <c r="I2717" i="3"/>
  <c r="I4023" i="3"/>
  <c r="I58" i="3"/>
  <c r="I2417" i="3"/>
  <c r="I3479" i="3"/>
  <c r="I624" i="3"/>
  <c r="I3273" i="3"/>
  <c r="I5845" i="3"/>
  <c r="I5792" i="3"/>
  <c r="I3682" i="3"/>
  <c r="I747" i="3"/>
  <c r="I2643" i="3"/>
  <c r="I28" i="3"/>
  <c r="I2395" i="3"/>
  <c r="I1218" i="3"/>
  <c r="I274" i="3"/>
  <c r="I2967" i="3"/>
  <c r="I371" i="3"/>
  <c r="I2858" i="3"/>
  <c r="I5108" i="3"/>
  <c r="I1369" i="3"/>
  <c r="I4357" i="3"/>
  <c r="I4259" i="3"/>
  <c r="I1540" i="3"/>
  <c r="I1248" i="3"/>
  <c r="I3729" i="3"/>
  <c r="I908" i="3"/>
  <c r="I748" i="3"/>
  <c r="I3647" i="3"/>
  <c r="I2386" i="3"/>
  <c r="I3170" i="3"/>
  <c r="I5032" i="3"/>
  <c r="I1760" i="3"/>
  <c r="I476" i="3"/>
  <c r="I5056" i="3"/>
  <c r="I4644" i="3"/>
  <c r="I4745" i="3"/>
  <c r="I1009" i="3"/>
  <c r="I2418" i="3"/>
  <c r="I3087" i="3"/>
  <c r="I5744" i="3"/>
  <c r="I2794" i="3"/>
  <c r="I965" i="3"/>
  <c r="I3439" i="3"/>
  <c r="I1745" i="3"/>
  <c r="I2110" i="3"/>
  <c r="I1201" i="3"/>
  <c r="I2851" i="3"/>
  <c r="I4902" i="3"/>
  <c r="I5207" i="3"/>
  <c r="I1044" i="3"/>
  <c r="I2989" i="3"/>
  <c r="I2839" i="3"/>
  <c r="I966" i="3"/>
  <c r="I2326" i="3"/>
  <c r="I4027" i="3"/>
  <c r="I2880" i="3"/>
  <c r="I2718" i="3"/>
  <c r="I4053" i="3"/>
  <c r="I2910" i="3"/>
  <c r="I547" i="3"/>
  <c r="I1660" i="3"/>
  <c r="I3525" i="3"/>
  <c r="I5591" i="3"/>
  <c r="I702" i="3"/>
  <c r="I2781" i="3"/>
  <c r="I5402" i="3"/>
  <c r="I1327" i="3"/>
  <c r="I4340" i="3"/>
  <c r="I1562" i="3"/>
  <c r="I4105" i="3"/>
  <c r="I2364" i="3"/>
  <c r="I178" i="3"/>
  <c r="I253" i="3"/>
  <c r="I204" i="3"/>
  <c r="I5164" i="3"/>
  <c r="I4731" i="3"/>
  <c r="I3620" i="3"/>
  <c r="I2406" i="3"/>
  <c r="I229" i="3"/>
  <c r="I5896" i="3"/>
  <c r="I5709" i="3"/>
  <c r="I1553" i="3"/>
  <c r="I3040" i="3"/>
  <c r="I2976" i="3"/>
  <c r="I3046" i="3"/>
  <c r="I2623" i="3"/>
  <c r="I2746" i="3"/>
  <c r="I2043" i="3"/>
  <c r="I1276" i="3"/>
  <c r="I2724" i="3"/>
  <c r="I4058" i="3"/>
  <c r="I5476" i="3"/>
  <c r="I4268" i="3"/>
  <c r="I5009" i="3"/>
  <c r="I2195" i="3"/>
  <c r="I5477" i="3"/>
  <c r="I1669" i="3"/>
  <c r="I5733" i="3"/>
  <c r="I3466" i="3"/>
  <c r="I5495" i="3"/>
  <c r="I5779" i="3"/>
  <c r="I577" i="3"/>
  <c r="I3526" i="3"/>
  <c r="I2307" i="3"/>
  <c r="I3696" i="3"/>
  <c r="I2568" i="3"/>
  <c r="I2732" i="3"/>
  <c r="I36" i="3"/>
  <c r="I343" i="3"/>
  <c r="I2006" i="3"/>
  <c r="I642" i="3"/>
  <c r="I703" i="3"/>
  <c r="I3213" i="3"/>
  <c r="I2027" i="3"/>
  <c r="I718" i="3"/>
  <c r="I1344" i="3"/>
  <c r="I5273" i="3"/>
  <c r="I1678" i="3"/>
  <c r="I3730" i="3"/>
  <c r="I1315" i="3"/>
  <c r="I3238" i="3"/>
  <c r="I2399" i="3"/>
  <c r="I4045" i="3"/>
  <c r="I1152" i="3"/>
  <c r="I4891" i="3"/>
  <c r="I1702" i="3"/>
  <c r="I50" i="3"/>
  <c r="I3596" i="3"/>
  <c r="I2525" i="3"/>
  <c r="I2526" i="3"/>
  <c r="I15" i="3"/>
  <c r="I408" i="3"/>
  <c r="I16" i="3"/>
  <c r="I2320" i="3"/>
  <c r="I556" i="3"/>
  <c r="I43" i="3"/>
  <c r="I4724" i="3"/>
  <c r="I5670" i="3"/>
  <c r="I1876" i="3"/>
  <c r="I5647" i="3"/>
  <c r="I1424" i="3"/>
  <c r="I5428" i="3"/>
  <c r="I1813" i="3"/>
  <c r="I3551" i="3"/>
  <c r="I1541" i="3"/>
  <c r="I3007" i="3"/>
  <c r="I5211" i="3"/>
  <c r="I3350" i="3"/>
  <c r="I4134" i="3"/>
  <c r="I3817" i="3"/>
  <c r="I4071" i="3"/>
  <c r="I2427" i="3"/>
  <c r="I4274" i="3"/>
  <c r="I293" i="3"/>
  <c r="I670" i="3"/>
  <c r="I4882" i="3"/>
  <c r="I172" i="3"/>
  <c r="I4645" i="3"/>
  <c r="I2400" i="3"/>
  <c r="I4868" i="3"/>
  <c r="I5846" i="3"/>
  <c r="I4903" i="3"/>
  <c r="I3541" i="3"/>
  <c r="I677" i="3"/>
  <c r="I1679" i="3"/>
  <c r="I2201" i="3"/>
  <c r="I3520" i="3"/>
  <c r="I5186" i="3"/>
  <c r="I4384" i="3"/>
  <c r="I4883" i="3"/>
  <c r="I5750" i="3"/>
  <c r="I5237" i="3"/>
  <c r="I2881" i="3"/>
  <c r="I2512" i="3"/>
  <c r="I1377" i="3"/>
  <c r="I613" i="3"/>
  <c r="I3030" i="3"/>
  <c r="I4358" i="3"/>
  <c r="I5804" i="3"/>
  <c r="I5641" i="3"/>
  <c r="I3848" i="3"/>
  <c r="I3926" i="3"/>
  <c r="I4635" i="3"/>
  <c r="I4302" i="3"/>
  <c r="I1296" i="3"/>
  <c r="I5676" i="3"/>
  <c r="I4567" i="3"/>
  <c r="I5394" i="3"/>
  <c r="I4909" i="3"/>
  <c r="I2241" i="3"/>
  <c r="I3861" i="3"/>
  <c r="I719" i="3"/>
  <c r="I814" i="3"/>
  <c r="I2000" i="3"/>
  <c r="I2442" i="3"/>
  <c r="I3088" i="3"/>
  <c r="I1563" i="3"/>
  <c r="I3621" i="3"/>
  <c r="I2649" i="3"/>
  <c r="I1001" i="3"/>
  <c r="I2810" i="3"/>
  <c r="I2891" i="3"/>
  <c r="I5621" i="3"/>
  <c r="I4943" i="3"/>
  <c r="I5120" i="3"/>
  <c r="I3951" i="3"/>
  <c r="I5773" i="3"/>
  <c r="I937" i="3"/>
  <c r="I3318" i="3"/>
  <c r="I569" i="3"/>
  <c r="I3130" i="3"/>
  <c r="I2315" i="3"/>
  <c r="I501" i="3"/>
  <c r="I1996" i="3"/>
  <c r="I1208" i="3"/>
  <c r="I2277" i="3"/>
  <c r="I3008" i="3"/>
  <c r="I4813" i="3"/>
  <c r="I5542" i="3"/>
  <c r="I1650" i="3"/>
  <c r="I4378" i="3"/>
  <c r="I815" i="3"/>
  <c r="I730" i="3"/>
  <c r="I4346" i="3"/>
  <c r="I2771" i="3"/>
  <c r="I3144" i="3"/>
  <c r="I595" i="3"/>
  <c r="I1073" i="3"/>
  <c r="I3720" i="3"/>
  <c r="I2321" i="3"/>
  <c r="I3117" i="3"/>
  <c r="I3826" i="3"/>
  <c r="I1277" i="3"/>
  <c r="I1448" i="3"/>
  <c r="I3745" i="3"/>
  <c r="I5517" i="3"/>
  <c r="I4538" i="3"/>
  <c r="I3000" i="3"/>
  <c r="I2825" i="3"/>
  <c r="I1708" i="3"/>
  <c r="I4437" i="3"/>
  <c r="I596" i="3"/>
  <c r="I2633" i="3"/>
  <c r="I3183" i="3"/>
  <c r="I1824" i="3"/>
  <c r="I1942" i="3"/>
  <c r="I783" i="3"/>
  <c r="I2948" i="3"/>
  <c r="I2757" i="3"/>
  <c r="I1328" i="3"/>
  <c r="I5382" i="3"/>
  <c r="I196" i="3"/>
  <c r="I4801" i="3"/>
  <c r="I3262" i="3"/>
  <c r="I3855" i="3"/>
  <c r="I5308" i="3"/>
  <c r="I548" i="3"/>
  <c r="I3137" i="3"/>
  <c r="I1249" i="3"/>
  <c r="I1010" i="3"/>
  <c r="I881" i="3"/>
  <c r="I2007" i="3"/>
  <c r="I938" i="3"/>
  <c r="I924" i="3"/>
  <c r="I2365" i="3"/>
  <c r="I4080" i="3"/>
  <c r="I4191" i="3"/>
  <c r="I4096" i="3"/>
  <c r="I671" i="3"/>
  <c r="I3127" i="3"/>
  <c r="I5255" i="3"/>
  <c r="I704" i="3"/>
  <c r="I4711" i="3"/>
  <c r="I4199" i="3"/>
  <c r="I5529" i="3"/>
  <c r="I4981" i="3"/>
  <c r="I2162" i="3"/>
  <c r="I2283" i="3"/>
  <c r="I3351" i="3"/>
  <c r="I1621" i="3"/>
  <c r="I934" i="3"/>
  <c r="I3736" i="3"/>
  <c r="I1301" i="3"/>
  <c r="I2481" i="3"/>
  <c r="I2869" i="3"/>
  <c r="I173" i="3"/>
  <c r="I1417" i="3"/>
  <c r="I306" i="3"/>
  <c r="I2175" i="3"/>
  <c r="I1011" i="3"/>
  <c r="I3267" i="3"/>
  <c r="I1012" i="3"/>
  <c r="I2830" i="3"/>
  <c r="I3031" i="3"/>
  <c r="I5577" i="3"/>
  <c r="I5464" i="3"/>
  <c r="I3577" i="3"/>
  <c r="I3944" i="3"/>
  <c r="I4243" i="3"/>
  <c r="I5592" i="3"/>
  <c r="I4193" i="3"/>
  <c r="I3864" i="3"/>
  <c r="I236" i="3"/>
  <c r="I625" i="3"/>
  <c r="I2800" i="3"/>
  <c r="I5959" i="3"/>
  <c r="I5835" i="3"/>
  <c r="I4208" i="3"/>
  <c r="I1602" i="3"/>
  <c r="I967" i="3"/>
  <c r="I153" i="3"/>
  <c r="I4568" i="3"/>
  <c r="I108" i="3"/>
  <c r="I5671" i="3"/>
  <c r="I2501" i="3"/>
  <c r="I866" i="3"/>
  <c r="I5383" i="3"/>
  <c r="I5455" i="3"/>
  <c r="I3715" i="3"/>
  <c r="I5780" i="3"/>
  <c r="I123" i="3"/>
  <c r="I210" i="3"/>
  <c r="I109" i="3"/>
  <c r="I5296" i="3"/>
  <c r="I2119" i="3"/>
  <c r="I4732" i="3"/>
  <c r="I5187" i="3"/>
  <c r="I2350" i="3"/>
  <c r="I2076" i="3"/>
  <c r="I4409" i="3"/>
  <c r="I1297" i="3"/>
  <c r="I1808" i="3"/>
  <c r="I1766" i="3"/>
  <c r="I307" i="3"/>
  <c r="I4442" i="3"/>
  <c r="I2977" i="3"/>
  <c r="I4126" i="3"/>
  <c r="I5881" i="3"/>
  <c r="I1219" i="3"/>
  <c r="I739" i="3"/>
  <c r="I1719" i="3"/>
  <c r="I2753" i="3"/>
  <c r="I4737" i="3"/>
  <c r="I4425" i="3"/>
  <c r="I3977" i="3"/>
  <c r="I3480" i="3"/>
  <c r="I3856" i="3"/>
  <c r="I44" i="3"/>
  <c r="I5395" i="3"/>
  <c r="I2049" i="3"/>
  <c r="I3197" i="3"/>
  <c r="I2814" i="3"/>
  <c r="I1694" i="3"/>
  <c r="I2084" i="3"/>
  <c r="I4097" i="3"/>
  <c r="I3552" i="3"/>
  <c r="I4194" i="3"/>
  <c r="I1054" i="3"/>
  <c r="I1617" i="3"/>
  <c r="I2911" i="3"/>
  <c r="I4368" i="3"/>
  <c r="I5165" i="3"/>
  <c r="I5456" i="3"/>
  <c r="I720" i="3"/>
  <c r="I1370" i="3"/>
  <c r="I4142" i="3"/>
  <c r="I731" i="3"/>
  <c r="I1254" i="3"/>
  <c r="I5614" i="3"/>
  <c r="I248" i="3"/>
  <c r="I2719" i="3"/>
  <c r="I4830" i="3"/>
  <c r="I3612" i="3"/>
  <c r="I5793" i="3"/>
  <c r="I83" i="3"/>
  <c r="I1909" i="3"/>
  <c r="I2017" i="3"/>
  <c r="I372" i="3"/>
  <c r="I570" i="3"/>
  <c r="I992" i="3"/>
  <c r="I1848" i="3"/>
  <c r="I842" i="3"/>
  <c r="I1378" i="3"/>
  <c r="I4455" i="3"/>
  <c r="I5138" i="3"/>
  <c r="I3145" i="3"/>
  <c r="I4539" i="3"/>
  <c r="I2250" i="3"/>
  <c r="I2370" i="3"/>
  <c r="I3920" i="3"/>
  <c r="I549" i="3"/>
  <c r="I712" i="3"/>
  <c r="I5751" i="3"/>
  <c r="I2460" i="3"/>
  <c r="I4500" i="3"/>
  <c r="I5578" i="3"/>
  <c r="I538" i="3"/>
  <c r="I867" i="3"/>
  <c r="I2859" i="3"/>
  <c r="I2120" i="3"/>
  <c r="I1192" i="3"/>
  <c r="I2378" i="3"/>
  <c r="I4217" i="3"/>
  <c r="I5980" i="3"/>
  <c r="I3319" i="3"/>
  <c r="I3018" i="3"/>
  <c r="I2502" i="3"/>
  <c r="I1980" i="3"/>
  <c r="I3876" i="3"/>
  <c r="I409" i="3"/>
  <c r="I2176" i="3"/>
  <c r="I154" i="3"/>
  <c r="I3742" i="3"/>
  <c r="I3892" i="3"/>
  <c r="I678" i="3"/>
  <c r="I1603" i="3"/>
  <c r="I4770" i="3"/>
  <c r="I3768" i="3"/>
  <c r="I1558" i="3"/>
  <c r="I2100" i="3"/>
  <c r="I2060" i="3"/>
  <c r="I3421" i="3"/>
  <c r="I2212" i="3"/>
  <c r="I3795" i="3"/>
  <c r="I4991" i="3"/>
  <c r="I2708" i="3"/>
  <c r="I1604" i="3"/>
  <c r="I5536" i="3"/>
  <c r="I1405" i="3"/>
  <c r="I3118" i="3"/>
  <c r="I1618" i="3"/>
  <c r="I784" i="3"/>
  <c r="I713" i="3"/>
  <c r="I816" i="3"/>
  <c r="I4360" i="3"/>
  <c r="I1917" i="3"/>
  <c r="I5121" i="3"/>
  <c r="I1997" i="3"/>
  <c r="I1530" i="3"/>
  <c r="I2923" i="3"/>
  <c r="I4802" i="3"/>
  <c r="I3429" i="3"/>
  <c r="I2343" i="3"/>
  <c r="I4462" i="3"/>
  <c r="I1449" i="3"/>
  <c r="I4605" i="3"/>
  <c r="I37" i="3"/>
  <c r="I4209" i="3"/>
  <c r="I3394" i="3"/>
  <c r="I134" i="3"/>
  <c r="I1065" i="3"/>
  <c r="I1255" i="3"/>
  <c r="I5066" i="3"/>
  <c r="I4038" i="3"/>
  <c r="I1570" i="3"/>
  <c r="I2183" i="3"/>
  <c r="I4884" i="3"/>
  <c r="I2387" i="3"/>
  <c r="I5902" i="3"/>
  <c r="I3834" i="3"/>
  <c r="I2932" i="3"/>
  <c r="I521" i="3"/>
  <c r="I4522" i="3"/>
  <c r="I243" i="3"/>
  <c r="I2371" i="3"/>
  <c r="I5518" i="3"/>
  <c r="I5262" i="3"/>
  <c r="I155" i="3"/>
  <c r="I5993" i="3"/>
  <c r="I3970" i="3"/>
  <c r="I1720" i="3"/>
  <c r="I2527" i="3"/>
  <c r="I1278" i="3"/>
  <c r="I2605" i="3"/>
  <c r="I4195" i="3"/>
  <c r="I4869" i="3"/>
  <c r="I4540" i="3"/>
  <c r="I383" i="3"/>
  <c r="I1220" i="3"/>
  <c r="I477" i="3"/>
  <c r="I5457" i="3"/>
  <c r="I3069" i="3"/>
  <c r="I1287" i="3"/>
  <c r="I643" i="3"/>
  <c r="I4200" i="3"/>
  <c r="I5897" i="3"/>
  <c r="I2443" i="3"/>
  <c r="I1585" i="3"/>
  <c r="I1477" i="3"/>
  <c r="I3921" i="3"/>
  <c r="I3604" i="3"/>
  <c r="I259" i="3"/>
  <c r="I4369" i="3"/>
  <c r="I4578" i="3"/>
  <c r="I1228" i="3"/>
  <c r="I1998" i="3"/>
  <c r="I2624" i="3"/>
  <c r="I4569" i="3"/>
  <c r="I45" i="3"/>
  <c r="I919" i="3"/>
  <c r="I522" i="3"/>
  <c r="I110" i="3"/>
  <c r="I5988" i="3"/>
  <c r="I5715" i="3"/>
  <c r="I2519" i="3"/>
  <c r="I3971" i="3"/>
  <c r="I3249" i="3"/>
  <c r="I589" i="3"/>
  <c r="I4854" i="3"/>
  <c r="I5774" i="3"/>
  <c r="I3061" i="3"/>
  <c r="I389" i="3"/>
  <c r="I4814" i="3"/>
  <c r="I4501" i="3"/>
  <c r="I4904" i="3"/>
  <c r="I4493" i="3"/>
  <c r="I2488" i="3"/>
  <c r="I5519" i="3"/>
  <c r="I308" i="3"/>
  <c r="I3999" i="3"/>
  <c r="I2264" i="3"/>
  <c r="I2001" i="3"/>
  <c r="I4159" i="3"/>
  <c r="I705" i="3"/>
  <c r="I4088" i="3"/>
  <c r="I5212" i="3"/>
  <c r="I268" i="3"/>
  <c r="I2634" i="3"/>
  <c r="I5716" i="3"/>
  <c r="I5702" i="3"/>
  <c r="I2248" i="3"/>
  <c r="I17" i="3"/>
  <c r="I4210" i="3"/>
  <c r="I1442" i="3"/>
  <c r="I1084" i="3"/>
  <c r="I751" i="3"/>
  <c r="I4054" i="3"/>
  <c r="I3569" i="3"/>
  <c r="I5876" i="3"/>
  <c r="I223" i="3"/>
  <c r="I2242" i="3"/>
  <c r="I847" i="3"/>
  <c r="I1729" i="3"/>
  <c r="I1935" i="3"/>
  <c r="I1629" i="3"/>
  <c r="I5322" i="3"/>
  <c r="I360" i="3"/>
  <c r="I4473" i="3"/>
  <c r="I1193" i="3"/>
  <c r="I5109" i="3"/>
  <c r="I4244" i="3"/>
  <c r="I4622" i="3"/>
  <c r="I2044" i="3"/>
  <c r="I4511" i="3"/>
  <c r="I2407" i="3"/>
  <c r="I1354" i="3"/>
  <c r="I1833" i="3"/>
  <c r="I4046" i="3"/>
  <c r="I4024" i="3"/>
  <c r="I1899" i="3"/>
  <c r="I3256" i="3"/>
  <c r="I5770" i="3"/>
  <c r="I4602" i="3"/>
  <c r="I1209" i="3"/>
  <c r="I5928" i="3"/>
  <c r="I472" i="3"/>
  <c r="I1709" i="3"/>
  <c r="I5331" i="3"/>
  <c r="I4172" i="3"/>
  <c r="I2886" i="3"/>
  <c r="I2784" i="3"/>
  <c r="I4712" i="3"/>
  <c r="I3625" i="3"/>
  <c r="I3959" i="3"/>
  <c r="I4275" i="3"/>
  <c r="I2615" i="3"/>
  <c r="I4950" i="3"/>
  <c r="I1256" i="3"/>
  <c r="I2949" i="3"/>
  <c r="I3395" i="3"/>
  <c r="I4693" i="3"/>
  <c r="I174" i="3"/>
  <c r="I433" i="3"/>
  <c r="I3051" i="3"/>
  <c r="I5359" i="3"/>
  <c r="I2444" i="3"/>
  <c r="I5067" i="3"/>
  <c r="I5882" i="3"/>
  <c r="I3047" i="3"/>
  <c r="I506" i="3"/>
  <c r="I5409" i="3"/>
  <c r="I1730" i="3"/>
  <c r="I4474" i="3"/>
  <c r="I686" i="3"/>
  <c r="I4115" i="3"/>
  <c r="I3809" i="3"/>
  <c r="I5530" i="3"/>
  <c r="I5935" i="3"/>
  <c r="I5724" i="3"/>
  <c r="I5657" i="3"/>
  <c r="I2817" i="3"/>
  <c r="I1714" i="3"/>
  <c r="I1178" i="3"/>
  <c r="I3079" i="3"/>
  <c r="I828" i="3"/>
  <c r="I2461" i="3"/>
  <c r="I1288" i="3"/>
  <c r="I4762" i="3"/>
  <c r="I4535" i="3"/>
  <c r="I3960" i="3"/>
  <c r="I2685" i="3"/>
  <c r="I1788" i="3"/>
  <c r="I817" i="3"/>
  <c r="I3236" i="3"/>
  <c r="I925" i="3"/>
  <c r="I4463" i="3"/>
  <c r="I4151" i="3"/>
  <c r="I5500" i="3"/>
  <c r="I5936" i="3"/>
  <c r="I655" i="3"/>
  <c r="I2818" i="3"/>
  <c r="I2286" i="3"/>
  <c r="I1721" i="3"/>
  <c r="I3231" i="3"/>
  <c r="I3502" i="3"/>
  <c r="I309" i="3"/>
  <c r="I4254" i="3"/>
  <c r="I3800" i="3"/>
  <c r="I1586" i="3"/>
  <c r="I29" i="3"/>
  <c r="I1484" i="3"/>
  <c r="I672" i="3"/>
  <c r="I5694" i="3"/>
  <c r="I2650" i="3"/>
  <c r="I373" i="3"/>
  <c r="I5166" i="3"/>
  <c r="I1334" i="3"/>
  <c r="I5449" i="3"/>
  <c r="I3198" i="3"/>
  <c r="I1971" i="3"/>
  <c r="I1229" i="3"/>
  <c r="I3687" i="3"/>
  <c r="I3104" i="3"/>
  <c r="I4438" i="3"/>
  <c r="I4201" i="3"/>
  <c r="I2159" i="3"/>
  <c r="I809" i="3"/>
  <c r="I1849" i="3"/>
  <c r="I3945" i="3"/>
  <c r="I4728" i="3"/>
  <c r="I491" i="3"/>
  <c r="I4196" i="3"/>
  <c r="I1564" i="3"/>
  <c r="I4160" i="3"/>
  <c r="I2733" i="3"/>
  <c r="I2489" i="3"/>
  <c r="I1814" i="3"/>
  <c r="I2382" i="3"/>
  <c r="I2408" i="3"/>
  <c r="I5291" i="3"/>
  <c r="I2202" i="3"/>
  <c r="I939" i="3"/>
  <c r="I30" i="3"/>
  <c r="I51" i="3"/>
  <c r="I5937" i="3"/>
  <c r="I410" i="3"/>
  <c r="I4523" i="3"/>
  <c r="I2169" i="3"/>
  <c r="I94" i="3"/>
  <c r="I4303" i="3"/>
  <c r="I3108" i="3"/>
  <c r="I5648" i="3"/>
  <c r="I2901" i="3"/>
  <c r="I5416" i="3"/>
  <c r="I451" i="3"/>
  <c r="I393" i="3"/>
  <c r="I4684" i="3"/>
  <c r="I5348" i="3"/>
  <c r="I762" i="3"/>
  <c r="I2018" i="3"/>
  <c r="I4870" i="3"/>
  <c r="I495" i="3"/>
  <c r="I4753" i="3"/>
  <c r="I4713" i="3"/>
  <c r="I1825" i="3"/>
  <c r="I1512" i="3"/>
  <c r="I4089" i="3"/>
  <c r="I5100" i="3"/>
  <c r="I597" i="3"/>
  <c r="I2772" i="3"/>
  <c r="I3877" i="3"/>
  <c r="I3138" i="3"/>
  <c r="I5088" i="3"/>
  <c r="I5946" i="3"/>
  <c r="I452" i="3"/>
  <c r="I1972" i="3"/>
  <c r="I507" i="3"/>
  <c r="I356" i="3"/>
  <c r="I2322" i="3"/>
  <c r="I4982" i="3"/>
  <c r="I2860" i="3"/>
  <c r="I3320" i="3"/>
  <c r="I1519" i="3"/>
  <c r="I5938" i="3"/>
  <c r="I2725" i="3"/>
  <c r="I983" i="3"/>
  <c r="I1943" i="3"/>
  <c r="I2664" i="3"/>
  <c r="I4636" i="3"/>
  <c r="I1826" i="3"/>
  <c r="I721" i="3"/>
  <c r="I4413" i="3"/>
  <c r="I5994" i="3"/>
  <c r="I1074" i="3"/>
  <c r="I5939" i="3"/>
  <c r="I2924" i="3"/>
  <c r="I2892" i="3"/>
  <c r="I3922" i="3"/>
  <c r="I3764" i="3"/>
  <c r="I5152" i="3"/>
  <c r="I1085" i="3"/>
  <c r="I4855" i="3"/>
  <c r="I2388" i="3"/>
  <c r="I3801" i="3"/>
  <c r="I1834" i="3"/>
  <c r="I5292" i="3"/>
  <c r="I3239" i="3"/>
  <c r="I4502" i="3"/>
  <c r="I529" i="3"/>
  <c r="I2269" i="3"/>
  <c r="I1312" i="3"/>
  <c r="I3346" i="3"/>
  <c r="I5369" i="3"/>
  <c r="I2428" i="3"/>
  <c r="I254" i="3"/>
  <c r="I1345" i="3"/>
  <c r="I2912" i="3"/>
  <c r="I2351" i="3"/>
  <c r="I4359" i="3"/>
  <c r="I148" i="3"/>
  <c r="I539" i="3"/>
  <c r="I4007" i="3"/>
  <c r="I4924" i="3"/>
  <c r="I4594" i="3"/>
  <c r="I4552" i="3"/>
  <c r="I2559" i="3"/>
  <c r="I5564" i="3"/>
  <c r="I4746" i="3"/>
  <c r="I38" i="3"/>
  <c r="I3867" i="3"/>
  <c r="I1302" i="3"/>
  <c r="I3406" i="3"/>
  <c r="I3297" i="3"/>
  <c r="I418" i="3"/>
  <c r="I4944" i="3"/>
  <c r="I2661" i="3"/>
  <c r="I5326" i="3"/>
  <c r="I5999" i="3"/>
  <c r="I5615" i="3"/>
  <c r="I984" i="3"/>
  <c r="I2978" i="3"/>
  <c r="I3513" i="3"/>
  <c r="I3570" i="3"/>
  <c r="I5649" i="3"/>
  <c r="I2177" i="3"/>
  <c r="I2111" i="3"/>
  <c r="I5057" i="3"/>
  <c r="I5506" i="3"/>
  <c r="I285" i="3"/>
  <c r="I4606" i="3"/>
  <c r="I111" i="3"/>
  <c r="I571" i="3"/>
  <c r="I3503" i="3"/>
  <c r="I2270" i="3"/>
  <c r="I1736" i="3"/>
  <c r="I1153" i="3"/>
  <c r="I1685" i="3"/>
  <c r="I5952" i="3"/>
  <c r="I3289" i="3"/>
  <c r="I84" i="3"/>
  <c r="I4439" i="3"/>
  <c r="I3613" i="3"/>
  <c r="I1324" i="3"/>
  <c r="I882" i="3"/>
  <c r="I3383" i="3"/>
  <c r="I2092" i="3"/>
  <c r="I4361" i="3"/>
  <c r="I2870" i="3"/>
  <c r="I4341" i="3"/>
  <c r="I2739" i="3"/>
  <c r="I4304" i="3"/>
  <c r="I4018" i="3"/>
  <c r="I2213" i="3"/>
  <c r="I795" i="3"/>
  <c r="I696" i="3"/>
  <c r="I5745" i="3"/>
  <c r="I1418" i="3"/>
  <c r="I5650" i="3"/>
  <c r="I1746" i="3"/>
  <c r="I2203" i="3"/>
  <c r="I4295" i="3"/>
  <c r="I2845" i="3"/>
  <c r="I3139" i="3"/>
  <c r="I5144" i="3"/>
  <c r="I2606" i="3"/>
  <c r="I4161" i="3"/>
  <c r="I5101" i="3"/>
  <c r="I2225" i="3"/>
  <c r="I3250" i="3"/>
  <c r="I583" i="3"/>
  <c r="I2942" i="3"/>
  <c r="I4796" i="3"/>
  <c r="I5033" i="3"/>
  <c r="I4152" i="3"/>
  <c r="I4953" i="3"/>
  <c r="I4362" i="3"/>
  <c r="I4685" i="3"/>
  <c r="I1835" i="3"/>
  <c r="I1329" i="3"/>
  <c r="I2332" i="3"/>
  <c r="I2204" i="3"/>
  <c r="I4787" i="3"/>
  <c r="I5034" i="3"/>
  <c r="I5684" i="3"/>
  <c r="I3676" i="3"/>
  <c r="I926" i="3"/>
  <c r="I2625" i="3"/>
  <c r="I5450" i="3"/>
  <c r="I4696" i="3"/>
  <c r="I3818" i="3"/>
  <c r="I3697" i="3"/>
  <c r="I4309" i="3"/>
  <c r="I3571" i="3"/>
  <c r="I4330" i="3"/>
  <c r="I4331" i="3"/>
  <c r="I2144" i="3"/>
  <c r="I5969" i="3"/>
  <c r="I2768" i="3"/>
  <c r="I4714" i="3"/>
  <c r="I3422" i="3"/>
  <c r="I5440" i="3"/>
  <c r="I21" i="3"/>
  <c r="I4777" i="3"/>
  <c r="I1581" i="3"/>
  <c r="I3537" i="3"/>
  <c r="I4821" i="3"/>
  <c r="I3819" i="3"/>
  <c r="I5015" i="3"/>
  <c r="I128" i="3"/>
  <c r="I4825" i="3"/>
  <c r="I5220" i="3"/>
  <c r="I1080" i="3"/>
  <c r="I883" i="3"/>
  <c r="I2419" i="3"/>
  <c r="I3184" i="3"/>
  <c r="I4637" i="3"/>
  <c r="I4715" i="3"/>
  <c r="I2569" i="3"/>
  <c r="I5370" i="3"/>
  <c r="I1554" i="3"/>
  <c r="I4289" i="3"/>
  <c r="I1386" i="3"/>
  <c r="I2635" i="3"/>
  <c r="I2467" i="3"/>
  <c r="I5410" i="3"/>
  <c r="I335" i="3"/>
  <c r="I2178" i="3"/>
  <c r="I3964" i="3"/>
  <c r="I5764" i="3"/>
  <c r="I443" i="3"/>
  <c r="I557" i="3"/>
  <c r="I4653" i="3"/>
  <c r="I1559" i="3"/>
  <c r="I22" i="3"/>
  <c r="I2520" i="3"/>
  <c r="I3637" i="3"/>
  <c r="I3558" i="3"/>
  <c r="I3423" i="3"/>
  <c r="I4255" i="3"/>
  <c r="I468" i="3"/>
  <c r="I411" i="3"/>
  <c r="I2265" i="3"/>
  <c r="I1547" i="3"/>
  <c r="I3413" i="3"/>
  <c r="I2579" i="3"/>
  <c r="I1455" i="3"/>
  <c r="I3755" i="3"/>
  <c r="I2205" i="3"/>
  <c r="I5488" i="3"/>
  <c r="I3440" i="3"/>
  <c r="I4623" i="3"/>
  <c r="I2782" i="3"/>
  <c r="I2323" i="3"/>
  <c r="I278" i="3"/>
  <c r="I4228" i="3"/>
  <c r="I5238" i="3"/>
  <c r="I5188" i="3"/>
  <c r="I584" i="3"/>
  <c r="I5465" i="3"/>
  <c r="I1436" i="3"/>
  <c r="I4936" i="3"/>
  <c r="I1973" i="3"/>
  <c r="I3716" i="3"/>
  <c r="I2950" i="3"/>
  <c r="I4426" i="3"/>
  <c r="I2184" i="3"/>
  <c r="I697" i="3"/>
  <c r="I1981" i="3"/>
  <c r="I5349" i="3"/>
  <c r="I5869" i="3"/>
  <c r="I3352" i="3"/>
  <c r="I3473" i="3"/>
  <c r="I5102" i="3"/>
  <c r="I909" i="3"/>
  <c r="I469" i="3"/>
  <c r="I3952" i="3"/>
  <c r="I2028" i="3"/>
  <c r="I2902" i="3"/>
  <c r="I2819" i="3"/>
  <c r="I4443" i="3"/>
  <c r="I5396" i="3"/>
  <c r="I1944" i="3"/>
  <c r="I530" i="3"/>
  <c r="I1075" i="3"/>
  <c r="I3721" i="3"/>
  <c r="I732" i="3"/>
  <c r="I5531" i="3"/>
  <c r="I4778" i="3"/>
  <c r="I3357" i="3"/>
  <c r="I4008" i="3"/>
  <c r="I4229" i="3"/>
  <c r="I4269" i="3"/>
  <c r="I4797" i="3"/>
  <c r="I4347" i="3"/>
  <c r="I3001" i="3"/>
  <c r="I3923" i="3"/>
  <c r="I4747" i="3"/>
  <c r="I1194" i="3"/>
  <c r="I434" i="3"/>
  <c r="I687" i="3"/>
  <c r="I2871" i="3"/>
  <c r="I4503" i="3"/>
  <c r="I5847" i="3"/>
  <c r="I5200" i="3"/>
  <c r="I5281" i="3"/>
  <c r="I5836" i="3"/>
  <c r="I1815" i="3"/>
  <c r="I3559" i="3"/>
  <c r="I4694" i="3"/>
  <c r="I4028" i="3"/>
  <c r="I3187" i="3"/>
  <c r="I540" i="3"/>
  <c r="I4835" i="3"/>
  <c r="I3474" i="3"/>
  <c r="I1715" i="3"/>
  <c r="I1371" i="3"/>
  <c r="I5082" i="3"/>
  <c r="I1456" i="3"/>
  <c r="I1982" i="3"/>
  <c r="I2616" i="3"/>
  <c r="I52" i="3"/>
  <c r="I5227" i="3"/>
  <c r="I550" i="3"/>
  <c r="I4009" i="3"/>
  <c r="I1313" i="3"/>
  <c r="I3407" i="3"/>
  <c r="I3731" i="3"/>
  <c r="I3205" i="3"/>
  <c r="I4969" i="3"/>
  <c r="I3206" i="3"/>
  <c r="I5532" i="3"/>
  <c r="I244" i="3"/>
  <c r="I531" i="3"/>
  <c r="I70" i="3"/>
  <c r="I1785" i="3"/>
  <c r="I656" i="3"/>
  <c r="I740" i="3"/>
  <c r="I3176" i="3"/>
  <c r="I1842" i="3"/>
  <c r="I1097" i="3"/>
  <c r="I4135" i="3"/>
  <c r="I5167" i="3"/>
  <c r="I2066" i="3"/>
  <c r="I2826" i="3"/>
  <c r="I2801" i="3"/>
  <c r="I1799" i="3"/>
  <c r="I5168" i="3"/>
  <c r="I261" i="3"/>
  <c r="I2179" i="3"/>
  <c r="I175" i="3"/>
  <c r="I5496" i="3"/>
  <c r="I3070" i="3"/>
  <c r="I5622" i="3"/>
  <c r="I2580" i="3"/>
  <c r="I1045" i="3"/>
  <c r="I4763" i="3"/>
  <c r="I4983" i="3"/>
  <c r="I1478" i="3"/>
  <c r="I1461" i="3"/>
  <c r="I2401" i="3"/>
  <c r="I3032" i="3"/>
  <c r="I2372" i="3"/>
  <c r="I3268" i="3"/>
  <c r="I1959" i="3"/>
  <c r="I394" i="3"/>
  <c r="I4448" i="3"/>
  <c r="I4754" i="3"/>
  <c r="I2121" i="3"/>
  <c r="I1303" i="3"/>
  <c r="I2019" i="3"/>
  <c r="I1699" i="3"/>
  <c r="I4764" i="3"/>
  <c r="I3276" i="3"/>
  <c r="I5216" i="3"/>
  <c r="I4921" i="3"/>
  <c r="I2482" i="3"/>
  <c r="I1780" i="3"/>
  <c r="I323" i="3"/>
  <c r="I5313" i="3"/>
  <c r="I2651" i="3"/>
  <c r="I4153" i="3"/>
  <c r="I3214" i="3"/>
  <c r="I818" i="3"/>
  <c r="I5221" i="3"/>
  <c r="I3984" i="3"/>
  <c r="I5571" i="3"/>
  <c r="I3024" i="3"/>
  <c r="I156" i="3"/>
  <c r="I4276" i="3"/>
  <c r="I1665" i="3"/>
  <c r="I3109" i="3"/>
  <c r="I5970" i="3"/>
  <c r="I4992" i="3"/>
  <c r="I1761" i="3"/>
  <c r="I3605" i="3"/>
  <c r="I2925" i="3"/>
  <c r="I5196" i="3"/>
  <c r="I2597" i="3"/>
  <c r="I5145" i="3"/>
  <c r="I205" i="3"/>
  <c r="I1590" i="3"/>
  <c r="I4925" i="3"/>
  <c r="I2067" i="3"/>
  <c r="I1594" i="3"/>
  <c r="I1637" i="3"/>
  <c r="I1642" i="3"/>
  <c r="I771" i="3"/>
  <c r="I4607" i="3"/>
  <c r="I3062" i="3"/>
  <c r="I1853" i="3"/>
  <c r="I788" i="3"/>
  <c r="I1622" i="3"/>
  <c r="I3218" i="3"/>
  <c r="I5626" i="3"/>
  <c r="I796" i="3"/>
  <c r="I3710" i="3"/>
  <c r="I900" i="3"/>
  <c r="I3975" i="3"/>
  <c r="I5786" i="3"/>
  <c r="I598" i="3"/>
  <c r="I2333" i="3"/>
  <c r="I1346" i="3"/>
  <c r="I4984" i="3"/>
  <c r="I3371" i="3"/>
  <c r="I2783" i="3"/>
  <c r="I4585" i="3"/>
  <c r="I4186" i="3"/>
  <c r="I2112" i="3"/>
  <c r="I4081" i="3"/>
  <c r="I2846" i="3"/>
  <c r="I1020" i="3"/>
  <c r="I4612" i="3"/>
  <c r="I2284" i="3"/>
  <c r="I4856" i="3"/>
  <c r="I3119" i="3"/>
  <c r="I993" i="3"/>
  <c r="I3722" i="3"/>
  <c r="I4574" i="3"/>
  <c r="I3893" i="3"/>
  <c r="I4296" i="3"/>
  <c r="I2503" i="3"/>
  <c r="I2686" i="3"/>
  <c r="I4673" i="3"/>
  <c r="I868" i="3"/>
  <c r="I4985" i="3"/>
  <c r="I5451" i="3"/>
  <c r="I1722" i="3"/>
  <c r="I3110" i="3"/>
  <c r="I5925" i="3"/>
  <c r="I1900" i="3"/>
  <c r="I4954" i="3"/>
  <c r="I5616" i="3"/>
  <c r="I4862" i="3"/>
  <c r="I2490" i="3"/>
  <c r="I4385" i="3"/>
  <c r="I310" i="3"/>
  <c r="I1716" i="3"/>
  <c r="I3009" i="3"/>
  <c r="I5365" i="3"/>
  <c r="I2389" i="3"/>
  <c r="I1623" i="3"/>
  <c r="I2543" i="3"/>
  <c r="I2570" i="3"/>
  <c r="I2122" i="3"/>
  <c r="I5752" i="3"/>
  <c r="I3849" i="3"/>
  <c r="I4926" i="3"/>
  <c r="I4955" i="3"/>
  <c r="I2837" i="3"/>
  <c r="I5627" i="3"/>
  <c r="I1055" i="3"/>
  <c r="I3653" i="3"/>
  <c r="I4375" i="3"/>
  <c r="I4154" i="3"/>
  <c r="I71" i="3"/>
  <c r="I4716" i="3"/>
  <c r="I4529" i="3"/>
  <c r="I4945" i="3"/>
  <c r="I5019" i="3"/>
  <c r="I4019" i="3"/>
  <c r="I673" i="3"/>
  <c r="I4211" i="3"/>
  <c r="I4512" i="3"/>
  <c r="I1425" i="3"/>
  <c r="I5940" i="3"/>
  <c r="I1076" i="3"/>
  <c r="I1221" i="3"/>
  <c r="I1925" i="3"/>
  <c r="I2740" i="3"/>
  <c r="I4871" i="3"/>
  <c r="I1490" i="3"/>
  <c r="I5417" i="3"/>
  <c r="I1462" i="3"/>
  <c r="I819" i="3"/>
  <c r="I797" i="3"/>
  <c r="I4788" i="3"/>
  <c r="I1387" i="3"/>
  <c r="I4646" i="3"/>
  <c r="I3906" i="3"/>
  <c r="I5384" i="3"/>
  <c r="I648" i="3"/>
  <c r="I3553" i="3"/>
  <c r="I2163" i="3"/>
  <c r="I279" i="3"/>
  <c r="I4317" i="3"/>
  <c r="I1654" i="3"/>
  <c r="I3414" i="3"/>
  <c r="I2852" i="3"/>
  <c r="I230" i="3"/>
  <c r="I4961" i="3"/>
  <c r="I5971" i="3"/>
  <c r="I4397" i="3"/>
  <c r="I5543" i="3"/>
  <c r="I2528" i="3"/>
  <c r="I5228" i="3"/>
  <c r="I884" i="3"/>
  <c r="I958" i="3"/>
  <c r="I5799" i="3"/>
  <c r="I3796" i="3"/>
  <c r="I5883" i="3"/>
  <c r="I453" i="3"/>
  <c r="I1265" i="3"/>
  <c r="I4570" i="3"/>
  <c r="I3664" i="3"/>
  <c r="I679" i="3"/>
  <c r="I435" i="3"/>
  <c r="I3857" i="3"/>
  <c r="I3481" i="3"/>
  <c r="I3514" i="3"/>
  <c r="I3177" i="3"/>
  <c r="I3976" i="3"/>
  <c r="I4427" i="3"/>
  <c r="I3415" i="3"/>
  <c r="I324" i="3"/>
  <c r="I2390" i="3"/>
  <c r="I2137" i="3"/>
  <c r="I1457" i="3"/>
  <c r="I5318" i="3"/>
  <c r="I5981" i="3"/>
  <c r="I2474" i="3"/>
  <c r="I5146" i="3"/>
  <c r="I2068" i="3"/>
  <c r="I5511" i="3"/>
  <c r="I2434" i="3"/>
  <c r="I3894" i="3"/>
  <c r="I1316" i="3"/>
  <c r="I3097" i="3"/>
  <c r="I1086" i="3"/>
  <c r="I1250" i="3"/>
  <c r="I3810" i="3"/>
  <c r="I3946" i="3"/>
  <c r="I2180" i="3"/>
  <c r="I3911" i="3"/>
  <c r="I961" i="3"/>
  <c r="I1266" i="3"/>
  <c r="I1257" i="3"/>
  <c r="I5593" i="3"/>
  <c r="I4697" i="3"/>
  <c r="I2185" i="3"/>
  <c r="I3219" i="3"/>
  <c r="I4332" i="3"/>
  <c r="I688" i="3"/>
  <c r="I644" i="3"/>
  <c r="I85" i="3"/>
  <c r="I1154" i="3"/>
  <c r="I5960" i="3"/>
  <c r="I1021" i="3"/>
  <c r="I4910" i="3"/>
  <c r="I2251" i="3"/>
  <c r="I1034" i="3"/>
  <c r="I2607" i="3"/>
  <c r="I2164" i="3"/>
  <c r="I157" i="3"/>
  <c r="I3467" i="3"/>
  <c r="I637" i="3"/>
  <c r="I3504" i="3"/>
  <c r="I1789" i="3"/>
  <c r="I4553" i="3"/>
  <c r="I2636" i="3"/>
  <c r="I149" i="3"/>
  <c r="I3780" i="3"/>
  <c r="I1951" i="3"/>
  <c r="I1605" i="3"/>
  <c r="I2612" i="3"/>
  <c r="I3430" i="3"/>
  <c r="I4654" i="3"/>
  <c r="I1843" i="3"/>
  <c r="I3934" i="3"/>
  <c r="I4613" i="3"/>
  <c r="I2138" i="3"/>
  <c r="I2847" i="3"/>
  <c r="I2391" i="3"/>
  <c r="I2186" i="3"/>
  <c r="I1606" i="3"/>
  <c r="I5332" i="3"/>
  <c r="I3902" i="3"/>
  <c r="I4872" i="3"/>
  <c r="I5179" i="3"/>
  <c r="I5908" i="3"/>
  <c r="I3120" i="3"/>
  <c r="I2696" i="3"/>
  <c r="I18" i="3"/>
  <c r="I4831" i="3"/>
  <c r="I4554" i="3"/>
  <c r="I5341" i="3"/>
  <c r="I2831" i="3"/>
  <c r="I2734" i="3"/>
  <c r="I5193" i="3"/>
  <c r="I5725" i="3"/>
  <c r="I1121" i="3"/>
  <c r="I5335" i="3"/>
  <c r="I3199" i="3"/>
  <c r="I1747" i="3"/>
  <c r="I2266" i="3"/>
  <c r="I3546" i="3"/>
  <c r="I3838" i="3"/>
  <c r="I3521" i="3"/>
  <c r="I39" i="3"/>
  <c r="I749" i="3"/>
  <c r="I1582" i="3"/>
  <c r="I3482" i="3"/>
  <c r="I5458" i="3"/>
  <c r="I4686" i="3"/>
  <c r="I3431" i="3"/>
  <c r="I1626" i="3"/>
  <c r="I3131" i="3"/>
  <c r="I3737" i="3"/>
  <c r="I2232" i="3"/>
  <c r="I3089" i="3"/>
  <c r="I3560" i="3"/>
  <c r="I2287" i="3"/>
  <c r="I5436" i="3"/>
  <c r="I4655" i="3"/>
  <c r="I2598" i="3"/>
  <c r="I4905" i="3"/>
  <c r="I2581" i="3"/>
  <c r="I4674" i="3"/>
  <c r="I5403" i="3"/>
  <c r="I403" i="3"/>
  <c r="I1035" i="3"/>
  <c r="I763" i="3"/>
  <c r="I1854" i="3"/>
  <c r="I158" i="3"/>
  <c r="I764" i="3"/>
  <c r="I5026" i="3"/>
  <c r="I1723" i="3"/>
  <c r="I3010" i="3"/>
  <c r="I1128" i="3"/>
  <c r="I3953" i="3"/>
  <c r="I5180" i="3"/>
  <c r="I5314" i="3"/>
  <c r="I4647" i="3"/>
  <c r="I4281" i="3"/>
  <c r="I2913" i="3"/>
  <c r="I3111" i="3"/>
  <c r="I4290" i="3"/>
  <c r="I5599" i="3"/>
  <c r="I2475" i="3"/>
  <c r="I1855" i="3"/>
  <c r="I1989" i="3"/>
  <c r="I5729" i="3"/>
  <c r="I5664" i="3"/>
  <c r="I3777" i="3"/>
  <c r="I5302" i="3"/>
  <c r="I5537" i="3"/>
  <c r="I2687" i="3"/>
  <c r="I1230" i="3"/>
  <c r="I2802" i="3"/>
  <c r="I2674" i="3"/>
  <c r="I4738" i="3"/>
  <c r="I752" i="3"/>
  <c r="I1066" i="3"/>
  <c r="I1022" i="3"/>
  <c r="I2020" i="3"/>
  <c r="I361" i="3"/>
  <c r="I1279" i="3"/>
  <c r="I5070" i="3"/>
  <c r="I3590" i="3"/>
  <c r="I5130" i="3"/>
  <c r="I4803" i="3"/>
  <c r="I4310" i="3"/>
  <c r="I2344" i="3"/>
  <c r="I2206" i="3"/>
  <c r="I1836" i="3"/>
  <c r="I2599" i="3"/>
  <c r="I606" i="3"/>
  <c r="I502" i="3"/>
  <c r="I1379" i="3"/>
  <c r="I286" i="3"/>
  <c r="I649" i="3"/>
  <c r="I780" i="3"/>
  <c r="I4090" i="3"/>
  <c r="I1187" i="3"/>
  <c r="I5071" i="3"/>
  <c r="I1114" i="3"/>
  <c r="I4937" i="3"/>
  <c r="I5512" i="3"/>
  <c r="I5371" i="3"/>
  <c r="I2093" i="3"/>
  <c r="I2373" i="3"/>
  <c r="I820" i="3"/>
  <c r="I733" i="3"/>
  <c r="I1520" i="3"/>
  <c r="I2990" i="3"/>
  <c r="I2903" i="3"/>
  <c r="I159" i="3"/>
  <c r="I3835" i="3"/>
  <c r="I2359" i="3"/>
  <c r="I165" i="3"/>
  <c r="I2077" i="3"/>
  <c r="I1630" i="3"/>
  <c r="I2626" i="3"/>
  <c r="I4166" i="3"/>
  <c r="I935" i="3"/>
  <c r="I4999" i="3"/>
  <c r="I492" i="3"/>
  <c r="I1413" i="3"/>
  <c r="I1860" i="3"/>
  <c r="I2152" i="3"/>
  <c r="I4614" i="3"/>
  <c r="I523" i="3"/>
  <c r="I2360" i="3"/>
  <c r="I3274" i="3"/>
  <c r="I4370" i="3"/>
  <c r="I4698" i="3"/>
  <c r="I5327" i="3"/>
  <c r="I1933" i="3"/>
  <c r="I5110" i="3"/>
  <c r="I1800" i="3"/>
  <c r="I4699" i="3"/>
  <c r="I4986" i="3"/>
  <c r="I5753" i="3"/>
  <c r="I2882" i="3"/>
  <c r="I4064" i="3"/>
  <c r="I680" i="3"/>
  <c r="I4530" i="3"/>
  <c r="I4480" i="3"/>
  <c r="I1960" i="3"/>
  <c r="I2853" i="3"/>
  <c r="I1098" i="3"/>
  <c r="I5058" i="3"/>
  <c r="I1710" i="3"/>
  <c r="I4043" i="3"/>
  <c r="I3631" i="3"/>
  <c r="I4707" i="3"/>
  <c r="I3384" i="3"/>
  <c r="I3052" i="3"/>
  <c r="I2726" i="3"/>
  <c r="I1222" i="3"/>
  <c r="I3586" i="3"/>
  <c r="I4386" i="3"/>
  <c r="I5304" i="3"/>
  <c r="I2495" i="3"/>
  <c r="I869" i="3"/>
  <c r="I1023" i="3"/>
  <c r="I2035" i="3"/>
  <c r="I1870" i="3"/>
  <c r="I4350" i="3"/>
  <c r="I1067" i="3"/>
  <c r="I1816" i="3"/>
  <c r="I4665" i="3"/>
  <c r="I1426" i="3"/>
  <c r="I1491" i="3"/>
  <c r="I2061" i="3"/>
  <c r="I541" i="3"/>
  <c r="I2126" i="3"/>
  <c r="I2735" i="3"/>
  <c r="I2979" i="3"/>
  <c r="I3965" i="3"/>
  <c r="I1571" i="3"/>
  <c r="I3416" i="3"/>
  <c r="I4675" i="3"/>
  <c r="I1401" i="3"/>
  <c r="I2226" i="3"/>
  <c r="I1347" i="3"/>
  <c r="I4849" i="3"/>
  <c r="I4059" i="3"/>
  <c r="I5189" i="3"/>
  <c r="I3786" i="3"/>
  <c r="I508" i="3"/>
  <c r="I1794" i="3"/>
  <c r="I5131" i="3"/>
  <c r="I1046" i="3"/>
  <c r="I6000" i="3"/>
  <c r="I2008" i="3"/>
  <c r="I2345" i="3"/>
  <c r="I1521" i="3"/>
  <c r="I2582" i="3"/>
  <c r="I2773" i="3"/>
  <c r="I4513" i="3"/>
  <c r="I5229" i="3"/>
  <c r="I927" i="3"/>
  <c r="I4771" i="3"/>
  <c r="I1850" i="3"/>
  <c r="I12" i="3"/>
  <c r="I5903" i="3"/>
  <c r="I5385" i="3"/>
  <c r="I2697" i="3"/>
  <c r="I4363" i="3"/>
  <c r="I1769" i="3"/>
  <c r="I3954" i="3"/>
  <c r="I3654" i="3"/>
  <c r="I2101" i="3"/>
  <c r="I4449" i="3"/>
  <c r="I3947" i="3"/>
  <c r="I2337" i="3"/>
  <c r="I1056" i="3"/>
  <c r="I319" i="3"/>
  <c r="I599" i="3"/>
  <c r="I4076" i="3"/>
  <c r="I5594" i="3"/>
  <c r="I1844" i="3"/>
  <c r="I994" i="3"/>
  <c r="I4906" i="3"/>
  <c r="I1129" i="3"/>
  <c r="I2820" i="3"/>
  <c r="I4225" i="3"/>
  <c r="I1631" i="3"/>
  <c r="I3408" i="3"/>
  <c r="I3966" i="3"/>
  <c r="I311" i="3"/>
  <c r="I4010" i="3"/>
  <c r="I4082" i="3"/>
  <c r="I2872" i="3"/>
  <c r="I3164" i="3"/>
  <c r="I4656" i="3"/>
  <c r="I5336" i="3"/>
  <c r="I1983" i="3"/>
  <c r="I2009" i="3"/>
  <c r="I5730" i="3"/>
  <c r="I5360" i="3"/>
  <c r="I4657" i="3"/>
  <c r="I5027" i="3"/>
  <c r="I2662" i="3"/>
  <c r="I4218" i="3"/>
  <c r="I1161" i="3"/>
  <c r="I2560" i="3"/>
  <c r="I772" i="3"/>
  <c r="I404" i="3"/>
  <c r="I4212" i="3"/>
  <c r="I4376" i="3"/>
  <c r="I1748" i="3"/>
  <c r="I2483" i="3"/>
  <c r="I1087" i="3"/>
  <c r="I5877" i="3"/>
  <c r="I3672" i="3"/>
  <c r="I4202" i="3"/>
  <c r="I698" i="3"/>
  <c r="I2551" i="3"/>
  <c r="I1945" i="3"/>
  <c r="I4178" i="3"/>
  <c r="I176" i="3"/>
  <c r="I1572" i="3"/>
  <c r="I2123" i="3"/>
  <c r="I1355" i="3"/>
  <c r="I5489" i="3"/>
  <c r="I5690" i="3"/>
  <c r="I5909" i="3"/>
  <c r="I3505" i="3"/>
  <c r="I2361" i="3"/>
  <c r="I4624" i="3"/>
  <c r="I995" i="3"/>
  <c r="I3878" i="3"/>
  <c r="I135" i="3"/>
  <c r="I951" i="3"/>
  <c r="I4779" i="3"/>
  <c r="I4841" i="3"/>
  <c r="I1251" i="3"/>
  <c r="I2571" i="3"/>
  <c r="I2295" i="3"/>
  <c r="I3827" i="3"/>
  <c r="I1522" i="3"/>
  <c r="I2352" i="3"/>
  <c r="I206" i="3"/>
  <c r="I2840" i="3"/>
  <c r="I3002" i="3"/>
  <c r="I5572" i="3"/>
  <c r="I4504" i="3"/>
  <c r="I5961" i="3"/>
  <c r="I1244" i="3"/>
  <c r="I3561" i="3"/>
  <c r="I3587" i="3"/>
  <c r="I2468" i="3"/>
  <c r="I5208" i="3"/>
  <c r="I5217" i="3"/>
  <c r="I2617" i="3"/>
  <c r="I1946" i="3"/>
  <c r="I86" i="3"/>
  <c r="I1402" i="3"/>
  <c r="I4938" i="3"/>
  <c r="I118" i="3"/>
  <c r="I2588" i="3"/>
  <c r="I4060" i="3"/>
  <c r="I985" i="3"/>
  <c r="I4832" i="3"/>
  <c r="I1990" i="3"/>
  <c r="I3041" i="3"/>
  <c r="I1974" i="3"/>
  <c r="I662" i="3"/>
  <c r="I5132" i="3"/>
  <c r="I5501" i="3"/>
  <c r="I2821" i="3"/>
  <c r="I5470" i="3"/>
  <c r="I2258" i="3"/>
  <c r="I395" i="3"/>
  <c r="I1202" i="3"/>
  <c r="I5929" i="3"/>
  <c r="I1820" i="3"/>
  <c r="I2688" i="3"/>
  <c r="I5600" i="3"/>
  <c r="I1837" i="3"/>
  <c r="I1975" i="3"/>
  <c r="I5153" i="3"/>
  <c r="I3991" i="3"/>
  <c r="I1162" i="3"/>
  <c r="I2991" i="3"/>
  <c r="I3207" i="3"/>
  <c r="I5147" i="3"/>
  <c r="I1643" i="3"/>
  <c r="I4733" i="3"/>
  <c r="I4833" i="3"/>
  <c r="I1762" i="3"/>
  <c r="I2002" i="3"/>
  <c r="I1115" i="3"/>
  <c r="I1116" i="3"/>
  <c r="I600" i="3"/>
  <c r="I4245" i="3"/>
  <c r="I5350" i="3"/>
  <c r="I5754" i="3"/>
  <c r="I3277" i="3"/>
  <c r="I2462" i="3"/>
  <c r="I4586" i="3"/>
  <c r="I1501" i="3"/>
  <c r="I4780" i="3"/>
  <c r="I2572" i="3"/>
  <c r="I4826" i="3"/>
  <c r="I428" i="3"/>
  <c r="I3377" i="3"/>
  <c r="I607" i="3"/>
  <c r="I3992" i="3"/>
  <c r="I1737" i="3"/>
  <c r="I1936" i="3"/>
  <c r="I1724" i="3"/>
  <c r="I2933" i="3"/>
  <c r="I2698" i="3"/>
  <c r="I3358" i="3"/>
  <c r="I1203" i="3"/>
  <c r="I5418" i="3"/>
  <c r="I1335" i="3"/>
  <c r="I5452" i="3"/>
  <c r="I3080" i="3"/>
  <c r="I3185" i="3"/>
  <c r="I5222" i="3"/>
  <c r="I2448" i="3"/>
  <c r="I2887" i="3"/>
  <c r="I4187" i="3"/>
  <c r="I1991" i="3"/>
  <c r="I5898" i="3"/>
  <c r="I3614" i="3"/>
  <c r="I5391" i="3"/>
  <c r="I1871" i="3"/>
  <c r="I5169" i="3"/>
  <c r="I4444" i="3"/>
  <c r="I2085" i="3"/>
  <c r="I2873" i="3"/>
  <c r="I3081" i="3"/>
  <c r="I2689" i="3"/>
  <c r="I2143" i="3"/>
  <c r="I4127" i="3"/>
  <c r="I4524" i="3"/>
  <c r="I5579" i="3"/>
  <c r="I3082" i="3"/>
  <c r="I129" i="3"/>
  <c r="I2815" i="3"/>
  <c r="I1155" i="3"/>
  <c r="I2785" i="3"/>
  <c r="I2010" i="3"/>
  <c r="I2496" i="3"/>
  <c r="I601" i="3"/>
  <c r="I5904" i="3"/>
  <c r="I5848" i="3"/>
  <c r="I2410" i="3"/>
  <c r="I2050" i="3"/>
  <c r="I119" i="3"/>
  <c r="I1882" i="3"/>
  <c r="I362" i="3"/>
  <c r="I2786" i="3"/>
  <c r="I231" i="3"/>
  <c r="I3338" i="3"/>
  <c r="I870" i="3"/>
  <c r="I4322" i="3"/>
  <c r="I59" i="3"/>
  <c r="I5372" i="3"/>
  <c r="I1845" i="3"/>
  <c r="I384" i="3"/>
  <c r="I1548" i="3"/>
  <c r="I1686" i="3"/>
  <c r="I1781" i="3"/>
  <c r="I405" i="3"/>
  <c r="I1036" i="3"/>
  <c r="I1573" i="3"/>
  <c r="I5703" i="3"/>
  <c r="I3850" i="3"/>
  <c r="I1163" i="3"/>
  <c r="I5230" i="3"/>
  <c r="I3912" i="3"/>
  <c r="I3449" i="3"/>
  <c r="I3290" i="3"/>
  <c r="I3591" i="3"/>
  <c r="I2127" i="3"/>
  <c r="I4863" i="3"/>
  <c r="I5190" i="3"/>
  <c r="I2736" i="3"/>
  <c r="I1738" i="3"/>
  <c r="I2627" i="3"/>
  <c r="I4748" i="3"/>
  <c r="I280" i="3"/>
  <c r="I5989" i="3"/>
  <c r="I4475" i="3"/>
  <c r="I3251" i="3"/>
  <c r="I2600" i="3"/>
  <c r="I4836" i="3"/>
  <c r="I3626" i="3"/>
  <c r="I5245" i="3"/>
  <c r="I5884" i="3"/>
  <c r="I4934" i="3"/>
  <c r="I4789" i="3"/>
  <c r="I3734" i="3"/>
  <c r="I4277" i="3"/>
  <c r="I5734" i="3"/>
  <c r="I714" i="3"/>
  <c r="I3756" i="3"/>
  <c r="I4128" i="3"/>
  <c r="I5072" i="3"/>
  <c r="I5239" i="3"/>
  <c r="I4638" i="3"/>
  <c r="I1099" i="3"/>
  <c r="I112" i="3"/>
  <c r="I5573" i="3"/>
  <c r="I269" i="3"/>
  <c r="I4857" i="3"/>
  <c r="I1024" i="3"/>
  <c r="I4364" i="3"/>
  <c r="I412" i="3"/>
  <c r="I4739" i="3"/>
  <c r="I179" i="3"/>
  <c r="I3313" i="3"/>
  <c r="I60" i="3"/>
  <c r="I3632" i="3"/>
  <c r="I3868" i="3"/>
  <c r="I2888" i="3"/>
  <c r="I100" i="3"/>
  <c r="I5282" i="3"/>
  <c r="I3640" i="3"/>
  <c r="I53" i="3"/>
  <c r="I4106" i="3"/>
  <c r="I4129" i="3"/>
  <c r="I5691" i="3"/>
  <c r="I5910" i="3"/>
  <c r="I5885" i="3"/>
  <c r="I3688" i="3"/>
  <c r="I444" i="3"/>
  <c r="I4804" i="3"/>
  <c r="I2252" i="3"/>
  <c r="I3003" i="3"/>
  <c r="I5309" i="3"/>
  <c r="I626" i="3"/>
  <c r="I3895" i="3"/>
  <c r="I1901" i="3"/>
  <c r="I3738" i="3"/>
  <c r="I5466" i="3"/>
  <c r="I2249" i="3"/>
  <c r="I940" i="3"/>
  <c r="I2926" i="3"/>
  <c r="I4555" i="3"/>
  <c r="I4729" i="3"/>
  <c r="I1245" i="3"/>
  <c r="I2573" i="3"/>
  <c r="I638" i="3"/>
  <c r="I4025" i="3"/>
  <c r="I3278" i="3"/>
  <c r="I2334" i="3"/>
  <c r="I3450" i="3"/>
  <c r="I524" i="3"/>
  <c r="I1393" i="3"/>
  <c r="I5765" i="3"/>
  <c r="I4387" i="3"/>
  <c r="I5816" i="3"/>
  <c r="I2980" i="3"/>
  <c r="I5274" i="3"/>
  <c r="I3227" i="3"/>
  <c r="I3314" i="3"/>
  <c r="I4414" i="3"/>
  <c r="I572" i="3"/>
  <c r="I87" i="3"/>
  <c r="I281" i="3"/>
  <c r="I3279" i="3"/>
  <c r="I3019" i="3"/>
  <c r="I4815" i="3"/>
  <c r="I920" i="3"/>
  <c r="I2904" i="3"/>
  <c r="I959" i="3"/>
  <c r="I3924" i="3"/>
  <c r="I5170" i="3"/>
  <c r="I1892" i="3"/>
  <c r="I910" i="3"/>
  <c r="I2069" i="3"/>
  <c r="I2889" i="3"/>
  <c r="I5633" i="3"/>
  <c r="I5550" i="3"/>
  <c r="I4305" i="3"/>
  <c r="I1156" i="3"/>
  <c r="I2045" i="3"/>
  <c r="I1336" i="3"/>
  <c r="I4029" i="3"/>
  <c r="I1655" i="3"/>
  <c r="I952" i="3"/>
  <c r="I3781" i="3"/>
  <c r="I2720" i="3"/>
  <c r="I773" i="3"/>
  <c r="I3655" i="3"/>
  <c r="I4107" i="3"/>
  <c r="I2538" i="3"/>
  <c r="I4885" i="3"/>
  <c r="I5197" i="3"/>
  <c r="I3858" i="3"/>
  <c r="I3903" i="3"/>
  <c r="I2787" i="3"/>
  <c r="I5441" i="3"/>
  <c r="I5073" i="3"/>
  <c r="I5565" i="3"/>
  <c r="I891" i="3"/>
  <c r="I2029" i="3"/>
  <c r="I871" i="3"/>
  <c r="I2278" i="3"/>
  <c r="I1523" i="3"/>
  <c r="I4278" i="3"/>
  <c r="I2927" i="3"/>
  <c r="I5704" i="3"/>
  <c r="I2491" i="3"/>
  <c r="I2841" i="3"/>
  <c r="I5634" i="3"/>
  <c r="I4323" i="3"/>
  <c r="I363" i="3"/>
  <c r="I312" i="3"/>
  <c r="I986" i="3"/>
  <c r="I5089" i="3"/>
  <c r="I40" i="3"/>
  <c r="I5223" i="3"/>
  <c r="I1595" i="3"/>
  <c r="I5246" i="3"/>
  <c r="I5930" i="3"/>
  <c r="I3146" i="3"/>
  <c r="I3522" i="3"/>
  <c r="I1947" i="3"/>
  <c r="I5171" i="3"/>
  <c r="I458" i="3"/>
  <c r="I1141" i="3"/>
  <c r="I313" i="3"/>
  <c r="I1952" i="3"/>
  <c r="I2070" i="3"/>
  <c r="I3432" i="3"/>
  <c r="I798" i="3"/>
  <c r="I3451" i="3"/>
  <c r="I4173" i="3"/>
  <c r="I3665" i="3"/>
  <c r="I1560" i="3"/>
  <c r="I294" i="3"/>
  <c r="I4182" i="3"/>
  <c r="I3140" i="3"/>
  <c r="I1195" i="3"/>
  <c r="I2094" i="3"/>
  <c r="I4911" i="3"/>
  <c r="I1479" i="3"/>
  <c r="I4445" i="3"/>
  <c r="I3291" i="3"/>
  <c r="I436" i="3"/>
  <c r="I197" i="3"/>
  <c r="I657" i="3"/>
  <c r="I1468" i="3"/>
  <c r="I5652" i="3"/>
  <c r="I5035" i="3"/>
  <c r="I3562" i="3"/>
  <c r="I3011" i="3"/>
  <c r="I3468" i="3"/>
  <c r="I1388" i="3"/>
  <c r="I3208" i="3"/>
  <c r="I1330" i="3"/>
  <c r="I2811" i="3"/>
  <c r="I681" i="3"/>
  <c r="I658" i="3"/>
  <c r="I4055" i="3"/>
  <c r="I1739" i="3"/>
  <c r="I911" i="3"/>
  <c r="I3252" i="3"/>
  <c r="I1181" i="3"/>
  <c r="I2943" i="3"/>
  <c r="I2285" i="3"/>
  <c r="I4297" i="3"/>
  <c r="I2021" i="3"/>
  <c r="I4639" i="3"/>
  <c r="I2665" i="3"/>
  <c r="I1348" i="3"/>
  <c r="I2905" i="3"/>
  <c r="I4892" i="3"/>
  <c r="I4351" i="3"/>
  <c r="I5103" i="3"/>
  <c r="I3329" i="3"/>
  <c r="I2874" i="3"/>
  <c r="I1961" i="3"/>
  <c r="I3165" i="3"/>
  <c r="I5404" i="3"/>
  <c r="I953" i="3"/>
  <c r="I2601" i="3"/>
  <c r="I5050" i="3"/>
  <c r="I5059" i="3"/>
  <c r="I5520" i="3"/>
  <c r="I303" i="3"/>
  <c r="I2217" i="3"/>
  <c r="I61" i="3"/>
  <c r="I2699" i="3"/>
  <c r="I3993" i="3"/>
  <c r="I4047" i="3"/>
  <c r="I1531" i="3"/>
  <c r="I1838" i="3"/>
  <c r="I2165" i="3"/>
  <c r="I4282" i="3"/>
  <c r="I4020" i="3"/>
  <c r="I2883" i="3"/>
  <c r="I262" i="3"/>
  <c r="I1304" i="3"/>
  <c r="I344" i="3"/>
  <c r="I5303" i="3"/>
  <c r="I5351" i="3"/>
  <c r="I72" i="3"/>
  <c r="I848" i="3"/>
  <c r="I3579" i="3"/>
  <c r="I62" i="3"/>
  <c r="I2046" i="3"/>
  <c r="I3339" i="3"/>
  <c r="I3424" i="3"/>
  <c r="I5419" i="3"/>
  <c r="I619" i="3"/>
  <c r="I2983" i="3"/>
  <c r="I3572" i="3"/>
  <c r="I1013" i="3"/>
  <c r="I2196" i="3"/>
  <c r="I2861" i="3"/>
  <c r="I2984" i="3"/>
  <c r="I5635" i="3"/>
  <c r="I3743" i="3"/>
  <c r="I4837" i="3"/>
  <c r="I5502" i="3"/>
  <c r="I1992" i="3"/>
  <c r="I4560" i="3"/>
  <c r="I3033" i="3"/>
  <c r="I810" i="3"/>
  <c r="I2047" i="3"/>
  <c r="I5685" i="3"/>
  <c r="I1902" i="3"/>
  <c r="I3147" i="3"/>
  <c r="I663" i="3"/>
  <c r="I664" i="3"/>
  <c r="I2402" i="3"/>
  <c r="I1142" i="3"/>
  <c r="I3053" i="3"/>
  <c r="I4514" i="3"/>
  <c r="I1480" i="3"/>
  <c r="I3347" i="3"/>
  <c r="I4858" i="3"/>
  <c r="I3927" i="3"/>
  <c r="I5283" i="3"/>
  <c r="I2145" i="3"/>
  <c r="I2298" i="3"/>
  <c r="I5982" i="3"/>
  <c r="I480" i="3"/>
  <c r="I5990" i="3"/>
  <c r="I63" i="3"/>
  <c r="I996" i="3"/>
  <c r="I1137" i="3"/>
  <c r="I2951" i="3"/>
  <c r="I4011" i="3"/>
  <c r="I4428" i="3"/>
  <c r="I941" i="3"/>
  <c r="I3677" i="3"/>
  <c r="I2227" i="3"/>
  <c r="I1937" i="3"/>
  <c r="I3913" i="3"/>
  <c r="I4398" i="3"/>
  <c r="I1122" i="3"/>
  <c r="I1532" i="3"/>
  <c r="I4419" i="3"/>
  <c r="I5947" i="3"/>
  <c r="I4790" i="3"/>
  <c r="I4765" i="3"/>
  <c r="I191" i="3"/>
  <c r="I1123" i="3"/>
  <c r="I3454" i="3"/>
  <c r="I2758" i="3"/>
  <c r="I1289" i="3"/>
  <c r="I5497" i="3"/>
  <c r="I3263" i="3"/>
  <c r="I1188" i="3"/>
  <c r="I5021" i="3"/>
  <c r="I5405" i="3"/>
  <c r="I4927" i="3"/>
  <c r="I3220" i="3"/>
  <c r="I481" i="3"/>
  <c r="I1419" i="3"/>
  <c r="I1861" i="3"/>
  <c r="I3458" i="3"/>
  <c r="I41" i="3"/>
  <c r="I1817" i="3"/>
  <c r="I1984" i="3"/>
  <c r="I5521" i="3"/>
  <c r="I5420" i="3"/>
  <c r="I3869" i="3"/>
  <c r="I5551" i="3"/>
  <c r="I2637" i="3"/>
  <c r="I2102" i="3"/>
  <c r="I2848" i="3"/>
  <c r="I3148" i="3"/>
  <c r="I5442" i="3"/>
  <c r="I5337" i="3"/>
  <c r="I5090" i="3"/>
  <c r="I4928" i="3"/>
  <c r="I5154" i="3"/>
  <c r="I3580" i="3"/>
  <c r="I1513" i="3"/>
  <c r="I3925" i="3"/>
  <c r="I765" i="3"/>
  <c r="I509" i="3"/>
  <c r="I5566" i="3"/>
  <c r="I5962" i="3"/>
  <c r="I166" i="3"/>
  <c r="I2435" i="3"/>
  <c r="I3928" i="3"/>
  <c r="I1703" i="3"/>
  <c r="I437" i="3"/>
  <c r="I803" i="3"/>
  <c r="I3280" i="3"/>
  <c r="I1502" i="3"/>
  <c r="I5731" i="3"/>
  <c r="I3750" i="3"/>
  <c r="I892" i="3"/>
  <c r="I4877" i="3"/>
  <c r="I2504" i="3"/>
  <c r="I1469" i="3"/>
  <c r="I5567" i="3"/>
  <c r="I2128" i="3"/>
  <c r="I928" i="3"/>
  <c r="I774" i="3"/>
  <c r="I4676" i="3"/>
  <c r="I3417" i="3"/>
  <c r="I602" i="3"/>
  <c r="I3554" i="3"/>
  <c r="I4625" i="3"/>
  <c r="I5181" i="3"/>
  <c r="I3914" i="3"/>
  <c r="I5338" i="3"/>
  <c r="I4626" i="3"/>
  <c r="I1485" i="3"/>
  <c r="I3641" i="3"/>
  <c r="I101" i="3"/>
  <c r="I1884" i="3"/>
  <c r="I1238" i="3"/>
  <c r="I3306" i="3"/>
  <c r="I1893" i="3"/>
  <c r="I5333" i="3"/>
  <c r="I4725" i="3"/>
  <c r="I1533" i="3"/>
  <c r="I3573" i="3"/>
  <c r="I2561" i="3"/>
  <c r="I4541" i="3"/>
  <c r="I997" i="3"/>
  <c r="I3237" i="3"/>
  <c r="I3042" i="3"/>
  <c r="I5198" i="3"/>
  <c r="I2754" i="3"/>
  <c r="I2893" i="3"/>
  <c r="I5275" i="3"/>
  <c r="I3751" i="3"/>
  <c r="I912" i="3"/>
  <c r="I3475" i="3"/>
  <c r="I3020" i="3"/>
  <c r="I1607" i="3"/>
  <c r="I962" i="3"/>
  <c r="I1851" i="3"/>
  <c r="I1962" i="3"/>
  <c r="I998" i="3"/>
  <c r="I130" i="3"/>
  <c r="I2324" i="3"/>
  <c r="I5111" i="3"/>
  <c r="I1081" i="3"/>
  <c r="I2741" i="3"/>
  <c r="I3581" i="3"/>
  <c r="I332" i="3"/>
  <c r="I454" i="3"/>
  <c r="I2146" i="3"/>
  <c r="I1363" i="3"/>
  <c r="I3633" i="3"/>
  <c r="I160" i="3"/>
  <c r="I2774" i="3"/>
  <c r="I4561" i="3"/>
  <c r="I2129" i="3"/>
  <c r="I211" i="3"/>
  <c r="I413" i="3"/>
  <c r="I3582" i="3"/>
  <c r="I849" i="3"/>
  <c r="I1670" i="3"/>
  <c r="I872" i="3"/>
  <c r="I3264" i="3"/>
  <c r="I532" i="3"/>
  <c r="I5695" i="3"/>
  <c r="I4781" i="3"/>
  <c r="I1687" i="3"/>
  <c r="I4515" i="3"/>
  <c r="I3711" i="3"/>
  <c r="I2509" i="3"/>
  <c r="I4311" i="3"/>
  <c r="I4143" i="3"/>
  <c r="I5240" i="3"/>
  <c r="I4174" i="3"/>
  <c r="I1627" i="3"/>
  <c r="I46" i="3"/>
  <c r="I533" i="3"/>
  <c r="I5191" i="3"/>
  <c r="I224" i="3"/>
  <c r="I1514" i="3"/>
  <c r="I4939" i="3"/>
  <c r="I5775" i="3"/>
  <c r="I954" i="3"/>
  <c r="I2875" i="3"/>
  <c r="I2279" i="3"/>
  <c r="I5628" i="3"/>
  <c r="I1246" i="3"/>
  <c r="I2130" i="3"/>
  <c r="I5112" i="3"/>
  <c r="I5078" i="3"/>
  <c r="I2644" i="3"/>
  <c r="I741" i="3"/>
  <c r="I3547" i="3"/>
  <c r="I5148" i="3"/>
  <c r="I639" i="3"/>
  <c r="I4048" i="3"/>
  <c r="I3307" i="3"/>
  <c r="I2638" i="3"/>
  <c r="I2086" i="3"/>
  <c r="I1290" i="3"/>
  <c r="I3698" i="3"/>
  <c r="I510" i="3"/>
  <c r="I4658" i="3"/>
  <c r="I161" i="3"/>
  <c r="I1437" i="3"/>
  <c r="I2529" i="3"/>
  <c r="I4516" i="3"/>
  <c r="I722" i="3"/>
  <c r="I4230" i="3"/>
  <c r="I1182" i="3"/>
  <c r="I3656" i="3"/>
  <c r="I3083" i="3"/>
  <c r="I5677" i="3"/>
  <c r="I1314" i="3"/>
  <c r="I5155" i="3"/>
  <c r="I3330" i="3"/>
  <c r="I2463" i="3"/>
  <c r="I1124" i="3"/>
  <c r="I620" i="3"/>
  <c r="I843" i="3"/>
  <c r="I4562" i="3"/>
  <c r="I4717" i="3"/>
  <c r="I4873" i="3"/>
  <c r="I5760" i="3"/>
  <c r="I4219" i="3"/>
  <c r="I4827" i="3"/>
  <c r="I364" i="3"/>
  <c r="I5580" i="3"/>
  <c r="I715" i="3"/>
  <c r="I2078" i="3"/>
  <c r="I1427" i="3"/>
  <c r="I3642" i="3"/>
  <c r="I3615" i="3"/>
  <c r="I3281" i="3"/>
  <c r="I5305" i="3"/>
  <c r="I2849" i="3"/>
  <c r="I4298" i="3"/>
  <c r="I1731" i="3"/>
  <c r="I275" i="3"/>
  <c r="I5863" i="3"/>
  <c r="I4098" i="3"/>
  <c r="I5574" i="3"/>
  <c r="I333" i="3"/>
  <c r="I5411" i="3"/>
  <c r="I573" i="3"/>
  <c r="I5911" i="3"/>
  <c r="I5717" i="3"/>
  <c r="I1675" i="3"/>
  <c r="I3253" i="3"/>
  <c r="I2530" i="3"/>
  <c r="I5859" i="3"/>
  <c r="I4886" i="3"/>
  <c r="I3836" i="3"/>
  <c r="I1656" i="3"/>
  <c r="I4279" i="3"/>
  <c r="I2894" i="3"/>
  <c r="I3606" i="3"/>
  <c r="I1534" i="3"/>
  <c r="I113" i="3"/>
  <c r="I5817" i="3"/>
  <c r="I3506" i="3"/>
  <c r="I1057" i="3"/>
  <c r="I5890" i="3"/>
  <c r="I4026" i="3"/>
  <c r="I23" i="3"/>
  <c r="I3670" i="3"/>
  <c r="I1258" i="3"/>
  <c r="I5983" i="3"/>
  <c r="I1252" i="3"/>
  <c r="I775" i="3"/>
  <c r="I3616" i="3"/>
  <c r="I5870" i="3"/>
  <c r="I282" i="3"/>
  <c r="I1926" i="3"/>
  <c r="I1406" i="3"/>
  <c r="I5297" i="3"/>
  <c r="I885" i="3"/>
  <c r="I5849" i="3"/>
  <c r="I4456" i="3"/>
  <c r="I4371" i="3"/>
  <c r="I3054" i="3"/>
  <c r="I345" i="3"/>
  <c r="I659" i="3"/>
  <c r="I5941" i="3"/>
  <c r="I1549" i="3"/>
  <c r="I2832" i="3"/>
  <c r="I3034" i="3"/>
  <c r="I674" i="3"/>
  <c r="I3418" i="3"/>
  <c r="I5830" i="3"/>
  <c r="I3648" i="3"/>
  <c r="I1267" i="3"/>
  <c r="I3171" i="3"/>
  <c r="I3802" i="3"/>
  <c r="I5931" i="3"/>
  <c r="I2957" i="3"/>
  <c r="I3765" i="3"/>
  <c r="I3004" i="3"/>
  <c r="I3870" i="3"/>
  <c r="I3574" i="3"/>
  <c r="I4450" i="3"/>
  <c r="I3597" i="3"/>
  <c r="I3132" i="3"/>
  <c r="I4755" i="3"/>
  <c r="I2639" i="3"/>
  <c r="I4481" i="3"/>
  <c r="I5972" i="3"/>
  <c r="I3978" i="3"/>
  <c r="I1885" i="3"/>
  <c r="I799" i="3"/>
  <c r="I1109" i="3"/>
  <c r="I1100" i="3"/>
  <c r="I459" i="3"/>
  <c r="I1927" i="3"/>
  <c r="I5800" i="3"/>
  <c r="I4798" i="3"/>
  <c r="I1463" i="3"/>
  <c r="I5218" i="3"/>
  <c r="I913" i="3"/>
  <c r="I3485" i="3"/>
  <c r="I3282" i="3"/>
  <c r="I4627" i="3"/>
  <c r="I1492" i="3"/>
  <c r="I3851" i="3"/>
  <c r="I5319" i="3"/>
  <c r="I873" i="3"/>
  <c r="I5298" i="3"/>
  <c r="I4940" i="3"/>
  <c r="I1164" i="3"/>
  <c r="I2958" i="3"/>
  <c r="I2700" i="3"/>
  <c r="I4420" i="3"/>
  <c r="I5443" i="3"/>
  <c r="I1770" i="3"/>
  <c r="I4850" i="3"/>
  <c r="I2396" i="3"/>
  <c r="I886" i="3"/>
  <c r="I5266" i="3"/>
  <c r="I3649" i="3"/>
  <c r="I1470" i="3"/>
  <c r="I3879" i="3"/>
  <c r="I4091" i="3"/>
  <c r="I2379" i="3"/>
  <c r="I5182" i="3"/>
  <c r="I1030" i="3"/>
  <c r="I2374" i="3"/>
  <c r="I4291" i="3"/>
  <c r="I503" i="3"/>
  <c r="I3292" i="3"/>
  <c r="I1117" i="3"/>
  <c r="I1503" i="3"/>
  <c r="I1464" i="3"/>
  <c r="I3240" i="3"/>
  <c r="I2233" i="3"/>
  <c r="I850" i="3"/>
  <c r="I3515" i="3"/>
  <c r="I5705" i="3"/>
  <c r="I5794" i="3"/>
  <c r="I1872" i="3"/>
  <c r="I5231" i="3"/>
  <c r="I2403" i="3"/>
  <c r="I4049" i="3"/>
  <c r="I5995" i="3"/>
  <c r="I1877" i="3"/>
  <c r="I5831" i="3"/>
  <c r="I1183" i="3"/>
  <c r="I5022" i="3"/>
  <c r="I3759" i="3"/>
  <c r="I3961" i="3"/>
  <c r="I893" i="3"/>
  <c r="I1443" i="3"/>
  <c r="I2259" i="3"/>
  <c r="I3459" i="3"/>
  <c r="I4399" i="3"/>
  <c r="I5339" i="3"/>
  <c r="I5060" i="3"/>
  <c r="I5079" i="3"/>
  <c r="I5467" i="3"/>
  <c r="I304" i="3"/>
  <c r="I5522" i="3"/>
  <c r="I2968" i="3"/>
  <c r="I5658" i="3"/>
  <c r="I4065" i="3"/>
  <c r="I4718" i="3"/>
  <c r="I5361" i="3"/>
  <c r="I3331" i="3"/>
  <c r="I2985" i="3"/>
  <c r="I3241" i="3"/>
  <c r="I2737" i="3"/>
  <c r="I4175" i="3"/>
  <c r="I1169" i="3"/>
  <c r="I1325" i="3"/>
  <c r="I936" i="3"/>
  <c r="I2346" i="3"/>
  <c r="I1331" i="3"/>
  <c r="I1253" i="3"/>
  <c r="I5905" i="3"/>
  <c r="I385" i="3"/>
  <c r="I689" i="3"/>
  <c r="I4116" i="3"/>
  <c r="I5523" i="3"/>
  <c r="I574" i="3"/>
  <c r="I3293" i="3"/>
  <c r="I1380" i="3"/>
  <c r="I5471" i="3"/>
  <c r="I2521" i="3"/>
  <c r="I3787" i="3"/>
  <c r="I263" i="3"/>
  <c r="I1862" i="3"/>
  <c r="I706" i="3"/>
  <c r="I5891" i="3"/>
  <c r="I5818" i="3"/>
  <c r="I734" i="3"/>
  <c r="I73" i="3"/>
  <c r="I3257" i="3"/>
  <c r="I2280" i="3"/>
  <c r="I1976" i="3"/>
  <c r="I4816" i="3"/>
  <c r="I1910" i="3"/>
  <c r="I3200" i="3"/>
  <c r="I2788" i="3"/>
  <c r="I2652" i="3"/>
  <c r="I901" i="3"/>
  <c r="I3495" i="3"/>
  <c r="I1809" i="3"/>
  <c r="I2153" i="3"/>
  <c r="I690" i="3"/>
  <c r="I4283" i="3"/>
  <c r="I2701" i="3"/>
  <c r="I5453" i="3"/>
  <c r="I1515" i="3"/>
  <c r="I946" i="3"/>
  <c r="I551" i="3"/>
  <c r="I4666" i="3"/>
  <c r="I3746" i="3"/>
  <c r="I64" i="3"/>
  <c r="I2160" i="3"/>
  <c r="I3820" i="3"/>
  <c r="I1565" i="3"/>
  <c r="I2583" i="3"/>
  <c r="I608" i="3"/>
  <c r="I5948" i="3"/>
  <c r="I2353" i="3"/>
  <c r="I4388" i="3"/>
  <c r="I987" i="3"/>
  <c r="I682" i="3"/>
  <c r="I1953" i="3"/>
  <c r="I5478" i="3"/>
  <c r="I977" i="3"/>
  <c r="I1407" i="3"/>
  <c r="I5000" i="3"/>
  <c r="I3021" i="3"/>
  <c r="I3563" i="3"/>
  <c r="I3555" i="3"/>
  <c r="I287" i="3"/>
  <c r="I390" i="3"/>
  <c r="I2769" i="3"/>
  <c r="I4030" i="3"/>
  <c r="I1839" i="3"/>
  <c r="I3298" i="3"/>
  <c r="I2514" i="3"/>
  <c r="I2197" i="3"/>
  <c r="I511" i="3"/>
  <c r="I237" i="3"/>
  <c r="I1389" i="3"/>
  <c r="I4183" i="3"/>
  <c r="I3896" i="3"/>
  <c r="I3385" i="3"/>
  <c r="I2914" i="3"/>
  <c r="I1280" i="3"/>
  <c r="I2079" i="3"/>
  <c r="I3607" i="3"/>
  <c r="I3149" i="3"/>
  <c r="I811" i="3"/>
  <c r="I2404" i="3"/>
  <c r="I4260" i="3"/>
  <c r="I1239" i="3"/>
  <c r="I276" i="3"/>
  <c r="I1231" i="3"/>
  <c r="I1486" i="3"/>
  <c r="I4893" i="3"/>
  <c r="I339" i="3"/>
  <c r="I5776" i="3"/>
  <c r="I3308" i="3"/>
  <c r="I5819" i="3"/>
  <c r="I1790" i="3"/>
  <c r="I978" i="3"/>
  <c r="I1749" i="3"/>
  <c r="I3702" i="3"/>
  <c r="I2497" i="3"/>
  <c r="I95" i="3"/>
  <c r="I2505" i="3"/>
  <c r="I1977" i="3"/>
  <c r="I2036" i="3"/>
  <c r="I3915" i="3"/>
  <c r="I5850" i="3"/>
  <c r="I4000" i="3"/>
  <c r="I1291" i="3"/>
  <c r="I1821" i="3"/>
  <c r="I212" i="3"/>
  <c r="I3723" i="3"/>
  <c r="I346" i="3"/>
  <c r="I585" i="3"/>
  <c r="I969" i="3"/>
  <c r="I4618" i="3"/>
  <c r="I4987" i="3"/>
  <c r="I4377" i="3"/>
  <c r="I2218" i="3"/>
  <c r="I5771" i="3"/>
  <c r="I5362" i="3"/>
  <c r="I5412" i="3"/>
  <c r="I1878" i="3"/>
  <c r="I2296" i="3"/>
  <c r="I5267" i="3"/>
  <c r="I3452" i="3"/>
  <c r="I1408" i="3"/>
  <c r="I5232" i="3"/>
  <c r="I586" i="3"/>
  <c r="I4324" i="3"/>
  <c r="I2003" i="3"/>
  <c r="I4993" i="3"/>
  <c r="I5366" i="3"/>
  <c r="I2666" i="3"/>
  <c r="I1420" i="3"/>
  <c r="I1583" i="3"/>
  <c r="I2667" i="3"/>
  <c r="I4922" i="3"/>
  <c r="I4782" i="3"/>
  <c r="I398" i="3"/>
  <c r="I2080" i="3"/>
  <c r="I4740" i="3"/>
  <c r="I4859" i="3"/>
  <c r="I2103" i="3"/>
  <c r="I3160" i="3"/>
  <c r="I5421" i="3"/>
  <c r="I1725" i="3"/>
  <c r="I4547" i="3"/>
  <c r="I2308" i="3"/>
  <c r="I1317" i="3"/>
  <c r="I406" i="3"/>
  <c r="I3133" i="3"/>
  <c r="I2316" i="3"/>
  <c r="I5036" i="3"/>
  <c r="I2405" i="3"/>
  <c r="I379" i="3"/>
  <c r="I1110" i="3"/>
  <c r="I2187" i="3"/>
  <c r="I5651" i="3"/>
  <c r="I3396" i="3"/>
  <c r="I4783" i="3"/>
  <c r="I665" i="3"/>
  <c r="I2469" i="3"/>
  <c r="I3657" i="3"/>
  <c r="I4667" i="3"/>
  <c r="I2048" i="3"/>
  <c r="I1827" i="3"/>
  <c r="I1596" i="3"/>
  <c r="I2709" i="3"/>
  <c r="I1170" i="3"/>
  <c r="I3955" i="3"/>
  <c r="I3634" i="3"/>
  <c r="I2037" i="3"/>
  <c r="I5342" i="3"/>
  <c r="I4261" i="3"/>
  <c r="I3766" i="3"/>
  <c r="I220" i="3"/>
  <c r="I2854" i="3"/>
  <c r="I1886" i="3"/>
  <c r="I5906" i="3"/>
  <c r="I4469" i="3"/>
  <c r="I1487" i="3"/>
  <c r="I2243" i="3"/>
  <c r="I2454" i="3"/>
  <c r="I2915" i="3"/>
  <c r="I4108" i="3"/>
  <c r="I2702" i="3"/>
  <c r="I2934" i="3"/>
  <c r="I955" i="3"/>
  <c r="I4912" i="3"/>
  <c r="I4975" i="3"/>
  <c r="I1574" i="3"/>
  <c r="I1240" i="3"/>
  <c r="I1661" i="3"/>
  <c r="I445" i="3"/>
  <c r="I2608" i="3"/>
  <c r="I5373" i="3"/>
  <c r="I3592" i="3"/>
  <c r="I2253" i="3"/>
  <c r="I4677" i="3"/>
  <c r="I766" i="3"/>
  <c r="I1963" i="3"/>
  <c r="I2759" i="3"/>
  <c r="I3852" i="3"/>
  <c r="I245" i="3"/>
  <c r="I3340" i="3"/>
  <c r="I3935" i="3"/>
  <c r="I5942" i="3"/>
  <c r="I2935" i="3"/>
  <c r="I3979" i="3"/>
  <c r="I1964" i="3"/>
  <c r="I1364" i="3"/>
  <c r="I1638" i="3"/>
  <c r="I3332" i="3"/>
  <c r="I2833" i="3"/>
  <c r="I2347" i="3"/>
  <c r="I4784" i="3"/>
  <c r="I5209" i="3"/>
  <c r="I3936" i="3"/>
  <c r="I3542" i="3"/>
  <c r="I2219" i="3"/>
  <c r="I2234" i="3"/>
  <c r="I2338" i="3"/>
  <c r="I614" i="3"/>
  <c r="I4292" i="3"/>
  <c r="I5429" i="3"/>
  <c r="I4400" i="3"/>
  <c r="I4864" i="3"/>
  <c r="I74" i="3"/>
  <c r="I603" i="3"/>
  <c r="I1903" i="3"/>
  <c r="I3269" i="3"/>
  <c r="I2492" i="3"/>
  <c r="I5399" i="3"/>
  <c r="I4994" i="3"/>
  <c r="I1428" i="3"/>
  <c r="I2354" i="3"/>
  <c r="I5276" i="3"/>
  <c r="I1763" i="3"/>
  <c r="I3985" i="3"/>
  <c r="I5051" i="3"/>
  <c r="I295" i="3"/>
  <c r="I102" i="3"/>
  <c r="I4648" i="3"/>
  <c r="I1305" i="3"/>
  <c r="I5219" i="3"/>
  <c r="I5581" i="3"/>
  <c r="I5247" i="3"/>
  <c r="I4389" i="3"/>
  <c r="I2051" i="3"/>
  <c r="I1764" i="3"/>
  <c r="I1704" i="3"/>
  <c r="I4805" i="3"/>
  <c r="I2681" i="3"/>
  <c r="I4306" i="3"/>
  <c r="I3930" i="3"/>
  <c r="I2309" i="3"/>
  <c r="I3215" i="3"/>
  <c r="I1037" i="3"/>
  <c r="I645" i="3"/>
  <c r="I3425" i="3"/>
  <c r="I960" i="3"/>
  <c r="I753" i="3"/>
  <c r="I5916" i="3"/>
  <c r="I2552" i="3"/>
  <c r="I4842" i="3"/>
  <c r="I3228" i="3"/>
  <c r="I5413" i="3"/>
  <c r="I1450" i="3"/>
  <c r="I4851" i="3"/>
  <c r="I988" i="3"/>
  <c r="I5" i="3"/>
  <c r="I2193" i="3"/>
  <c r="I374" i="3"/>
  <c r="I4505" i="3"/>
  <c r="I5028" i="3"/>
  <c r="I1822" i="3"/>
  <c r="I4099" i="3"/>
  <c r="I2484" i="3"/>
  <c r="I2429" i="3"/>
  <c r="I3090" i="3"/>
  <c r="I5617" i="3"/>
  <c r="I1695" i="3"/>
  <c r="I1259" i="3"/>
  <c r="I4401" i="3"/>
  <c r="I5851" i="3"/>
  <c r="I1465" i="3"/>
  <c r="I3871" i="3"/>
  <c r="I4246" i="3"/>
  <c r="I357" i="3"/>
  <c r="I5010" i="3"/>
  <c r="I4556" i="3"/>
  <c r="I5582" i="3"/>
  <c r="I4457" i="3"/>
  <c r="I2449" i="3"/>
  <c r="I2959" i="3"/>
  <c r="I1988" i="3"/>
  <c r="I1717" i="3"/>
  <c r="I2992" i="3"/>
  <c r="I5040" i="3"/>
  <c r="I4935" i="3"/>
  <c r="I5805" i="3"/>
  <c r="I5886" i="3"/>
  <c r="I5201" i="3"/>
  <c r="I4352" i="3"/>
  <c r="I5755" i="3"/>
  <c r="I534" i="3"/>
  <c r="I2670" i="3"/>
  <c r="I2476" i="3"/>
  <c r="I2420" i="3"/>
  <c r="I5080" i="3"/>
  <c r="I2653" i="3"/>
  <c r="I2327" i="3"/>
  <c r="I1999" i="3"/>
  <c r="I4525" i="3"/>
  <c r="I723" i="3"/>
  <c r="I5472" i="3"/>
  <c r="I88" i="3"/>
  <c r="I1756" i="3"/>
  <c r="I3916" i="3"/>
  <c r="I5374" i="3"/>
  <c r="I4072" i="3"/>
  <c r="I1575" i="3"/>
  <c r="I5795" i="3"/>
  <c r="I4887" i="3"/>
  <c r="I2071" i="3"/>
  <c r="I3441" i="3"/>
  <c r="I5966" i="3"/>
  <c r="I5459" i="3"/>
  <c r="I3178" i="3"/>
  <c r="I4109" i="3"/>
  <c r="I3884" i="3"/>
  <c r="I47" i="3"/>
  <c r="I5340" i="3"/>
  <c r="I2299" i="3"/>
  <c r="I1823" i="3"/>
  <c r="I3788" i="3"/>
  <c r="I535" i="3"/>
  <c r="I4136" i="3"/>
  <c r="I3937" i="3"/>
  <c r="I54" i="3"/>
  <c r="I3442" i="3"/>
  <c r="I2384" i="3"/>
  <c r="I859" i="3"/>
  <c r="I1632" i="3"/>
  <c r="I4464" i="3"/>
  <c r="I2260" i="3"/>
  <c r="I5781" i="3"/>
  <c r="I5932" i="3"/>
  <c r="I2411" i="3"/>
  <c r="I1662" i="3"/>
  <c r="I438" i="3"/>
  <c r="I627" i="3"/>
  <c r="I2789" i="3"/>
  <c r="I4588" i="3"/>
  <c r="I914" i="3"/>
  <c r="I902" i="3"/>
  <c r="I1451" i="3"/>
  <c r="I2022" i="3"/>
  <c r="I3353" i="3"/>
  <c r="I5899" i="3"/>
  <c r="I851" i="3"/>
  <c r="I1260" i="3"/>
  <c r="I716" i="3"/>
  <c r="I979" i="3"/>
  <c r="I3666" i="3"/>
  <c r="I887" i="3"/>
  <c r="I558" i="3"/>
  <c r="I3188" i="3"/>
  <c r="I2790" i="3"/>
  <c r="I493" i="3"/>
  <c r="I207" i="3"/>
  <c r="I1068" i="3"/>
  <c r="I4021" i="3"/>
  <c r="I5595" i="3"/>
  <c r="I5739" i="3"/>
  <c r="I5761" i="3"/>
  <c r="I5414" i="3"/>
  <c r="I473" i="3"/>
  <c r="I2602" i="3"/>
  <c r="I1298" i="3"/>
  <c r="I5953" i="3"/>
  <c r="I1948" i="3"/>
  <c r="I2791" i="3"/>
  <c r="I5820" i="3"/>
  <c r="I628" i="3"/>
  <c r="I4192" i="3"/>
  <c r="I4719" i="3"/>
  <c r="I391" i="3"/>
  <c r="I4970" i="3"/>
  <c r="I48" i="3"/>
  <c r="I3043" i="3"/>
  <c r="I2011" i="3"/>
  <c r="I1705" i="3"/>
  <c r="I2981" i="3"/>
  <c r="I198" i="3"/>
  <c r="I4044" i="3"/>
  <c r="I3872" i="3"/>
  <c r="I5544" i="3"/>
  <c r="I5672" i="3"/>
  <c r="I4092" i="3"/>
  <c r="I903" i="3"/>
  <c r="I4117" i="3"/>
  <c r="I3321" i="3"/>
  <c r="I2760" i="3"/>
  <c r="I2181" i="3"/>
  <c r="I1496" i="3"/>
  <c r="I5386" i="3"/>
  <c r="I525" i="3"/>
  <c r="I3258" i="3"/>
  <c r="I527" i="3"/>
  <c r="I1318" i="3"/>
  <c r="I255" i="3"/>
  <c r="I5248" i="3"/>
  <c r="I5607" i="3"/>
  <c r="I1965" i="3"/>
  <c r="I455" i="3"/>
  <c r="I3366" i="3"/>
  <c r="I1038" i="3"/>
  <c r="I283" i="3"/>
  <c r="I399" i="3"/>
  <c r="I5575" i="3"/>
  <c r="I1504" i="3"/>
  <c r="I221" i="3"/>
  <c r="I5557" i="3"/>
  <c r="I1429" i="3"/>
  <c r="I2654" i="3"/>
  <c r="I1688" i="3"/>
  <c r="I5352" i="3"/>
  <c r="I4231" i="3"/>
  <c r="I2366" i="3"/>
  <c r="I1390" i="3"/>
  <c r="I3232" i="3"/>
  <c r="I3035" i="3"/>
  <c r="I1319" i="3"/>
  <c r="I5949" i="3"/>
  <c r="I2710" i="3"/>
  <c r="I1555" i="3"/>
  <c r="I2993" i="3"/>
  <c r="I5821" i="3"/>
  <c r="I5083" i="3"/>
  <c r="I5202" i="3"/>
  <c r="I4659" i="3"/>
  <c r="I2822" i="3"/>
  <c r="I3782" i="3"/>
  <c r="I629" i="3"/>
  <c r="I2421" i="3"/>
  <c r="I3386" i="3"/>
  <c r="I2876" i="3"/>
  <c r="I609" i="3"/>
  <c r="I4325" i="3"/>
  <c r="I2300" i="3"/>
  <c r="I4687" i="3"/>
  <c r="I2339" i="3"/>
  <c r="I1138" i="3"/>
  <c r="I3843" i="3"/>
  <c r="I1726" i="3"/>
  <c r="I4293" i="3"/>
  <c r="I5483" i="3"/>
  <c r="I2628" i="3"/>
  <c r="I5041" i="3"/>
  <c r="I4342" i="3"/>
  <c r="I4587" i="3"/>
  <c r="I604" i="3"/>
  <c r="I131" i="3"/>
  <c r="I1452" i="3"/>
  <c r="I222" i="3"/>
  <c r="I3703" i="3"/>
  <c r="I5810" i="3"/>
  <c r="I75" i="3"/>
  <c r="I2397" i="3"/>
  <c r="I3071" i="3"/>
  <c r="I559" i="3"/>
  <c r="I5023" i="3"/>
  <c r="I3112" i="3"/>
  <c r="I5766" i="3"/>
  <c r="I860" i="3"/>
  <c r="I4615" i="3"/>
  <c r="I5871" i="3"/>
  <c r="I3598" i="3"/>
  <c r="I4482" i="3"/>
  <c r="I3486" i="3"/>
  <c r="I3507" i="3"/>
  <c r="I1938" i="3"/>
  <c r="I2855" i="3"/>
  <c r="I1394" i="3"/>
  <c r="I4589" i="3"/>
  <c r="I4203" i="3"/>
  <c r="I4590" i="3"/>
  <c r="I325" i="3"/>
  <c r="I1619" i="3"/>
  <c r="I4415" i="3"/>
  <c r="I630" i="3"/>
  <c r="I2104" i="3"/>
  <c r="I140" i="3"/>
  <c r="I5533" i="3"/>
  <c r="I4962" i="3"/>
  <c r="I980" i="3"/>
  <c r="I5686" i="3"/>
  <c r="I5917" i="3"/>
  <c r="I3769" i="3"/>
  <c r="I375" i="3"/>
  <c r="I804" i="3"/>
  <c r="I2198" i="3"/>
  <c r="I4204" i="3"/>
  <c r="I4118" i="3"/>
  <c r="I2367" i="3"/>
  <c r="I4390" i="3"/>
  <c r="I5224" i="3"/>
  <c r="I3599" i="3"/>
  <c r="I3962" i="3"/>
  <c r="I805" i="3"/>
  <c r="I2562" i="3"/>
  <c r="I621" i="3"/>
  <c r="I4517" i="3"/>
  <c r="I1130" i="3"/>
  <c r="I3072" i="3"/>
  <c r="I2663" i="3"/>
  <c r="I1306" i="3"/>
  <c r="I1954" i="3"/>
  <c r="I1157" i="3"/>
  <c r="I3460" i="3"/>
  <c r="I460" i="3"/>
  <c r="I5839" i="3"/>
  <c r="I296" i="3"/>
  <c r="I5430" i="3"/>
  <c r="I1993" i="3"/>
  <c r="I2412" i="3"/>
  <c r="I3121" i="3"/>
  <c r="I707" i="3"/>
  <c r="I2703" i="3"/>
  <c r="I560" i="3"/>
  <c r="I3453" i="3"/>
  <c r="I2574" i="3"/>
  <c r="I3221" i="3"/>
  <c r="I844" i="3"/>
  <c r="I5328" i="3"/>
  <c r="I429" i="3"/>
  <c r="I3931" i="3"/>
  <c r="I4741" i="3"/>
  <c r="I1680" i="3"/>
  <c r="I4184" i="3"/>
  <c r="I5037" i="3"/>
  <c r="I5061" i="3"/>
  <c r="I4476" i="3"/>
  <c r="I691" i="3"/>
  <c r="I3773" i="3"/>
  <c r="I1771" i="3"/>
  <c r="I2062" i="3"/>
  <c r="I5852" i="3"/>
  <c r="I4232" i="3"/>
  <c r="I1337" i="3"/>
  <c r="I5042" i="3"/>
  <c r="I5583" i="3"/>
  <c r="I4144" i="3"/>
  <c r="I1576" i="3"/>
  <c r="I2317" i="3"/>
  <c r="I2131" i="3"/>
  <c r="I5796" i="3"/>
  <c r="I1828" i="3"/>
  <c r="I2563" i="3"/>
  <c r="I5422" i="3"/>
  <c r="I2355" i="3"/>
  <c r="I5268" i="3"/>
  <c r="I2188" i="3"/>
  <c r="I4742" i="3"/>
  <c r="I4001" i="3"/>
  <c r="I4333" i="3"/>
  <c r="I1261" i="3"/>
  <c r="I5233" i="3"/>
  <c r="I5832" i="3"/>
  <c r="I213" i="3"/>
  <c r="I3166" i="3"/>
  <c r="I1292" i="3"/>
  <c r="I2214" i="3"/>
  <c r="I4256" i="3"/>
  <c r="I1591" i="3"/>
  <c r="I5653" i="3"/>
  <c r="I4708" i="3"/>
  <c r="I2603" i="3"/>
  <c r="I3689" i="3"/>
  <c r="I5806" i="3"/>
  <c r="I5133" i="3"/>
  <c r="I3161" i="3"/>
  <c r="I852" i="3"/>
  <c r="I956" i="3"/>
  <c r="I485" i="3"/>
  <c r="I3704" i="3"/>
  <c r="I1689" i="3"/>
  <c r="I4929" i="3"/>
  <c r="I1147" i="3"/>
  <c r="I167" i="3"/>
  <c r="I4595" i="3"/>
  <c r="I5696" i="3"/>
  <c r="I5918" i="3"/>
  <c r="I1608" i="3"/>
  <c r="I5299" i="3"/>
  <c r="I2105" i="3"/>
  <c r="I2805" i="3"/>
  <c r="I4213" i="3"/>
  <c r="I821" i="3"/>
  <c r="I232" i="3"/>
  <c r="I4591" i="3"/>
  <c r="I5431" i="3"/>
  <c r="I4235" i="3"/>
  <c r="I1772" i="3"/>
  <c r="I2030" i="3"/>
  <c r="I5984" i="3"/>
  <c r="I3098" i="3"/>
  <c r="I2994" i="3"/>
  <c r="I1750" i="3"/>
  <c r="I5122" i="3"/>
  <c r="I1356" i="3"/>
  <c r="I4270" i="3"/>
  <c r="I5172" i="3"/>
  <c r="I5460" i="3"/>
  <c r="I2675" i="3"/>
  <c r="I3496" i="3"/>
  <c r="I3099" i="3"/>
  <c r="I1232" i="3"/>
  <c r="I1505" i="3"/>
  <c r="I2095" i="3"/>
  <c r="I5043" i="3"/>
  <c r="I2052" i="3"/>
  <c r="I5872" i="3"/>
  <c r="I631" i="3"/>
  <c r="I3372" i="3"/>
  <c r="I2464" i="3"/>
  <c r="I5001" i="3"/>
  <c r="I2618" i="3"/>
  <c r="I3986" i="3"/>
  <c r="I767" i="3"/>
  <c r="I942" i="3"/>
  <c r="I561" i="3"/>
  <c r="I3113" i="3"/>
  <c r="I2154" i="3"/>
  <c r="I2166" i="3"/>
  <c r="I76" i="3"/>
  <c r="I861" i="3"/>
  <c r="I4603" i="3"/>
  <c r="I4791" i="3"/>
  <c r="I5659" i="3"/>
  <c r="I5084" i="3"/>
  <c r="I4548" i="3"/>
  <c r="I3917" i="3"/>
  <c r="I77" i="3"/>
  <c r="I512" i="3"/>
  <c r="I1196" i="3"/>
  <c r="I4477" i="3"/>
  <c r="I1002" i="3"/>
  <c r="I692" i="3"/>
  <c r="I3508" i="3"/>
  <c r="I132" i="3"/>
  <c r="I1204" i="3"/>
  <c r="I1025" i="3"/>
  <c r="I2057" i="3"/>
  <c r="I1939" i="3"/>
  <c r="I3167" i="3"/>
  <c r="I4649" i="3"/>
  <c r="I4451" i="3"/>
  <c r="I981" i="3"/>
  <c r="I3397" i="3"/>
  <c r="I270" i="3"/>
  <c r="I5310" i="3"/>
  <c r="I1241" i="3"/>
  <c r="I3803" i="3"/>
  <c r="I4343" i="3"/>
  <c r="I2969" i="3"/>
  <c r="I5864" i="3"/>
  <c r="I2738" i="3"/>
  <c r="I5887" i="3"/>
  <c r="I1911" i="3"/>
  <c r="I4185" i="3"/>
  <c r="I3853" i="3"/>
  <c r="I5782" i="3"/>
  <c r="I552" i="3"/>
  <c r="I754" i="3"/>
  <c r="I3804" i="3"/>
  <c r="I1955" i="3"/>
  <c r="I4155" i="3"/>
  <c r="I2155" i="3"/>
  <c r="I5767" i="3"/>
  <c r="I1775" i="3"/>
  <c r="I632" i="3"/>
  <c r="I708" i="3"/>
  <c r="I5284" i="3"/>
  <c r="I5139" i="3"/>
  <c r="I5636" i="3"/>
  <c r="I1863" i="3"/>
  <c r="I970" i="3"/>
  <c r="I5740" i="3"/>
  <c r="I5269" i="3"/>
  <c r="I633" i="3"/>
  <c r="I982" i="3"/>
  <c r="I3994" i="3"/>
  <c r="I829" i="3"/>
  <c r="I3885" i="3"/>
  <c r="I3516" i="3"/>
  <c r="I1493" i="3"/>
  <c r="I3189" i="3"/>
  <c r="I3987" i="3"/>
  <c r="I1014" i="3"/>
  <c r="I5085" i="3"/>
  <c r="I2531" i="3"/>
  <c r="I4963" i="3"/>
  <c r="I5149" i="3"/>
  <c r="I5545" i="3"/>
  <c r="I1681" i="3"/>
  <c r="I5513" i="3"/>
  <c r="I3789" i="3"/>
  <c r="I1132" i="3"/>
  <c r="I894" i="3"/>
  <c r="I4465" i="3"/>
  <c r="I2113" i="3"/>
  <c r="I2838" i="3"/>
  <c r="I4093" i="3"/>
  <c r="I1165" i="3"/>
  <c r="I192" i="3"/>
  <c r="I2348" i="3"/>
  <c r="I4247" i="3"/>
  <c r="I1111" i="3"/>
  <c r="I5134" i="3"/>
  <c r="I3100" i="3"/>
  <c r="I3333" i="3"/>
  <c r="I3402" i="3"/>
  <c r="I2318" i="3"/>
  <c r="I392" i="3"/>
  <c r="I830" i="3"/>
  <c r="I1879" i="3"/>
  <c r="I4248" i="3"/>
  <c r="I2132" i="3"/>
  <c r="I6001" i="3"/>
  <c r="I482" i="3"/>
  <c r="I1751" i="3"/>
  <c r="I5002" i="3"/>
  <c r="I2310" i="3"/>
  <c r="I562" i="3"/>
  <c r="I3790" i="3"/>
  <c r="I513" i="3"/>
  <c r="I3705" i="3"/>
  <c r="I5538" i="3"/>
  <c r="I650" i="3"/>
  <c r="I785" i="3"/>
  <c r="I414" i="3"/>
  <c r="I2254" i="3"/>
  <c r="I2023" i="3"/>
  <c r="I4249" i="3"/>
  <c r="I5546" i="3"/>
  <c r="I1727" i="3"/>
  <c r="I4640" i="3"/>
  <c r="I3678" i="3"/>
  <c r="I3242" i="3"/>
  <c r="I4318" i="3"/>
  <c r="I1831" i="3"/>
  <c r="I256" i="3"/>
  <c r="I755" i="3"/>
  <c r="I3359" i="3"/>
  <c r="I4688" i="3"/>
  <c r="I5568" i="3"/>
  <c r="I2170" i="3"/>
  <c r="I4365" i="3"/>
  <c r="I2096" i="3"/>
  <c r="I2742" i="3"/>
  <c r="I1438" i="3"/>
  <c r="I2215" i="3"/>
  <c r="I5490" i="3"/>
  <c r="I724" i="3"/>
  <c r="I4083" i="3"/>
  <c r="I2436" i="3"/>
  <c r="I1757" i="3"/>
  <c r="I233" i="3"/>
  <c r="I4571" i="3"/>
  <c r="I1628" i="3"/>
  <c r="I660" i="3"/>
  <c r="I2960" i="3"/>
  <c r="I5123" i="3"/>
  <c r="I3643" i="3"/>
  <c r="I4056" i="3"/>
  <c r="I563" i="3"/>
  <c r="I5576" i="3"/>
  <c r="I1148" i="3"/>
  <c r="I4843" i="3"/>
  <c r="I999" i="3"/>
  <c r="I1403" i="3"/>
  <c r="I699" i="3"/>
  <c r="I2147" i="3"/>
  <c r="I5091" i="3"/>
  <c r="I2199" i="3"/>
  <c r="I5892" i="3"/>
  <c r="I693" i="3"/>
  <c r="I3724" i="3"/>
  <c r="I1272" i="3"/>
  <c r="I971" i="3"/>
  <c r="I756" i="3"/>
  <c r="I3543" i="3"/>
  <c r="I2890" i="3"/>
  <c r="I4458" i="3"/>
  <c r="I1031" i="3"/>
  <c r="I1357" i="3"/>
  <c r="I365" i="3"/>
  <c r="I2690" i="3"/>
  <c r="I2311" i="3"/>
  <c r="I141" i="3"/>
  <c r="I2235" i="3"/>
  <c r="I3862" i="3"/>
  <c r="I5950" i="3"/>
  <c r="I193" i="3"/>
  <c r="I4188" i="3"/>
  <c r="I989" i="3"/>
  <c r="I2498" i="3"/>
  <c r="I947" i="3"/>
  <c r="I4563" i="3"/>
  <c r="I1372" i="3"/>
  <c r="I3844" i="3"/>
  <c r="I326" i="3"/>
  <c r="I800" i="3"/>
  <c r="I4964" i="3"/>
  <c r="I519" i="3"/>
  <c r="I2676" i="3"/>
  <c r="I241" i="3"/>
  <c r="I5991" i="3"/>
  <c r="I4271" i="3"/>
  <c r="I4494" i="3"/>
  <c r="I2761" i="3"/>
  <c r="I4483" i="3"/>
  <c r="I4050" i="3"/>
  <c r="I1740" i="3"/>
  <c r="I2510" i="3"/>
  <c r="I4806" i="3"/>
  <c r="I2455" i="3"/>
  <c r="I2261" i="3"/>
  <c r="I4695" i="3"/>
  <c r="I1395" i="3"/>
  <c r="I564" i="3"/>
  <c r="I1671" i="3"/>
  <c r="I5334" i="3"/>
  <c r="I1299" i="3"/>
  <c r="I2862" i="3"/>
  <c r="I2986" i="3"/>
  <c r="I915" i="3"/>
  <c r="I4572" i="3"/>
  <c r="I1077" i="3"/>
  <c r="I1481" i="3"/>
  <c r="I1706" i="3"/>
  <c r="I2928" i="3"/>
  <c r="I5375" i="3"/>
  <c r="I5507" i="3"/>
  <c r="I24" i="3"/>
  <c r="I3690" i="3"/>
  <c r="I2114" i="3"/>
  <c r="I5524" i="3"/>
  <c r="I5503" i="3"/>
  <c r="I3150" i="3"/>
  <c r="I4894" i="3"/>
  <c r="I3243" i="3"/>
  <c r="I4668" i="3"/>
  <c r="I5642" i="3"/>
  <c r="I5003" i="3"/>
  <c r="I789" i="3"/>
  <c r="I4145" i="3"/>
  <c r="I1396" i="3"/>
  <c r="I1832" i="3"/>
  <c r="I1994" i="3"/>
  <c r="I776" i="3"/>
  <c r="I439" i="3"/>
  <c r="I3938" i="3"/>
  <c r="I3443" i="3"/>
  <c r="I3673" i="3"/>
  <c r="I2775" i="3"/>
  <c r="I777" i="3"/>
  <c r="I327" i="3"/>
  <c r="I3774" i="3"/>
  <c r="I4416" i="3"/>
  <c r="I4946" i="3"/>
  <c r="I5811" i="3"/>
  <c r="I3190" i="3"/>
  <c r="I1776" i="3"/>
  <c r="I1707" i="3"/>
  <c r="I1956" i="3"/>
  <c r="I4110" i="3"/>
  <c r="I1205" i="3"/>
  <c r="I990" i="3"/>
  <c r="I4700" i="3"/>
  <c r="I5746" i="3"/>
  <c r="I2629" i="3"/>
  <c r="I1506" i="3"/>
  <c r="I4828" i="3"/>
  <c r="I5558" i="3"/>
  <c r="I3517" i="3"/>
  <c r="I1584" i="3"/>
  <c r="I1818" i="3"/>
  <c r="I5092" i="3"/>
  <c r="I3322" i="3"/>
  <c r="I1636" i="3"/>
  <c r="I2493" i="3"/>
  <c r="I4888" i="3"/>
  <c r="I3201" i="3"/>
  <c r="I366" i="3"/>
  <c r="I3005" i="3"/>
  <c r="I376" i="3"/>
  <c r="I4995" i="3"/>
  <c r="I6" i="3"/>
  <c r="I831" i="3"/>
  <c r="I314" i="3"/>
  <c r="I4709" i="3"/>
  <c r="I5973" i="3"/>
  <c r="I709" i="3"/>
  <c r="I3880" i="3"/>
  <c r="I3367" i="3"/>
  <c r="I2097" i="3"/>
  <c r="I4557" i="3"/>
  <c r="I5992" i="3"/>
  <c r="I2916" i="3"/>
  <c r="I3073" i="3"/>
  <c r="I3091" i="3"/>
  <c r="I5741" i="3"/>
  <c r="I4996" i="3"/>
  <c r="I3828" i="3"/>
  <c r="I5113" i="3"/>
  <c r="I2553" i="3"/>
  <c r="I504" i="3"/>
  <c r="I5044" i="3"/>
  <c r="I1471" i="3"/>
  <c r="I1732" i="3"/>
  <c r="I4294" i="3"/>
  <c r="I3360" i="3"/>
  <c r="I5547" i="3"/>
  <c r="I4913" i="3"/>
  <c r="I3186" i="3"/>
  <c r="I1409" i="3"/>
  <c r="I494" i="3"/>
  <c r="I5534" i="3"/>
  <c r="I4579" i="3"/>
  <c r="I2575" i="3"/>
  <c r="I3378" i="3"/>
  <c r="I4596" i="3"/>
  <c r="I1795" i="3"/>
  <c r="I5156" i="3"/>
  <c r="I4518" i="3"/>
  <c r="I1242" i="3"/>
  <c r="I3433" i="3"/>
  <c r="I1928" i="3"/>
  <c r="I421" i="3"/>
  <c r="I1904" i="3"/>
  <c r="I4421" i="3"/>
  <c r="I2506" i="3"/>
  <c r="I180" i="3"/>
  <c r="I4250" i="3"/>
  <c r="I921" i="3"/>
  <c r="I4558" i="3"/>
  <c r="I336" i="3"/>
  <c r="I5479" i="3"/>
  <c r="I5293" i="3"/>
  <c r="I3538" i="3"/>
  <c r="I55" i="3"/>
  <c r="I4402" i="3"/>
  <c r="I5093" i="3"/>
  <c r="I4262" i="3"/>
  <c r="I1139" i="3"/>
  <c r="I5210" i="3"/>
  <c r="I181" i="3"/>
  <c r="I3644" i="3"/>
  <c r="I4307" i="3"/>
  <c r="I2255" i="3"/>
  <c r="I4564" i="3"/>
  <c r="I1940" i="3"/>
  <c r="I315" i="3"/>
  <c r="I972" i="3"/>
  <c r="I456" i="3"/>
  <c r="I2970" i="3"/>
  <c r="I916" i="3"/>
  <c r="I145" i="3"/>
  <c r="I4233" i="3"/>
  <c r="I4002" i="3"/>
  <c r="I3509" i="3"/>
  <c r="I2929" i="3"/>
  <c r="I4506" i="3"/>
  <c r="I4965" i="3"/>
  <c r="I5252" i="3"/>
  <c r="I5912" i="3"/>
  <c r="I5629" i="3"/>
  <c r="I4536" i="3"/>
  <c r="I96" i="3"/>
  <c r="I2944" i="3"/>
  <c r="I5608" i="3"/>
  <c r="I4284" i="3"/>
  <c r="I1741" i="3"/>
  <c r="I5415" i="3"/>
  <c r="I3886" i="3"/>
  <c r="I3229" i="3"/>
  <c r="I4838" i="3"/>
  <c r="I2682" i="3"/>
  <c r="I3265" i="3"/>
  <c r="I5673" i="3"/>
  <c r="I5919" i="3"/>
  <c r="I5539" i="3"/>
  <c r="I4422" i="3"/>
  <c r="I4066" i="3"/>
  <c r="I2584" i="3"/>
  <c r="I380" i="3"/>
  <c r="I2795" i="3"/>
  <c r="I5423" i="3"/>
  <c r="I2532" i="3"/>
  <c r="I2863" i="3"/>
  <c r="O3012" i="3"/>
  <c r="O4997" i="3"/>
  <c r="O2704" i="3"/>
  <c r="O4895" i="3"/>
  <c r="O3527" i="3"/>
  <c r="O5135" i="3"/>
  <c r="O5601" i="3"/>
  <c r="O3334" i="3"/>
  <c r="O1765" i="3"/>
  <c r="O3244" i="3"/>
  <c r="O5094" i="3"/>
  <c r="O735" i="3"/>
  <c r="O271" i="3"/>
  <c r="O2156" i="3"/>
  <c r="O2533" i="3"/>
  <c r="O4766" i="3"/>
  <c r="O358" i="3"/>
  <c r="O3084" i="3"/>
  <c r="O3712" i="3"/>
  <c r="O5783" i="3"/>
  <c r="O2167" i="3"/>
  <c r="O1644" i="3"/>
  <c r="O3315" i="3"/>
  <c r="O3904" i="3"/>
  <c r="O4379" i="3"/>
  <c r="O5315" i="3"/>
  <c r="O4720" i="3"/>
  <c r="O5277" i="3"/>
  <c r="O124" i="3"/>
  <c r="O3168" i="3"/>
  <c r="O1921" i="3"/>
  <c r="O5840" i="3"/>
  <c r="O5052" i="3"/>
  <c r="O3939" i="3"/>
  <c r="O5278" i="3"/>
  <c r="O3469" i="3"/>
  <c r="O3658" i="3"/>
  <c r="O2494" i="3"/>
  <c r="O5841" i="3"/>
  <c r="O895" i="3"/>
  <c r="O1143" i="3"/>
  <c r="O4220" i="3"/>
  <c r="O422" i="3"/>
  <c r="O1338" i="3"/>
  <c r="O5654" i="3"/>
  <c r="O4039" i="3"/>
  <c r="O5609" i="3"/>
  <c r="O136" i="3"/>
  <c r="O526" i="3"/>
  <c r="O4146" i="3"/>
  <c r="O4372" i="3"/>
  <c r="O5199" i="3"/>
  <c r="O806" i="3"/>
  <c r="O5559" i="3"/>
  <c r="O4366" i="3"/>
  <c r="O3409" i="3"/>
  <c r="O5726" i="3"/>
  <c r="O5353" i="3"/>
  <c r="O874" i="3"/>
  <c r="O386" i="3"/>
  <c r="O2762" i="3"/>
  <c r="O1883" i="3"/>
  <c r="O4669" i="3"/>
  <c r="O1320" i="3"/>
  <c r="O1786" i="3"/>
  <c r="O1856" i="3"/>
  <c r="O4608" i="3"/>
  <c r="O5062" i="3"/>
  <c r="O5697" i="3"/>
  <c r="O2895" i="3"/>
  <c r="O835" i="3"/>
  <c r="O4003" i="3"/>
  <c r="O4061" i="3"/>
  <c r="O1682" i="3"/>
  <c r="O2271" i="3"/>
  <c r="O5873" i="3"/>
  <c r="O5114" i="3"/>
  <c r="O2477" i="3"/>
  <c r="O3617" i="3"/>
  <c r="O536" i="3"/>
  <c r="O2456" i="3"/>
  <c r="O2864" i="3"/>
  <c r="O2936" i="3"/>
  <c r="O2312" i="3"/>
  <c r="O65" i="3"/>
  <c r="O553" i="3"/>
  <c r="O4334" i="3"/>
  <c r="O2207" i="3"/>
  <c r="O3101" i="3"/>
  <c r="O4966" i="3"/>
  <c r="O3533" i="3"/>
  <c r="O137" i="3"/>
  <c r="O3222" i="3"/>
  <c r="O3659" i="3"/>
  <c r="O3455" i="3"/>
  <c r="O5552" i="3"/>
  <c r="O5772" i="3"/>
  <c r="O683" i="3"/>
  <c r="O5424" i="3"/>
  <c r="O3873" i="3"/>
  <c r="O2747" i="3"/>
  <c r="O4817" i="3"/>
  <c r="O4660" i="3"/>
  <c r="O4205" i="3"/>
  <c r="O1535" i="3"/>
  <c r="O2748" i="3"/>
  <c r="O1711" i="3"/>
  <c r="O2655" i="3"/>
  <c r="O5710" i="3"/>
  <c r="O2356" i="3"/>
  <c r="O1472" i="3"/>
  <c r="O3618" i="3"/>
  <c r="O1613" i="3"/>
  <c r="O3948" i="3"/>
  <c r="O4429" i="3"/>
  <c r="O5569" i="3"/>
  <c r="O5678" i="3"/>
  <c r="O4285" i="3"/>
  <c r="O3600" i="3"/>
  <c r="O5963" i="3"/>
  <c r="O3191" i="3"/>
  <c r="O5508" i="3"/>
  <c r="O4907" i="3"/>
  <c r="O3837" i="3"/>
  <c r="O4466" i="3"/>
  <c r="O316" i="3"/>
  <c r="O4031" i="3"/>
  <c r="O2585" i="3"/>
  <c r="O4908" i="3"/>
  <c r="O3048" i="3"/>
  <c r="O3327" i="3"/>
  <c r="O3829" i="3"/>
  <c r="O2613" i="3"/>
  <c r="O4236" i="3"/>
  <c r="O5311" i="3"/>
  <c r="O272" i="3"/>
  <c r="O2522" i="3"/>
  <c r="O5560" i="3"/>
  <c r="O2917" i="3"/>
  <c r="O4430" i="3"/>
  <c r="O2470" i="3"/>
  <c r="O5812" i="3"/>
  <c r="O4519" i="3"/>
  <c r="O2106" i="3"/>
  <c r="O1047" i="3"/>
  <c r="O4147" i="3"/>
  <c r="O1268" i="3"/>
  <c r="O514" i="3"/>
  <c r="O1015" i="3"/>
  <c r="O2124" i="3"/>
  <c r="O5143" i="3"/>
  <c r="O4661" i="3"/>
  <c r="O2301" i="3"/>
  <c r="O1397" i="3"/>
  <c r="O3387" i="3"/>
  <c r="O340" i="3"/>
  <c r="O3379" i="3"/>
  <c r="O1016" i="3"/>
  <c r="O1430" i="3"/>
  <c r="O3932" i="3"/>
  <c r="O5161" i="3"/>
  <c r="O3744" i="3"/>
  <c r="O1273" i="3"/>
  <c r="O5665" i="3"/>
  <c r="O2827" i="3"/>
  <c r="O5964" i="3"/>
  <c r="O2368" i="3"/>
  <c r="O5484" i="3"/>
  <c r="O4431" i="3"/>
  <c r="O1880" i="3"/>
  <c r="O3691" i="3"/>
  <c r="O7" i="3"/>
  <c r="O1791" i="3"/>
  <c r="O5974" i="3"/>
  <c r="O1536" i="3"/>
  <c r="O5437" i="3"/>
  <c r="O2656" i="3"/>
  <c r="O2945" i="3"/>
  <c r="O3556" i="3"/>
  <c r="O646" i="3"/>
  <c r="O1773" i="3"/>
  <c r="O2133" i="3"/>
  <c r="O3887" i="3"/>
  <c r="O5387" i="3"/>
  <c r="O1690" i="3"/>
  <c r="O4432" i="3"/>
  <c r="O3348" i="3"/>
  <c r="O5865" i="3"/>
  <c r="O4616" i="3"/>
  <c r="O4580" i="3"/>
  <c r="O4057" i="3"/>
  <c r="O1391" i="3"/>
  <c r="O565" i="3"/>
  <c r="O4641" i="3"/>
  <c r="O2896" i="3"/>
  <c r="O1733" i="3"/>
  <c r="O5822" i="3"/>
  <c r="O5011" i="3"/>
  <c r="O3622" i="3"/>
  <c r="O2856" i="3"/>
  <c r="O5256" i="3"/>
  <c r="O2589" i="3"/>
  <c r="O2256" i="3"/>
  <c r="O4156" i="3"/>
  <c r="O5679" i="3"/>
  <c r="O461" i="3"/>
  <c r="O1189" i="3"/>
  <c r="O1645" i="3"/>
  <c r="O1646" i="3"/>
  <c r="O4822" i="3"/>
  <c r="O4507" i="3"/>
  <c r="O3770" i="3"/>
  <c r="O5173" i="3"/>
  <c r="O1032" i="3"/>
  <c r="O4467" i="3"/>
  <c r="O5203" i="3"/>
  <c r="O3635" i="3"/>
  <c r="O1782" i="3"/>
  <c r="O1524" i="3"/>
  <c r="O2024" i="3"/>
  <c r="O3085" i="3"/>
  <c r="O2668" i="3"/>
  <c r="O2743" i="3"/>
  <c r="O387" i="3"/>
  <c r="O2995" i="3"/>
  <c r="O4609" i="3"/>
  <c r="O249" i="3"/>
  <c r="O78" i="3"/>
  <c r="O1101" i="3"/>
  <c r="O4998" i="3"/>
  <c r="O3114" i="3"/>
  <c r="O1556" i="3"/>
  <c r="O1293" i="3"/>
  <c r="O5866" i="3"/>
  <c r="O5687" i="3"/>
  <c r="O4130" i="3"/>
  <c r="O3683" i="3"/>
  <c r="O2115" i="3"/>
  <c r="O5954" i="3"/>
  <c r="O1171" i="3"/>
  <c r="O1696" i="3"/>
  <c r="O2236" i="3"/>
  <c r="O79" i="3"/>
  <c r="O3128" i="3"/>
  <c r="O2749" i="3"/>
  <c r="O3434" i="3"/>
  <c r="O5920" i="3"/>
  <c r="O5742" i="3"/>
  <c r="O5797" i="3"/>
  <c r="O5735" i="3"/>
  <c r="O142" i="3"/>
  <c r="O2691" i="3"/>
  <c r="O5204" i="3"/>
  <c r="O520" i="3"/>
  <c r="O1651" i="3"/>
  <c r="O4526" i="3"/>
  <c r="O2671" i="3"/>
  <c r="O288" i="3"/>
  <c r="O5680" i="3"/>
  <c r="O2229" i="3"/>
  <c r="O1966" i="3"/>
  <c r="O2189" i="3"/>
  <c r="O2012" i="3"/>
  <c r="O3063" i="3"/>
  <c r="O2677" i="3"/>
  <c r="O2081" i="3"/>
  <c r="O2803" i="3"/>
  <c r="O1082" i="3"/>
  <c r="O3783" i="3"/>
  <c r="O3064" i="3"/>
  <c r="O5813" i="3"/>
  <c r="O4865" i="3"/>
  <c r="O1003" i="3"/>
  <c r="O4179" i="3"/>
  <c r="O5263" i="3"/>
  <c r="O640" i="3"/>
  <c r="O4767" i="3"/>
  <c r="O590" i="3"/>
  <c r="O4914" i="3"/>
  <c r="O4976" i="3"/>
  <c r="O5853" i="3"/>
  <c r="O3778" i="3"/>
  <c r="O5029" i="3"/>
  <c r="O2645" i="3"/>
  <c r="O1092" i="3"/>
  <c r="O3619" i="3"/>
  <c r="O862" i="3"/>
  <c r="O430" i="3"/>
  <c r="O1234" i="3"/>
  <c r="O3410" i="3"/>
  <c r="O4878" i="3"/>
  <c r="O1235" i="3"/>
  <c r="O3316" i="3"/>
  <c r="O4012" i="3"/>
  <c r="O1929" i="3"/>
  <c r="O264" i="3"/>
  <c r="O1410" i="3"/>
  <c r="O566" i="3"/>
  <c r="O1190" i="3"/>
  <c r="O5874" i="3"/>
  <c r="O3980" i="3"/>
  <c r="O5306" i="3"/>
  <c r="O3209" i="3"/>
  <c r="O863" i="3"/>
  <c r="O5074" i="3"/>
  <c r="O1102" i="3"/>
  <c r="O3839" i="3"/>
  <c r="O615" i="3"/>
  <c r="O5425" i="3"/>
  <c r="O5285" i="3"/>
  <c r="O5637" i="3"/>
  <c r="O2576" i="3"/>
  <c r="O1922" i="3"/>
  <c r="O5225" i="3"/>
  <c r="O2657" i="3"/>
  <c r="O5300" i="3"/>
  <c r="O5596" i="3"/>
  <c r="O3593" i="3"/>
  <c r="O2053" i="3"/>
  <c r="O4353" i="3"/>
  <c r="O5444" i="3"/>
  <c r="O3497" i="3"/>
  <c r="O3233" i="3"/>
  <c r="O2672" i="3"/>
  <c r="O4988" i="3"/>
  <c r="O5747" i="3"/>
  <c r="O419" i="3"/>
  <c r="O2134" i="3"/>
  <c r="O651" i="3"/>
  <c r="O2445" i="3"/>
  <c r="O1247" i="3"/>
  <c r="O1206" i="3"/>
  <c r="O3349" i="3"/>
  <c r="O3967" i="3"/>
  <c r="O4844" i="3"/>
  <c r="O1358" i="3"/>
  <c r="O3294" i="3"/>
  <c r="O1339" i="3"/>
  <c r="O3245" i="3"/>
  <c r="O4662" i="3"/>
  <c r="O4610" i="3"/>
  <c r="O1864" i="3"/>
  <c r="O4004" i="3"/>
  <c r="O5814" i="3"/>
  <c r="O4682" i="3"/>
  <c r="O1103" i="3"/>
  <c r="O334" i="3"/>
  <c r="O5681" i="3"/>
  <c r="O1978" i="3"/>
  <c r="O2804" i="3"/>
  <c r="O1577" i="3"/>
  <c r="O5718" i="3"/>
  <c r="O4930" i="3"/>
  <c r="O2918" i="3"/>
  <c r="O3380" i="3"/>
  <c r="O736" i="3"/>
  <c r="O567" i="3"/>
  <c r="O381" i="3"/>
  <c r="O4214" i="3"/>
  <c r="O5124" i="3"/>
  <c r="O4896" i="3"/>
  <c r="O4137" i="3"/>
  <c r="O5643" i="3"/>
  <c r="O234" i="3"/>
  <c r="O4743" i="3"/>
  <c r="O3179" i="3"/>
  <c r="O5698" i="3"/>
  <c r="O5719" i="3"/>
  <c r="O2262" i="3"/>
  <c r="O1172" i="3"/>
  <c r="O2971" i="3"/>
  <c r="O1633" i="3"/>
  <c r="O2806" i="3"/>
  <c r="O5491" i="3"/>
  <c r="O4335" i="3"/>
  <c r="O2281" i="3"/>
  <c r="O5921" i="3"/>
  <c r="O1967" i="3"/>
  <c r="O1453" i="3"/>
  <c r="O5823" i="3"/>
  <c r="O634" i="3"/>
  <c r="O4308" i="3"/>
  <c r="O3752" i="3"/>
  <c r="O317" i="3"/>
  <c r="O2590" i="3"/>
  <c r="O5787" i="3"/>
  <c r="O904" i="3"/>
  <c r="O143" i="3"/>
  <c r="O3544" i="3"/>
  <c r="O4549" i="3"/>
  <c r="O3717" i="3"/>
  <c r="O4977" i="3"/>
  <c r="O3335" i="3"/>
  <c r="O462" i="3"/>
  <c r="O440" i="3"/>
  <c r="O1179" i="3"/>
  <c r="O97" i="3"/>
  <c r="O3283" i="3"/>
  <c r="O5784" i="3"/>
  <c r="O4013" i="3"/>
  <c r="O150" i="3"/>
  <c r="O1672" i="3"/>
  <c r="O5125" i="3"/>
  <c r="O89" i="3"/>
  <c r="O4866" i="3"/>
  <c r="O5241" i="3"/>
  <c r="O1691" i="3"/>
  <c r="O90" i="3"/>
  <c r="O4336" i="3"/>
  <c r="O4312" i="3"/>
  <c r="O2409" i="3"/>
  <c r="O5943" i="3"/>
  <c r="O1634" i="3"/>
  <c r="O922" i="3"/>
  <c r="O725" i="3"/>
  <c r="O4119" i="3"/>
  <c r="O3074" i="3"/>
  <c r="O4839" i="3"/>
  <c r="O3897" i="3"/>
  <c r="O2362" i="3"/>
  <c r="O4035" i="3"/>
  <c r="O486" i="3"/>
  <c r="O3811" i="3"/>
  <c r="O750" i="3"/>
  <c r="O187" i="3"/>
  <c r="O4051" i="3"/>
  <c r="O3216" i="3"/>
  <c r="O3548" i="3"/>
  <c r="O5445" i="3"/>
  <c r="O2673" i="3"/>
  <c r="O4120" i="3"/>
  <c r="O1587" i="3"/>
  <c r="O1787" i="3"/>
  <c r="O2471" i="3"/>
  <c r="O80" i="3"/>
  <c r="O2107" i="3"/>
  <c r="O4971" i="3"/>
  <c r="O138" i="3"/>
  <c r="O3679" i="3"/>
  <c r="O1865" i="3"/>
  <c r="O1210" i="3"/>
  <c r="O1048" i="3"/>
  <c r="O5878" i="3"/>
  <c r="O3049" i="3"/>
  <c r="O4162" i="3"/>
  <c r="O2237" i="3"/>
  <c r="O4163" i="3"/>
  <c r="O2604" i="3"/>
  <c r="O3539" i="3"/>
  <c r="O238" i="3"/>
  <c r="O896" i="3"/>
  <c r="O3498" i="3"/>
  <c r="O3940" i="3"/>
  <c r="O3667" i="3"/>
  <c r="O2139" i="3"/>
  <c r="O139" i="3"/>
  <c r="O4520" i="3"/>
  <c r="O3461" i="3"/>
  <c r="O5561" i="3"/>
  <c r="O2544" i="3"/>
  <c r="O2190" i="3"/>
  <c r="O3462" i="3"/>
  <c r="O5623" i="3"/>
  <c r="O1801" i="3"/>
  <c r="O3192" i="3"/>
  <c r="O1058" i="3"/>
  <c r="O1125" i="3"/>
  <c r="O463" i="3"/>
  <c r="O4410" i="3"/>
  <c r="O1158" i="3"/>
  <c r="O5833" i="3"/>
  <c r="O1173" i="3"/>
  <c r="O4354" i="3"/>
  <c r="O5468" i="3"/>
  <c r="O5824" i="3"/>
  <c r="O853" i="3"/>
  <c r="O1482" i="3"/>
  <c r="O3510" i="3"/>
  <c r="O5688" i="3"/>
  <c r="O1857" i="3"/>
  <c r="O3055" i="3"/>
  <c r="O225" i="3"/>
  <c r="O2919" i="3"/>
  <c r="O5610" i="3"/>
  <c r="O1159" i="3"/>
  <c r="O652" i="3"/>
  <c r="O1588" i="3"/>
  <c r="O1712" i="3"/>
  <c r="O2828" i="3"/>
  <c r="O4286" i="3"/>
  <c r="O5748" i="3"/>
  <c r="O726" i="3"/>
  <c r="O1635" i="3"/>
  <c r="O3771" i="3"/>
  <c r="O2961" i="3"/>
  <c r="O66" i="3"/>
  <c r="O188" i="3"/>
  <c r="O1597" i="3"/>
  <c r="O1912" i="3"/>
  <c r="O3151" i="3"/>
  <c r="O3674" i="3"/>
  <c r="O807" i="3"/>
  <c r="O4348" i="3"/>
  <c r="O836" i="3"/>
  <c r="O1149" i="3"/>
  <c r="O5376" i="3"/>
  <c r="O3373" i="3"/>
  <c r="O2457" i="3"/>
  <c r="O400" i="3"/>
  <c r="O114" i="3"/>
  <c r="O542" i="3"/>
  <c r="O1140" i="3"/>
  <c r="O1866" i="3"/>
  <c r="O4756" i="3"/>
  <c r="O5249" i="3"/>
  <c r="O2515" i="3"/>
  <c r="O2446" i="3"/>
  <c r="O4947" i="3"/>
  <c r="O4845" i="3"/>
  <c r="O5157" i="3"/>
  <c r="O189" i="3"/>
  <c r="O5257" i="3"/>
  <c r="O4650" i="3"/>
  <c r="O2591" i="3"/>
  <c r="O3859" i="3"/>
  <c r="O103" i="3"/>
  <c r="O4628" i="3"/>
  <c r="O2422" i="3"/>
  <c r="O2272" i="3"/>
  <c r="O4629" i="3"/>
  <c r="O3638" i="3"/>
  <c r="O4581" i="3"/>
  <c r="O359" i="3"/>
  <c r="O3830" i="3"/>
  <c r="O91" i="3"/>
  <c r="O2564" i="3"/>
  <c r="O8" i="3"/>
  <c r="O4550" i="3"/>
  <c r="O5553" i="3"/>
  <c r="O3444" i="3"/>
  <c r="O4073" i="3"/>
  <c r="O2499" i="3"/>
  <c r="O289" i="3"/>
  <c r="O2755" i="3"/>
  <c r="O5570" i="3"/>
  <c r="O1598" i="3"/>
  <c r="O2282" i="3"/>
  <c r="O5343" i="3"/>
  <c r="O578" i="3"/>
  <c r="O2962" i="3"/>
  <c r="O1444" i="3"/>
  <c r="O5514" i="3"/>
  <c r="O2465" i="3"/>
  <c r="O1566" i="3"/>
  <c r="O5016" i="3"/>
  <c r="O575" i="3"/>
  <c r="O1578" i="3"/>
  <c r="O3941" i="3"/>
  <c r="O2842" i="3"/>
  <c r="O5807" i="3"/>
  <c r="O5354" i="3"/>
  <c r="O2063" i="3"/>
  <c r="O1004" i="3"/>
  <c r="O377" i="3"/>
  <c r="O431" i="3"/>
  <c r="O1439" i="3"/>
  <c r="O5638" i="3"/>
  <c r="O3881" i="3"/>
  <c r="O1810" i="3"/>
  <c r="O3270" i="3"/>
  <c r="O4148" i="3"/>
  <c r="O1033" i="3"/>
  <c r="O4978" i="3"/>
  <c r="O5075" i="3"/>
  <c r="O3601" i="3"/>
  <c r="O3608" i="3"/>
  <c r="O5788" i="3"/>
  <c r="O1550" i="3"/>
  <c r="O1774" i="3"/>
  <c r="O3772" i="3"/>
  <c r="O446" i="3"/>
  <c r="O4749" i="3"/>
  <c r="O3122" i="3"/>
  <c r="O4263" i="3"/>
  <c r="O757" i="3"/>
  <c r="O2897" i="3"/>
  <c r="O4478" i="3"/>
  <c r="O758" i="3"/>
  <c r="O3006" i="3"/>
  <c r="O2877" i="3"/>
  <c r="O5158" i="3"/>
  <c r="O1174" i="3"/>
  <c r="O4423" i="3"/>
  <c r="O3086" i="3"/>
  <c r="O5406" i="3"/>
  <c r="O3259" i="3"/>
  <c r="O5644" i="3"/>
  <c r="O2614" i="3"/>
  <c r="O1792" i="3"/>
  <c r="O622" i="3"/>
  <c r="O2898" i="3"/>
  <c r="O401" i="3"/>
  <c r="O5438" i="3"/>
  <c r="O2516" i="3"/>
  <c r="O3388" i="3"/>
  <c r="O1349" i="3"/>
  <c r="O3323" i="3"/>
  <c r="O5798" i="3"/>
  <c r="O2413" i="3"/>
  <c r="O5492" i="3"/>
  <c r="O1039" i="3"/>
  <c r="O5063" i="3"/>
  <c r="O2228" i="3"/>
  <c r="O5253" i="3"/>
  <c r="O1507" i="3"/>
  <c r="O929" i="3"/>
  <c r="O2273" i="3"/>
  <c r="O5955" i="3"/>
  <c r="O808" i="3"/>
  <c r="O5630" i="3"/>
  <c r="O5258" i="3"/>
  <c r="O2" i="3"/>
  <c r="O3426" i="3"/>
  <c r="O684" i="3"/>
  <c r="O5355" i="3"/>
  <c r="O5004" i="3"/>
  <c r="O2437" i="3"/>
  <c r="O2987" i="3"/>
  <c r="O4701" i="3"/>
  <c r="O4792" i="3"/>
  <c r="O3141" i="3"/>
  <c r="O5711" i="3"/>
  <c r="O1281" i="3"/>
  <c r="O2711" i="3"/>
  <c r="O3246" i="3"/>
  <c r="O4575" i="3"/>
  <c r="O3918" i="3"/>
  <c r="O3299" i="3"/>
  <c r="O2328" i="3"/>
  <c r="O4867" i="3"/>
  <c r="O5548" i="3"/>
  <c r="O1697" i="3"/>
  <c r="O5005" i="3"/>
  <c r="O2920" i="3"/>
  <c r="O3065" i="3"/>
  <c r="O4138" i="3"/>
  <c r="O4683" i="3"/>
  <c r="O4326" i="3"/>
  <c r="O290" i="3"/>
  <c r="O3797" i="3"/>
  <c r="O2098" i="3"/>
  <c r="O3898" i="3"/>
  <c r="O1118" i="3"/>
  <c r="O5944" i="3"/>
  <c r="O5540" i="3"/>
  <c r="O214" i="3"/>
  <c r="O3123" i="3"/>
  <c r="O4100" i="3"/>
  <c r="O2472" i="3"/>
  <c r="O3815" i="3"/>
  <c r="O98" i="3"/>
  <c r="O5922" i="3"/>
  <c r="O2539" i="3"/>
  <c r="O3217" i="3"/>
  <c r="O5965" i="3"/>
  <c r="O2796" i="3"/>
  <c r="O1589" i="3"/>
  <c r="O2064" i="3"/>
  <c r="O215" i="3"/>
  <c r="O5825" i="3"/>
  <c r="O5126" i="3"/>
  <c r="O616" i="3"/>
  <c r="O208" i="3"/>
  <c r="O2513" i="3"/>
  <c r="O5363" i="3"/>
  <c r="O5674" i="3"/>
  <c r="O1104" i="3"/>
  <c r="O3511" i="3"/>
  <c r="O3831" i="3"/>
  <c r="O3013" i="3"/>
  <c r="O2565" i="3"/>
  <c r="O2721" i="3"/>
  <c r="O447" i="3"/>
  <c r="O3534" i="3"/>
  <c r="O3044" i="3"/>
  <c r="O4257" i="3"/>
  <c r="O457" i="3"/>
  <c r="O4721" i="3"/>
  <c r="O5933" i="3"/>
  <c r="O2054" i="3"/>
  <c r="O4989" i="3"/>
  <c r="O5329" i="3"/>
  <c r="O2013" i="3"/>
  <c r="O5854" i="3"/>
  <c r="O4014" i="3"/>
  <c r="O2937" i="3"/>
  <c r="O5388" i="3"/>
  <c r="O4032" i="3"/>
  <c r="O635" i="3"/>
  <c r="O1609" i="3"/>
  <c r="O2447" i="3"/>
  <c r="O3389" i="3"/>
  <c r="O5446" i="3"/>
  <c r="O4768" i="3"/>
  <c r="O3398" i="3"/>
  <c r="O4852" i="3"/>
  <c r="O2586" i="3"/>
  <c r="O5086" i="3"/>
  <c r="O2619" i="3"/>
  <c r="O2423" i="3"/>
  <c r="O1211" i="3"/>
  <c r="O742" i="3"/>
  <c r="O1274" i="3"/>
  <c r="O905" i="3"/>
  <c r="O146" i="3"/>
  <c r="O3732" i="3"/>
  <c r="O3309" i="3"/>
  <c r="O666" i="3"/>
  <c r="O1881" i="3"/>
  <c r="O1516" i="3"/>
  <c r="O2087" i="3"/>
  <c r="O1767" i="3"/>
  <c r="O1421" i="3"/>
  <c r="O5611" i="3"/>
  <c r="O4582" i="3"/>
  <c r="O4651" i="3"/>
  <c r="O2630" i="3"/>
  <c r="O5727" i="3"/>
  <c r="O1365" i="3"/>
  <c r="O973" i="3"/>
  <c r="O1144" i="3"/>
  <c r="O3791" i="3"/>
  <c r="O3193" i="3"/>
  <c r="O5879" i="3"/>
  <c r="O5192" i="3"/>
  <c r="O1923" i="3"/>
  <c r="O641" i="3"/>
  <c r="O432" i="3"/>
  <c r="O1445" i="3"/>
  <c r="O5118" i="3"/>
  <c r="O3381" i="3"/>
  <c r="O2823" i="3"/>
  <c r="O3949" i="3"/>
  <c r="O3882" i="3"/>
  <c r="O3124" i="3"/>
  <c r="O5706" i="3"/>
  <c r="O5045" i="3"/>
  <c r="O1497" i="3"/>
  <c r="O5038" i="3"/>
  <c r="O1359" i="3"/>
  <c r="O1488" i="3"/>
  <c r="O4678" i="3"/>
  <c r="O1819" i="3"/>
  <c r="O2329" i="3"/>
  <c r="O423" i="3"/>
  <c r="O3194" i="3"/>
  <c r="O483" i="3"/>
  <c r="O4121" i="3"/>
  <c r="O1069" i="3"/>
  <c r="O2438" i="3"/>
  <c r="O4122" i="3"/>
  <c r="O4551" i="3"/>
  <c r="O930" i="3"/>
  <c r="O3014" i="3"/>
  <c r="O5743" i="3"/>
  <c r="O5367" i="3"/>
  <c r="O2380" i="3"/>
  <c r="O2744" i="3"/>
  <c r="O832" i="3"/>
  <c r="O4180" i="3"/>
  <c r="O5286" i="3"/>
  <c r="O277" i="3"/>
  <c r="O3125" i="3"/>
  <c r="O5826" i="3"/>
  <c r="O2038" i="3"/>
  <c r="O3022" i="3"/>
  <c r="O4344" i="3"/>
  <c r="O1223" i="3"/>
  <c r="O3230" i="3"/>
  <c r="O1414" i="3"/>
  <c r="O3023" i="3"/>
  <c r="O790" i="3"/>
  <c r="O2116" i="3"/>
  <c r="O1059" i="3"/>
  <c r="O3832" i="3"/>
  <c r="O4931" i="3"/>
  <c r="O5860" i="3"/>
  <c r="O3739" i="3"/>
  <c r="O2646" i="3"/>
  <c r="O242" i="3"/>
  <c r="O2117" i="3"/>
  <c r="O4679" i="3"/>
  <c r="O478" i="3"/>
  <c r="O923" i="3"/>
  <c r="O4123" i="3"/>
  <c r="O4272" i="3"/>
  <c r="O5330" i="3"/>
  <c r="O5768" i="3"/>
  <c r="O3403" i="3"/>
  <c r="O3470" i="3"/>
  <c r="O273" i="3"/>
  <c r="O5689" i="3"/>
  <c r="O4823" i="3"/>
  <c r="O791" i="3"/>
  <c r="O3374" i="3"/>
  <c r="O2843" i="3"/>
  <c r="O5631" i="3"/>
  <c r="O3784" i="3"/>
  <c r="O5006" i="3"/>
  <c r="O5602" i="3"/>
  <c r="O1734" i="3"/>
  <c r="O4834" i="3"/>
  <c r="O5493" i="3"/>
  <c r="O1840" i="3"/>
  <c r="O120" i="3"/>
  <c r="O1431" i="3"/>
  <c r="O239" i="3"/>
  <c r="O3499" i="3"/>
  <c r="O4084" i="3"/>
  <c r="O2776" i="3"/>
  <c r="O4241" i="3"/>
  <c r="O49" i="3"/>
  <c r="O2088" i="3"/>
  <c r="O415" i="3"/>
  <c r="O1517" i="3"/>
  <c r="O5618" i="3"/>
  <c r="O2238" i="3"/>
  <c r="O1381" i="3"/>
  <c r="O5934" i="3"/>
  <c r="O2340" i="3"/>
  <c r="O5250" i="3"/>
  <c r="O3972" i="3"/>
  <c r="O3025" i="3"/>
  <c r="O515" i="3"/>
  <c r="O1610" i="3"/>
  <c r="O5913" i="3"/>
  <c r="O3888" i="3"/>
  <c r="O1873" i="3"/>
  <c r="O4824" i="3"/>
  <c r="O3260" i="3"/>
  <c r="O759" i="3"/>
  <c r="O2473" i="3"/>
  <c r="O1525" i="3"/>
  <c r="O3026" i="3"/>
  <c r="O1985" i="3"/>
  <c r="O5104" i="3"/>
  <c r="O4680" i="3"/>
  <c r="O5660" i="3"/>
  <c r="O554" i="3"/>
  <c r="O5699" i="3"/>
  <c r="O4403" i="3"/>
  <c r="O2288" i="3"/>
  <c r="O182" i="3"/>
  <c r="O3833" i="3"/>
  <c r="O4433" i="3"/>
  <c r="O3636" i="3"/>
  <c r="O5584" i="3"/>
  <c r="O4484" i="3"/>
  <c r="O3812" i="3"/>
  <c r="O3126" i="3"/>
  <c r="O4793" i="3"/>
  <c r="O470" i="3"/>
  <c r="O2756" i="3"/>
  <c r="O505" i="3"/>
  <c r="O3805" i="3"/>
  <c r="O2335" i="3"/>
  <c r="O3172" i="3"/>
  <c r="O5720" i="3"/>
  <c r="O265" i="3"/>
  <c r="O4840" i="3"/>
  <c r="O5749" i="3"/>
  <c r="O4237" i="3"/>
  <c r="O328" i="3"/>
  <c r="O1473" i="3"/>
  <c r="O5736" i="3"/>
  <c r="O1841" i="3"/>
  <c r="O1949" i="3"/>
  <c r="O2829" i="3"/>
  <c r="O1017" i="3"/>
  <c r="O4495" i="3"/>
  <c r="O4889" i="3"/>
  <c r="O3173" i="3"/>
  <c r="O424" i="3"/>
  <c r="O579" i="3"/>
  <c r="O875" i="3"/>
  <c r="O347" i="3"/>
  <c r="O19" i="3"/>
  <c r="O3874" i="3"/>
  <c r="O5666" i="3"/>
  <c r="O3860" i="3"/>
  <c r="O250" i="3"/>
  <c r="O3684" i="3"/>
  <c r="O1783" i="3"/>
  <c r="O5461" i="3"/>
  <c r="O2988" i="3"/>
  <c r="O4226" i="3"/>
  <c r="O1070" i="3"/>
  <c r="O768" i="3"/>
  <c r="O115" i="3"/>
  <c r="O5562" i="3"/>
  <c r="O4479" i="3"/>
  <c r="O2140" i="3"/>
  <c r="O1049" i="3"/>
  <c r="O1793" i="3"/>
  <c r="O1207" i="3"/>
  <c r="O3471" i="3"/>
  <c r="O5426" i="3"/>
  <c r="O4015" i="3"/>
  <c r="O3699" i="3"/>
  <c r="O1026" i="3"/>
  <c r="O4496" i="3"/>
  <c r="O1752" i="3"/>
  <c r="O5242" i="3"/>
  <c r="O5480" i="3"/>
  <c r="O2534" i="3"/>
  <c r="O4139" i="3"/>
  <c r="O4404" i="3"/>
  <c r="O3361" i="3"/>
  <c r="O3725" i="3"/>
  <c r="O3668" i="3"/>
  <c r="O4915" i="3"/>
  <c r="O2865" i="3"/>
  <c r="O4169" i="3"/>
  <c r="O1474" i="3"/>
  <c r="O2398" i="3"/>
  <c r="O1398" i="3"/>
  <c r="O4979" i="3"/>
  <c r="O4531" i="3"/>
  <c r="O1307" i="3"/>
  <c r="O1392" i="3"/>
  <c r="O5926" i="3"/>
  <c r="O3404" i="3"/>
  <c r="O4313" i="3"/>
  <c r="O1224" i="3"/>
  <c r="O1758" i="3"/>
  <c r="O4176" i="3"/>
  <c r="O4829" i="3"/>
  <c r="O348" i="3"/>
  <c r="O2727" i="3"/>
  <c r="O3382" i="3"/>
  <c r="O3564" i="3"/>
  <c r="O1475" i="3"/>
  <c r="O2728" i="3"/>
  <c r="O3362" i="3"/>
  <c r="O1918" i="3"/>
  <c r="O4932" i="3"/>
  <c r="O5996" i="3"/>
  <c r="O2857" i="3"/>
  <c r="O5789" i="3"/>
  <c r="O743" i="3"/>
  <c r="O5801" i="3"/>
  <c r="O1088" i="3"/>
  <c r="O3845" i="3"/>
  <c r="O4772" i="3"/>
  <c r="O5012" i="3"/>
  <c r="O92" i="3"/>
  <c r="O4497" i="3"/>
  <c r="O837" i="3"/>
  <c r="O367" i="3"/>
  <c r="O1557" i="3"/>
  <c r="O1060" i="3"/>
  <c r="O5597" i="3"/>
  <c r="O2517" i="3"/>
  <c r="O3328" i="3"/>
  <c r="O4956" i="3"/>
  <c r="O5585" i="3"/>
  <c r="O3821" i="3"/>
  <c r="O2289" i="3"/>
  <c r="O3210" i="3"/>
  <c r="O5842" i="3"/>
  <c r="O4215" i="3"/>
  <c r="O4485" i="3"/>
  <c r="O1768" i="3"/>
  <c r="O5975" i="3"/>
  <c r="O1133" i="3"/>
  <c r="O3399" i="3"/>
  <c r="O2430" i="3"/>
  <c r="O4452" i="3"/>
  <c r="O3368" i="3"/>
  <c r="O1894" i="3"/>
  <c r="O3092" i="3"/>
  <c r="O2518" i="3"/>
  <c r="O4327" i="3"/>
  <c r="O4470" i="3"/>
  <c r="O4319" i="3"/>
  <c r="O1366" i="3"/>
  <c r="O3929" i="3"/>
  <c r="O226" i="3"/>
  <c r="O4040" i="3"/>
  <c r="O737" i="3"/>
  <c r="O4617" i="3"/>
  <c r="O5254" i="3"/>
  <c r="O1639" i="3"/>
  <c r="O5956" i="3"/>
  <c r="O151" i="3"/>
  <c r="O591" i="3"/>
  <c r="O1184" i="3"/>
  <c r="O4807" i="3"/>
  <c r="O1829" i="3"/>
  <c r="O3806" i="3"/>
  <c r="O876" i="3"/>
  <c r="O3675" i="3"/>
  <c r="O1191" i="3"/>
  <c r="O464" i="3"/>
  <c r="O3700" i="3"/>
  <c r="O1040" i="3"/>
  <c r="O4033" i="3"/>
  <c r="O1350" i="3"/>
  <c r="O3718" i="3"/>
  <c r="O5855" i="3"/>
  <c r="O1718" i="3"/>
  <c r="O5515" i="3"/>
  <c r="O349" i="3"/>
  <c r="O1282" i="3"/>
  <c r="O4434" i="3"/>
  <c r="O3284" i="3"/>
  <c r="O1308" i="3"/>
  <c r="O31" i="3"/>
  <c r="O5432" i="3"/>
  <c r="O1225" i="3"/>
  <c r="O2208" i="3"/>
  <c r="O93" i="3"/>
  <c r="O5888" i="3"/>
  <c r="O3813" i="3"/>
  <c r="O4380" i="3"/>
  <c r="O56" i="3"/>
  <c r="O636" i="3"/>
  <c r="O1309" i="3"/>
  <c r="O3223" i="3"/>
  <c r="O1236" i="3"/>
  <c r="O5516" i="3"/>
  <c r="O2750" i="3"/>
  <c r="O4897" i="3"/>
  <c r="O2414" i="3"/>
  <c r="O5316" i="3"/>
  <c r="O738" i="3"/>
  <c r="O5119" i="3"/>
  <c r="O2824" i="3"/>
  <c r="O3692" i="3"/>
  <c r="O4328" i="3"/>
  <c r="O3180" i="3"/>
  <c r="O2647" i="3"/>
  <c r="O5498" i="3"/>
  <c r="O2161" i="3"/>
  <c r="O4189" i="3"/>
  <c r="O4874" i="3"/>
  <c r="O2082" i="3"/>
  <c r="O5389" i="3"/>
  <c r="O4853" i="3"/>
  <c r="O2039" i="3"/>
  <c r="O2290" i="3"/>
  <c r="O3565" i="3"/>
  <c r="O838" i="3"/>
  <c r="O4702" i="3"/>
  <c r="O1300" i="3"/>
  <c r="O3056" i="3"/>
  <c r="O1126" i="3"/>
  <c r="O4785" i="3"/>
  <c r="O4067" i="3"/>
  <c r="O4446" i="3"/>
  <c r="O3760" i="3"/>
  <c r="O1351" i="3"/>
  <c r="O2792" i="3"/>
  <c r="O5159" i="3"/>
  <c r="O4216" i="3"/>
  <c r="O3435" i="3"/>
  <c r="O5377" i="3"/>
  <c r="O471" i="3"/>
  <c r="O2523" i="3"/>
  <c r="O5259" i="3"/>
  <c r="O1005" i="3"/>
  <c r="O3476" i="3"/>
  <c r="O1150" i="3"/>
  <c r="O4972" i="3"/>
  <c r="O3512" i="3"/>
  <c r="O778" i="3"/>
  <c r="O168" i="3"/>
  <c r="O3134" i="3"/>
  <c r="O2609" i="3"/>
  <c r="O2135" i="3"/>
  <c r="O3285" i="3"/>
  <c r="O2291" i="3"/>
  <c r="O13" i="3"/>
  <c r="O484" i="3"/>
  <c r="O1498" i="3"/>
  <c r="O4948" i="3"/>
  <c r="O3627" i="3"/>
  <c r="O4726" i="3"/>
  <c r="O4898" i="3"/>
  <c r="O5307" i="3"/>
  <c r="O4597" i="3"/>
  <c r="O1537" i="3"/>
  <c r="O3907" i="3"/>
  <c r="O4077" i="3"/>
  <c r="O2194" i="3"/>
  <c r="O5294" i="3"/>
  <c r="O5612" i="3"/>
  <c r="O1321" i="3"/>
  <c r="O1041" i="3"/>
  <c r="O3840" i="3"/>
  <c r="O4016" i="3"/>
  <c r="O3411" i="3"/>
  <c r="O2763" i="3"/>
  <c r="O3300" i="3"/>
  <c r="O5900" i="3"/>
  <c r="O1061" i="3"/>
  <c r="O3889" i="3"/>
  <c r="O3956" i="3"/>
  <c r="O675" i="3"/>
  <c r="O3753" i="3"/>
  <c r="O2866" i="3"/>
  <c r="O3528" i="3"/>
  <c r="O948" i="3"/>
  <c r="O4799" i="3"/>
  <c r="O2439" i="3"/>
  <c r="O3875" i="3"/>
  <c r="O5020" i="3"/>
  <c r="O5270" i="3"/>
  <c r="O4287" i="3"/>
  <c r="O5923" i="3"/>
  <c r="O727" i="3"/>
  <c r="O897" i="3"/>
  <c r="O617" i="3"/>
  <c r="O2678" i="3"/>
  <c r="O1802" i="3"/>
  <c r="O3950" i="3"/>
  <c r="O3076" i="3"/>
  <c r="O1968" i="3"/>
  <c r="O5861" i="3"/>
  <c r="O5675" i="3"/>
  <c r="O5712" i="3"/>
  <c r="O4710" i="3"/>
  <c r="O3015" i="3"/>
  <c r="O2764" i="3"/>
  <c r="O1934" i="3"/>
  <c r="O801" i="3"/>
  <c r="O5613" i="3"/>
  <c r="O1134" i="3"/>
  <c r="O4299" i="3"/>
  <c r="O4703" i="3"/>
  <c r="O5053" i="3"/>
  <c r="O3375" i="3"/>
  <c r="O744" i="3"/>
  <c r="O1175" i="3"/>
  <c r="O407" i="3"/>
  <c r="O1913" i="3"/>
  <c r="O5017" i="3"/>
  <c r="O5481" i="3"/>
  <c r="O3286" i="3"/>
  <c r="O3899" i="3"/>
  <c r="O3152" i="3"/>
  <c r="O2640" i="3"/>
  <c r="O839" i="3"/>
  <c r="O3908" i="3"/>
  <c r="O779" i="3"/>
  <c r="O5721" i="3"/>
  <c r="O169" i="3"/>
  <c r="O781" i="3"/>
  <c r="O1979" i="3"/>
  <c r="O147" i="3"/>
  <c r="O2878" i="3"/>
  <c r="O5433" i="3"/>
  <c r="O5639" i="3"/>
  <c r="O3" i="3"/>
  <c r="O2938" i="3"/>
  <c r="O5287" i="3"/>
  <c r="O1700" i="3"/>
  <c r="O3102" i="3"/>
  <c r="O5434" i="3"/>
  <c r="O3419" i="3"/>
  <c r="O4085" i="3"/>
  <c r="O5054" i="3"/>
  <c r="O4417" i="3"/>
  <c r="O5174" i="3"/>
  <c r="O5378" i="3"/>
  <c r="O1692" i="3"/>
  <c r="O2566" i="3"/>
  <c r="O4630" i="3"/>
  <c r="O5790" i="3"/>
  <c r="O1852" i="3"/>
  <c r="O5400" i="3"/>
  <c r="O3390" i="3"/>
  <c r="O1846" i="3"/>
  <c r="O4068" i="3"/>
  <c r="O4034" i="3"/>
  <c r="O5469" i="3"/>
  <c r="O2554" i="3"/>
  <c r="O1185" i="3"/>
  <c r="O3487" i="3"/>
  <c r="O3957" i="3"/>
  <c r="O1905" i="3"/>
  <c r="O854" i="3"/>
  <c r="O240" i="3"/>
  <c r="O2592" i="3"/>
  <c r="O2705" i="3"/>
  <c r="O2431" i="3"/>
  <c r="O2450" i="3"/>
  <c r="O2302" i="3"/>
  <c r="O4527" i="3"/>
  <c r="O4598" i="3"/>
  <c r="O1382" i="3"/>
  <c r="O5447" i="3"/>
  <c r="O5535" i="3"/>
  <c r="O4206" i="3"/>
  <c r="O2458" i="3"/>
  <c r="O2610" i="3"/>
  <c r="O5586" i="3"/>
  <c r="O3181" i="3"/>
  <c r="O822" i="3"/>
  <c r="O1494" i="3"/>
  <c r="O3933" i="3"/>
  <c r="O1652" i="3"/>
  <c r="O4576" i="3"/>
  <c r="O2963" i="3"/>
  <c r="O5603" i="3"/>
  <c r="O2952" i="3"/>
  <c r="O974" i="3"/>
  <c r="O1275" i="3"/>
  <c r="O1411" i="3"/>
  <c r="O1404" i="3"/>
  <c r="O1050" i="3"/>
  <c r="O685" i="3"/>
  <c r="O5295" i="3"/>
  <c r="O2478" i="3"/>
  <c r="O9" i="3"/>
  <c r="O4391" i="3"/>
  <c r="O3578" i="3"/>
  <c r="O3557" i="3"/>
  <c r="O2303" i="3"/>
  <c r="O5264" i="3"/>
  <c r="O623" i="3"/>
  <c r="O1508" i="3"/>
  <c r="O3988" i="3"/>
  <c r="O3740" i="3"/>
  <c r="O5140" i="3"/>
  <c r="O4980" i="3"/>
  <c r="O266" i="3"/>
  <c r="O1895" i="3"/>
  <c r="O199" i="3"/>
  <c r="O3336" i="3"/>
  <c r="O4381" i="3"/>
  <c r="O5105" i="3"/>
  <c r="O3463" i="3"/>
  <c r="O4670" i="3"/>
  <c r="O4094" i="3"/>
  <c r="O2220" i="3"/>
  <c r="O3549" i="3"/>
  <c r="O4355" i="3"/>
  <c r="O5525" i="3"/>
  <c r="O1518" i="3"/>
  <c r="O1614" i="3"/>
  <c r="O337" i="3"/>
  <c r="O792" i="3"/>
  <c r="O1640" i="3"/>
  <c r="O3488" i="3"/>
  <c r="O4631" i="3"/>
  <c r="O5526" i="3"/>
  <c r="O5007" i="3"/>
  <c r="O4632" i="3"/>
  <c r="O1526" i="3"/>
  <c r="O3669" i="3"/>
  <c r="O745" i="3"/>
  <c r="O5320" i="3"/>
  <c r="O4453" i="3"/>
  <c r="O297" i="3"/>
  <c r="O1887" i="3"/>
  <c r="O4941" i="3"/>
  <c r="O5407" i="3"/>
  <c r="O3153" i="3"/>
  <c r="O2996" i="3"/>
  <c r="O5640" i="3"/>
  <c r="O257" i="3"/>
  <c r="O3445" i="3"/>
  <c r="O4392" i="3"/>
  <c r="O3301" i="3"/>
  <c r="O2014" i="3"/>
  <c r="O1830" i="3"/>
  <c r="O1458" i="3"/>
  <c r="O3628" i="3"/>
  <c r="O1042" i="3"/>
  <c r="O4942" i="3"/>
  <c r="O1647" i="3"/>
  <c r="O5645" i="3"/>
  <c r="O2025" i="3"/>
  <c r="O2083" i="3"/>
  <c r="O5055" i="3"/>
  <c r="O3302" i="3"/>
  <c r="O5587" i="3"/>
  <c r="O516" i="3"/>
  <c r="O5894" i="3"/>
  <c r="O1415" i="3"/>
  <c r="O5243" i="3"/>
  <c r="O4542" i="3"/>
  <c r="O2939" i="3"/>
  <c r="O4704" i="3"/>
  <c r="O592" i="3"/>
  <c r="O3529" i="3"/>
  <c r="O5435" i="3"/>
  <c r="O5554" i="3"/>
  <c r="O4508" i="3"/>
  <c r="O1360" i="3"/>
  <c r="O943" i="3"/>
  <c r="O5527" i="3"/>
  <c r="O2415" i="3"/>
  <c r="O3995" i="3"/>
  <c r="O786" i="3"/>
  <c r="O661" i="3"/>
  <c r="O3489" i="3"/>
  <c r="O4750" i="3"/>
  <c r="O3824" i="3"/>
  <c r="O5549" i="3"/>
  <c r="O4916" i="3"/>
  <c r="O4242" i="3"/>
  <c r="O5408" i="3"/>
  <c r="O3490" i="3"/>
  <c r="O4794" i="3"/>
  <c r="O1906" i="3"/>
  <c r="O2940" i="3"/>
  <c r="O1352" i="3"/>
  <c r="O4459" i="3"/>
  <c r="O4468" i="3"/>
  <c r="O2906" i="3"/>
  <c r="O1180" i="3"/>
  <c r="O1648" i="3"/>
  <c r="O3016" i="3"/>
  <c r="O1027" i="3"/>
  <c r="O2191" i="3"/>
  <c r="O667" i="3"/>
  <c r="O2844" i="3"/>
  <c r="O5588" i="3"/>
  <c r="O3981" i="3"/>
  <c r="O5957" i="3"/>
  <c r="O2535" i="3"/>
  <c r="O2997" i="3"/>
  <c r="O5312" i="3"/>
  <c r="O944" i="3"/>
  <c r="O2867" i="3"/>
  <c r="O2375" i="3"/>
  <c r="O4498" i="3"/>
  <c r="O610" i="3"/>
  <c r="O2812" i="3"/>
  <c r="O2200" i="3"/>
  <c r="O1858" i="3"/>
  <c r="O5068" i="3"/>
  <c r="O3077" i="3"/>
  <c r="O4846" i="3"/>
  <c r="O5205" i="3"/>
  <c r="O1131" i="3"/>
  <c r="O4917" i="3"/>
  <c r="O4005" i="3"/>
  <c r="O1867" i="3"/>
  <c r="O2148" i="3"/>
  <c r="O1135" i="3"/>
  <c r="O587" i="3"/>
  <c r="O474" i="3"/>
  <c r="O5655" i="3"/>
  <c r="O10" i="3"/>
  <c r="O2658" i="3"/>
  <c r="O1262" i="3"/>
  <c r="O5632" i="3"/>
  <c r="O3174" i="3"/>
  <c r="O4320" i="3"/>
  <c r="O5604" i="3"/>
  <c r="O425" i="3"/>
  <c r="O1440" i="3"/>
  <c r="O823" i="3"/>
  <c r="O3535" i="3"/>
  <c r="O2376" i="3"/>
  <c r="O3680" i="3"/>
  <c r="O2015" i="3"/>
  <c r="O2555" i="3"/>
  <c r="O2336" i="3"/>
  <c r="O4734" i="3"/>
  <c r="O1212" i="3"/>
  <c r="O3078" i="3"/>
  <c r="O760" i="3"/>
  <c r="O1226" i="3"/>
  <c r="O2072" i="3"/>
  <c r="O4808" i="3"/>
  <c r="O3540" i="3"/>
  <c r="O2540" i="3"/>
  <c r="O2230" i="3"/>
  <c r="O3324" i="3"/>
  <c r="O3757" i="3"/>
  <c r="O3996" i="3"/>
  <c r="O1127" i="3"/>
  <c r="O4973" i="3"/>
  <c r="O2274" i="3"/>
  <c r="O3261" i="3"/>
  <c r="O2648" i="3"/>
  <c r="O4543" i="3"/>
  <c r="O1071" i="3"/>
  <c r="O1544" i="3"/>
  <c r="O4744" i="3"/>
  <c r="O4411" i="3"/>
  <c r="O1941" i="3"/>
  <c r="O528" i="3"/>
  <c r="O4221" i="3"/>
  <c r="O5924" i="3"/>
  <c r="O4800" i="3"/>
  <c r="O1907" i="3"/>
  <c r="O2765" i="3"/>
  <c r="O388" i="3"/>
  <c r="O2631" i="3"/>
  <c r="O4418" i="3"/>
  <c r="O5700" i="3"/>
  <c r="O710" i="3"/>
  <c r="O2641" i="3"/>
  <c r="O3446" i="3"/>
  <c r="O1919" i="3"/>
  <c r="O4532" i="3"/>
  <c r="O1283" i="3"/>
  <c r="O2545" i="3"/>
  <c r="O4006" i="3"/>
  <c r="O3202" i="3"/>
  <c r="O4730" i="3"/>
  <c r="O2679" i="3"/>
  <c r="O676" i="3"/>
  <c r="O2722" i="3"/>
  <c r="O5183" i="3"/>
  <c r="O496" i="3"/>
  <c r="O611" i="3"/>
  <c r="O4818" i="3"/>
  <c r="O5875" i="3"/>
  <c r="O2953" i="3"/>
  <c r="O5175" i="3"/>
  <c r="O1542" i="3"/>
  <c r="O1930" i="3"/>
  <c r="O4949" i="3"/>
  <c r="O5462" i="3"/>
  <c r="O5356" i="3"/>
  <c r="O963" i="3"/>
  <c r="O3650" i="3"/>
  <c r="O991" i="3"/>
  <c r="O3376" i="3"/>
  <c r="O5439" i="3"/>
  <c r="O888" i="3"/>
  <c r="O4757" i="3"/>
  <c r="O4424" i="3"/>
  <c r="O4751" i="3"/>
  <c r="O4111" i="3"/>
  <c r="O3325" i="3"/>
  <c r="O3491" i="3"/>
  <c r="O5046" i="3"/>
  <c r="O543" i="3"/>
  <c r="O3169" i="3"/>
  <c r="O5827" i="3"/>
  <c r="O329" i="3"/>
  <c r="O2712" i="3"/>
  <c r="O931" i="3"/>
  <c r="O3337" i="3"/>
  <c r="O1459" i="3"/>
  <c r="O4405" i="3"/>
  <c r="O1361" i="3"/>
  <c r="O183" i="3"/>
  <c r="O3492" i="3"/>
  <c r="O1093" i="3"/>
  <c r="O855" i="3"/>
  <c r="O4619" i="3"/>
  <c r="O1969" i="3"/>
  <c r="O1227" i="3"/>
  <c r="O1561" i="3"/>
  <c r="O4758" i="3"/>
  <c r="O3493" i="3"/>
  <c r="O4170" i="3"/>
  <c r="O5357" i="3"/>
  <c r="O3792" i="3"/>
  <c r="O2304" i="3"/>
  <c r="O5528" i="3"/>
  <c r="O1105" i="3"/>
  <c r="O3447" i="3"/>
  <c r="O2209" i="3"/>
  <c r="O917" i="3"/>
  <c r="O3822" i="3"/>
  <c r="O5136" i="3"/>
  <c r="O5997" i="3"/>
  <c r="O576" i="3"/>
  <c r="O5509" i="3"/>
  <c r="O3530" i="3"/>
  <c r="O1466" i="3"/>
  <c r="O4273" i="3"/>
  <c r="O2797" i="3"/>
  <c r="O2536" i="3"/>
  <c r="O4486" i="3"/>
  <c r="O3154" i="3"/>
  <c r="O5024" i="3"/>
  <c r="O1728" i="3"/>
  <c r="O1213" i="3"/>
  <c r="O3326" i="3"/>
  <c r="O125" i="3"/>
  <c r="O4167" i="3"/>
  <c r="O4101" i="3"/>
  <c r="O4671" i="3"/>
  <c r="O1545" i="3"/>
  <c r="O5344" i="3"/>
  <c r="O2593" i="3"/>
  <c r="O5722" i="3"/>
  <c r="O4759" i="3"/>
  <c r="O368" i="3"/>
  <c r="O291" i="3"/>
  <c r="O3566" i="3"/>
  <c r="O1888" i="3"/>
  <c r="O1663" i="3"/>
  <c r="O1373" i="3"/>
  <c r="O4957" i="3"/>
  <c r="O2157" i="3"/>
  <c r="O1340" i="3"/>
  <c r="O1263" i="3"/>
  <c r="O700" i="3"/>
  <c r="O497" i="3"/>
  <c r="O2899" i="3"/>
  <c r="O3075" i="3"/>
  <c r="O4124" i="3"/>
  <c r="O1914" i="3"/>
  <c r="O3203" i="3"/>
  <c r="O833" i="3"/>
  <c r="O1310" i="3"/>
  <c r="O2221" i="3"/>
  <c r="O2244" i="3"/>
  <c r="O5756" i="3"/>
  <c r="O1653" i="3"/>
  <c r="O2004" i="3"/>
  <c r="O3420" i="3"/>
  <c r="O1579" i="3"/>
  <c r="O2921" i="3"/>
  <c r="O694" i="3"/>
  <c r="O1269" i="3"/>
  <c r="O1676" i="3"/>
  <c r="O121" i="3"/>
  <c r="O479" i="3"/>
  <c r="O1538" i="3"/>
  <c r="O5563" i="3"/>
  <c r="O1214" i="3"/>
  <c r="O1551" i="3"/>
  <c r="O5723" i="3"/>
  <c r="O4620" i="3"/>
  <c r="O4681" i="3"/>
  <c r="O3693" i="3"/>
  <c r="O3271" i="3"/>
  <c r="O4577" i="3"/>
  <c r="O4509" i="3"/>
  <c r="O647" i="3"/>
  <c r="O3391" i="3"/>
  <c r="O3310" i="3"/>
  <c r="O1931" i="3"/>
  <c r="O5769" i="3"/>
  <c r="O4435" i="3"/>
  <c r="O2040" i="3"/>
  <c r="O3341" i="3"/>
  <c r="O4559" i="3"/>
  <c r="O2642" i="3"/>
  <c r="O1062" i="3"/>
  <c r="O2524" i="3"/>
  <c r="O4164" i="3"/>
  <c r="O2507" i="3"/>
  <c r="O1233" i="3"/>
  <c r="O3846" i="3"/>
  <c r="O1742" i="3"/>
  <c r="O3155" i="3"/>
  <c r="O5856" i="3"/>
  <c r="O2171" i="3"/>
  <c r="O1509" i="3"/>
  <c r="O1089" i="3"/>
  <c r="O2222" i="3"/>
  <c r="O4663" i="3"/>
  <c r="O1615" i="3"/>
  <c r="O761" i="3"/>
  <c r="O2239" i="3"/>
  <c r="O4967" i="3"/>
  <c r="O5345" i="3"/>
  <c r="O235" i="3"/>
  <c r="O3726" i="3"/>
  <c r="O298" i="3"/>
  <c r="O1332" i="3"/>
  <c r="O320" i="3"/>
  <c r="O3142" i="3"/>
  <c r="O5473" i="3"/>
  <c r="O2149" i="3"/>
  <c r="O4847" i="3"/>
  <c r="O2383" i="3"/>
  <c r="O1743" i="3"/>
  <c r="O5454" i="3"/>
  <c r="O1896" i="3"/>
  <c r="O5555" i="3"/>
  <c r="O426" i="3"/>
  <c r="O4521" i="3"/>
  <c r="O1657" i="3"/>
  <c r="O3311" i="3"/>
  <c r="O824" i="3"/>
  <c r="O1567" i="3"/>
  <c r="O605" i="3"/>
  <c r="O2706" i="3"/>
  <c r="O5494" i="3"/>
  <c r="O5141" i="3"/>
  <c r="O3472" i="3"/>
  <c r="O2065" i="3"/>
  <c r="O194" i="3"/>
  <c r="O1051" i="3"/>
  <c r="O3363" i="3"/>
  <c r="O292" i="3"/>
  <c r="O3354" i="3"/>
  <c r="O1924" i="3"/>
  <c r="O4227" i="3"/>
  <c r="O5482" i="3"/>
  <c r="O1920" i="3"/>
  <c r="O3162" i="3"/>
  <c r="O975" i="3"/>
  <c r="O1713" i="3"/>
  <c r="O1043" i="3"/>
  <c r="O5976" i="3"/>
  <c r="O3500" i="3"/>
  <c r="O2459" i="3"/>
  <c r="O2325" i="3"/>
  <c r="O2834" i="3"/>
  <c r="O5115" i="3"/>
  <c r="O341" i="3"/>
  <c r="O5967" i="3"/>
  <c r="O3247" i="3"/>
  <c r="O2089" i="3"/>
  <c r="O4022" i="3"/>
  <c r="O2363" i="3"/>
  <c r="O2777" i="3"/>
  <c r="O2500" i="3"/>
  <c r="O2305" i="3"/>
  <c r="O4487" i="3"/>
  <c r="O1063" i="3"/>
  <c r="O2884" i="3"/>
  <c r="O5808" i="3"/>
  <c r="O4356" i="3"/>
  <c r="O190" i="3"/>
  <c r="O1580" i="3"/>
  <c r="O588" i="3"/>
  <c r="O3027" i="3"/>
  <c r="O3798" i="3"/>
  <c r="O5880" i="3"/>
  <c r="O1374" i="3"/>
  <c r="O465" i="3"/>
  <c r="O5047" i="3"/>
  <c r="O2245" i="3"/>
  <c r="O2972" i="3"/>
  <c r="O1701" i="3"/>
  <c r="O5095" i="3"/>
  <c r="O2479" i="3"/>
  <c r="O5162" i="3"/>
  <c r="O4140" i="3"/>
  <c r="O3224" i="3"/>
  <c r="O3900" i="3"/>
  <c r="O4773" i="3"/>
  <c r="O2381" i="3"/>
  <c r="O25" i="3"/>
  <c r="O4280" i="3"/>
  <c r="O3464" i="3"/>
  <c r="O170" i="3"/>
  <c r="O1693" i="3"/>
  <c r="O4314" i="3"/>
  <c r="O4086" i="3"/>
  <c r="O350" i="3"/>
  <c r="O5985" i="3"/>
  <c r="O2954" i="3"/>
  <c r="O3588" i="3"/>
  <c r="O568" i="3"/>
  <c r="O2567" i="3"/>
  <c r="O5321" i="3"/>
  <c r="O1399" i="3"/>
  <c r="O3754" i="3"/>
  <c r="O1215" i="3"/>
  <c r="O4238" i="3"/>
  <c r="O227" i="3"/>
  <c r="O1932" i="3"/>
  <c r="O4041" i="3"/>
  <c r="O1986" i="3"/>
  <c r="O5127" i="3"/>
  <c r="O4760" i="3"/>
  <c r="O1868" i="3"/>
  <c r="O1915" i="3"/>
  <c r="O4599" i="3"/>
  <c r="O5176" i="3"/>
  <c r="O3427" i="3"/>
  <c r="O4251" i="3"/>
  <c r="O3234" i="3"/>
  <c r="O3685" i="3"/>
  <c r="O898" i="3"/>
  <c r="O2816" i="3"/>
  <c r="O4705" i="3"/>
  <c r="O5463" i="3"/>
  <c r="O5837" i="3"/>
  <c r="O2751" i="3"/>
  <c r="O427" i="3"/>
  <c r="O3694" i="3"/>
  <c r="O57" i="3"/>
  <c r="O3275" i="3"/>
  <c r="O5474" i="3"/>
  <c r="O2313" i="3"/>
  <c r="O3814" i="3"/>
  <c r="O5802" i="3"/>
  <c r="O1341" i="3"/>
  <c r="O5907" i="3"/>
  <c r="O1446" i="3"/>
  <c r="O2930" i="3"/>
  <c r="O877" i="3"/>
  <c r="O5867" i="3"/>
  <c r="O5008" i="3"/>
  <c r="O1916" i="3"/>
  <c r="O1270" i="3"/>
  <c r="O3735" i="3"/>
  <c r="O5160" i="3"/>
  <c r="O4264" i="3"/>
  <c r="O5857" i="3"/>
  <c r="O5485" i="3"/>
  <c r="O2813" i="3"/>
  <c r="O4234" i="3"/>
  <c r="O5301" i="3"/>
  <c r="O2713" i="3"/>
  <c r="O5260" i="3"/>
  <c r="O4157" i="3"/>
  <c r="O1145" i="3"/>
  <c r="O1624" i="3"/>
  <c r="O3890" i="3"/>
  <c r="O3115" i="3"/>
  <c r="O4879" i="3"/>
  <c r="O177" i="3"/>
  <c r="O701" i="3"/>
  <c r="O3989" i="3"/>
  <c r="O3066" i="3"/>
  <c r="O1611" i="3"/>
  <c r="O32" i="3"/>
  <c r="O4078" i="3"/>
  <c r="O3758" i="3"/>
  <c r="O3195" i="3"/>
  <c r="O2090" i="3"/>
  <c r="O42" i="3"/>
  <c r="O5977" i="3"/>
  <c r="O4968" i="3"/>
  <c r="O3973" i="3"/>
  <c r="O330" i="3"/>
  <c r="O4923" i="3"/>
  <c r="O5128" i="3"/>
  <c r="O5317" i="3"/>
  <c r="O2451" i="3"/>
  <c r="O3701" i="3"/>
  <c r="O5986" i="3"/>
  <c r="O1874" i="3"/>
  <c r="O2835" i="3"/>
  <c r="O5177" i="3"/>
  <c r="O5895" i="3"/>
  <c r="O2263" i="3"/>
  <c r="O104" i="3"/>
  <c r="O5427" i="3"/>
  <c r="O5757" i="3"/>
  <c r="O3990" i="3"/>
  <c r="O321" i="3"/>
  <c r="O351" i="3"/>
  <c r="O3761" i="3"/>
  <c r="O4406" i="3"/>
  <c r="O5951" i="3"/>
  <c r="O1006" i="3"/>
  <c r="O4951" i="3"/>
  <c r="O5828" i="3"/>
  <c r="O1083" i="3"/>
  <c r="O2385" i="3"/>
  <c r="O4125" i="3"/>
  <c r="O1897" i="3"/>
  <c r="O2005" i="3"/>
  <c r="O369" i="3"/>
  <c r="O5777" i="3"/>
  <c r="O3254" i="3"/>
  <c r="O1546" i="3"/>
  <c r="O2587" i="3"/>
  <c r="O2692" i="3"/>
  <c r="O2058" i="3"/>
  <c r="O593" i="3"/>
  <c r="O2424" i="3"/>
  <c r="O5707" i="3"/>
  <c r="O3602" i="3"/>
  <c r="O4252" i="3"/>
  <c r="O4727" i="3"/>
  <c r="O4735" i="3"/>
  <c r="O1166" i="3"/>
  <c r="O4036" i="3"/>
  <c r="O5504" i="3"/>
  <c r="O3036" i="3"/>
  <c r="O2172" i="3"/>
  <c r="O2452" i="3"/>
  <c r="O4633" i="3"/>
  <c r="O1342" i="3"/>
  <c r="O5541" i="3"/>
  <c r="O4102" i="3"/>
  <c r="O5279" i="3"/>
  <c r="O4222" i="3"/>
  <c r="O5958" i="3"/>
  <c r="O2941" i="3"/>
  <c r="O450" i="3"/>
  <c r="O906" i="3"/>
  <c r="O3645" i="3"/>
  <c r="O3779" i="3"/>
  <c r="O1094" i="3"/>
  <c r="O1599" i="3"/>
  <c r="O668" i="3"/>
  <c r="O5288" i="3"/>
  <c r="O4" i="3"/>
  <c r="O4488" i="3"/>
  <c r="O14" i="3"/>
  <c r="O3767" i="3"/>
  <c r="O4860" i="3"/>
  <c r="O793" i="3"/>
  <c r="O1311" i="3"/>
  <c r="O5244" i="3"/>
  <c r="O2659" i="3"/>
  <c r="O3629" i="3"/>
  <c r="O3793" i="3"/>
  <c r="O184" i="3"/>
  <c r="O1649" i="3"/>
  <c r="O2546" i="3"/>
  <c r="O2392" i="3"/>
  <c r="O4165" i="3"/>
  <c r="O3129" i="3"/>
  <c r="O3531" i="3"/>
  <c r="O33" i="3"/>
  <c r="O2041" i="3"/>
  <c r="O4990" i="3"/>
  <c r="O1869" i="3"/>
  <c r="O3583" i="3"/>
  <c r="O318" i="3"/>
  <c r="O3412" i="3"/>
  <c r="O544" i="3"/>
  <c r="O4197" i="3"/>
  <c r="O794" i="3"/>
  <c r="O2168" i="3"/>
  <c r="O3660" i="3"/>
  <c r="O2240" i="3"/>
  <c r="O1106" i="3"/>
  <c r="O4471" i="3"/>
  <c r="O1052" i="3"/>
  <c r="O4761" i="3"/>
  <c r="O3905" i="3"/>
  <c r="O338" i="3"/>
  <c r="O1028" i="3"/>
  <c r="O34" i="3"/>
  <c r="O918" i="3"/>
  <c r="O3156" i="3"/>
  <c r="O4087" i="3"/>
  <c r="O2055" i="3"/>
  <c r="O864" i="3"/>
  <c r="O3575" i="3"/>
  <c r="O2680" i="3"/>
  <c r="O782" i="3"/>
  <c r="O5762" i="3"/>
  <c r="O3863" i="3"/>
  <c r="O695" i="3"/>
  <c r="O3501" i="3"/>
  <c r="O1568" i="3"/>
  <c r="O5289" i="3"/>
  <c r="O2292" i="3"/>
  <c r="O3106" i="3"/>
  <c r="O3477" i="3"/>
  <c r="O4337" i="3"/>
  <c r="O2425" i="3"/>
  <c r="O4819" i="3"/>
  <c r="O976" i="3"/>
  <c r="O5346" i="3"/>
  <c r="O5358" i="3"/>
  <c r="O4207" i="3"/>
  <c r="O5758" i="3"/>
  <c r="O1467" i="3"/>
  <c r="O4253" i="3"/>
  <c r="O466" i="3"/>
  <c r="O840" i="3"/>
  <c r="O4592" i="3"/>
  <c r="O1112" i="3"/>
  <c r="O5619" i="3"/>
  <c r="O67" i="3"/>
  <c r="O5397" i="3"/>
  <c r="O4736" i="3"/>
  <c r="O1136" i="3"/>
  <c r="O5713" i="3"/>
  <c r="O1811" i="3"/>
  <c r="O2432" i="3"/>
  <c r="O2922" i="3"/>
  <c r="O4573" i="3"/>
  <c r="O5737" i="3"/>
  <c r="O396" i="3"/>
  <c r="O2246" i="3"/>
  <c r="O3287" i="3"/>
  <c r="O3428" i="3"/>
  <c r="O251" i="3"/>
  <c r="O1160" i="3"/>
  <c r="O3997" i="3"/>
  <c r="O2964" i="3"/>
  <c r="O1432" i="3"/>
  <c r="O2393" i="3"/>
  <c r="O4265" i="3"/>
  <c r="O5096" i="3"/>
  <c r="O4454" i="3"/>
  <c r="O2594" i="3"/>
  <c r="O5039" i="3"/>
  <c r="O2965" i="3"/>
  <c r="O4722" i="3"/>
  <c r="O5701" i="3"/>
  <c r="O4131" i="3"/>
  <c r="O4528" i="3"/>
  <c r="O1658" i="3"/>
  <c r="O3854" i="3"/>
  <c r="O1995" i="3"/>
  <c r="O126" i="3"/>
  <c r="O1113" i="3"/>
  <c r="O4689" i="3"/>
  <c r="O728" i="3"/>
  <c r="O945" i="3"/>
  <c r="O4472" i="3"/>
  <c r="O5150" i="3"/>
  <c r="O5803" i="3"/>
  <c r="O2907" i="3"/>
  <c r="O1007" i="3"/>
  <c r="O1383" i="3"/>
  <c r="O2595" i="3"/>
  <c r="O5398" i="3"/>
  <c r="O441" i="3"/>
  <c r="O1197" i="3"/>
  <c r="O68" i="3"/>
  <c r="O3609" i="3"/>
  <c r="O3295" i="3"/>
  <c r="O352" i="3"/>
  <c r="O5018" i="3"/>
  <c r="O2440" i="3"/>
  <c r="O4664" i="3"/>
  <c r="O4079" i="3"/>
  <c r="O3045" i="3"/>
  <c r="O3303" i="3"/>
  <c r="O353" i="3"/>
  <c r="O1176" i="3"/>
  <c r="O3909" i="3"/>
  <c r="O4460" i="3"/>
  <c r="O3785" i="3"/>
  <c r="O4382" i="3"/>
  <c r="O3405" i="3"/>
  <c r="O4345" i="3"/>
  <c r="O1264" i="3"/>
  <c r="O4329" i="3"/>
  <c r="O1499" i="3"/>
  <c r="O1796" i="3"/>
  <c r="O4544" i="3"/>
  <c r="O2341" i="3"/>
  <c r="O3706" i="3"/>
  <c r="O1322" i="3"/>
  <c r="O2330" i="3"/>
  <c r="O825" i="3"/>
  <c r="O2766" i="3"/>
  <c r="O2556" i="3"/>
  <c r="O1753" i="3"/>
  <c r="O2091" i="3"/>
  <c r="O1353" i="3"/>
  <c r="O1000" i="3"/>
  <c r="O907" i="3"/>
  <c r="O1119" i="3"/>
  <c r="O2729" i="3"/>
  <c r="O1510" i="3"/>
  <c r="O4461" i="3"/>
  <c r="O545" i="3"/>
  <c r="O2693" i="3"/>
  <c r="O4062" i="3"/>
  <c r="O555" i="3"/>
  <c r="O1784" i="3"/>
  <c r="O4918" i="3"/>
  <c r="O1889" i="3"/>
  <c r="O3157" i="3"/>
  <c r="O517" i="3"/>
  <c r="O2182" i="3"/>
  <c r="O1362" i="3"/>
  <c r="O2331" i="3"/>
  <c r="O889" i="3"/>
  <c r="O2223" i="3"/>
  <c r="O3105" i="3"/>
  <c r="O787" i="3"/>
  <c r="O1489" i="3"/>
  <c r="O3342" i="3"/>
  <c r="O3713" i="3"/>
  <c r="O26" i="3"/>
  <c r="O5927" i="3"/>
  <c r="O3058" i="3"/>
  <c r="O653" i="3"/>
  <c r="O3343" i="3"/>
  <c r="O812" i="3"/>
  <c r="O834" i="3"/>
  <c r="O1284" i="3"/>
  <c r="O5178" i="3"/>
  <c r="O2730" i="3"/>
  <c r="O4288" i="3"/>
  <c r="O4171" i="3"/>
  <c r="O1078" i="3"/>
  <c r="O4367" i="3"/>
  <c r="O5914" i="3"/>
  <c r="O3436" i="3"/>
  <c r="O4177" i="3"/>
  <c r="O3465" i="3"/>
  <c r="O5213" i="3"/>
  <c r="O3594" i="3"/>
  <c r="O932" i="3"/>
  <c r="O5368" i="3"/>
  <c r="O3536" i="3"/>
  <c r="O3982" i="3"/>
  <c r="O331" i="3"/>
  <c r="O3364" i="3"/>
  <c r="O3392" i="3"/>
  <c r="O5598" i="3"/>
  <c r="O4037" i="3"/>
  <c r="O1666" i="3"/>
  <c r="O127" i="3"/>
  <c r="O3143" i="3"/>
  <c r="O4258" i="3"/>
  <c r="O3248" i="3"/>
  <c r="O878" i="3"/>
  <c r="O949" i="3"/>
  <c r="O2955" i="3"/>
  <c r="O1384" i="3"/>
  <c r="O1539" i="3"/>
  <c r="O209" i="3"/>
  <c r="O3719" i="3"/>
  <c r="O5968" i="3"/>
  <c r="O11" i="3"/>
  <c r="O1543" i="3"/>
  <c r="O5076" i="3"/>
  <c r="O4890" i="3"/>
  <c r="O3266" i="3"/>
  <c r="O2998" i="3"/>
  <c r="O2683" i="3"/>
  <c r="O2900" i="3"/>
  <c r="O5137" i="3"/>
  <c r="O216" i="3"/>
  <c r="O3437" i="3"/>
  <c r="O442" i="3"/>
  <c r="O2798" i="3"/>
  <c r="O1812" i="3"/>
  <c r="O2714" i="3"/>
  <c r="O1333" i="3"/>
  <c r="O1600" i="3"/>
  <c r="O1412" i="3"/>
  <c r="O354" i="3"/>
  <c r="O3825" i="3"/>
  <c r="O826" i="3"/>
  <c r="O5379" i="3"/>
  <c r="O4809" i="3"/>
  <c r="O2369" i="3"/>
  <c r="O4642" i="3"/>
  <c r="O3576" i="3"/>
  <c r="O1957" i="3"/>
  <c r="O1683" i="3"/>
  <c r="O2611" i="3"/>
  <c r="O1803" i="3"/>
  <c r="O1008" i="3"/>
  <c r="O1483" i="3"/>
  <c r="O3304" i="3"/>
  <c r="O3968" i="3"/>
  <c r="O1664" i="3"/>
  <c r="O4919" i="3"/>
  <c r="O5323" i="3"/>
  <c r="O2660" i="3"/>
  <c r="O1460" i="3"/>
  <c r="O1294" i="3"/>
  <c r="O487" i="3"/>
  <c r="O4958" i="3"/>
  <c r="O5364" i="3"/>
  <c r="O5889" i="3"/>
  <c r="O1958" i="3"/>
  <c r="O200" i="3"/>
  <c r="O1385" i="3"/>
  <c r="O4393" i="3"/>
  <c r="O2031" i="3"/>
  <c r="O5838" i="3"/>
  <c r="O4533" i="3"/>
  <c r="O2267" i="3"/>
  <c r="O4600" i="3"/>
  <c r="O201" i="3"/>
  <c r="O1987" i="3"/>
  <c r="O3727" i="3"/>
  <c r="O2577" i="3"/>
  <c r="O3296" i="3"/>
  <c r="O4545" i="3"/>
  <c r="O4074" i="3"/>
  <c r="O162" i="3"/>
  <c r="O3093" i="3"/>
  <c r="O4052" i="3"/>
  <c r="O3841" i="3"/>
  <c r="O2966" i="3"/>
  <c r="O518" i="3"/>
  <c r="O498" i="3"/>
  <c r="O1441" i="3"/>
  <c r="O2807" i="3"/>
  <c r="O3175" i="3"/>
  <c r="O865" i="3"/>
  <c r="O499" i="3"/>
  <c r="O5987" i="3"/>
  <c r="O260" i="3"/>
  <c r="O258" i="3"/>
  <c r="O3942" i="3"/>
  <c r="O2547" i="3"/>
  <c r="O5226" i="3"/>
  <c r="O2377" i="3"/>
  <c r="O2108" i="3"/>
  <c r="O5030" i="3"/>
  <c r="O546" i="3"/>
  <c r="O163" i="3"/>
  <c r="O5829" i="3"/>
  <c r="O4534" i="3"/>
  <c r="O4690" i="3"/>
  <c r="O4820" i="3"/>
  <c r="O4875" i="3"/>
  <c r="O4300" i="3"/>
  <c r="O299" i="3"/>
  <c r="O4795" i="3"/>
  <c r="O5858" i="3"/>
  <c r="O2548" i="3"/>
  <c r="O2793" i="3"/>
  <c r="O4959" i="3"/>
  <c r="O4537" i="3"/>
  <c r="O2973" i="3"/>
  <c r="O4899" i="3"/>
  <c r="O1367" i="3"/>
  <c r="O5097" i="3"/>
  <c r="O813" i="3"/>
  <c r="O2557" i="3"/>
  <c r="O5978" i="3"/>
  <c r="O3775" i="3"/>
  <c r="O2770" i="3"/>
  <c r="O2885" i="3"/>
  <c r="O5064" i="3"/>
  <c r="O5505" i="3"/>
  <c r="O5785" i="3"/>
  <c r="O4621" i="3"/>
  <c r="O5661" i="3"/>
  <c r="O4373" i="3"/>
  <c r="O5979" i="3"/>
  <c r="O2908" i="3"/>
  <c r="O2578" i="3"/>
  <c r="O4447" i="3"/>
  <c r="O1754" i="3"/>
  <c r="O4861" i="3"/>
  <c r="O1601" i="3"/>
  <c r="O2541" i="3"/>
  <c r="O1285" i="3"/>
  <c r="O3998" i="3"/>
  <c r="O3865" i="3"/>
  <c r="O2125" i="3"/>
  <c r="O300" i="3"/>
  <c r="O3059" i="3"/>
  <c r="O5098" i="3"/>
  <c r="O3369" i="3"/>
  <c r="O2931" i="3"/>
  <c r="O5099" i="3"/>
  <c r="O5656" i="3"/>
  <c r="O4266" i="3"/>
  <c r="O1326" i="3"/>
  <c r="O4267" i="3"/>
  <c r="O3623" i="3"/>
  <c r="O4095" i="3"/>
  <c r="O5142" i="3"/>
  <c r="O3661" i="3"/>
  <c r="O4436" i="3"/>
  <c r="O4239" i="3"/>
  <c r="O5013" i="3"/>
  <c r="O81" i="3"/>
  <c r="O27" i="3"/>
  <c r="O3494" i="3"/>
  <c r="O4672" i="3"/>
  <c r="O1198" i="3"/>
  <c r="O2173" i="3"/>
  <c r="O35" i="3"/>
  <c r="O580" i="3"/>
  <c r="O3028" i="3"/>
  <c r="O2453" i="3"/>
  <c r="O378" i="3"/>
  <c r="O5151" i="3"/>
  <c r="O3584" i="3"/>
  <c r="O3910" i="3"/>
  <c r="O1500" i="3"/>
  <c r="O4786" i="3"/>
  <c r="O4691" i="3"/>
  <c r="O2909" i="3"/>
  <c r="O2485" i="3"/>
  <c r="O3107" i="3"/>
  <c r="O1777" i="3"/>
  <c r="O5077" i="3"/>
  <c r="O3037" i="3"/>
  <c r="O1072" i="3"/>
  <c r="O769" i="3"/>
  <c r="O2558" i="3"/>
  <c r="O5662" i="3"/>
  <c r="O4489" i="3"/>
  <c r="O1511" i="3"/>
  <c r="O420" i="3"/>
  <c r="O2620" i="3"/>
  <c r="O5392" i="3"/>
  <c r="O2032" i="3"/>
  <c r="O3595" i="3"/>
  <c r="O1859" i="3"/>
  <c r="O2141" i="3"/>
  <c r="O5163" i="3"/>
  <c r="O3355" i="3"/>
  <c r="O5862" i="3"/>
  <c r="O3943" i="3"/>
  <c r="O845" i="3"/>
  <c r="O4974" i="3"/>
  <c r="O3807" i="3"/>
  <c r="O1735" i="3"/>
  <c r="O4634" i="3"/>
  <c r="O3969" i="3"/>
  <c r="O5234" i="3"/>
  <c r="O4706" i="3"/>
  <c r="O5271" i="3"/>
  <c r="O3707" i="3"/>
  <c r="O217" i="3"/>
  <c r="O467" i="3"/>
  <c r="O4774" i="3"/>
  <c r="O3438" i="3"/>
  <c r="O2073" i="3"/>
  <c r="O171" i="3"/>
  <c r="O1375" i="3"/>
  <c r="O1186" i="3"/>
  <c r="O1950" i="3"/>
  <c r="O1592" i="3"/>
  <c r="O3135" i="3"/>
  <c r="O1243" i="3"/>
  <c r="O185" i="3"/>
  <c r="O2723" i="3"/>
  <c r="O3400" i="3"/>
  <c r="O5206" i="3"/>
  <c r="O3255" i="3"/>
  <c r="O3038" i="3"/>
  <c r="O5732" i="3"/>
  <c r="O4112" i="3"/>
  <c r="O116" i="3"/>
  <c r="O144" i="3"/>
  <c r="O1684" i="3"/>
  <c r="O1620" i="3"/>
  <c r="O4158" i="3"/>
  <c r="O397" i="3"/>
  <c r="O950" i="3"/>
  <c r="O4490" i="3"/>
  <c r="O2426" i="3"/>
  <c r="O5620" i="3"/>
  <c r="O20" i="3"/>
  <c r="O3963" i="3"/>
  <c r="O2433" i="3"/>
  <c r="O5791" i="3"/>
  <c r="O3136" i="3"/>
  <c r="O133" i="3"/>
  <c r="O2150" i="3"/>
  <c r="O4394" i="3"/>
  <c r="O4374" i="3"/>
  <c r="O1146" i="3"/>
  <c r="O3639" i="3"/>
  <c r="O5475" i="3"/>
  <c r="O1053" i="3"/>
  <c r="O4583" i="3"/>
  <c r="O2297" i="3"/>
  <c r="O2357" i="3"/>
  <c r="O5251" i="3"/>
  <c r="O1495" i="3"/>
  <c r="O3094" i="3"/>
  <c r="O2349" i="3"/>
  <c r="O3116" i="3"/>
  <c r="O3847" i="3"/>
  <c r="O4848" i="3"/>
  <c r="O4132" i="3"/>
  <c r="O5106" i="3"/>
  <c r="O2946" i="3"/>
  <c r="O2956" i="3"/>
  <c r="O5605" i="3"/>
  <c r="O4880" i="3"/>
  <c r="O4407" i="3"/>
  <c r="O3794" i="3"/>
  <c r="O1898" i="3"/>
  <c r="O2808" i="3"/>
  <c r="O2694" i="3"/>
  <c r="O117" i="3"/>
  <c r="O2809" i="3"/>
  <c r="O5759" i="3"/>
  <c r="O2486" i="3"/>
  <c r="O5843" i="3"/>
  <c r="O2293" i="3"/>
  <c r="O2275" i="3"/>
  <c r="O3714" i="3"/>
  <c r="O3518" i="3"/>
  <c r="O2192" i="3"/>
  <c r="O1616" i="3"/>
  <c r="O2059" i="3"/>
  <c r="O899" i="3"/>
  <c r="O1376" i="3"/>
  <c r="O5069" i="3"/>
  <c r="O5048" i="3"/>
  <c r="O594" i="3"/>
  <c r="O5844" i="3"/>
  <c r="O5834" i="3"/>
  <c r="O802" i="3"/>
  <c r="O3067" i="3"/>
  <c r="O3799" i="3"/>
  <c r="O2118" i="3"/>
  <c r="O4103" i="3"/>
  <c r="O5390" i="3"/>
  <c r="O2836" i="3"/>
  <c r="O5107" i="3"/>
  <c r="O968" i="3"/>
  <c r="O5065" i="3"/>
  <c r="O3662" i="3"/>
  <c r="O2508" i="3"/>
  <c r="O3883" i="3"/>
  <c r="O3532" i="3"/>
  <c r="O4611" i="3"/>
  <c r="O4876" i="3"/>
  <c r="O2033" i="3"/>
  <c r="O2466" i="3"/>
  <c r="O322" i="3"/>
  <c r="O1804" i="3"/>
  <c r="O4338" i="3"/>
  <c r="O4900" i="3"/>
  <c r="O246" i="3"/>
  <c r="O3448" i="3"/>
  <c r="O2537" i="3"/>
  <c r="O448" i="3"/>
  <c r="O4810" i="3"/>
  <c r="O4042" i="3"/>
  <c r="O1167" i="3"/>
  <c r="O3103" i="3"/>
  <c r="O2294" i="3"/>
  <c r="O3958" i="3"/>
  <c r="O3651" i="3"/>
  <c r="O195" i="3"/>
  <c r="O5290" i="3"/>
  <c r="O5663" i="3"/>
  <c r="O1095" i="3"/>
  <c r="O4149" i="3"/>
  <c r="O1625" i="3"/>
  <c r="O5901" i="3"/>
  <c r="O3456" i="3"/>
  <c r="O2099" i="3"/>
  <c r="O1778" i="3"/>
  <c r="O3708" i="3"/>
  <c r="O856" i="3"/>
  <c r="O1744" i="3"/>
  <c r="O841" i="3"/>
  <c r="O3068" i="3"/>
  <c r="O4593" i="3"/>
  <c r="O3029" i="3"/>
  <c r="O2416" i="3"/>
  <c r="O2974" i="3"/>
  <c r="O4565" i="3"/>
  <c r="O2136" i="3"/>
  <c r="O3401" i="3"/>
  <c r="O3630" i="3"/>
  <c r="O5116" i="3"/>
  <c r="O2319" i="3"/>
  <c r="O416" i="3"/>
  <c r="O1677" i="3"/>
  <c r="O5763" i="3"/>
  <c r="O2550" i="3"/>
  <c r="O122" i="3"/>
  <c r="O4960" i="3"/>
  <c r="O3610" i="3"/>
  <c r="O5184" i="3"/>
  <c r="O5265" i="3"/>
  <c r="O3747" i="3"/>
  <c r="O4881" i="3"/>
  <c r="O402" i="3"/>
  <c r="O2767" i="3"/>
  <c r="O4499" i="3"/>
  <c r="O2947" i="3"/>
  <c r="O3652" i="3"/>
  <c r="O1090" i="3"/>
  <c r="O4546" i="3"/>
  <c r="O612" i="3"/>
  <c r="O2669" i="3"/>
  <c r="O1343" i="3"/>
  <c r="O1552" i="3"/>
  <c r="O1107" i="3"/>
  <c r="O3523" i="3"/>
  <c r="O5556" i="3"/>
  <c r="O2511" i="3"/>
  <c r="O3983" i="3"/>
  <c r="O1875" i="3"/>
  <c r="O3483" i="3"/>
  <c r="O1018" i="3"/>
  <c r="O4933" i="3"/>
  <c r="O3891" i="3"/>
  <c r="O3225" i="3"/>
  <c r="O1779" i="3"/>
  <c r="O618" i="3"/>
  <c r="O3709" i="3"/>
  <c r="O2314" i="3"/>
  <c r="O2276" i="3"/>
  <c r="O2982" i="3"/>
  <c r="O4113" i="3"/>
  <c r="O5589" i="3"/>
  <c r="O382" i="3"/>
  <c r="O4383" i="3"/>
  <c r="O857" i="3"/>
  <c r="O3545" i="3"/>
  <c r="O3196" i="3"/>
  <c r="O2542" i="3"/>
  <c r="O4769" i="3"/>
  <c r="O1120" i="3"/>
  <c r="O3550" i="3"/>
  <c r="O3095" i="3"/>
  <c r="O5915" i="3"/>
  <c r="O3182" i="3"/>
  <c r="O4063" i="3"/>
  <c r="O4643" i="3"/>
  <c r="O2621" i="3"/>
  <c r="O3681" i="3"/>
  <c r="O2074" i="3"/>
  <c r="O537" i="3"/>
  <c r="O2210" i="3"/>
  <c r="O3728" i="3"/>
  <c r="O5214" i="3"/>
  <c r="O3344" i="3"/>
  <c r="O1970" i="3"/>
  <c r="O1168" i="3"/>
  <c r="O4104" i="3"/>
  <c r="O3624" i="3"/>
  <c r="O3762" i="3"/>
  <c r="O4901" i="3"/>
  <c r="O4491" i="3"/>
  <c r="O1659" i="3"/>
  <c r="O581" i="3"/>
  <c r="O5624" i="3"/>
  <c r="O5510" i="3"/>
  <c r="O5025" i="3"/>
  <c r="O3748" i="3"/>
  <c r="O4301" i="3"/>
  <c r="O3603" i="3"/>
  <c r="O827" i="3"/>
  <c r="O2211" i="3"/>
  <c r="O770" i="3"/>
  <c r="O1323" i="3"/>
  <c r="O846" i="3"/>
  <c r="O5393" i="3"/>
  <c r="O1237" i="3"/>
  <c r="O1612" i="3"/>
  <c r="O5625" i="3"/>
  <c r="O1108" i="3"/>
  <c r="O4811" i="3"/>
  <c r="O1216" i="3"/>
  <c r="O4114" i="3"/>
  <c r="O5692" i="3"/>
  <c r="O2034" i="3"/>
  <c r="O957" i="3"/>
  <c r="O2684" i="3"/>
  <c r="O2268" i="3"/>
  <c r="O5448" i="3"/>
  <c r="O5324" i="3"/>
  <c r="O3808" i="3"/>
  <c r="O2695" i="3"/>
  <c r="O2622" i="3"/>
  <c r="O5499" i="3"/>
  <c r="O3235" i="3"/>
  <c r="O3017" i="3"/>
  <c r="O3585" i="3"/>
  <c r="O5235" i="3"/>
  <c r="O1400" i="3"/>
  <c r="O3749" i="3"/>
  <c r="O2999" i="3"/>
  <c r="O3317" i="3"/>
  <c r="O5194" i="3"/>
  <c r="O4069" i="3"/>
  <c r="O1433" i="3"/>
  <c r="O4652" i="3"/>
  <c r="O164" i="3"/>
  <c r="O2715" i="3"/>
  <c r="O252" i="3"/>
  <c r="O5682" i="3"/>
  <c r="O5215" i="3"/>
  <c r="O5272" i="3"/>
  <c r="O105" i="3"/>
  <c r="O2216" i="3"/>
  <c r="O3816" i="3"/>
  <c r="O5945" i="3"/>
  <c r="O267" i="3"/>
  <c r="O5236" i="3"/>
  <c r="O4190" i="3"/>
  <c r="O3060" i="3"/>
  <c r="O4440" i="3"/>
  <c r="O1295" i="3"/>
  <c r="O1569" i="3"/>
  <c r="O3901" i="3"/>
  <c r="O342" i="3"/>
  <c r="O1019" i="3"/>
  <c r="O1890" i="3"/>
  <c r="O2716" i="3"/>
  <c r="O4223" i="3"/>
  <c r="O5667" i="3"/>
  <c r="O1759" i="3"/>
  <c r="O4775" i="3"/>
  <c r="O2358" i="3"/>
  <c r="O5714" i="3"/>
  <c r="O449" i="3"/>
  <c r="O2075" i="3"/>
  <c r="O1891" i="3"/>
  <c r="O3974" i="3"/>
  <c r="O5815" i="3"/>
  <c r="O4240" i="3"/>
  <c r="O4510" i="3"/>
  <c r="O4692" i="3"/>
  <c r="O2778" i="3"/>
  <c r="O3457" i="3"/>
  <c r="O488" i="3"/>
  <c r="O5014" i="3"/>
  <c r="O1151" i="3"/>
  <c r="O2549" i="3"/>
  <c r="O2779" i="3"/>
  <c r="O5347" i="3"/>
  <c r="O228" i="3"/>
  <c r="O2799" i="3"/>
  <c r="O2151" i="3"/>
  <c r="O2480" i="3"/>
  <c r="O3695" i="3"/>
  <c r="O4441" i="3"/>
  <c r="O1755" i="3"/>
  <c r="O5606" i="3"/>
  <c r="O2394" i="3"/>
  <c r="O4604" i="3"/>
  <c r="O1454" i="3"/>
  <c r="O69" i="3"/>
  <c r="O2745" i="3"/>
  <c r="O1416" i="3"/>
  <c r="O3919" i="3"/>
  <c r="O5893" i="3"/>
  <c r="O4584" i="3"/>
  <c r="O711" i="3"/>
  <c r="O1527" i="3"/>
  <c r="O4723" i="3"/>
  <c r="O1698" i="3"/>
  <c r="O4339" i="3"/>
  <c r="O3671" i="3"/>
  <c r="O3776" i="3"/>
  <c r="O3365" i="3"/>
  <c r="O3158" i="3"/>
  <c r="O1641" i="3"/>
  <c r="O2231" i="3"/>
  <c r="O5778" i="3"/>
  <c r="O4070" i="3"/>
  <c r="O3305" i="3"/>
  <c r="O1434" i="3"/>
  <c r="O4812" i="3"/>
  <c r="O1435" i="3"/>
  <c r="O3272" i="3"/>
  <c r="O3204" i="3"/>
  <c r="O1476" i="3"/>
  <c r="O3567" i="3"/>
  <c r="O4408" i="3"/>
  <c r="O2707" i="3"/>
  <c r="O3484" i="3"/>
  <c r="O202" i="3"/>
  <c r="O1847" i="3"/>
  <c r="O879" i="3"/>
  <c r="O933" i="3"/>
  <c r="O2224" i="3"/>
  <c r="O5708" i="3"/>
  <c r="O203" i="3"/>
  <c r="O2247" i="3"/>
  <c r="O1667" i="3"/>
  <c r="O5590" i="3"/>
  <c r="O106" i="3"/>
  <c r="O3312" i="3"/>
  <c r="O4601" i="3"/>
  <c r="O3733" i="3"/>
  <c r="O5998" i="3"/>
  <c r="O5031" i="3"/>
  <c r="O2632" i="3"/>
  <c r="O2731" i="3"/>
  <c r="O1422" i="3"/>
  <c r="O2306" i="3"/>
  <c r="O5185" i="3"/>
  <c r="O186" i="3"/>
  <c r="O4315" i="3"/>
  <c r="O3163" i="3"/>
  <c r="O3823" i="3"/>
  <c r="O1805" i="3"/>
  <c r="O5380" i="3"/>
  <c r="O5486" i="3"/>
  <c r="O717" i="3"/>
  <c r="O2109" i="3"/>
  <c r="O3096" i="3"/>
  <c r="O2174" i="3"/>
  <c r="O3039" i="3"/>
  <c r="O284" i="3"/>
  <c r="O1593" i="3"/>
  <c r="O4168" i="3"/>
  <c r="O582" i="3"/>
  <c r="O417" i="3"/>
  <c r="O3842" i="3"/>
  <c r="O4412" i="3"/>
  <c r="O1797" i="3"/>
  <c r="O4075" i="3"/>
  <c r="O1806" i="3"/>
  <c r="O2780" i="3"/>
  <c r="O4316" i="3"/>
  <c r="O4133" i="3"/>
  <c r="O5381" i="3"/>
  <c r="O1368" i="3"/>
  <c r="O107" i="3"/>
  <c r="O5693" i="3"/>
  <c r="O654" i="3"/>
  <c r="O4017" i="3"/>
  <c r="O3226" i="3"/>
  <c r="O5738" i="3"/>
  <c r="O1423" i="3"/>
  <c r="O489" i="3"/>
  <c r="O669" i="3"/>
  <c r="O4349" i="3"/>
  <c r="O3524" i="3"/>
  <c r="O152" i="3"/>
  <c r="O1079" i="3"/>
  <c r="O3646" i="3"/>
  <c r="O301" i="3"/>
  <c r="O2596" i="3"/>
  <c r="O3159" i="3"/>
  <c r="O880" i="3"/>
  <c r="O3393" i="3"/>
  <c r="O1673" i="3"/>
  <c r="O1271" i="3"/>
  <c r="O3211" i="3"/>
  <c r="O3866" i="3"/>
  <c r="O3568" i="3"/>
  <c r="O2042" i="3"/>
  <c r="O2016" i="3"/>
  <c r="O2056" i="3"/>
  <c r="O218" i="3"/>
  <c r="O890" i="3"/>
  <c r="O3763" i="3"/>
  <c r="O4395" i="3"/>
  <c r="O5646" i="3"/>
  <c r="O746" i="3"/>
  <c r="O1096" i="3"/>
  <c r="O5668" i="3"/>
  <c r="O3057" i="3"/>
  <c r="O5669" i="3"/>
  <c r="O1029" i="3"/>
  <c r="O5195" i="3"/>
  <c r="O1674" i="3"/>
  <c r="O5087" i="3"/>
  <c r="O1199" i="3"/>
  <c r="O5280" i="3"/>
  <c r="O1807" i="3"/>
  <c r="O5683" i="3"/>
  <c r="O3519" i="3"/>
  <c r="O2026" i="3"/>
  <c r="O4952" i="3"/>
  <c r="O4752" i="3"/>
  <c r="O219" i="3"/>
  <c r="O5728" i="3"/>
  <c r="O1177" i="3"/>
  <c r="O475" i="3"/>
  <c r="O370" i="3"/>
  <c r="O2257" i="3"/>
  <c r="O82" i="3"/>
  <c r="O2975" i="3"/>
  <c r="O2868" i="3"/>
  <c r="O1217" i="3"/>
  <c r="O2142" i="3"/>
  <c r="O1528" i="3"/>
  <c r="O3288" i="3"/>
  <c r="O2441" i="3"/>
  <c r="O964" i="3"/>
  <c r="O729" i="3"/>
  <c r="O1091" i="3"/>
  <c r="O4141" i="3"/>
  <c r="O99" i="3"/>
  <c r="O3686" i="3"/>
  <c r="O1064" i="3"/>
  <c r="O5049" i="3"/>
  <c r="O5401" i="3"/>
  <c r="O1798" i="3"/>
  <c r="O2850" i="3"/>
  <c r="O1668" i="3"/>
  <c r="O5487" i="3"/>
  <c r="O4492" i="3"/>
  <c r="O5261" i="3"/>
  <c r="O490" i="3"/>
  <c r="O5868" i="3"/>
  <c r="O4920" i="3"/>
  <c r="O3345" i="3"/>
  <c r="O4198" i="3"/>
  <c r="O3050" i="3"/>
  <c r="O5081" i="3"/>
  <c r="O3589" i="3"/>
  <c r="O3212" i="3"/>
  <c r="O2342" i="3"/>
  <c r="O1286" i="3"/>
  <c r="O2487" i="3"/>
  <c r="O4396" i="3"/>
  <c r="O4224" i="3"/>
  <c r="O3370" i="3"/>
  <c r="O302" i="3"/>
  <c r="O5809" i="3"/>
  <c r="O1447" i="3"/>
  <c r="O4150" i="3"/>
  <c r="O3663" i="3"/>
  <c r="O1529" i="3"/>
  <c r="O2879" i="3"/>
  <c r="O3741" i="3"/>
  <c r="O858" i="3"/>
  <c r="O5129" i="3"/>
  <c r="O4776" i="3"/>
  <c r="O3478" i="3"/>
  <c r="O355" i="3"/>
  <c r="O3611" i="3"/>
  <c r="O1200" i="3"/>
  <c r="O247" i="3"/>
  <c r="O3356" i="3"/>
  <c r="O305" i="3"/>
  <c r="O1908" i="3"/>
  <c r="O4321" i="3"/>
  <c r="O2158" i="3"/>
  <c r="O5325" i="3"/>
  <c r="O4181" i="3"/>
  <c r="O5117" i="3"/>
  <c r="O500" i="3"/>
  <c r="O4566" i="3"/>
  <c r="O2752" i="3"/>
  <c r="O2717" i="3"/>
  <c r="O4023" i="3"/>
  <c r="O58" i="3"/>
  <c r="O2417" i="3"/>
  <c r="O3479" i="3"/>
  <c r="O624" i="3"/>
  <c r="O3273" i="3"/>
  <c r="O5845" i="3"/>
  <c r="O5792" i="3"/>
  <c r="O3682" i="3"/>
  <c r="O747" i="3"/>
  <c r="O2643" i="3"/>
  <c r="O28" i="3"/>
  <c r="O2395" i="3"/>
  <c r="O1218" i="3"/>
  <c r="O274" i="3"/>
  <c r="O2967" i="3"/>
  <c r="O371" i="3"/>
  <c r="O2858" i="3"/>
  <c r="O5108" i="3"/>
  <c r="O1369" i="3"/>
  <c r="O4357" i="3"/>
  <c r="O4259" i="3"/>
  <c r="O1540" i="3"/>
  <c r="O1248" i="3"/>
  <c r="O3729" i="3"/>
  <c r="O908" i="3"/>
  <c r="O748" i="3"/>
  <c r="O3647" i="3"/>
  <c r="O2386" i="3"/>
  <c r="O3170" i="3"/>
  <c r="O5032" i="3"/>
  <c r="O1760" i="3"/>
  <c r="O476" i="3"/>
  <c r="O5056" i="3"/>
  <c r="O4644" i="3"/>
  <c r="O4745" i="3"/>
  <c r="O1009" i="3"/>
  <c r="O2418" i="3"/>
  <c r="O3087" i="3"/>
  <c r="O5744" i="3"/>
  <c r="O2794" i="3"/>
  <c r="O965" i="3"/>
  <c r="O3439" i="3"/>
  <c r="O1745" i="3"/>
  <c r="O2110" i="3"/>
  <c r="O1201" i="3"/>
  <c r="O2851" i="3"/>
  <c r="O4902" i="3"/>
  <c r="O5207" i="3"/>
  <c r="O1044" i="3"/>
  <c r="O2989" i="3"/>
  <c r="O2839" i="3"/>
  <c r="O966" i="3"/>
  <c r="O2326" i="3"/>
  <c r="O4027" i="3"/>
  <c r="O2880" i="3"/>
  <c r="O2718" i="3"/>
  <c r="O4053" i="3"/>
  <c r="O2910" i="3"/>
  <c r="O547" i="3"/>
  <c r="O1660" i="3"/>
  <c r="O3525" i="3"/>
  <c r="O5591" i="3"/>
  <c r="O702" i="3"/>
  <c r="O2781" i="3"/>
  <c r="O5402" i="3"/>
  <c r="O1327" i="3"/>
  <c r="O4340" i="3"/>
  <c r="O1562" i="3"/>
  <c r="O4105" i="3"/>
  <c r="O2364" i="3"/>
  <c r="O178" i="3"/>
  <c r="O253" i="3"/>
  <c r="O204" i="3"/>
  <c r="O5164" i="3"/>
  <c r="O4731" i="3"/>
  <c r="O3620" i="3"/>
  <c r="O2406" i="3"/>
  <c r="O229" i="3"/>
  <c r="O5896" i="3"/>
  <c r="O5709" i="3"/>
  <c r="O1553" i="3"/>
  <c r="O3040" i="3"/>
  <c r="O2976" i="3"/>
  <c r="O3046" i="3"/>
  <c r="O2623" i="3"/>
  <c r="O2746" i="3"/>
  <c r="O2043" i="3"/>
  <c r="O1276" i="3"/>
  <c r="O2724" i="3"/>
  <c r="O4058" i="3"/>
  <c r="O5476" i="3"/>
  <c r="O4268" i="3"/>
  <c r="O5009" i="3"/>
  <c r="O2195" i="3"/>
  <c r="O5477" i="3"/>
  <c r="O1669" i="3"/>
  <c r="O5733" i="3"/>
  <c r="O3466" i="3"/>
  <c r="O5495" i="3"/>
  <c r="O5779" i="3"/>
  <c r="O577" i="3"/>
  <c r="O3526" i="3"/>
  <c r="O2307" i="3"/>
  <c r="O3696" i="3"/>
  <c r="O2568" i="3"/>
  <c r="O2732" i="3"/>
  <c r="O36" i="3"/>
  <c r="O343" i="3"/>
  <c r="O2006" i="3"/>
  <c r="O642" i="3"/>
  <c r="O703" i="3"/>
  <c r="O3213" i="3"/>
  <c r="O2027" i="3"/>
  <c r="O718" i="3"/>
  <c r="O1344" i="3"/>
  <c r="O5273" i="3"/>
  <c r="O1678" i="3"/>
  <c r="O3730" i="3"/>
  <c r="O1315" i="3"/>
  <c r="O3238" i="3"/>
  <c r="O2399" i="3"/>
  <c r="O4045" i="3"/>
  <c r="O1152" i="3"/>
  <c r="O4891" i="3"/>
  <c r="O1702" i="3"/>
  <c r="O50" i="3"/>
  <c r="O3596" i="3"/>
  <c r="O2525" i="3"/>
  <c r="O2526" i="3"/>
  <c r="O15" i="3"/>
  <c r="O408" i="3"/>
  <c r="O16" i="3"/>
  <c r="O2320" i="3"/>
  <c r="O556" i="3"/>
  <c r="O43" i="3"/>
  <c r="O4724" i="3"/>
  <c r="O5670" i="3"/>
  <c r="O1876" i="3"/>
  <c r="O5647" i="3"/>
  <c r="O1424" i="3"/>
  <c r="O5428" i="3"/>
  <c r="O1813" i="3"/>
  <c r="O3551" i="3"/>
  <c r="O1541" i="3"/>
  <c r="O3007" i="3"/>
  <c r="O5211" i="3"/>
  <c r="O3350" i="3"/>
  <c r="O4134" i="3"/>
  <c r="O3817" i="3"/>
  <c r="O4071" i="3"/>
  <c r="O2427" i="3"/>
  <c r="O4274" i="3"/>
  <c r="O293" i="3"/>
  <c r="O670" i="3"/>
  <c r="O4882" i="3"/>
  <c r="O172" i="3"/>
  <c r="O4645" i="3"/>
  <c r="O2400" i="3"/>
  <c r="O4868" i="3"/>
  <c r="O5846" i="3"/>
  <c r="O4903" i="3"/>
  <c r="O3541" i="3"/>
  <c r="O677" i="3"/>
  <c r="O1679" i="3"/>
  <c r="O2201" i="3"/>
  <c r="O3520" i="3"/>
  <c r="O5186" i="3"/>
  <c r="O4384" i="3"/>
  <c r="O4883" i="3"/>
  <c r="O5750" i="3"/>
  <c r="O5237" i="3"/>
  <c r="O2881" i="3"/>
  <c r="O2512" i="3"/>
  <c r="O1377" i="3"/>
  <c r="O613" i="3"/>
  <c r="O3030" i="3"/>
  <c r="O4358" i="3"/>
  <c r="O5804" i="3"/>
  <c r="O5641" i="3"/>
  <c r="O3848" i="3"/>
  <c r="O3926" i="3"/>
  <c r="O4635" i="3"/>
  <c r="O4302" i="3"/>
  <c r="O1296" i="3"/>
  <c r="O5676" i="3"/>
  <c r="O4567" i="3"/>
  <c r="O5394" i="3"/>
  <c r="O4909" i="3"/>
  <c r="O2241" i="3"/>
  <c r="O3861" i="3"/>
  <c r="O719" i="3"/>
  <c r="O814" i="3"/>
  <c r="O2000" i="3"/>
  <c r="O2442" i="3"/>
  <c r="O3088" i="3"/>
  <c r="O1563" i="3"/>
  <c r="O3621" i="3"/>
  <c r="O2649" i="3"/>
  <c r="O1001" i="3"/>
  <c r="O2810" i="3"/>
  <c r="O2891" i="3"/>
  <c r="O5621" i="3"/>
  <c r="O4943" i="3"/>
  <c r="O5120" i="3"/>
  <c r="O3951" i="3"/>
  <c r="O5773" i="3"/>
  <c r="O937" i="3"/>
  <c r="O3318" i="3"/>
  <c r="O569" i="3"/>
  <c r="O3130" i="3"/>
  <c r="O2315" i="3"/>
  <c r="O501" i="3"/>
  <c r="O1996" i="3"/>
  <c r="O1208" i="3"/>
  <c r="O2277" i="3"/>
  <c r="O3008" i="3"/>
  <c r="O4813" i="3"/>
  <c r="O5542" i="3"/>
  <c r="O1650" i="3"/>
  <c r="O4378" i="3"/>
  <c r="O815" i="3"/>
  <c r="O730" i="3"/>
  <c r="O4346" i="3"/>
  <c r="O2771" i="3"/>
  <c r="O3144" i="3"/>
  <c r="O595" i="3"/>
  <c r="O1073" i="3"/>
  <c r="O3720" i="3"/>
  <c r="O2321" i="3"/>
  <c r="O3117" i="3"/>
  <c r="O3826" i="3"/>
  <c r="O1277" i="3"/>
  <c r="O1448" i="3"/>
  <c r="O3745" i="3"/>
  <c r="O5517" i="3"/>
  <c r="O4538" i="3"/>
  <c r="O3000" i="3"/>
  <c r="O2825" i="3"/>
  <c r="O1708" i="3"/>
  <c r="O4437" i="3"/>
  <c r="O596" i="3"/>
  <c r="O2633" i="3"/>
  <c r="O3183" i="3"/>
  <c r="O1824" i="3"/>
  <c r="O1942" i="3"/>
  <c r="O783" i="3"/>
  <c r="O2948" i="3"/>
  <c r="O2757" i="3"/>
  <c r="O1328" i="3"/>
  <c r="O5382" i="3"/>
  <c r="O196" i="3"/>
  <c r="O4801" i="3"/>
  <c r="O3262" i="3"/>
  <c r="O3855" i="3"/>
  <c r="O5308" i="3"/>
  <c r="O548" i="3"/>
  <c r="O3137" i="3"/>
  <c r="O1249" i="3"/>
  <c r="O1010" i="3"/>
  <c r="O881" i="3"/>
  <c r="O2007" i="3"/>
  <c r="O938" i="3"/>
  <c r="O924" i="3"/>
  <c r="O2365" i="3"/>
  <c r="O4080" i="3"/>
  <c r="O4191" i="3"/>
  <c r="O4096" i="3"/>
  <c r="O671" i="3"/>
  <c r="O3127" i="3"/>
  <c r="O5255" i="3"/>
  <c r="O704" i="3"/>
  <c r="O4711" i="3"/>
  <c r="O4199" i="3"/>
  <c r="O5529" i="3"/>
  <c r="O4981" i="3"/>
  <c r="O2162" i="3"/>
  <c r="O2283" i="3"/>
  <c r="O3351" i="3"/>
  <c r="O1621" i="3"/>
  <c r="O934" i="3"/>
  <c r="O3736" i="3"/>
  <c r="O1301" i="3"/>
  <c r="O2481" i="3"/>
  <c r="O2869" i="3"/>
  <c r="O173" i="3"/>
  <c r="O1417" i="3"/>
  <c r="O306" i="3"/>
  <c r="O2175" i="3"/>
  <c r="O1011" i="3"/>
  <c r="O3267" i="3"/>
  <c r="O1012" i="3"/>
  <c r="O2830" i="3"/>
  <c r="O3031" i="3"/>
  <c r="O5577" i="3"/>
  <c r="O5464" i="3"/>
  <c r="O3577" i="3"/>
  <c r="O3944" i="3"/>
  <c r="O4243" i="3"/>
  <c r="O5592" i="3"/>
  <c r="O4193" i="3"/>
  <c r="O3864" i="3"/>
  <c r="O236" i="3"/>
  <c r="O625" i="3"/>
  <c r="O2800" i="3"/>
  <c r="O5959" i="3"/>
  <c r="O5835" i="3"/>
  <c r="O4208" i="3"/>
  <c r="O1602" i="3"/>
  <c r="O967" i="3"/>
  <c r="O153" i="3"/>
  <c r="O4568" i="3"/>
  <c r="O108" i="3"/>
  <c r="O5671" i="3"/>
  <c r="O2501" i="3"/>
  <c r="O866" i="3"/>
  <c r="O5383" i="3"/>
  <c r="O5455" i="3"/>
  <c r="O3715" i="3"/>
  <c r="O5780" i="3"/>
  <c r="O123" i="3"/>
  <c r="O210" i="3"/>
  <c r="O109" i="3"/>
  <c r="O5296" i="3"/>
  <c r="O2119" i="3"/>
  <c r="O4732" i="3"/>
  <c r="O5187" i="3"/>
  <c r="O2350" i="3"/>
  <c r="O2076" i="3"/>
  <c r="O4409" i="3"/>
  <c r="O1297" i="3"/>
  <c r="O1808" i="3"/>
  <c r="O1766" i="3"/>
  <c r="O307" i="3"/>
  <c r="O4442" i="3"/>
  <c r="O2977" i="3"/>
  <c r="O4126" i="3"/>
  <c r="O5881" i="3"/>
  <c r="O1219" i="3"/>
  <c r="O739" i="3"/>
  <c r="O1719" i="3"/>
  <c r="O2753" i="3"/>
  <c r="O4737" i="3"/>
  <c r="O4425" i="3"/>
  <c r="O3977" i="3"/>
  <c r="O3480" i="3"/>
  <c r="O3856" i="3"/>
  <c r="O44" i="3"/>
  <c r="O5395" i="3"/>
  <c r="O2049" i="3"/>
  <c r="O3197" i="3"/>
  <c r="O2814" i="3"/>
  <c r="O1694" i="3"/>
  <c r="O2084" i="3"/>
  <c r="O4097" i="3"/>
  <c r="O3552" i="3"/>
  <c r="O4194" i="3"/>
  <c r="O1054" i="3"/>
  <c r="O1617" i="3"/>
  <c r="O2911" i="3"/>
  <c r="O4368" i="3"/>
  <c r="O5165" i="3"/>
  <c r="O5456" i="3"/>
  <c r="O720" i="3"/>
  <c r="O1370" i="3"/>
  <c r="O4142" i="3"/>
  <c r="O731" i="3"/>
  <c r="O1254" i="3"/>
  <c r="O5614" i="3"/>
  <c r="O248" i="3"/>
  <c r="O2719" i="3"/>
  <c r="O4830" i="3"/>
  <c r="O3612" i="3"/>
  <c r="O5793" i="3"/>
  <c r="O83" i="3"/>
  <c r="O1909" i="3"/>
  <c r="O2017" i="3"/>
  <c r="O372" i="3"/>
  <c r="O570" i="3"/>
  <c r="O992" i="3"/>
  <c r="O1848" i="3"/>
  <c r="O842" i="3"/>
  <c r="O1378" i="3"/>
  <c r="O4455" i="3"/>
  <c r="O5138" i="3"/>
  <c r="O3145" i="3"/>
  <c r="O4539" i="3"/>
  <c r="O2250" i="3"/>
  <c r="O2370" i="3"/>
  <c r="O3920" i="3"/>
  <c r="O549" i="3"/>
  <c r="O712" i="3"/>
  <c r="O5751" i="3"/>
  <c r="O2460" i="3"/>
  <c r="O4500" i="3"/>
  <c r="O5578" i="3"/>
  <c r="O538" i="3"/>
  <c r="O867" i="3"/>
  <c r="O2859" i="3"/>
  <c r="O2120" i="3"/>
  <c r="O1192" i="3"/>
  <c r="O2378" i="3"/>
  <c r="O4217" i="3"/>
  <c r="O5980" i="3"/>
  <c r="O3319" i="3"/>
  <c r="O3018" i="3"/>
  <c r="O2502" i="3"/>
  <c r="O1980" i="3"/>
  <c r="O3876" i="3"/>
  <c r="O409" i="3"/>
  <c r="O2176" i="3"/>
  <c r="O154" i="3"/>
  <c r="O3742" i="3"/>
  <c r="O3892" i="3"/>
  <c r="O678" i="3"/>
  <c r="O1603" i="3"/>
  <c r="O4770" i="3"/>
  <c r="O3768" i="3"/>
  <c r="O1558" i="3"/>
  <c r="O2100" i="3"/>
  <c r="O2060" i="3"/>
  <c r="O3421" i="3"/>
  <c r="O2212" i="3"/>
  <c r="O3795" i="3"/>
  <c r="O4991" i="3"/>
  <c r="O2708" i="3"/>
  <c r="O1604" i="3"/>
  <c r="O5536" i="3"/>
  <c r="O1405" i="3"/>
  <c r="O3118" i="3"/>
  <c r="O1618" i="3"/>
  <c r="O784" i="3"/>
  <c r="O713" i="3"/>
  <c r="O816" i="3"/>
  <c r="O4360" i="3"/>
  <c r="O1917" i="3"/>
  <c r="O5121" i="3"/>
  <c r="O1997" i="3"/>
  <c r="O1530" i="3"/>
  <c r="O2923" i="3"/>
  <c r="O4802" i="3"/>
  <c r="O3429" i="3"/>
  <c r="O2343" i="3"/>
  <c r="O4462" i="3"/>
  <c r="O1449" i="3"/>
  <c r="O4605" i="3"/>
  <c r="O37" i="3"/>
  <c r="O4209" i="3"/>
  <c r="O3394" i="3"/>
  <c r="O134" i="3"/>
  <c r="O1065" i="3"/>
  <c r="O1255" i="3"/>
  <c r="O5066" i="3"/>
  <c r="O4038" i="3"/>
  <c r="O1570" i="3"/>
  <c r="O2183" i="3"/>
  <c r="O4884" i="3"/>
  <c r="O2387" i="3"/>
  <c r="O5902" i="3"/>
  <c r="O3834" i="3"/>
  <c r="O2932" i="3"/>
  <c r="O521" i="3"/>
  <c r="O4522" i="3"/>
  <c r="O243" i="3"/>
  <c r="O2371" i="3"/>
  <c r="O5518" i="3"/>
  <c r="O5262" i="3"/>
  <c r="O155" i="3"/>
  <c r="O5993" i="3"/>
  <c r="O3970" i="3"/>
  <c r="O1720" i="3"/>
  <c r="O2527" i="3"/>
  <c r="O1278" i="3"/>
  <c r="O2605" i="3"/>
  <c r="O4195" i="3"/>
  <c r="O4869" i="3"/>
  <c r="O4540" i="3"/>
  <c r="O383" i="3"/>
  <c r="O1220" i="3"/>
  <c r="O477" i="3"/>
  <c r="O5457" i="3"/>
  <c r="O3069" i="3"/>
  <c r="O1287" i="3"/>
  <c r="O643" i="3"/>
  <c r="O4200" i="3"/>
  <c r="O5897" i="3"/>
  <c r="O2443" i="3"/>
  <c r="O1585" i="3"/>
  <c r="O1477" i="3"/>
  <c r="O3921" i="3"/>
  <c r="O3604" i="3"/>
  <c r="O259" i="3"/>
  <c r="O4369" i="3"/>
  <c r="O4578" i="3"/>
  <c r="O1228" i="3"/>
  <c r="O1998" i="3"/>
  <c r="O2624" i="3"/>
  <c r="O4569" i="3"/>
  <c r="O45" i="3"/>
  <c r="O919" i="3"/>
  <c r="O522" i="3"/>
  <c r="O110" i="3"/>
  <c r="O5988" i="3"/>
  <c r="O5715" i="3"/>
  <c r="O2519" i="3"/>
  <c r="O3971" i="3"/>
  <c r="O3249" i="3"/>
  <c r="O589" i="3"/>
  <c r="O4854" i="3"/>
  <c r="O5774" i="3"/>
  <c r="O3061" i="3"/>
  <c r="O389" i="3"/>
  <c r="O4814" i="3"/>
  <c r="O4501" i="3"/>
  <c r="O4904" i="3"/>
  <c r="O4493" i="3"/>
  <c r="O2488" i="3"/>
  <c r="O5519" i="3"/>
  <c r="O308" i="3"/>
  <c r="O3999" i="3"/>
  <c r="O2264" i="3"/>
  <c r="O2001" i="3"/>
  <c r="O4159" i="3"/>
  <c r="O705" i="3"/>
  <c r="O4088" i="3"/>
  <c r="O5212" i="3"/>
  <c r="O268" i="3"/>
  <c r="O2634" i="3"/>
  <c r="O5716" i="3"/>
  <c r="O5702" i="3"/>
  <c r="O2248" i="3"/>
  <c r="O17" i="3"/>
  <c r="O4210" i="3"/>
  <c r="O1442" i="3"/>
  <c r="O1084" i="3"/>
  <c r="O751" i="3"/>
  <c r="O4054" i="3"/>
  <c r="O3569" i="3"/>
  <c r="O5876" i="3"/>
  <c r="O223" i="3"/>
  <c r="O2242" i="3"/>
  <c r="O847" i="3"/>
  <c r="O1729" i="3"/>
  <c r="O1935" i="3"/>
  <c r="O1629" i="3"/>
  <c r="O5322" i="3"/>
  <c r="O360" i="3"/>
  <c r="O4473" i="3"/>
  <c r="O1193" i="3"/>
  <c r="O5109" i="3"/>
  <c r="O4244" i="3"/>
  <c r="O4622" i="3"/>
  <c r="O2044" i="3"/>
  <c r="O4511" i="3"/>
  <c r="O2407" i="3"/>
  <c r="O1354" i="3"/>
  <c r="O1833" i="3"/>
  <c r="O4046" i="3"/>
  <c r="O4024" i="3"/>
  <c r="O1899" i="3"/>
  <c r="O3256" i="3"/>
  <c r="O5770" i="3"/>
  <c r="O4602" i="3"/>
  <c r="O1209" i="3"/>
  <c r="O5928" i="3"/>
  <c r="O472" i="3"/>
  <c r="O1709" i="3"/>
  <c r="O5331" i="3"/>
  <c r="O4172" i="3"/>
  <c r="O2886" i="3"/>
  <c r="O2784" i="3"/>
  <c r="O4712" i="3"/>
  <c r="O3625" i="3"/>
  <c r="O3959" i="3"/>
  <c r="O4275" i="3"/>
  <c r="O2615" i="3"/>
  <c r="O4950" i="3"/>
  <c r="O1256" i="3"/>
  <c r="O2949" i="3"/>
  <c r="O3395" i="3"/>
  <c r="O4693" i="3"/>
  <c r="O174" i="3"/>
  <c r="O433" i="3"/>
  <c r="O3051" i="3"/>
  <c r="O5359" i="3"/>
  <c r="O2444" i="3"/>
  <c r="O5067" i="3"/>
  <c r="O5882" i="3"/>
  <c r="O3047" i="3"/>
  <c r="O506" i="3"/>
  <c r="O5409" i="3"/>
  <c r="O1730" i="3"/>
  <c r="O4474" i="3"/>
  <c r="O686" i="3"/>
  <c r="O4115" i="3"/>
  <c r="O3809" i="3"/>
  <c r="O5530" i="3"/>
  <c r="O5935" i="3"/>
  <c r="O5724" i="3"/>
  <c r="O5657" i="3"/>
  <c r="O2817" i="3"/>
  <c r="O1714" i="3"/>
  <c r="O1178" i="3"/>
  <c r="O3079" i="3"/>
  <c r="O828" i="3"/>
  <c r="O2461" i="3"/>
  <c r="O1288" i="3"/>
  <c r="O4762" i="3"/>
  <c r="O4535" i="3"/>
  <c r="O3960" i="3"/>
  <c r="O2685" i="3"/>
  <c r="O1788" i="3"/>
  <c r="O817" i="3"/>
  <c r="O3236" i="3"/>
  <c r="O925" i="3"/>
  <c r="O4463" i="3"/>
  <c r="O4151" i="3"/>
  <c r="O5500" i="3"/>
  <c r="O5936" i="3"/>
  <c r="O655" i="3"/>
  <c r="O2818" i="3"/>
  <c r="O2286" i="3"/>
  <c r="O1721" i="3"/>
  <c r="O3231" i="3"/>
  <c r="O3502" i="3"/>
  <c r="O309" i="3"/>
  <c r="O4254" i="3"/>
  <c r="O3800" i="3"/>
  <c r="O1586" i="3"/>
  <c r="O29" i="3"/>
  <c r="O1484" i="3"/>
  <c r="O672" i="3"/>
  <c r="O5694" i="3"/>
  <c r="O2650" i="3"/>
  <c r="O373" i="3"/>
  <c r="O5166" i="3"/>
  <c r="O1334" i="3"/>
  <c r="O5449" i="3"/>
  <c r="O3198" i="3"/>
  <c r="O1971" i="3"/>
  <c r="O1229" i="3"/>
  <c r="O3687" i="3"/>
  <c r="O3104" i="3"/>
  <c r="O4438" i="3"/>
  <c r="O4201" i="3"/>
  <c r="O2159" i="3"/>
  <c r="O809" i="3"/>
  <c r="O1849" i="3"/>
  <c r="O3945" i="3"/>
  <c r="O4728" i="3"/>
  <c r="O491" i="3"/>
  <c r="O4196" i="3"/>
  <c r="O1564" i="3"/>
  <c r="O4160" i="3"/>
  <c r="O2733" i="3"/>
  <c r="O2489" i="3"/>
  <c r="O1814" i="3"/>
  <c r="O2382" i="3"/>
  <c r="O2408" i="3"/>
  <c r="O5291" i="3"/>
  <c r="O2202" i="3"/>
  <c r="O939" i="3"/>
  <c r="O30" i="3"/>
  <c r="O51" i="3"/>
  <c r="O5937" i="3"/>
  <c r="O410" i="3"/>
  <c r="O4523" i="3"/>
  <c r="O2169" i="3"/>
  <c r="O94" i="3"/>
  <c r="O4303" i="3"/>
  <c r="O3108" i="3"/>
  <c r="O5648" i="3"/>
  <c r="O2901" i="3"/>
  <c r="O5416" i="3"/>
  <c r="O451" i="3"/>
  <c r="O393" i="3"/>
  <c r="O4684" i="3"/>
  <c r="O5348" i="3"/>
  <c r="O762" i="3"/>
  <c r="O2018" i="3"/>
  <c r="O4870" i="3"/>
  <c r="O495" i="3"/>
  <c r="O4753" i="3"/>
  <c r="O4713" i="3"/>
  <c r="O1825" i="3"/>
  <c r="O1512" i="3"/>
  <c r="O4089" i="3"/>
  <c r="O5100" i="3"/>
  <c r="O597" i="3"/>
  <c r="O2772" i="3"/>
  <c r="O3877" i="3"/>
  <c r="O3138" i="3"/>
  <c r="O5088" i="3"/>
  <c r="O5946" i="3"/>
  <c r="O452" i="3"/>
  <c r="O1972" i="3"/>
  <c r="O507" i="3"/>
  <c r="O356" i="3"/>
  <c r="O2322" i="3"/>
  <c r="O4982" i="3"/>
  <c r="O2860" i="3"/>
  <c r="O3320" i="3"/>
  <c r="O1519" i="3"/>
  <c r="O5938" i="3"/>
  <c r="O2725" i="3"/>
  <c r="O983" i="3"/>
  <c r="O1943" i="3"/>
  <c r="O2664" i="3"/>
  <c r="O4636" i="3"/>
  <c r="O1826" i="3"/>
  <c r="O721" i="3"/>
  <c r="O4413" i="3"/>
  <c r="O5994" i="3"/>
  <c r="O1074" i="3"/>
  <c r="O5939" i="3"/>
  <c r="O2924" i="3"/>
  <c r="O2892" i="3"/>
  <c r="O3922" i="3"/>
  <c r="O3764" i="3"/>
  <c r="O5152" i="3"/>
  <c r="O1085" i="3"/>
  <c r="O4855" i="3"/>
  <c r="O2388" i="3"/>
  <c r="O3801" i="3"/>
  <c r="O1834" i="3"/>
  <c r="O5292" i="3"/>
  <c r="O3239" i="3"/>
  <c r="O4502" i="3"/>
  <c r="O529" i="3"/>
  <c r="O2269" i="3"/>
  <c r="O1312" i="3"/>
  <c r="O3346" i="3"/>
  <c r="O5369" i="3"/>
  <c r="O2428" i="3"/>
  <c r="O254" i="3"/>
  <c r="O1345" i="3"/>
  <c r="O2912" i="3"/>
  <c r="O2351" i="3"/>
  <c r="O4359" i="3"/>
  <c r="O148" i="3"/>
  <c r="O539" i="3"/>
  <c r="O4007" i="3"/>
  <c r="O4924" i="3"/>
  <c r="O4594" i="3"/>
  <c r="O4552" i="3"/>
  <c r="O2559" i="3"/>
  <c r="O5564" i="3"/>
  <c r="O4746" i="3"/>
  <c r="O38" i="3"/>
  <c r="O3867" i="3"/>
  <c r="O1302" i="3"/>
  <c r="O3406" i="3"/>
  <c r="O3297" i="3"/>
  <c r="O418" i="3"/>
  <c r="O4944" i="3"/>
  <c r="O2661" i="3"/>
  <c r="O5326" i="3"/>
  <c r="O5999" i="3"/>
  <c r="O5615" i="3"/>
  <c r="O984" i="3"/>
  <c r="O2978" i="3"/>
  <c r="O3513" i="3"/>
  <c r="O3570" i="3"/>
  <c r="O5649" i="3"/>
  <c r="O2177" i="3"/>
  <c r="O2111" i="3"/>
  <c r="O5057" i="3"/>
  <c r="O5506" i="3"/>
  <c r="O285" i="3"/>
  <c r="O4606" i="3"/>
  <c r="O111" i="3"/>
  <c r="O571" i="3"/>
  <c r="O3503" i="3"/>
  <c r="O2270" i="3"/>
  <c r="O1736" i="3"/>
  <c r="O1153" i="3"/>
  <c r="O1685" i="3"/>
  <c r="O5952" i="3"/>
  <c r="O3289" i="3"/>
  <c r="O84" i="3"/>
  <c r="O4439" i="3"/>
  <c r="O3613" i="3"/>
  <c r="O1324" i="3"/>
  <c r="O882" i="3"/>
  <c r="O3383" i="3"/>
  <c r="O2092" i="3"/>
  <c r="O4361" i="3"/>
  <c r="O2870" i="3"/>
  <c r="O4341" i="3"/>
  <c r="O2739" i="3"/>
  <c r="O4304" i="3"/>
  <c r="O4018" i="3"/>
  <c r="O2213" i="3"/>
  <c r="O795" i="3"/>
  <c r="O696" i="3"/>
  <c r="O5745" i="3"/>
  <c r="O1418" i="3"/>
  <c r="O5650" i="3"/>
  <c r="O1746" i="3"/>
  <c r="O2203" i="3"/>
  <c r="O4295" i="3"/>
  <c r="O2845" i="3"/>
  <c r="O3139" i="3"/>
  <c r="O5144" i="3"/>
  <c r="O2606" i="3"/>
  <c r="O4161" i="3"/>
  <c r="O5101" i="3"/>
  <c r="O2225" i="3"/>
  <c r="O3250" i="3"/>
  <c r="O583" i="3"/>
  <c r="O2942" i="3"/>
  <c r="O4796" i="3"/>
  <c r="O5033" i="3"/>
  <c r="O4152" i="3"/>
  <c r="O4953" i="3"/>
  <c r="O4362" i="3"/>
  <c r="O4685" i="3"/>
  <c r="O1835" i="3"/>
  <c r="O1329" i="3"/>
  <c r="O2332" i="3"/>
  <c r="O2204" i="3"/>
  <c r="O4787" i="3"/>
  <c r="O5034" i="3"/>
  <c r="O5684" i="3"/>
  <c r="O3676" i="3"/>
  <c r="O926" i="3"/>
  <c r="O2625" i="3"/>
  <c r="O5450" i="3"/>
  <c r="O4696" i="3"/>
  <c r="O3818" i="3"/>
  <c r="O3697" i="3"/>
  <c r="O4309" i="3"/>
  <c r="O3571" i="3"/>
  <c r="O4330" i="3"/>
  <c r="O4331" i="3"/>
  <c r="O2144" i="3"/>
  <c r="O5969" i="3"/>
  <c r="O2768" i="3"/>
  <c r="O4714" i="3"/>
  <c r="O3422" i="3"/>
  <c r="O5440" i="3"/>
  <c r="O21" i="3"/>
  <c r="O4777" i="3"/>
  <c r="O1581" i="3"/>
  <c r="O3537" i="3"/>
  <c r="O4821" i="3"/>
  <c r="O3819" i="3"/>
  <c r="O5015" i="3"/>
  <c r="O128" i="3"/>
  <c r="O4825" i="3"/>
  <c r="O5220" i="3"/>
  <c r="O1080" i="3"/>
  <c r="O883" i="3"/>
  <c r="O2419" i="3"/>
  <c r="O3184" i="3"/>
  <c r="O4637" i="3"/>
  <c r="O4715" i="3"/>
  <c r="O2569" i="3"/>
  <c r="O5370" i="3"/>
  <c r="O1554" i="3"/>
  <c r="O4289" i="3"/>
  <c r="O1386" i="3"/>
  <c r="O2635" i="3"/>
  <c r="O2467" i="3"/>
  <c r="O5410" i="3"/>
  <c r="O335" i="3"/>
  <c r="O2178" i="3"/>
  <c r="O3964" i="3"/>
  <c r="O5764" i="3"/>
  <c r="O443" i="3"/>
  <c r="O557" i="3"/>
  <c r="O4653" i="3"/>
  <c r="O1559" i="3"/>
  <c r="O22" i="3"/>
  <c r="O2520" i="3"/>
  <c r="O3637" i="3"/>
  <c r="O3558" i="3"/>
  <c r="O3423" i="3"/>
  <c r="O4255" i="3"/>
  <c r="O468" i="3"/>
  <c r="O411" i="3"/>
  <c r="O2265" i="3"/>
  <c r="O1547" i="3"/>
  <c r="O3413" i="3"/>
  <c r="O2579" i="3"/>
  <c r="O1455" i="3"/>
  <c r="O3755" i="3"/>
  <c r="O2205" i="3"/>
  <c r="O5488" i="3"/>
  <c r="O3440" i="3"/>
  <c r="O4623" i="3"/>
  <c r="O2782" i="3"/>
  <c r="O2323" i="3"/>
  <c r="O278" i="3"/>
  <c r="O4228" i="3"/>
  <c r="O5238" i="3"/>
  <c r="O5188" i="3"/>
  <c r="O584" i="3"/>
  <c r="O5465" i="3"/>
  <c r="O1436" i="3"/>
  <c r="O4936" i="3"/>
  <c r="O1973" i="3"/>
  <c r="O3716" i="3"/>
  <c r="O2950" i="3"/>
  <c r="O4426" i="3"/>
  <c r="O2184" i="3"/>
  <c r="O697" i="3"/>
  <c r="O1981" i="3"/>
  <c r="O5349" i="3"/>
  <c r="O5869" i="3"/>
  <c r="O3352" i="3"/>
  <c r="O3473" i="3"/>
  <c r="O5102" i="3"/>
  <c r="O909" i="3"/>
  <c r="O469" i="3"/>
  <c r="O3952" i="3"/>
  <c r="O2028" i="3"/>
  <c r="O2902" i="3"/>
  <c r="O2819" i="3"/>
  <c r="O4443" i="3"/>
  <c r="O5396" i="3"/>
  <c r="O1944" i="3"/>
  <c r="O530" i="3"/>
  <c r="O1075" i="3"/>
  <c r="O3721" i="3"/>
  <c r="O732" i="3"/>
  <c r="O5531" i="3"/>
  <c r="O4778" i="3"/>
  <c r="O3357" i="3"/>
  <c r="O4008" i="3"/>
  <c r="O4229" i="3"/>
  <c r="O4269" i="3"/>
  <c r="O4797" i="3"/>
  <c r="O4347" i="3"/>
  <c r="O3001" i="3"/>
  <c r="O3923" i="3"/>
  <c r="O4747" i="3"/>
  <c r="O1194" i="3"/>
  <c r="O434" i="3"/>
  <c r="O687" i="3"/>
  <c r="O2871" i="3"/>
  <c r="O4503" i="3"/>
  <c r="O5847" i="3"/>
  <c r="O5200" i="3"/>
  <c r="O5281" i="3"/>
  <c r="O5836" i="3"/>
  <c r="O1815" i="3"/>
  <c r="O3559" i="3"/>
  <c r="O4694" i="3"/>
  <c r="O4028" i="3"/>
  <c r="O3187" i="3"/>
  <c r="O540" i="3"/>
  <c r="O4835" i="3"/>
  <c r="O3474" i="3"/>
  <c r="O1715" i="3"/>
  <c r="O1371" i="3"/>
  <c r="O5082" i="3"/>
  <c r="O1456" i="3"/>
  <c r="O1982" i="3"/>
  <c r="O2616" i="3"/>
  <c r="O52" i="3"/>
  <c r="O5227" i="3"/>
  <c r="O550" i="3"/>
  <c r="O4009" i="3"/>
  <c r="O1313" i="3"/>
  <c r="O3407" i="3"/>
  <c r="O3731" i="3"/>
  <c r="O3205" i="3"/>
  <c r="O4969" i="3"/>
  <c r="O3206" i="3"/>
  <c r="O5532" i="3"/>
  <c r="O244" i="3"/>
  <c r="O531" i="3"/>
  <c r="O70" i="3"/>
  <c r="O1785" i="3"/>
  <c r="O656" i="3"/>
  <c r="O740" i="3"/>
  <c r="O3176" i="3"/>
  <c r="O1842" i="3"/>
  <c r="O1097" i="3"/>
  <c r="O4135" i="3"/>
  <c r="O5167" i="3"/>
  <c r="O2066" i="3"/>
  <c r="O2826" i="3"/>
  <c r="O2801" i="3"/>
  <c r="O1799" i="3"/>
  <c r="O5168" i="3"/>
  <c r="O261" i="3"/>
  <c r="O2179" i="3"/>
  <c r="O175" i="3"/>
  <c r="O5496" i="3"/>
  <c r="O3070" i="3"/>
  <c r="O5622" i="3"/>
  <c r="O2580" i="3"/>
  <c r="O1045" i="3"/>
  <c r="O4763" i="3"/>
  <c r="O4983" i="3"/>
  <c r="O1478" i="3"/>
  <c r="O1461" i="3"/>
  <c r="O2401" i="3"/>
  <c r="O3032" i="3"/>
  <c r="O2372" i="3"/>
  <c r="O3268" i="3"/>
  <c r="O1959" i="3"/>
  <c r="O394" i="3"/>
  <c r="O4448" i="3"/>
  <c r="O4754" i="3"/>
  <c r="O2121" i="3"/>
  <c r="O1303" i="3"/>
  <c r="O2019" i="3"/>
  <c r="O1699" i="3"/>
  <c r="O4764" i="3"/>
  <c r="O3276" i="3"/>
  <c r="O5216" i="3"/>
  <c r="O4921" i="3"/>
  <c r="O2482" i="3"/>
  <c r="O1780" i="3"/>
  <c r="O323" i="3"/>
  <c r="O5313" i="3"/>
  <c r="O2651" i="3"/>
  <c r="O4153" i="3"/>
  <c r="O3214" i="3"/>
  <c r="O818" i="3"/>
  <c r="O5221" i="3"/>
  <c r="O3984" i="3"/>
  <c r="O5571" i="3"/>
  <c r="O3024" i="3"/>
  <c r="O156" i="3"/>
  <c r="O4276" i="3"/>
  <c r="O1665" i="3"/>
  <c r="O3109" i="3"/>
  <c r="O5970" i="3"/>
  <c r="O4992" i="3"/>
  <c r="O1761" i="3"/>
  <c r="O3605" i="3"/>
  <c r="O2925" i="3"/>
  <c r="O5196" i="3"/>
  <c r="O2597" i="3"/>
  <c r="O5145" i="3"/>
  <c r="O205" i="3"/>
  <c r="O1590" i="3"/>
  <c r="O4925" i="3"/>
  <c r="O2067" i="3"/>
  <c r="O1594" i="3"/>
  <c r="O1637" i="3"/>
  <c r="O1642" i="3"/>
  <c r="O771" i="3"/>
  <c r="O4607" i="3"/>
  <c r="O3062" i="3"/>
  <c r="O1853" i="3"/>
  <c r="O788" i="3"/>
  <c r="O1622" i="3"/>
  <c r="O3218" i="3"/>
  <c r="O5626" i="3"/>
  <c r="O796" i="3"/>
  <c r="O3710" i="3"/>
  <c r="O900" i="3"/>
  <c r="O3975" i="3"/>
  <c r="O5786" i="3"/>
  <c r="O598" i="3"/>
  <c r="O2333" i="3"/>
  <c r="O1346" i="3"/>
  <c r="O4984" i="3"/>
  <c r="O3371" i="3"/>
  <c r="O2783" i="3"/>
  <c r="O4585" i="3"/>
  <c r="O4186" i="3"/>
  <c r="O2112" i="3"/>
  <c r="O4081" i="3"/>
  <c r="O2846" i="3"/>
  <c r="O1020" i="3"/>
  <c r="O4612" i="3"/>
  <c r="O2284" i="3"/>
  <c r="O4856" i="3"/>
  <c r="O3119" i="3"/>
  <c r="O993" i="3"/>
  <c r="O3722" i="3"/>
  <c r="O4574" i="3"/>
  <c r="O3893" i="3"/>
  <c r="O4296" i="3"/>
  <c r="O2503" i="3"/>
  <c r="O2686" i="3"/>
  <c r="O4673" i="3"/>
  <c r="O868" i="3"/>
  <c r="O4985" i="3"/>
  <c r="O5451" i="3"/>
  <c r="O1722" i="3"/>
  <c r="O3110" i="3"/>
  <c r="O5925" i="3"/>
  <c r="O1900" i="3"/>
  <c r="O4954" i="3"/>
  <c r="O5616" i="3"/>
  <c r="O4862" i="3"/>
  <c r="O2490" i="3"/>
  <c r="O4385" i="3"/>
  <c r="O310" i="3"/>
  <c r="O1716" i="3"/>
  <c r="O3009" i="3"/>
  <c r="O5365" i="3"/>
  <c r="O2389" i="3"/>
  <c r="O1623" i="3"/>
  <c r="O2543" i="3"/>
  <c r="O2570" i="3"/>
  <c r="O2122" i="3"/>
  <c r="O5752" i="3"/>
  <c r="O3849" i="3"/>
  <c r="O4926" i="3"/>
  <c r="O4955" i="3"/>
  <c r="O2837" i="3"/>
  <c r="O5627" i="3"/>
  <c r="O1055" i="3"/>
  <c r="O3653" i="3"/>
  <c r="O4375" i="3"/>
  <c r="O4154" i="3"/>
  <c r="O71" i="3"/>
  <c r="O4716" i="3"/>
  <c r="O4529" i="3"/>
  <c r="O4945" i="3"/>
  <c r="O5019" i="3"/>
  <c r="O4019" i="3"/>
  <c r="O673" i="3"/>
  <c r="O4211" i="3"/>
  <c r="O4512" i="3"/>
  <c r="O1425" i="3"/>
  <c r="O5940" i="3"/>
  <c r="O1076" i="3"/>
  <c r="O1221" i="3"/>
  <c r="O1925" i="3"/>
  <c r="O2740" i="3"/>
  <c r="O4871" i="3"/>
  <c r="O1490" i="3"/>
  <c r="O5417" i="3"/>
  <c r="O1462" i="3"/>
  <c r="O819" i="3"/>
  <c r="O797" i="3"/>
  <c r="O4788" i="3"/>
  <c r="O1387" i="3"/>
  <c r="O4646" i="3"/>
  <c r="O3906" i="3"/>
  <c r="O5384" i="3"/>
  <c r="O648" i="3"/>
  <c r="O3553" i="3"/>
  <c r="O2163" i="3"/>
  <c r="O279" i="3"/>
  <c r="O4317" i="3"/>
  <c r="O1654" i="3"/>
  <c r="O3414" i="3"/>
  <c r="O2852" i="3"/>
  <c r="O230" i="3"/>
  <c r="O4961" i="3"/>
  <c r="O5971" i="3"/>
  <c r="O4397" i="3"/>
  <c r="O5543" i="3"/>
  <c r="O2528" i="3"/>
  <c r="O5228" i="3"/>
  <c r="O884" i="3"/>
  <c r="O958" i="3"/>
  <c r="O5799" i="3"/>
  <c r="O3796" i="3"/>
  <c r="O5883" i="3"/>
  <c r="O453" i="3"/>
  <c r="O1265" i="3"/>
  <c r="O4570" i="3"/>
  <c r="O3664" i="3"/>
  <c r="O679" i="3"/>
  <c r="O435" i="3"/>
  <c r="O3857" i="3"/>
  <c r="O3481" i="3"/>
  <c r="O3514" i="3"/>
  <c r="O3177" i="3"/>
  <c r="O3976" i="3"/>
  <c r="O4427" i="3"/>
  <c r="O3415" i="3"/>
  <c r="O324" i="3"/>
  <c r="O2390" i="3"/>
  <c r="O2137" i="3"/>
  <c r="O1457" i="3"/>
  <c r="O5318" i="3"/>
  <c r="O5981" i="3"/>
  <c r="O2474" i="3"/>
  <c r="O5146" i="3"/>
  <c r="O2068" i="3"/>
  <c r="O5511" i="3"/>
  <c r="O2434" i="3"/>
  <c r="O3894" i="3"/>
  <c r="O1316" i="3"/>
  <c r="O3097" i="3"/>
  <c r="O1086" i="3"/>
  <c r="O1250" i="3"/>
  <c r="O3810" i="3"/>
  <c r="O3946" i="3"/>
  <c r="O2180" i="3"/>
  <c r="O3911" i="3"/>
  <c r="O961" i="3"/>
  <c r="O1266" i="3"/>
  <c r="O1257" i="3"/>
  <c r="O5593" i="3"/>
  <c r="O4697" i="3"/>
  <c r="O2185" i="3"/>
  <c r="O3219" i="3"/>
  <c r="O4332" i="3"/>
  <c r="O688" i="3"/>
  <c r="O644" i="3"/>
  <c r="O85" i="3"/>
  <c r="O1154" i="3"/>
  <c r="O5960" i="3"/>
  <c r="O1021" i="3"/>
  <c r="O4910" i="3"/>
  <c r="O2251" i="3"/>
  <c r="O1034" i="3"/>
  <c r="O2607" i="3"/>
  <c r="O2164" i="3"/>
  <c r="O157" i="3"/>
  <c r="O3467" i="3"/>
  <c r="O637" i="3"/>
  <c r="O3504" i="3"/>
  <c r="O1789" i="3"/>
  <c r="O4553" i="3"/>
  <c r="O2636" i="3"/>
  <c r="O149" i="3"/>
  <c r="O3780" i="3"/>
  <c r="O1951" i="3"/>
  <c r="O1605" i="3"/>
  <c r="O2612" i="3"/>
  <c r="O3430" i="3"/>
  <c r="O4654" i="3"/>
  <c r="O1843" i="3"/>
  <c r="O3934" i="3"/>
  <c r="O4613" i="3"/>
  <c r="O2138" i="3"/>
  <c r="O2847" i="3"/>
  <c r="O2391" i="3"/>
  <c r="O2186" i="3"/>
  <c r="O1606" i="3"/>
  <c r="O5332" i="3"/>
  <c r="O3902" i="3"/>
  <c r="O4872" i="3"/>
  <c r="O5179" i="3"/>
  <c r="O5908" i="3"/>
  <c r="O3120" i="3"/>
  <c r="O2696" i="3"/>
  <c r="O18" i="3"/>
  <c r="O4831" i="3"/>
  <c r="O4554" i="3"/>
  <c r="O5341" i="3"/>
  <c r="O2831" i="3"/>
  <c r="O2734" i="3"/>
  <c r="O5193" i="3"/>
  <c r="O5725" i="3"/>
  <c r="O1121" i="3"/>
  <c r="O5335" i="3"/>
  <c r="O3199" i="3"/>
  <c r="O1747" i="3"/>
  <c r="O2266" i="3"/>
  <c r="O3546" i="3"/>
  <c r="O3838" i="3"/>
  <c r="O3521" i="3"/>
  <c r="O39" i="3"/>
  <c r="O749" i="3"/>
  <c r="O1582" i="3"/>
  <c r="O3482" i="3"/>
  <c r="O5458" i="3"/>
  <c r="O4686" i="3"/>
  <c r="O3431" i="3"/>
  <c r="O1626" i="3"/>
  <c r="O3131" i="3"/>
  <c r="O3737" i="3"/>
  <c r="O2232" i="3"/>
  <c r="O3089" i="3"/>
  <c r="O3560" i="3"/>
  <c r="O2287" i="3"/>
  <c r="O5436" i="3"/>
  <c r="O4655" i="3"/>
  <c r="O2598" i="3"/>
  <c r="O4905" i="3"/>
  <c r="O2581" i="3"/>
  <c r="O4674" i="3"/>
  <c r="O5403" i="3"/>
  <c r="O403" i="3"/>
  <c r="O1035" i="3"/>
  <c r="O763" i="3"/>
  <c r="O1854" i="3"/>
  <c r="O158" i="3"/>
  <c r="O764" i="3"/>
  <c r="O5026" i="3"/>
  <c r="O1723" i="3"/>
  <c r="O3010" i="3"/>
  <c r="O1128" i="3"/>
  <c r="O3953" i="3"/>
  <c r="O5180" i="3"/>
  <c r="O5314" i="3"/>
  <c r="O4647" i="3"/>
  <c r="O4281" i="3"/>
  <c r="O2913" i="3"/>
  <c r="O3111" i="3"/>
  <c r="O4290" i="3"/>
  <c r="O5599" i="3"/>
  <c r="O2475" i="3"/>
  <c r="O1855" i="3"/>
  <c r="O1989" i="3"/>
  <c r="O5729" i="3"/>
  <c r="O5664" i="3"/>
  <c r="O3777" i="3"/>
  <c r="O5302" i="3"/>
  <c r="O5537" i="3"/>
  <c r="O2687" i="3"/>
  <c r="O1230" i="3"/>
  <c r="O2802" i="3"/>
  <c r="O2674" i="3"/>
  <c r="O4738" i="3"/>
  <c r="O752" i="3"/>
  <c r="O1066" i="3"/>
  <c r="O1022" i="3"/>
  <c r="O2020" i="3"/>
  <c r="O361" i="3"/>
  <c r="O1279" i="3"/>
  <c r="O5070" i="3"/>
  <c r="O3590" i="3"/>
  <c r="O5130" i="3"/>
  <c r="O4803" i="3"/>
  <c r="O4310" i="3"/>
  <c r="O2344" i="3"/>
  <c r="O2206" i="3"/>
  <c r="O1836" i="3"/>
  <c r="O2599" i="3"/>
  <c r="O606" i="3"/>
  <c r="O502" i="3"/>
  <c r="O1379" i="3"/>
  <c r="O286" i="3"/>
  <c r="O649" i="3"/>
  <c r="O780" i="3"/>
  <c r="O4090" i="3"/>
  <c r="O1187" i="3"/>
  <c r="O5071" i="3"/>
  <c r="O1114" i="3"/>
  <c r="O4937" i="3"/>
  <c r="O5512" i="3"/>
  <c r="O5371" i="3"/>
  <c r="O2093" i="3"/>
  <c r="O2373" i="3"/>
  <c r="O820" i="3"/>
  <c r="O733" i="3"/>
  <c r="O1520" i="3"/>
  <c r="O2990" i="3"/>
  <c r="O2903" i="3"/>
  <c r="O159" i="3"/>
  <c r="O3835" i="3"/>
  <c r="O2359" i="3"/>
  <c r="O165" i="3"/>
  <c r="O2077" i="3"/>
  <c r="O1630" i="3"/>
  <c r="O2626" i="3"/>
  <c r="O4166" i="3"/>
  <c r="O935" i="3"/>
  <c r="O4999" i="3"/>
  <c r="O492" i="3"/>
  <c r="O1413" i="3"/>
  <c r="O1860" i="3"/>
  <c r="O2152" i="3"/>
  <c r="O4614" i="3"/>
  <c r="O523" i="3"/>
  <c r="O2360" i="3"/>
  <c r="O3274" i="3"/>
  <c r="O4370" i="3"/>
  <c r="O4698" i="3"/>
  <c r="O5327" i="3"/>
  <c r="O1933" i="3"/>
  <c r="O5110" i="3"/>
  <c r="O1800" i="3"/>
  <c r="O4699" i="3"/>
  <c r="O4986" i="3"/>
  <c r="O5753" i="3"/>
  <c r="O2882" i="3"/>
  <c r="O4064" i="3"/>
  <c r="O680" i="3"/>
  <c r="O4530" i="3"/>
  <c r="O4480" i="3"/>
  <c r="O1960" i="3"/>
  <c r="O2853" i="3"/>
  <c r="O1098" i="3"/>
  <c r="O5058" i="3"/>
  <c r="O1710" i="3"/>
  <c r="O4043" i="3"/>
  <c r="O3631" i="3"/>
  <c r="O4707" i="3"/>
  <c r="O3384" i="3"/>
  <c r="O3052" i="3"/>
  <c r="O2726" i="3"/>
  <c r="O1222" i="3"/>
  <c r="O3586" i="3"/>
  <c r="O4386" i="3"/>
  <c r="O5304" i="3"/>
  <c r="O2495" i="3"/>
  <c r="O869" i="3"/>
  <c r="O1023" i="3"/>
  <c r="O2035" i="3"/>
  <c r="O1870" i="3"/>
  <c r="O4350" i="3"/>
  <c r="O1067" i="3"/>
  <c r="O1816" i="3"/>
  <c r="O4665" i="3"/>
  <c r="O1426" i="3"/>
  <c r="O1491" i="3"/>
  <c r="O2061" i="3"/>
  <c r="O541" i="3"/>
  <c r="O2126" i="3"/>
  <c r="O2735" i="3"/>
  <c r="O2979" i="3"/>
  <c r="O3965" i="3"/>
  <c r="O1571" i="3"/>
  <c r="O3416" i="3"/>
  <c r="O4675" i="3"/>
  <c r="O1401" i="3"/>
  <c r="O2226" i="3"/>
  <c r="O1347" i="3"/>
  <c r="O4849" i="3"/>
  <c r="O4059" i="3"/>
  <c r="O5189" i="3"/>
  <c r="O3786" i="3"/>
  <c r="O508" i="3"/>
  <c r="O1794" i="3"/>
  <c r="O5131" i="3"/>
  <c r="O1046" i="3"/>
  <c r="O6000" i="3"/>
  <c r="O2008" i="3"/>
  <c r="O2345" i="3"/>
  <c r="O1521" i="3"/>
  <c r="O2582" i="3"/>
  <c r="O2773" i="3"/>
  <c r="O4513" i="3"/>
  <c r="O5229" i="3"/>
  <c r="O927" i="3"/>
  <c r="O4771" i="3"/>
  <c r="O1850" i="3"/>
  <c r="O12" i="3"/>
  <c r="O5903" i="3"/>
  <c r="O5385" i="3"/>
  <c r="O2697" i="3"/>
  <c r="O4363" i="3"/>
  <c r="O1769" i="3"/>
  <c r="O3954" i="3"/>
  <c r="O3654" i="3"/>
  <c r="O2101" i="3"/>
  <c r="O4449" i="3"/>
  <c r="O3947" i="3"/>
  <c r="O2337" i="3"/>
  <c r="O1056" i="3"/>
  <c r="O319" i="3"/>
  <c r="O599" i="3"/>
  <c r="O4076" i="3"/>
  <c r="O5594" i="3"/>
  <c r="O1844" i="3"/>
  <c r="O994" i="3"/>
  <c r="O4906" i="3"/>
  <c r="O1129" i="3"/>
  <c r="O2820" i="3"/>
  <c r="O4225" i="3"/>
  <c r="O1631" i="3"/>
  <c r="O3408" i="3"/>
  <c r="O3966" i="3"/>
  <c r="O311" i="3"/>
  <c r="O4010" i="3"/>
  <c r="O4082" i="3"/>
  <c r="O2872" i="3"/>
  <c r="O3164" i="3"/>
  <c r="O4656" i="3"/>
  <c r="O5336" i="3"/>
  <c r="O1983" i="3"/>
  <c r="O2009" i="3"/>
  <c r="O5730" i="3"/>
  <c r="O5360" i="3"/>
  <c r="O4657" i="3"/>
  <c r="O5027" i="3"/>
  <c r="O2662" i="3"/>
  <c r="O4218" i="3"/>
  <c r="O1161" i="3"/>
  <c r="O2560" i="3"/>
  <c r="O772" i="3"/>
  <c r="O404" i="3"/>
  <c r="O4212" i="3"/>
  <c r="O4376" i="3"/>
  <c r="O1748" i="3"/>
  <c r="O2483" i="3"/>
  <c r="O1087" i="3"/>
  <c r="O5877" i="3"/>
  <c r="O3672" i="3"/>
  <c r="O4202" i="3"/>
  <c r="O698" i="3"/>
  <c r="O2551" i="3"/>
  <c r="O1945" i="3"/>
  <c r="O4178" i="3"/>
  <c r="O176" i="3"/>
  <c r="O1572" i="3"/>
  <c r="O2123" i="3"/>
  <c r="O1355" i="3"/>
  <c r="O5489" i="3"/>
  <c r="O5690" i="3"/>
  <c r="O5909" i="3"/>
  <c r="O3505" i="3"/>
  <c r="O2361" i="3"/>
  <c r="O4624" i="3"/>
  <c r="O995" i="3"/>
  <c r="O3878" i="3"/>
  <c r="O135" i="3"/>
  <c r="O951" i="3"/>
  <c r="O4779" i="3"/>
  <c r="O4841" i="3"/>
  <c r="O1251" i="3"/>
  <c r="O2571" i="3"/>
  <c r="O2295" i="3"/>
  <c r="O3827" i="3"/>
  <c r="O1522" i="3"/>
  <c r="O2352" i="3"/>
  <c r="O206" i="3"/>
  <c r="O2840" i="3"/>
  <c r="O3002" i="3"/>
  <c r="O5572" i="3"/>
  <c r="O4504" i="3"/>
  <c r="O5961" i="3"/>
  <c r="O1244" i="3"/>
  <c r="O3561" i="3"/>
  <c r="O3587" i="3"/>
  <c r="O2468" i="3"/>
  <c r="O5208" i="3"/>
  <c r="O5217" i="3"/>
  <c r="O2617" i="3"/>
  <c r="O1946" i="3"/>
  <c r="O86" i="3"/>
  <c r="O1402" i="3"/>
  <c r="O4938" i="3"/>
  <c r="O118" i="3"/>
  <c r="O2588" i="3"/>
  <c r="O4060" i="3"/>
  <c r="O985" i="3"/>
  <c r="O4832" i="3"/>
  <c r="O1990" i="3"/>
  <c r="O3041" i="3"/>
  <c r="O1974" i="3"/>
  <c r="O662" i="3"/>
  <c r="O5132" i="3"/>
  <c r="O5501" i="3"/>
  <c r="O2821" i="3"/>
  <c r="O5470" i="3"/>
  <c r="O2258" i="3"/>
  <c r="O395" i="3"/>
  <c r="O1202" i="3"/>
  <c r="O5929" i="3"/>
  <c r="O1820" i="3"/>
  <c r="O2688" i="3"/>
  <c r="O5600" i="3"/>
  <c r="O1837" i="3"/>
  <c r="O1975" i="3"/>
  <c r="O5153" i="3"/>
  <c r="O3991" i="3"/>
  <c r="O1162" i="3"/>
  <c r="O2991" i="3"/>
  <c r="O3207" i="3"/>
  <c r="O5147" i="3"/>
  <c r="O1643" i="3"/>
  <c r="O4733" i="3"/>
  <c r="O4833" i="3"/>
  <c r="O1762" i="3"/>
  <c r="O2002" i="3"/>
  <c r="O1115" i="3"/>
  <c r="O1116" i="3"/>
  <c r="O600" i="3"/>
  <c r="O4245" i="3"/>
  <c r="O5350" i="3"/>
  <c r="O5754" i="3"/>
  <c r="O3277" i="3"/>
  <c r="O2462" i="3"/>
  <c r="O4586" i="3"/>
  <c r="O1501" i="3"/>
  <c r="O4780" i="3"/>
  <c r="O2572" i="3"/>
  <c r="O4826" i="3"/>
  <c r="O428" i="3"/>
  <c r="O3377" i="3"/>
  <c r="O607" i="3"/>
  <c r="O3992" i="3"/>
  <c r="O1737" i="3"/>
  <c r="O1936" i="3"/>
  <c r="O1724" i="3"/>
  <c r="O2933" i="3"/>
  <c r="O2698" i="3"/>
  <c r="O3358" i="3"/>
  <c r="O1203" i="3"/>
  <c r="O5418" i="3"/>
  <c r="O1335" i="3"/>
  <c r="O5452" i="3"/>
  <c r="O3080" i="3"/>
  <c r="O3185" i="3"/>
  <c r="O5222" i="3"/>
  <c r="O2448" i="3"/>
  <c r="O2887" i="3"/>
  <c r="O4187" i="3"/>
  <c r="O1991" i="3"/>
  <c r="O5898" i="3"/>
  <c r="O3614" i="3"/>
  <c r="O5391" i="3"/>
  <c r="O1871" i="3"/>
  <c r="O5169" i="3"/>
  <c r="O4444" i="3"/>
  <c r="O2085" i="3"/>
  <c r="O2873" i="3"/>
  <c r="O3081" i="3"/>
  <c r="O2689" i="3"/>
  <c r="O2143" i="3"/>
  <c r="O4127" i="3"/>
  <c r="O4524" i="3"/>
  <c r="O5579" i="3"/>
  <c r="O3082" i="3"/>
  <c r="O129" i="3"/>
  <c r="O2815" i="3"/>
  <c r="O1155" i="3"/>
  <c r="O2785" i="3"/>
  <c r="O2010" i="3"/>
  <c r="O2496" i="3"/>
  <c r="O601" i="3"/>
  <c r="O5904" i="3"/>
  <c r="O5848" i="3"/>
  <c r="O2410" i="3"/>
  <c r="O2050" i="3"/>
  <c r="O119" i="3"/>
  <c r="O1882" i="3"/>
  <c r="O362" i="3"/>
  <c r="O2786" i="3"/>
  <c r="O231" i="3"/>
  <c r="O3338" i="3"/>
  <c r="O870" i="3"/>
  <c r="O4322" i="3"/>
  <c r="O59" i="3"/>
  <c r="O5372" i="3"/>
  <c r="O1845" i="3"/>
  <c r="O384" i="3"/>
  <c r="O1548" i="3"/>
  <c r="O1686" i="3"/>
  <c r="O1781" i="3"/>
  <c r="O405" i="3"/>
  <c r="O1036" i="3"/>
  <c r="O1573" i="3"/>
  <c r="O5703" i="3"/>
  <c r="O3850" i="3"/>
  <c r="O1163" i="3"/>
  <c r="O5230" i="3"/>
  <c r="O3912" i="3"/>
  <c r="O3449" i="3"/>
  <c r="O3290" i="3"/>
  <c r="O3591" i="3"/>
  <c r="O2127" i="3"/>
  <c r="O4863" i="3"/>
  <c r="O5190" i="3"/>
  <c r="O2736" i="3"/>
  <c r="O1738" i="3"/>
  <c r="O2627" i="3"/>
  <c r="O4748" i="3"/>
  <c r="O280" i="3"/>
  <c r="O5989" i="3"/>
  <c r="O4475" i="3"/>
  <c r="O3251" i="3"/>
  <c r="O2600" i="3"/>
  <c r="O4836" i="3"/>
  <c r="O3626" i="3"/>
  <c r="O5245" i="3"/>
  <c r="O5884" i="3"/>
  <c r="O4934" i="3"/>
  <c r="O4789" i="3"/>
  <c r="O3734" i="3"/>
  <c r="O4277" i="3"/>
  <c r="O5734" i="3"/>
  <c r="O714" i="3"/>
  <c r="O3756" i="3"/>
  <c r="O4128" i="3"/>
  <c r="O5072" i="3"/>
  <c r="O5239" i="3"/>
  <c r="O4638" i="3"/>
  <c r="O1099" i="3"/>
  <c r="O112" i="3"/>
  <c r="O5573" i="3"/>
  <c r="O269" i="3"/>
  <c r="O4857" i="3"/>
  <c r="O1024" i="3"/>
  <c r="O4364" i="3"/>
  <c r="O412" i="3"/>
  <c r="O4739" i="3"/>
  <c r="O179" i="3"/>
  <c r="O3313" i="3"/>
  <c r="O60" i="3"/>
  <c r="O3632" i="3"/>
  <c r="O3868" i="3"/>
  <c r="O2888" i="3"/>
  <c r="O100" i="3"/>
  <c r="O5282" i="3"/>
  <c r="O3640" i="3"/>
  <c r="O53" i="3"/>
  <c r="O4106" i="3"/>
  <c r="O4129" i="3"/>
  <c r="O5691" i="3"/>
  <c r="O5910" i="3"/>
  <c r="O5885" i="3"/>
  <c r="O3688" i="3"/>
  <c r="O444" i="3"/>
  <c r="O4804" i="3"/>
  <c r="O2252" i="3"/>
  <c r="O3003" i="3"/>
  <c r="O5309" i="3"/>
  <c r="O626" i="3"/>
  <c r="O3895" i="3"/>
  <c r="O1901" i="3"/>
  <c r="O3738" i="3"/>
  <c r="O5466" i="3"/>
  <c r="O2249" i="3"/>
  <c r="O940" i="3"/>
  <c r="O2926" i="3"/>
  <c r="O4555" i="3"/>
  <c r="O4729" i="3"/>
  <c r="O1245" i="3"/>
  <c r="O2573" i="3"/>
  <c r="O638" i="3"/>
  <c r="O4025" i="3"/>
  <c r="O3278" i="3"/>
  <c r="O2334" i="3"/>
  <c r="O3450" i="3"/>
  <c r="O524" i="3"/>
  <c r="O1393" i="3"/>
  <c r="O5765" i="3"/>
  <c r="O4387" i="3"/>
  <c r="O5816" i="3"/>
  <c r="O2980" i="3"/>
  <c r="O5274" i="3"/>
  <c r="O3227" i="3"/>
  <c r="O3314" i="3"/>
  <c r="O4414" i="3"/>
  <c r="O572" i="3"/>
  <c r="O87" i="3"/>
  <c r="O281" i="3"/>
  <c r="O3279" i="3"/>
  <c r="O3019" i="3"/>
  <c r="O4815" i="3"/>
  <c r="O920" i="3"/>
  <c r="O2904" i="3"/>
  <c r="O959" i="3"/>
  <c r="O3924" i="3"/>
  <c r="O5170" i="3"/>
  <c r="O1892" i="3"/>
  <c r="O910" i="3"/>
  <c r="O2069" i="3"/>
  <c r="O2889" i="3"/>
  <c r="O5633" i="3"/>
  <c r="O5550" i="3"/>
  <c r="O4305" i="3"/>
  <c r="O1156" i="3"/>
  <c r="O2045" i="3"/>
  <c r="O1336" i="3"/>
  <c r="O4029" i="3"/>
  <c r="O1655" i="3"/>
  <c r="O952" i="3"/>
  <c r="O3781" i="3"/>
  <c r="O2720" i="3"/>
  <c r="O773" i="3"/>
  <c r="O3655" i="3"/>
  <c r="O4107" i="3"/>
  <c r="O2538" i="3"/>
  <c r="O4885" i="3"/>
  <c r="O5197" i="3"/>
  <c r="O3858" i="3"/>
  <c r="O3903" i="3"/>
  <c r="O2787" i="3"/>
  <c r="O5441" i="3"/>
  <c r="O5073" i="3"/>
  <c r="O5565" i="3"/>
  <c r="O891" i="3"/>
  <c r="O2029" i="3"/>
  <c r="O871" i="3"/>
  <c r="O2278" i="3"/>
  <c r="O1523" i="3"/>
  <c r="O4278" i="3"/>
  <c r="O2927" i="3"/>
  <c r="O5704" i="3"/>
  <c r="O2491" i="3"/>
  <c r="O2841" i="3"/>
  <c r="O5634" i="3"/>
  <c r="O4323" i="3"/>
  <c r="O363" i="3"/>
  <c r="O312" i="3"/>
  <c r="O986" i="3"/>
  <c r="O5089" i="3"/>
  <c r="O40" i="3"/>
  <c r="O5223" i="3"/>
  <c r="O1595" i="3"/>
  <c r="O5246" i="3"/>
  <c r="O5930" i="3"/>
  <c r="O3146" i="3"/>
  <c r="O3522" i="3"/>
  <c r="O1947" i="3"/>
  <c r="O5171" i="3"/>
  <c r="O458" i="3"/>
  <c r="O1141" i="3"/>
  <c r="O313" i="3"/>
  <c r="O1952" i="3"/>
  <c r="O2070" i="3"/>
  <c r="O3432" i="3"/>
  <c r="O798" i="3"/>
  <c r="O3451" i="3"/>
  <c r="O4173" i="3"/>
  <c r="O3665" i="3"/>
  <c r="O1560" i="3"/>
  <c r="O294" i="3"/>
  <c r="O4182" i="3"/>
  <c r="O3140" i="3"/>
  <c r="O1195" i="3"/>
  <c r="O2094" i="3"/>
  <c r="O4911" i="3"/>
  <c r="O1479" i="3"/>
  <c r="O4445" i="3"/>
  <c r="O3291" i="3"/>
  <c r="O436" i="3"/>
  <c r="O197" i="3"/>
  <c r="O657" i="3"/>
  <c r="O1468" i="3"/>
  <c r="O5652" i="3"/>
  <c r="O5035" i="3"/>
  <c r="O3562" i="3"/>
  <c r="O3011" i="3"/>
  <c r="O3468" i="3"/>
  <c r="O1388" i="3"/>
  <c r="O3208" i="3"/>
  <c r="O1330" i="3"/>
  <c r="O2811" i="3"/>
  <c r="O681" i="3"/>
  <c r="O658" i="3"/>
  <c r="O4055" i="3"/>
  <c r="O1739" i="3"/>
  <c r="O911" i="3"/>
  <c r="O3252" i="3"/>
  <c r="O1181" i="3"/>
  <c r="O2943" i="3"/>
  <c r="O2285" i="3"/>
  <c r="O4297" i="3"/>
  <c r="O2021" i="3"/>
  <c r="O4639" i="3"/>
  <c r="O2665" i="3"/>
  <c r="O1348" i="3"/>
  <c r="O2905" i="3"/>
  <c r="O4892" i="3"/>
  <c r="O4351" i="3"/>
  <c r="O5103" i="3"/>
  <c r="O3329" i="3"/>
  <c r="O2874" i="3"/>
  <c r="O1961" i="3"/>
  <c r="O3165" i="3"/>
  <c r="O5404" i="3"/>
  <c r="O953" i="3"/>
  <c r="O2601" i="3"/>
  <c r="O5050" i="3"/>
  <c r="O5059" i="3"/>
  <c r="O5520" i="3"/>
  <c r="O303" i="3"/>
  <c r="O2217" i="3"/>
  <c r="O61" i="3"/>
  <c r="O2699" i="3"/>
  <c r="O3993" i="3"/>
  <c r="O4047" i="3"/>
  <c r="O1531" i="3"/>
  <c r="O1838" i="3"/>
  <c r="O2165" i="3"/>
  <c r="O4282" i="3"/>
  <c r="O4020" i="3"/>
  <c r="O2883" i="3"/>
  <c r="O262" i="3"/>
  <c r="O1304" i="3"/>
  <c r="O344" i="3"/>
  <c r="O5303" i="3"/>
  <c r="O5351" i="3"/>
  <c r="O72" i="3"/>
  <c r="O848" i="3"/>
  <c r="O3579" i="3"/>
  <c r="O62" i="3"/>
  <c r="O2046" i="3"/>
  <c r="O3339" i="3"/>
  <c r="O3424" i="3"/>
  <c r="O5419" i="3"/>
  <c r="O619" i="3"/>
  <c r="O2983" i="3"/>
  <c r="O3572" i="3"/>
  <c r="O1013" i="3"/>
  <c r="O2196" i="3"/>
  <c r="O2861" i="3"/>
  <c r="O2984" i="3"/>
  <c r="O5635" i="3"/>
  <c r="O3743" i="3"/>
  <c r="O4837" i="3"/>
  <c r="O5502" i="3"/>
  <c r="O1992" i="3"/>
  <c r="O4560" i="3"/>
  <c r="O3033" i="3"/>
  <c r="O810" i="3"/>
  <c r="O2047" i="3"/>
  <c r="O5685" i="3"/>
  <c r="O1902" i="3"/>
  <c r="O3147" i="3"/>
  <c r="O663" i="3"/>
  <c r="O664" i="3"/>
  <c r="O2402" i="3"/>
  <c r="O1142" i="3"/>
  <c r="O3053" i="3"/>
  <c r="O4514" i="3"/>
  <c r="O1480" i="3"/>
  <c r="O3347" i="3"/>
  <c r="O4858" i="3"/>
  <c r="O3927" i="3"/>
  <c r="O5283" i="3"/>
  <c r="O2145" i="3"/>
  <c r="O2298" i="3"/>
  <c r="O5982" i="3"/>
  <c r="O480" i="3"/>
  <c r="O5990" i="3"/>
  <c r="O63" i="3"/>
  <c r="O996" i="3"/>
  <c r="O1137" i="3"/>
  <c r="O2951" i="3"/>
  <c r="O4011" i="3"/>
  <c r="O4428" i="3"/>
  <c r="O941" i="3"/>
  <c r="O3677" i="3"/>
  <c r="O2227" i="3"/>
  <c r="O1937" i="3"/>
  <c r="O3913" i="3"/>
  <c r="O4398" i="3"/>
  <c r="O1122" i="3"/>
  <c r="O1532" i="3"/>
  <c r="O4419" i="3"/>
  <c r="O5947" i="3"/>
  <c r="O4790" i="3"/>
  <c r="O4765" i="3"/>
  <c r="O191" i="3"/>
  <c r="O1123" i="3"/>
  <c r="O3454" i="3"/>
  <c r="O2758" i="3"/>
  <c r="O1289" i="3"/>
  <c r="O5497" i="3"/>
  <c r="O3263" i="3"/>
  <c r="O1188" i="3"/>
  <c r="O5021" i="3"/>
  <c r="O5405" i="3"/>
  <c r="O4927" i="3"/>
  <c r="O3220" i="3"/>
  <c r="O481" i="3"/>
  <c r="O1419" i="3"/>
  <c r="O1861" i="3"/>
  <c r="O3458" i="3"/>
  <c r="O41" i="3"/>
  <c r="O1817" i="3"/>
  <c r="O1984" i="3"/>
  <c r="O5521" i="3"/>
  <c r="O5420" i="3"/>
  <c r="O3869" i="3"/>
  <c r="O5551" i="3"/>
  <c r="O2637" i="3"/>
  <c r="O2102" i="3"/>
  <c r="O2848" i="3"/>
  <c r="O3148" i="3"/>
  <c r="O5442" i="3"/>
  <c r="O5337" i="3"/>
  <c r="O5090" i="3"/>
  <c r="O4928" i="3"/>
  <c r="O5154" i="3"/>
  <c r="O3580" i="3"/>
  <c r="O1513" i="3"/>
  <c r="O3925" i="3"/>
  <c r="O765" i="3"/>
  <c r="O509" i="3"/>
  <c r="O5566" i="3"/>
  <c r="O5962" i="3"/>
  <c r="O166" i="3"/>
  <c r="O2435" i="3"/>
  <c r="O3928" i="3"/>
  <c r="O1703" i="3"/>
  <c r="O437" i="3"/>
  <c r="O803" i="3"/>
  <c r="O3280" i="3"/>
  <c r="O1502" i="3"/>
  <c r="O5731" i="3"/>
  <c r="O3750" i="3"/>
  <c r="O892" i="3"/>
  <c r="O4877" i="3"/>
  <c r="O2504" i="3"/>
  <c r="O1469" i="3"/>
  <c r="O5567" i="3"/>
  <c r="O2128" i="3"/>
  <c r="O928" i="3"/>
  <c r="O774" i="3"/>
  <c r="O4676" i="3"/>
  <c r="O3417" i="3"/>
  <c r="O602" i="3"/>
  <c r="O3554" i="3"/>
  <c r="O4625" i="3"/>
  <c r="O5181" i="3"/>
  <c r="O3914" i="3"/>
  <c r="O5338" i="3"/>
  <c r="O4626" i="3"/>
  <c r="O1485" i="3"/>
  <c r="O3641" i="3"/>
  <c r="O101" i="3"/>
  <c r="O1884" i="3"/>
  <c r="O1238" i="3"/>
  <c r="O3306" i="3"/>
  <c r="O1893" i="3"/>
  <c r="O5333" i="3"/>
  <c r="O4725" i="3"/>
  <c r="O1533" i="3"/>
  <c r="O3573" i="3"/>
  <c r="O2561" i="3"/>
  <c r="O4541" i="3"/>
  <c r="O997" i="3"/>
  <c r="O3237" i="3"/>
  <c r="O3042" i="3"/>
  <c r="O5198" i="3"/>
  <c r="O2754" i="3"/>
  <c r="O2893" i="3"/>
  <c r="O5275" i="3"/>
  <c r="O3751" i="3"/>
  <c r="O912" i="3"/>
  <c r="O3475" i="3"/>
  <c r="O3020" i="3"/>
  <c r="O1607" i="3"/>
  <c r="O962" i="3"/>
  <c r="O1851" i="3"/>
  <c r="O1962" i="3"/>
  <c r="O998" i="3"/>
  <c r="O130" i="3"/>
  <c r="O2324" i="3"/>
  <c r="O5111" i="3"/>
  <c r="O1081" i="3"/>
  <c r="O2741" i="3"/>
  <c r="O3581" i="3"/>
  <c r="O332" i="3"/>
  <c r="O454" i="3"/>
  <c r="O2146" i="3"/>
  <c r="O1363" i="3"/>
  <c r="O3633" i="3"/>
  <c r="O160" i="3"/>
  <c r="O2774" i="3"/>
  <c r="O4561" i="3"/>
  <c r="O2129" i="3"/>
  <c r="O211" i="3"/>
  <c r="O413" i="3"/>
  <c r="O3582" i="3"/>
  <c r="O849" i="3"/>
  <c r="O1670" i="3"/>
  <c r="O872" i="3"/>
  <c r="O3264" i="3"/>
  <c r="O532" i="3"/>
  <c r="O5695" i="3"/>
  <c r="O4781" i="3"/>
  <c r="O1687" i="3"/>
  <c r="O4515" i="3"/>
  <c r="O3711" i="3"/>
  <c r="O2509" i="3"/>
  <c r="O4311" i="3"/>
  <c r="O4143" i="3"/>
  <c r="O5240" i="3"/>
  <c r="O4174" i="3"/>
  <c r="O1627" i="3"/>
  <c r="O46" i="3"/>
  <c r="O533" i="3"/>
  <c r="O5191" i="3"/>
  <c r="O224" i="3"/>
  <c r="O1514" i="3"/>
  <c r="O4939" i="3"/>
  <c r="O5775" i="3"/>
  <c r="O954" i="3"/>
  <c r="O2875" i="3"/>
  <c r="O2279" i="3"/>
  <c r="O5628" i="3"/>
  <c r="O1246" i="3"/>
  <c r="O2130" i="3"/>
  <c r="O5112" i="3"/>
  <c r="O5078" i="3"/>
  <c r="O2644" i="3"/>
  <c r="O741" i="3"/>
  <c r="O3547" i="3"/>
  <c r="O5148" i="3"/>
  <c r="O639" i="3"/>
  <c r="O4048" i="3"/>
  <c r="O3307" i="3"/>
  <c r="O2638" i="3"/>
  <c r="O2086" i="3"/>
  <c r="O1290" i="3"/>
  <c r="O3698" i="3"/>
  <c r="O510" i="3"/>
  <c r="O4658" i="3"/>
  <c r="O161" i="3"/>
  <c r="O1437" i="3"/>
  <c r="O2529" i="3"/>
  <c r="O4516" i="3"/>
  <c r="O722" i="3"/>
  <c r="O4230" i="3"/>
  <c r="O1182" i="3"/>
  <c r="O3656" i="3"/>
  <c r="O3083" i="3"/>
  <c r="O5677" i="3"/>
  <c r="O1314" i="3"/>
  <c r="O5155" i="3"/>
  <c r="O3330" i="3"/>
  <c r="O2463" i="3"/>
  <c r="O1124" i="3"/>
  <c r="O620" i="3"/>
  <c r="O843" i="3"/>
  <c r="O4562" i="3"/>
  <c r="O4717" i="3"/>
  <c r="O4873" i="3"/>
  <c r="O5760" i="3"/>
  <c r="O4219" i="3"/>
  <c r="O4827" i="3"/>
  <c r="O364" i="3"/>
  <c r="O5580" i="3"/>
  <c r="O715" i="3"/>
  <c r="O2078" i="3"/>
  <c r="O1427" i="3"/>
  <c r="O3642" i="3"/>
  <c r="O3615" i="3"/>
  <c r="O3281" i="3"/>
  <c r="O5305" i="3"/>
  <c r="O2849" i="3"/>
  <c r="O4298" i="3"/>
  <c r="O1731" i="3"/>
  <c r="O275" i="3"/>
  <c r="O5863" i="3"/>
  <c r="O4098" i="3"/>
  <c r="O5574" i="3"/>
  <c r="O333" i="3"/>
  <c r="O5411" i="3"/>
  <c r="O573" i="3"/>
  <c r="O5911" i="3"/>
  <c r="O5717" i="3"/>
  <c r="O1675" i="3"/>
  <c r="O3253" i="3"/>
  <c r="O2530" i="3"/>
  <c r="O5859" i="3"/>
  <c r="O4886" i="3"/>
  <c r="O3836" i="3"/>
  <c r="O1656" i="3"/>
  <c r="O4279" i="3"/>
  <c r="O2894" i="3"/>
  <c r="O3606" i="3"/>
  <c r="O1534" i="3"/>
  <c r="O113" i="3"/>
  <c r="O5817" i="3"/>
  <c r="O3506" i="3"/>
  <c r="O1057" i="3"/>
  <c r="O5890" i="3"/>
  <c r="O4026" i="3"/>
  <c r="O23" i="3"/>
  <c r="O3670" i="3"/>
  <c r="O1258" i="3"/>
  <c r="O5983" i="3"/>
  <c r="O1252" i="3"/>
  <c r="O775" i="3"/>
  <c r="O3616" i="3"/>
  <c r="O5870" i="3"/>
  <c r="O282" i="3"/>
  <c r="O1926" i="3"/>
  <c r="O1406" i="3"/>
  <c r="O5297" i="3"/>
  <c r="O885" i="3"/>
  <c r="O5849" i="3"/>
  <c r="O4456" i="3"/>
  <c r="O4371" i="3"/>
  <c r="O3054" i="3"/>
  <c r="O345" i="3"/>
  <c r="O659" i="3"/>
  <c r="O5941" i="3"/>
  <c r="O1549" i="3"/>
  <c r="O2832" i="3"/>
  <c r="O3034" i="3"/>
  <c r="O674" i="3"/>
  <c r="O3418" i="3"/>
  <c r="O5830" i="3"/>
  <c r="O3648" i="3"/>
  <c r="O1267" i="3"/>
  <c r="O3171" i="3"/>
  <c r="O3802" i="3"/>
  <c r="O5931" i="3"/>
  <c r="O2957" i="3"/>
  <c r="O3765" i="3"/>
  <c r="O3004" i="3"/>
  <c r="O3870" i="3"/>
  <c r="O3574" i="3"/>
  <c r="O4450" i="3"/>
  <c r="O3597" i="3"/>
  <c r="O3132" i="3"/>
  <c r="O4755" i="3"/>
  <c r="O2639" i="3"/>
  <c r="O4481" i="3"/>
  <c r="O5972" i="3"/>
  <c r="O3978" i="3"/>
  <c r="O1885" i="3"/>
  <c r="O799" i="3"/>
  <c r="O1109" i="3"/>
  <c r="O1100" i="3"/>
  <c r="O459" i="3"/>
  <c r="O1927" i="3"/>
  <c r="O5800" i="3"/>
  <c r="O4798" i="3"/>
  <c r="O1463" i="3"/>
  <c r="O5218" i="3"/>
  <c r="O913" i="3"/>
  <c r="O3485" i="3"/>
  <c r="O3282" i="3"/>
  <c r="O4627" i="3"/>
  <c r="O1492" i="3"/>
  <c r="O3851" i="3"/>
  <c r="O5319" i="3"/>
  <c r="O873" i="3"/>
  <c r="O5298" i="3"/>
  <c r="O4940" i="3"/>
  <c r="O1164" i="3"/>
  <c r="O2958" i="3"/>
  <c r="O2700" i="3"/>
  <c r="O4420" i="3"/>
  <c r="O5443" i="3"/>
  <c r="O1770" i="3"/>
  <c r="O4850" i="3"/>
  <c r="O2396" i="3"/>
  <c r="O886" i="3"/>
  <c r="O5266" i="3"/>
  <c r="O3649" i="3"/>
  <c r="O1470" i="3"/>
  <c r="O3879" i="3"/>
  <c r="O4091" i="3"/>
  <c r="O2379" i="3"/>
  <c r="O5182" i="3"/>
  <c r="O1030" i="3"/>
  <c r="O2374" i="3"/>
  <c r="O4291" i="3"/>
  <c r="O503" i="3"/>
  <c r="O3292" i="3"/>
  <c r="O1117" i="3"/>
  <c r="O1503" i="3"/>
  <c r="O1464" i="3"/>
  <c r="O3240" i="3"/>
  <c r="O2233" i="3"/>
  <c r="O850" i="3"/>
  <c r="O3515" i="3"/>
  <c r="O5705" i="3"/>
  <c r="O5794" i="3"/>
  <c r="O1872" i="3"/>
  <c r="O5231" i="3"/>
  <c r="O2403" i="3"/>
  <c r="O4049" i="3"/>
  <c r="O5995" i="3"/>
  <c r="O1877" i="3"/>
  <c r="O5831" i="3"/>
  <c r="O1183" i="3"/>
  <c r="O5022" i="3"/>
  <c r="O3759" i="3"/>
  <c r="O3961" i="3"/>
  <c r="O893" i="3"/>
  <c r="O1443" i="3"/>
  <c r="O2259" i="3"/>
  <c r="O3459" i="3"/>
  <c r="O4399" i="3"/>
  <c r="O5339" i="3"/>
  <c r="O5060" i="3"/>
  <c r="O5079" i="3"/>
  <c r="O5467" i="3"/>
  <c r="O304" i="3"/>
  <c r="O5522" i="3"/>
  <c r="O2968" i="3"/>
  <c r="O5658" i="3"/>
  <c r="O4065" i="3"/>
  <c r="O4718" i="3"/>
  <c r="O5361" i="3"/>
  <c r="O3331" i="3"/>
  <c r="O2985" i="3"/>
  <c r="O3241" i="3"/>
  <c r="O2737" i="3"/>
  <c r="O4175" i="3"/>
  <c r="O1169" i="3"/>
  <c r="O1325" i="3"/>
  <c r="O936" i="3"/>
  <c r="O2346" i="3"/>
  <c r="O1331" i="3"/>
  <c r="O1253" i="3"/>
  <c r="O5905" i="3"/>
  <c r="O385" i="3"/>
  <c r="O689" i="3"/>
  <c r="O4116" i="3"/>
  <c r="O5523" i="3"/>
  <c r="O574" i="3"/>
  <c r="O3293" i="3"/>
  <c r="O1380" i="3"/>
  <c r="O5471" i="3"/>
  <c r="O2521" i="3"/>
  <c r="O3787" i="3"/>
  <c r="O263" i="3"/>
  <c r="O1862" i="3"/>
  <c r="O706" i="3"/>
  <c r="O5891" i="3"/>
  <c r="O5818" i="3"/>
  <c r="O734" i="3"/>
  <c r="O73" i="3"/>
  <c r="O3257" i="3"/>
  <c r="O2280" i="3"/>
  <c r="O1976" i="3"/>
  <c r="O4816" i="3"/>
  <c r="O1910" i="3"/>
  <c r="O3200" i="3"/>
  <c r="O2788" i="3"/>
  <c r="O2652" i="3"/>
  <c r="O901" i="3"/>
  <c r="O3495" i="3"/>
  <c r="O1809" i="3"/>
  <c r="O2153" i="3"/>
  <c r="O690" i="3"/>
  <c r="O4283" i="3"/>
  <c r="O2701" i="3"/>
  <c r="O5453" i="3"/>
  <c r="O1515" i="3"/>
  <c r="O946" i="3"/>
  <c r="O551" i="3"/>
  <c r="O4666" i="3"/>
  <c r="O3746" i="3"/>
  <c r="O64" i="3"/>
  <c r="O2160" i="3"/>
  <c r="O3820" i="3"/>
  <c r="O1565" i="3"/>
  <c r="O2583" i="3"/>
  <c r="O608" i="3"/>
  <c r="O5948" i="3"/>
  <c r="O2353" i="3"/>
  <c r="O4388" i="3"/>
  <c r="O987" i="3"/>
  <c r="O682" i="3"/>
  <c r="O1953" i="3"/>
  <c r="O5478" i="3"/>
  <c r="O977" i="3"/>
  <c r="O1407" i="3"/>
  <c r="O5000" i="3"/>
  <c r="O3021" i="3"/>
  <c r="O3563" i="3"/>
  <c r="O3555" i="3"/>
  <c r="O287" i="3"/>
  <c r="O390" i="3"/>
  <c r="O2769" i="3"/>
  <c r="O4030" i="3"/>
  <c r="O1839" i="3"/>
  <c r="O3298" i="3"/>
  <c r="O2514" i="3"/>
  <c r="O2197" i="3"/>
  <c r="O511" i="3"/>
  <c r="O237" i="3"/>
  <c r="O1389" i="3"/>
  <c r="O4183" i="3"/>
  <c r="O3896" i="3"/>
  <c r="O3385" i="3"/>
  <c r="O2914" i="3"/>
  <c r="O1280" i="3"/>
  <c r="O2079" i="3"/>
  <c r="O3607" i="3"/>
  <c r="O3149" i="3"/>
  <c r="O811" i="3"/>
  <c r="O2404" i="3"/>
  <c r="O4260" i="3"/>
  <c r="O1239" i="3"/>
  <c r="O276" i="3"/>
  <c r="O1231" i="3"/>
  <c r="O1486" i="3"/>
  <c r="O4893" i="3"/>
  <c r="O339" i="3"/>
  <c r="O5776" i="3"/>
  <c r="O3308" i="3"/>
  <c r="O5819" i="3"/>
  <c r="O1790" i="3"/>
  <c r="O978" i="3"/>
  <c r="O1749" i="3"/>
  <c r="O3702" i="3"/>
  <c r="O2497" i="3"/>
  <c r="O95" i="3"/>
  <c r="O2505" i="3"/>
  <c r="O1977" i="3"/>
  <c r="O2036" i="3"/>
  <c r="O3915" i="3"/>
  <c r="O5850" i="3"/>
  <c r="O4000" i="3"/>
  <c r="O1291" i="3"/>
  <c r="O1821" i="3"/>
  <c r="O212" i="3"/>
  <c r="O3723" i="3"/>
  <c r="O346" i="3"/>
  <c r="O585" i="3"/>
  <c r="O969" i="3"/>
  <c r="O4618" i="3"/>
  <c r="O4987" i="3"/>
  <c r="O4377" i="3"/>
  <c r="O2218" i="3"/>
  <c r="O5771" i="3"/>
  <c r="O5362" i="3"/>
  <c r="O5412" i="3"/>
  <c r="O1878" i="3"/>
  <c r="O2296" i="3"/>
  <c r="O5267" i="3"/>
  <c r="O3452" i="3"/>
  <c r="O1408" i="3"/>
  <c r="O5232" i="3"/>
  <c r="O586" i="3"/>
  <c r="O4324" i="3"/>
  <c r="O2003" i="3"/>
  <c r="O4993" i="3"/>
  <c r="O5366" i="3"/>
  <c r="O2666" i="3"/>
  <c r="O1420" i="3"/>
  <c r="O1583" i="3"/>
  <c r="O2667" i="3"/>
  <c r="O4922" i="3"/>
  <c r="O4782" i="3"/>
  <c r="O398" i="3"/>
  <c r="O2080" i="3"/>
  <c r="O4740" i="3"/>
  <c r="O4859" i="3"/>
  <c r="O2103" i="3"/>
  <c r="O3160" i="3"/>
  <c r="O5421" i="3"/>
  <c r="O1725" i="3"/>
  <c r="O4547" i="3"/>
  <c r="O2308" i="3"/>
  <c r="O1317" i="3"/>
  <c r="O406" i="3"/>
  <c r="O3133" i="3"/>
  <c r="O2316" i="3"/>
  <c r="O5036" i="3"/>
  <c r="O2405" i="3"/>
  <c r="O379" i="3"/>
  <c r="O1110" i="3"/>
  <c r="O2187" i="3"/>
  <c r="O5651" i="3"/>
  <c r="O3396" i="3"/>
  <c r="O4783" i="3"/>
  <c r="O665" i="3"/>
  <c r="O2469" i="3"/>
  <c r="O3657" i="3"/>
  <c r="O4667" i="3"/>
  <c r="O2048" i="3"/>
  <c r="O1827" i="3"/>
  <c r="O1596" i="3"/>
  <c r="O2709" i="3"/>
  <c r="O1170" i="3"/>
  <c r="O3955" i="3"/>
  <c r="O3634" i="3"/>
  <c r="O2037" i="3"/>
  <c r="O5342" i="3"/>
  <c r="O4261" i="3"/>
  <c r="O3766" i="3"/>
  <c r="O220" i="3"/>
  <c r="O2854" i="3"/>
  <c r="O1886" i="3"/>
  <c r="O5906" i="3"/>
  <c r="O4469" i="3"/>
  <c r="O1487" i="3"/>
  <c r="O2243" i="3"/>
  <c r="O2454" i="3"/>
  <c r="O2915" i="3"/>
  <c r="O4108" i="3"/>
  <c r="O2702" i="3"/>
  <c r="O2934" i="3"/>
  <c r="O955" i="3"/>
  <c r="O4912" i="3"/>
  <c r="O4975" i="3"/>
  <c r="O1574" i="3"/>
  <c r="O1240" i="3"/>
  <c r="O1661" i="3"/>
  <c r="O445" i="3"/>
  <c r="O2608" i="3"/>
  <c r="O5373" i="3"/>
  <c r="O3592" i="3"/>
  <c r="O2253" i="3"/>
  <c r="O4677" i="3"/>
  <c r="O766" i="3"/>
  <c r="O1963" i="3"/>
  <c r="O2759" i="3"/>
  <c r="O3852" i="3"/>
  <c r="O245" i="3"/>
  <c r="O3340" i="3"/>
  <c r="O3935" i="3"/>
  <c r="O5942" i="3"/>
  <c r="O2935" i="3"/>
  <c r="O3979" i="3"/>
  <c r="O1964" i="3"/>
  <c r="O1364" i="3"/>
  <c r="O1638" i="3"/>
  <c r="O3332" i="3"/>
  <c r="O2833" i="3"/>
  <c r="O2347" i="3"/>
  <c r="O4784" i="3"/>
  <c r="O5209" i="3"/>
  <c r="O3936" i="3"/>
  <c r="O3542" i="3"/>
  <c r="O2219" i="3"/>
  <c r="O2234" i="3"/>
  <c r="O2338" i="3"/>
  <c r="O614" i="3"/>
  <c r="O4292" i="3"/>
  <c r="O5429" i="3"/>
  <c r="O4400" i="3"/>
  <c r="O4864" i="3"/>
  <c r="O74" i="3"/>
  <c r="O603" i="3"/>
  <c r="O1903" i="3"/>
  <c r="O3269" i="3"/>
  <c r="O2492" i="3"/>
  <c r="O5399" i="3"/>
  <c r="O4994" i="3"/>
  <c r="O1428" i="3"/>
  <c r="O2354" i="3"/>
  <c r="O5276" i="3"/>
  <c r="O1763" i="3"/>
  <c r="O3985" i="3"/>
  <c r="O5051" i="3"/>
  <c r="O295" i="3"/>
  <c r="O102" i="3"/>
  <c r="O4648" i="3"/>
  <c r="O1305" i="3"/>
  <c r="O5219" i="3"/>
  <c r="O5581" i="3"/>
  <c r="O5247" i="3"/>
  <c r="O4389" i="3"/>
  <c r="O2051" i="3"/>
  <c r="O1764" i="3"/>
  <c r="O1704" i="3"/>
  <c r="O4805" i="3"/>
  <c r="O2681" i="3"/>
  <c r="O4306" i="3"/>
  <c r="O3930" i="3"/>
  <c r="O2309" i="3"/>
  <c r="O3215" i="3"/>
  <c r="O1037" i="3"/>
  <c r="O645" i="3"/>
  <c r="O3425" i="3"/>
  <c r="O960" i="3"/>
  <c r="O753" i="3"/>
  <c r="O5916" i="3"/>
  <c r="O2552" i="3"/>
  <c r="O4842" i="3"/>
  <c r="O3228" i="3"/>
  <c r="O5413" i="3"/>
  <c r="O1450" i="3"/>
  <c r="O4851" i="3"/>
  <c r="O988" i="3"/>
  <c r="O5" i="3"/>
  <c r="O2193" i="3"/>
  <c r="O374" i="3"/>
  <c r="O4505" i="3"/>
  <c r="O5028" i="3"/>
  <c r="O1822" i="3"/>
  <c r="O4099" i="3"/>
  <c r="O2484" i="3"/>
  <c r="O2429" i="3"/>
  <c r="O3090" i="3"/>
  <c r="O5617" i="3"/>
  <c r="O1695" i="3"/>
  <c r="O1259" i="3"/>
  <c r="O4401" i="3"/>
  <c r="O5851" i="3"/>
  <c r="O1465" i="3"/>
  <c r="O3871" i="3"/>
  <c r="O4246" i="3"/>
  <c r="O357" i="3"/>
  <c r="O5010" i="3"/>
  <c r="O4556" i="3"/>
  <c r="O5582" i="3"/>
  <c r="O4457" i="3"/>
  <c r="O2449" i="3"/>
  <c r="O2959" i="3"/>
  <c r="O1988" i="3"/>
  <c r="O1717" i="3"/>
  <c r="O2992" i="3"/>
  <c r="O5040" i="3"/>
  <c r="O4935" i="3"/>
  <c r="O5805" i="3"/>
  <c r="O5886" i="3"/>
  <c r="O5201" i="3"/>
  <c r="O4352" i="3"/>
  <c r="O5755" i="3"/>
  <c r="O534" i="3"/>
  <c r="O2670" i="3"/>
  <c r="O2476" i="3"/>
  <c r="O2420" i="3"/>
  <c r="O5080" i="3"/>
  <c r="O2653" i="3"/>
  <c r="O2327" i="3"/>
  <c r="O1999" i="3"/>
  <c r="O4525" i="3"/>
  <c r="O723" i="3"/>
  <c r="O5472" i="3"/>
  <c r="O88" i="3"/>
  <c r="O1756" i="3"/>
  <c r="O3916" i="3"/>
  <c r="O5374" i="3"/>
  <c r="O4072" i="3"/>
  <c r="O1575" i="3"/>
  <c r="O5795" i="3"/>
  <c r="O4887" i="3"/>
  <c r="O2071" i="3"/>
  <c r="O3441" i="3"/>
  <c r="O5966" i="3"/>
  <c r="O5459" i="3"/>
  <c r="O3178" i="3"/>
  <c r="O4109" i="3"/>
  <c r="O3884" i="3"/>
  <c r="O47" i="3"/>
  <c r="O5340" i="3"/>
  <c r="O2299" i="3"/>
  <c r="O1823" i="3"/>
  <c r="O3788" i="3"/>
  <c r="O535" i="3"/>
  <c r="O4136" i="3"/>
  <c r="O3937" i="3"/>
  <c r="O54" i="3"/>
  <c r="O3442" i="3"/>
  <c r="O2384" i="3"/>
  <c r="O859" i="3"/>
  <c r="O1632" i="3"/>
  <c r="O4464" i="3"/>
  <c r="O2260" i="3"/>
  <c r="O5781" i="3"/>
  <c r="O5932" i="3"/>
  <c r="O2411" i="3"/>
  <c r="O1662" i="3"/>
  <c r="O438" i="3"/>
  <c r="O627" i="3"/>
  <c r="O2789" i="3"/>
  <c r="O4588" i="3"/>
  <c r="O914" i="3"/>
  <c r="O902" i="3"/>
  <c r="O1451" i="3"/>
  <c r="O2022" i="3"/>
  <c r="O3353" i="3"/>
  <c r="O5899" i="3"/>
  <c r="O851" i="3"/>
  <c r="O1260" i="3"/>
  <c r="O716" i="3"/>
  <c r="O979" i="3"/>
  <c r="O3666" i="3"/>
  <c r="O887" i="3"/>
  <c r="O558" i="3"/>
  <c r="O3188" i="3"/>
  <c r="O2790" i="3"/>
  <c r="O493" i="3"/>
  <c r="O207" i="3"/>
  <c r="O1068" i="3"/>
  <c r="O4021" i="3"/>
  <c r="O5595" i="3"/>
  <c r="O5739" i="3"/>
  <c r="O5761" i="3"/>
  <c r="O5414" i="3"/>
  <c r="O473" i="3"/>
  <c r="O2602" i="3"/>
  <c r="O1298" i="3"/>
  <c r="O5953" i="3"/>
  <c r="O1948" i="3"/>
  <c r="O2791" i="3"/>
  <c r="O5820" i="3"/>
  <c r="O628" i="3"/>
  <c r="O4192" i="3"/>
  <c r="O4719" i="3"/>
  <c r="O391" i="3"/>
  <c r="O4970" i="3"/>
  <c r="O48" i="3"/>
  <c r="O3043" i="3"/>
  <c r="O2011" i="3"/>
  <c r="O1705" i="3"/>
  <c r="O2981" i="3"/>
  <c r="O198" i="3"/>
  <c r="O4044" i="3"/>
  <c r="O3872" i="3"/>
  <c r="O5544" i="3"/>
  <c r="O5672" i="3"/>
  <c r="O4092" i="3"/>
  <c r="O903" i="3"/>
  <c r="O4117" i="3"/>
  <c r="O3321" i="3"/>
  <c r="O2760" i="3"/>
  <c r="O2181" i="3"/>
  <c r="O1496" i="3"/>
  <c r="O5386" i="3"/>
  <c r="O525" i="3"/>
  <c r="O3258" i="3"/>
  <c r="O527" i="3"/>
  <c r="O1318" i="3"/>
  <c r="O255" i="3"/>
  <c r="O5248" i="3"/>
  <c r="O5607" i="3"/>
  <c r="O1965" i="3"/>
  <c r="O455" i="3"/>
  <c r="O3366" i="3"/>
  <c r="O1038" i="3"/>
  <c r="O283" i="3"/>
  <c r="O399" i="3"/>
  <c r="O5575" i="3"/>
  <c r="O1504" i="3"/>
  <c r="O221" i="3"/>
  <c r="O5557" i="3"/>
  <c r="O1429" i="3"/>
  <c r="O2654" i="3"/>
  <c r="O1688" i="3"/>
  <c r="O5352" i="3"/>
  <c r="O4231" i="3"/>
  <c r="O2366" i="3"/>
  <c r="O1390" i="3"/>
  <c r="O3232" i="3"/>
  <c r="O3035" i="3"/>
  <c r="O1319" i="3"/>
  <c r="O5949" i="3"/>
  <c r="O2710" i="3"/>
  <c r="O1555" i="3"/>
  <c r="O2993" i="3"/>
  <c r="O5821" i="3"/>
  <c r="O5083" i="3"/>
  <c r="O5202" i="3"/>
  <c r="O4659" i="3"/>
  <c r="O2822" i="3"/>
  <c r="O3782" i="3"/>
  <c r="O629" i="3"/>
  <c r="O2421" i="3"/>
  <c r="O3386" i="3"/>
  <c r="O2876" i="3"/>
  <c r="O609" i="3"/>
  <c r="O4325" i="3"/>
  <c r="O2300" i="3"/>
  <c r="O4687" i="3"/>
  <c r="O2339" i="3"/>
  <c r="O1138" i="3"/>
  <c r="O3843" i="3"/>
  <c r="O1726" i="3"/>
  <c r="O4293" i="3"/>
  <c r="O5483" i="3"/>
  <c r="O2628" i="3"/>
  <c r="O5041" i="3"/>
  <c r="O4342" i="3"/>
  <c r="O4587" i="3"/>
  <c r="O604" i="3"/>
  <c r="O131" i="3"/>
  <c r="O1452" i="3"/>
  <c r="O222" i="3"/>
  <c r="O3703" i="3"/>
  <c r="O5810" i="3"/>
  <c r="O75" i="3"/>
  <c r="O2397" i="3"/>
  <c r="O3071" i="3"/>
  <c r="O559" i="3"/>
  <c r="O5023" i="3"/>
  <c r="O3112" i="3"/>
  <c r="O5766" i="3"/>
  <c r="O860" i="3"/>
  <c r="O4615" i="3"/>
  <c r="O5871" i="3"/>
  <c r="O3598" i="3"/>
  <c r="O4482" i="3"/>
  <c r="O3486" i="3"/>
  <c r="O3507" i="3"/>
  <c r="O1938" i="3"/>
  <c r="O2855" i="3"/>
  <c r="O1394" i="3"/>
  <c r="O4589" i="3"/>
  <c r="O4203" i="3"/>
  <c r="O4590" i="3"/>
  <c r="O325" i="3"/>
  <c r="O1619" i="3"/>
  <c r="O4415" i="3"/>
  <c r="O630" i="3"/>
  <c r="O2104" i="3"/>
  <c r="O140" i="3"/>
  <c r="O5533" i="3"/>
  <c r="O4962" i="3"/>
  <c r="O980" i="3"/>
  <c r="O5686" i="3"/>
  <c r="O5917" i="3"/>
  <c r="O3769" i="3"/>
  <c r="O375" i="3"/>
  <c r="O804" i="3"/>
  <c r="O2198" i="3"/>
  <c r="O4204" i="3"/>
  <c r="O4118" i="3"/>
  <c r="O2367" i="3"/>
  <c r="O4390" i="3"/>
  <c r="O5224" i="3"/>
  <c r="O3599" i="3"/>
  <c r="O3962" i="3"/>
  <c r="O805" i="3"/>
  <c r="O2562" i="3"/>
  <c r="O621" i="3"/>
  <c r="O4517" i="3"/>
  <c r="O1130" i="3"/>
  <c r="O3072" i="3"/>
  <c r="O2663" i="3"/>
  <c r="O1306" i="3"/>
  <c r="O1954" i="3"/>
  <c r="O1157" i="3"/>
  <c r="O3460" i="3"/>
  <c r="O460" i="3"/>
  <c r="O5839" i="3"/>
  <c r="O296" i="3"/>
  <c r="O5430" i="3"/>
  <c r="O1993" i="3"/>
  <c r="O2412" i="3"/>
  <c r="O3121" i="3"/>
  <c r="O707" i="3"/>
  <c r="O2703" i="3"/>
  <c r="O560" i="3"/>
  <c r="O3453" i="3"/>
  <c r="O2574" i="3"/>
  <c r="O3221" i="3"/>
  <c r="O844" i="3"/>
  <c r="O5328" i="3"/>
  <c r="O429" i="3"/>
  <c r="O3931" i="3"/>
  <c r="O4741" i="3"/>
  <c r="O1680" i="3"/>
  <c r="O4184" i="3"/>
  <c r="O5037" i="3"/>
  <c r="O5061" i="3"/>
  <c r="O4476" i="3"/>
  <c r="O691" i="3"/>
  <c r="O3773" i="3"/>
  <c r="O1771" i="3"/>
  <c r="O2062" i="3"/>
  <c r="O5852" i="3"/>
  <c r="O4232" i="3"/>
  <c r="O1337" i="3"/>
  <c r="O5042" i="3"/>
  <c r="O5583" i="3"/>
  <c r="O4144" i="3"/>
  <c r="O1576" i="3"/>
  <c r="O2317" i="3"/>
  <c r="O2131" i="3"/>
  <c r="O5796" i="3"/>
  <c r="O1828" i="3"/>
  <c r="O2563" i="3"/>
  <c r="O5422" i="3"/>
  <c r="O2355" i="3"/>
  <c r="O5268" i="3"/>
  <c r="O2188" i="3"/>
  <c r="O4742" i="3"/>
  <c r="O4001" i="3"/>
  <c r="O4333" i="3"/>
  <c r="O1261" i="3"/>
  <c r="O5233" i="3"/>
  <c r="O5832" i="3"/>
  <c r="O213" i="3"/>
  <c r="O3166" i="3"/>
  <c r="O1292" i="3"/>
  <c r="O2214" i="3"/>
  <c r="O4256" i="3"/>
  <c r="O1591" i="3"/>
  <c r="O5653" i="3"/>
  <c r="O4708" i="3"/>
  <c r="O2603" i="3"/>
  <c r="O3689" i="3"/>
  <c r="O5806" i="3"/>
  <c r="O5133" i="3"/>
  <c r="O3161" i="3"/>
  <c r="O852" i="3"/>
  <c r="O956" i="3"/>
  <c r="O485" i="3"/>
  <c r="O3704" i="3"/>
  <c r="O1689" i="3"/>
  <c r="O4929" i="3"/>
  <c r="O1147" i="3"/>
  <c r="O167" i="3"/>
  <c r="O4595" i="3"/>
  <c r="O5696" i="3"/>
  <c r="O5918" i="3"/>
  <c r="O1608" i="3"/>
  <c r="O5299" i="3"/>
  <c r="O2105" i="3"/>
  <c r="O2805" i="3"/>
  <c r="O4213" i="3"/>
  <c r="O821" i="3"/>
  <c r="O232" i="3"/>
  <c r="O4591" i="3"/>
  <c r="O5431" i="3"/>
  <c r="O4235" i="3"/>
  <c r="O1772" i="3"/>
  <c r="O2030" i="3"/>
  <c r="O5984" i="3"/>
  <c r="O3098" i="3"/>
  <c r="O2994" i="3"/>
  <c r="O1750" i="3"/>
  <c r="O5122" i="3"/>
  <c r="O1356" i="3"/>
  <c r="O4270" i="3"/>
  <c r="O5172" i="3"/>
  <c r="O5460" i="3"/>
  <c r="O2675" i="3"/>
  <c r="O3496" i="3"/>
  <c r="O3099" i="3"/>
  <c r="O1232" i="3"/>
  <c r="O1505" i="3"/>
  <c r="O2095" i="3"/>
  <c r="O5043" i="3"/>
  <c r="O2052" i="3"/>
  <c r="O5872" i="3"/>
  <c r="O631" i="3"/>
  <c r="O3372" i="3"/>
  <c r="O2464" i="3"/>
  <c r="O5001" i="3"/>
  <c r="O2618" i="3"/>
  <c r="O3986" i="3"/>
  <c r="O767" i="3"/>
  <c r="O942" i="3"/>
  <c r="O561" i="3"/>
  <c r="O3113" i="3"/>
  <c r="O2154" i="3"/>
  <c r="O2166" i="3"/>
  <c r="O76" i="3"/>
  <c r="O861" i="3"/>
  <c r="O4603" i="3"/>
  <c r="O4791" i="3"/>
  <c r="O5659" i="3"/>
  <c r="O5084" i="3"/>
  <c r="O4548" i="3"/>
  <c r="O3917" i="3"/>
  <c r="O77" i="3"/>
  <c r="O512" i="3"/>
  <c r="O1196" i="3"/>
  <c r="O4477" i="3"/>
  <c r="O1002" i="3"/>
  <c r="O692" i="3"/>
  <c r="O3508" i="3"/>
  <c r="O132" i="3"/>
  <c r="O1204" i="3"/>
  <c r="O1025" i="3"/>
  <c r="O2057" i="3"/>
  <c r="O1939" i="3"/>
  <c r="O3167" i="3"/>
  <c r="O4649" i="3"/>
  <c r="O4451" i="3"/>
  <c r="O981" i="3"/>
  <c r="O3397" i="3"/>
  <c r="O270" i="3"/>
  <c r="O5310" i="3"/>
  <c r="O1241" i="3"/>
  <c r="O3803" i="3"/>
  <c r="O4343" i="3"/>
  <c r="O2969" i="3"/>
  <c r="O5864" i="3"/>
  <c r="O2738" i="3"/>
  <c r="O5887" i="3"/>
  <c r="O1911" i="3"/>
  <c r="O4185" i="3"/>
  <c r="O3853" i="3"/>
  <c r="O5782" i="3"/>
  <c r="O552" i="3"/>
  <c r="O754" i="3"/>
  <c r="O3804" i="3"/>
  <c r="O1955" i="3"/>
  <c r="O4155" i="3"/>
  <c r="O2155" i="3"/>
  <c r="O5767" i="3"/>
  <c r="O1775" i="3"/>
  <c r="O632" i="3"/>
  <c r="O708" i="3"/>
  <c r="O5284" i="3"/>
  <c r="O5139" i="3"/>
  <c r="O5636" i="3"/>
  <c r="O1863" i="3"/>
  <c r="O970" i="3"/>
  <c r="O5740" i="3"/>
  <c r="O5269" i="3"/>
  <c r="O633" i="3"/>
  <c r="O982" i="3"/>
  <c r="O3994" i="3"/>
  <c r="O829" i="3"/>
  <c r="O3885" i="3"/>
  <c r="O3516" i="3"/>
  <c r="O1493" i="3"/>
  <c r="O3189" i="3"/>
  <c r="O3987" i="3"/>
  <c r="O1014" i="3"/>
  <c r="O5085" i="3"/>
  <c r="O2531" i="3"/>
  <c r="O4963" i="3"/>
  <c r="O5149" i="3"/>
  <c r="O5545" i="3"/>
  <c r="O1681" i="3"/>
  <c r="O5513" i="3"/>
  <c r="O3789" i="3"/>
  <c r="O1132" i="3"/>
  <c r="O894" i="3"/>
  <c r="O4465" i="3"/>
  <c r="O2113" i="3"/>
  <c r="O2838" i="3"/>
  <c r="O4093" i="3"/>
  <c r="O1165" i="3"/>
  <c r="O192" i="3"/>
  <c r="O2348" i="3"/>
  <c r="O4247" i="3"/>
  <c r="O1111" i="3"/>
  <c r="O5134" i="3"/>
  <c r="O3100" i="3"/>
  <c r="O3333" i="3"/>
  <c r="O3402" i="3"/>
  <c r="O2318" i="3"/>
  <c r="O392" i="3"/>
  <c r="O830" i="3"/>
  <c r="O1879" i="3"/>
  <c r="O4248" i="3"/>
  <c r="O2132" i="3"/>
  <c r="O6001" i="3"/>
  <c r="O482" i="3"/>
  <c r="O1751" i="3"/>
  <c r="O5002" i="3"/>
  <c r="O2310" i="3"/>
  <c r="O562" i="3"/>
  <c r="O3790" i="3"/>
  <c r="O513" i="3"/>
  <c r="O3705" i="3"/>
  <c r="O5538" i="3"/>
  <c r="O650" i="3"/>
  <c r="O785" i="3"/>
  <c r="O414" i="3"/>
  <c r="O2254" i="3"/>
  <c r="O2023" i="3"/>
  <c r="O4249" i="3"/>
  <c r="O5546" i="3"/>
  <c r="O1727" i="3"/>
  <c r="O4640" i="3"/>
  <c r="O3678" i="3"/>
  <c r="O3242" i="3"/>
  <c r="O4318" i="3"/>
  <c r="O1831" i="3"/>
  <c r="O256" i="3"/>
  <c r="O755" i="3"/>
  <c r="O3359" i="3"/>
  <c r="O4688" i="3"/>
  <c r="O5568" i="3"/>
  <c r="O2170" i="3"/>
  <c r="O4365" i="3"/>
  <c r="O2096" i="3"/>
  <c r="O2742" i="3"/>
  <c r="O1438" i="3"/>
  <c r="O2215" i="3"/>
  <c r="O5490" i="3"/>
  <c r="O724" i="3"/>
  <c r="O4083" i="3"/>
  <c r="O2436" i="3"/>
  <c r="O1757" i="3"/>
  <c r="O233" i="3"/>
  <c r="O4571" i="3"/>
  <c r="O1628" i="3"/>
  <c r="O660" i="3"/>
  <c r="O2960" i="3"/>
  <c r="O5123" i="3"/>
  <c r="O3643" i="3"/>
  <c r="O4056" i="3"/>
  <c r="O563" i="3"/>
  <c r="O5576" i="3"/>
  <c r="O1148" i="3"/>
  <c r="O4843" i="3"/>
  <c r="O999" i="3"/>
  <c r="O1403" i="3"/>
  <c r="O699" i="3"/>
  <c r="O2147" i="3"/>
  <c r="O5091" i="3"/>
  <c r="O2199" i="3"/>
  <c r="O5892" i="3"/>
  <c r="O693" i="3"/>
  <c r="O3724" i="3"/>
  <c r="O1272" i="3"/>
  <c r="O971" i="3"/>
  <c r="O756" i="3"/>
  <c r="O3543" i="3"/>
  <c r="O2890" i="3"/>
  <c r="O4458" i="3"/>
  <c r="O1031" i="3"/>
  <c r="O1357" i="3"/>
  <c r="O365" i="3"/>
  <c r="O2690" i="3"/>
  <c r="O2311" i="3"/>
  <c r="O141" i="3"/>
  <c r="O2235" i="3"/>
  <c r="O3862" i="3"/>
  <c r="O5950" i="3"/>
  <c r="O193" i="3"/>
  <c r="O4188" i="3"/>
  <c r="O989" i="3"/>
  <c r="O2498" i="3"/>
  <c r="O947" i="3"/>
  <c r="O4563" i="3"/>
  <c r="O1372" i="3"/>
  <c r="O3844" i="3"/>
  <c r="O326" i="3"/>
  <c r="O800" i="3"/>
  <c r="O4964" i="3"/>
  <c r="O519" i="3"/>
  <c r="O2676" i="3"/>
  <c r="O241" i="3"/>
  <c r="O5991" i="3"/>
  <c r="O4271" i="3"/>
  <c r="O4494" i="3"/>
  <c r="O2761" i="3"/>
  <c r="O4483" i="3"/>
  <c r="O4050" i="3"/>
  <c r="O1740" i="3"/>
  <c r="O2510" i="3"/>
  <c r="O4806" i="3"/>
  <c r="O2455" i="3"/>
  <c r="O2261" i="3"/>
  <c r="O4695" i="3"/>
  <c r="O1395" i="3"/>
  <c r="O564" i="3"/>
  <c r="O1671" i="3"/>
  <c r="O5334" i="3"/>
  <c r="O1299" i="3"/>
  <c r="O2862" i="3"/>
  <c r="O2986" i="3"/>
  <c r="O915" i="3"/>
  <c r="O4572" i="3"/>
  <c r="O1077" i="3"/>
  <c r="O1481" i="3"/>
  <c r="O1706" i="3"/>
  <c r="O2928" i="3"/>
  <c r="O5375" i="3"/>
  <c r="O5507" i="3"/>
  <c r="O24" i="3"/>
  <c r="O3690" i="3"/>
  <c r="O2114" i="3"/>
  <c r="O5524" i="3"/>
  <c r="O5503" i="3"/>
  <c r="O3150" i="3"/>
  <c r="O4894" i="3"/>
  <c r="O3243" i="3"/>
  <c r="O4668" i="3"/>
  <c r="O5642" i="3"/>
  <c r="O5003" i="3"/>
  <c r="O789" i="3"/>
  <c r="O4145" i="3"/>
  <c r="O1396" i="3"/>
  <c r="O1832" i="3"/>
  <c r="O1994" i="3"/>
  <c r="O776" i="3"/>
  <c r="O439" i="3"/>
  <c r="O3938" i="3"/>
  <c r="O3443" i="3"/>
  <c r="O3673" i="3"/>
  <c r="O2775" i="3"/>
  <c r="O777" i="3"/>
  <c r="O327" i="3"/>
  <c r="O3774" i="3"/>
  <c r="O4416" i="3"/>
  <c r="O4946" i="3"/>
  <c r="O5811" i="3"/>
  <c r="O3190" i="3"/>
  <c r="O1776" i="3"/>
  <c r="O1707" i="3"/>
  <c r="O1956" i="3"/>
  <c r="O4110" i="3"/>
  <c r="O1205" i="3"/>
  <c r="O990" i="3"/>
  <c r="O4700" i="3"/>
  <c r="O5746" i="3"/>
  <c r="O2629" i="3"/>
  <c r="O1506" i="3"/>
  <c r="O4828" i="3"/>
  <c r="O5558" i="3"/>
  <c r="O3517" i="3"/>
  <c r="O1584" i="3"/>
  <c r="O1818" i="3"/>
  <c r="O5092" i="3"/>
  <c r="O3322" i="3"/>
  <c r="O1636" i="3"/>
  <c r="O2493" i="3"/>
  <c r="O4888" i="3"/>
  <c r="O3201" i="3"/>
  <c r="O366" i="3"/>
  <c r="O3005" i="3"/>
  <c r="O376" i="3"/>
  <c r="O4995" i="3"/>
  <c r="O6" i="3"/>
  <c r="O831" i="3"/>
  <c r="O314" i="3"/>
  <c r="O4709" i="3"/>
  <c r="O5973" i="3"/>
  <c r="O709" i="3"/>
  <c r="O3880" i="3"/>
  <c r="O3367" i="3"/>
  <c r="O2097" i="3"/>
  <c r="O4557" i="3"/>
  <c r="O5992" i="3"/>
  <c r="O2916" i="3"/>
  <c r="O3073" i="3"/>
  <c r="O3091" i="3"/>
  <c r="O5741" i="3"/>
  <c r="O4996" i="3"/>
  <c r="O3828" i="3"/>
  <c r="O5113" i="3"/>
  <c r="O2553" i="3"/>
  <c r="O504" i="3"/>
  <c r="O5044" i="3"/>
  <c r="O1471" i="3"/>
  <c r="O1732" i="3"/>
  <c r="O4294" i="3"/>
  <c r="O3360" i="3"/>
  <c r="O5547" i="3"/>
  <c r="O4913" i="3"/>
  <c r="O3186" i="3"/>
  <c r="O1409" i="3"/>
  <c r="O494" i="3"/>
  <c r="O5534" i="3"/>
  <c r="O4579" i="3"/>
  <c r="O2575" i="3"/>
  <c r="O3378" i="3"/>
  <c r="O4596" i="3"/>
  <c r="O1795" i="3"/>
  <c r="O5156" i="3"/>
  <c r="O4518" i="3"/>
  <c r="O1242" i="3"/>
  <c r="O3433" i="3"/>
  <c r="O1928" i="3"/>
  <c r="O421" i="3"/>
  <c r="O1904" i="3"/>
  <c r="O4421" i="3"/>
  <c r="O2506" i="3"/>
  <c r="O180" i="3"/>
  <c r="O4250" i="3"/>
  <c r="O921" i="3"/>
  <c r="O4558" i="3"/>
  <c r="O336" i="3"/>
  <c r="O5479" i="3"/>
  <c r="O5293" i="3"/>
  <c r="O3538" i="3"/>
  <c r="O55" i="3"/>
  <c r="O4402" i="3"/>
  <c r="O5093" i="3"/>
  <c r="O4262" i="3"/>
  <c r="O1139" i="3"/>
  <c r="O5210" i="3"/>
  <c r="O181" i="3"/>
  <c r="O3644" i="3"/>
  <c r="O4307" i="3"/>
  <c r="O2255" i="3"/>
  <c r="O4564" i="3"/>
  <c r="O1940" i="3"/>
  <c r="O315" i="3"/>
  <c r="O972" i="3"/>
  <c r="O456" i="3"/>
  <c r="O2970" i="3"/>
  <c r="O916" i="3"/>
  <c r="O145" i="3"/>
  <c r="O4233" i="3"/>
  <c r="O4002" i="3"/>
  <c r="O3509" i="3"/>
  <c r="O2929" i="3"/>
  <c r="O4506" i="3"/>
  <c r="O4965" i="3"/>
  <c r="O5252" i="3"/>
  <c r="O5912" i="3"/>
  <c r="O5629" i="3"/>
  <c r="O4536" i="3"/>
  <c r="O96" i="3"/>
  <c r="O2944" i="3"/>
  <c r="O5608" i="3"/>
  <c r="O4284" i="3"/>
  <c r="O1741" i="3"/>
  <c r="O5415" i="3"/>
  <c r="O3886" i="3"/>
  <c r="O3229" i="3"/>
  <c r="O4838" i="3"/>
  <c r="O2682" i="3"/>
  <c r="O3265" i="3"/>
  <c r="O5673" i="3"/>
  <c r="O5919" i="3"/>
  <c r="O5539" i="3"/>
  <c r="O4422" i="3"/>
  <c r="O4066" i="3"/>
  <c r="O2584" i="3"/>
  <c r="O380" i="3"/>
  <c r="O2795" i="3"/>
  <c r="O5423" i="3"/>
  <c r="O2532" i="3"/>
  <c r="O2863" i="3"/>
  <c r="N3012" i="3" a="1"/>
  <c r="N3012" i="3" s="1"/>
  <c r="N4997" i="3" a="1"/>
  <c r="N4997" i="3" s="1"/>
  <c r="N2704" i="3" a="1"/>
  <c r="N2704" i="3" s="1"/>
  <c r="N4895" i="3" a="1"/>
  <c r="N4895" i="3" s="1"/>
  <c r="N3527" i="3" a="1"/>
  <c r="N3527" i="3" s="1"/>
  <c r="N5135" i="3" a="1"/>
  <c r="N5135" i="3" s="1"/>
  <c r="N5601" i="3" a="1"/>
  <c r="N5601" i="3" s="1"/>
  <c r="N3334" i="3" a="1"/>
  <c r="N3334" i="3" s="1"/>
  <c r="N1765" i="3" a="1"/>
  <c r="N1765" i="3" s="1"/>
  <c r="N3244" i="3" a="1"/>
  <c r="N3244" i="3" s="1"/>
  <c r="N5094" i="3" a="1"/>
  <c r="N5094" i="3" s="1"/>
  <c r="N735" i="3" a="1"/>
  <c r="N735" i="3" s="1"/>
  <c r="N271" i="3" a="1"/>
  <c r="N271" i="3" s="1"/>
  <c r="N2156" i="3" a="1"/>
  <c r="N2156" i="3" s="1"/>
  <c r="N2533" i="3" a="1"/>
  <c r="N2533" i="3" s="1"/>
  <c r="N4766" i="3" a="1"/>
  <c r="N4766" i="3" s="1"/>
  <c r="N358" i="3" a="1"/>
  <c r="N358" i="3" s="1"/>
  <c r="N3084" i="3" a="1"/>
  <c r="N3084" i="3" s="1"/>
  <c r="N3712" i="3" a="1"/>
  <c r="N3712" i="3" s="1"/>
  <c r="N5783" i="3" a="1"/>
  <c r="N5783" i="3" s="1"/>
  <c r="N2167" i="3" a="1"/>
  <c r="N2167" i="3" s="1"/>
  <c r="N1644" i="3" a="1"/>
  <c r="N1644" i="3" s="1"/>
  <c r="N3315" i="3" a="1"/>
  <c r="N3315" i="3" s="1"/>
  <c r="N3904" i="3" a="1"/>
  <c r="N3904" i="3" s="1"/>
  <c r="N4379" i="3" a="1"/>
  <c r="N4379" i="3" s="1"/>
  <c r="N5315" i="3" a="1"/>
  <c r="N5315" i="3" s="1"/>
  <c r="N4720" i="3" a="1"/>
  <c r="N4720" i="3" s="1"/>
  <c r="N5277" i="3" a="1"/>
  <c r="N5277" i="3" s="1"/>
  <c r="N124" i="3" a="1"/>
  <c r="N124" i="3" s="1"/>
  <c r="N3168" i="3" a="1"/>
  <c r="N3168" i="3" s="1"/>
  <c r="N1921" i="3" a="1"/>
  <c r="N1921" i="3" s="1"/>
  <c r="N5840" i="3" a="1"/>
  <c r="N5840" i="3" s="1"/>
  <c r="N5052" i="3" a="1"/>
  <c r="N5052" i="3" s="1"/>
  <c r="N3939" i="3" a="1"/>
  <c r="N3939" i="3" s="1"/>
  <c r="N5278" i="3" a="1"/>
  <c r="N5278" i="3" s="1"/>
  <c r="N3469" i="3" a="1"/>
  <c r="N3469" i="3" s="1"/>
  <c r="N3658" i="3" a="1"/>
  <c r="N3658" i="3" s="1"/>
  <c r="N2494" i="3" a="1"/>
  <c r="N2494" i="3" s="1"/>
  <c r="N5841" i="3" a="1"/>
  <c r="N5841" i="3" s="1"/>
  <c r="N895" i="3" a="1"/>
  <c r="N895" i="3" s="1"/>
  <c r="N1143" i="3" a="1"/>
  <c r="N1143" i="3" s="1"/>
  <c r="N4220" i="3" a="1"/>
  <c r="N4220" i="3" s="1"/>
  <c r="N422" i="3" a="1"/>
  <c r="N422" i="3" s="1"/>
  <c r="N1338" i="3" a="1"/>
  <c r="N1338" i="3" s="1"/>
  <c r="N5654" i="3" a="1"/>
  <c r="N5654" i="3" s="1"/>
  <c r="N4039" i="3" a="1"/>
  <c r="N4039" i="3" s="1"/>
  <c r="N5609" i="3" a="1"/>
  <c r="N5609" i="3" s="1"/>
  <c r="N136" i="3" a="1"/>
  <c r="N136" i="3" s="1"/>
  <c r="N526" i="3" a="1"/>
  <c r="N526" i="3" s="1"/>
  <c r="N4146" i="3" a="1"/>
  <c r="N4146" i="3" s="1"/>
  <c r="N4372" i="3" a="1"/>
  <c r="N4372" i="3" s="1"/>
  <c r="N5199" i="3" a="1"/>
  <c r="N5199" i="3" s="1"/>
  <c r="N806" i="3" a="1"/>
  <c r="N806" i="3" s="1"/>
  <c r="N5559" i="3" a="1"/>
  <c r="N5559" i="3" s="1"/>
  <c r="N4366" i="3" a="1"/>
  <c r="N4366" i="3" s="1"/>
  <c r="N3409" i="3" a="1"/>
  <c r="N3409" i="3" s="1"/>
  <c r="N5726" i="3" a="1"/>
  <c r="N5726" i="3" s="1"/>
  <c r="N5353" i="3" a="1"/>
  <c r="N5353" i="3" s="1"/>
  <c r="N874" i="3" a="1"/>
  <c r="N874" i="3" s="1"/>
  <c r="N386" i="3" a="1"/>
  <c r="N386" i="3" s="1"/>
  <c r="N2762" i="3" a="1"/>
  <c r="N2762" i="3" s="1"/>
  <c r="N1883" i="3" a="1"/>
  <c r="N1883" i="3" s="1"/>
  <c r="N4669" i="3" a="1"/>
  <c r="N4669" i="3" s="1"/>
  <c r="N1320" i="3" a="1"/>
  <c r="N1320" i="3" s="1"/>
  <c r="N1786" i="3" a="1"/>
  <c r="N1786" i="3" s="1"/>
  <c r="N1856" i="3" a="1"/>
  <c r="N1856" i="3" s="1"/>
  <c r="N4608" i="3" a="1"/>
  <c r="N4608" i="3" s="1"/>
  <c r="N5062" i="3" a="1"/>
  <c r="N5062" i="3" s="1"/>
  <c r="N5697" i="3" a="1"/>
  <c r="N5697" i="3" s="1"/>
  <c r="N2895" i="3" a="1"/>
  <c r="N2895" i="3" s="1"/>
  <c r="N835" i="3" a="1"/>
  <c r="N835" i="3" s="1"/>
  <c r="N4003" i="3" a="1"/>
  <c r="N4003" i="3" s="1"/>
  <c r="N4061" i="3" a="1"/>
  <c r="N4061" i="3" s="1"/>
  <c r="N1682" i="3" a="1"/>
  <c r="N1682" i="3" s="1"/>
  <c r="N2271" i="3" a="1"/>
  <c r="N2271" i="3" s="1"/>
  <c r="N5873" i="3" a="1"/>
  <c r="N5873" i="3" s="1"/>
  <c r="N5114" i="3" a="1"/>
  <c r="N5114" i="3" s="1"/>
  <c r="N2477" i="3" a="1"/>
  <c r="N2477" i="3" s="1"/>
  <c r="N3617" i="3" a="1"/>
  <c r="N3617" i="3" s="1"/>
  <c r="N536" i="3" a="1"/>
  <c r="N536" i="3" s="1"/>
  <c r="N2456" i="3" a="1"/>
  <c r="N2456" i="3" s="1"/>
  <c r="N2864" i="3" a="1"/>
  <c r="N2864" i="3" s="1"/>
  <c r="N2936" i="3" a="1"/>
  <c r="N2936" i="3" s="1"/>
  <c r="N2312" i="3" a="1"/>
  <c r="N2312" i="3" s="1"/>
  <c r="N65" i="3" a="1"/>
  <c r="N65" i="3" s="1"/>
  <c r="N553" i="3" a="1"/>
  <c r="N553" i="3" s="1"/>
  <c r="N4334" i="3" a="1"/>
  <c r="N4334" i="3" s="1"/>
  <c r="N2207" i="3" a="1"/>
  <c r="N2207" i="3" s="1"/>
  <c r="N3101" i="3" a="1"/>
  <c r="N3101" i="3" s="1"/>
  <c r="N4966" i="3" a="1"/>
  <c r="N4966" i="3" s="1"/>
  <c r="N3533" i="3" a="1"/>
  <c r="N3533" i="3" s="1"/>
  <c r="N137" i="3" a="1"/>
  <c r="N137" i="3" s="1"/>
  <c r="N3222" i="3" a="1"/>
  <c r="N3222" i="3" s="1"/>
  <c r="N3659" i="3" a="1"/>
  <c r="N3659" i="3" s="1"/>
  <c r="N3455" i="3" a="1"/>
  <c r="N3455" i="3" s="1"/>
  <c r="N5552" i="3" a="1"/>
  <c r="N5552" i="3" s="1"/>
  <c r="N5772" i="3" a="1"/>
  <c r="N5772" i="3" s="1"/>
  <c r="N683" i="3" a="1"/>
  <c r="N683" i="3" s="1"/>
  <c r="N5424" i="3" a="1"/>
  <c r="N5424" i="3" s="1"/>
  <c r="N3873" i="3" a="1"/>
  <c r="N3873" i="3" s="1"/>
  <c r="N2747" i="3" a="1"/>
  <c r="N2747" i="3" s="1"/>
  <c r="N4817" i="3" a="1"/>
  <c r="N4817" i="3" s="1"/>
  <c r="N4660" i="3" a="1"/>
  <c r="N4660" i="3" s="1"/>
  <c r="N4205" i="3" a="1"/>
  <c r="N4205" i="3" s="1"/>
  <c r="N1535" i="3" a="1"/>
  <c r="N1535" i="3" s="1"/>
  <c r="N2748" i="3" a="1"/>
  <c r="N2748" i="3" s="1"/>
  <c r="N1711" i="3" a="1"/>
  <c r="N1711" i="3" s="1"/>
  <c r="N2655" i="3" a="1"/>
  <c r="N2655" i="3" s="1"/>
  <c r="N5710" i="3" a="1"/>
  <c r="N5710" i="3" s="1"/>
  <c r="N2356" i="3" a="1"/>
  <c r="N2356" i="3" s="1"/>
  <c r="N1472" i="3" a="1"/>
  <c r="N1472" i="3" s="1"/>
  <c r="N3618" i="3" a="1"/>
  <c r="N3618" i="3" s="1"/>
  <c r="N1613" i="3" a="1"/>
  <c r="N1613" i="3" s="1"/>
  <c r="N3948" i="3" a="1"/>
  <c r="N3948" i="3" s="1"/>
  <c r="N4429" i="3" a="1"/>
  <c r="N4429" i="3" s="1"/>
  <c r="N5569" i="3" a="1"/>
  <c r="N5569" i="3" s="1"/>
  <c r="N5678" i="3" a="1"/>
  <c r="N5678" i="3" s="1"/>
  <c r="N4285" i="3" a="1"/>
  <c r="N4285" i="3" s="1"/>
  <c r="N3600" i="3" a="1"/>
  <c r="N3600" i="3" s="1"/>
  <c r="N5963" i="3" a="1"/>
  <c r="N5963" i="3" s="1"/>
  <c r="N3191" i="3" a="1"/>
  <c r="N3191" i="3" s="1"/>
  <c r="N5508" i="3" a="1"/>
  <c r="N5508" i="3" s="1"/>
  <c r="N4907" i="3" a="1"/>
  <c r="N4907" i="3" s="1"/>
  <c r="N3837" i="3" a="1"/>
  <c r="N3837" i="3" s="1"/>
  <c r="N4466" i="3" a="1"/>
  <c r="N4466" i="3" s="1"/>
  <c r="N316" i="3" a="1"/>
  <c r="N316" i="3" s="1"/>
  <c r="N4031" i="3" a="1"/>
  <c r="N4031" i="3" s="1"/>
  <c r="N2585" i="3" a="1"/>
  <c r="N2585" i="3" s="1"/>
  <c r="N4908" i="3" a="1"/>
  <c r="N4908" i="3" s="1"/>
  <c r="N3048" i="3" a="1"/>
  <c r="N3048" i="3" s="1"/>
  <c r="N3327" i="3" a="1"/>
  <c r="N3327" i="3" s="1"/>
  <c r="N3829" i="3" a="1"/>
  <c r="N3829" i="3" s="1"/>
  <c r="N2613" i="3" a="1"/>
  <c r="N2613" i="3" s="1"/>
  <c r="N4236" i="3" a="1"/>
  <c r="N4236" i="3" s="1"/>
  <c r="N5311" i="3" a="1"/>
  <c r="N5311" i="3" s="1"/>
  <c r="N272" i="3" a="1"/>
  <c r="N272" i="3" s="1"/>
  <c r="N2522" i="3" a="1"/>
  <c r="N2522" i="3" s="1"/>
  <c r="N5560" i="3" a="1"/>
  <c r="N5560" i="3" s="1"/>
  <c r="N2917" i="3" a="1"/>
  <c r="N2917" i="3" s="1"/>
  <c r="N4430" i="3" a="1"/>
  <c r="N4430" i="3" s="1"/>
  <c r="N2470" i="3" a="1"/>
  <c r="N2470" i="3" s="1"/>
  <c r="N5812" i="3" a="1"/>
  <c r="N5812" i="3" s="1"/>
  <c r="N4519" i="3" a="1"/>
  <c r="N4519" i="3" s="1"/>
  <c r="N2106" i="3" a="1"/>
  <c r="N2106" i="3" s="1"/>
  <c r="N1047" i="3" a="1"/>
  <c r="N1047" i="3" s="1"/>
  <c r="N4147" i="3" a="1"/>
  <c r="N4147" i="3" s="1"/>
  <c r="N1268" i="3" a="1"/>
  <c r="N1268" i="3" s="1"/>
  <c r="N514" i="3" a="1"/>
  <c r="N514" i="3" s="1"/>
  <c r="N1015" i="3" a="1"/>
  <c r="N1015" i="3" s="1"/>
  <c r="N2124" i="3" a="1"/>
  <c r="N2124" i="3" s="1"/>
  <c r="N5143" i="3" a="1"/>
  <c r="N5143" i="3" s="1"/>
  <c r="N4661" i="3" a="1"/>
  <c r="N4661" i="3" s="1"/>
  <c r="N2301" i="3" a="1"/>
  <c r="N2301" i="3" s="1"/>
  <c r="N1397" i="3" a="1"/>
  <c r="N1397" i="3" s="1"/>
  <c r="N3387" i="3" a="1"/>
  <c r="N3387" i="3" s="1"/>
  <c r="N340" i="3" a="1"/>
  <c r="N340" i="3" s="1"/>
  <c r="N3379" i="3" a="1"/>
  <c r="N3379" i="3" s="1"/>
  <c r="N1016" i="3" a="1"/>
  <c r="N1016" i="3" s="1"/>
  <c r="N1430" i="3" a="1"/>
  <c r="N1430" i="3" s="1"/>
  <c r="N3932" i="3" a="1"/>
  <c r="N3932" i="3" s="1"/>
  <c r="N5161" i="3" a="1"/>
  <c r="N5161" i="3" s="1"/>
  <c r="N3744" i="3" a="1"/>
  <c r="N3744" i="3" s="1"/>
  <c r="N1273" i="3" a="1"/>
  <c r="N1273" i="3" s="1"/>
  <c r="N5665" i="3" a="1"/>
  <c r="N5665" i="3" s="1"/>
  <c r="N2827" i="3" a="1"/>
  <c r="N2827" i="3" s="1"/>
  <c r="N5964" i="3" a="1"/>
  <c r="N5964" i="3" s="1"/>
  <c r="N2368" i="3" a="1"/>
  <c r="N2368" i="3" s="1"/>
  <c r="N5484" i="3" a="1"/>
  <c r="N5484" i="3" s="1"/>
  <c r="N4431" i="3" a="1"/>
  <c r="N4431" i="3" s="1"/>
  <c r="N1880" i="3" a="1"/>
  <c r="N1880" i="3" s="1"/>
  <c r="N3691" i="3" a="1"/>
  <c r="N3691" i="3" s="1"/>
  <c r="N7" i="3" a="1"/>
  <c r="N7" i="3" s="1"/>
  <c r="N1791" i="3" a="1"/>
  <c r="N1791" i="3" s="1"/>
  <c r="N5974" i="3" a="1"/>
  <c r="N5974" i="3" s="1"/>
  <c r="N1536" i="3" a="1"/>
  <c r="N1536" i="3" s="1"/>
  <c r="N5437" i="3" a="1"/>
  <c r="N5437" i="3" s="1"/>
  <c r="N2656" i="3" a="1"/>
  <c r="N2656" i="3" s="1"/>
  <c r="N2945" i="3" a="1"/>
  <c r="N2945" i="3" s="1"/>
  <c r="N3556" i="3" a="1"/>
  <c r="N3556" i="3" s="1"/>
  <c r="N646" i="3" a="1"/>
  <c r="N646" i="3" s="1"/>
  <c r="N1773" i="3" a="1"/>
  <c r="N1773" i="3" s="1"/>
  <c r="N2133" i="3" a="1"/>
  <c r="N2133" i="3" s="1"/>
  <c r="N3887" i="3" a="1"/>
  <c r="N3887" i="3" s="1"/>
  <c r="N5387" i="3" a="1"/>
  <c r="N5387" i="3" s="1"/>
  <c r="N1690" i="3" a="1"/>
  <c r="N1690" i="3" s="1"/>
  <c r="N4432" i="3" a="1"/>
  <c r="N4432" i="3" s="1"/>
  <c r="N3348" i="3" a="1"/>
  <c r="N3348" i="3" s="1"/>
  <c r="N5865" i="3" a="1"/>
  <c r="N5865" i="3" s="1"/>
  <c r="N4616" i="3" a="1"/>
  <c r="N4616" i="3" s="1"/>
  <c r="N4580" i="3" a="1"/>
  <c r="N4580" i="3" s="1"/>
  <c r="N4057" i="3" a="1"/>
  <c r="N4057" i="3" s="1"/>
  <c r="N1391" i="3" a="1"/>
  <c r="N1391" i="3" s="1"/>
  <c r="N565" i="3" a="1"/>
  <c r="N565" i="3" s="1"/>
  <c r="N4641" i="3" a="1"/>
  <c r="N4641" i="3" s="1"/>
  <c r="N2896" i="3" a="1"/>
  <c r="N2896" i="3" s="1"/>
  <c r="N1733" i="3" a="1"/>
  <c r="N1733" i="3" s="1"/>
  <c r="N5822" i="3" a="1"/>
  <c r="N5822" i="3" s="1"/>
  <c r="N5011" i="3" a="1"/>
  <c r="N5011" i="3" s="1"/>
  <c r="N3622" i="3" a="1"/>
  <c r="N3622" i="3" s="1"/>
  <c r="N2856" i="3" a="1"/>
  <c r="N2856" i="3" s="1"/>
  <c r="N5256" i="3" a="1"/>
  <c r="N5256" i="3" s="1"/>
  <c r="N2589" i="3" a="1"/>
  <c r="N2589" i="3" s="1"/>
  <c r="N2256" i="3" a="1"/>
  <c r="N2256" i="3" s="1"/>
  <c r="N4156" i="3" a="1"/>
  <c r="N4156" i="3" s="1"/>
  <c r="N5679" i="3" a="1"/>
  <c r="N5679" i="3" s="1"/>
  <c r="N461" i="3" a="1"/>
  <c r="N461" i="3" s="1"/>
  <c r="N1189" i="3" a="1"/>
  <c r="N1189" i="3" s="1"/>
  <c r="N1645" i="3" a="1"/>
  <c r="N1645" i="3" s="1"/>
  <c r="N1646" i="3" a="1"/>
  <c r="N1646" i="3" s="1"/>
  <c r="N4822" i="3" a="1"/>
  <c r="N4822" i="3" s="1"/>
  <c r="N4507" i="3" a="1"/>
  <c r="N4507" i="3" s="1"/>
  <c r="N3770" i="3" a="1"/>
  <c r="N3770" i="3" s="1"/>
  <c r="N5173" i="3" a="1"/>
  <c r="N5173" i="3" s="1"/>
  <c r="N1032" i="3" a="1"/>
  <c r="N1032" i="3" s="1"/>
  <c r="N4467" i="3" a="1"/>
  <c r="N4467" i="3" s="1"/>
  <c r="N5203" i="3" a="1"/>
  <c r="N5203" i="3" s="1"/>
  <c r="N3635" i="3" a="1"/>
  <c r="N3635" i="3" s="1"/>
  <c r="N1782" i="3" a="1"/>
  <c r="N1782" i="3" s="1"/>
  <c r="N1524" i="3" a="1"/>
  <c r="N1524" i="3" s="1"/>
  <c r="N2024" i="3" a="1"/>
  <c r="N2024" i="3" s="1"/>
  <c r="N3085" i="3" a="1"/>
  <c r="N3085" i="3" s="1"/>
  <c r="N2668" i="3" a="1"/>
  <c r="N2668" i="3" s="1"/>
  <c r="N2743" i="3" a="1"/>
  <c r="N2743" i="3" s="1"/>
  <c r="N387" i="3" a="1"/>
  <c r="N387" i="3" s="1"/>
  <c r="N2995" i="3" a="1"/>
  <c r="N2995" i="3" s="1"/>
  <c r="N4609" i="3" a="1"/>
  <c r="N4609" i="3" s="1"/>
  <c r="N249" i="3" a="1"/>
  <c r="N249" i="3" s="1"/>
  <c r="N78" i="3" a="1"/>
  <c r="N78" i="3" s="1"/>
  <c r="N1101" i="3" a="1"/>
  <c r="N1101" i="3" s="1"/>
  <c r="N4998" i="3" a="1"/>
  <c r="N4998" i="3" s="1"/>
  <c r="N3114" i="3" a="1"/>
  <c r="N3114" i="3" s="1"/>
  <c r="N1556" i="3" a="1"/>
  <c r="N1556" i="3" s="1"/>
  <c r="N1293" i="3" a="1"/>
  <c r="N1293" i="3" s="1"/>
  <c r="N5866" i="3" a="1"/>
  <c r="N5866" i="3" s="1"/>
  <c r="N5687" i="3" a="1"/>
  <c r="N5687" i="3" s="1"/>
  <c r="N4130" i="3" a="1"/>
  <c r="N4130" i="3" s="1"/>
  <c r="N3683" i="3" a="1"/>
  <c r="N3683" i="3" s="1"/>
  <c r="N2115" i="3" a="1"/>
  <c r="N2115" i="3" s="1"/>
  <c r="N5954" i="3" a="1"/>
  <c r="N5954" i="3" s="1"/>
  <c r="N1171" i="3" a="1"/>
  <c r="N1171" i="3" s="1"/>
  <c r="N1696" i="3" a="1"/>
  <c r="N1696" i="3" s="1"/>
  <c r="N2236" i="3" a="1"/>
  <c r="N2236" i="3" s="1"/>
  <c r="N79" i="3" a="1"/>
  <c r="N79" i="3" s="1"/>
  <c r="N3128" i="3" a="1"/>
  <c r="N3128" i="3" s="1"/>
  <c r="N2749" i="3" a="1"/>
  <c r="N2749" i="3" s="1"/>
  <c r="N3434" i="3" a="1"/>
  <c r="N3434" i="3" s="1"/>
  <c r="N5920" i="3" a="1"/>
  <c r="N5920" i="3" s="1"/>
  <c r="N5742" i="3" a="1"/>
  <c r="N5742" i="3" s="1"/>
  <c r="N5797" i="3" a="1"/>
  <c r="N5797" i="3" s="1"/>
  <c r="N5735" i="3" a="1"/>
  <c r="N5735" i="3" s="1"/>
  <c r="N142" i="3" a="1"/>
  <c r="N142" i="3" s="1"/>
  <c r="N2691" i="3" a="1"/>
  <c r="N2691" i="3" s="1"/>
  <c r="N5204" i="3" a="1"/>
  <c r="N5204" i="3" s="1"/>
  <c r="N520" i="3" a="1"/>
  <c r="N520" i="3" s="1"/>
  <c r="N1651" i="3" a="1"/>
  <c r="N1651" i="3" s="1"/>
  <c r="N4526" i="3" a="1"/>
  <c r="N4526" i="3" s="1"/>
  <c r="N2671" i="3" a="1"/>
  <c r="N2671" i="3" s="1"/>
  <c r="N288" i="3" a="1"/>
  <c r="N288" i="3" s="1"/>
  <c r="N5680" i="3" a="1"/>
  <c r="N5680" i="3" s="1"/>
  <c r="N2229" i="3" a="1"/>
  <c r="N2229" i="3" s="1"/>
  <c r="N1966" i="3" a="1"/>
  <c r="N1966" i="3" s="1"/>
  <c r="N2189" i="3" a="1"/>
  <c r="N2189" i="3" s="1"/>
  <c r="N2012" i="3" a="1"/>
  <c r="N2012" i="3" s="1"/>
  <c r="N3063" i="3" a="1"/>
  <c r="N3063" i="3" s="1"/>
  <c r="N2677" i="3" a="1"/>
  <c r="N2677" i="3" s="1"/>
  <c r="N2081" i="3" a="1"/>
  <c r="N2081" i="3" s="1"/>
  <c r="N2803" i="3" a="1"/>
  <c r="N2803" i="3" s="1"/>
  <c r="N1082" i="3" a="1"/>
  <c r="N1082" i="3" s="1"/>
  <c r="N3783" i="3" a="1"/>
  <c r="N3783" i="3" s="1"/>
  <c r="N3064" i="3" a="1"/>
  <c r="N3064" i="3" s="1"/>
  <c r="N5813" i="3" a="1"/>
  <c r="N5813" i="3" s="1"/>
  <c r="N4865" i="3" a="1"/>
  <c r="N4865" i="3" s="1"/>
  <c r="N1003" i="3" a="1"/>
  <c r="N1003" i="3" s="1"/>
  <c r="N4179" i="3" a="1"/>
  <c r="N4179" i="3" s="1"/>
  <c r="N5263" i="3" a="1"/>
  <c r="N5263" i="3" s="1"/>
  <c r="N640" i="3" a="1"/>
  <c r="N640" i="3" s="1"/>
  <c r="N4767" i="3" a="1"/>
  <c r="N4767" i="3" s="1"/>
  <c r="N590" i="3" a="1"/>
  <c r="N590" i="3" s="1"/>
  <c r="N4914" i="3" a="1"/>
  <c r="N4914" i="3" s="1"/>
  <c r="N4976" i="3" a="1"/>
  <c r="N4976" i="3" s="1"/>
  <c r="N5853" i="3" a="1"/>
  <c r="N5853" i="3" s="1"/>
  <c r="N3778" i="3" a="1"/>
  <c r="N3778" i="3" s="1"/>
  <c r="N5029" i="3" a="1"/>
  <c r="N5029" i="3" s="1"/>
  <c r="N2645" i="3" a="1"/>
  <c r="N2645" i="3" s="1"/>
  <c r="N1092" i="3" a="1"/>
  <c r="N1092" i="3" s="1"/>
  <c r="N3619" i="3" a="1"/>
  <c r="N3619" i="3" s="1"/>
  <c r="N862" i="3" a="1"/>
  <c r="N862" i="3" s="1"/>
  <c r="N430" i="3" a="1"/>
  <c r="N430" i="3" s="1"/>
  <c r="N1234" i="3" a="1"/>
  <c r="N1234" i="3" s="1"/>
  <c r="N3410" i="3" a="1"/>
  <c r="N3410" i="3" s="1"/>
  <c r="N4878" i="3" a="1"/>
  <c r="N4878" i="3" s="1"/>
  <c r="N1235" i="3" a="1"/>
  <c r="N1235" i="3" s="1"/>
  <c r="N3316" i="3" a="1"/>
  <c r="N3316" i="3" s="1"/>
  <c r="N4012" i="3" a="1"/>
  <c r="N4012" i="3" s="1"/>
  <c r="N1929" i="3" a="1"/>
  <c r="N1929" i="3" s="1"/>
  <c r="N264" i="3" a="1"/>
  <c r="N264" i="3" s="1"/>
  <c r="N1410" i="3" a="1"/>
  <c r="N1410" i="3" s="1"/>
  <c r="N566" i="3" a="1"/>
  <c r="N566" i="3" s="1"/>
  <c r="N1190" i="3" a="1"/>
  <c r="N1190" i="3" s="1"/>
  <c r="N5874" i="3" a="1"/>
  <c r="N5874" i="3" s="1"/>
  <c r="N3980" i="3" a="1"/>
  <c r="N3980" i="3" s="1"/>
  <c r="N5306" i="3" a="1"/>
  <c r="N5306" i="3" s="1"/>
  <c r="N3209" i="3" a="1"/>
  <c r="N3209" i="3" s="1"/>
  <c r="N863" i="3" a="1"/>
  <c r="N863" i="3" s="1"/>
  <c r="N5074" i="3" a="1"/>
  <c r="N5074" i="3" s="1"/>
  <c r="N1102" i="3" a="1"/>
  <c r="N1102" i="3" s="1"/>
  <c r="N3839" i="3" a="1"/>
  <c r="N3839" i="3" s="1"/>
  <c r="N615" i="3" a="1"/>
  <c r="N615" i="3" s="1"/>
  <c r="N5425" i="3" a="1"/>
  <c r="N5425" i="3" s="1"/>
  <c r="N5285" i="3" a="1"/>
  <c r="N5285" i="3" s="1"/>
  <c r="N5637" i="3" a="1"/>
  <c r="N5637" i="3" s="1"/>
  <c r="N2576" i="3" a="1"/>
  <c r="N2576" i="3" s="1"/>
  <c r="N1922" i="3" a="1"/>
  <c r="N1922" i="3" s="1"/>
  <c r="N5225" i="3" a="1"/>
  <c r="N5225" i="3" s="1"/>
  <c r="N2657" i="3" a="1"/>
  <c r="N2657" i="3" s="1"/>
  <c r="N5300" i="3" a="1"/>
  <c r="N5300" i="3" s="1"/>
  <c r="N5596" i="3" a="1"/>
  <c r="N5596" i="3" s="1"/>
  <c r="N3593" i="3" a="1"/>
  <c r="N3593" i="3" s="1"/>
  <c r="N2053" i="3" a="1"/>
  <c r="N2053" i="3" s="1"/>
  <c r="N4353" i="3" a="1"/>
  <c r="N4353" i="3" s="1"/>
  <c r="N5444" i="3" a="1"/>
  <c r="N5444" i="3" s="1"/>
  <c r="N3497" i="3" a="1"/>
  <c r="N3497" i="3" s="1"/>
  <c r="N3233" i="3" a="1"/>
  <c r="N3233" i="3" s="1"/>
  <c r="N2672" i="3" a="1"/>
  <c r="N2672" i="3" s="1"/>
  <c r="N4988" i="3" a="1"/>
  <c r="N4988" i="3" s="1"/>
  <c r="N5747" i="3" a="1"/>
  <c r="N5747" i="3" s="1"/>
  <c r="N419" i="3" a="1"/>
  <c r="N419" i="3" s="1"/>
  <c r="N2134" i="3" a="1"/>
  <c r="N2134" i="3" s="1"/>
  <c r="N651" i="3" a="1"/>
  <c r="N651" i="3" s="1"/>
  <c r="N2445" i="3" a="1"/>
  <c r="N2445" i="3" s="1"/>
  <c r="N1247" i="3" a="1"/>
  <c r="N1247" i="3" s="1"/>
  <c r="N1206" i="3" a="1"/>
  <c r="N1206" i="3" s="1"/>
  <c r="N3349" i="3" a="1"/>
  <c r="N3349" i="3" s="1"/>
  <c r="N3967" i="3" a="1"/>
  <c r="N3967" i="3" s="1"/>
  <c r="N4844" i="3" a="1"/>
  <c r="N4844" i="3" s="1"/>
  <c r="N1358" i="3" a="1"/>
  <c r="N1358" i="3" s="1"/>
  <c r="N3294" i="3" a="1"/>
  <c r="N3294" i="3" s="1"/>
  <c r="N1339" i="3" a="1"/>
  <c r="N1339" i="3" s="1"/>
  <c r="N3245" i="3" a="1"/>
  <c r="N3245" i="3" s="1"/>
  <c r="N4662" i="3" a="1"/>
  <c r="N4662" i="3" s="1"/>
  <c r="N4610" i="3" a="1"/>
  <c r="N4610" i="3" s="1"/>
  <c r="N1864" i="3" a="1"/>
  <c r="N1864" i="3" s="1"/>
  <c r="N4004" i="3" a="1"/>
  <c r="N4004" i="3" s="1"/>
  <c r="N5814" i="3" a="1"/>
  <c r="N5814" i="3" s="1"/>
  <c r="N4682" i="3" a="1"/>
  <c r="N4682" i="3" s="1"/>
  <c r="N1103" i="3" a="1"/>
  <c r="N1103" i="3" s="1"/>
  <c r="N334" i="3" a="1"/>
  <c r="N334" i="3" s="1"/>
  <c r="N5681" i="3" a="1"/>
  <c r="N5681" i="3" s="1"/>
  <c r="N1978" i="3" a="1"/>
  <c r="N1978" i="3" s="1"/>
  <c r="N2804" i="3" a="1"/>
  <c r="N2804" i="3" s="1"/>
  <c r="N1577" i="3" a="1"/>
  <c r="N1577" i="3" s="1"/>
  <c r="N5718" i="3" a="1"/>
  <c r="N5718" i="3" s="1"/>
  <c r="N4930" i="3" a="1"/>
  <c r="N4930" i="3" s="1"/>
  <c r="N2918" i="3" a="1"/>
  <c r="N2918" i="3" s="1"/>
  <c r="N3380" i="3" a="1"/>
  <c r="N3380" i="3" s="1"/>
  <c r="N736" i="3" a="1"/>
  <c r="N736" i="3" s="1"/>
  <c r="N567" i="3" a="1"/>
  <c r="N567" i="3" s="1"/>
  <c r="N381" i="3" a="1"/>
  <c r="N381" i="3" s="1"/>
  <c r="N4214" i="3" a="1"/>
  <c r="N4214" i="3" s="1"/>
  <c r="N5124" i="3" a="1"/>
  <c r="N5124" i="3" s="1"/>
  <c r="N4896" i="3" a="1"/>
  <c r="N4896" i="3" s="1"/>
  <c r="N4137" i="3" a="1"/>
  <c r="N4137" i="3" s="1"/>
  <c r="N5643" i="3" a="1"/>
  <c r="N5643" i="3" s="1"/>
  <c r="N234" i="3" a="1"/>
  <c r="N234" i="3" s="1"/>
  <c r="N4743" i="3" a="1"/>
  <c r="N4743" i="3" s="1"/>
  <c r="N3179" i="3" a="1"/>
  <c r="N3179" i="3" s="1"/>
  <c r="N5698" i="3" a="1"/>
  <c r="N5698" i="3" s="1"/>
  <c r="N5719" i="3" a="1"/>
  <c r="N5719" i="3" s="1"/>
  <c r="N2262" i="3" a="1"/>
  <c r="N2262" i="3" s="1"/>
  <c r="N1172" i="3" a="1"/>
  <c r="N1172" i="3" s="1"/>
  <c r="N2971" i="3" a="1"/>
  <c r="N2971" i="3" s="1"/>
  <c r="N1633" i="3" a="1"/>
  <c r="N1633" i="3" s="1"/>
  <c r="N2806" i="3" a="1"/>
  <c r="N2806" i="3" s="1"/>
  <c r="N5491" i="3" a="1"/>
  <c r="N5491" i="3" s="1"/>
  <c r="N4335" i="3" a="1"/>
  <c r="N4335" i="3" s="1"/>
  <c r="N2281" i="3" a="1"/>
  <c r="N2281" i="3" s="1"/>
  <c r="N5921" i="3" a="1"/>
  <c r="N5921" i="3" s="1"/>
  <c r="N1967" i="3" a="1"/>
  <c r="N1967" i="3" s="1"/>
  <c r="N1453" i="3" a="1"/>
  <c r="N1453" i="3" s="1"/>
  <c r="N5823" i="3" a="1"/>
  <c r="N5823" i="3" s="1"/>
  <c r="N634" i="3" a="1"/>
  <c r="N634" i="3" s="1"/>
  <c r="N4308" i="3" a="1"/>
  <c r="N4308" i="3" s="1"/>
  <c r="N3752" i="3" a="1"/>
  <c r="N3752" i="3" s="1"/>
  <c r="N317" i="3" a="1"/>
  <c r="N317" i="3" s="1"/>
  <c r="N2590" i="3" a="1"/>
  <c r="N2590" i="3" s="1"/>
  <c r="N5787" i="3" a="1"/>
  <c r="N5787" i="3" s="1"/>
  <c r="N904" i="3" a="1"/>
  <c r="N904" i="3" s="1"/>
  <c r="N143" i="3" a="1"/>
  <c r="N143" i="3" s="1"/>
  <c r="N3544" i="3" a="1"/>
  <c r="N3544" i="3" s="1"/>
  <c r="N4549" i="3" a="1"/>
  <c r="N4549" i="3" s="1"/>
  <c r="N3717" i="3" a="1"/>
  <c r="N3717" i="3" s="1"/>
  <c r="N4977" i="3" a="1"/>
  <c r="N4977" i="3" s="1"/>
  <c r="N3335" i="3" a="1"/>
  <c r="N3335" i="3" s="1"/>
  <c r="N462" i="3" a="1"/>
  <c r="N462" i="3" s="1"/>
  <c r="N440" i="3" a="1"/>
  <c r="N440" i="3" s="1"/>
  <c r="N1179" i="3" a="1"/>
  <c r="N1179" i="3" s="1"/>
  <c r="N97" i="3" a="1"/>
  <c r="N97" i="3" s="1"/>
  <c r="N3283" i="3" a="1"/>
  <c r="N3283" i="3" s="1"/>
  <c r="N5784" i="3" a="1"/>
  <c r="N5784" i="3" s="1"/>
  <c r="N4013" i="3" a="1"/>
  <c r="N4013" i="3" s="1"/>
  <c r="N150" i="3" a="1"/>
  <c r="N150" i="3" s="1"/>
  <c r="N1672" i="3" a="1"/>
  <c r="N1672" i="3" s="1"/>
  <c r="N5125" i="3" a="1"/>
  <c r="N5125" i="3" s="1"/>
  <c r="N89" i="3" a="1"/>
  <c r="N89" i="3" s="1"/>
  <c r="N4866" i="3" a="1"/>
  <c r="N4866" i="3" s="1"/>
  <c r="N5241" i="3" a="1"/>
  <c r="N5241" i="3" s="1"/>
  <c r="N1691" i="3" a="1"/>
  <c r="N1691" i="3" s="1"/>
  <c r="N90" i="3" a="1"/>
  <c r="N90" i="3" s="1"/>
  <c r="N4336" i="3" a="1"/>
  <c r="N4336" i="3" s="1"/>
  <c r="N4312" i="3" a="1"/>
  <c r="N4312" i="3" s="1"/>
  <c r="N2409" i="3" a="1"/>
  <c r="N2409" i="3" s="1"/>
  <c r="N5943" i="3" a="1"/>
  <c r="N5943" i="3" s="1"/>
  <c r="N1634" i="3" a="1"/>
  <c r="N1634" i="3" s="1"/>
  <c r="N922" i="3" a="1"/>
  <c r="N922" i="3" s="1"/>
  <c r="N725" i="3" a="1"/>
  <c r="N725" i="3" s="1"/>
  <c r="N4119" i="3" a="1"/>
  <c r="N4119" i="3" s="1"/>
  <c r="N3074" i="3" a="1"/>
  <c r="N3074" i="3" s="1"/>
  <c r="N4839" i="3" a="1"/>
  <c r="N4839" i="3" s="1"/>
  <c r="N3897" i="3" a="1"/>
  <c r="N3897" i="3" s="1"/>
  <c r="N2362" i="3" a="1"/>
  <c r="N2362" i="3" s="1"/>
  <c r="N4035" i="3" a="1"/>
  <c r="N4035" i="3" s="1"/>
  <c r="N486" i="3" a="1"/>
  <c r="N486" i="3" s="1"/>
  <c r="N3811" i="3" a="1"/>
  <c r="N3811" i="3" s="1"/>
  <c r="N750" i="3" a="1"/>
  <c r="N750" i="3" s="1"/>
  <c r="N187" i="3" a="1"/>
  <c r="N187" i="3" s="1"/>
  <c r="N4051" i="3" a="1"/>
  <c r="N4051" i="3" s="1"/>
  <c r="N3216" i="3" a="1"/>
  <c r="N3216" i="3" s="1"/>
  <c r="N3548" i="3" a="1"/>
  <c r="N3548" i="3" s="1"/>
  <c r="N5445" i="3" a="1"/>
  <c r="N5445" i="3" s="1"/>
  <c r="N2673" i="3" a="1"/>
  <c r="N2673" i="3" s="1"/>
  <c r="N4120" i="3" a="1"/>
  <c r="N4120" i="3" s="1"/>
  <c r="N1587" i="3" a="1"/>
  <c r="N1587" i="3" s="1"/>
  <c r="N1787" i="3" a="1"/>
  <c r="N1787" i="3" s="1"/>
  <c r="N2471" i="3" a="1"/>
  <c r="N2471" i="3" s="1"/>
  <c r="N80" i="3" a="1"/>
  <c r="N80" i="3" s="1"/>
  <c r="N2107" i="3" a="1"/>
  <c r="N2107" i="3" s="1"/>
  <c r="N4971" i="3" a="1"/>
  <c r="N4971" i="3" s="1"/>
  <c r="N138" i="3" a="1"/>
  <c r="N138" i="3" s="1"/>
  <c r="N3679" i="3" a="1"/>
  <c r="N3679" i="3" s="1"/>
  <c r="N1865" i="3" a="1"/>
  <c r="N1865" i="3" s="1"/>
  <c r="N1210" i="3" a="1"/>
  <c r="N1210" i="3" s="1"/>
  <c r="N1048" i="3" a="1"/>
  <c r="N1048" i="3" s="1"/>
  <c r="N5878" i="3" a="1"/>
  <c r="N5878" i="3" s="1"/>
  <c r="N3049" i="3" a="1"/>
  <c r="N3049" i="3" s="1"/>
  <c r="N4162" i="3" a="1"/>
  <c r="N4162" i="3" s="1"/>
  <c r="N2237" i="3" a="1"/>
  <c r="N2237" i="3" s="1"/>
  <c r="N4163" i="3" a="1"/>
  <c r="N4163" i="3" s="1"/>
  <c r="N2604" i="3" a="1"/>
  <c r="N2604" i="3" s="1"/>
  <c r="N3539" i="3" a="1"/>
  <c r="N3539" i="3" s="1"/>
  <c r="N238" i="3" a="1"/>
  <c r="N238" i="3" s="1"/>
  <c r="N896" i="3" a="1"/>
  <c r="N896" i="3" s="1"/>
  <c r="N3498" i="3" a="1"/>
  <c r="N3498" i="3" s="1"/>
  <c r="N3940" i="3" a="1"/>
  <c r="N3940" i="3" s="1"/>
  <c r="N3667" i="3" a="1"/>
  <c r="N3667" i="3" s="1"/>
  <c r="N2139" i="3" a="1"/>
  <c r="N2139" i="3" s="1"/>
  <c r="N139" i="3" a="1"/>
  <c r="N139" i="3" s="1"/>
  <c r="N4520" i="3" a="1"/>
  <c r="N4520" i="3" s="1"/>
  <c r="N3461" i="3" a="1"/>
  <c r="N3461" i="3" s="1"/>
  <c r="N5561" i="3" a="1"/>
  <c r="N5561" i="3" s="1"/>
  <c r="N2544" i="3" a="1"/>
  <c r="N2544" i="3" s="1"/>
  <c r="N2190" i="3" a="1"/>
  <c r="N2190" i="3" s="1"/>
  <c r="N3462" i="3" a="1"/>
  <c r="N3462" i="3" s="1"/>
  <c r="N5623" i="3" a="1"/>
  <c r="N5623" i="3" s="1"/>
  <c r="N1801" i="3" a="1"/>
  <c r="N1801" i="3" s="1"/>
  <c r="N3192" i="3" a="1"/>
  <c r="N3192" i="3" s="1"/>
  <c r="N1058" i="3" a="1"/>
  <c r="N1058" i="3" s="1"/>
  <c r="N1125" i="3" a="1"/>
  <c r="N1125" i="3" s="1"/>
  <c r="N463" i="3" a="1"/>
  <c r="N463" i="3" s="1"/>
  <c r="N4410" i="3" a="1"/>
  <c r="N4410" i="3" s="1"/>
  <c r="N1158" i="3" a="1"/>
  <c r="N1158" i="3" s="1"/>
  <c r="N5833" i="3" a="1"/>
  <c r="N5833" i="3" s="1"/>
  <c r="N1173" i="3" a="1"/>
  <c r="N1173" i="3" s="1"/>
  <c r="N4354" i="3" a="1"/>
  <c r="N4354" i="3" s="1"/>
  <c r="N5468" i="3" a="1"/>
  <c r="N5468" i="3" s="1"/>
  <c r="N5824" i="3" a="1"/>
  <c r="N5824" i="3" s="1"/>
  <c r="N853" i="3" a="1"/>
  <c r="N853" i="3" s="1"/>
  <c r="N1482" i="3" a="1"/>
  <c r="N1482" i="3" s="1"/>
  <c r="N3510" i="3" a="1"/>
  <c r="N3510" i="3" s="1"/>
  <c r="N5688" i="3" a="1"/>
  <c r="N5688" i="3" s="1"/>
  <c r="N1857" i="3" a="1"/>
  <c r="N1857" i="3" s="1"/>
  <c r="N3055" i="3" a="1"/>
  <c r="N3055" i="3" s="1"/>
  <c r="N225" i="3" a="1"/>
  <c r="N225" i="3" s="1"/>
  <c r="N2919" i="3" a="1"/>
  <c r="N2919" i="3" s="1"/>
  <c r="N5610" i="3" a="1"/>
  <c r="N5610" i="3" s="1"/>
  <c r="N1159" i="3" a="1"/>
  <c r="N1159" i="3" s="1"/>
  <c r="N652" i="3" a="1"/>
  <c r="N652" i="3" s="1"/>
  <c r="N1588" i="3" a="1"/>
  <c r="N1588" i="3" s="1"/>
  <c r="N1712" i="3" a="1"/>
  <c r="N1712" i="3" s="1"/>
  <c r="N2828" i="3" a="1"/>
  <c r="N2828" i="3" s="1"/>
  <c r="N4286" i="3" a="1"/>
  <c r="N4286" i="3" s="1"/>
  <c r="N5748" i="3" a="1"/>
  <c r="N5748" i="3" s="1"/>
  <c r="N726" i="3" a="1"/>
  <c r="N726" i="3" s="1"/>
  <c r="N1635" i="3" a="1"/>
  <c r="N1635" i="3" s="1"/>
  <c r="N3771" i="3" a="1"/>
  <c r="N3771" i="3" s="1"/>
  <c r="N2961" i="3" a="1"/>
  <c r="N2961" i="3" s="1"/>
  <c r="N66" i="3" a="1"/>
  <c r="N66" i="3" s="1"/>
  <c r="N188" i="3" a="1"/>
  <c r="N188" i="3" s="1"/>
  <c r="N1597" i="3" a="1"/>
  <c r="N1597" i="3" s="1"/>
  <c r="N1912" i="3" a="1"/>
  <c r="N1912" i="3" s="1"/>
  <c r="N3151" i="3" a="1"/>
  <c r="N3151" i="3" s="1"/>
  <c r="N3674" i="3" a="1"/>
  <c r="N3674" i="3" s="1"/>
  <c r="N807" i="3" a="1"/>
  <c r="N807" i="3" s="1"/>
  <c r="N4348" i="3" a="1"/>
  <c r="N4348" i="3" s="1"/>
  <c r="N836" i="3" a="1"/>
  <c r="N836" i="3" s="1"/>
  <c r="N1149" i="3" a="1"/>
  <c r="N1149" i="3" s="1"/>
  <c r="N5376" i="3" a="1"/>
  <c r="N5376" i="3" s="1"/>
  <c r="N3373" i="3" a="1"/>
  <c r="N3373" i="3" s="1"/>
  <c r="N2457" i="3" a="1"/>
  <c r="N2457" i="3" s="1"/>
  <c r="N400" i="3" a="1"/>
  <c r="N400" i="3" s="1"/>
  <c r="N114" i="3" a="1"/>
  <c r="N114" i="3" s="1"/>
  <c r="N542" i="3" a="1"/>
  <c r="N542" i="3" s="1"/>
  <c r="N1140" i="3" a="1"/>
  <c r="N1140" i="3" s="1"/>
  <c r="N1866" i="3" a="1"/>
  <c r="N1866" i="3" s="1"/>
  <c r="N4756" i="3" a="1"/>
  <c r="N4756" i="3" s="1"/>
  <c r="N5249" i="3" a="1"/>
  <c r="N5249" i="3" s="1"/>
  <c r="N2515" i="3" a="1"/>
  <c r="N2515" i="3" s="1"/>
  <c r="N2446" i="3" a="1"/>
  <c r="N2446" i="3" s="1"/>
  <c r="N4947" i="3" a="1"/>
  <c r="N4947" i="3" s="1"/>
  <c r="N4845" i="3" a="1"/>
  <c r="N4845" i="3" s="1"/>
  <c r="N5157" i="3" a="1"/>
  <c r="N5157" i="3" s="1"/>
  <c r="N189" i="3" a="1"/>
  <c r="N189" i="3" s="1"/>
  <c r="N5257" i="3" a="1"/>
  <c r="N5257" i="3" s="1"/>
  <c r="N4650" i="3" a="1"/>
  <c r="N4650" i="3" s="1"/>
  <c r="N2591" i="3" a="1"/>
  <c r="N2591" i="3" s="1"/>
  <c r="N3859" i="3" a="1"/>
  <c r="N3859" i="3" s="1"/>
  <c r="N103" i="3" a="1"/>
  <c r="N103" i="3" s="1"/>
  <c r="N4628" i="3" a="1"/>
  <c r="N4628" i="3" s="1"/>
  <c r="N2422" i="3" a="1"/>
  <c r="N2422" i="3" s="1"/>
  <c r="N2272" i="3" a="1"/>
  <c r="N2272" i="3" s="1"/>
  <c r="N4629" i="3" a="1"/>
  <c r="N4629" i="3" s="1"/>
  <c r="N3638" i="3" a="1"/>
  <c r="N3638" i="3" s="1"/>
  <c r="N4581" i="3" a="1"/>
  <c r="N4581" i="3" s="1"/>
  <c r="N359" i="3" a="1"/>
  <c r="N359" i="3" s="1"/>
  <c r="N3830" i="3" a="1"/>
  <c r="N3830" i="3" s="1"/>
  <c r="N91" i="3" a="1"/>
  <c r="N91" i="3" s="1"/>
  <c r="N2564" i="3" a="1"/>
  <c r="N2564" i="3" s="1"/>
  <c r="N8" i="3" a="1"/>
  <c r="N8" i="3" s="1"/>
  <c r="N4550" i="3" a="1"/>
  <c r="N4550" i="3" s="1"/>
  <c r="N5553" i="3" a="1"/>
  <c r="N5553" i="3" s="1"/>
  <c r="N3444" i="3" a="1"/>
  <c r="N3444" i="3" s="1"/>
  <c r="N4073" i="3" a="1"/>
  <c r="N4073" i="3" s="1"/>
  <c r="N2499" i="3" a="1"/>
  <c r="N2499" i="3" s="1"/>
  <c r="N289" i="3" a="1"/>
  <c r="N289" i="3" s="1"/>
  <c r="N2755" i="3" a="1"/>
  <c r="N2755" i="3" s="1"/>
  <c r="N5570" i="3" a="1"/>
  <c r="N5570" i="3" s="1"/>
  <c r="N1598" i="3" a="1"/>
  <c r="N1598" i="3" s="1"/>
  <c r="N2282" i="3" a="1"/>
  <c r="N2282" i="3" s="1"/>
  <c r="N5343" i="3" a="1"/>
  <c r="N5343" i="3" s="1"/>
  <c r="N578" i="3" a="1"/>
  <c r="N578" i="3" s="1"/>
  <c r="N2962" i="3" a="1"/>
  <c r="N2962" i="3" s="1"/>
  <c r="N1444" i="3" a="1"/>
  <c r="N1444" i="3" s="1"/>
  <c r="N5514" i="3" a="1"/>
  <c r="N5514" i="3" s="1"/>
  <c r="N2465" i="3" a="1"/>
  <c r="N2465" i="3" s="1"/>
  <c r="N1566" i="3" a="1"/>
  <c r="N1566" i="3" s="1"/>
  <c r="N5016" i="3" a="1"/>
  <c r="N5016" i="3" s="1"/>
  <c r="N575" i="3" a="1"/>
  <c r="N575" i="3" s="1"/>
  <c r="N1578" i="3" a="1"/>
  <c r="N1578" i="3" s="1"/>
  <c r="N3941" i="3" a="1"/>
  <c r="N3941" i="3" s="1"/>
  <c r="N2842" i="3" a="1"/>
  <c r="N2842" i="3" s="1"/>
  <c r="N5807" i="3" a="1"/>
  <c r="N5807" i="3" s="1"/>
  <c r="N5354" i="3" a="1"/>
  <c r="N5354" i="3" s="1"/>
  <c r="N2063" i="3" a="1"/>
  <c r="N2063" i="3" s="1"/>
  <c r="N1004" i="3" a="1"/>
  <c r="N1004" i="3" s="1"/>
  <c r="N377" i="3" a="1"/>
  <c r="N377" i="3" s="1"/>
  <c r="N431" i="3" a="1"/>
  <c r="N431" i="3" s="1"/>
  <c r="N1439" i="3" a="1"/>
  <c r="N1439" i="3" s="1"/>
  <c r="N5638" i="3" a="1"/>
  <c r="N5638" i="3" s="1"/>
  <c r="N3881" i="3" a="1"/>
  <c r="N3881" i="3" s="1"/>
  <c r="N1810" i="3" a="1"/>
  <c r="N1810" i="3" s="1"/>
  <c r="N3270" i="3" a="1"/>
  <c r="N3270" i="3" s="1"/>
  <c r="N4148" i="3" a="1"/>
  <c r="N4148" i="3" s="1"/>
  <c r="N1033" i="3" a="1"/>
  <c r="N1033" i="3" s="1"/>
  <c r="N4978" i="3" a="1"/>
  <c r="N4978" i="3" s="1"/>
  <c r="N5075" i="3" a="1"/>
  <c r="N5075" i="3" s="1"/>
  <c r="N3601" i="3" a="1"/>
  <c r="N3601" i="3" s="1"/>
  <c r="N3608" i="3" a="1"/>
  <c r="N3608" i="3" s="1"/>
  <c r="N5788" i="3" a="1"/>
  <c r="N5788" i="3" s="1"/>
  <c r="N1550" i="3" a="1"/>
  <c r="N1550" i="3" s="1"/>
  <c r="N1774" i="3" a="1"/>
  <c r="N1774" i="3" s="1"/>
  <c r="N3772" i="3" a="1"/>
  <c r="N3772" i="3" s="1"/>
  <c r="N446" i="3" a="1"/>
  <c r="N446" i="3" s="1"/>
  <c r="N4749" i="3" a="1"/>
  <c r="N4749" i="3" s="1"/>
  <c r="N3122" i="3" a="1"/>
  <c r="N3122" i="3" s="1"/>
  <c r="N4263" i="3" a="1"/>
  <c r="N4263" i="3" s="1"/>
  <c r="N757" i="3" a="1"/>
  <c r="N757" i="3" s="1"/>
  <c r="N2897" i="3" a="1"/>
  <c r="N2897" i="3" s="1"/>
  <c r="N4478" i="3" a="1"/>
  <c r="N4478" i="3" s="1"/>
  <c r="N758" i="3" a="1"/>
  <c r="N758" i="3" s="1"/>
  <c r="N3006" i="3" a="1"/>
  <c r="N3006" i="3" s="1"/>
  <c r="N2877" i="3" a="1"/>
  <c r="N2877" i="3" s="1"/>
  <c r="N5158" i="3" a="1"/>
  <c r="N5158" i="3" s="1"/>
  <c r="N1174" i="3" a="1"/>
  <c r="N1174" i="3" s="1"/>
  <c r="N4423" i="3" a="1"/>
  <c r="N4423" i="3" s="1"/>
  <c r="N3086" i="3" a="1"/>
  <c r="N3086" i="3" s="1"/>
  <c r="N5406" i="3" a="1"/>
  <c r="N5406" i="3" s="1"/>
  <c r="N3259" i="3" a="1"/>
  <c r="N3259" i="3" s="1"/>
  <c r="N5644" i="3" a="1"/>
  <c r="N5644" i="3" s="1"/>
  <c r="N2614" i="3" a="1"/>
  <c r="N2614" i="3" s="1"/>
  <c r="N1792" i="3" a="1"/>
  <c r="N1792" i="3" s="1"/>
  <c r="N622" i="3" a="1"/>
  <c r="N622" i="3" s="1"/>
  <c r="N2898" i="3" a="1"/>
  <c r="N2898" i="3" s="1"/>
  <c r="N401" i="3" a="1"/>
  <c r="N401" i="3" s="1"/>
  <c r="N5438" i="3" a="1"/>
  <c r="N5438" i="3" s="1"/>
  <c r="N2516" i="3" a="1"/>
  <c r="N2516" i="3" s="1"/>
  <c r="N3388" i="3" a="1"/>
  <c r="N3388" i="3" s="1"/>
  <c r="N1349" i="3" a="1"/>
  <c r="N1349" i="3" s="1"/>
  <c r="N3323" i="3" a="1"/>
  <c r="N3323" i="3" s="1"/>
  <c r="N5798" i="3" a="1"/>
  <c r="N5798" i="3" s="1"/>
  <c r="N2413" i="3" a="1"/>
  <c r="N2413" i="3" s="1"/>
  <c r="N5492" i="3" a="1"/>
  <c r="N5492" i="3" s="1"/>
  <c r="N1039" i="3" a="1"/>
  <c r="N1039" i="3" s="1"/>
  <c r="N5063" i="3" a="1"/>
  <c r="N5063" i="3" s="1"/>
  <c r="N2228" i="3" a="1"/>
  <c r="N2228" i="3" s="1"/>
  <c r="N5253" i="3" a="1"/>
  <c r="N5253" i="3" s="1"/>
  <c r="N1507" i="3" a="1"/>
  <c r="N1507" i="3" s="1"/>
  <c r="N929" i="3" a="1"/>
  <c r="N929" i="3" s="1"/>
  <c r="N2273" i="3" a="1"/>
  <c r="N2273" i="3" s="1"/>
  <c r="N5955" i="3" a="1"/>
  <c r="N5955" i="3" s="1"/>
  <c r="N808" i="3" a="1"/>
  <c r="N808" i="3" s="1"/>
  <c r="N5630" i="3" a="1"/>
  <c r="N5630" i="3" s="1"/>
  <c r="N5258" i="3" a="1"/>
  <c r="N5258" i="3" s="1"/>
  <c r="N2" i="3" a="1"/>
  <c r="N2" i="3" s="1"/>
  <c r="N3426" i="3" a="1"/>
  <c r="N3426" i="3" s="1"/>
  <c r="N684" i="3" a="1"/>
  <c r="N684" i="3" s="1"/>
  <c r="N5355" i="3" a="1"/>
  <c r="N5355" i="3" s="1"/>
  <c r="N5004" i="3" a="1"/>
  <c r="N5004" i="3" s="1"/>
  <c r="N2437" i="3" a="1"/>
  <c r="N2437" i="3" s="1"/>
  <c r="N2987" i="3" a="1"/>
  <c r="N2987" i="3" s="1"/>
  <c r="N4701" i="3" a="1"/>
  <c r="N4701" i="3" s="1"/>
  <c r="N4792" i="3" a="1"/>
  <c r="N4792" i="3" s="1"/>
  <c r="N3141" i="3" a="1"/>
  <c r="N3141" i="3" s="1"/>
  <c r="N5711" i="3" a="1"/>
  <c r="N5711" i="3" s="1"/>
  <c r="N1281" i="3" a="1"/>
  <c r="N1281" i="3" s="1"/>
  <c r="N2711" i="3" a="1"/>
  <c r="N2711" i="3" s="1"/>
  <c r="N3246" i="3" a="1"/>
  <c r="N3246" i="3" s="1"/>
  <c r="N4575" i="3" a="1"/>
  <c r="N4575" i="3" s="1"/>
  <c r="N3918" i="3" a="1"/>
  <c r="N3918" i="3" s="1"/>
  <c r="N3299" i="3" a="1"/>
  <c r="N3299" i="3" s="1"/>
  <c r="N2328" i="3" a="1"/>
  <c r="N2328" i="3" s="1"/>
  <c r="N4867" i="3" a="1"/>
  <c r="N4867" i="3" s="1"/>
  <c r="N5548" i="3" a="1"/>
  <c r="N5548" i="3" s="1"/>
  <c r="N1697" i="3" a="1"/>
  <c r="N1697" i="3" s="1"/>
  <c r="N5005" i="3" a="1"/>
  <c r="N5005" i="3" s="1"/>
  <c r="N2920" i="3" a="1"/>
  <c r="N2920" i="3" s="1"/>
  <c r="N3065" i="3" a="1"/>
  <c r="N3065" i="3" s="1"/>
  <c r="N4138" i="3" a="1"/>
  <c r="N4138" i="3" s="1"/>
  <c r="N4683" i="3" a="1"/>
  <c r="N4683" i="3" s="1"/>
  <c r="N4326" i="3" a="1"/>
  <c r="N4326" i="3" s="1"/>
  <c r="N290" i="3" a="1"/>
  <c r="N290" i="3" s="1"/>
  <c r="N3797" i="3" a="1"/>
  <c r="N3797" i="3" s="1"/>
  <c r="N2098" i="3" a="1"/>
  <c r="N2098" i="3" s="1"/>
  <c r="N3898" i="3" a="1"/>
  <c r="N3898" i="3" s="1"/>
  <c r="N1118" i="3" a="1"/>
  <c r="N1118" i="3" s="1"/>
  <c r="N5944" i="3" a="1"/>
  <c r="N5944" i="3" s="1"/>
  <c r="N5540" i="3" a="1"/>
  <c r="N5540" i="3" s="1"/>
  <c r="N214" i="3" a="1"/>
  <c r="N214" i="3" s="1"/>
  <c r="N3123" i="3" a="1"/>
  <c r="N3123" i="3" s="1"/>
  <c r="N4100" i="3" a="1"/>
  <c r="N4100" i="3" s="1"/>
  <c r="N2472" i="3" a="1"/>
  <c r="N2472" i="3" s="1"/>
  <c r="N3815" i="3" a="1"/>
  <c r="N3815" i="3" s="1"/>
  <c r="N98" i="3" a="1"/>
  <c r="N98" i="3" s="1"/>
  <c r="N5922" i="3" a="1"/>
  <c r="N5922" i="3" s="1"/>
  <c r="N2539" i="3" a="1"/>
  <c r="N2539" i="3" s="1"/>
  <c r="N3217" i="3" a="1"/>
  <c r="N3217" i="3" s="1"/>
  <c r="N5965" i="3" a="1"/>
  <c r="N5965" i="3" s="1"/>
  <c r="N2796" i="3" a="1"/>
  <c r="N2796" i="3" s="1"/>
  <c r="N1589" i="3" a="1"/>
  <c r="N1589" i="3" s="1"/>
  <c r="N2064" i="3" a="1"/>
  <c r="N2064" i="3" s="1"/>
  <c r="N215" i="3" a="1"/>
  <c r="N215" i="3" s="1"/>
  <c r="N5825" i="3" a="1"/>
  <c r="N5825" i="3" s="1"/>
  <c r="N5126" i="3" a="1"/>
  <c r="N5126" i="3" s="1"/>
  <c r="N616" i="3" a="1"/>
  <c r="N616" i="3" s="1"/>
  <c r="N208" i="3" a="1"/>
  <c r="N208" i="3" s="1"/>
  <c r="N2513" i="3" a="1"/>
  <c r="N2513" i="3" s="1"/>
  <c r="N5363" i="3" a="1"/>
  <c r="N5363" i="3" s="1"/>
  <c r="N5674" i="3" a="1"/>
  <c r="N5674" i="3" s="1"/>
  <c r="N1104" i="3" a="1"/>
  <c r="N1104" i="3" s="1"/>
  <c r="N3511" i="3" a="1"/>
  <c r="N3511" i="3" s="1"/>
  <c r="N3831" i="3" a="1"/>
  <c r="N3831" i="3" s="1"/>
  <c r="N3013" i="3" a="1"/>
  <c r="N3013" i="3" s="1"/>
  <c r="N2565" i="3" a="1"/>
  <c r="N2565" i="3" s="1"/>
  <c r="N2721" i="3" a="1"/>
  <c r="N2721" i="3" s="1"/>
  <c r="N447" i="3" a="1"/>
  <c r="N447" i="3" s="1"/>
  <c r="N3534" i="3" a="1"/>
  <c r="N3534" i="3" s="1"/>
  <c r="N3044" i="3" a="1"/>
  <c r="N3044" i="3" s="1"/>
  <c r="N4257" i="3" a="1"/>
  <c r="N4257" i="3" s="1"/>
  <c r="N457" i="3" a="1"/>
  <c r="N457" i="3" s="1"/>
  <c r="N4721" i="3" a="1"/>
  <c r="N4721" i="3" s="1"/>
  <c r="N5933" i="3" a="1"/>
  <c r="N5933" i="3" s="1"/>
  <c r="N2054" i="3" a="1"/>
  <c r="N2054" i="3" s="1"/>
  <c r="N4989" i="3" a="1"/>
  <c r="N4989" i="3" s="1"/>
  <c r="N5329" i="3" a="1"/>
  <c r="N5329" i="3" s="1"/>
  <c r="N2013" i="3" a="1"/>
  <c r="N2013" i="3" s="1"/>
  <c r="N5854" i="3" a="1"/>
  <c r="N5854" i="3" s="1"/>
  <c r="N4014" i="3" a="1"/>
  <c r="N4014" i="3" s="1"/>
  <c r="N2937" i="3" a="1"/>
  <c r="N2937" i="3" s="1"/>
  <c r="N5388" i="3" a="1"/>
  <c r="N5388" i="3" s="1"/>
  <c r="N4032" i="3" a="1"/>
  <c r="N4032" i="3" s="1"/>
  <c r="N635" i="3" a="1"/>
  <c r="N635" i="3" s="1"/>
  <c r="N1609" i="3" a="1"/>
  <c r="N1609" i="3" s="1"/>
  <c r="N2447" i="3" a="1"/>
  <c r="N2447" i="3" s="1"/>
  <c r="N3389" i="3" a="1"/>
  <c r="N3389" i="3" s="1"/>
  <c r="N5446" i="3" a="1"/>
  <c r="N5446" i="3" s="1"/>
  <c r="N4768" i="3" a="1"/>
  <c r="N4768" i="3" s="1"/>
  <c r="N3398" i="3" a="1"/>
  <c r="N3398" i="3" s="1"/>
  <c r="N4852" i="3" a="1"/>
  <c r="N4852" i="3" s="1"/>
  <c r="N2586" i="3" a="1"/>
  <c r="N2586" i="3" s="1"/>
  <c r="N5086" i="3" a="1"/>
  <c r="N5086" i="3" s="1"/>
  <c r="N2619" i="3" a="1"/>
  <c r="N2619" i="3" s="1"/>
  <c r="N2423" i="3" a="1"/>
  <c r="N2423" i="3" s="1"/>
  <c r="N1211" i="3" a="1"/>
  <c r="N1211" i="3" s="1"/>
  <c r="N742" i="3" a="1"/>
  <c r="N742" i="3" s="1"/>
  <c r="N1274" i="3" a="1"/>
  <c r="N1274" i="3" s="1"/>
  <c r="N905" i="3" a="1"/>
  <c r="N905" i="3" s="1"/>
  <c r="N146" i="3" a="1"/>
  <c r="N146" i="3" s="1"/>
  <c r="N3732" i="3" a="1"/>
  <c r="N3732" i="3" s="1"/>
  <c r="N3309" i="3" a="1"/>
  <c r="N3309" i="3" s="1"/>
  <c r="N666" i="3" a="1"/>
  <c r="N666" i="3" s="1"/>
  <c r="N1881" i="3" a="1"/>
  <c r="N1881" i="3" s="1"/>
  <c r="N1516" i="3" a="1"/>
  <c r="N1516" i="3" s="1"/>
  <c r="N2087" i="3" a="1"/>
  <c r="N2087" i="3" s="1"/>
  <c r="N1767" i="3" a="1"/>
  <c r="N1767" i="3" s="1"/>
  <c r="N1421" i="3" a="1"/>
  <c r="N1421" i="3" s="1"/>
  <c r="N5611" i="3" a="1"/>
  <c r="N5611" i="3" s="1"/>
  <c r="N4582" i="3" a="1"/>
  <c r="N4582" i="3" s="1"/>
  <c r="N4651" i="3" a="1"/>
  <c r="N4651" i="3" s="1"/>
  <c r="N2630" i="3" a="1"/>
  <c r="N2630" i="3" s="1"/>
  <c r="N5727" i="3" a="1"/>
  <c r="N5727" i="3" s="1"/>
  <c r="N1365" i="3" a="1"/>
  <c r="N1365" i="3" s="1"/>
  <c r="N973" i="3" a="1"/>
  <c r="N973" i="3" s="1"/>
  <c r="N1144" i="3" a="1"/>
  <c r="N1144" i="3" s="1"/>
  <c r="N3791" i="3" a="1"/>
  <c r="N3791" i="3" s="1"/>
  <c r="N3193" i="3" a="1"/>
  <c r="N3193" i="3" s="1"/>
  <c r="N5879" i="3" a="1"/>
  <c r="N5879" i="3" s="1"/>
  <c r="N5192" i="3" a="1"/>
  <c r="N5192" i="3" s="1"/>
  <c r="N1923" i="3" a="1"/>
  <c r="N1923" i="3" s="1"/>
  <c r="N641" i="3" a="1"/>
  <c r="N641" i="3" s="1"/>
  <c r="N432" i="3" a="1"/>
  <c r="N432" i="3" s="1"/>
  <c r="N1445" i="3" a="1"/>
  <c r="N1445" i="3" s="1"/>
  <c r="N5118" i="3" a="1"/>
  <c r="N5118" i="3" s="1"/>
  <c r="N3381" i="3" a="1"/>
  <c r="N3381" i="3" s="1"/>
  <c r="N2823" i="3" a="1"/>
  <c r="N2823" i="3" s="1"/>
  <c r="N3949" i="3" a="1"/>
  <c r="N3949" i="3" s="1"/>
  <c r="N3882" i="3" a="1"/>
  <c r="N3882" i="3" s="1"/>
  <c r="N3124" i="3" a="1"/>
  <c r="N3124" i="3" s="1"/>
  <c r="N5706" i="3" a="1"/>
  <c r="N5706" i="3" s="1"/>
  <c r="N5045" i="3" a="1"/>
  <c r="N5045" i="3" s="1"/>
  <c r="N1497" i="3" a="1"/>
  <c r="N1497" i="3" s="1"/>
  <c r="N5038" i="3" a="1"/>
  <c r="N5038" i="3" s="1"/>
  <c r="N1359" i="3" a="1"/>
  <c r="N1359" i="3" s="1"/>
  <c r="N1488" i="3" a="1"/>
  <c r="N1488" i="3" s="1"/>
  <c r="N4678" i="3" a="1"/>
  <c r="N4678" i="3" s="1"/>
  <c r="N1819" i="3" a="1"/>
  <c r="N1819" i="3" s="1"/>
  <c r="N2329" i="3" a="1"/>
  <c r="N2329" i="3" s="1"/>
  <c r="N423" i="3" a="1"/>
  <c r="N423" i="3" s="1"/>
  <c r="N3194" i="3" a="1"/>
  <c r="N3194" i="3" s="1"/>
  <c r="N483" i="3" a="1"/>
  <c r="N483" i="3" s="1"/>
  <c r="N4121" i="3" a="1"/>
  <c r="N4121" i="3" s="1"/>
  <c r="N1069" i="3" a="1"/>
  <c r="N1069" i="3" s="1"/>
  <c r="N2438" i="3" a="1"/>
  <c r="N2438" i="3" s="1"/>
  <c r="N4122" i="3" a="1"/>
  <c r="N4122" i="3" s="1"/>
  <c r="N4551" i="3" a="1"/>
  <c r="N4551" i="3" s="1"/>
  <c r="N930" i="3" a="1"/>
  <c r="N930" i="3" s="1"/>
  <c r="N3014" i="3" a="1"/>
  <c r="N3014" i="3" s="1"/>
  <c r="N5743" i="3" a="1"/>
  <c r="N5743" i="3" s="1"/>
  <c r="N5367" i="3" a="1"/>
  <c r="N5367" i="3" s="1"/>
  <c r="N2380" i="3" a="1"/>
  <c r="N2380" i="3" s="1"/>
  <c r="N2744" i="3" a="1"/>
  <c r="N2744" i="3" s="1"/>
  <c r="N832" i="3" a="1"/>
  <c r="N832" i="3" s="1"/>
  <c r="N4180" i="3" a="1"/>
  <c r="N4180" i="3" s="1"/>
  <c r="N5286" i="3" a="1"/>
  <c r="N5286" i="3" s="1"/>
  <c r="N277" i="3" a="1"/>
  <c r="N277" i="3" s="1"/>
  <c r="N3125" i="3" a="1"/>
  <c r="N3125" i="3" s="1"/>
  <c r="N5826" i="3" a="1"/>
  <c r="N5826" i="3" s="1"/>
  <c r="N2038" i="3" a="1"/>
  <c r="N2038" i="3" s="1"/>
  <c r="N3022" i="3" a="1"/>
  <c r="N3022" i="3" s="1"/>
  <c r="N4344" i="3" a="1"/>
  <c r="N4344" i="3" s="1"/>
  <c r="N1223" i="3" a="1"/>
  <c r="N1223" i="3" s="1"/>
  <c r="N3230" i="3" a="1"/>
  <c r="N3230" i="3" s="1"/>
  <c r="N1414" i="3" a="1"/>
  <c r="N1414" i="3" s="1"/>
  <c r="N3023" i="3" a="1"/>
  <c r="N3023" i="3" s="1"/>
  <c r="N790" i="3" a="1"/>
  <c r="N790" i="3" s="1"/>
  <c r="N2116" i="3" a="1"/>
  <c r="N2116" i="3" s="1"/>
  <c r="N1059" i="3" a="1"/>
  <c r="N1059" i="3" s="1"/>
  <c r="N3832" i="3" a="1"/>
  <c r="N3832" i="3" s="1"/>
  <c r="N4931" i="3" a="1"/>
  <c r="N4931" i="3" s="1"/>
  <c r="N5860" i="3" a="1"/>
  <c r="N5860" i="3" s="1"/>
  <c r="N3739" i="3" a="1"/>
  <c r="N3739" i="3" s="1"/>
  <c r="N2646" i="3" a="1"/>
  <c r="N2646" i="3" s="1"/>
  <c r="N242" i="3" a="1"/>
  <c r="N242" i="3" s="1"/>
  <c r="N2117" i="3" a="1"/>
  <c r="N2117" i="3" s="1"/>
  <c r="N4679" i="3" a="1"/>
  <c r="N4679" i="3" s="1"/>
  <c r="N478" i="3" a="1"/>
  <c r="N478" i="3" s="1"/>
  <c r="N923" i="3" a="1"/>
  <c r="N923" i="3" s="1"/>
  <c r="N4123" i="3" a="1"/>
  <c r="N4123" i="3" s="1"/>
  <c r="N4272" i="3" a="1"/>
  <c r="N4272" i="3" s="1"/>
  <c r="N5330" i="3" a="1"/>
  <c r="N5330" i="3" s="1"/>
  <c r="N5768" i="3" a="1"/>
  <c r="N5768" i="3" s="1"/>
  <c r="N3403" i="3" a="1"/>
  <c r="N3403" i="3" s="1"/>
  <c r="N3470" i="3" a="1"/>
  <c r="N3470" i="3" s="1"/>
  <c r="N273" i="3" a="1"/>
  <c r="N273" i="3" s="1"/>
  <c r="N5689" i="3" a="1"/>
  <c r="N5689" i="3" s="1"/>
  <c r="N4823" i="3" a="1"/>
  <c r="N4823" i="3" s="1"/>
  <c r="N791" i="3" a="1"/>
  <c r="N791" i="3" s="1"/>
  <c r="N3374" i="3" a="1"/>
  <c r="N3374" i="3" s="1"/>
  <c r="N2843" i="3" a="1"/>
  <c r="N2843" i="3" s="1"/>
  <c r="N5631" i="3" a="1"/>
  <c r="N5631" i="3" s="1"/>
  <c r="N3784" i="3" a="1"/>
  <c r="N3784" i="3" s="1"/>
  <c r="N5006" i="3" a="1"/>
  <c r="N5006" i="3" s="1"/>
  <c r="N5602" i="3" a="1"/>
  <c r="N5602" i="3" s="1"/>
  <c r="N1734" i="3" a="1"/>
  <c r="N1734" i="3" s="1"/>
  <c r="N4834" i="3" a="1"/>
  <c r="N4834" i="3" s="1"/>
  <c r="N5493" i="3" a="1"/>
  <c r="N5493" i="3" s="1"/>
  <c r="N1840" i="3" a="1"/>
  <c r="N1840" i="3" s="1"/>
  <c r="N120" i="3" a="1"/>
  <c r="N120" i="3" s="1"/>
  <c r="N1431" i="3" a="1"/>
  <c r="N1431" i="3" s="1"/>
  <c r="N239" i="3" a="1"/>
  <c r="N239" i="3" s="1"/>
  <c r="N3499" i="3" a="1"/>
  <c r="N3499" i="3" s="1"/>
  <c r="N4084" i="3" a="1"/>
  <c r="N4084" i="3" s="1"/>
  <c r="N2776" i="3" a="1"/>
  <c r="N2776" i="3" s="1"/>
  <c r="N4241" i="3" a="1"/>
  <c r="N4241" i="3" s="1"/>
  <c r="N49" i="3" a="1"/>
  <c r="N49" i="3" s="1"/>
  <c r="N2088" i="3" a="1"/>
  <c r="N2088" i="3" s="1"/>
  <c r="N415" i="3" a="1"/>
  <c r="N415" i="3" s="1"/>
  <c r="N1517" i="3" a="1"/>
  <c r="N1517" i="3" s="1"/>
  <c r="N5618" i="3" a="1"/>
  <c r="N5618" i="3" s="1"/>
  <c r="N2238" i="3" a="1"/>
  <c r="N2238" i="3" s="1"/>
  <c r="N1381" i="3" a="1"/>
  <c r="N1381" i="3" s="1"/>
  <c r="N5934" i="3" a="1"/>
  <c r="N5934" i="3" s="1"/>
  <c r="N2340" i="3" a="1"/>
  <c r="N2340" i="3" s="1"/>
  <c r="N5250" i="3" a="1"/>
  <c r="N5250" i="3" s="1"/>
  <c r="N3972" i="3" a="1"/>
  <c r="N3972" i="3" s="1"/>
  <c r="N3025" i="3" a="1"/>
  <c r="N3025" i="3" s="1"/>
  <c r="N515" i="3" a="1"/>
  <c r="N515" i="3" s="1"/>
  <c r="N1610" i="3" a="1"/>
  <c r="N1610" i="3" s="1"/>
  <c r="N5913" i="3" a="1"/>
  <c r="N5913" i="3" s="1"/>
  <c r="N3888" i="3" a="1"/>
  <c r="N3888" i="3" s="1"/>
  <c r="N1873" i="3" a="1"/>
  <c r="N1873" i="3" s="1"/>
  <c r="N4824" i="3" a="1"/>
  <c r="N4824" i="3" s="1"/>
  <c r="N3260" i="3" a="1"/>
  <c r="N3260" i="3" s="1"/>
  <c r="N759" i="3" a="1"/>
  <c r="N759" i="3" s="1"/>
  <c r="N2473" i="3" a="1"/>
  <c r="N2473" i="3" s="1"/>
  <c r="N1525" i="3" a="1"/>
  <c r="N1525" i="3" s="1"/>
  <c r="N3026" i="3" a="1"/>
  <c r="N3026" i="3" s="1"/>
  <c r="N1985" i="3" a="1"/>
  <c r="N1985" i="3" s="1"/>
  <c r="N5104" i="3" a="1"/>
  <c r="N5104" i="3" s="1"/>
  <c r="N4680" i="3" a="1"/>
  <c r="N4680" i="3" s="1"/>
  <c r="N5660" i="3" a="1"/>
  <c r="N5660" i="3" s="1"/>
  <c r="N554" i="3" a="1"/>
  <c r="N554" i="3" s="1"/>
  <c r="N5699" i="3" a="1"/>
  <c r="N5699" i="3" s="1"/>
  <c r="N4403" i="3" a="1"/>
  <c r="N4403" i="3" s="1"/>
  <c r="N2288" i="3" a="1"/>
  <c r="N2288" i="3" s="1"/>
  <c r="N182" i="3" a="1"/>
  <c r="N182" i="3" s="1"/>
  <c r="N3833" i="3" a="1"/>
  <c r="N3833" i="3" s="1"/>
  <c r="N4433" i="3" a="1"/>
  <c r="N4433" i="3" s="1"/>
  <c r="N3636" i="3" a="1"/>
  <c r="N3636" i="3" s="1"/>
  <c r="N5584" i="3" a="1"/>
  <c r="N5584" i="3" s="1"/>
  <c r="N4484" i="3" a="1"/>
  <c r="N4484" i="3" s="1"/>
  <c r="N3812" i="3" a="1"/>
  <c r="N3812" i="3" s="1"/>
  <c r="N3126" i="3" a="1"/>
  <c r="N3126" i="3" s="1"/>
  <c r="N4793" i="3" a="1"/>
  <c r="N4793" i="3" s="1"/>
  <c r="N470" i="3" a="1"/>
  <c r="N470" i="3" s="1"/>
  <c r="N2756" i="3" a="1"/>
  <c r="N2756" i="3" s="1"/>
  <c r="N505" i="3" a="1"/>
  <c r="N505" i="3" s="1"/>
  <c r="N3805" i="3" a="1"/>
  <c r="N3805" i="3" s="1"/>
  <c r="N2335" i="3" a="1"/>
  <c r="N2335" i="3" s="1"/>
  <c r="N3172" i="3" a="1"/>
  <c r="N3172" i="3" s="1"/>
  <c r="N5720" i="3" a="1"/>
  <c r="N5720" i="3" s="1"/>
  <c r="N265" i="3" a="1"/>
  <c r="N265" i="3" s="1"/>
  <c r="N4840" i="3" a="1"/>
  <c r="N4840" i="3" s="1"/>
  <c r="N5749" i="3" a="1"/>
  <c r="N5749" i="3" s="1"/>
  <c r="N4237" i="3" a="1"/>
  <c r="N4237" i="3" s="1"/>
  <c r="N328" i="3" a="1"/>
  <c r="N328" i="3" s="1"/>
  <c r="N1473" i="3" a="1"/>
  <c r="N1473" i="3" s="1"/>
  <c r="N5736" i="3" a="1"/>
  <c r="N5736" i="3" s="1"/>
  <c r="N1841" i="3" a="1"/>
  <c r="N1841" i="3" s="1"/>
  <c r="N1949" i="3" a="1"/>
  <c r="N1949" i="3" s="1"/>
  <c r="N2829" i="3" a="1"/>
  <c r="N2829" i="3" s="1"/>
  <c r="N1017" i="3" a="1"/>
  <c r="N1017" i="3" s="1"/>
  <c r="N4495" i="3" a="1"/>
  <c r="N4495" i="3" s="1"/>
  <c r="N4889" i="3" a="1"/>
  <c r="N4889" i="3" s="1"/>
  <c r="N3173" i="3" a="1"/>
  <c r="N3173" i="3" s="1"/>
  <c r="N424" i="3" a="1"/>
  <c r="N424" i="3" s="1"/>
  <c r="N579" i="3" a="1"/>
  <c r="N579" i="3" s="1"/>
  <c r="N875" i="3" a="1"/>
  <c r="N875" i="3" s="1"/>
  <c r="N347" i="3" a="1"/>
  <c r="N347" i="3" s="1"/>
  <c r="N19" i="3" a="1"/>
  <c r="N19" i="3" s="1"/>
  <c r="N3874" i="3" a="1"/>
  <c r="N3874" i="3" s="1"/>
  <c r="N5666" i="3" a="1"/>
  <c r="N5666" i="3" s="1"/>
  <c r="N3860" i="3" a="1"/>
  <c r="N3860" i="3" s="1"/>
  <c r="N250" i="3" a="1"/>
  <c r="N250" i="3" s="1"/>
  <c r="N3684" i="3" a="1"/>
  <c r="N3684" i="3" s="1"/>
  <c r="N1783" i="3" a="1"/>
  <c r="N1783" i="3" s="1"/>
  <c r="N5461" i="3" a="1"/>
  <c r="N5461" i="3" s="1"/>
  <c r="N2988" i="3" a="1"/>
  <c r="N2988" i="3" s="1"/>
  <c r="N4226" i="3" a="1"/>
  <c r="N4226" i="3" s="1"/>
  <c r="N1070" i="3" a="1"/>
  <c r="N1070" i="3" s="1"/>
  <c r="N768" i="3" a="1"/>
  <c r="N768" i="3" s="1"/>
  <c r="N115" i="3" a="1"/>
  <c r="N115" i="3" s="1"/>
  <c r="N5562" i="3" a="1"/>
  <c r="N5562" i="3" s="1"/>
  <c r="N4479" i="3" a="1"/>
  <c r="N4479" i="3" s="1"/>
  <c r="N2140" i="3" a="1"/>
  <c r="N2140" i="3" s="1"/>
  <c r="N1049" i="3" a="1"/>
  <c r="N1049" i="3" s="1"/>
  <c r="N1793" i="3" a="1"/>
  <c r="N1793" i="3" s="1"/>
  <c r="N1207" i="3" a="1"/>
  <c r="N1207" i="3" s="1"/>
  <c r="N3471" i="3" a="1"/>
  <c r="N3471" i="3" s="1"/>
  <c r="N5426" i="3" a="1"/>
  <c r="N5426" i="3" s="1"/>
  <c r="N4015" i="3" a="1"/>
  <c r="N4015" i="3" s="1"/>
  <c r="N3699" i="3" a="1"/>
  <c r="N3699" i="3" s="1"/>
  <c r="N1026" i="3" a="1"/>
  <c r="N1026" i="3" s="1"/>
  <c r="N4496" i="3" a="1"/>
  <c r="N4496" i="3" s="1"/>
  <c r="N1752" i="3" a="1"/>
  <c r="N1752" i="3" s="1"/>
  <c r="N5242" i="3" a="1"/>
  <c r="N5242" i="3" s="1"/>
  <c r="N5480" i="3" a="1"/>
  <c r="N5480" i="3" s="1"/>
  <c r="N2534" i="3" a="1"/>
  <c r="N2534" i="3" s="1"/>
  <c r="N4139" i="3" a="1"/>
  <c r="N4139" i="3" s="1"/>
  <c r="N4404" i="3" a="1"/>
  <c r="N4404" i="3" s="1"/>
  <c r="N3361" i="3" a="1"/>
  <c r="N3361" i="3" s="1"/>
  <c r="N3725" i="3" a="1"/>
  <c r="N3725" i="3" s="1"/>
  <c r="N3668" i="3" a="1"/>
  <c r="N3668" i="3" s="1"/>
  <c r="N4915" i="3" a="1"/>
  <c r="N4915" i="3" s="1"/>
  <c r="N2865" i="3" a="1"/>
  <c r="N2865" i="3" s="1"/>
  <c r="N4169" i="3" a="1"/>
  <c r="N4169" i="3" s="1"/>
  <c r="N1474" i="3" a="1"/>
  <c r="N1474" i="3" s="1"/>
  <c r="N2398" i="3" a="1"/>
  <c r="N2398" i="3" s="1"/>
  <c r="N1398" i="3" a="1"/>
  <c r="N1398" i="3" s="1"/>
  <c r="N4979" i="3" a="1"/>
  <c r="N4979" i="3" s="1"/>
  <c r="N4531" i="3" a="1"/>
  <c r="N4531" i="3" s="1"/>
  <c r="N1307" i="3" a="1"/>
  <c r="N1307" i="3" s="1"/>
  <c r="N1392" i="3" a="1"/>
  <c r="N1392" i="3" s="1"/>
  <c r="N5926" i="3" a="1"/>
  <c r="N5926" i="3" s="1"/>
  <c r="N3404" i="3" a="1"/>
  <c r="N3404" i="3" s="1"/>
  <c r="N4313" i="3" a="1"/>
  <c r="N4313" i="3" s="1"/>
  <c r="N1224" i="3" a="1"/>
  <c r="N1224" i="3" s="1"/>
  <c r="N1758" i="3" a="1"/>
  <c r="N1758" i="3" s="1"/>
  <c r="N4176" i="3" a="1"/>
  <c r="N4176" i="3" s="1"/>
  <c r="N4829" i="3" a="1"/>
  <c r="N4829" i="3" s="1"/>
  <c r="N348" i="3" a="1"/>
  <c r="N348" i="3" s="1"/>
  <c r="N2727" i="3" a="1"/>
  <c r="N2727" i="3" s="1"/>
  <c r="N3382" i="3" a="1"/>
  <c r="N3382" i="3" s="1"/>
  <c r="N3564" i="3" a="1"/>
  <c r="N3564" i="3" s="1"/>
  <c r="N1475" i="3" a="1"/>
  <c r="N1475" i="3" s="1"/>
  <c r="N2728" i="3" a="1"/>
  <c r="N2728" i="3" s="1"/>
  <c r="N3362" i="3" a="1"/>
  <c r="N3362" i="3" s="1"/>
  <c r="N1918" i="3" a="1"/>
  <c r="N1918" i="3" s="1"/>
  <c r="N4932" i="3" a="1"/>
  <c r="N4932" i="3" s="1"/>
  <c r="N5996" i="3" a="1"/>
  <c r="N5996" i="3" s="1"/>
  <c r="N2857" i="3" a="1"/>
  <c r="N2857" i="3" s="1"/>
  <c r="N5789" i="3" a="1"/>
  <c r="N5789" i="3" s="1"/>
  <c r="N743" i="3" a="1"/>
  <c r="N743" i="3" s="1"/>
  <c r="N5801" i="3" a="1"/>
  <c r="N5801" i="3" s="1"/>
  <c r="N1088" i="3" a="1"/>
  <c r="N1088" i="3" s="1"/>
  <c r="N3845" i="3" a="1"/>
  <c r="N3845" i="3" s="1"/>
  <c r="N4772" i="3" a="1"/>
  <c r="N4772" i="3" s="1"/>
  <c r="N5012" i="3" a="1"/>
  <c r="N5012" i="3" s="1"/>
  <c r="N92" i="3" a="1"/>
  <c r="N92" i="3" s="1"/>
  <c r="N4497" i="3" a="1"/>
  <c r="N4497" i="3" s="1"/>
  <c r="N837" i="3" a="1"/>
  <c r="N837" i="3" s="1"/>
  <c r="N367" i="3" a="1"/>
  <c r="N367" i="3" s="1"/>
  <c r="N1557" i="3" a="1"/>
  <c r="N1557" i="3" s="1"/>
  <c r="N1060" i="3" a="1"/>
  <c r="N1060" i="3" s="1"/>
  <c r="N5597" i="3" a="1"/>
  <c r="N5597" i="3" s="1"/>
  <c r="N2517" i="3" a="1"/>
  <c r="N2517" i="3" s="1"/>
  <c r="N3328" i="3" a="1"/>
  <c r="N3328" i="3" s="1"/>
  <c r="N4956" i="3" a="1"/>
  <c r="N4956" i="3" s="1"/>
  <c r="N5585" i="3" a="1"/>
  <c r="N5585" i="3" s="1"/>
  <c r="N3821" i="3" a="1"/>
  <c r="N3821" i="3" s="1"/>
  <c r="N2289" i="3" a="1"/>
  <c r="N2289" i="3" s="1"/>
  <c r="N3210" i="3" a="1"/>
  <c r="N3210" i="3" s="1"/>
  <c r="N5842" i="3" a="1"/>
  <c r="N5842" i="3" s="1"/>
  <c r="N4215" i="3" a="1"/>
  <c r="N4215" i="3" s="1"/>
  <c r="N4485" i="3" a="1"/>
  <c r="N4485" i="3" s="1"/>
  <c r="N1768" i="3" a="1"/>
  <c r="N1768" i="3" s="1"/>
  <c r="N5975" i="3" a="1"/>
  <c r="N5975" i="3" s="1"/>
  <c r="N1133" i="3" a="1"/>
  <c r="N1133" i="3" s="1"/>
  <c r="N3399" i="3" a="1"/>
  <c r="N3399" i="3" s="1"/>
  <c r="N2430" i="3" a="1"/>
  <c r="N2430" i="3" s="1"/>
  <c r="N4452" i="3" a="1"/>
  <c r="N4452" i="3" s="1"/>
  <c r="N3368" i="3" a="1"/>
  <c r="N3368" i="3" s="1"/>
  <c r="N1894" i="3" a="1"/>
  <c r="N1894" i="3" s="1"/>
  <c r="N3092" i="3" a="1"/>
  <c r="N3092" i="3" s="1"/>
  <c r="N2518" i="3" a="1"/>
  <c r="N2518" i="3" s="1"/>
  <c r="N4327" i="3" a="1"/>
  <c r="N4327" i="3" s="1"/>
  <c r="N4470" i="3" a="1"/>
  <c r="N4470" i="3" s="1"/>
  <c r="N4319" i="3" a="1"/>
  <c r="N4319" i="3" s="1"/>
  <c r="N1366" i="3" a="1"/>
  <c r="N1366" i="3" s="1"/>
  <c r="N3929" i="3" a="1"/>
  <c r="N3929" i="3" s="1"/>
  <c r="N226" i="3" a="1"/>
  <c r="N226" i="3" s="1"/>
  <c r="N4040" i="3" a="1"/>
  <c r="N4040" i="3" s="1"/>
  <c r="N737" i="3" a="1"/>
  <c r="N737" i="3" s="1"/>
  <c r="N4617" i="3" a="1"/>
  <c r="N4617" i="3" s="1"/>
  <c r="N5254" i="3" a="1"/>
  <c r="N5254" i="3" s="1"/>
  <c r="N1639" i="3" a="1"/>
  <c r="N1639" i="3" s="1"/>
  <c r="N5956" i="3" a="1"/>
  <c r="N5956" i="3" s="1"/>
  <c r="N151" i="3" a="1"/>
  <c r="N151" i="3" s="1"/>
  <c r="N591" i="3" a="1"/>
  <c r="N591" i="3" s="1"/>
  <c r="N1184" i="3" a="1"/>
  <c r="N1184" i="3" s="1"/>
  <c r="N4807" i="3" a="1"/>
  <c r="N4807" i="3" s="1"/>
  <c r="N1829" i="3" a="1"/>
  <c r="N1829" i="3" s="1"/>
  <c r="N3806" i="3" a="1"/>
  <c r="N3806" i="3" s="1"/>
  <c r="N876" i="3" a="1"/>
  <c r="N876" i="3" s="1"/>
  <c r="N3675" i="3" a="1"/>
  <c r="N3675" i="3" s="1"/>
  <c r="N1191" i="3" a="1"/>
  <c r="N1191" i="3" s="1"/>
  <c r="N464" i="3" a="1"/>
  <c r="N464" i="3" s="1"/>
  <c r="N3700" i="3" a="1"/>
  <c r="N3700" i="3" s="1"/>
  <c r="N1040" i="3" a="1"/>
  <c r="N1040" i="3" s="1"/>
  <c r="N4033" i="3" a="1"/>
  <c r="N4033" i="3" s="1"/>
  <c r="N1350" i="3" a="1"/>
  <c r="N1350" i="3" s="1"/>
  <c r="N3718" i="3" a="1"/>
  <c r="N3718" i="3" s="1"/>
  <c r="N5855" i="3" a="1"/>
  <c r="N5855" i="3" s="1"/>
  <c r="N1718" i="3" a="1"/>
  <c r="N1718" i="3" s="1"/>
  <c r="N5515" i="3" a="1"/>
  <c r="N5515" i="3" s="1"/>
  <c r="N349" i="3" a="1"/>
  <c r="N349" i="3" s="1"/>
  <c r="N1282" i="3" a="1"/>
  <c r="N1282" i="3" s="1"/>
  <c r="N4434" i="3" a="1"/>
  <c r="N4434" i="3" s="1"/>
  <c r="N3284" i="3" a="1"/>
  <c r="N3284" i="3" s="1"/>
  <c r="N1308" i="3" a="1"/>
  <c r="N1308" i="3" s="1"/>
  <c r="N31" i="3" a="1"/>
  <c r="N31" i="3" s="1"/>
  <c r="N5432" i="3" a="1"/>
  <c r="N5432" i="3" s="1"/>
  <c r="N1225" i="3" a="1"/>
  <c r="N1225" i="3" s="1"/>
  <c r="N2208" i="3" a="1"/>
  <c r="N2208" i="3" s="1"/>
  <c r="N93" i="3" a="1"/>
  <c r="N93" i="3" s="1"/>
  <c r="N5888" i="3" a="1"/>
  <c r="N5888" i="3" s="1"/>
  <c r="N3813" i="3" a="1"/>
  <c r="N3813" i="3" s="1"/>
  <c r="N4380" i="3" a="1"/>
  <c r="N4380" i="3" s="1"/>
  <c r="N56" i="3" a="1"/>
  <c r="N56" i="3" s="1"/>
  <c r="N636" i="3" a="1"/>
  <c r="N636" i="3" s="1"/>
  <c r="N1309" i="3" a="1"/>
  <c r="N1309" i="3" s="1"/>
  <c r="N3223" i="3" a="1"/>
  <c r="N3223" i="3" s="1"/>
  <c r="N1236" i="3" a="1"/>
  <c r="N1236" i="3" s="1"/>
  <c r="N5516" i="3" a="1"/>
  <c r="N5516" i="3" s="1"/>
  <c r="N2750" i="3" a="1"/>
  <c r="N2750" i="3" s="1"/>
  <c r="N4897" i="3" a="1"/>
  <c r="N4897" i="3" s="1"/>
  <c r="N2414" i="3" a="1"/>
  <c r="N2414" i="3" s="1"/>
  <c r="N5316" i="3" a="1"/>
  <c r="N5316" i="3" s="1"/>
  <c r="N738" i="3" a="1"/>
  <c r="N738" i="3" s="1"/>
  <c r="N5119" i="3" a="1"/>
  <c r="N5119" i="3" s="1"/>
  <c r="N2824" i="3" a="1"/>
  <c r="N2824" i="3" s="1"/>
  <c r="N3692" i="3" a="1"/>
  <c r="N3692" i="3" s="1"/>
  <c r="N4328" i="3" a="1"/>
  <c r="N4328" i="3" s="1"/>
  <c r="N3180" i="3" a="1"/>
  <c r="N3180" i="3" s="1"/>
  <c r="N2647" i="3" a="1"/>
  <c r="N2647" i="3" s="1"/>
  <c r="N5498" i="3" a="1"/>
  <c r="N5498" i="3" s="1"/>
  <c r="N2161" i="3" a="1"/>
  <c r="N2161" i="3" s="1"/>
  <c r="N4189" i="3" a="1"/>
  <c r="N4189" i="3" s="1"/>
  <c r="N4874" i="3" a="1"/>
  <c r="N4874" i="3" s="1"/>
  <c r="N2082" i="3" a="1"/>
  <c r="N2082" i="3" s="1"/>
  <c r="N5389" i="3" a="1"/>
  <c r="N5389" i="3" s="1"/>
  <c r="N4853" i="3" a="1"/>
  <c r="N4853" i="3" s="1"/>
  <c r="N2039" i="3" a="1"/>
  <c r="N2039" i="3" s="1"/>
  <c r="N2290" i="3" a="1"/>
  <c r="N2290" i="3" s="1"/>
  <c r="N3565" i="3" a="1"/>
  <c r="N3565" i="3" s="1"/>
  <c r="N838" i="3" a="1"/>
  <c r="N838" i="3" s="1"/>
  <c r="N4702" i="3" a="1"/>
  <c r="N4702" i="3" s="1"/>
  <c r="N1300" i="3" a="1"/>
  <c r="N1300" i="3" s="1"/>
  <c r="N3056" i="3" a="1"/>
  <c r="N3056" i="3" s="1"/>
  <c r="N1126" i="3" a="1"/>
  <c r="N1126" i="3" s="1"/>
  <c r="N4785" i="3" a="1"/>
  <c r="N4785" i="3" s="1"/>
  <c r="N4067" i="3" a="1"/>
  <c r="N4067" i="3" s="1"/>
  <c r="N4446" i="3" a="1"/>
  <c r="N4446" i="3" s="1"/>
  <c r="N3760" i="3" a="1"/>
  <c r="N3760" i="3" s="1"/>
  <c r="N1351" i="3" a="1"/>
  <c r="N1351" i="3" s="1"/>
  <c r="N2792" i="3" a="1"/>
  <c r="N2792" i="3" s="1"/>
  <c r="N5159" i="3" a="1"/>
  <c r="N5159" i="3" s="1"/>
  <c r="N4216" i="3" a="1"/>
  <c r="N4216" i="3" s="1"/>
  <c r="N3435" i="3" a="1"/>
  <c r="N3435" i="3" s="1"/>
  <c r="N5377" i="3" a="1"/>
  <c r="N5377" i="3" s="1"/>
  <c r="N471" i="3" a="1"/>
  <c r="N471" i="3" s="1"/>
  <c r="N2523" i="3" a="1"/>
  <c r="N2523" i="3" s="1"/>
  <c r="N5259" i="3" a="1"/>
  <c r="N5259" i="3" s="1"/>
  <c r="N1005" i="3" a="1"/>
  <c r="N1005" i="3" s="1"/>
  <c r="N3476" i="3" a="1"/>
  <c r="N3476" i="3" s="1"/>
  <c r="N1150" i="3" a="1"/>
  <c r="N1150" i="3" s="1"/>
  <c r="N4972" i="3" a="1"/>
  <c r="N4972" i="3" s="1"/>
  <c r="N3512" i="3" a="1"/>
  <c r="N3512" i="3" s="1"/>
  <c r="N778" i="3" a="1"/>
  <c r="N778" i="3" s="1"/>
  <c r="N168" i="3" a="1"/>
  <c r="N168" i="3" s="1"/>
  <c r="N3134" i="3" a="1"/>
  <c r="N3134" i="3" s="1"/>
  <c r="N2609" i="3" a="1"/>
  <c r="N2609" i="3" s="1"/>
  <c r="N2135" i="3" a="1"/>
  <c r="N2135" i="3" s="1"/>
  <c r="N3285" i="3" a="1"/>
  <c r="N3285" i="3" s="1"/>
  <c r="N2291" i="3" a="1"/>
  <c r="N2291" i="3" s="1"/>
  <c r="N13" i="3" a="1"/>
  <c r="N13" i="3" s="1"/>
  <c r="N484" i="3" a="1"/>
  <c r="N484" i="3" s="1"/>
  <c r="N1498" i="3" a="1"/>
  <c r="N1498" i="3" s="1"/>
  <c r="N4948" i="3" a="1"/>
  <c r="N4948" i="3" s="1"/>
  <c r="N3627" i="3" a="1"/>
  <c r="N3627" i="3" s="1"/>
  <c r="N4726" i="3" a="1"/>
  <c r="N4726" i="3" s="1"/>
  <c r="N4898" i="3" a="1"/>
  <c r="N4898" i="3" s="1"/>
  <c r="N5307" i="3" a="1"/>
  <c r="N5307" i="3" s="1"/>
  <c r="N4597" i="3" a="1"/>
  <c r="N4597" i="3" s="1"/>
  <c r="N1537" i="3" a="1"/>
  <c r="N1537" i="3" s="1"/>
  <c r="N3907" i="3" a="1"/>
  <c r="N3907" i="3" s="1"/>
  <c r="N4077" i="3" a="1"/>
  <c r="N4077" i="3" s="1"/>
  <c r="N2194" i="3" a="1"/>
  <c r="N2194" i="3" s="1"/>
  <c r="N5294" i="3" a="1"/>
  <c r="N5294" i="3" s="1"/>
  <c r="N5612" i="3" a="1"/>
  <c r="N5612" i="3" s="1"/>
  <c r="N1321" i="3" a="1"/>
  <c r="N1321" i="3" s="1"/>
  <c r="N1041" i="3" a="1"/>
  <c r="N1041" i="3" s="1"/>
  <c r="N3840" i="3" a="1"/>
  <c r="N3840" i="3" s="1"/>
  <c r="N4016" i="3" a="1"/>
  <c r="N4016" i="3" s="1"/>
  <c r="N3411" i="3" a="1"/>
  <c r="N3411" i="3" s="1"/>
  <c r="N2763" i="3" a="1"/>
  <c r="N2763" i="3" s="1"/>
  <c r="N3300" i="3" a="1"/>
  <c r="N3300" i="3" s="1"/>
  <c r="N5900" i="3" a="1"/>
  <c r="N5900" i="3" s="1"/>
  <c r="N1061" i="3" a="1"/>
  <c r="N1061" i="3" s="1"/>
  <c r="N3889" i="3" a="1"/>
  <c r="N3889" i="3" s="1"/>
  <c r="N3956" i="3" a="1"/>
  <c r="N3956" i="3" s="1"/>
  <c r="N675" i="3" a="1"/>
  <c r="N675" i="3" s="1"/>
  <c r="N3753" i="3" a="1"/>
  <c r="N3753" i="3" s="1"/>
  <c r="N2866" i="3" a="1"/>
  <c r="N2866" i="3" s="1"/>
  <c r="N3528" i="3" a="1"/>
  <c r="N3528" i="3" s="1"/>
  <c r="N948" i="3" a="1"/>
  <c r="N948" i="3" s="1"/>
  <c r="N4799" i="3" a="1"/>
  <c r="N4799" i="3" s="1"/>
  <c r="N2439" i="3" a="1"/>
  <c r="N2439" i="3" s="1"/>
  <c r="N3875" i="3" a="1"/>
  <c r="N3875" i="3" s="1"/>
  <c r="N5020" i="3" a="1"/>
  <c r="N5020" i="3" s="1"/>
  <c r="N5270" i="3" a="1"/>
  <c r="N5270" i="3" s="1"/>
  <c r="N4287" i="3" a="1"/>
  <c r="N4287" i="3" s="1"/>
  <c r="N5923" i="3" a="1"/>
  <c r="N5923" i="3" s="1"/>
  <c r="N727" i="3" a="1"/>
  <c r="N727" i="3" s="1"/>
  <c r="N897" i="3" a="1"/>
  <c r="N897" i="3" s="1"/>
  <c r="N617" i="3" a="1"/>
  <c r="N617" i="3" s="1"/>
  <c r="N2678" i="3" a="1"/>
  <c r="N2678" i="3" s="1"/>
  <c r="N1802" i="3" a="1"/>
  <c r="N1802" i="3" s="1"/>
  <c r="N3950" i="3" a="1"/>
  <c r="N3950" i="3" s="1"/>
  <c r="N3076" i="3" a="1"/>
  <c r="N3076" i="3" s="1"/>
  <c r="N1968" i="3" a="1"/>
  <c r="N1968" i="3" s="1"/>
  <c r="N5861" i="3" a="1"/>
  <c r="N5861" i="3" s="1"/>
  <c r="N5675" i="3" a="1"/>
  <c r="N5675" i="3" s="1"/>
  <c r="N5712" i="3" a="1"/>
  <c r="N5712" i="3" s="1"/>
  <c r="N4710" i="3" a="1"/>
  <c r="N4710" i="3" s="1"/>
  <c r="N3015" i="3" a="1"/>
  <c r="N3015" i="3" s="1"/>
  <c r="N2764" i="3" a="1"/>
  <c r="N2764" i="3" s="1"/>
  <c r="N1934" i="3" a="1"/>
  <c r="N1934" i="3" s="1"/>
  <c r="N801" i="3" a="1"/>
  <c r="N801" i="3" s="1"/>
  <c r="N5613" i="3" a="1"/>
  <c r="N5613" i="3" s="1"/>
  <c r="N1134" i="3" a="1"/>
  <c r="N1134" i="3" s="1"/>
  <c r="N4299" i="3" a="1"/>
  <c r="N4299" i="3" s="1"/>
  <c r="N4703" i="3" a="1"/>
  <c r="N4703" i="3" s="1"/>
  <c r="N5053" i="3" a="1"/>
  <c r="N5053" i="3" s="1"/>
  <c r="N3375" i="3" a="1"/>
  <c r="N3375" i="3" s="1"/>
  <c r="N744" i="3" a="1"/>
  <c r="N744" i="3" s="1"/>
  <c r="N1175" i="3" a="1"/>
  <c r="N1175" i="3" s="1"/>
  <c r="N407" i="3" a="1"/>
  <c r="N407" i="3" s="1"/>
  <c r="N1913" i="3" a="1"/>
  <c r="N1913" i="3" s="1"/>
  <c r="N5017" i="3" a="1"/>
  <c r="N5017" i="3" s="1"/>
  <c r="N5481" i="3" a="1"/>
  <c r="N5481" i="3" s="1"/>
  <c r="N3286" i="3" a="1"/>
  <c r="N3286" i="3" s="1"/>
  <c r="N3899" i="3" a="1"/>
  <c r="N3899" i="3" s="1"/>
  <c r="N3152" i="3" a="1"/>
  <c r="N3152" i="3" s="1"/>
  <c r="N2640" i="3" a="1"/>
  <c r="N2640" i="3" s="1"/>
  <c r="N839" i="3" a="1"/>
  <c r="N839" i="3" s="1"/>
  <c r="N3908" i="3" a="1"/>
  <c r="N3908" i="3" s="1"/>
  <c r="N779" i="3" a="1"/>
  <c r="N779" i="3" s="1"/>
  <c r="N5721" i="3" a="1"/>
  <c r="N5721" i="3" s="1"/>
  <c r="N169" i="3" a="1"/>
  <c r="N169" i="3" s="1"/>
  <c r="N781" i="3" a="1"/>
  <c r="N781" i="3" s="1"/>
  <c r="N1979" i="3" a="1"/>
  <c r="N1979" i="3" s="1"/>
  <c r="N147" i="3" a="1"/>
  <c r="N147" i="3" s="1"/>
  <c r="N2878" i="3" a="1"/>
  <c r="N2878" i="3" s="1"/>
  <c r="N5433" i="3" a="1"/>
  <c r="N5433" i="3" s="1"/>
  <c r="N5639" i="3" a="1"/>
  <c r="N5639" i="3" s="1"/>
  <c r="N3" i="3" a="1"/>
  <c r="N3" i="3" s="1"/>
  <c r="N2938" i="3" a="1"/>
  <c r="N2938" i="3" s="1"/>
  <c r="N5287" i="3" a="1"/>
  <c r="N5287" i="3" s="1"/>
  <c r="N1700" i="3" a="1"/>
  <c r="N1700" i="3" s="1"/>
  <c r="N3102" i="3" a="1"/>
  <c r="N3102" i="3" s="1"/>
  <c r="N5434" i="3" a="1"/>
  <c r="N5434" i="3" s="1"/>
  <c r="N3419" i="3" a="1"/>
  <c r="N3419" i="3" s="1"/>
  <c r="N4085" i="3" a="1"/>
  <c r="N4085" i="3" s="1"/>
  <c r="N5054" i="3" a="1"/>
  <c r="N5054" i="3" s="1"/>
  <c r="N4417" i="3" a="1"/>
  <c r="N4417" i="3" s="1"/>
  <c r="N5174" i="3" a="1"/>
  <c r="N5174" i="3" s="1"/>
  <c r="N5378" i="3" a="1"/>
  <c r="N5378" i="3" s="1"/>
  <c r="N1692" i="3" a="1"/>
  <c r="N1692" i="3" s="1"/>
  <c r="N2566" i="3" a="1"/>
  <c r="N2566" i="3" s="1"/>
  <c r="N4630" i="3" a="1"/>
  <c r="N4630" i="3" s="1"/>
  <c r="N5790" i="3" a="1"/>
  <c r="N5790" i="3" s="1"/>
  <c r="N1852" i="3" a="1"/>
  <c r="N1852" i="3" s="1"/>
  <c r="N5400" i="3" a="1"/>
  <c r="N5400" i="3" s="1"/>
  <c r="N3390" i="3" a="1"/>
  <c r="N3390" i="3" s="1"/>
  <c r="N1846" i="3" a="1"/>
  <c r="N1846" i="3" s="1"/>
  <c r="N4068" i="3" a="1"/>
  <c r="N4068" i="3" s="1"/>
  <c r="N4034" i="3" a="1"/>
  <c r="N4034" i="3" s="1"/>
  <c r="N5469" i="3" a="1"/>
  <c r="N5469" i="3" s="1"/>
  <c r="N2554" i="3" a="1"/>
  <c r="N2554" i="3" s="1"/>
  <c r="N1185" i="3" a="1"/>
  <c r="N1185" i="3" s="1"/>
  <c r="N3487" i="3" a="1"/>
  <c r="N3487" i="3" s="1"/>
  <c r="N3957" i="3" a="1"/>
  <c r="N3957" i="3" s="1"/>
  <c r="N1905" i="3" a="1"/>
  <c r="N1905" i="3" s="1"/>
  <c r="N854" i="3" a="1"/>
  <c r="N854" i="3" s="1"/>
  <c r="N240" i="3" a="1"/>
  <c r="N240" i="3" s="1"/>
  <c r="N2592" i="3" a="1"/>
  <c r="N2592" i="3" s="1"/>
  <c r="N2705" i="3" a="1"/>
  <c r="N2705" i="3" s="1"/>
  <c r="N2431" i="3" a="1"/>
  <c r="N2431" i="3" s="1"/>
  <c r="N2450" i="3" a="1"/>
  <c r="N2450" i="3" s="1"/>
  <c r="N2302" i="3" a="1"/>
  <c r="N2302" i="3" s="1"/>
  <c r="N4527" i="3" a="1"/>
  <c r="N4527" i="3" s="1"/>
  <c r="N4598" i="3" a="1"/>
  <c r="N4598" i="3" s="1"/>
  <c r="N1382" i="3" a="1"/>
  <c r="N1382" i="3" s="1"/>
  <c r="N5447" i="3" a="1"/>
  <c r="N5447" i="3" s="1"/>
  <c r="N5535" i="3" a="1"/>
  <c r="N5535" i="3" s="1"/>
  <c r="N4206" i="3" a="1"/>
  <c r="N4206" i="3" s="1"/>
  <c r="N2458" i="3" a="1"/>
  <c r="N2458" i="3" s="1"/>
  <c r="N2610" i="3" a="1"/>
  <c r="N2610" i="3" s="1"/>
  <c r="N5586" i="3" a="1"/>
  <c r="N5586" i="3" s="1"/>
  <c r="N3181" i="3" a="1"/>
  <c r="N3181" i="3" s="1"/>
  <c r="N822" i="3" a="1"/>
  <c r="N822" i="3" s="1"/>
  <c r="N1494" i="3" a="1"/>
  <c r="N1494" i="3" s="1"/>
  <c r="N3933" i="3" a="1"/>
  <c r="N3933" i="3" s="1"/>
  <c r="N1652" i="3" a="1"/>
  <c r="N1652" i="3" s="1"/>
  <c r="N4576" i="3" a="1"/>
  <c r="N4576" i="3" s="1"/>
  <c r="N2963" i="3" a="1"/>
  <c r="N2963" i="3" s="1"/>
  <c r="N5603" i="3" a="1"/>
  <c r="N5603" i="3" s="1"/>
  <c r="N2952" i="3" a="1"/>
  <c r="N2952" i="3" s="1"/>
  <c r="N974" i="3" a="1"/>
  <c r="N974" i="3" s="1"/>
  <c r="N1275" i="3" a="1"/>
  <c r="N1275" i="3" s="1"/>
  <c r="N1411" i="3" a="1"/>
  <c r="N1411" i="3" s="1"/>
  <c r="N1404" i="3" a="1"/>
  <c r="N1404" i="3" s="1"/>
  <c r="N1050" i="3" a="1"/>
  <c r="N1050" i="3" s="1"/>
  <c r="N685" i="3" a="1"/>
  <c r="N685" i="3" s="1"/>
  <c r="N5295" i="3" a="1"/>
  <c r="N5295" i="3" s="1"/>
  <c r="N2478" i="3" a="1"/>
  <c r="N2478" i="3" s="1"/>
  <c r="N9" i="3" a="1"/>
  <c r="N9" i="3" s="1"/>
  <c r="N4391" i="3" a="1"/>
  <c r="N4391" i="3" s="1"/>
  <c r="N3578" i="3" a="1"/>
  <c r="N3578" i="3" s="1"/>
  <c r="N3557" i="3" a="1"/>
  <c r="N3557" i="3" s="1"/>
  <c r="N2303" i="3" a="1"/>
  <c r="N2303" i="3" s="1"/>
  <c r="N5264" i="3" a="1"/>
  <c r="N5264" i="3" s="1"/>
  <c r="N623" i="3" a="1"/>
  <c r="N623" i="3" s="1"/>
  <c r="N1508" i="3" a="1"/>
  <c r="N1508" i="3" s="1"/>
  <c r="N3988" i="3" a="1"/>
  <c r="N3988" i="3" s="1"/>
  <c r="N3740" i="3" a="1"/>
  <c r="N3740" i="3" s="1"/>
  <c r="N5140" i="3" a="1"/>
  <c r="N5140" i="3" s="1"/>
  <c r="N4980" i="3" a="1"/>
  <c r="N4980" i="3" s="1"/>
  <c r="N266" i="3" a="1"/>
  <c r="N266" i="3" s="1"/>
  <c r="N1895" i="3" a="1"/>
  <c r="N1895" i="3" s="1"/>
  <c r="N199" i="3" a="1"/>
  <c r="N199" i="3" s="1"/>
  <c r="N3336" i="3" a="1"/>
  <c r="N3336" i="3" s="1"/>
  <c r="N4381" i="3" a="1"/>
  <c r="N4381" i="3" s="1"/>
  <c r="N5105" i="3" a="1"/>
  <c r="N5105" i="3" s="1"/>
  <c r="N3463" i="3" a="1"/>
  <c r="N3463" i="3" s="1"/>
  <c r="N4670" i="3" a="1"/>
  <c r="N4670" i="3" s="1"/>
  <c r="N4094" i="3" a="1"/>
  <c r="N4094" i="3" s="1"/>
  <c r="N2220" i="3" a="1"/>
  <c r="N2220" i="3" s="1"/>
  <c r="N3549" i="3" a="1"/>
  <c r="N3549" i="3" s="1"/>
  <c r="N4355" i="3" a="1"/>
  <c r="N4355" i="3" s="1"/>
  <c r="N5525" i="3" a="1"/>
  <c r="N5525" i="3" s="1"/>
  <c r="N1518" i="3" a="1"/>
  <c r="N1518" i="3" s="1"/>
  <c r="N1614" i="3" a="1"/>
  <c r="N1614" i="3" s="1"/>
  <c r="N337" i="3" a="1"/>
  <c r="N337" i="3" s="1"/>
  <c r="N792" i="3" a="1"/>
  <c r="N792" i="3" s="1"/>
  <c r="N1640" i="3" a="1"/>
  <c r="N1640" i="3" s="1"/>
  <c r="N3488" i="3" a="1"/>
  <c r="N3488" i="3" s="1"/>
  <c r="N4631" i="3" a="1"/>
  <c r="N4631" i="3" s="1"/>
  <c r="N5526" i="3" a="1"/>
  <c r="N5526" i="3" s="1"/>
  <c r="N5007" i="3" a="1"/>
  <c r="N5007" i="3" s="1"/>
  <c r="N4632" i="3" a="1"/>
  <c r="N4632" i="3" s="1"/>
  <c r="N1526" i="3" a="1"/>
  <c r="N1526" i="3" s="1"/>
  <c r="N3669" i="3" a="1"/>
  <c r="N3669" i="3" s="1"/>
  <c r="N745" i="3" a="1"/>
  <c r="N745" i="3" s="1"/>
  <c r="N5320" i="3" a="1"/>
  <c r="N5320" i="3" s="1"/>
  <c r="N4453" i="3" a="1"/>
  <c r="N4453" i="3" s="1"/>
  <c r="N297" i="3" a="1"/>
  <c r="N297" i="3" s="1"/>
  <c r="N1887" i="3" a="1"/>
  <c r="N1887" i="3" s="1"/>
  <c r="N4941" i="3" a="1"/>
  <c r="N4941" i="3" s="1"/>
  <c r="N5407" i="3" a="1"/>
  <c r="N5407" i="3" s="1"/>
  <c r="N3153" i="3" a="1"/>
  <c r="N3153" i="3" s="1"/>
  <c r="N2996" i="3" a="1"/>
  <c r="N2996" i="3" s="1"/>
  <c r="N5640" i="3" a="1"/>
  <c r="N5640" i="3" s="1"/>
  <c r="N257" i="3" a="1"/>
  <c r="N257" i="3" s="1"/>
  <c r="N3445" i="3" a="1"/>
  <c r="N3445" i="3" s="1"/>
  <c r="N4392" i="3" a="1"/>
  <c r="N4392" i="3" s="1"/>
  <c r="N3301" i="3" a="1"/>
  <c r="N3301" i="3" s="1"/>
  <c r="N2014" i="3" a="1"/>
  <c r="N2014" i="3" s="1"/>
  <c r="N1830" i="3" a="1"/>
  <c r="N1830" i="3" s="1"/>
  <c r="N1458" i="3" a="1"/>
  <c r="N1458" i="3" s="1"/>
  <c r="N3628" i="3" a="1"/>
  <c r="N3628" i="3" s="1"/>
  <c r="N1042" i="3" a="1"/>
  <c r="N1042" i="3" s="1"/>
  <c r="N4942" i="3" a="1"/>
  <c r="N4942" i="3" s="1"/>
  <c r="N1647" i="3" a="1"/>
  <c r="N1647" i="3" s="1"/>
  <c r="N5645" i="3" a="1"/>
  <c r="N5645" i="3" s="1"/>
  <c r="N2025" i="3" a="1"/>
  <c r="N2025" i="3" s="1"/>
  <c r="N2083" i="3" a="1"/>
  <c r="N2083" i="3" s="1"/>
  <c r="N5055" i="3" a="1"/>
  <c r="N5055" i="3" s="1"/>
  <c r="N3302" i="3" a="1"/>
  <c r="N3302" i="3" s="1"/>
  <c r="N5587" i="3" a="1"/>
  <c r="N5587" i="3" s="1"/>
  <c r="N516" i="3" a="1"/>
  <c r="N516" i="3" s="1"/>
  <c r="N5894" i="3" a="1"/>
  <c r="N5894" i="3" s="1"/>
  <c r="N1415" i="3" a="1"/>
  <c r="N1415" i="3" s="1"/>
  <c r="N5243" i="3" a="1"/>
  <c r="N5243" i="3" s="1"/>
  <c r="N4542" i="3" a="1"/>
  <c r="N4542" i="3" s="1"/>
  <c r="N2939" i="3" a="1"/>
  <c r="N2939" i="3" s="1"/>
  <c r="N4704" i="3" a="1"/>
  <c r="N4704" i="3" s="1"/>
  <c r="N592" i="3" a="1"/>
  <c r="N592" i="3" s="1"/>
  <c r="N3529" i="3" a="1"/>
  <c r="N3529" i="3" s="1"/>
  <c r="N5435" i="3" a="1"/>
  <c r="N5435" i="3" s="1"/>
  <c r="N5554" i="3" a="1"/>
  <c r="N5554" i="3" s="1"/>
  <c r="N4508" i="3" a="1"/>
  <c r="N4508" i="3" s="1"/>
  <c r="N1360" i="3" a="1"/>
  <c r="N1360" i="3" s="1"/>
  <c r="N943" i="3" a="1"/>
  <c r="N943" i="3" s="1"/>
  <c r="N5527" i="3" a="1"/>
  <c r="N5527" i="3" s="1"/>
  <c r="N2415" i="3" a="1"/>
  <c r="N2415" i="3" s="1"/>
  <c r="N3995" i="3" a="1"/>
  <c r="N3995" i="3" s="1"/>
  <c r="N786" i="3" a="1"/>
  <c r="N786" i="3" s="1"/>
  <c r="N661" i="3" a="1"/>
  <c r="N661" i="3" s="1"/>
  <c r="N3489" i="3" a="1"/>
  <c r="N3489" i="3" s="1"/>
  <c r="N4750" i="3" a="1"/>
  <c r="N4750" i="3" s="1"/>
  <c r="N3824" i="3" a="1"/>
  <c r="N3824" i="3" s="1"/>
  <c r="N5549" i="3" a="1"/>
  <c r="N5549" i="3" s="1"/>
  <c r="N4916" i="3" a="1"/>
  <c r="N4916" i="3" s="1"/>
  <c r="N4242" i="3" a="1"/>
  <c r="N4242" i="3" s="1"/>
  <c r="N5408" i="3" a="1"/>
  <c r="N5408" i="3" s="1"/>
  <c r="N3490" i="3" a="1"/>
  <c r="N3490" i="3" s="1"/>
  <c r="N4794" i="3" a="1"/>
  <c r="N4794" i="3" s="1"/>
  <c r="N1906" i="3" a="1"/>
  <c r="N1906" i="3" s="1"/>
  <c r="N2940" i="3" a="1"/>
  <c r="N2940" i="3" s="1"/>
  <c r="N1352" i="3" a="1"/>
  <c r="N1352" i="3" s="1"/>
  <c r="N4459" i="3" a="1"/>
  <c r="N4459" i="3" s="1"/>
  <c r="N4468" i="3" a="1"/>
  <c r="N4468" i="3" s="1"/>
  <c r="N2906" i="3" a="1"/>
  <c r="N2906" i="3" s="1"/>
  <c r="N1180" i="3" a="1"/>
  <c r="N1180" i="3" s="1"/>
  <c r="N1648" i="3" a="1"/>
  <c r="N1648" i="3" s="1"/>
  <c r="N3016" i="3" a="1"/>
  <c r="N3016" i="3" s="1"/>
  <c r="N1027" i="3" a="1"/>
  <c r="N1027" i="3" s="1"/>
  <c r="N2191" i="3" a="1"/>
  <c r="N2191" i="3" s="1"/>
  <c r="N667" i="3" a="1"/>
  <c r="N667" i="3" s="1"/>
  <c r="N2844" i="3" a="1"/>
  <c r="N2844" i="3" s="1"/>
  <c r="N5588" i="3" a="1"/>
  <c r="N5588" i="3" s="1"/>
  <c r="N3981" i="3" a="1"/>
  <c r="N3981" i="3" s="1"/>
  <c r="N5957" i="3" a="1"/>
  <c r="N5957" i="3" s="1"/>
  <c r="N2535" i="3" a="1"/>
  <c r="N2535" i="3" s="1"/>
  <c r="N2997" i="3" a="1"/>
  <c r="N2997" i="3" s="1"/>
  <c r="N5312" i="3" a="1"/>
  <c r="N5312" i="3" s="1"/>
  <c r="N944" i="3" a="1"/>
  <c r="N944" i="3" s="1"/>
  <c r="N2867" i="3" a="1"/>
  <c r="N2867" i="3" s="1"/>
  <c r="N2375" i="3" a="1"/>
  <c r="N2375" i="3" s="1"/>
  <c r="N4498" i="3" a="1"/>
  <c r="N4498" i="3" s="1"/>
  <c r="N610" i="3" a="1"/>
  <c r="N610" i="3" s="1"/>
  <c r="N2812" i="3" a="1"/>
  <c r="N2812" i="3" s="1"/>
  <c r="N2200" i="3" a="1"/>
  <c r="N2200" i="3" s="1"/>
  <c r="N1858" i="3" a="1"/>
  <c r="N1858" i="3" s="1"/>
  <c r="N5068" i="3" a="1"/>
  <c r="N5068" i="3" s="1"/>
  <c r="N3077" i="3" a="1"/>
  <c r="N3077" i="3" s="1"/>
  <c r="N4846" i="3" a="1"/>
  <c r="N4846" i="3" s="1"/>
  <c r="N5205" i="3" a="1"/>
  <c r="N5205" i="3" s="1"/>
  <c r="N1131" i="3" a="1"/>
  <c r="N1131" i="3" s="1"/>
  <c r="N4917" i="3" a="1"/>
  <c r="N4917" i="3" s="1"/>
  <c r="N4005" i="3" a="1"/>
  <c r="N4005" i="3" s="1"/>
  <c r="N1867" i="3" a="1"/>
  <c r="N1867" i="3" s="1"/>
  <c r="N2148" i="3" a="1"/>
  <c r="N2148" i="3" s="1"/>
  <c r="N1135" i="3" a="1"/>
  <c r="N1135" i="3" s="1"/>
  <c r="N587" i="3" a="1"/>
  <c r="N587" i="3" s="1"/>
  <c r="N474" i="3" a="1"/>
  <c r="N474" i="3" s="1"/>
  <c r="N5655" i="3" a="1"/>
  <c r="N5655" i="3" s="1"/>
  <c r="N10" i="3" a="1"/>
  <c r="N10" i="3" s="1"/>
  <c r="N2658" i="3" a="1"/>
  <c r="N2658" i="3" s="1"/>
  <c r="N1262" i="3" a="1"/>
  <c r="N1262" i="3" s="1"/>
  <c r="N5632" i="3" a="1"/>
  <c r="N5632" i="3" s="1"/>
  <c r="N3174" i="3" a="1"/>
  <c r="N3174" i="3" s="1"/>
  <c r="N4320" i="3" a="1"/>
  <c r="N4320" i="3" s="1"/>
  <c r="N5604" i="3" a="1"/>
  <c r="N5604" i="3" s="1"/>
  <c r="N425" i="3" a="1"/>
  <c r="N425" i="3" s="1"/>
  <c r="N1440" i="3" a="1"/>
  <c r="N1440" i="3" s="1"/>
  <c r="N823" i="3" a="1"/>
  <c r="N823" i="3" s="1"/>
  <c r="N3535" i="3" a="1"/>
  <c r="N3535" i="3" s="1"/>
  <c r="N2376" i="3" a="1"/>
  <c r="N2376" i="3" s="1"/>
  <c r="N3680" i="3" a="1"/>
  <c r="N3680" i="3" s="1"/>
  <c r="N2015" i="3" a="1"/>
  <c r="N2015" i="3" s="1"/>
  <c r="N2555" i="3" a="1"/>
  <c r="N2555" i="3" s="1"/>
  <c r="N2336" i="3" a="1"/>
  <c r="N2336" i="3" s="1"/>
  <c r="N4734" i="3" a="1"/>
  <c r="N4734" i="3" s="1"/>
  <c r="N1212" i="3" a="1"/>
  <c r="N1212" i="3" s="1"/>
  <c r="N3078" i="3" a="1"/>
  <c r="N3078" i="3" s="1"/>
  <c r="N760" i="3" a="1"/>
  <c r="N760" i="3" s="1"/>
  <c r="N1226" i="3" a="1"/>
  <c r="N1226" i="3" s="1"/>
  <c r="N2072" i="3" a="1"/>
  <c r="N2072" i="3" s="1"/>
  <c r="N4808" i="3" a="1"/>
  <c r="N4808" i="3" s="1"/>
  <c r="N3540" i="3" a="1"/>
  <c r="N3540" i="3" s="1"/>
  <c r="N2540" i="3" a="1"/>
  <c r="N2540" i="3" s="1"/>
  <c r="N2230" i="3" a="1"/>
  <c r="N2230" i="3" s="1"/>
  <c r="N3324" i="3" a="1"/>
  <c r="N3324" i="3" s="1"/>
  <c r="N3757" i="3" a="1"/>
  <c r="N3757" i="3" s="1"/>
  <c r="N3996" i="3" a="1"/>
  <c r="N3996" i="3" s="1"/>
  <c r="N1127" i="3" a="1"/>
  <c r="N1127" i="3" s="1"/>
  <c r="N4973" i="3" a="1"/>
  <c r="N4973" i="3" s="1"/>
  <c r="N2274" i="3" a="1"/>
  <c r="N2274" i="3" s="1"/>
  <c r="N3261" i="3" a="1"/>
  <c r="N3261" i="3" s="1"/>
  <c r="N2648" i="3" a="1"/>
  <c r="N2648" i="3" s="1"/>
  <c r="N4543" i="3" a="1"/>
  <c r="N4543" i="3" s="1"/>
  <c r="N1071" i="3" a="1"/>
  <c r="N1071" i="3" s="1"/>
  <c r="N1544" i="3" a="1"/>
  <c r="N1544" i="3" s="1"/>
  <c r="N4744" i="3" a="1"/>
  <c r="N4744" i="3" s="1"/>
  <c r="N4411" i="3" a="1"/>
  <c r="N4411" i="3" s="1"/>
  <c r="N1941" i="3" a="1"/>
  <c r="N1941" i="3" s="1"/>
  <c r="N528" i="3" a="1"/>
  <c r="N528" i="3" s="1"/>
  <c r="N4221" i="3" a="1"/>
  <c r="N4221" i="3" s="1"/>
  <c r="N5924" i="3" a="1"/>
  <c r="N5924" i="3" s="1"/>
  <c r="N4800" i="3" a="1"/>
  <c r="N4800" i="3" s="1"/>
  <c r="N1907" i="3" a="1"/>
  <c r="N1907" i="3" s="1"/>
  <c r="N2765" i="3" a="1"/>
  <c r="N2765" i="3" s="1"/>
  <c r="N388" i="3" a="1"/>
  <c r="N388" i="3" s="1"/>
  <c r="N2631" i="3" a="1"/>
  <c r="N2631" i="3" s="1"/>
  <c r="N4418" i="3" a="1"/>
  <c r="N4418" i="3" s="1"/>
  <c r="N5700" i="3" a="1"/>
  <c r="N5700" i="3" s="1"/>
  <c r="N710" i="3" a="1"/>
  <c r="N710" i="3" s="1"/>
  <c r="N2641" i="3" a="1"/>
  <c r="N2641" i="3" s="1"/>
  <c r="N3446" i="3" a="1"/>
  <c r="N3446" i="3" s="1"/>
  <c r="N1919" i="3" a="1"/>
  <c r="N1919" i="3" s="1"/>
  <c r="N4532" i="3" a="1"/>
  <c r="N4532" i="3" s="1"/>
  <c r="N1283" i="3" a="1"/>
  <c r="N1283" i="3" s="1"/>
  <c r="N2545" i="3" a="1"/>
  <c r="N2545" i="3" s="1"/>
  <c r="N4006" i="3" a="1"/>
  <c r="N4006" i="3" s="1"/>
  <c r="N3202" i="3" a="1"/>
  <c r="N3202" i="3" s="1"/>
  <c r="N4730" i="3" a="1"/>
  <c r="N4730" i="3" s="1"/>
  <c r="N2679" i="3" a="1"/>
  <c r="N2679" i="3" s="1"/>
  <c r="N676" i="3" a="1"/>
  <c r="N676" i="3" s="1"/>
  <c r="N2722" i="3" a="1"/>
  <c r="N2722" i="3" s="1"/>
  <c r="N5183" i="3" a="1"/>
  <c r="N5183" i="3" s="1"/>
  <c r="N496" i="3" a="1"/>
  <c r="N496" i="3" s="1"/>
  <c r="N611" i="3" a="1"/>
  <c r="N611" i="3" s="1"/>
  <c r="N4818" i="3" a="1"/>
  <c r="N4818" i="3" s="1"/>
  <c r="N5875" i="3" a="1"/>
  <c r="N5875" i="3" s="1"/>
  <c r="N2953" i="3" a="1"/>
  <c r="N2953" i="3" s="1"/>
  <c r="N5175" i="3" a="1"/>
  <c r="N5175" i="3" s="1"/>
  <c r="N1542" i="3" a="1"/>
  <c r="N1542" i="3" s="1"/>
  <c r="N1930" i="3" a="1"/>
  <c r="N1930" i="3" s="1"/>
  <c r="N4949" i="3" a="1"/>
  <c r="N4949" i="3" s="1"/>
  <c r="N5462" i="3" a="1"/>
  <c r="N5462" i="3" s="1"/>
  <c r="N5356" i="3" a="1"/>
  <c r="N5356" i="3" s="1"/>
  <c r="N963" i="3" a="1"/>
  <c r="N963" i="3" s="1"/>
  <c r="N3650" i="3" a="1"/>
  <c r="N3650" i="3" s="1"/>
  <c r="N991" i="3" a="1"/>
  <c r="N991" i="3" s="1"/>
  <c r="N3376" i="3" a="1"/>
  <c r="N3376" i="3" s="1"/>
  <c r="N5439" i="3" a="1"/>
  <c r="N5439" i="3" s="1"/>
  <c r="N888" i="3" a="1"/>
  <c r="N888" i="3" s="1"/>
  <c r="N4757" i="3" a="1"/>
  <c r="N4757" i="3" s="1"/>
  <c r="N4424" i="3" a="1"/>
  <c r="N4424" i="3" s="1"/>
  <c r="N4751" i="3" a="1"/>
  <c r="N4751" i="3" s="1"/>
  <c r="N4111" i="3" a="1"/>
  <c r="N4111" i="3" s="1"/>
  <c r="N3325" i="3" a="1"/>
  <c r="N3325" i="3" s="1"/>
  <c r="N3491" i="3" a="1"/>
  <c r="N3491" i="3" s="1"/>
  <c r="N5046" i="3" a="1"/>
  <c r="N5046" i="3" s="1"/>
  <c r="N543" i="3" a="1"/>
  <c r="N543" i="3" s="1"/>
  <c r="N3169" i="3" a="1"/>
  <c r="N3169" i="3" s="1"/>
  <c r="N5827" i="3" a="1"/>
  <c r="N5827" i="3" s="1"/>
  <c r="N329" i="3" a="1"/>
  <c r="N329" i="3" s="1"/>
  <c r="N2712" i="3" a="1"/>
  <c r="N2712" i="3" s="1"/>
  <c r="N931" i="3" a="1"/>
  <c r="N931" i="3" s="1"/>
  <c r="N3337" i="3" a="1"/>
  <c r="N3337" i="3" s="1"/>
  <c r="N1459" i="3" a="1"/>
  <c r="N1459" i="3" s="1"/>
  <c r="N4405" i="3" a="1"/>
  <c r="N4405" i="3" s="1"/>
  <c r="N1361" i="3" a="1"/>
  <c r="N1361" i="3" s="1"/>
  <c r="N183" i="3" a="1"/>
  <c r="N183" i="3" s="1"/>
  <c r="N3492" i="3" a="1"/>
  <c r="N3492" i="3" s="1"/>
  <c r="N1093" i="3" a="1"/>
  <c r="N1093" i="3" s="1"/>
  <c r="N855" i="3" a="1"/>
  <c r="N855" i="3" s="1"/>
  <c r="N4619" i="3" a="1"/>
  <c r="N4619" i="3" s="1"/>
  <c r="N1969" i="3" a="1"/>
  <c r="N1969" i="3" s="1"/>
  <c r="N1227" i="3" a="1"/>
  <c r="N1227" i="3" s="1"/>
  <c r="N1561" i="3" a="1"/>
  <c r="N1561" i="3" s="1"/>
  <c r="N4758" i="3" a="1"/>
  <c r="N4758" i="3" s="1"/>
  <c r="N3493" i="3" a="1"/>
  <c r="N3493" i="3" s="1"/>
  <c r="N4170" i="3" a="1"/>
  <c r="N4170" i="3" s="1"/>
  <c r="N5357" i="3" a="1"/>
  <c r="N5357" i="3" s="1"/>
  <c r="N3792" i="3" a="1"/>
  <c r="N3792" i="3" s="1"/>
  <c r="N2304" i="3" a="1"/>
  <c r="N2304" i="3" s="1"/>
  <c r="N5528" i="3" a="1"/>
  <c r="N5528" i="3" s="1"/>
  <c r="N1105" i="3" a="1"/>
  <c r="N1105" i="3" s="1"/>
  <c r="N3447" i="3" a="1"/>
  <c r="N3447" i="3" s="1"/>
  <c r="N2209" i="3" a="1"/>
  <c r="N2209" i="3" s="1"/>
  <c r="N917" i="3" a="1"/>
  <c r="N917" i="3" s="1"/>
  <c r="N3822" i="3" a="1"/>
  <c r="N3822" i="3" s="1"/>
  <c r="N5136" i="3" a="1"/>
  <c r="N5136" i="3" s="1"/>
  <c r="N5997" i="3" a="1"/>
  <c r="N5997" i="3" s="1"/>
  <c r="N576" i="3" a="1"/>
  <c r="N576" i="3" s="1"/>
  <c r="N5509" i="3" a="1"/>
  <c r="N5509" i="3" s="1"/>
  <c r="N3530" i="3" a="1"/>
  <c r="N3530" i="3" s="1"/>
  <c r="N1466" i="3" a="1"/>
  <c r="N1466" i="3" s="1"/>
  <c r="N4273" i="3" a="1"/>
  <c r="N4273" i="3" s="1"/>
  <c r="N2797" i="3" a="1"/>
  <c r="N2797" i="3" s="1"/>
  <c r="N2536" i="3" a="1"/>
  <c r="N2536" i="3" s="1"/>
  <c r="N4486" i="3" a="1"/>
  <c r="N4486" i="3" s="1"/>
  <c r="N3154" i="3" a="1"/>
  <c r="N3154" i="3" s="1"/>
  <c r="N5024" i="3" a="1"/>
  <c r="N5024" i="3" s="1"/>
  <c r="N1728" i="3" a="1"/>
  <c r="N1728" i="3" s="1"/>
  <c r="N1213" i="3" a="1"/>
  <c r="N1213" i="3" s="1"/>
  <c r="N3326" i="3" a="1"/>
  <c r="N3326" i="3" s="1"/>
  <c r="N125" i="3" a="1"/>
  <c r="N125" i="3" s="1"/>
  <c r="N4167" i="3" a="1"/>
  <c r="N4167" i="3" s="1"/>
  <c r="N4101" i="3" a="1"/>
  <c r="N4101" i="3" s="1"/>
  <c r="N4671" i="3" a="1"/>
  <c r="N4671" i="3" s="1"/>
  <c r="N1545" i="3" a="1"/>
  <c r="N1545" i="3" s="1"/>
  <c r="N5344" i="3" a="1"/>
  <c r="N5344" i="3" s="1"/>
  <c r="N2593" i="3" a="1"/>
  <c r="N2593" i="3" s="1"/>
  <c r="N5722" i="3" a="1"/>
  <c r="N5722" i="3" s="1"/>
  <c r="N4759" i="3" a="1"/>
  <c r="N4759" i="3" s="1"/>
  <c r="N368" i="3" a="1"/>
  <c r="N368" i="3" s="1"/>
  <c r="N291" i="3" a="1"/>
  <c r="N291" i="3" s="1"/>
  <c r="N3566" i="3" a="1"/>
  <c r="N3566" i="3" s="1"/>
  <c r="N1888" i="3" a="1"/>
  <c r="N1888" i="3" s="1"/>
  <c r="N1663" i="3" a="1"/>
  <c r="N1663" i="3" s="1"/>
  <c r="N1373" i="3" a="1"/>
  <c r="N1373" i="3" s="1"/>
  <c r="N4957" i="3" a="1"/>
  <c r="N4957" i="3" s="1"/>
  <c r="N2157" i="3" a="1"/>
  <c r="N2157" i="3" s="1"/>
  <c r="N1340" i="3" a="1"/>
  <c r="N1340" i="3" s="1"/>
  <c r="N1263" i="3" a="1"/>
  <c r="N1263" i="3" s="1"/>
  <c r="N700" i="3" a="1"/>
  <c r="N700" i="3" s="1"/>
  <c r="N497" i="3" a="1"/>
  <c r="N497" i="3" s="1"/>
  <c r="N2899" i="3" a="1"/>
  <c r="N2899" i="3" s="1"/>
  <c r="N3075" i="3" a="1"/>
  <c r="N3075" i="3" s="1"/>
  <c r="N4124" i="3" a="1"/>
  <c r="N4124" i="3" s="1"/>
  <c r="N1914" i="3" a="1"/>
  <c r="N1914" i="3" s="1"/>
  <c r="N3203" i="3" a="1"/>
  <c r="N3203" i="3" s="1"/>
  <c r="N833" i="3" a="1"/>
  <c r="N833" i="3" s="1"/>
  <c r="N1310" i="3" a="1"/>
  <c r="N1310" i="3" s="1"/>
  <c r="N2221" i="3" a="1"/>
  <c r="N2221" i="3" s="1"/>
  <c r="N2244" i="3" a="1"/>
  <c r="N2244" i="3" s="1"/>
  <c r="N5756" i="3" a="1"/>
  <c r="N5756" i="3" s="1"/>
  <c r="N1653" i="3" a="1"/>
  <c r="N1653" i="3" s="1"/>
  <c r="N2004" i="3" a="1"/>
  <c r="N2004" i="3" s="1"/>
  <c r="N3420" i="3" a="1"/>
  <c r="N3420" i="3" s="1"/>
  <c r="N1579" i="3" a="1"/>
  <c r="N1579" i="3" s="1"/>
  <c r="N2921" i="3" a="1"/>
  <c r="N2921" i="3" s="1"/>
  <c r="N694" i="3" a="1"/>
  <c r="N694" i="3" s="1"/>
  <c r="N1269" i="3" a="1"/>
  <c r="N1269" i="3" s="1"/>
  <c r="N1676" i="3" a="1"/>
  <c r="N1676" i="3" s="1"/>
  <c r="N121" i="3" a="1"/>
  <c r="N121" i="3" s="1"/>
  <c r="N479" i="3" a="1"/>
  <c r="N479" i="3" s="1"/>
  <c r="N1538" i="3" a="1"/>
  <c r="N1538" i="3" s="1"/>
  <c r="N5563" i="3" a="1"/>
  <c r="N5563" i="3" s="1"/>
  <c r="N1214" i="3" a="1"/>
  <c r="N1214" i="3" s="1"/>
  <c r="N1551" i="3" a="1"/>
  <c r="N1551" i="3" s="1"/>
  <c r="N5723" i="3" a="1"/>
  <c r="N5723" i="3" s="1"/>
  <c r="N4620" i="3" a="1"/>
  <c r="N4620" i="3" s="1"/>
  <c r="N4681" i="3" a="1"/>
  <c r="N4681" i="3" s="1"/>
  <c r="N3693" i="3" a="1"/>
  <c r="N3693" i="3" s="1"/>
  <c r="N3271" i="3" a="1"/>
  <c r="N3271" i="3" s="1"/>
  <c r="N4577" i="3" a="1"/>
  <c r="N4577" i="3" s="1"/>
  <c r="N4509" i="3" a="1"/>
  <c r="N4509" i="3" s="1"/>
  <c r="N647" i="3" a="1"/>
  <c r="N647" i="3" s="1"/>
  <c r="N3391" i="3" a="1"/>
  <c r="N3391" i="3" s="1"/>
  <c r="N3310" i="3" a="1"/>
  <c r="N3310" i="3" s="1"/>
  <c r="N1931" i="3" a="1"/>
  <c r="N1931" i="3" s="1"/>
  <c r="N5769" i="3" a="1"/>
  <c r="N5769" i="3" s="1"/>
  <c r="N4435" i="3" a="1"/>
  <c r="N4435" i="3" s="1"/>
  <c r="N2040" i="3" a="1"/>
  <c r="N2040" i="3" s="1"/>
  <c r="N3341" i="3" a="1"/>
  <c r="N3341" i="3" s="1"/>
  <c r="N4559" i="3" a="1"/>
  <c r="N4559" i="3" s="1"/>
  <c r="N2642" i="3" a="1"/>
  <c r="N2642" i="3" s="1"/>
  <c r="N1062" i="3" a="1"/>
  <c r="N1062" i="3" s="1"/>
  <c r="N2524" i="3" a="1"/>
  <c r="N2524" i="3" s="1"/>
  <c r="N4164" i="3" a="1"/>
  <c r="N4164" i="3" s="1"/>
  <c r="N2507" i="3" a="1"/>
  <c r="N2507" i="3" s="1"/>
  <c r="N1233" i="3" a="1"/>
  <c r="N1233" i="3" s="1"/>
  <c r="N3846" i="3" a="1"/>
  <c r="N3846" i="3" s="1"/>
  <c r="N1742" i="3" a="1"/>
  <c r="N1742" i="3" s="1"/>
  <c r="N3155" i="3" a="1"/>
  <c r="N3155" i="3" s="1"/>
  <c r="N5856" i="3" a="1"/>
  <c r="N5856" i="3" s="1"/>
  <c r="N2171" i="3" a="1"/>
  <c r="N2171" i="3" s="1"/>
  <c r="N1509" i="3" a="1"/>
  <c r="N1509" i="3" s="1"/>
  <c r="N1089" i="3" a="1"/>
  <c r="N1089" i="3" s="1"/>
  <c r="N2222" i="3" a="1"/>
  <c r="N2222" i="3" s="1"/>
  <c r="N4663" i="3" a="1"/>
  <c r="N4663" i="3" s="1"/>
  <c r="N1615" i="3" a="1"/>
  <c r="N1615" i="3" s="1"/>
  <c r="N761" i="3" a="1"/>
  <c r="N761" i="3" s="1"/>
  <c r="N2239" i="3" a="1"/>
  <c r="N2239" i="3" s="1"/>
  <c r="N4967" i="3" a="1"/>
  <c r="N4967" i="3" s="1"/>
  <c r="N5345" i="3" a="1"/>
  <c r="N5345" i="3" s="1"/>
  <c r="N235" i="3" a="1"/>
  <c r="N235" i="3" s="1"/>
  <c r="N3726" i="3" a="1"/>
  <c r="N3726" i="3" s="1"/>
  <c r="N298" i="3" a="1"/>
  <c r="N298" i="3" s="1"/>
  <c r="N1332" i="3" a="1"/>
  <c r="N1332" i="3" s="1"/>
  <c r="N320" i="3" a="1"/>
  <c r="N320" i="3" s="1"/>
  <c r="N3142" i="3" a="1"/>
  <c r="N3142" i="3" s="1"/>
  <c r="N5473" i="3" a="1"/>
  <c r="N5473" i="3" s="1"/>
  <c r="N2149" i="3" a="1"/>
  <c r="N2149" i="3" s="1"/>
  <c r="N4847" i="3" a="1"/>
  <c r="N4847" i="3" s="1"/>
  <c r="N2383" i="3" a="1"/>
  <c r="N2383" i="3" s="1"/>
  <c r="N1743" i="3" a="1"/>
  <c r="N1743" i="3" s="1"/>
  <c r="N5454" i="3" a="1"/>
  <c r="N5454" i="3" s="1"/>
  <c r="N1896" i="3" a="1"/>
  <c r="N1896" i="3" s="1"/>
  <c r="N5555" i="3" a="1"/>
  <c r="N5555" i="3" s="1"/>
  <c r="N426" i="3" a="1"/>
  <c r="N426" i="3" s="1"/>
  <c r="N4521" i="3" a="1"/>
  <c r="N4521" i="3" s="1"/>
  <c r="N1657" i="3" a="1"/>
  <c r="N1657" i="3" s="1"/>
  <c r="N3311" i="3" a="1"/>
  <c r="N3311" i="3" s="1"/>
  <c r="N824" i="3" a="1"/>
  <c r="N824" i="3" s="1"/>
  <c r="N1567" i="3" a="1"/>
  <c r="N1567" i="3" s="1"/>
  <c r="N605" i="3" a="1"/>
  <c r="N605" i="3" s="1"/>
  <c r="N2706" i="3" a="1"/>
  <c r="N2706" i="3" s="1"/>
  <c r="N5494" i="3" a="1"/>
  <c r="N5494" i="3" s="1"/>
  <c r="N5141" i="3" a="1"/>
  <c r="N5141" i="3" s="1"/>
  <c r="N3472" i="3" a="1"/>
  <c r="N3472" i="3" s="1"/>
  <c r="N2065" i="3" a="1"/>
  <c r="N2065" i="3" s="1"/>
  <c r="N194" i="3" a="1"/>
  <c r="N194" i="3" s="1"/>
  <c r="N1051" i="3" a="1"/>
  <c r="N1051" i="3" s="1"/>
  <c r="N3363" i="3" a="1"/>
  <c r="N3363" i="3" s="1"/>
  <c r="N292" i="3" a="1"/>
  <c r="N292" i="3" s="1"/>
  <c r="N3354" i="3" a="1"/>
  <c r="N3354" i="3" s="1"/>
  <c r="N1924" i="3" a="1"/>
  <c r="N1924" i="3" s="1"/>
  <c r="N4227" i="3" a="1"/>
  <c r="N4227" i="3" s="1"/>
  <c r="N5482" i="3" a="1"/>
  <c r="N5482" i="3" s="1"/>
  <c r="N1920" i="3" a="1"/>
  <c r="N1920" i="3" s="1"/>
  <c r="N3162" i="3" a="1"/>
  <c r="N3162" i="3" s="1"/>
  <c r="N975" i="3" a="1"/>
  <c r="N975" i="3" s="1"/>
  <c r="N1713" i="3" a="1"/>
  <c r="N1713" i="3" s="1"/>
  <c r="N1043" i="3" a="1"/>
  <c r="N1043" i="3" s="1"/>
  <c r="N5976" i="3" a="1"/>
  <c r="N5976" i="3" s="1"/>
  <c r="N3500" i="3" a="1"/>
  <c r="N3500" i="3" s="1"/>
  <c r="N2459" i="3" a="1"/>
  <c r="N2459" i="3" s="1"/>
  <c r="N2325" i="3" a="1"/>
  <c r="N2325" i="3" s="1"/>
  <c r="N2834" i="3" a="1"/>
  <c r="N2834" i="3" s="1"/>
  <c r="N5115" i="3" a="1"/>
  <c r="N5115" i="3" s="1"/>
  <c r="N341" i="3" a="1"/>
  <c r="N341" i="3" s="1"/>
  <c r="N5967" i="3" a="1"/>
  <c r="N5967" i="3" s="1"/>
  <c r="N3247" i="3" a="1"/>
  <c r="N3247" i="3" s="1"/>
  <c r="N2089" i="3" a="1"/>
  <c r="N2089" i="3" s="1"/>
  <c r="N4022" i="3" a="1"/>
  <c r="N4022" i="3" s="1"/>
  <c r="N2363" i="3" a="1"/>
  <c r="N2363" i="3" s="1"/>
  <c r="N2777" i="3" a="1"/>
  <c r="N2777" i="3" s="1"/>
  <c r="N2500" i="3" a="1"/>
  <c r="N2500" i="3" s="1"/>
  <c r="N2305" i="3" a="1"/>
  <c r="N2305" i="3" s="1"/>
  <c r="N4487" i="3" a="1"/>
  <c r="N4487" i="3" s="1"/>
  <c r="N1063" i="3" a="1"/>
  <c r="N1063" i="3" s="1"/>
  <c r="N2884" i="3" a="1"/>
  <c r="N2884" i="3" s="1"/>
  <c r="N5808" i="3" a="1"/>
  <c r="N5808" i="3" s="1"/>
  <c r="N4356" i="3" a="1"/>
  <c r="N4356" i="3" s="1"/>
  <c r="N190" i="3" a="1"/>
  <c r="N190" i="3" s="1"/>
  <c r="N1580" i="3" a="1"/>
  <c r="N1580" i="3" s="1"/>
  <c r="N588" i="3" a="1"/>
  <c r="N588" i="3" s="1"/>
  <c r="N3027" i="3" a="1"/>
  <c r="N3027" i="3" s="1"/>
  <c r="N3798" i="3" a="1"/>
  <c r="N3798" i="3" s="1"/>
  <c r="N5880" i="3" a="1"/>
  <c r="N5880" i="3" s="1"/>
  <c r="N1374" i="3" a="1"/>
  <c r="N1374" i="3" s="1"/>
  <c r="N465" i="3" a="1"/>
  <c r="N465" i="3" s="1"/>
  <c r="N5047" i="3" a="1"/>
  <c r="N5047" i="3" s="1"/>
  <c r="N2245" i="3" a="1"/>
  <c r="N2245" i="3" s="1"/>
  <c r="N2972" i="3" a="1"/>
  <c r="N2972" i="3" s="1"/>
  <c r="N1701" i="3" a="1"/>
  <c r="N1701" i="3" s="1"/>
  <c r="N5095" i="3" a="1"/>
  <c r="N5095" i="3" s="1"/>
  <c r="N2479" i="3" a="1"/>
  <c r="N2479" i="3" s="1"/>
  <c r="N5162" i="3" a="1"/>
  <c r="N5162" i="3" s="1"/>
  <c r="N4140" i="3" a="1"/>
  <c r="N4140" i="3" s="1"/>
  <c r="N3224" i="3" a="1"/>
  <c r="N3224" i="3" s="1"/>
  <c r="N3900" i="3" a="1"/>
  <c r="N3900" i="3" s="1"/>
  <c r="N4773" i="3" a="1"/>
  <c r="N4773" i="3" s="1"/>
  <c r="N2381" i="3" a="1"/>
  <c r="N2381" i="3" s="1"/>
  <c r="N25" i="3" a="1"/>
  <c r="N25" i="3" s="1"/>
  <c r="N4280" i="3" a="1"/>
  <c r="N4280" i="3" s="1"/>
  <c r="N3464" i="3" a="1"/>
  <c r="N3464" i="3" s="1"/>
  <c r="N170" i="3" a="1"/>
  <c r="N170" i="3" s="1"/>
  <c r="N1693" i="3" a="1"/>
  <c r="N1693" i="3" s="1"/>
  <c r="N4314" i="3" a="1"/>
  <c r="N4314" i="3" s="1"/>
  <c r="N4086" i="3" a="1"/>
  <c r="N4086" i="3" s="1"/>
  <c r="N350" i="3" a="1"/>
  <c r="N350" i="3" s="1"/>
  <c r="N5985" i="3" a="1"/>
  <c r="N5985" i="3" s="1"/>
  <c r="N2954" i="3" a="1"/>
  <c r="N2954" i="3" s="1"/>
  <c r="N3588" i="3" a="1"/>
  <c r="N3588" i="3" s="1"/>
  <c r="N568" i="3" a="1"/>
  <c r="N568" i="3" s="1"/>
  <c r="N2567" i="3" a="1"/>
  <c r="N2567" i="3" s="1"/>
  <c r="N5321" i="3" a="1"/>
  <c r="N5321" i="3" s="1"/>
  <c r="N1399" i="3" a="1"/>
  <c r="N1399" i="3" s="1"/>
  <c r="N3754" i="3" a="1"/>
  <c r="N3754" i="3" s="1"/>
  <c r="N1215" i="3" a="1"/>
  <c r="N1215" i="3" s="1"/>
  <c r="N4238" i="3" a="1"/>
  <c r="N4238" i="3" s="1"/>
  <c r="N227" i="3" a="1"/>
  <c r="N227" i="3" s="1"/>
  <c r="N1932" i="3" a="1"/>
  <c r="N1932" i="3" s="1"/>
  <c r="N4041" i="3" a="1"/>
  <c r="N4041" i="3" s="1"/>
  <c r="N1986" i="3" a="1"/>
  <c r="N1986" i="3" s="1"/>
  <c r="N5127" i="3" a="1"/>
  <c r="N5127" i="3" s="1"/>
  <c r="N4760" i="3" a="1"/>
  <c r="N4760" i="3" s="1"/>
  <c r="N1868" i="3" a="1"/>
  <c r="N1868" i="3" s="1"/>
  <c r="N1915" i="3" a="1"/>
  <c r="N1915" i="3" s="1"/>
  <c r="N4599" i="3" a="1"/>
  <c r="N4599" i="3" s="1"/>
  <c r="N5176" i="3" a="1"/>
  <c r="N5176" i="3" s="1"/>
  <c r="N3427" i="3" a="1"/>
  <c r="N3427" i="3" s="1"/>
  <c r="N4251" i="3" a="1"/>
  <c r="N4251" i="3" s="1"/>
  <c r="N3234" i="3" a="1"/>
  <c r="N3234" i="3" s="1"/>
  <c r="N3685" i="3" a="1"/>
  <c r="N3685" i="3" s="1"/>
  <c r="N898" i="3" a="1"/>
  <c r="N898" i="3" s="1"/>
  <c r="N2816" i="3" a="1"/>
  <c r="N2816" i="3" s="1"/>
  <c r="N4705" i="3" a="1"/>
  <c r="N4705" i="3" s="1"/>
  <c r="N5463" i="3" a="1"/>
  <c r="N5463" i="3" s="1"/>
  <c r="N5837" i="3" a="1"/>
  <c r="N5837" i="3" s="1"/>
  <c r="N2751" i="3" a="1"/>
  <c r="N2751" i="3" s="1"/>
  <c r="N427" i="3" a="1"/>
  <c r="N427" i="3" s="1"/>
  <c r="N3694" i="3" a="1"/>
  <c r="N3694" i="3" s="1"/>
  <c r="N57" i="3" a="1"/>
  <c r="N57" i="3" s="1"/>
  <c r="N3275" i="3" a="1"/>
  <c r="N3275" i="3" s="1"/>
  <c r="N5474" i="3" a="1"/>
  <c r="N5474" i="3" s="1"/>
  <c r="N2313" i="3" a="1"/>
  <c r="N2313" i="3" s="1"/>
  <c r="N3814" i="3" a="1"/>
  <c r="N3814" i="3" s="1"/>
  <c r="N5802" i="3" a="1"/>
  <c r="N5802" i="3" s="1"/>
  <c r="N1341" i="3" a="1"/>
  <c r="N1341" i="3" s="1"/>
  <c r="N5907" i="3" a="1"/>
  <c r="N5907" i="3" s="1"/>
  <c r="N1446" i="3" a="1"/>
  <c r="N1446" i="3" s="1"/>
  <c r="N2930" i="3" a="1"/>
  <c r="N2930" i="3" s="1"/>
  <c r="N877" i="3" a="1"/>
  <c r="N877" i="3" s="1"/>
  <c r="N5867" i="3" a="1"/>
  <c r="N5867" i="3" s="1"/>
  <c r="N5008" i="3" a="1"/>
  <c r="N5008" i="3" s="1"/>
  <c r="N1916" i="3" a="1"/>
  <c r="N1916" i="3" s="1"/>
  <c r="N1270" i="3" a="1"/>
  <c r="N1270" i="3" s="1"/>
  <c r="N3735" i="3" a="1"/>
  <c r="N3735" i="3" s="1"/>
  <c r="N5160" i="3" a="1"/>
  <c r="N5160" i="3" s="1"/>
  <c r="N4264" i="3" a="1"/>
  <c r="N4264" i="3" s="1"/>
  <c r="N5857" i="3" a="1"/>
  <c r="N5857" i="3" s="1"/>
  <c r="N5485" i="3" a="1"/>
  <c r="N5485" i="3" s="1"/>
  <c r="N2813" i="3" a="1"/>
  <c r="N2813" i="3" s="1"/>
  <c r="N4234" i="3" a="1"/>
  <c r="N4234" i="3" s="1"/>
  <c r="N5301" i="3" a="1"/>
  <c r="N5301" i="3" s="1"/>
  <c r="N2713" i="3" a="1"/>
  <c r="N2713" i="3" s="1"/>
  <c r="N5260" i="3" a="1"/>
  <c r="N5260" i="3" s="1"/>
  <c r="N4157" i="3" a="1"/>
  <c r="N4157" i="3" s="1"/>
  <c r="N1145" i="3" a="1"/>
  <c r="N1145" i="3" s="1"/>
  <c r="N1624" i="3" a="1"/>
  <c r="N1624" i="3" s="1"/>
  <c r="N3890" i="3" a="1"/>
  <c r="N3890" i="3" s="1"/>
  <c r="N3115" i="3" a="1"/>
  <c r="N3115" i="3" s="1"/>
  <c r="N4879" i="3" a="1"/>
  <c r="N4879" i="3" s="1"/>
  <c r="N177" i="3" a="1"/>
  <c r="N177" i="3" s="1"/>
  <c r="N701" i="3" a="1"/>
  <c r="N701" i="3" s="1"/>
  <c r="N3989" i="3" a="1"/>
  <c r="N3989" i="3" s="1"/>
  <c r="N3066" i="3" a="1"/>
  <c r="N3066" i="3" s="1"/>
  <c r="N1611" i="3" a="1"/>
  <c r="N1611" i="3" s="1"/>
  <c r="N32" i="3" a="1"/>
  <c r="N32" i="3" s="1"/>
  <c r="N4078" i="3" a="1"/>
  <c r="N4078" i="3" s="1"/>
  <c r="N3758" i="3" a="1"/>
  <c r="N3758" i="3" s="1"/>
  <c r="N3195" i="3" a="1"/>
  <c r="N3195" i="3" s="1"/>
  <c r="N2090" i="3" a="1"/>
  <c r="N2090" i="3" s="1"/>
  <c r="N42" i="3" a="1"/>
  <c r="N42" i="3" s="1"/>
  <c r="N5977" i="3" a="1"/>
  <c r="N5977" i="3" s="1"/>
  <c r="N4968" i="3" a="1"/>
  <c r="N4968" i="3" s="1"/>
  <c r="N3973" i="3" a="1"/>
  <c r="N3973" i="3" s="1"/>
  <c r="N330" i="3" a="1"/>
  <c r="N330" i="3" s="1"/>
  <c r="N4923" i="3" a="1"/>
  <c r="N4923" i="3" s="1"/>
  <c r="N5128" i="3" a="1"/>
  <c r="N5128" i="3" s="1"/>
  <c r="N5317" i="3" a="1"/>
  <c r="N5317" i="3" s="1"/>
  <c r="N2451" i="3" a="1"/>
  <c r="N2451" i="3" s="1"/>
  <c r="N3701" i="3" a="1"/>
  <c r="N3701" i="3" s="1"/>
  <c r="N5986" i="3" a="1"/>
  <c r="N5986" i="3" s="1"/>
  <c r="N1874" i="3" a="1"/>
  <c r="N1874" i="3" s="1"/>
  <c r="N2835" i="3" a="1"/>
  <c r="N2835" i="3" s="1"/>
  <c r="N5177" i="3" a="1"/>
  <c r="N5177" i="3" s="1"/>
  <c r="N5895" i="3" a="1"/>
  <c r="N5895" i="3" s="1"/>
  <c r="N2263" i="3" a="1"/>
  <c r="N2263" i="3" s="1"/>
  <c r="N104" i="3" a="1"/>
  <c r="N104" i="3" s="1"/>
  <c r="N5427" i="3" a="1"/>
  <c r="N5427" i="3" s="1"/>
  <c r="N5757" i="3" a="1"/>
  <c r="N5757" i="3" s="1"/>
  <c r="N3990" i="3" a="1"/>
  <c r="N3990" i="3" s="1"/>
  <c r="N321" i="3" a="1"/>
  <c r="N321" i="3" s="1"/>
  <c r="N351" i="3" a="1"/>
  <c r="N351" i="3" s="1"/>
  <c r="N3761" i="3" a="1"/>
  <c r="N3761" i="3" s="1"/>
  <c r="N4406" i="3" a="1"/>
  <c r="N4406" i="3" s="1"/>
  <c r="N5951" i="3" a="1"/>
  <c r="N5951" i="3" s="1"/>
  <c r="N1006" i="3" a="1"/>
  <c r="N1006" i="3" s="1"/>
  <c r="N4951" i="3" a="1"/>
  <c r="N4951" i="3" s="1"/>
  <c r="N5828" i="3" a="1"/>
  <c r="N5828" i="3" s="1"/>
  <c r="N1083" i="3" a="1"/>
  <c r="N1083" i="3" s="1"/>
  <c r="N2385" i="3" a="1"/>
  <c r="N2385" i="3" s="1"/>
  <c r="N4125" i="3" a="1"/>
  <c r="N4125" i="3" s="1"/>
  <c r="N1897" i="3" a="1"/>
  <c r="N1897" i="3" s="1"/>
  <c r="N2005" i="3" a="1"/>
  <c r="N2005" i="3" s="1"/>
  <c r="N369" i="3" a="1"/>
  <c r="N369" i="3" s="1"/>
  <c r="N5777" i="3" a="1"/>
  <c r="N5777" i="3" s="1"/>
  <c r="N3254" i="3" a="1"/>
  <c r="N3254" i="3" s="1"/>
  <c r="N1546" i="3" a="1"/>
  <c r="N1546" i="3" s="1"/>
  <c r="N2587" i="3" a="1"/>
  <c r="N2587" i="3" s="1"/>
  <c r="N2692" i="3" a="1"/>
  <c r="N2692" i="3" s="1"/>
  <c r="N2058" i="3" a="1"/>
  <c r="N2058" i="3" s="1"/>
  <c r="N593" i="3" a="1"/>
  <c r="N593" i="3" s="1"/>
  <c r="N2424" i="3" a="1"/>
  <c r="N2424" i="3" s="1"/>
  <c r="N5707" i="3" a="1"/>
  <c r="N5707" i="3" s="1"/>
  <c r="N3602" i="3" a="1"/>
  <c r="N3602" i="3" s="1"/>
  <c r="N4252" i="3" a="1"/>
  <c r="N4252" i="3" s="1"/>
  <c r="N4727" i="3" a="1"/>
  <c r="N4727" i="3" s="1"/>
  <c r="N4735" i="3" a="1"/>
  <c r="N4735" i="3" s="1"/>
  <c r="N1166" i="3" a="1"/>
  <c r="N1166" i="3" s="1"/>
  <c r="N4036" i="3" a="1"/>
  <c r="N4036" i="3" s="1"/>
  <c r="N5504" i="3" a="1"/>
  <c r="N5504" i="3" s="1"/>
  <c r="N3036" i="3" a="1"/>
  <c r="N3036" i="3" s="1"/>
  <c r="N2172" i="3" a="1"/>
  <c r="N2172" i="3" s="1"/>
  <c r="N2452" i="3" a="1"/>
  <c r="N2452" i="3" s="1"/>
  <c r="N4633" i="3" a="1"/>
  <c r="N4633" i="3" s="1"/>
  <c r="N1342" i="3" a="1"/>
  <c r="N1342" i="3" s="1"/>
  <c r="N5541" i="3" a="1"/>
  <c r="N5541" i="3" s="1"/>
  <c r="N4102" i="3" a="1"/>
  <c r="N4102" i="3" s="1"/>
  <c r="N5279" i="3" a="1"/>
  <c r="N5279" i="3" s="1"/>
  <c r="N4222" i="3" a="1"/>
  <c r="N4222" i="3" s="1"/>
  <c r="N5958" i="3" a="1"/>
  <c r="N5958" i="3" s="1"/>
  <c r="N2941" i="3" a="1"/>
  <c r="N2941" i="3" s="1"/>
  <c r="N450" i="3" a="1"/>
  <c r="N450" i="3" s="1"/>
  <c r="N906" i="3" a="1"/>
  <c r="N906" i="3" s="1"/>
  <c r="N3645" i="3" a="1"/>
  <c r="N3645" i="3" s="1"/>
  <c r="N3779" i="3" a="1"/>
  <c r="N3779" i="3" s="1"/>
  <c r="N1094" i="3" a="1"/>
  <c r="N1094" i="3" s="1"/>
  <c r="N1599" i="3" a="1"/>
  <c r="N1599" i="3" s="1"/>
  <c r="N668" i="3" a="1"/>
  <c r="N668" i="3" s="1"/>
  <c r="N5288" i="3" a="1"/>
  <c r="N5288" i="3" s="1"/>
  <c r="N4" i="3" a="1"/>
  <c r="N4" i="3" s="1"/>
  <c r="N4488" i="3" a="1"/>
  <c r="N4488" i="3" s="1"/>
  <c r="N14" i="3" a="1"/>
  <c r="N14" i="3" s="1"/>
  <c r="N3767" i="3" a="1"/>
  <c r="N3767" i="3" s="1"/>
  <c r="N4860" i="3" a="1"/>
  <c r="N4860" i="3" s="1"/>
  <c r="N793" i="3" a="1"/>
  <c r="N793" i="3" s="1"/>
  <c r="N1311" i="3" a="1"/>
  <c r="N1311" i="3" s="1"/>
  <c r="N5244" i="3" a="1"/>
  <c r="N5244" i="3" s="1"/>
  <c r="N2659" i="3" a="1"/>
  <c r="N2659" i="3" s="1"/>
  <c r="N3629" i="3" a="1"/>
  <c r="N3629" i="3" s="1"/>
  <c r="N3793" i="3" a="1"/>
  <c r="N3793" i="3" s="1"/>
  <c r="N184" i="3" a="1"/>
  <c r="N184" i="3" s="1"/>
  <c r="N1649" i="3" a="1"/>
  <c r="N1649" i="3" s="1"/>
  <c r="N2546" i="3" a="1"/>
  <c r="N2546" i="3" s="1"/>
  <c r="N2392" i="3" a="1"/>
  <c r="N2392" i="3" s="1"/>
  <c r="N4165" i="3" a="1"/>
  <c r="N4165" i="3" s="1"/>
  <c r="N3129" i="3" a="1"/>
  <c r="N3129" i="3" s="1"/>
  <c r="N3531" i="3" a="1"/>
  <c r="N3531" i="3" s="1"/>
  <c r="N33" i="3" a="1"/>
  <c r="N33" i="3" s="1"/>
  <c r="N2041" i="3" a="1"/>
  <c r="N2041" i="3" s="1"/>
  <c r="N4990" i="3" a="1"/>
  <c r="N4990" i="3" s="1"/>
  <c r="N1869" i="3" a="1"/>
  <c r="N1869" i="3" s="1"/>
  <c r="N3583" i="3" a="1"/>
  <c r="N3583" i="3" s="1"/>
  <c r="N318" i="3" a="1"/>
  <c r="N318" i="3" s="1"/>
  <c r="N3412" i="3" a="1"/>
  <c r="N3412" i="3" s="1"/>
  <c r="N544" i="3" a="1"/>
  <c r="N544" i="3" s="1"/>
  <c r="N4197" i="3" a="1"/>
  <c r="N4197" i="3" s="1"/>
  <c r="N794" i="3" a="1"/>
  <c r="N794" i="3" s="1"/>
  <c r="N2168" i="3" a="1"/>
  <c r="N2168" i="3" s="1"/>
  <c r="N3660" i="3" a="1"/>
  <c r="N3660" i="3" s="1"/>
  <c r="N2240" i="3" a="1"/>
  <c r="N2240" i="3" s="1"/>
  <c r="N1106" i="3" a="1"/>
  <c r="N1106" i="3" s="1"/>
  <c r="N4471" i="3" a="1"/>
  <c r="N4471" i="3" s="1"/>
  <c r="N1052" i="3" a="1"/>
  <c r="N1052" i="3" s="1"/>
  <c r="N4761" i="3" a="1"/>
  <c r="N4761" i="3" s="1"/>
  <c r="N3905" i="3" a="1"/>
  <c r="N3905" i="3" s="1"/>
  <c r="N338" i="3" a="1"/>
  <c r="N338" i="3" s="1"/>
  <c r="N1028" i="3" a="1"/>
  <c r="N1028" i="3" s="1"/>
  <c r="N34" i="3" a="1"/>
  <c r="N34" i="3" s="1"/>
  <c r="N918" i="3" a="1"/>
  <c r="N918" i="3" s="1"/>
  <c r="N3156" i="3" a="1"/>
  <c r="N3156" i="3" s="1"/>
  <c r="N4087" i="3" a="1"/>
  <c r="N4087" i="3" s="1"/>
  <c r="N2055" i="3" a="1"/>
  <c r="N2055" i="3" s="1"/>
  <c r="N864" i="3" a="1"/>
  <c r="N864" i="3" s="1"/>
  <c r="N3575" i="3" a="1"/>
  <c r="N3575" i="3" s="1"/>
  <c r="N2680" i="3" a="1"/>
  <c r="N2680" i="3" s="1"/>
  <c r="N782" i="3" a="1"/>
  <c r="N782" i="3" s="1"/>
  <c r="N5762" i="3" a="1"/>
  <c r="N5762" i="3" s="1"/>
  <c r="N3863" i="3" a="1"/>
  <c r="N3863" i="3" s="1"/>
  <c r="N695" i="3" a="1"/>
  <c r="N695" i="3" s="1"/>
  <c r="N3501" i="3" a="1"/>
  <c r="N3501" i="3" s="1"/>
  <c r="N1568" i="3" a="1"/>
  <c r="N1568" i="3" s="1"/>
  <c r="N5289" i="3" a="1"/>
  <c r="N5289" i="3" s="1"/>
  <c r="N2292" i="3" a="1"/>
  <c r="N2292" i="3" s="1"/>
  <c r="N3106" i="3" a="1"/>
  <c r="N3106" i="3" s="1"/>
  <c r="N3477" i="3" a="1"/>
  <c r="N3477" i="3" s="1"/>
  <c r="N4337" i="3" a="1"/>
  <c r="N4337" i="3" s="1"/>
  <c r="N2425" i="3" a="1"/>
  <c r="N2425" i="3" s="1"/>
  <c r="N4819" i="3" a="1"/>
  <c r="N4819" i="3" s="1"/>
  <c r="N976" i="3" a="1"/>
  <c r="N976" i="3" s="1"/>
  <c r="N5346" i="3" a="1"/>
  <c r="N5346" i="3" s="1"/>
  <c r="N5358" i="3" a="1"/>
  <c r="N5358" i="3" s="1"/>
  <c r="N4207" i="3" a="1"/>
  <c r="N4207" i="3" s="1"/>
  <c r="N5758" i="3" a="1"/>
  <c r="N5758" i="3" s="1"/>
  <c r="N1467" i="3" a="1"/>
  <c r="N1467" i="3" s="1"/>
  <c r="N4253" i="3" a="1"/>
  <c r="N4253" i="3" s="1"/>
  <c r="N466" i="3" a="1"/>
  <c r="N466" i="3" s="1"/>
  <c r="N840" i="3" a="1"/>
  <c r="N840" i="3" s="1"/>
  <c r="N4592" i="3" a="1"/>
  <c r="N4592" i="3" s="1"/>
  <c r="N1112" i="3" a="1"/>
  <c r="N1112" i="3" s="1"/>
  <c r="N5619" i="3" a="1"/>
  <c r="N5619" i="3" s="1"/>
  <c r="N67" i="3" a="1"/>
  <c r="N67" i="3" s="1"/>
  <c r="N5397" i="3" a="1"/>
  <c r="N5397" i="3" s="1"/>
  <c r="N4736" i="3" a="1"/>
  <c r="N4736" i="3" s="1"/>
  <c r="N1136" i="3" a="1"/>
  <c r="N1136" i="3" s="1"/>
  <c r="N5713" i="3" a="1"/>
  <c r="N5713" i="3" s="1"/>
  <c r="N1811" i="3" a="1"/>
  <c r="N1811" i="3" s="1"/>
  <c r="N2432" i="3" a="1"/>
  <c r="N2432" i="3" s="1"/>
  <c r="N2922" i="3" a="1"/>
  <c r="N2922" i="3" s="1"/>
  <c r="N4573" i="3" a="1"/>
  <c r="N4573" i="3" s="1"/>
  <c r="N5737" i="3" a="1"/>
  <c r="N5737" i="3" s="1"/>
  <c r="N396" i="3" a="1"/>
  <c r="N396" i="3" s="1"/>
  <c r="N2246" i="3" a="1"/>
  <c r="N2246" i="3" s="1"/>
  <c r="N3287" i="3" a="1"/>
  <c r="N3287" i="3" s="1"/>
  <c r="N3428" i="3" a="1"/>
  <c r="N3428" i="3" s="1"/>
  <c r="N251" i="3" a="1"/>
  <c r="N251" i="3" s="1"/>
  <c r="N1160" i="3" a="1"/>
  <c r="N1160" i="3" s="1"/>
  <c r="N3997" i="3" a="1"/>
  <c r="N3997" i="3" s="1"/>
  <c r="N2964" i="3" a="1"/>
  <c r="N2964" i="3" s="1"/>
  <c r="N1432" i="3" a="1"/>
  <c r="N1432" i="3" s="1"/>
  <c r="N2393" i="3" a="1"/>
  <c r="N2393" i="3" s="1"/>
  <c r="N4265" i="3" a="1"/>
  <c r="N4265" i="3" s="1"/>
  <c r="N5096" i="3" a="1"/>
  <c r="N5096" i="3" s="1"/>
  <c r="N4454" i="3" a="1"/>
  <c r="N4454" i="3" s="1"/>
  <c r="N2594" i="3" a="1"/>
  <c r="N2594" i="3" s="1"/>
  <c r="N5039" i="3" a="1"/>
  <c r="N5039" i="3" s="1"/>
  <c r="N2965" i="3" a="1"/>
  <c r="N2965" i="3" s="1"/>
  <c r="N4722" i="3" a="1"/>
  <c r="N4722" i="3" s="1"/>
  <c r="N5701" i="3" a="1"/>
  <c r="N5701" i="3" s="1"/>
  <c r="N4131" i="3" a="1"/>
  <c r="N4131" i="3" s="1"/>
  <c r="N4528" i="3" a="1"/>
  <c r="N4528" i="3" s="1"/>
  <c r="N1658" i="3" a="1"/>
  <c r="N1658" i="3" s="1"/>
  <c r="N3854" i="3" a="1"/>
  <c r="N3854" i="3" s="1"/>
  <c r="N1995" i="3" a="1"/>
  <c r="N1995" i="3" s="1"/>
  <c r="N126" i="3" a="1"/>
  <c r="N126" i="3" s="1"/>
  <c r="N1113" i="3" a="1"/>
  <c r="N1113" i="3" s="1"/>
  <c r="N4689" i="3" a="1"/>
  <c r="N4689" i="3" s="1"/>
  <c r="N728" i="3" a="1"/>
  <c r="N728" i="3" s="1"/>
  <c r="N945" i="3" a="1"/>
  <c r="N945" i="3" s="1"/>
  <c r="N4472" i="3" a="1"/>
  <c r="N4472" i="3" s="1"/>
  <c r="N5150" i="3" a="1"/>
  <c r="N5150" i="3" s="1"/>
  <c r="N5803" i="3" a="1"/>
  <c r="N5803" i="3" s="1"/>
  <c r="N2907" i="3" a="1"/>
  <c r="N2907" i="3" s="1"/>
  <c r="N1007" i="3" a="1"/>
  <c r="N1007" i="3" s="1"/>
  <c r="N1383" i="3" a="1"/>
  <c r="N1383" i="3" s="1"/>
  <c r="N2595" i="3" a="1"/>
  <c r="N2595" i="3" s="1"/>
  <c r="N5398" i="3" a="1"/>
  <c r="N5398" i="3" s="1"/>
  <c r="N441" i="3" a="1"/>
  <c r="N441" i="3" s="1"/>
  <c r="N1197" i="3" a="1"/>
  <c r="N1197" i="3" s="1"/>
  <c r="N68" i="3" a="1"/>
  <c r="N68" i="3" s="1"/>
  <c r="N3609" i="3" a="1"/>
  <c r="N3609" i="3" s="1"/>
  <c r="N3295" i="3" a="1"/>
  <c r="N3295" i="3" s="1"/>
  <c r="N352" i="3" a="1"/>
  <c r="N352" i="3" s="1"/>
  <c r="N5018" i="3" a="1"/>
  <c r="N5018" i="3" s="1"/>
  <c r="N2440" i="3" a="1"/>
  <c r="N2440" i="3" s="1"/>
  <c r="N4664" i="3" a="1"/>
  <c r="N4664" i="3" s="1"/>
  <c r="N4079" i="3" a="1"/>
  <c r="N4079" i="3" s="1"/>
  <c r="N3045" i="3" a="1"/>
  <c r="N3045" i="3" s="1"/>
  <c r="N3303" i="3" a="1"/>
  <c r="N3303" i="3" s="1"/>
  <c r="N353" i="3" a="1"/>
  <c r="N353" i="3" s="1"/>
  <c r="N1176" i="3" a="1"/>
  <c r="N1176" i="3" s="1"/>
  <c r="N3909" i="3" a="1"/>
  <c r="N3909" i="3" s="1"/>
  <c r="N4460" i="3" a="1"/>
  <c r="N4460" i="3" s="1"/>
  <c r="N3785" i="3" a="1"/>
  <c r="N3785" i="3" s="1"/>
  <c r="N4382" i="3" a="1"/>
  <c r="N4382" i="3" s="1"/>
  <c r="N3405" i="3" a="1"/>
  <c r="N3405" i="3" s="1"/>
  <c r="N4345" i="3" a="1"/>
  <c r="N4345" i="3" s="1"/>
  <c r="N1264" i="3" a="1"/>
  <c r="N1264" i="3" s="1"/>
  <c r="N4329" i="3" a="1"/>
  <c r="N4329" i="3" s="1"/>
  <c r="N1499" i="3" a="1"/>
  <c r="N1499" i="3" s="1"/>
  <c r="N1796" i="3" a="1"/>
  <c r="N1796" i="3" s="1"/>
  <c r="N4544" i="3" a="1"/>
  <c r="N4544" i="3" s="1"/>
  <c r="N2341" i="3" a="1"/>
  <c r="N2341" i="3" s="1"/>
  <c r="N3706" i="3" a="1"/>
  <c r="N3706" i="3" s="1"/>
  <c r="N1322" i="3" a="1"/>
  <c r="N1322" i="3" s="1"/>
  <c r="N2330" i="3" a="1"/>
  <c r="N2330" i="3" s="1"/>
  <c r="N825" i="3" a="1"/>
  <c r="N825" i="3" s="1"/>
  <c r="N2766" i="3" a="1"/>
  <c r="N2766" i="3" s="1"/>
  <c r="N2556" i="3" a="1"/>
  <c r="N2556" i="3" s="1"/>
  <c r="N1753" i="3" a="1"/>
  <c r="N1753" i="3" s="1"/>
  <c r="N2091" i="3" a="1"/>
  <c r="N2091" i="3" s="1"/>
  <c r="N1353" i="3" a="1"/>
  <c r="N1353" i="3" s="1"/>
  <c r="N1000" i="3" a="1"/>
  <c r="N1000" i="3" s="1"/>
  <c r="N907" i="3" a="1"/>
  <c r="N907" i="3" s="1"/>
  <c r="N1119" i="3" a="1"/>
  <c r="N1119" i="3" s="1"/>
  <c r="N2729" i="3" a="1"/>
  <c r="N2729" i="3" s="1"/>
  <c r="N1510" i="3" a="1"/>
  <c r="N1510" i="3" s="1"/>
  <c r="N4461" i="3" a="1"/>
  <c r="N4461" i="3" s="1"/>
  <c r="N545" i="3" a="1"/>
  <c r="N545" i="3" s="1"/>
  <c r="N2693" i="3" a="1"/>
  <c r="N2693" i="3" s="1"/>
  <c r="N4062" i="3" a="1"/>
  <c r="N4062" i="3" s="1"/>
  <c r="N555" i="3" a="1"/>
  <c r="N555" i="3" s="1"/>
  <c r="N1784" i="3" a="1"/>
  <c r="N1784" i="3" s="1"/>
  <c r="N4918" i="3" a="1"/>
  <c r="N4918" i="3" s="1"/>
  <c r="N1889" i="3" a="1"/>
  <c r="N1889" i="3" s="1"/>
  <c r="N3157" i="3" a="1"/>
  <c r="N3157" i="3" s="1"/>
  <c r="N517" i="3" a="1"/>
  <c r="N517" i="3" s="1"/>
  <c r="N2182" i="3" a="1"/>
  <c r="N2182" i="3" s="1"/>
  <c r="N1362" i="3" a="1"/>
  <c r="N1362" i="3" s="1"/>
  <c r="N2331" i="3" a="1"/>
  <c r="N2331" i="3" s="1"/>
  <c r="N889" i="3" a="1"/>
  <c r="N889" i="3" s="1"/>
  <c r="N2223" i="3" a="1"/>
  <c r="N2223" i="3" s="1"/>
  <c r="N3105" i="3" a="1"/>
  <c r="N3105" i="3" s="1"/>
  <c r="N787" i="3" a="1"/>
  <c r="N787" i="3" s="1"/>
  <c r="N1489" i="3" a="1"/>
  <c r="N1489" i="3" s="1"/>
  <c r="N3342" i="3" a="1"/>
  <c r="N3342" i="3" s="1"/>
  <c r="N3713" i="3" a="1"/>
  <c r="N3713" i="3" s="1"/>
  <c r="N26" i="3" a="1"/>
  <c r="N26" i="3" s="1"/>
  <c r="N5927" i="3" a="1"/>
  <c r="N5927" i="3" s="1"/>
  <c r="N3058" i="3" a="1"/>
  <c r="N3058" i="3" s="1"/>
  <c r="N653" i="3" a="1"/>
  <c r="N653" i="3" s="1"/>
  <c r="N3343" i="3" a="1"/>
  <c r="N3343" i="3" s="1"/>
  <c r="N812" i="3" a="1"/>
  <c r="N812" i="3" s="1"/>
  <c r="N834" i="3" a="1"/>
  <c r="N834" i="3" s="1"/>
  <c r="N1284" i="3" a="1"/>
  <c r="N1284" i="3" s="1"/>
  <c r="N5178" i="3" a="1"/>
  <c r="N5178" i="3" s="1"/>
  <c r="N2730" i="3" a="1"/>
  <c r="N2730" i="3" s="1"/>
  <c r="N4288" i="3" a="1"/>
  <c r="N4288" i="3" s="1"/>
  <c r="N4171" i="3" a="1"/>
  <c r="N4171" i="3" s="1"/>
  <c r="N1078" i="3" a="1"/>
  <c r="N1078" i="3" s="1"/>
  <c r="N4367" i="3" a="1"/>
  <c r="N4367" i="3" s="1"/>
  <c r="N5914" i="3" a="1"/>
  <c r="N5914" i="3" s="1"/>
  <c r="N3436" i="3" a="1"/>
  <c r="N3436" i="3" s="1"/>
  <c r="N4177" i="3" a="1"/>
  <c r="N4177" i="3" s="1"/>
  <c r="N3465" i="3" a="1"/>
  <c r="N3465" i="3" s="1"/>
  <c r="N5213" i="3" a="1"/>
  <c r="N5213" i="3" s="1"/>
  <c r="N3594" i="3" a="1"/>
  <c r="N3594" i="3" s="1"/>
  <c r="N932" i="3" a="1"/>
  <c r="N932" i="3" s="1"/>
  <c r="N5368" i="3" a="1"/>
  <c r="N5368" i="3" s="1"/>
  <c r="N3536" i="3" a="1"/>
  <c r="N3536" i="3" s="1"/>
  <c r="N3982" i="3" a="1"/>
  <c r="N3982" i="3" s="1"/>
  <c r="N331" i="3" a="1"/>
  <c r="N331" i="3" s="1"/>
  <c r="N3364" i="3" a="1"/>
  <c r="N3364" i="3" s="1"/>
  <c r="N3392" i="3" a="1"/>
  <c r="N3392" i="3" s="1"/>
  <c r="N5598" i="3" a="1"/>
  <c r="N5598" i="3" s="1"/>
  <c r="N4037" i="3" a="1"/>
  <c r="N4037" i="3" s="1"/>
  <c r="N1666" i="3" a="1"/>
  <c r="N1666" i="3" s="1"/>
  <c r="N127" i="3" a="1"/>
  <c r="N127" i="3" s="1"/>
  <c r="N3143" i="3" a="1"/>
  <c r="N3143" i="3" s="1"/>
  <c r="N4258" i="3" a="1"/>
  <c r="N4258" i="3" s="1"/>
  <c r="N3248" i="3" a="1"/>
  <c r="N3248" i="3" s="1"/>
  <c r="N878" i="3" a="1"/>
  <c r="N878" i="3" s="1"/>
  <c r="N949" i="3" a="1"/>
  <c r="N949" i="3" s="1"/>
  <c r="N2955" i="3" a="1"/>
  <c r="N2955" i="3" s="1"/>
  <c r="N1384" i="3" a="1"/>
  <c r="N1384" i="3" s="1"/>
  <c r="N1539" i="3" a="1"/>
  <c r="N1539" i="3" s="1"/>
  <c r="N209" i="3" a="1"/>
  <c r="N209" i="3" s="1"/>
  <c r="N3719" i="3" a="1"/>
  <c r="N3719" i="3" s="1"/>
  <c r="N5968" i="3" a="1"/>
  <c r="N5968" i="3" s="1"/>
  <c r="N11" i="3" a="1"/>
  <c r="N11" i="3" s="1"/>
  <c r="N1543" i="3" a="1"/>
  <c r="N1543" i="3" s="1"/>
  <c r="N5076" i="3" a="1"/>
  <c r="N5076" i="3" s="1"/>
  <c r="N4890" i="3" a="1"/>
  <c r="N4890" i="3" s="1"/>
  <c r="N3266" i="3" a="1"/>
  <c r="N3266" i="3" s="1"/>
  <c r="N2998" i="3" a="1"/>
  <c r="N2998" i="3" s="1"/>
  <c r="N2683" i="3" a="1"/>
  <c r="N2683" i="3" s="1"/>
  <c r="N2900" i="3" a="1"/>
  <c r="N2900" i="3" s="1"/>
  <c r="N5137" i="3" a="1"/>
  <c r="N5137" i="3" s="1"/>
  <c r="N216" i="3" a="1"/>
  <c r="N216" i="3" s="1"/>
  <c r="N3437" i="3" a="1"/>
  <c r="N3437" i="3" s="1"/>
  <c r="N442" i="3" a="1"/>
  <c r="N442" i="3" s="1"/>
  <c r="N2798" i="3" a="1"/>
  <c r="N2798" i="3" s="1"/>
  <c r="N1812" i="3" a="1"/>
  <c r="N1812" i="3" s="1"/>
  <c r="N2714" i="3" a="1"/>
  <c r="N2714" i="3" s="1"/>
  <c r="N1333" i="3" a="1"/>
  <c r="N1333" i="3" s="1"/>
  <c r="N1600" i="3" a="1"/>
  <c r="N1600" i="3" s="1"/>
  <c r="N1412" i="3" a="1"/>
  <c r="N1412" i="3" s="1"/>
  <c r="N354" i="3" a="1"/>
  <c r="N354" i="3" s="1"/>
  <c r="N3825" i="3" a="1"/>
  <c r="N3825" i="3" s="1"/>
  <c r="N826" i="3" a="1"/>
  <c r="N826" i="3" s="1"/>
  <c r="N5379" i="3" a="1"/>
  <c r="N5379" i="3" s="1"/>
  <c r="N4809" i="3" a="1"/>
  <c r="N4809" i="3" s="1"/>
  <c r="N2369" i="3" a="1"/>
  <c r="N2369" i="3" s="1"/>
  <c r="N4642" i="3" a="1"/>
  <c r="N4642" i="3" s="1"/>
  <c r="N3576" i="3" a="1"/>
  <c r="N3576" i="3" s="1"/>
  <c r="N1957" i="3" a="1"/>
  <c r="N1957" i="3" s="1"/>
  <c r="N1683" i="3" a="1"/>
  <c r="N1683" i="3" s="1"/>
  <c r="N2611" i="3" a="1"/>
  <c r="N2611" i="3" s="1"/>
  <c r="N1803" i="3" a="1"/>
  <c r="N1803" i="3" s="1"/>
  <c r="N1008" i="3" a="1"/>
  <c r="N1008" i="3" s="1"/>
  <c r="N1483" i="3" a="1"/>
  <c r="N1483" i="3" s="1"/>
  <c r="N3304" i="3" a="1"/>
  <c r="N3304" i="3" s="1"/>
  <c r="N3968" i="3" a="1"/>
  <c r="N3968" i="3" s="1"/>
  <c r="N1664" i="3" a="1"/>
  <c r="N1664" i="3" s="1"/>
  <c r="N4919" i="3" a="1"/>
  <c r="N4919" i="3" s="1"/>
  <c r="N5323" i="3" a="1"/>
  <c r="N5323" i="3" s="1"/>
  <c r="N2660" i="3" a="1"/>
  <c r="N2660" i="3" s="1"/>
  <c r="N1460" i="3" a="1"/>
  <c r="N1460" i="3" s="1"/>
  <c r="N1294" i="3" a="1"/>
  <c r="N1294" i="3" s="1"/>
  <c r="N487" i="3" a="1"/>
  <c r="N487" i="3" s="1"/>
  <c r="N4958" i="3" a="1"/>
  <c r="N4958" i="3" s="1"/>
  <c r="N5364" i="3" a="1"/>
  <c r="N5364" i="3" s="1"/>
  <c r="N5889" i="3" a="1"/>
  <c r="N5889" i="3" s="1"/>
  <c r="N1958" i="3" a="1"/>
  <c r="N1958" i="3" s="1"/>
  <c r="N200" i="3" a="1"/>
  <c r="N200" i="3" s="1"/>
  <c r="N1385" i="3" a="1"/>
  <c r="N1385" i="3" s="1"/>
  <c r="N4393" i="3" a="1"/>
  <c r="N4393" i="3" s="1"/>
  <c r="N2031" i="3" a="1"/>
  <c r="N2031" i="3" s="1"/>
  <c r="N5838" i="3" a="1"/>
  <c r="N5838" i="3" s="1"/>
  <c r="N4533" i="3" a="1"/>
  <c r="N4533" i="3" s="1"/>
  <c r="N2267" i="3" a="1"/>
  <c r="N2267" i="3" s="1"/>
  <c r="N4600" i="3" a="1"/>
  <c r="N4600" i="3" s="1"/>
  <c r="N201" i="3" a="1"/>
  <c r="N201" i="3" s="1"/>
  <c r="N1987" i="3" a="1"/>
  <c r="N1987" i="3" s="1"/>
  <c r="N3727" i="3" a="1"/>
  <c r="N3727" i="3" s="1"/>
  <c r="N2577" i="3" a="1"/>
  <c r="N2577" i="3" s="1"/>
  <c r="N3296" i="3" a="1"/>
  <c r="N3296" i="3" s="1"/>
  <c r="N4545" i="3" a="1"/>
  <c r="N4545" i="3" s="1"/>
  <c r="N4074" i="3" a="1"/>
  <c r="N4074" i="3" s="1"/>
  <c r="N162" i="3" a="1"/>
  <c r="N162" i="3" s="1"/>
  <c r="N3093" i="3" a="1"/>
  <c r="N3093" i="3" s="1"/>
  <c r="N4052" i="3" a="1"/>
  <c r="N4052" i="3" s="1"/>
  <c r="N3841" i="3" a="1"/>
  <c r="N3841" i="3" s="1"/>
  <c r="N2966" i="3" a="1"/>
  <c r="N2966" i="3" s="1"/>
  <c r="N518" i="3" a="1"/>
  <c r="N518" i="3" s="1"/>
  <c r="N498" i="3" a="1"/>
  <c r="N498" i="3" s="1"/>
  <c r="N1441" i="3" a="1"/>
  <c r="N1441" i="3" s="1"/>
  <c r="N2807" i="3" a="1"/>
  <c r="N2807" i="3" s="1"/>
  <c r="N3175" i="3" a="1"/>
  <c r="N3175" i="3" s="1"/>
  <c r="N865" i="3" a="1"/>
  <c r="N865" i="3" s="1"/>
  <c r="N499" i="3" a="1"/>
  <c r="N499" i="3" s="1"/>
  <c r="N5987" i="3" a="1"/>
  <c r="N5987" i="3" s="1"/>
  <c r="N260" i="3" a="1"/>
  <c r="N260" i="3" s="1"/>
  <c r="N258" i="3" a="1"/>
  <c r="N258" i="3" s="1"/>
  <c r="N3942" i="3" a="1"/>
  <c r="N3942" i="3" s="1"/>
  <c r="N2547" i="3" a="1"/>
  <c r="N2547" i="3" s="1"/>
  <c r="N5226" i="3" a="1"/>
  <c r="N5226" i="3" s="1"/>
  <c r="N2377" i="3" a="1"/>
  <c r="N2377" i="3" s="1"/>
  <c r="N2108" i="3" a="1"/>
  <c r="N2108" i="3" s="1"/>
  <c r="N5030" i="3" a="1"/>
  <c r="N5030" i="3" s="1"/>
  <c r="N546" i="3" a="1"/>
  <c r="N546" i="3" s="1"/>
  <c r="N163" i="3" a="1"/>
  <c r="N163" i="3" s="1"/>
  <c r="N5829" i="3" a="1"/>
  <c r="N5829" i="3" s="1"/>
  <c r="N4534" i="3" a="1"/>
  <c r="N4534" i="3" s="1"/>
  <c r="N4690" i="3" a="1"/>
  <c r="N4690" i="3" s="1"/>
  <c r="N4820" i="3" a="1"/>
  <c r="N4820" i="3" s="1"/>
  <c r="N4875" i="3" a="1"/>
  <c r="N4875" i="3" s="1"/>
  <c r="N4300" i="3" a="1"/>
  <c r="N4300" i="3" s="1"/>
  <c r="N299" i="3" a="1"/>
  <c r="N299" i="3" s="1"/>
  <c r="N4795" i="3" a="1"/>
  <c r="N4795" i="3" s="1"/>
  <c r="N5858" i="3" a="1"/>
  <c r="N5858" i="3" s="1"/>
  <c r="N2548" i="3" a="1"/>
  <c r="N2548" i="3" s="1"/>
  <c r="N2793" i="3" a="1"/>
  <c r="N2793" i="3" s="1"/>
  <c r="N4959" i="3" a="1"/>
  <c r="N4959" i="3" s="1"/>
  <c r="N4537" i="3" a="1"/>
  <c r="N4537" i="3" s="1"/>
  <c r="N2973" i="3" a="1"/>
  <c r="N2973" i="3" s="1"/>
  <c r="N4899" i="3" a="1"/>
  <c r="N4899" i="3" s="1"/>
  <c r="N1367" i="3" a="1"/>
  <c r="N1367" i="3" s="1"/>
  <c r="N5097" i="3" a="1"/>
  <c r="N5097" i="3" s="1"/>
  <c r="N813" i="3" a="1"/>
  <c r="N813" i="3" s="1"/>
  <c r="N2557" i="3" a="1"/>
  <c r="N2557" i="3" s="1"/>
  <c r="N5978" i="3" a="1"/>
  <c r="N5978" i="3" s="1"/>
  <c r="N3775" i="3" a="1"/>
  <c r="N3775" i="3" s="1"/>
  <c r="N2770" i="3" a="1"/>
  <c r="N2770" i="3" s="1"/>
  <c r="N2885" i="3" a="1"/>
  <c r="N2885" i="3" s="1"/>
  <c r="N5064" i="3" a="1"/>
  <c r="N5064" i="3" s="1"/>
  <c r="N5505" i="3" a="1"/>
  <c r="N5505" i="3" s="1"/>
  <c r="N5785" i="3" a="1"/>
  <c r="N5785" i="3" s="1"/>
  <c r="N4621" i="3" a="1"/>
  <c r="N4621" i="3" s="1"/>
  <c r="N5661" i="3" a="1"/>
  <c r="N5661" i="3" s="1"/>
  <c r="N4373" i="3" a="1"/>
  <c r="N4373" i="3" s="1"/>
  <c r="N5979" i="3" a="1"/>
  <c r="N5979" i="3" s="1"/>
  <c r="N2908" i="3" a="1"/>
  <c r="N2908" i="3" s="1"/>
  <c r="N2578" i="3" a="1"/>
  <c r="N2578" i="3" s="1"/>
  <c r="N4447" i="3" a="1"/>
  <c r="N4447" i="3" s="1"/>
  <c r="N1754" i="3" a="1"/>
  <c r="N1754" i="3" s="1"/>
  <c r="N4861" i="3" a="1"/>
  <c r="N4861" i="3" s="1"/>
  <c r="N1601" i="3" a="1"/>
  <c r="N1601" i="3" s="1"/>
  <c r="N2541" i="3" a="1"/>
  <c r="N2541" i="3" s="1"/>
  <c r="N1285" i="3" a="1"/>
  <c r="N1285" i="3" s="1"/>
  <c r="N3998" i="3" a="1"/>
  <c r="N3998" i="3" s="1"/>
  <c r="N3865" i="3" a="1"/>
  <c r="N3865" i="3" s="1"/>
  <c r="N2125" i="3" a="1"/>
  <c r="N2125" i="3" s="1"/>
  <c r="N300" i="3" a="1"/>
  <c r="N300" i="3" s="1"/>
  <c r="N3059" i="3" a="1"/>
  <c r="N3059" i="3" s="1"/>
  <c r="N5098" i="3" a="1"/>
  <c r="N5098" i="3" s="1"/>
  <c r="N3369" i="3" a="1"/>
  <c r="N3369" i="3" s="1"/>
  <c r="N2931" i="3" a="1"/>
  <c r="N2931" i="3" s="1"/>
  <c r="N5099" i="3" a="1"/>
  <c r="N5099" i="3" s="1"/>
  <c r="N5656" i="3" a="1"/>
  <c r="N5656" i="3" s="1"/>
  <c r="N4266" i="3" a="1"/>
  <c r="N4266" i="3" s="1"/>
  <c r="N1326" i="3" a="1"/>
  <c r="N1326" i="3" s="1"/>
  <c r="N4267" i="3" a="1"/>
  <c r="N4267" i="3" s="1"/>
  <c r="N3623" i="3" a="1"/>
  <c r="N3623" i="3" s="1"/>
  <c r="N4095" i="3" a="1"/>
  <c r="N4095" i="3" s="1"/>
  <c r="N5142" i="3" a="1"/>
  <c r="N5142" i="3" s="1"/>
  <c r="N3661" i="3" a="1"/>
  <c r="N3661" i="3" s="1"/>
  <c r="N4436" i="3" a="1"/>
  <c r="N4436" i="3" s="1"/>
  <c r="N4239" i="3" a="1"/>
  <c r="N4239" i="3" s="1"/>
  <c r="N5013" i="3" a="1"/>
  <c r="N5013" i="3" s="1"/>
  <c r="N81" i="3" a="1"/>
  <c r="N81" i="3" s="1"/>
  <c r="N27" i="3" a="1"/>
  <c r="N27" i="3" s="1"/>
  <c r="N3494" i="3" a="1"/>
  <c r="N3494" i="3" s="1"/>
  <c r="N4672" i="3" a="1"/>
  <c r="N4672" i="3" s="1"/>
  <c r="N1198" i="3" a="1"/>
  <c r="N1198" i="3" s="1"/>
  <c r="N2173" i="3" a="1"/>
  <c r="N2173" i="3" s="1"/>
  <c r="N35" i="3" a="1"/>
  <c r="N35" i="3" s="1"/>
  <c r="N580" i="3" a="1"/>
  <c r="N580" i="3" s="1"/>
  <c r="N3028" i="3" a="1"/>
  <c r="N3028" i="3" s="1"/>
  <c r="N2453" i="3" a="1"/>
  <c r="N2453" i="3" s="1"/>
  <c r="N378" i="3" a="1"/>
  <c r="N378" i="3" s="1"/>
  <c r="N5151" i="3" a="1"/>
  <c r="N5151" i="3" s="1"/>
  <c r="N3584" i="3" a="1"/>
  <c r="N3584" i="3" s="1"/>
  <c r="N3910" i="3" a="1"/>
  <c r="N3910" i="3" s="1"/>
  <c r="N1500" i="3" a="1"/>
  <c r="N1500" i="3" s="1"/>
  <c r="N4786" i="3" a="1"/>
  <c r="N4786" i="3" s="1"/>
  <c r="N4691" i="3" a="1"/>
  <c r="N4691" i="3" s="1"/>
  <c r="N2909" i="3" a="1"/>
  <c r="N2909" i="3" s="1"/>
  <c r="N2485" i="3" a="1"/>
  <c r="N2485" i="3" s="1"/>
  <c r="N3107" i="3" a="1"/>
  <c r="N3107" i="3" s="1"/>
  <c r="N1777" i="3" a="1"/>
  <c r="N1777" i="3" s="1"/>
  <c r="N5077" i="3" a="1"/>
  <c r="N5077" i="3" s="1"/>
  <c r="N3037" i="3" a="1"/>
  <c r="N3037" i="3" s="1"/>
  <c r="N1072" i="3" a="1"/>
  <c r="N1072" i="3" s="1"/>
  <c r="N769" i="3" a="1"/>
  <c r="N769" i="3" s="1"/>
  <c r="N2558" i="3" a="1"/>
  <c r="N2558" i="3" s="1"/>
  <c r="N5662" i="3" a="1"/>
  <c r="N5662" i="3" s="1"/>
  <c r="N4489" i="3" a="1"/>
  <c r="N4489" i="3" s="1"/>
  <c r="N1511" i="3" a="1"/>
  <c r="N1511" i="3" s="1"/>
  <c r="N420" i="3" a="1"/>
  <c r="N420" i="3" s="1"/>
  <c r="N2620" i="3" a="1"/>
  <c r="N2620" i="3" s="1"/>
  <c r="N5392" i="3" a="1"/>
  <c r="N5392" i="3" s="1"/>
  <c r="N2032" i="3" a="1"/>
  <c r="N2032" i="3" s="1"/>
  <c r="N3595" i="3" a="1"/>
  <c r="N3595" i="3" s="1"/>
  <c r="N1859" i="3" a="1"/>
  <c r="N1859" i="3" s="1"/>
  <c r="N2141" i="3" a="1"/>
  <c r="N2141" i="3" s="1"/>
  <c r="N5163" i="3" a="1"/>
  <c r="N5163" i="3" s="1"/>
  <c r="N3355" i="3" a="1"/>
  <c r="N3355" i="3" s="1"/>
  <c r="N5862" i="3" a="1"/>
  <c r="N5862" i="3" s="1"/>
  <c r="N3943" i="3" a="1"/>
  <c r="N3943" i="3" s="1"/>
  <c r="N845" i="3" a="1"/>
  <c r="N845" i="3" s="1"/>
  <c r="N4974" i="3" a="1"/>
  <c r="N4974" i="3" s="1"/>
  <c r="N3807" i="3" a="1"/>
  <c r="N3807" i="3" s="1"/>
  <c r="N1735" i="3" a="1"/>
  <c r="N1735" i="3" s="1"/>
  <c r="N4634" i="3" a="1"/>
  <c r="N4634" i="3" s="1"/>
  <c r="N3969" i="3" a="1"/>
  <c r="N3969" i="3" s="1"/>
  <c r="N5234" i="3" a="1"/>
  <c r="N5234" i="3" s="1"/>
  <c r="N4706" i="3" a="1"/>
  <c r="N4706" i="3" s="1"/>
  <c r="N5271" i="3" a="1"/>
  <c r="N5271" i="3" s="1"/>
  <c r="N3707" i="3" a="1"/>
  <c r="N3707" i="3" s="1"/>
  <c r="N217" i="3" a="1"/>
  <c r="N217" i="3" s="1"/>
  <c r="N467" i="3" a="1"/>
  <c r="N467" i="3" s="1"/>
  <c r="N4774" i="3" a="1"/>
  <c r="N4774" i="3" s="1"/>
  <c r="N3438" i="3" a="1"/>
  <c r="N3438" i="3" s="1"/>
  <c r="N2073" i="3" a="1"/>
  <c r="N2073" i="3" s="1"/>
  <c r="N171" i="3" a="1"/>
  <c r="N171" i="3" s="1"/>
  <c r="N1375" i="3" a="1"/>
  <c r="N1375" i="3" s="1"/>
  <c r="N1186" i="3" a="1"/>
  <c r="N1186" i="3" s="1"/>
  <c r="N1950" i="3" a="1"/>
  <c r="N1950" i="3" s="1"/>
  <c r="N1592" i="3" a="1"/>
  <c r="N1592" i="3" s="1"/>
  <c r="N3135" i="3" a="1"/>
  <c r="N3135" i="3" s="1"/>
  <c r="N1243" i="3" a="1"/>
  <c r="N1243" i="3" s="1"/>
  <c r="N185" i="3" a="1"/>
  <c r="N185" i="3" s="1"/>
  <c r="N2723" i="3" a="1"/>
  <c r="N2723" i="3" s="1"/>
  <c r="N3400" i="3" a="1"/>
  <c r="N3400" i="3" s="1"/>
  <c r="N5206" i="3" a="1"/>
  <c r="N5206" i="3" s="1"/>
  <c r="N3255" i="3" a="1"/>
  <c r="N3255" i="3" s="1"/>
  <c r="N3038" i="3" a="1"/>
  <c r="N3038" i="3" s="1"/>
  <c r="N5732" i="3" a="1"/>
  <c r="N5732" i="3" s="1"/>
  <c r="N4112" i="3" a="1"/>
  <c r="N4112" i="3" s="1"/>
  <c r="N116" i="3" a="1"/>
  <c r="N116" i="3" s="1"/>
  <c r="N144" i="3" a="1"/>
  <c r="N144" i="3" s="1"/>
  <c r="N1684" i="3" a="1"/>
  <c r="N1684" i="3" s="1"/>
  <c r="N1620" i="3" a="1"/>
  <c r="N1620" i="3" s="1"/>
  <c r="N4158" i="3" a="1"/>
  <c r="N4158" i="3" s="1"/>
  <c r="N397" i="3" a="1"/>
  <c r="N397" i="3" s="1"/>
  <c r="N950" i="3" a="1"/>
  <c r="N950" i="3" s="1"/>
  <c r="N4490" i="3" a="1"/>
  <c r="N4490" i="3" s="1"/>
  <c r="N2426" i="3" a="1"/>
  <c r="N2426" i="3" s="1"/>
  <c r="N5620" i="3" a="1"/>
  <c r="N5620" i="3" s="1"/>
  <c r="N20" i="3" a="1"/>
  <c r="N20" i="3" s="1"/>
  <c r="N3963" i="3" a="1"/>
  <c r="N3963" i="3" s="1"/>
  <c r="N2433" i="3" a="1"/>
  <c r="N2433" i="3" s="1"/>
  <c r="N5791" i="3" a="1"/>
  <c r="N5791" i="3" s="1"/>
  <c r="N3136" i="3" a="1"/>
  <c r="N3136" i="3" s="1"/>
  <c r="N133" i="3" a="1"/>
  <c r="N133" i="3" s="1"/>
  <c r="N2150" i="3" a="1"/>
  <c r="N2150" i="3" s="1"/>
  <c r="N4394" i="3" a="1"/>
  <c r="N4394" i="3" s="1"/>
  <c r="N4374" i="3" a="1"/>
  <c r="N4374" i="3" s="1"/>
  <c r="N1146" i="3" a="1"/>
  <c r="N1146" i="3" s="1"/>
  <c r="N3639" i="3" a="1"/>
  <c r="N3639" i="3" s="1"/>
  <c r="N5475" i="3" a="1"/>
  <c r="N5475" i="3" s="1"/>
  <c r="N1053" i="3" a="1"/>
  <c r="N1053" i="3" s="1"/>
  <c r="N4583" i="3" a="1"/>
  <c r="N4583" i="3" s="1"/>
  <c r="N2297" i="3" a="1"/>
  <c r="N2297" i="3" s="1"/>
  <c r="N2357" i="3" a="1"/>
  <c r="N2357" i="3" s="1"/>
  <c r="N5251" i="3" a="1"/>
  <c r="N5251" i="3" s="1"/>
  <c r="N1495" i="3" a="1"/>
  <c r="N1495" i="3" s="1"/>
  <c r="N3094" i="3" a="1"/>
  <c r="N3094" i="3" s="1"/>
  <c r="N2349" i="3" a="1"/>
  <c r="N2349" i="3" s="1"/>
  <c r="N3116" i="3" a="1"/>
  <c r="N3116" i="3" s="1"/>
  <c r="N3847" i="3" a="1"/>
  <c r="N3847" i="3" s="1"/>
  <c r="N4848" i="3" a="1"/>
  <c r="N4848" i="3" s="1"/>
  <c r="N4132" i="3" a="1"/>
  <c r="N4132" i="3" s="1"/>
  <c r="N5106" i="3" a="1"/>
  <c r="N5106" i="3" s="1"/>
  <c r="N2946" i="3" a="1"/>
  <c r="N2946" i="3" s="1"/>
  <c r="N2956" i="3" a="1"/>
  <c r="N2956" i="3" s="1"/>
  <c r="N5605" i="3" a="1"/>
  <c r="N5605" i="3" s="1"/>
  <c r="N4880" i="3" a="1"/>
  <c r="N4880" i="3" s="1"/>
  <c r="N4407" i="3" a="1"/>
  <c r="N4407" i="3" s="1"/>
  <c r="N3794" i="3" a="1"/>
  <c r="N3794" i="3" s="1"/>
  <c r="N1898" i="3" a="1"/>
  <c r="N1898" i="3" s="1"/>
  <c r="N2808" i="3" a="1"/>
  <c r="N2808" i="3" s="1"/>
  <c r="N2694" i="3" a="1"/>
  <c r="N2694" i="3" s="1"/>
  <c r="N117" i="3" a="1"/>
  <c r="N117" i="3" s="1"/>
  <c r="N2809" i="3" a="1"/>
  <c r="N2809" i="3" s="1"/>
  <c r="N5759" i="3" a="1"/>
  <c r="N5759" i="3" s="1"/>
  <c r="N2486" i="3" a="1"/>
  <c r="N2486" i="3" s="1"/>
  <c r="N5843" i="3" a="1"/>
  <c r="N5843" i="3" s="1"/>
  <c r="N2293" i="3" a="1"/>
  <c r="N2293" i="3" s="1"/>
  <c r="N2275" i="3" a="1"/>
  <c r="N2275" i="3" s="1"/>
  <c r="N3714" i="3" a="1"/>
  <c r="N3714" i="3" s="1"/>
  <c r="N3518" i="3" a="1"/>
  <c r="N3518" i="3" s="1"/>
  <c r="N2192" i="3" a="1"/>
  <c r="N2192" i="3" s="1"/>
  <c r="N1616" i="3" a="1"/>
  <c r="N1616" i="3" s="1"/>
  <c r="N2059" i="3" a="1"/>
  <c r="N2059" i="3" s="1"/>
  <c r="N899" i="3" a="1"/>
  <c r="N899" i="3" s="1"/>
  <c r="N1376" i="3" a="1"/>
  <c r="N1376" i="3" s="1"/>
  <c r="N5069" i="3" a="1"/>
  <c r="N5069" i="3" s="1"/>
  <c r="N5048" i="3" a="1"/>
  <c r="N5048" i="3" s="1"/>
  <c r="N594" i="3" a="1"/>
  <c r="N594" i="3" s="1"/>
  <c r="N5844" i="3" a="1"/>
  <c r="N5844" i="3" s="1"/>
  <c r="N5834" i="3" a="1"/>
  <c r="N5834" i="3" s="1"/>
  <c r="N802" i="3" a="1"/>
  <c r="N802" i="3" s="1"/>
  <c r="N3067" i="3" a="1"/>
  <c r="N3067" i="3" s="1"/>
  <c r="N3799" i="3" a="1"/>
  <c r="N3799" i="3" s="1"/>
  <c r="N2118" i="3" a="1"/>
  <c r="N2118" i="3" s="1"/>
  <c r="N4103" i="3" a="1"/>
  <c r="N4103" i="3" s="1"/>
  <c r="N5390" i="3" a="1"/>
  <c r="N5390" i="3" s="1"/>
  <c r="N2836" i="3" a="1"/>
  <c r="N2836" i="3" s="1"/>
  <c r="N5107" i="3" a="1"/>
  <c r="N5107" i="3" s="1"/>
  <c r="N968" i="3" a="1"/>
  <c r="N968" i="3" s="1"/>
  <c r="N5065" i="3" a="1"/>
  <c r="N5065" i="3" s="1"/>
  <c r="N3662" i="3" a="1"/>
  <c r="N3662" i="3" s="1"/>
  <c r="N2508" i="3" a="1"/>
  <c r="N2508" i="3" s="1"/>
  <c r="N3883" i="3" a="1"/>
  <c r="N3883" i="3" s="1"/>
  <c r="N3532" i="3" a="1"/>
  <c r="N3532" i="3" s="1"/>
  <c r="N4611" i="3" a="1"/>
  <c r="N4611" i="3" s="1"/>
  <c r="N4876" i="3" a="1"/>
  <c r="N4876" i="3" s="1"/>
  <c r="N2033" i="3" a="1"/>
  <c r="N2033" i="3" s="1"/>
  <c r="N2466" i="3" a="1"/>
  <c r="N2466" i="3" s="1"/>
  <c r="N322" i="3" a="1"/>
  <c r="N322" i="3" s="1"/>
  <c r="N1804" i="3" a="1"/>
  <c r="N1804" i="3" s="1"/>
  <c r="N4338" i="3" a="1"/>
  <c r="N4338" i="3" s="1"/>
  <c r="N4900" i="3" a="1"/>
  <c r="N4900" i="3" s="1"/>
  <c r="N246" i="3" a="1"/>
  <c r="N246" i="3" s="1"/>
  <c r="N3448" i="3" a="1"/>
  <c r="N3448" i="3" s="1"/>
  <c r="N2537" i="3" a="1"/>
  <c r="N2537" i="3" s="1"/>
  <c r="N448" i="3" a="1"/>
  <c r="N448" i="3" s="1"/>
  <c r="N4810" i="3" a="1"/>
  <c r="N4810" i="3" s="1"/>
  <c r="N4042" i="3" a="1"/>
  <c r="N4042" i="3" s="1"/>
  <c r="N1167" i="3" a="1"/>
  <c r="N1167" i="3" s="1"/>
  <c r="N3103" i="3" a="1"/>
  <c r="N3103" i="3" s="1"/>
  <c r="N2294" i="3" a="1"/>
  <c r="N2294" i="3" s="1"/>
  <c r="N3958" i="3" a="1"/>
  <c r="N3958" i="3" s="1"/>
  <c r="N3651" i="3" a="1"/>
  <c r="N3651" i="3" s="1"/>
  <c r="N195" i="3" a="1"/>
  <c r="N195" i="3" s="1"/>
  <c r="N5290" i="3" a="1"/>
  <c r="N5290" i="3" s="1"/>
  <c r="N5663" i="3" a="1"/>
  <c r="N5663" i="3" s="1"/>
  <c r="N1095" i="3" a="1"/>
  <c r="N1095" i="3" s="1"/>
  <c r="N4149" i="3" a="1"/>
  <c r="N4149" i="3" s="1"/>
  <c r="N1625" i="3" a="1"/>
  <c r="N1625" i="3" s="1"/>
  <c r="N5901" i="3" a="1"/>
  <c r="N5901" i="3" s="1"/>
  <c r="N3456" i="3" a="1"/>
  <c r="N3456" i="3" s="1"/>
  <c r="N2099" i="3" a="1"/>
  <c r="N2099" i="3" s="1"/>
  <c r="N1778" i="3" a="1"/>
  <c r="N1778" i="3" s="1"/>
  <c r="N3708" i="3" a="1"/>
  <c r="N3708" i="3" s="1"/>
  <c r="N856" i="3" a="1"/>
  <c r="N856" i="3" s="1"/>
  <c r="N1744" i="3" a="1"/>
  <c r="N1744" i="3" s="1"/>
  <c r="N841" i="3" a="1"/>
  <c r="N841" i="3" s="1"/>
  <c r="N3068" i="3" a="1"/>
  <c r="N3068" i="3" s="1"/>
  <c r="N4593" i="3" a="1"/>
  <c r="N4593" i="3" s="1"/>
  <c r="N3029" i="3" a="1"/>
  <c r="N3029" i="3" s="1"/>
  <c r="N2416" i="3" a="1"/>
  <c r="N2416" i="3" s="1"/>
  <c r="N2974" i="3" a="1"/>
  <c r="N2974" i="3" s="1"/>
  <c r="N4565" i="3" a="1"/>
  <c r="N4565" i="3" s="1"/>
  <c r="N2136" i="3" a="1"/>
  <c r="N2136" i="3" s="1"/>
  <c r="N3401" i="3" a="1"/>
  <c r="N3401" i="3" s="1"/>
  <c r="N3630" i="3" a="1"/>
  <c r="N3630" i="3" s="1"/>
  <c r="N5116" i="3" a="1"/>
  <c r="N5116" i="3" s="1"/>
  <c r="N2319" i="3" a="1"/>
  <c r="N2319" i="3" s="1"/>
  <c r="N416" i="3" a="1"/>
  <c r="N416" i="3" s="1"/>
  <c r="N1677" i="3" a="1"/>
  <c r="N1677" i="3" s="1"/>
  <c r="N5763" i="3" a="1"/>
  <c r="N5763" i="3" s="1"/>
  <c r="N2550" i="3" a="1"/>
  <c r="N2550" i="3" s="1"/>
  <c r="N122" i="3" a="1"/>
  <c r="N122" i="3" s="1"/>
  <c r="N4960" i="3" a="1"/>
  <c r="N4960" i="3" s="1"/>
  <c r="N3610" i="3" a="1"/>
  <c r="N3610" i="3" s="1"/>
  <c r="N5184" i="3" a="1"/>
  <c r="N5184" i="3" s="1"/>
  <c r="N5265" i="3" a="1"/>
  <c r="N5265" i="3" s="1"/>
  <c r="N3747" i="3" a="1"/>
  <c r="N3747" i="3" s="1"/>
  <c r="N4881" i="3" a="1"/>
  <c r="N4881" i="3" s="1"/>
  <c r="N402" i="3" a="1"/>
  <c r="N402" i="3" s="1"/>
  <c r="N2767" i="3" a="1"/>
  <c r="N2767" i="3" s="1"/>
  <c r="N4499" i="3" a="1"/>
  <c r="N4499" i="3" s="1"/>
  <c r="N2947" i="3" a="1"/>
  <c r="N2947" i="3" s="1"/>
  <c r="N3652" i="3" a="1"/>
  <c r="N3652" i="3" s="1"/>
  <c r="N1090" i="3" a="1"/>
  <c r="N1090" i="3" s="1"/>
  <c r="N4546" i="3" a="1"/>
  <c r="N4546" i="3" s="1"/>
  <c r="N612" i="3" a="1"/>
  <c r="N612" i="3" s="1"/>
  <c r="N2669" i="3" a="1"/>
  <c r="N2669" i="3" s="1"/>
  <c r="N1343" i="3" a="1"/>
  <c r="N1343" i="3" s="1"/>
  <c r="N1552" i="3" a="1"/>
  <c r="N1552" i="3" s="1"/>
  <c r="N1107" i="3" a="1"/>
  <c r="N1107" i="3" s="1"/>
  <c r="N3523" i="3" a="1"/>
  <c r="N3523" i="3" s="1"/>
  <c r="N5556" i="3" a="1"/>
  <c r="N5556" i="3" s="1"/>
  <c r="N2511" i="3" a="1"/>
  <c r="N2511" i="3" s="1"/>
  <c r="N3983" i="3" a="1"/>
  <c r="N3983" i="3" s="1"/>
  <c r="N1875" i="3" a="1"/>
  <c r="N1875" i="3" s="1"/>
  <c r="N3483" i="3" a="1"/>
  <c r="N3483" i="3" s="1"/>
  <c r="N1018" i="3" a="1"/>
  <c r="N1018" i="3" s="1"/>
  <c r="N4933" i="3" a="1"/>
  <c r="N4933" i="3" s="1"/>
  <c r="N3891" i="3" a="1"/>
  <c r="N3891" i="3" s="1"/>
  <c r="N3225" i="3" a="1"/>
  <c r="N3225" i="3" s="1"/>
  <c r="N1779" i="3" a="1"/>
  <c r="N1779" i="3" s="1"/>
  <c r="N618" i="3" a="1"/>
  <c r="N618" i="3" s="1"/>
  <c r="N3709" i="3" a="1"/>
  <c r="N3709" i="3" s="1"/>
  <c r="N2314" i="3" a="1"/>
  <c r="N2314" i="3" s="1"/>
  <c r="N2276" i="3" a="1"/>
  <c r="N2276" i="3" s="1"/>
  <c r="N2982" i="3" a="1"/>
  <c r="N2982" i="3" s="1"/>
  <c r="N4113" i="3" a="1"/>
  <c r="N4113" i="3" s="1"/>
  <c r="N5589" i="3" a="1"/>
  <c r="N5589" i="3" s="1"/>
  <c r="N382" i="3" a="1"/>
  <c r="N382" i="3" s="1"/>
  <c r="N4383" i="3" a="1"/>
  <c r="N4383" i="3" s="1"/>
  <c r="N857" i="3" a="1"/>
  <c r="N857" i="3" s="1"/>
  <c r="N3545" i="3" a="1"/>
  <c r="N3545" i="3" s="1"/>
  <c r="N3196" i="3" a="1"/>
  <c r="N3196" i="3" s="1"/>
  <c r="N2542" i="3" a="1"/>
  <c r="N2542" i="3" s="1"/>
  <c r="N4769" i="3" a="1"/>
  <c r="N4769" i="3" s="1"/>
  <c r="N1120" i="3" a="1"/>
  <c r="N1120" i="3" s="1"/>
  <c r="N3550" i="3" a="1"/>
  <c r="N3550" i="3" s="1"/>
  <c r="N3095" i="3" a="1"/>
  <c r="N3095" i="3" s="1"/>
  <c r="N5915" i="3" a="1"/>
  <c r="N5915" i="3" s="1"/>
  <c r="N3182" i="3" a="1"/>
  <c r="N3182" i="3" s="1"/>
  <c r="N4063" i="3" a="1"/>
  <c r="N4063" i="3" s="1"/>
  <c r="N4643" i="3" a="1"/>
  <c r="N4643" i="3" s="1"/>
  <c r="N2621" i="3" a="1"/>
  <c r="N2621" i="3" s="1"/>
  <c r="N3681" i="3" a="1"/>
  <c r="N3681" i="3" s="1"/>
  <c r="N2074" i="3" a="1"/>
  <c r="N2074" i="3" s="1"/>
  <c r="N537" i="3" a="1"/>
  <c r="N537" i="3" s="1"/>
  <c r="N2210" i="3" a="1"/>
  <c r="N2210" i="3" s="1"/>
  <c r="N3728" i="3" a="1"/>
  <c r="N3728" i="3" s="1"/>
  <c r="N5214" i="3" a="1"/>
  <c r="N5214" i="3" s="1"/>
  <c r="N3344" i="3" a="1"/>
  <c r="N3344" i="3" s="1"/>
  <c r="N1970" i="3" a="1"/>
  <c r="N1970" i="3" s="1"/>
  <c r="N1168" i="3" a="1"/>
  <c r="N1168" i="3" s="1"/>
  <c r="N4104" i="3" a="1"/>
  <c r="N4104" i="3" s="1"/>
  <c r="N3624" i="3" a="1"/>
  <c r="N3624" i="3" s="1"/>
  <c r="N3762" i="3" a="1"/>
  <c r="N3762" i="3" s="1"/>
  <c r="N4901" i="3" a="1"/>
  <c r="N4901" i="3" s="1"/>
  <c r="N4491" i="3" a="1"/>
  <c r="N4491" i="3" s="1"/>
  <c r="N1659" i="3" a="1"/>
  <c r="N1659" i="3" s="1"/>
  <c r="N581" i="3" a="1"/>
  <c r="N581" i="3" s="1"/>
  <c r="N5624" i="3" a="1"/>
  <c r="N5624" i="3" s="1"/>
  <c r="N5510" i="3" a="1"/>
  <c r="N5510" i="3" s="1"/>
  <c r="N5025" i="3" a="1"/>
  <c r="N5025" i="3" s="1"/>
  <c r="N3748" i="3" a="1"/>
  <c r="N3748" i="3" s="1"/>
  <c r="N4301" i="3" a="1"/>
  <c r="N4301" i="3" s="1"/>
  <c r="N3603" i="3" a="1"/>
  <c r="N3603" i="3" s="1"/>
  <c r="N827" i="3" a="1"/>
  <c r="N827" i="3" s="1"/>
  <c r="N2211" i="3" a="1"/>
  <c r="N2211" i="3" s="1"/>
  <c r="N770" i="3" a="1"/>
  <c r="N770" i="3" s="1"/>
  <c r="N1323" i="3" a="1"/>
  <c r="N1323" i="3" s="1"/>
  <c r="N846" i="3" a="1"/>
  <c r="N846" i="3" s="1"/>
  <c r="N5393" i="3" a="1"/>
  <c r="N5393" i="3" s="1"/>
  <c r="N1237" i="3" a="1"/>
  <c r="N1237" i="3" s="1"/>
  <c r="N1612" i="3" a="1"/>
  <c r="N1612" i="3" s="1"/>
  <c r="N5625" i="3" a="1"/>
  <c r="N5625" i="3" s="1"/>
  <c r="N1108" i="3" a="1"/>
  <c r="N1108" i="3" s="1"/>
  <c r="N4811" i="3" a="1"/>
  <c r="N4811" i="3" s="1"/>
  <c r="N1216" i="3" a="1"/>
  <c r="N1216" i="3" s="1"/>
  <c r="N4114" i="3" a="1"/>
  <c r="N4114" i="3" s="1"/>
  <c r="N5692" i="3" a="1"/>
  <c r="N5692" i="3" s="1"/>
  <c r="N2034" i="3" a="1"/>
  <c r="N2034" i="3" s="1"/>
  <c r="N957" i="3" a="1"/>
  <c r="N957" i="3" s="1"/>
  <c r="N2684" i="3" a="1"/>
  <c r="N2684" i="3" s="1"/>
  <c r="N2268" i="3" a="1"/>
  <c r="N2268" i="3" s="1"/>
  <c r="N5448" i="3" a="1"/>
  <c r="N5448" i="3" s="1"/>
  <c r="N5324" i="3" a="1"/>
  <c r="N5324" i="3" s="1"/>
  <c r="N3808" i="3" a="1"/>
  <c r="N3808" i="3" s="1"/>
  <c r="N2695" i="3" a="1"/>
  <c r="N2695" i="3" s="1"/>
  <c r="N2622" i="3" a="1"/>
  <c r="N2622" i="3" s="1"/>
  <c r="N5499" i="3" a="1"/>
  <c r="N5499" i="3" s="1"/>
  <c r="N3235" i="3" a="1"/>
  <c r="N3235" i="3" s="1"/>
  <c r="N3017" i="3" a="1"/>
  <c r="N3017" i="3" s="1"/>
  <c r="N3585" i="3" a="1"/>
  <c r="N3585" i="3" s="1"/>
  <c r="N5235" i="3" a="1"/>
  <c r="N5235" i="3" s="1"/>
  <c r="N1400" i="3" a="1"/>
  <c r="N1400" i="3" s="1"/>
  <c r="N3749" i="3" a="1"/>
  <c r="N3749" i="3" s="1"/>
  <c r="N2999" i="3" a="1"/>
  <c r="N2999" i="3" s="1"/>
  <c r="N3317" i="3" a="1"/>
  <c r="N3317" i="3" s="1"/>
  <c r="N5194" i="3" a="1"/>
  <c r="N5194" i="3" s="1"/>
  <c r="N4069" i="3" a="1"/>
  <c r="N4069" i="3" s="1"/>
  <c r="N1433" i="3" a="1"/>
  <c r="N1433" i="3" s="1"/>
  <c r="N4652" i="3" a="1"/>
  <c r="N4652" i="3" s="1"/>
  <c r="N164" i="3" a="1"/>
  <c r="N164" i="3" s="1"/>
  <c r="N2715" i="3" a="1"/>
  <c r="N2715" i="3" s="1"/>
  <c r="N252" i="3" a="1"/>
  <c r="N252" i="3" s="1"/>
  <c r="N5682" i="3" a="1"/>
  <c r="N5682" i="3" s="1"/>
  <c r="N5215" i="3" a="1"/>
  <c r="N5215" i="3" s="1"/>
  <c r="N5272" i="3" a="1"/>
  <c r="N5272" i="3" s="1"/>
  <c r="N105" i="3" a="1"/>
  <c r="N105" i="3" s="1"/>
  <c r="N2216" i="3" a="1"/>
  <c r="N2216" i="3" s="1"/>
  <c r="N3816" i="3" a="1"/>
  <c r="N3816" i="3" s="1"/>
  <c r="N5945" i="3" a="1"/>
  <c r="N5945" i="3" s="1"/>
  <c r="N267" i="3" a="1"/>
  <c r="N267" i="3" s="1"/>
  <c r="N5236" i="3" a="1"/>
  <c r="N5236" i="3" s="1"/>
  <c r="N4190" i="3" a="1"/>
  <c r="N4190" i="3" s="1"/>
  <c r="N3060" i="3" a="1"/>
  <c r="N3060" i="3" s="1"/>
  <c r="N4440" i="3" a="1"/>
  <c r="N4440" i="3" s="1"/>
  <c r="N1295" i="3" a="1"/>
  <c r="N1295" i="3" s="1"/>
  <c r="N1569" i="3" a="1"/>
  <c r="N1569" i="3" s="1"/>
  <c r="N3901" i="3" a="1"/>
  <c r="N3901" i="3" s="1"/>
  <c r="N342" i="3" a="1"/>
  <c r="N342" i="3" s="1"/>
  <c r="N1019" i="3" a="1"/>
  <c r="N1019" i="3" s="1"/>
  <c r="N1890" i="3" a="1"/>
  <c r="N1890" i="3" s="1"/>
  <c r="N2716" i="3" a="1"/>
  <c r="N2716" i="3" s="1"/>
  <c r="N4223" i="3" a="1"/>
  <c r="N4223" i="3" s="1"/>
  <c r="N5667" i="3" a="1"/>
  <c r="N5667" i="3" s="1"/>
  <c r="N1759" i="3" a="1"/>
  <c r="N1759" i="3" s="1"/>
  <c r="N4775" i="3" a="1"/>
  <c r="N4775" i="3" s="1"/>
  <c r="N2358" i="3" a="1"/>
  <c r="N2358" i="3" s="1"/>
  <c r="N5714" i="3" a="1"/>
  <c r="N5714" i="3" s="1"/>
  <c r="N449" i="3" a="1"/>
  <c r="N449" i="3" s="1"/>
  <c r="N2075" i="3" a="1"/>
  <c r="N2075" i="3" s="1"/>
  <c r="N1891" i="3" a="1"/>
  <c r="N1891" i="3" s="1"/>
  <c r="N3974" i="3" a="1"/>
  <c r="N3974" i="3" s="1"/>
  <c r="N5815" i="3" a="1"/>
  <c r="N5815" i="3" s="1"/>
  <c r="N4240" i="3" a="1"/>
  <c r="N4240" i="3" s="1"/>
  <c r="N4510" i="3" a="1"/>
  <c r="N4510" i="3" s="1"/>
  <c r="N4692" i="3" a="1"/>
  <c r="N4692" i="3" s="1"/>
  <c r="N2778" i="3" a="1"/>
  <c r="N2778" i="3" s="1"/>
  <c r="N3457" i="3" a="1"/>
  <c r="N3457" i="3" s="1"/>
  <c r="N488" i="3" a="1"/>
  <c r="N488" i="3" s="1"/>
  <c r="N5014" i="3" a="1"/>
  <c r="N5014" i="3" s="1"/>
  <c r="N1151" i="3" a="1"/>
  <c r="N1151" i="3" s="1"/>
  <c r="N2549" i="3" a="1"/>
  <c r="N2549" i="3" s="1"/>
  <c r="N2779" i="3" a="1"/>
  <c r="N2779" i="3" s="1"/>
  <c r="N5347" i="3" a="1"/>
  <c r="N5347" i="3" s="1"/>
  <c r="N228" i="3" a="1"/>
  <c r="N228" i="3" s="1"/>
  <c r="N2799" i="3" a="1"/>
  <c r="N2799" i="3" s="1"/>
  <c r="N2151" i="3" a="1"/>
  <c r="N2151" i="3" s="1"/>
  <c r="N2480" i="3" a="1"/>
  <c r="N2480" i="3" s="1"/>
  <c r="N3695" i="3" a="1"/>
  <c r="N3695" i="3" s="1"/>
  <c r="N4441" i="3" a="1"/>
  <c r="N4441" i="3" s="1"/>
  <c r="N1755" i="3" a="1"/>
  <c r="N1755" i="3" s="1"/>
  <c r="N5606" i="3" a="1"/>
  <c r="N5606" i="3" s="1"/>
  <c r="N2394" i="3" a="1"/>
  <c r="N2394" i="3" s="1"/>
  <c r="N4604" i="3" a="1"/>
  <c r="N4604" i="3" s="1"/>
  <c r="N1454" i="3" a="1"/>
  <c r="N1454" i="3" s="1"/>
  <c r="N69" i="3" a="1"/>
  <c r="N69" i="3" s="1"/>
  <c r="N2745" i="3" a="1"/>
  <c r="N2745" i="3" s="1"/>
  <c r="N1416" i="3" a="1"/>
  <c r="N1416" i="3" s="1"/>
  <c r="N3919" i="3" a="1"/>
  <c r="N3919" i="3" s="1"/>
  <c r="N5893" i="3" a="1"/>
  <c r="N5893" i="3" s="1"/>
  <c r="N4584" i="3" a="1"/>
  <c r="N4584" i="3" s="1"/>
  <c r="N711" i="3" a="1"/>
  <c r="N711" i="3" s="1"/>
  <c r="N1527" i="3" a="1"/>
  <c r="N1527" i="3" s="1"/>
  <c r="N4723" i="3" a="1"/>
  <c r="N4723" i="3" s="1"/>
  <c r="N1698" i="3" a="1"/>
  <c r="N1698" i="3" s="1"/>
  <c r="N4339" i="3" a="1"/>
  <c r="N4339" i="3" s="1"/>
  <c r="N3671" i="3" a="1"/>
  <c r="N3671" i="3" s="1"/>
  <c r="N3776" i="3" a="1"/>
  <c r="N3776" i="3" s="1"/>
  <c r="N3365" i="3" a="1"/>
  <c r="N3365" i="3" s="1"/>
  <c r="N3158" i="3" a="1"/>
  <c r="N3158" i="3" s="1"/>
  <c r="N1641" i="3" a="1"/>
  <c r="N1641" i="3" s="1"/>
  <c r="N2231" i="3" a="1"/>
  <c r="N2231" i="3" s="1"/>
  <c r="N5778" i="3" a="1"/>
  <c r="N5778" i="3" s="1"/>
  <c r="N4070" i="3" a="1"/>
  <c r="N4070" i="3" s="1"/>
  <c r="N3305" i="3" a="1"/>
  <c r="N3305" i="3" s="1"/>
  <c r="N1434" i="3" a="1"/>
  <c r="N1434" i="3" s="1"/>
  <c r="N4812" i="3" a="1"/>
  <c r="N4812" i="3" s="1"/>
  <c r="N1435" i="3" a="1"/>
  <c r="N1435" i="3" s="1"/>
  <c r="N3272" i="3" a="1"/>
  <c r="N3272" i="3" s="1"/>
  <c r="N3204" i="3" a="1"/>
  <c r="N3204" i="3" s="1"/>
  <c r="N1476" i="3" a="1"/>
  <c r="N1476" i="3" s="1"/>
  <c r="N3567" i="3" a="1"/>
  <c r="N3567" i="3" s="1"/>
  <c r="N4408" i="3" a="1"/>
  <c r="N4408" i="3" s="1"/>
  <c r="N2707" i="3" a="1"/>
  <c r="N2707" i="3" s="1"/>
  <c r="N3484" i="3" a="1"/>
  <c r="N3484" i="3" s="1"/>
  <c r="N202" i="3" a="1"/>
  <c r="N202" i="3" s="1"/>
  <c r="N1847" i="3" a="1"/>
  <c r="N1847" i="3" s="1"/>
  <c r="N879" i="3" a="1"/>
  <c r="N879" i="3" s="1"/>
  <c r="N933" i="3" a="1"/>
  <c r="N933" i="3" s="1"/>
  <c r="N2224" i="3" a="1"/>
  <c r="N2224" i="3" s="1"/>
  <c r="N5708" i="3" a="1"/>
  <c r="N5708" i="3" s="1"/>
  <c r="N203" i="3" a="1"/>
  <c r="N203" i="3" s="1"/>
  <c r="N2247" i="3" a="1"/>
  <c r="N2247" i="3" s="1"/>
  <c r="N1667" i="3" a="1"/>
  <c r="N1667" i="3" s="1"/>
  <c r="N5590" i="3" a="1"/>
  <c r="N5590" i="3" s="1"/>
  <c r="N106" i="3" a="1"/>
  <c r="N106" i="3" s="1"/>
  <c r="N3312" i="3" a="1"/>
  <c r="N3312" i="3" s="1"/>
  <c r="N4601" i="3" a="1"/>
  <c r="N4601" i="3" s="1"/>
  <c r="N3733" i="3" a="1"/>
  <c r="N3733" i="3" s="1"/>
  <c r="N5998" i="3" a="1"/>
  <c r="N5998" i="3" s="1"/>
  <c r="N5031" i="3" a="1"/>
  <c r="N5031" i="3" s="1"/>
  <c r="N2632" i="3" a="1"/>
  <c r="N2632" i="3" s="1"/>
  <c r="N2731" i="3" a="1"/>
  <c r="N2731" i="3" s="1"/>
  <c r="N1422" i="3" a="1"/>
  <c r="N1422" i="3" s="1"/>
  <c r="N2306" i="3" a="1"/>
  <c r="N2306" i="3" s="1"/>
  <c r="N5185" i="3" a="1"/>
  <c r="N5185" i="3" s="1"/>
  <c r="N186" i="3" a="1"/>
  <c r="N186" i="3" s="1"/>
  <c r="N4315" i="3" a="1"/>
  <c r="N4315" i="3" s="1"/>
  <c r="N3163" i="3" a="1"/>
  <c r="N3163" i="3" s="1"/>
  <c r="N3823" i="3" a="1"/>
  <c r="N3823" i="3" s="1"/>
  <c r="N1805" i="3" a="1"/>
  <c r="N1805" i="3" s="1"/>
  <c r="N5380" i="3" a="1"/>
  <c r="N5380" i="3" s="1"/>
  <c r="N5486" i="3" a="1"/>
  <c r="N5486" i="3" s="1"/>
  <c r="N717" i="3" a="1"/>
  <c r="N717" i="3" s="1"/>
  <c r="N2109" i="3" a="1"/>
  <c r="N2109" i="3" s="1"/>
  <c r="N3096" i="3" a="1"/>
  <c r="N3096" i="3" s="1"/>
  <c r="N2174" i="3" a="1"/>
  <c r="N2174" i="3" s="1"/>
  <c r="N3039" i="3" a="1"/>
  <c r="N3039" i="3" s="1"/>
  <c r="N284" i="3" a="1"/>
  <c r="N284" i="3" s="1"/>
  <c r="N1593" i="3" a="1"/>
  <c r="N1593" i="3" s="1"/>
  <c r="N4168" i="3" a="1"/>
  <c r="N4168" i="3" s="1"/>
  <c r="N582" i="3" a="1"/>
  <c r="N582" i="3" s="1"/>
  <c r="N417" i="3" a="1"/>
  <c r="N417" i="3" s="1"/>
  <c r="N3842" i="3" a="1"/>
  <c r="N3842" i="3" s="1"/>
  <c r="N4412" i="3" a="1"/>
  <c r="N4412" i="3" s="1"/>
  <c r="N1797" i="3" a="1"/>
  <c r="N1797" i="3" s="1"/>
  <c r="N4075" i="3" a="1"/>
  <c r="N4075" i="3" s="1"/>
  <c r="N1806" i="3" a="1"/>
  <c r="N1806" i="3" s="1"/>
  <c r="N2780" i="3" a="1"/>
  <c r="N2780" i="3" s="1"/>
  <c r="N4316" i="3" a="1"/>
  <c r="N4316" i="3" s="1"/>
  <c r="N4133" i="3" a="1"/>
  <c r="N4133" i="3" s="1"/>
  <c r="N5381" i="3" a="1"/>
  <c r="N5381" i="3" s="1"/>
  <c r="N1368" i="3" a="1"/>
  <c r="N1368" i="3" s="1"/>
  <c r="N107" i="3" a="1"/>
  <c r="N107" i="3" s="1"/>
  <c r="N5693" i="3" a="1"/>
  <c r="N5693" i="3" s="1"/>
  <c r="N654" i="3" a="1"/>
  <c r="N654" i="3" s="1"/>
  <c r="N4017" i="3" a="1"/>
  <c r="N4017" i="3" s="1"/>
  <c r="N3226" i="3" a="1"/>
  <c r="N3226" i="3" s="1"/>
  <c r="N5738" i="3" a="1"/>
  <c r="N5738" i="3" s="1"/>
  <c r="N1423" i="3" a="1"/>
  <c r="N1423" i="3" s="1"/>
  <c r="N489" i="3" a="1"/>
  <c r="N489" i="3" s="1"/>
  <c r="N669" i="3" a="1"/>
  <c r="N669" i="3" s="1"/>
  <c r="N4349" i="3" a="1"/>
  <c r="N4349" i="3" s="1"/>
  <c r="N3524" i="3" a="1"/>
  <c r="N3524" i="3" s="1"/>
  <c r="N152" i="3" a="1"/>
  <c r="N152" i="3" s="1"/>
  <c r="N1079" i="3" a="1"/>
  <c r="N1079" i="3" s="1"/>
  <c r="N3646" i="3" a="1"/>
  <c r="N3646" i="3" s="1"/>
  <c r="N301" i="3" a="1"/>
  <c r="N301" i="3" s="1"/>
  <c r="N2596" i="3" a="1"/>
  <c r="N2596" i="3" s="1"/>
  <c r="N3159" i="3" a="1"/>
  <c r="N3159" i="3" s="1"/>
  <c r="N880" i="3" a="1"/>
  <c r="N880" i="3" s="1"/>
  <c r="N3393" i="3" a="1"/>
  <c r="N3393" i="3" s="1"/>
  <c r="N1673" i="3" a="1"/>
  <c r="N1673" i="3" s="1"/>
  <c r="N1271" i="3" a="1"/>
  <c r="N1271" i="3" s="1"/>
  <c r="N3211" i="3" a="1"/>
  <c r="N3211" i="3" s="1"/>
  <c r="N3866" i="3" a="1"/>
  <c r="N3866" i="3" s="1"/>
  <c r="N3568" i="3" a="1"/>
  <c r="N3568" i="3" s="1"/>
  <c r="N2042" i="3" a="1"/>
  <c r="N2042" i="3" s="1"/>
  <c r="N2016" i="3" a="1"/>
  <c r="N2016" i="3" s="1"/>
  <c r="N2056" i="3" a="1"/>
  <c r="N2056" i="3" s="1"/>
  <c r="N218" i="3" a="1"/>
  <c r="N218" i="3" s="1"/>
  <c r="N890" i="3" a="1"/>
  <c r="N890" i="3" s="1"/>
  <c r="N3763" i="3" a="1"/>
  <c r="N3763" i="3" s="1"/>
  <c r="N4395" i="3" a="1"/>
  <c r="N4395" i="3" s="1"/>
  <c r="N5646" i="3" a="1"/>
  <c r="N5646" i="3" s="1"/>
  <c r="N746" i="3" a="1"/>
  <c r="N746" i="3" s="1"/>
  <c r="N1096" i="3" a="1"/>
  <c r="N1096" i="3" s="1"/>
  <c r="N5668" i="3" a="1"/>
  <c r="N5668" i="3" s="1"/>
  <c r="N3057" i="3" a="1"/>
  <c r="N3057" i="3" s="1"/>
  <c r="N5669" i="3" a="1"/>
  <c r="N5669" i="3" s="1"/>
  <c r="N1029" i="3" a="1"/>
  <c r="N1029" i="3" s="1"/>
  <c r="N5195" i="3" a="1"/>
  <c r="N5195" i="3" s="1"/>
  <c r="N1674" i="3" a="1"/>
  <c r="N1674" i="3" s="1"/>
  <c r="N5087" i="3" a="1"/>
  <c r="N5087" i="3" s="1"/>
  <c r="N1199" i="3" a="1"/>
  <c r="N1199" i="3" s="1"/>
  <c r="N5280" i="3" a="1"/>
  <c r="N5280" i="3" s="1"/>
  <c r="N1807" i="3" a="1"/>
  <c r="N1807" i="3" s="1"/>
  <c r="N5683" i="3" a="1"/>
  <c r="N5683" i="3" s="1"/>
  <c r="N3519" i="3" a="1"/>
  <c r="N3519" i="3" s="1"/>
  <c r="N2026" i="3" a="1"/>
  <c r="N2026" i="3" s="1"/>
  <c r="N4952" i="3" a="1"/>
  <c r="N4952" i="3" s="1"/>
  <c r="N4752" i="3" a="1"/>
  <c r="N4752" i="3" s="1"/>
  <c r="N219" i="3" a="1"/>
  <c r="N219" i="3" s="1"/>
  <c r="N5728" i="3" a="1"/>
  <c r="N5728" i="3" s="1"/>
  <c r="N1177" i="3" a="1"/>
  <c r="N1177" i="3" s="1"/>
  <c r="N475" i="3" a="1"/>
  <c r="N475" i="3" s="1"/>
  <c r="N370" i="3" a="1"/>
  <c r="N370" i="3" s="1"/>
  <c r="N2257" i="3" a="1"/>
  <c r="N2257" i="3" s="1"/>
  <c r="N82" i="3" a="1"/>
  <c r="N82" i="3" s="1"/>
  <c r="N2975" i="3" a="1"/>
  <c r="N2975" i="3" s="1"/>
  <c r="N2868" i="3" a="1"/>
  <c r="N2868" i="3" s="1"/>
  <c r="N1217" i="3" a="1"/>
  <c r="N1217" i="3" s="1"/>
  <c r="N2142" i="3" a="1"/>
  <c r="N2142" i="3" s="1"/>
  <c r="N1528" i="3" a="1"/>
  <c r="N1528" i="3" s="1"/>
  <c r="N3288" i="3" a="1"/>
  <c r="N3288" i="3" s="1"/>
  <c r="N2441" i="3" a="1"/>
  <c r="N2441" i="3" s="1"/>
  <c r="N964" i="3" a="1"/>
  <c r="N964" i="3" s="1"/>
  <c r="N729" i="3" a="1"/>
  <c r="N729" i="3" s="1"/>
  <c r="N1091" i="3" a="1"/>
  <c r="N1091" i="3" s="1"/>
  <c r="N4141" i="3" a="1"/>
  <c r="N4141" i="3" s="1"/>
  <c r="N99" i="3" a="1"/>
  <c r="N99" i="3" s="1"/>
  <c r="N3686" i="3" a="1"/>
  <c r="N3686" i="3" s="1"/>
  <c r="N1064" i="3" a="1"/>
  <c r="N1064" i="3" s="1"/>
  <c r="N5049" i="3" a="1"/>
  <c r="N5049" i="3" s="1"/>
  <c r="N5401" i="3" a="1"/>
  <c r="N5401" i="3" s="1"/>
  <c r="N1798" i="3" a="1"/>
  <c r="N1798" i="3" s="1"/>
  <c r="N2850" i="3" a="1"/>
  <c r="N2850" i="3" s="1"/>
  <c r="N1668" i="3" a="1"/>
  <c r="N1668" i="3" s="1"/>
  <c r="N5487" i="3" a="1"/>
  <c r="N5487" i="3" s="1"/>
  <c r="N4492" i="3" a="1"/>
  <c r="N4492" i="3" s="1"/>
  <c r="N5261" i="3" a="1"/>
  <c r="N5261" i="3" s="1"/>
  <c r="N490" i="3" a="1"/>
  <c r="N490" i="3" s="1"/>
  <c r="N5868" i="3" a="1"/>
  <c r="N5868" i="3" s="1"/>
  <c r="N4920" i="3" a="1"/>
  <c r="N4920" i="3" s="1"/>
  <c r="N3345" i="3" a="1"/>
  <c r="N3345" i="3" s="1"/>
  <c r="N4198" i="3" a="1"/>
  <c r="N4198" i="3" s="1"/>
  <c r="N3050" i="3" a="1"/>
  <c r="N3050" i="3" s="1"/>
  <c r="N5081" i="3" a="1"/>
  <c r="N5081" i="3" s="1"/>
  <c r="N3589" i="3" a="1"/>
  <c r="N3589" i="3" s="1"/>
  <c r="N3212" i="3" a="1"/>
  <c r="N3212" i="3" s="1"/>
  <c r="N2342" i="3" a="1"/>
  <c r="N2342" i="3" s="1"/>
  <c r="N1286" i="3" a="1"/>
  <c r="N1286" i="3" s="1"/>
  <c r="N2487" i="3" a="1"/>
  <c r="N2487" i="3" s="1"/>
  <c r="N4396" i="3" a="1"/>
  <c r="N4396" i="3" s="1"/>
  <c r="N4224" i="3" a="1"/>
  <c r="N4224" i="3" s="1"/>
  <c r="N3370" i="3" a="1"/>
  <c r="N3370" i="3" s="1"/>
  <c r="N302" i="3" a="1"/>
  <c r="N302" i="3" s="1"/>
  <c r="N5809" i="3" a="1"/>
  <c r="N5809" i="3" s="1"/>
  <c r="N1447" i="3" a="1"/>
  <c r="N1447" i="3" s="1"/>
  <c r="N4150" i="3" a="1"/>
  <c r="N4150" i="3" s="1"/>
  <c r="N3663" i="3" a="1"/>
  <c r="N3663" i="3" s="1"/>
  <c r="N1529" i="3" a="1"/>
  <c r="N1529" i="3" s="1"/>
  <c r="N2879" i="3" a="1"/>
  <c r="N2879" i="3" s="1"/>
  <c r="N3741" i="3" a="1"/>
  <c r="N3741" i="3" s="1"/>
  <c r="N858" i="3" a="1"/>
  <c r="N858" i="3" s="1"/>
  <c r="N5129" i="3" a="1"/>
  <c r="N5129" i="3" s="1"/>
  <c r="N4776" i="3" a="1"/>
  <c r="N4776" i="3" s="1"/>
  <c r="N3478" i="3" a="1"/>
  <c r="N3478" i="3" s="1"/>
  <c r="N355" i="3" a="1"/>
  <c r="N355" i="3" s="1"/>
  <c r="N3611" i="3" a="1"/>
  <c r="N3611" i="3" s="1"/>
  <c r="N1200" i="3" a="1"/>
  <c r="N1200" i="3" s="1"/>
  <c r="N247" i="3" a="1"/>
  <c r="N247" i="3" s="1"/>
  <c r="N3356" i="3" a="1"/>
  <c r="N3356" i="3" s="1"/>
  <c r="N305" i="3" a="1"/>
  <c r="N305" i="3" s="1"/>
  <c r="N1908" i="3" a="1"/>
  <c r="N1908" i="3" s="1"/>
  <c r="N4321" i="3" a="1"/>
  <c r="N4321" i="3" s="1"/>
  <c r="N2158" i="3" a="1"/>
  <c r="N2158" i="3" s="1"/>
  <c r="N5325" i="3" a="1"/>
  <c r="N5325" i="3" s="1"/>
  <c r="N4181" i="3" a="1"/>
  <c r="N4181" i="3" s="1"/>
  <c r="N5117" i="3" a="1"/>
  <c r="N5117" i="3" s="1"/>
  <c r="N500" i="3" a="1"/>
  <c r="N500" i="3" s="1"/>
  <c r="N4566" i="3" a="1"/>
  <c r="N4566" i="3" s="1"/>
  <c r="N2752" i="3" a="1"/>
  <c r="N2752" i="3" s="1"/>
  <c r="N2717" i="3" a="1"/>
  <c r="N2717" i="3" s="1"/>
  <c r="N4023" i="3" a="1"/>
  <c r="N4023" i="3" s="1"/>
  <c r="N58" i="3" a="1"/>
  <c r="N58" i="3" s="1"/>
  <c r="N2417" i="3" a="1"/>
  <c r="N2417" i="3" s="1"/>
  <c r="N3479" i="3" a="1"/>
  <c r="N3479" i="3" s="1"/>
  <c r="N624" i="3" a="1"/>
  <c r="N624" i="3" s="1"/>
  <c r="N3273" i="3" a="1"/>
  <c r="N3273" i="3" s="1"/>
  <c r="N5845" i="3" a="1"/>
  <c r="N5845" i="3" s="1"/>
  <c r="N5792" i="3" a="1"/>
  <c r="N5792" i="3" s="1"/>
  <c r="N3682" i="3" a="1"/>
  <c r="N3682" i="3" s="1"/>
  <c r="N747" i="3" a="1"/>
  <c r="N747" i="3" s="1"/>
  <c r="N2643" i="3" a="1"/>
  <c r="N2643" i="3" s="1"/>
  <c r="N28" i="3" a="1"/>
  <c r="N28" i="3" s="1"/>
  <c r="N2395" i="3" a="1"/>
  <c r="N2395" i="3" s="1"/>
  <c r="N1218" i="3" a="1"/>
  <c r="N1218" i="3" s="1"/>
  <c r="N274" i="3" a="1"/>
  <c r="N274" i="3" s="1"/>
  <c r="N2967" i="3" a="1"/>
  <c r="N2967" i="3" s="1"/>
  <c r="N371" i="3" a="1"/>
  <c r="N371" i="3" s="1"/>
  <c r="N2858" i="3" a="1"/>
  <c r="N2858" i="3" s="1"/>
  <c r="N5108" i="3" a="1"/>
  <c r="N5108" i="3" s="1"/>
  <c r="N1369" i="3" a="1"/>
  <c r="N1369" i="3" s="1"/>
  <c r="N4357" i="3" a="1"/>
  <c r="N4357" i="3" s="1"/>
  <c r="N4259" i="3" a="1"/>
  <c r="N4259" i="3" s="1"/>
  <c r="N1540" i="3" a="1"/>
  <c r="N1540" i="3" s="1"/>
  <c r="N1248" i="3" a="1"/>
  <c r="N1248" i="3" s="1"/>
  <c r="N3729" i="3" a="1"/>
  <c r="N3729" i="3" s="1"/>
  <c r="N908" i="3" a="1"/>
  <c r="N908" i="3" s="1"/>
  <c r="N748" i="3" a="1"/>
  <c r="N748" i="3" s="1"/>
  <c r="N3647" i="3" a="1"/>
  <c r="N3647" i="3" s="1"/>
  <c r="N2386" i="3" a="1"/>
  <c r="N2386" i="3" s="1"/>
  <c r="N3170" i="3" a="1"/>
  <c r="N3170" i="3" s="1"/>
  <c r="N5032" i="3" a="1"/>
  <c r="N5032" i="3" s="1"/>
  <c r="N1760" i="3" a="1"/>
  <c r="N1760" i="3" s="1"/>
  <c r="N476" i="3" a="1"/>
  <c r="N476" i="3" s="1"/>
  <c r="N5056" i="3" a="1"/>
  <c r="N5056" i="3" s="1"/>
  <c r="N4644" i="3" a="1"/>
  <c r="N4644" i="3" s="1"/>
  <c r="N4745" i="3" a="1"/>
  <c r="N4745" i="3" s="1"/>
  <c r="N1009" i="3" a="1"/>
  <c r="N1009" i="3" s="1"/>
  <c r="N2418" i="3" a="1"/>
  <c r="N2418" i="3" s="1"/>
  <c r="N3087" i="3" a="1"/>
  <c r="N3087" i="3" s="1"/>
  <c r="N5744" i="3" a="1"/>
  <c r="N5744" i="3" s="1"/>
  <c r="N2794" i="3" a="1"/>
  <c r="N2794" i="3" s="1"/>
  <c r="N965" i="3" a="1"/>
  <c r="N965" i="3" s="1"/>
  <c r="N3439" i="3" a="1"/>
  <c r="N3439" i="3" s="1"/>
  <c r="N1745" i="3" a="1"/>
  <c r="N1745" i="3" s="1"/>
  <c r="N2110" i="3" a="1"/>
  <c r="N2110" i="3" s="1"/>
  <c r="N1201" i="3" a="1"/>
  <c r="N1201" i="3" s="1"/>
  <c r="N2851" i="3" a="1"/>
  <c r="N2851" i="3" s="1"/>
  <c r="N4902" i="3" a="1"/>
  <c r="N4902" i="3" s="1"/>
  <c r="N5207" i="3" a="1"/>
  <c r="N5207" i="3" s="1"/>
  <c r="N1044" i="3" a="1"/>
  <c r="N1044" i="3" s="1"/>
  <c r="N2989" i="3" a="1"/>
  <c r="N2989" i="3" s="1"/>
  <c r="N2839" i="3" a="1"/>
  <c r="N2839" i="3" s="1"/>
  <c r="N966" i="3" a="1"/>
  <c r="N966" i="3" s="1"/>
  <c r="N2326" i="3" a="1"/>
  <c r="N2326" i="3" s="1"/>
  <c r="N4027" i="3" a="1"/>
  <c r="N4027" i="3" s="1"/>
  <c r="N2880" i="3" a="1"/>
  <c r="N2880" i="3" s="1"/>
  <c r="N2718" i="3" a="1"/>
  <c r="N2718" i="3" s="1"/>
  <c r="N4053" i="3" a="1"/>
  <c r="N4053" i="3" s="1"/>
  <c r="N2910" i="3" a="1"/>
  <c r="N2910" i="3" s="1"/>
  <c r="N547" i="3" a="1"/>
  <c r="N547" i="3" s="1"/>
  <c r="N1660" i="3" a="1"/>
  <c r="N1660" i="3" s="1"/>
  <c r="N3525" i="3" a="1"/>
  <c r="N3525" i="3" s="1"/>
  <c r="N5591" i="3" a="1"/>
  <c r="N5591" i="3" s="1"/>
  <c r="N702" i="3" a="1"/>
  <c r="N702" i="3" s="1"/>
  <c r="N2781" i="3" a="1"/>
  <c r="N2781" i="3" s="1"/>
  <c r="N5402" i="3" a="1"/>
  <c r="N5402" i="3" s="1"/>
  <c r="N1327" i="3" a="1"/>
  <c r="N1327" i="3" s="1"/>
  <c r="N4340" i="3" a="1"/>
  <c r="N4340" i="3" s="1"/>
  <c r="N1562" i="3" a="1"/>
  <c r="N1562" i="3" s="1"/>
  <c r="N4105" i="3" a="1"/>
  <c r="N4105" i="3" s="1"/>
  <c r="N2364" i="3" a="1"/>
  <c r="N2364" i="3" s="1"/>
  <c r="N178" i="3" a="1"/>
  <c r="N178" i="3" s="1"/>
  <c r="N253" i="3" a="1"/>
  <c r="N253" i="3" s="1"/>
  <c r="N204" i="3" a="1"/>
  <c r="N204" i="3" s="1"/>
  <c r="N5164" i="3" a="1"/>
  <c r="N5164" i="3" s="1"/>
  <c r="N4731" i="3" a="1"/>
  <c r="N4731" i="3" s="1"/>
  <c r="N3620" i="3" a="1"/>
  <c r="N3620" i="3" s="1"/>
  <c r="N2406" i="3" a="1"/>
  <c r="N2406" i="3" s="1"/>
  <c r="N229" i="3" a="1"/>
  <c r="N229" i="3" s="1"/>
  <c r="N5896" i="3" a="1"/>
  <c r="N5896" i="3" s="1"/>
  <c r="N5709" i="3" a="1"/>
  <c r="N5709" i="3" s="1"/>
  <c r="N1553" i="3" a="1"/>
  <c r="N1553" i="3" s="1"/>
  <c r="N3040" i="3" a="1"/>
  <c r="N3040" i="3" s="1"/>
  <c r="N2976" i="3" a="1"/>
  <c r="N2976" i="3" s="1"/>
  <c r="N3046" i="3" a="1"/>
  <c r="N3046" i="3" s="1"/>
  <c r="N2623" i="3" a="1"/>
  <c r="N2623" i="3" s="1"/>
  <c r="N2746" i="3" a="1"/>
  <c r="N2746" i="3" s="1"/>
  <c r="N2043" i="3" a="1"/>
  <c r="N2043" i="3" s="1"/>
  <c r="N1276" i="3" a="1"/>
  <c r="N1276" i="3" s="1"/>
  <c r="N2724" i="3" a="1"/>
  <c r="N2724" i="3" s="1"/>
  <c r="N4058" i="3" a="1"/>
  <c r="N4058" i="3" s="1"/>
  <c r="N5476" i="3" a="1"/>
  <c r="N5476" i="3" s="1"/>
  <c r="N4268" i="3" a="1"/>
  <c r="N4268" i="3" s="1"/>
  <c r="N5009" i="3" a="1"/>
  <c r="N5009" i="3" s="1"/>
  <c r="N2195" i="3" a="1"/>
  <c r="N2195" i="3" s="1"/>
  <c r="N5477" i="3" a="1"/>
  <c r="N5477" i="3" s="1"/>
  <c r="N1669" i="3" a="1"/>
  <c r="N1669" i="3" s="1"/>
  <c r="N5733" i="3" a="1"/>
  <c r="N5733" i="3" s="1"/>
  <c r="N3466" i="3" a="1"/>
  <c r="N3466" i="3" s="1"/>
  <c r="N5495" i="3" a="1"/>
  <c r="N5495" i="3" s="1"/>
  <c r="N5779" i="3" a="1"/>
  <c r="N5779" i="3" s="1"/>
  <c r="N577" i="3" a="1"/>
  <c r="N577" i="3" s="1"/>
  <c r="N3526" i="3" a="1"/>
  <c r="N3526" i="3" s="1"/>
  <c r="N2307" i="3" a="1"/>
  <c r="N2307" i="3" s="1"/>
  <c r="N3696" i="3" a="1"/>
  <c r="N3696" i="3" s="1"/>
  <c r="N2568" i="3" a="1"/>
  <c r="N2568" i="3" s="1"/>
  <c r="N2732" i="3" a="1"/>
  <c r="N2732" i="3" s="1"/>
  <c r="N36" i="3" a="1"/>
  <c r="N36" i="3" s="1"/>
  <c r="N343" i="3" a="1"/>
  <c r="N343" i="3" s="1"/>
  <c r="N2006" i="3" a="1"/>
  <c r="N2006" i="3" s="1"/>
  <c r="N642" i="3" a="1"/>
  <c r="N642" i="3" s="1"/>
  <c r="N703" i="3" a="1"/>
  <c r="N703" i="3" s="1"/>
  <c r="N3213" i="3" a="1"/>
  <c r="N3213" i="3" s="1"/>
  <c r="N2027" i="3" a="1"/>
  <c r="N2027" i="3" s="1"/>
  <c r="N718" i="3" a="1"/>
  <c r="N718" i="3" s="1"/>
  <c r="N1344" i="3" a="1"/>
  <c r="N1344" i="3" s="1"/>
  <c r="N5273" i="3" a="1"/>
  <c r="N5273" i="3" s="1"/>
  <c r="N1678" i="3" a="1"/>
  <c r="N1678" i="3" s="1"/>
  <c r="N3730" i="3" a="1"/>
  <c r="N3730" i="3" s="1"/>
  <c r="N1315" i="3" a="1"/>
  <c r="N1315" i="3" s="1"/>
  <c r="N3238" i="3" a="1"/>
  <c r="N3238" i="3" s="1"/>
  <c r="N2399" i="3" a="1"/>
  <c r="N2399" i="3" s="1"/>
  <c r="N4045" i="3" a="1"/>
  <c r="N4045" i="3" s="1"/>
  <c r="N1152" i="3" a="1"/>
  <c r="N1152" i="3" s="1"/>
  <c r="N4891" i="3" a="1"/>
  <c r="N4891" i="3" s="1"/>
  <c r="N1702" i="3" a="1"/>
  <c r="N1702" i="3" s="1"/>
  <c r="N50" i="3" a="1"/>
  <c r="N50" i="3" s="1"/>
  <c r="N3596" i="3" a="1"/>
  <c r="N3596" i="3" s="1"/>
  <c r="N2525" i="3" a="1"/>
  <c r="N2525" i="3" s="1"/>
  <c r="N2526" i="3" a="1"/>
  <c r="N2526" i="3" s="1"/>
  <c r="N15" i="3" a="1"/>
  <c r="N15" i="3" s="1"/>
  <c r="N408" i="3" a="1"/>
  <c r="N408" i="3" s="1"/>
  <c r="N16" i="3" a="1"/>
  <c r="N16" i="3" s="1"/>
  <c r="N2320" i="3" a="1"/>
  <c r="N2320" i="3" s="1"/>
  <c r="N556" i="3" a="1"/>
  <c r="N556" i="3" s="1"/>
  <c r="N43" i="3" a="1"/>
  <c r="N43" i="3" s="1"/>
  <c r="N4724" i="3" a="1"/>
  <c r="N4724" i="3" s="1"/>
  <c r="N5670" i="3" a="1"/>
  <c r="N5670" i="3" s="1"/>
  <c r="N1876" i="3" a="1"/>
  <c r="N1876" i="3" s="1"/>
  <c r="N5647" i="3" a="1"/>
  <c r="N5647" i="3" s="1"/>
  <c r="N1424" i="3" a="1"/>
  <c r="N1424" i="3" s="1"/>
  <c r="N5428" i="3" a="1"/>
  <c r="N5428" i="3" s="1"/>
  <c r="N1813" i="3" a="1"/>
  <c r="N1813" i="3" s="1"/>
  <c r="N3551" i="3" a="1"/>
  <c r="N3551" i="3" s="1"/>
  <c r="N1541" i="3" a="1"/>
  <c r="N1541" i="3" s="1"/>
  <c r="N3007" i="3" a="1"/>
  <c r="N3007" i="3" s="1"/>
  <c r="N5211" i="3" a="1"/>
  <c r="N5211" i="3" s="1"/>
  <c r="N3350" i="3" a="1"/>
  <c r="N3350" i="3" s="1"/>
  <c r="N4134" i="3" a="1"/>
  <c r="N4134" i="3" s="1"/>
  <c r="N3817" i="3" a="1"/>
  <c r="N3817" i="3" s="1"/>
  <c r="N4071" i="3" a="1"/>
  <c r="N4071" i="3" s="1"/>
  <c r="N2427" i="3" a="1"/>
  <c r="N2427" i="3" s="1"/>
  <c r="N4274" i="3" a="1"/>
  <c r="N4274" i="3" s="1"/>
  <c r="N293" i="3" a="1"/>
  <c r="N293" i="3" s="1"/>
  <c r="N670" i="3" a="1"/>
  <c r="N670" i="3" s="1"/>
  <c r="N4882" i="3" a="1"/>
  <c r="N4882" i="3" s="1"/>
  <c r="N172" i="3" a="1"/>
  <c r="N172" i="3" s="1"/>
  <c r="N4645" i="3" a="1"/>
  <c r="N4645" i="3" s="1"/>
  <c r="N2400" i="3" a="1"/>
  <c r="N2400" i="3" s="1"/>
  <c r="N4868" i="3" a="1"/>
  <c r="N4868" i="3" s="1"/>
  <c r="N5846" i="3" a="1"/>
  <c r="N5846" i="3" s="1"/>
  <c r="N4903" i="3" a="1"/>
  <c r="N4903" i="3" s="1"/>
  <c r="N3541" i="3" a="1"/>
  <c r="N3541" i="3" s="1"/>
  <c r="N677" i="3" a="1"/>
  <c r="N677" i="3" s="1"/>
  <c r="N1679" i="3" a="1"/>
  <c r="N1679" i="3" s="1"/>
  <c r="N2201" i="3" a="1"/>
  <c r="N2201" i="3" s="1"/>
  <c r="N3520" i="3" a="1"/>
  <c r="N3520" i="3" s="1"/>
  <c r="N5186" i="3" a="1"/>
  <c r="N5186" i="3" s="1"/>
  <c r="N4384" i="3" a="1"/>
  <c r="N4384" i="3" s="1"/>
  <c r="N4883" i="3" a="1"/>
  <c r="N4883" i="3" s="1"/>
  <c r="N5750" i="3" a="1"/>
  <c r="N5750" i="3" s="1"/>
  <c r="N5237" i="3" a="1"/>
  <c r="N5237" i="3" s="1"/>
  <c r="N2881" i="3" a="1"/>
  <c r="N2881" i="3" s="1"/>
  <c r="N2512" i="3" a="1"/>
  <c r="N2512" i="3" s="1"/>
  <c r="N1377" i="3" a="1"/>
  <c r="N1377" i="3" s="1"/>
  <c r="N613" i="3" a="1"/>
  <c r="N613" i="3" s="1"/>
  <c r="N3030" i="3" a="1"/>
  <c r="N3030" i="3" s="1"/>
  <c r="N4358" i="3" a="1"/>
  <c r="N4358" i="3" s="1"/>
  <c r="N5804" i="3" a="1"/>
  <c r="N5804" i="3" s="1"/>
  <c r="N5641" i="3" a="1"/>
  <c r="N5641" i="3" s="1"/>
  <c r="N3848" i="3" a="1"/>
  <c r="N3848" i="3" s="1"/>
  <c r="N3926" i="3" a="1"/>
  <c r="N3926" i="3" s="1"/>
  <c r="N4635" i="3" a="1"/>
  <c r="N4635" i="3" s="1"/>
  <c r="N4302" i="3" a="1"/>
  <c r="N4302" i="3" s="1"/>
  <c r="N1296" i="3" a="1"/>
  <c r="N1296" i="3" s="1"/>
  <c r="N5676" i="3" a="1"/>
  <c r="N5676" i="3" s="1"/>
  <c r="N4567" i="3" a="1"/>
  <c r="N4567" i="3" s="1"/>
  <c r="N5394" i="3" a="1"/>
  <c r="N5394" i="3" s="1"/>
  <c r="N4909" i="3" a="1"/>
  <c r="N4909" i="3" s="1"/>
  <c r="N2241" i="3" a="1"/>
  <c r="N2241" i="3" s="1"/>
  <c r="N3861" i="3" a="1"/>
  <c r="N3861" i="3" s="1"/>
  <c r="N719" i="3" a="1"/>
  <c r="N719" i="3" s="1"/>
  <c r="N814" i="3" a="1"/>
  <c r="N814" i="3" s="1"/>
  <c r="N2000" i="3" a="1"/>
  <c r="N2000" i="3" s="1"/>
  <c r="N2442" i="3" a="1"/>
  <c r="N2442" i="3" s="1"/>
  <c r="N3088" i="3" a="1"/>
  <c r="N3088" i="3" s="1"/>
  <c r="N1563" i="3" a="1"/>
  <c r="N1563" i="3" s="1"/>
  <c r="N3621" i="3" a="1"/>
  <c r="N3621" i="3" s="1"/>
  <c r="N2649" i="3" a="1"/>
  <c r="N2649" i="3" s="1"/>
  <c r="N1001" i="3" a="1"/>
  <c r="N1001" i="3" s="1"/>
  <c r="N2810" i="3" a="1"/>
  <c r="N2810" i="3" s="1"/>
  <c r="N2891" i="3" a="1"/>
  <c r="N2891" i="3" s="1"/>
  <c r="N5621" i="3" a="1"/>
  <c r="N5621" i="3" s="1"/>
  <c r="N4943" i="3" a="1"/>
  <c r="N4943" i="3" s="1"/>
  <c r="N5120" i="3" a="1"/>
  <c r="N5120" i="3" s="1"/>
  <c r="N3951" i="3" a="1"/>
  <c r="N3951" i="3" s="1"/>
  <c r="N5773" i="3" a="1"/>
  <c r="N5773" i="3" s="1"/>
  <c r="N937" i="3" a="1"/>
  <c r="N937" i="3" s="1"/>
  <c r="N3318" i="3" a="1"/>
  <c r="N3318" i="3" s="1"/>
  <c r="N569" i="3" a="1"/>
  <c r="N569" i="3" s="1"/>
  <c r="N3130" i="3" a="1"/>
  <c r="N3130" i="3" s="1"/>
  <c r="N2315" i="3" a="1"/>
  <c r="N2315" i="3" s="1"/>
  <c r="N501" i="3" a="1"/>
  <c r="N501" i="3" s="1"/>
  <c r="N1996" i="3" a="1"/>
  <c r="N1996" i="3" s="1"/>
  <c r="N1208" i="3" a="1"/>
  <c r="N1208" i="3" s="1"/>
  <c r="N2277" i="3" a="1"/>
  <c r="N2277" i="3" s="1"/>
  <c r="N3008" i="3" a="1"/>
  <c r="N3008" i="3" s="1"/>
  <c r="N4813" i="3" a="1"/>
  <c r="N4813" i="3" s="1"/>
  <c r="N5542" i="3" a="1"/>
  <c r="N5542" i="3" s="1"/>
  <c r="N1650" i="3" a="1"/>
  <c r="N1650" i="3" s="1"/>
  <c r="N4378" i="3" a="1"/>
  <c r="N4378" i="3" s="1"/>
  <c r="N815" i="3" a="1"/>
  <c r="N815" i="3" s="1"/>
  <c r="N730" i="3" a="1"/>
  <c r="N730" i="3" s="1"/>
  <c r="N4346" i="3" a="1"/>
  <c r="N4346" i="3" s="1"/>
  <c r="N2771" i="3" a="1"/>
  <c r="N2771" i="3" s="1"/>
  <c r="N3144" i="3" a="1"/>
  <c r="N3144" i="3" s="1"/>
  <c r="N595" i="3" a="1"/>
  <c r="N595" i="3" s="1"/>
  <c r="N1073" i="3" a="1"/>
  <c r="N1073" i="3" s="1"/>
  <c r="N3720" i="3" a="1"/>
  <c r="N3720" i="3" s="1"/>
  <c r="N2321" i="3" a="1"/>
  <c r="N2321" i="3" s="1"/>
  <c r="N3117" i="3" a="1"/>
  <c r="N3117" i="3" s="1"/>
  <c r="N3826" i="3" a="1"/>
  <c r="N3826" i="3" s="1"/>
  <c r="N1277" i="3" a="1"/>
  <c r="N1277" i="3" s="1"/>
  <c r="N1448" i="3" a="1"/>
  <c r="N1448" i="3" s="1"/>
  <c r="N3745" i="3" a="1"/>
  <c r="N3745" i="3" s="1"/>
  <c r="N5517" i="3" a="1"/>
  <c r="N5517" i="3" s="1"/>
  <c r="N4538" i="3" a="1"/>
  <c r="N4538" i="3" s="1"/>
  <c r="N3000" i="3" a="1"/>
  <c r="N3000" i="3" s="1"/>
  <c r="N2825" i="3" a="1"/>
  <c r="N2825" i="3" s="1"/>
  <c r="N1708" i="3" a="1"/>
  <c r="N1708" i="3" s="1"/>
  <c r="N4437" i="3" a="1"/>
  <c r="N4437" i="3" s="1"/>
  <c r="N596" i="3" a="1"/>
  <c r="N596" i="3" s="1"/>
  <c r="N2633" i="3" a="1"/>
  <c r="N2633" i="3" s="1"/>
  <c r="N3183" i="3" a="1"/>
  <c r="N3183" i="3" s="1"/>
  <c r="N1824" i="3" a="1"/>
  <c r="N1824" i="3" s="1"/>
  <c r="N1942" i="3" a="1"/>
  <c r="N1942" i="3" s="1"/>
  <c r="N783" i="3" a="1"/>
  <c r="N783" i="3" s="1"/>
  <c r="N2948" i="3" a="1"/>
  <c r="N2948" i="3" s="1"/>
  <c r="N2757" i="3" a="1"/>
  <c r="N2757" i="3" s="1"/>
  <c r="N1328" i="3" a="1"/>
  <c r="N1328" i="3" s="1"/>
  <c r="N5382" i="3" a="1"/>
  <c r="N5382" i="3" s="1"/>
  <c r="N196" i="3" a="1"/>
  <c r="N196" i="3" s="1"/>
  <c r="N4801" i="3" a="1"/>
  <c r="N4801" i="3" s="1"/>
  <c r="N3262" i="3" a="1"/>
  <c r="N3262" i="3" s="1"/>
  <c r="N3855" i="3" a="1"/>
  <c r="N3855" i="3" s="1"/>
  <c r="N5308" i="3" a="1"/>
  <c r="N5308" i="3" s="1"/>
  <c r="N548" i="3" a="1"/>
  <c r="N548" i="3" s="1"/>
  <c r="N3137" i="3" a="1"/>
  <c r="N3137" i="3" s="1"/>
  <c r="N1249" i="3" a="1"/>
  <c r="N1249" i="3" s="1"/>
  <c r="N1010" i="3" a="1"/>
  <c r="N1010" i="3" s="1"/>
  <c r="N881" i="3" a="1"/>
  <c r="N881" i="3" s="1"/>
  <c r="N2007" i="3" a="1"/>
  <c r="N2007" i="3" s="1"/>
  <c r="N938" i="3" a="1"/>
  <c r="N938" i="3" s="1"/>
  <c r="N924" i="3" a="1"/>
  <c r="N924" i="3" s="1"/>
  <c r="N2365" i="3" a="1"/>
  <c r="N2365" i="3" s="1"/>
  <c r="N4080" i="3" a="1"/>
  <c r="N4080" i="3" s="1"/>
  <c r="N4191" i="3" a="1"/>
  <c r="N4191" i="3" s="1"/>
  <c r="N4096" i="3" a="1"/>
  <c r="N4096" i="3" s="1"/>
  <c r="N671" i="3" a="1"/>
  <c r="N671" i="3" s="1"/>
  <c r="N3127" i="3" a="1"/>
  <c r="N3127" i="3" s="1"/>
  <c r="N5255" i="3" a="1"/>
  <c r="N5255" i="3" s="1"/>
  <c r="N704" i="3" a="1"/>
  <c r="N704" i="3" s="1"/>
  <c r="N4711" i="3" a="1"/>
  <c r="N4711" i="3" s="1"/>
  <c r="N4199" i="3" a="1"/>
  <c r="N4199" i="3" s="1"/>
  <c r="N5529" i="3" a="1"/>
  <c r="N5529" i="3" s="1"/>
  <c r="N4981" i="3" a="1"/>
  <c r="N4981" i="3" s="1"/>
  <c r="N2162" i="3" a="1"/>
  <c r="N2162" i="3" s="1"/>
  <c r="N2283" i="3" a="1"/>
  <c r="N2283" i="3" s="1"/>
  <c r="N3351" i="3" a="1"/>
  <c r="N3351" i="3" s="1"/>
  <c r="N1621" i="3" a="1"/>
  <c r="N1621" i="3" s="1"/>
  <c r="N934" i="3" a="1"/>
  <c r="N934" i="3" s="1"/>
  <c r="N3736" i="3" a="1"/>
  <c r="N3736" i="3" s="1"/>
  <c r="N1301" i="3" a="1"/>
  <c r="N1301" i="3" s="1"/>
  <c r="N2481" i="3" a="1"/>
  <c r="N2481" i="3" s="1"/>
  <c r="N2869" i="3" a="1"/>
  <c r="N2869" i="3" s="1"/>
  <c r="N173" i="3" a="1"/>
  <c r="N173" i="3" s="1"/>
  <c r="N1417" i="3" a="1"/>
  <c r="N1417" i="3" s="1"/>
  <c r="N306" i="3" a="1"/>
  <c r="N306" i="3" s="1"/>
  <c r="N2175" i="3" a="1"/>
  <c r="N2175" i="3" s="1"/>
  <c r="N1011" i="3" a="1"/>
  <c r="N1011" i="3" s="1"/>
  <c r="N3267" i="3" a="1"/>
  <c r="N3267" i="3" s="1"/>
  <c r="N1012" i="3" a="1"/>
  <c r="N1012" i="3" s="1"/>
  <c r="N2830" i="3" a="1"/>
  <c r="N2830" i="3" s="1"/>
  <c r="N3031" i="3" a="1"/>
  <c r="N3031" i="3" s="1"/>
  <c r="N5577" i="3" a="1"/>
  <c r="N5577" i="3" s="1"/>
  <c r="N5464" i="3" a="1"/>
  <c r="N5464" i="3" s="1"/>
  <c r="N3577" i="3" a="1"/>
  <c r="N3577" i="3" s="1"/>
  <c r="N3944" i="3" a="1"/>
  <c r="N3944" i="3" s="1"/>
  <c r="N4243" i="3" a="1"/>
  <c r="N4243" i="3" s="1"/>
  <c r="N5592" i="3" a="1"/>
  <c r="N5592" i="3" s="1"/>
  <c r="N4193" i="3" a="1"/>
  <c r="N4193" i="3" s="1"/>
  <c r="N3864" i="3" a="1"/>
  <c r="N3864" i="3" s="1"/>
  <c r="N236" i="3" a="1"/>
  <c r="N236" i="3" s="1"/>
  <c r="N625" i="3" a="1"/>
  <c r="N625" i="3" s="1"/>
  <c r="N2800" i="3" a="1"/>
  <c r="N2800" i="3" s="1"/>
  <c r="N5959" i="3" a="1"/>
  <c r="N5959" i="3" s="1"/>
  <c r="N5835" i="3" a="1"/>
  <c r="N5835" i="3" s="1"/>
  <c r="N4208" i="3" a="1"/>
  <c r="N4208" i="3" s="1"/>
  <c r="N1602" i="3" a="1"/>
  <c r="N1602" i="3" s="1"/>
  <c r="N967" i="3" a="1"/>
  <c r="N967" i="3" s="1"/>
  <c r="N153" i="3" a="1"/>
  <c r="N153" i="3" s="1"/>
  <c r="N4568" i="3" a="1"/>
  <c r="N4568" i="3" s="1"/>
  <c r="N108" i="3" a="1"/>
  <c r="N108" i="3" s="1"/>
  <c r="N5671" i="3" a="1"/>
  <c r="N5671" i="3" s="1"/>
  <c r="N2501" i="3" a="1"/>
  <c r="N2501" i="3" s="1"/>
  <c r="N866" i="3" a="1"/>
  <c r="N866" i="3" s="1"/>
  <c r="N5383" i="3" a="1"/>
  <c r="N5383" i="3" s="1"/>
  <c r="N5455" i="3" a="1"/>
  <c r="N5455" i="3" s="1"/>
  <c r="N3715" i="3" a="1"/>
  <c r="N3715" i="3" s="1"/>
  <c r="N5780" i="3" a="1"/>
  <c r="N5780" i="3" s="1"/>
  <c r="N123" i="3" a="1"/>
  <c r="N123" i="3" s="1"/>
  <c r="N210" i="3" a="1"/>
  <c r="N210" i="3" s="1"/>
  <c r="N109" i="3" a="1"/>
  <c r="N109" i="3" s="1"/>
  <c r="N5296" i="3" a="1"/>
  <c r="N5296" i="3" s="1"/>
  <c r="N2119" i="3" a="1"/>
  <c r="N2119" i="3" s="1"/>
  <c r="N4732" i="3" a="1"/>
  <c r="N4732" i="3" s="1"/>
  <c r="N5187" i="3" a="1"/>
  <c r="N5187" i="3" s="1"/>
  <c r="N2350" i="3" a="1"/>
  <c r="N2350" i="3" s="1"/>
  <c r="N2076" i="3" a="1"/>
  <c r="N2076" i="3" s="1"/>
  <c r="N4409" i="3" a="1"/>
  <c r="N4409" i="3" s="1"/>
  <c r="N1297" i="3" a="1"/>
  <c r="N1297" i="3" s="1"/>
  <c r="N1808" i="3" a="1"/>
  <c r="N1808" i="3" s="1"/>
  <c r="N1766" i="3" a="1"/>
  <c r="N1766" i="3" s="1"/>
  <c r="N307" i="3" a="1"/>
  <c r="N307" i="3" s="1"/>
  <c r="N4442" i="3" a="1"/>
  <c r="N4442" i="3" s="1"/>
  <c r="N2977" i="3" a="1"/>
  <c r="N2977" i="3" s="1"/>
  <c r="N4126" i="3" a="1"/>
  <c r="N4126" i="3" s="1"/>
  <c r="N5881" i="3" a="1"/>
  <c r="N5881" i="3" s="1"/>
  <c r="N1219" i="3" a="1"/>
  <c r="N1219" i="3" s="1"/>
  <c r="N739" i="3" a="1"/>
  <c r="N739" i="3" s="1"/>
  <c r="N1719" i="3" a="1"/>
  <c r="N1719" i="3" s="1"/>
  <c r="N2753" i="3" a="1"/>
  <c r="N2753" i="3" s="1"/>
  <c r="N4737" i="3" a="1"/>
  <c r="N4737" i="3" s="1"/>
  <c r="N4425" i="3" a="1"/>
  <c r="N4425" i="3" s="1"/>
  <c r="N3977" i="3" a="1"/>
  <c r="N3977" i="3" s="1"/>
  <c r="N3480" i="3" a="1"/>
  <c r="N3480" i="3" s="1"/>
  <c r="N3856" i="3" a="1"/>
  <c r="N3856" i="3" s="1"/>
  <c r="N44" i="3" a="1"/>
  <c r="N44" i="3" s="1"/>
  <c r="N5395" i="3" a="1"/>
  <c r="N5395" i="3" s="1"/>
  <c r="N2049" i="3" a="1"/>
  <c r="N2049" i="3" s="1"/>
  <c r="N3197" i="3" a="1"/>
  <c r="N3197" i="3" s="1"/>
  <c r="N2814" i="3" a="1"/>
  <c r="N2814" i="3" s="1"/>
  <c r="N1694" i="3" a="1"/>
  <c r="N1694" i="3" s="1"/>
  <c r="N2084" i="3" a="1"/>
  <c r="N2084" i="3" s="1"/>
  <c r="N4097" i="3" a="1"/>
  <c r="N4097" i="3" s="1"/>
  <c r="N3552" i="3" a="1"/>
  <c r="N3552" i="3" s="1"/>
  <c r="N4194" i="3" a="1"/>
  <c r="N4194" i="3" s="1"/>
  <c r="N1054" i="3" a="1"/>
  <c r="N1054" i="3" s="1"/>
  <c r="N1617" i="3" a="1"/>
  <c r="N1617" i="3" s="1"/>
  <c r="N2911" i="3" a="1"/>
  <c r="N2911" i="3" s="1"/>
  <c r="N4368" i="3" a="1"/>
  <c r="N4368" i="3" s="1"/>
  <c r="N5165" i="3" a="1"/>
  <c r="N5165" i="3" s="1"/>
  <c r="N5456" i="3" a="1"/>
  <c r="N5456" i="3" s="1"/>
  <c r="N720" i="3" a="1"/>
  <c r="N720" i="3" s="1"/>
  <c r="N1370" i="3" a="1"/>
  <c r="N1370" i="3" s="1"/>
  <c r="N4142" i="3" a="1"/>
  <c r="N4142" i="3" s="1"/>
  <c r="N731" i="3" a="1"/>
  <c r="N731" i="3" s="1"/>
  <c r="N1254" i="3" a="1"/>
  <c r="N1254" i="3" s="1"/>
  <c r="N5614" i="3" a="1"/>
  <c r="N5614" i="3" s="1"/>
  <c r="N248" i="3" a="1"/>
  <c r="N248" i="3" s="1"/>
  <c r="N2719" i="3" a="1"/>
  <c r="N2719" i="3" s="1"/>
  <c r="N4830" i="3" a="1"/>
  <c r="N4830" i="3" s="1"/>
  <c r="N3612" i="3" a="1"/>
  <c r="N3612" i="3" s="1"/>
  <c r="N5793" i="3" a="1"/>
  <c r="N5793" i="3" s="1"/>
  <c r="N83" i="3" a="1"/>
  <c r="N83" i="3" s="1"/>
  <c r="N1909" i="3" a="1"/>
  <c r="N1909" i="3" s="1"/>
  <c r="N2017" i="3" a="1"/>
  <c r="N2017" i="3" s="1"/>
  <c r="N372" i="3" a="1"/>
  <c r="N372" i="3" s="1"/>
  <c r="N570" i="3" a="1"/>
  <c r="N570" i="3" s="1"/>
  <c r="N992" i="3" a="1"/>
  <c r="N992" i="3" s="1"/>
  <c r="N1848" i="3" a="1"/>
  <c r="N1848" i="3" s="1"/>
  <c r="N842" i="3" a="1"/>
  <c r="N842" i="3" s="1"/>
  <c r="N1378" i="3" a="1"/>
  <c r="N1378" i="3" s="1"/>
  <c r="N4455" i="3" a="1"/>
  <c r="N4455" i="3" s="1"/>
  <c r="N5138" i="3" a="1"/>
  <c r="N5138" i="3" s="1"/>
  <c r="N3145" i="3" a="1"/>
  <c r="N3145" i="3" s="1"/>
  <c r="N4539" i="3" a="1"/>
  <c r="N4539" i="3" s="1"/>
  <c r="N2250" i="3" a="1"/>
  <c r="N2250" i="3" s="1"/>
  <c r="N2370" i="3" a="1"/>
  <c r="N2370" i="3" s="1"/>
  <c r="N3920" i="3" a="1"/>
  <c r="N3920" i="3" s="1"/>
  <c r="N549" i="3" a="1"/>
  <c r="N549" i="3" s="1"/>
  <c r="N712" i="3" a="1"/>
  <c r="N712" i="3" s="1"/>
  <c r="N5751" i="3" a="1"/>
  <c r="N5751" i="3" s="1"/>
  <c r="N2460" i="3" a="1"/>
  <c r="N2460" i="3" s="1"/>
  <c r="N4500" i="3" a="1"/>
  <c r="N4500" i="3" s="1"/>
  <c r="N5578" i="3" a="1"/>
  <c r="N5578" i="3" s="1"/>
  <c r="N538" i="3" a="1"/>
  <c r="N538" i="3" s="1"/>
  <c r="N867" i="3" a="1"/>
  <c r="N867" i="3" s="1"/>
  <c r="N2859" i="3" a="1"/>
  <c r="N2859" i="3" s="1"/>
  <c r="N2120" i="3" a="1"/>
  <c r="N2120" i="3" s="1"/>
  <c r="N1192" i="3" a="1"/>
  <c r="N1192" i="3" s="1"/>
  <c r="N2378" i="3" a="1"/>
  <c r="N2378" i="3" s="1"/>
  <c r="N4217" i="3" a="1"/>
  <c r="N4217" i="3" s="1"/>
  <c r="N5980" i="3" a="1"/>
  <c r="N5980" i="3" s="1"/>
  <c r="N3319" i="3" a="1"/>
  <c r="N3319" i="3" s="1"/>
  <c r="N3018" i="3" a="1"/>
  <c r="N3018" i="3" s="1"/>
  <c r="N2502" i="3" a="1"/>
  <c r="N2502" i="3" s="1"/>
  <c r="N1980" i="3" a="1"/>
  <c r="N1980" i="3" s="1"/>
  <c r="N3876" i="3" a="1"/>
  <c r="N3876" i="3" s="1"/>
  <c r="N409" i="3" a="1"/>
  <c r="N409" i="3" s="1"/>
  <c r="N2176" i="3" a="1"/>
  <c r="N2176" i="3" s="1"/>
  <c r="N154" i="3" a="1"/>
  <c r="N154" i="3" s="1"/>
  <c r="N3742" i="3" a="1"/>
  <c r="N3742" i="3" s="1"/>
  <c r="N3892" i="3" a="1"/>
  <c r="N3892" i="3" s="1"/>
  <c r="N678" i="3" a="1"/>
  <c r="N678" i="3" s="1"/>
  <c r="N1603" i="3" a="1"/>
  <c r="N1603" i="3" s="1"/>
  <c r="N4770" i="3" a="1"/>
  <c r="N4770" i="3" s="1"/>
  <c r="N3768" i="3" a="1"/>
  <c r="N3768" i="3" s="1"/>
  <c r="N1558" i="3" a="1"/>
  <c r="N1558" i="3" s="1"/>
  <c r="N2100" i="3" a="1"/>
  <c r="N2100" i="3" s="1"/>
  <c r="N2060" i="3" a="1"/>
  <c r="N2060" i="3" s="1"/>
  <c r="N3421" i="3" a="1"/>
  <c r="N3421" i="3" s="1"/>
  <c r="N2212" i="3" a="1"/>
  <c r="N2212" i="3" s="1"/>
  <c r="N3795" i="3" a="1"/>
  <c r="N3795" i="3" s="1"/>
  <c r="N4991" i="3" a="1"/>
  <c r="N4991" i="3" s="1"/>
  <c r="N2708" i="3" a="1"/>
  <c r="N2708" i="3" s="1"/>
  <c r="N1604" i="3" a="1"/>
  <c r="N1604" i="3" s="1"/>
  <c r="N5536" i="3" a="1"/>
  <c r="N5536" i="3" s="1"/>
  <c r="N1405" i="3" a="1"/>
  <c r="N1405" i="3" s="1"/>
  <c r="N3118" i="3" a="1"/>
  <c r="N3118" i="3" s="1"/>
  <c r="N1618" i="3" a="1"/>
  <c r="N1618" i="3" s="1"/>
  <c r="N784" i="3" a="1"/>
  <c r="N784" i="3" s="1"/>
  <c r="N713" i="3" a="1"/>
  <c r="N713" i="3" s="1"/>
  <c r="N816" i="3" a="1"/>
  <c r="N816" i="3" s="1"/>
  <c r="N4360" i="3" a="1"/>
  <c r="N4360" i="3" s="1"/>
  <c r="N1917" i="3" a="1"/>
  <c r="N1917" i="3" s="1"/>
  <c r="N5121" i="3" a="1"/>
  <c r="N5121" i="3" s="1"/>
  <c r="N1997" i="3" a="1"/>
  <c r="N1997" i="3" s="1"/>
  <c r="N1530" i="3" a="1"/>
  <c r="N1530" i="3" s="1"/>
  <c r="N2923" i="3" a="1"/>
  <c r="N2923" i="3" s="1"/>
  <c r="N4802" i="3" a="1"/>
  <c r="N4802" i="3" s="1"/>
  <c r="N3429" i="3" a="1"/>
  <c r="N3429" i="3" s="1"/>
  <c r="N2343" i="3" a="1"/>
  <c r="N2343" i="3" s="1"/>
  <c r="N4462" i="3" a="1"/>
  <c r="N4462" i="3" s="1"/>
  <c r="N1449" i="3" a="1"/>
  <c r="N1449" i="3" s="1"/>
  <c r="N4605" i="3" a="1"/>
  <c r="N4605" i="3" s="1"/>
  <c r="N37" i="3" a="1"/>
  <c r="N37" i="3" s="1"/>
  <c r="N4209" i="3" a="1"/>
  <c r="N4209" i="3" s="1"/>
  <c r="N3394" i="3" a="1"/>
  <c r="N3394" i="3" s="1"/>
  <c r="N134" i="3" a="1"/>
  <c r="N134" i="3" s="1"/>
  <c r="N1065" i="3" a="1"/>
  <c r="N1065" i="3" s="1"/>
  <c r="N1255" i="3" a="1"/>
  <c r="N1255" i="3" s="1"/>
  <c r="N5066" i="3" a="1"/>
  <c r="N5066" i="3" s="1"/>
  <c r="N4038" i="3" a="1"/>
  <c r="N4038" i="3" s="1"/>
  <c r="N1570" i="3" a="1"/>
  <c r="N1570" i="3" s="1"/>
  <c r="N2183" i="3" a="1"/>
  <c r="N2183" i="3" s="1"/>
  <c r="N4884" i="3" a="1"/>
  <c r="N4884" i="3" s="1"/>
  <c r="N2387" i="3" a="1"/>
  <c r="N2387" i="3" s="1"/>
  <c r="N5902" i="3" a="1"/>
  <c r="N5902" i="3" s="1"/>
  <c r="N3834" i="3" a="1"/>
  <c r="N3834" i="3" s="1"/>
  <c r="N2932" i="3" a="1"/>
  <c r="N2932" i="3" s="1"/>
  <c r="N521" i="3" a="1"/>
  <c r="N521" i="3" s="1"/>
  <c r="N4522" i="3" a="1"/>
  <c r="N4522" i="3" s="1"/>
  <c r="N243" i="3" a="1"/>
  <c r="N243" i="3" s="1"/>
  <c r="N2371" i="3" a="1"/>
  <c r="N2371" i="3" s="1"/>
  <c r="N5518" i="3" a="1"/>
  <c r="N5518" i="3" s="1"/>
  <c r="N5262" i="3" a="1"/>
  <c r="N5262" i="3" s="1"/>
  <c r="N155" i="3" a="1"/>
  <c r="N155" i="3" s="1"/>
  <c r="N5993" i="3" a="1"/>
  <c r="N5993" i="3" s="1"/>
  <c r="N3970" i="3" a="1"/>
  <c r="N3970" i="3" s="1"/>
  <c r="N1720" i="3" a="1"/>
  <c r="N1720" i="3" s="1"/>
  <c r="N2527" i="3" a="1"/>
  <c r="N2527" i="3" s="1"/>
  <c r="N1278" i="3" a="1"/>
  <c r="N1278" i="3" s="1"/>
  <c r="N2605" i="3" a="1"/>
  <c r="N2605" i="3" s="1"/>
  <c r="N4195" i="3" a="1"/>
  <c r="N4195" i="3" s="1"/>
  <c r="N4869" i="3" a="1"/>
  <c r="N4869" i="3" s="1"/>
  <c r="N4540" i="3" a="1"/>
  <c r="N4540" i="3" s="1"/>
  <c r="N383" i="3" a="1"/>
  <c r="N383" i="3" s="1"/>
  <c r="N1220" i="3" a="1"/>
  <c r="N1220" i="3" s="1"/>
  <c r="N477" i="3" a="1"/>
  <c r="N477" i="3" s="1"/>
  <c r="N5457" i="3" a="1"/>
  <c r="N5457" i="3" s="1"/>
  <c r="N3069" i="3" a="1"/>
  <c r="N3069" i="3" s="1"/>
  <c r="N1287" i="3" a="1"/>
  <c r="N1287" i="3" s="1"/>
  <c r="N643" i="3" a="1"/>
  <c r="N643" i="3" s="1"/>
  <c r="N4200" i="3" a="1"/>
  <c r="N4200" i="3" s="1"/>
  <c r="N5897" i="3" a="1"/>
  <c r="N5897" i="3" s="1"/>
  <c r="N2443" i="3" a="1"/>
  <c r="N2443" i="3" s="1"/>
  <c r="N1585" i="3" a="1"/>
  <c r="N1585" i="3" s="1"/>
  <c r="N1477" i="3" a="1"/>
  <c r="N1477" i="3" s="1"/>
  <c r="N3921" i="3" a="1"/>
  <c r="N3921" i="3" s="1"/>
  <c r="N3604" i="3" a="1"/>
  <c r="N3604" i="3" s="1"/>
  <c r="N259" i="3" a="1"/>
  <c r="N259" i="3" s="1"/>
  <c r="N4369" i="3" a="1"/>
  <c r="N4369" i="3" s="1"/>
  <c r="N4578" i="3" a="1"/>
  <c r="N4578" i="3" s="1"/>
  <c r="N1228" i="3" a="1"/>
  <c r="N1228" i="3" s="1"/>
  <c r="N1998" i="3" a="1"/>
  <c r="N1998" i="3" s="1"/>
  <c r="N2624" i="3" a="1"/>
  <c r="N2624" i="3" s="1"/>
  <c r="N4569" i="3" a="1"/>
  <c r="N4569" i="3" s="1"/>
  <c r="N45" i="3" a="1"/>
  <c r="N45" i="3" s="1"/>
  <c r="N919" i="3" a="1"/>
  <c r="N919" i="3" s="1"/>
  <c r="N522" i="3" a="1"/>
  <c r="N522" i="3" s="1"/>
  <c r="N110" i="3" a="1"/>
  <c r="N110" i="3" s="1"/>
  <c r="N5988" i="3" a="1"/>
  <c r="N5988" i="3" s="1"/>
  <c r="N5715" i="3" a="1"/>
  <c r="N5715" i="3" s="1"/>
  <c r="N2519" i="3" a="1"/>
  <c r="N2519" i="3" s="1"/>
  <c r="N3971" i="3" a="1"/>
  <c r="N3971" i="3" s="1"/>
  <c r="N3249" i="3" a="1"/>
  <c r="N3249" i="3" s="1"/>
  <c r="N589" i="3" a="1"/>
  <c r="N589" i="3" s="1"/>
  <c r="N4854" i="3" a="1"/>
  <c r="N4854" i="3" s="1"/>
  <c r="N5774" i="3" a="1"/>
  <c r="N5774" i="3" s="1"/>
  <c r="N3061" i="3" a="1"/>
  <c r="N3061" i="3" s="1"/>
  <c r="N389" i="3" a="1"/>
  <c r="N389" i="3" s="1"/>
  <c r="N4814" i="3" a="1"/>
  <c r="N4814" i="3" s="1"/>
  <c r="N4501" i="3" a="1"/>
  <c r="N4501" i="3" s="1"/>
  <c r="N4904" i="3" a="1"/>
  <c r="N4904" i="3" s="1"/>
  <c r="N4493" i="3" a="1"/>
  <c r="N4493" i="3" s="1"/>
  <c r="N2488" i="3" a="1"/>
  <c r="N2488" i="3" s="1"/>
  <c r="N5519" i="3" a="1"/>
  <c r="N5519" i="3" s="1"/>
  <c r="N308" i="3" a="1"/>
  <c r="N308" i="3" s="1"/>
  <c r="N3999" i="3" a="1"/>
  <c r="N3999" i="3" s="1"/>
  <c r="N2264" i="3" a="1"/>
  <c r="N2264" i="3" s="1"/>
  <c r="N2001" i="3" a="1"/>
  <c r="N2001" i="3" s="1"/>
  <c r="N4159" i="3" a="1"/>
  <c r="N4159" i="3" s="1"/>
  <c r="N705" i="3" a="1"/>
  <c r="N705" i="3" s="1"/>
  <c r="N4088" i="3" a="1"/>
  <c r="N4088" i="3" s="1"/>
  <c r="N5212" i="3" a="1"/>
  <c r="N5212" i="3" s="1"/>
  <c r="N268" i="3" a="1"/>
  <c r="N268" i="3" s="1"/>
  <c r="N2634" i="3" a="1"/>
  <c r="N2634" i="3" s="1"/>
  <c r="N5716" i="3" a="1"/>
  <c r="N5716" i="3" s="1"/>
  <c r="N5702" i="3" a="1"/>
  <c r="N5702" i="3" s="1"/>
  <c r="N2248" i="3" a="1"/>
  <c r="N2248" i="3" s="1"/>
  <c r="N17" i="3" a="1"/>
  <c r="N17" i="3" s="1"/>
  <c r="N4210" i="3" a="1"/>
  <c r="N4210" i="3" s="1"/>
  <c r="N1442" i="3" a="1"/>
  <c r="N1442" i="3" s="1"/>
  <c r="N1084" i="3" a="1"/>
  <c r="N1084" i="3" s="1"/>
  <c r="N751" i="3" a="1"/>
  <c r="N751" i="3" s="1"/>
  <c r="N4054" i="3" a="1"/>
  <c r="N4054" i="3" s="1"/>
  <c r="N3569" i="3" a="1"/>
  <c r="N3569" i="3" s="1"/>
  <c r="N5876" i="3" a="1"/>
  <c r="N5876" i="3" s="1"/>
  <c r="N223" i="3" a="1"/>
  <c r="N223" i="3" s="1"/>
  <c r="N2242" i="3" a="1"/>
  <c r="N2242" i="3" s="1"/>
  <c r="N847" i="3" a="1"/>
  <c r="N847" i="3" s="1"/>
  <c r="N1729" i="3" a="1"/>
  <c r="N1729" i="3" s="1"/>
  <c r="N1935" i="3" a="1"/>
  <c r="N1935" i="3" s="1"/>
  <c r="N1629" i="3" a="1"/>
  <c r="N1629" i="3" s="1"/>
  <c r="N5322" i="3" a="1"/>
  <c r="N5322" i="3" s="1"/>
  <c r="N360" i="3" a="1"/>
  <c r="N360" i="3" s="1"/>
  <c r="N4473" i="3" a="1"/>
  <c r="N4473" i="3" s="1"/>
  <c r="N1193" i="3" a="1"/>
  <c r="N1193" i="3" s="1"/>
  <c r="N5109" i="3" a="1"/>
  <c r="N5109" i="3" s="1"/>
  <c r="N4244" i="3" a="1"/>
  <c r="N4244" i="3" s="1"/>
  <c r="N4622" i="3" a="1"/>
  <c r="N4622" i="3" s="1"/>
  <c r="N2044" i="3" a="1"/>
  <c r="N2044" i="3" s="1"/>
  <c r="N4511" i="3" a="1"/>
  <c r="N4511" i="3" s="1"/>
  <c r="N2407" i="3" a="1"/>
  <c r="N2407" i="3" s="1"/>
  <c r="N1354" i="3" a="1"/>
  <c r="N1354" i="3" s="1"/>
  <c r="N1833" i="3" a="1"/>
  <c r="N1833" i="3" s="1"/>
  <c r="N4046" i="3" a="1"/>
  <c r="N4046" i="3" s="1"/>
  <c r="N4024" i="3" a="1"/>
  <c r="N4024" i="3" s="1"/>
  <c r="N1899" i="3" a="1"/>
  <c r="N1899" i="3" s="1"/>
  <c r="N3256" i="3" a="1"/>
  <c r="N3256" i="3" s="1"/>
  <c r="N5770" i="3" a="1"/>
  <c r="N5770" i="3" s="1"/>
  <c r="N4602" i="3" a="1"/>
  <c r="N4602" i="3" s="1"/>
  <c r="N1209" i="3" a="1"/>
  <c r="N1209" i="3" s="1"/>
  <c r="N5928" i="3" a="1"/>
  <c r="N5928" i="3" s="1"/>
  <c r="N472" i="3" a="1"/>
  <c r="N472" i="3" s="1"/>
  <c r="N1709" i="3" a="1"/>
  <c r="N1709" i="3" s="1"/>
  <c r="N5331" i="3" a="1"/>
  <c r="N5331" i="3" s="1"/>
  <c r="N4172" i="3" a="1"/>
  <c r="N4172" i="3" s="1"/>
  <c r="N2886" i="3" a="1"/>
  <c r="N2886" i="3" s="1"/>
  <c r="N2784" i="3" a="1"/>
  <c r="N2784" i="3" s="1"/>
  <c r="N4712" i="3" a="1"/>
  <c r="N4712" i="3" s="1"/>
  <c r="N3625" i="3" a="1"/>
  <c r="N3625" i="3" s="1"/>
  <c r="N3959" i="3" a="1"/>
  <c r="N3959" i="3" s="1"/>
  <c r="N4275" i="3" a="1"/>
  <c r="N4275" i="3" s="1"/>
  <c r="N2615" i="3" a="1"/>
  <c r="N2615" i="3" s="1"/>
  <c r="N4950" i="3" a="1"/>
  <c r="N4950" i="3" s="1"/>
  <c r="N1256" i="3" a="1"/>
  <c r="N1256" i="3" s="1"/>
  <c r="N2949" i="3" a="1"/>
  <c r="N2949" i="3" s="1"/>
  <c r="N3395" i="3" a="1"/>
  <c r="N3395" i="3" s="1"/>
  <c r="N4693" i="3" a="1"/>
  <c r="N4693" i="3" s="1"/>
  <c r="N174" i="3" a="1"/>
  <c r="N174" i="3" s="1"/>
  <c r="N433" i="3" a="1"/>
  <c r="N433" i="3" s="1"/>
  <c r="N3051" i="3" a="1"/>
  <c r="N3051" i="3" s="1"/>
  <c r="N5359" i="3" a="1"/>
  <c r="N5359" i="3" s="1"/>
  <c r="N2444" i="3" a="1"/>
  <c r="N2444" i="3" s="1"/>
  <c r="N5067" i="3" a="1"/>
  <c r="N5067" i="3" s="1"/>
  <c r="N5882" i="3" a="1"/>
  <c r="N5882" i="3" s="1"/>
  <c r="N3047" i="3" a="1"/>
  <c r="N3047" i="3" s="1"/>
  <c r="N506" i="3" a="1"/>
  <c r="N506" i="3" s="1"/>
  <c r="N5409" i="3" a="1"/>
  <c r="N5409" i="3" s="1"/>
  <c r="N1730" i="3" a="1"/>
  <c r="N1730" i="3" s="1"/>
  <c r="N4474" i="3" a="1"/>
  <c r="N4474" i="3" s="1"/>
  <c r="N686" i="3" a="1"/>
  <c r="N686" i="3" s="1"/>
  <c r="N4115" i="3" a="1"/>
  <c r="N4115" i="3" s="1"/>
  <c r="N3809" i="3" a="1"/>
  <c r="N3809" i="3" s="1"/>
  <c r="N5530" i="3" a="1"/>
  <c r="N5530" i="3" s="1"/>
  <c r="N5935" i="3" a="1"/>
  <c r="N5935" i="3" s="1"/>
  <c r="N5724" i="3" a="1"/>
  <c r="N5724" i="3" s="1"/>
  <c r="N5657" i="3" a="1"/>
  <c r="N5657" i="3" s="1"/>
  <c r="N2817" i="3" a="1"/>
  <c r="N2817" i="3" s="1"/>
  <c r="N1714" i="3" a="1"/>
  <c r="N1714" i="3" s="1"/>
  <c r="N1178" i="3" a="1"/>
  <c r="N1178" i="3" s="1"/>
  <c r="N3079" i="3" a="1"/>
  <c r="N3079" i="3" s="1"/>
  <c r="N828" i="3" a="1"/>
  <c r="N828" i="3" s="1"/>
  <c r="N2461" i="3" a="1"/>
  <c r="N2461" i="3" s="1"/>
  <c r="N1288" i="3" a="1"/>
  <c r="N1288" i="3" s="1"/>
  <c r="N4762" i="3" a="1"/>
  <c r="N4762" i="3" s="1"/>
  <c r="N4535" i="3" a="1"/>
  <c r="N4535" i="3" s="1"/>
  <c r="N3960" i="3" a="1"/>
  <c r="N3960" i="3" s="1"/>
  <c r="N2685" i="3" a="1"/>
  <c r="N2685" i="3" s="1"/>
  <c r="N1788" i="3" a="1"/>
  <c r="N1788" i="3" s="1"/>
  <c r="N817" i="3" a="1"/>
  <c r="N817" i="3" s="1"/>
  <c r="N3236" i="3" a="1"/>
  <c r="N3236" i="3" s="1"/>
  <c r="N925" i="3" a="1"/>
  <c r="N925" i="3" s="1"/>
  <c r="N4463" i="3" a="1"/>
  <c r="N4463" i="3" s="1"/>
  <c r="N4151" i="3" a="1"/>
  <c r="N4151" i="3" s="1"/>
  <c r="N5500" i="3" a="1"/>
  <c r="N5500" i="3" s="1"/>
  <c r="N5936" i="3" a="1"/>
  <c r="N5936" i="3" s="1"/>
  <c r="N655" i="3" a="1"/>
  <c r="N655" i="3" s="1"/>
  <c r="N2818" i="3" a="1"/>
  <c r="N2818" i="3" s="1"/>
  <c r="N2286" i="3" a="1"/>
  <c r="N2286" i="3" s="1"/>
  <c r="N1721" i="3" a="1"/>
  <c r="N1721" i="3" s="1"/>
  <c r="N3231" i="3" a="1"/>
  <c r="N3231" i="3" s="1"/>
  <c r="N3502" i="3" a="1"/>
  <c r="N3502" i="3" s="1"/>
  <c r="N309" i="3" a="1"/>
  <c r="N309" i="3" s="1"/>
  <c r="N4254" i="3" a="1"/>
  <c r="N4254" i="3" s="1"/>
  <c r="N3800" i="3" a="1"/>
  <c r="N3800" i="3" s="1"/>
  <c r="N1586" i="3" a="1"/>
  <c r="N1586" i="3" s="1"/>
  <c r="N29" i="3" a="1"/>
  <c r="N29" i="3" s="1"/>
  <c r="N1484" i="3" a="1"/>
  <c r="N1484" i="3" s="1"/>
  <c r="N672" i="3" a="1"/>
  <c r="N672" i="3" s="1"/>
  <c r="N5694" i="3" a="1"/>
  <c r="N5694" i="3" s="1"/>
  <c r="N2650" i="3" a="1"/>
  <c r="N2650" i="3" s="1"/>
  <c r="N373" i="3" a="1"/>
  <c r="N373" i="3" s="1"/>
  <c r="N5166" i="3" a="1"/>
  <c r="N5166" i="3" s="1"/>
  <c r="N1334" i="3" a="1"/>
  <c r="N1334" i="3" s="1"/>
  <c r="N5449" i="3" a="1"/>
  <c r="N5449" i="3" s="1"/>
  <c r="N3198" i="3" a="1"/>
  <c r="N3198" i="3" s="1"/>
  <c r="N1971" i="3" a="1"/>
  <c r="N1971" i="3" s="1"/>
  <c r="N1229" i="3" a="1"/>
  <c r="N1229" i="3" s="1"/>
  <c r="N3687" i="3" a="1"/>
  <c r="N3687" i="3" s="1"/>
  <c r="N3104" i="3" a="1"/>
  <c r="N3104" i="3" s="1"/>
  <c r="N4438" i="3" a="1"/>
  <c r="N4438" i="3" s="1"/>
  <c r="N4201" i="3" a="1"/>
  <c r="N4201" i="3" s="1"/>
  <c r="N2159" i="3" a="1"/>
  <c r="N2159" i="3" s="1"/>
  <c r="N809" i="3" a="1"/>
  <c r="N809" i="3" s="1"/>
  <c r="N1849" i="3" a="1"/>
  <c r="N1849" i="3" s="1"/>
  <c r="N3945" i="3" a="1"/>
  <c r="N3945" i="3" s="1"/>
  <c r="N4728" i="3" a="1"/>
  <c r="N4728" i="3" s="1"/>
  <c r="N491" i="3" a="1"/>
  <c r="N491" i="3" s="1"/>
  <c r="N4196" i="3" a="1"/>
  <c r="N4196" i="3" s="1"/>
  <c r="N1564" i="3" a="1"/>
  <c r="N1564" i="3" s="1"/>
  <c r="N4160" i="3" a="1"/>
  <c r="N4160" i="3" s="1"/>
  <c r="N2733" i="3" a="1"/>
  <c r="N2733" i="3" s="1"/>
  <c r="N2489" i="3" a="1"/>
  <c r="N2489" i="3" s="1"/>
  <c r="N1814" i="3" a="1"/>
  <c r="N1814" i="3" s="1"/>
  <c r="N2382" i="3" a="1"/>
  <c r="N2382" i="3" s="1"/>
  <c r="N2408" i="3" a="1"/>
  <c r="N2408" i="3" s="1"/>
  <c r="N5291" i="3" a="1"/>
  <c r="N5291" i="3" s="1"/>
  <c r="N2202" i="3" a="1"/>
  <c r="N2202" i="3" s="1"/>
  <c r="N939" i="3" a="1"/>
  <c r="N939" i="3" s="1"/>
  <c r="N30" i="3" a="1"/>
  <c r="N30" i="3" s="1"/>
  <c r="N51" i="3" a="1"/>
  <c r="N51" i="3" s="1"/>
  <c r="N5937" i="3" a="1"/>
  <c r="N5937" i="3" s="1"/>
  <c r="N410" i="3" a="1"/>
  <c r="N410" i="3" s="1"/>
  <c r="N4523" i="3" a="1"/>
  <c r="N4523" i="3" s="1"/>
  <c r="N2169" i="3" a="1"/>
  <c r="N2169" i="3" s="1"/>
  <c r="N94" i="3" a="1"/>
  <c r="N94" i="3" s="1"/>
  <c r="N4303" i="3" a="1"/>
  <c r="N4303" i="3" s="1"/>
  <c r="N3108" i="3" a="1"/>
  <c r="N3108" i="3" s="1"/>
  <c r="N5648" i="3" a="1"/>
  <c r="N5648" i="3" s="1"/>
  <c r="N2901" i="3" a="1"/>
  <c r="N2901" i="3" s="1"/>
  <c r="N5416" i="3" a="1"/>
  <c r="N5416" i="3" s="1"/>
  <c r="N451" i="3" a="1"/>
  <c r="N451" i="3" s="1"/>
  <c r="N393" i="3" a="1"/>
  <c r="N393" i="3" s="1"/>
  <c r="N4684" i="3" a="1"/>
  <c r="N4684" i="3" s="1"/>
  <c r="N5348" i="3" a="1"/>
  <c r="N5348" i="3" s="1"/>
  <c r="N762" i="3" a="1"/>
  <c r="N762" i="3" s="1"/>
  <c r="N2018" i="3" a="1"/>
  <c r="N2018" i="3" s="1"/>
  <c r="N4870" i="3" a="1"/>
  <c r="N4870" i="3" s="1"/>
  <c r="N495" i="3" a="1"/>
  <c r="N495" i="3" s="1"/>
  <c r="N4753" i="3" a="1"/>
  <c r="N4753" i="3" s="1"/>
  <c r="N4713" i="3" a="1"/>
  <c r="N4713" i="3" s="1"/>
  <c r="N1825" i="3" a="1"/>
  <c r="N1825" i="3" s="1"/>
  <c r="N1512" i="3" a="1"/>
  <c r="N1512" i="3" s="1"/>
  <c r="N4089" i="3" a="1"/>
  <c r="N4089" i="3" s="1"/>
  <c r="N5100" i="3" a="1"/>
  <c r="N5100" i="3" s="1"/>
  <c r="N597" i="3" a="1"/>
  <c r="N597" i="3" s="1"/>
  <c r="N2772" i="3" a="1"/>
  <c r="N2772" i="3" s="1"/>
  <c r="N3877" i="3" a="1"/>
  <c r="N3877" i="3" s="1"/>
  <c r="N3138" i="3" a="1"/>
  <c r="N3138" i="3" s="1"/>
  <c r="N5088" i="3" a="1"/>
  <c r="N5088" i="3" s="1"/>
  <c r="N5946" i="3" a="1"/>
  <c r="N5946" i="3" s="1"/>
  <c r="N452" i="3" a="1"/>
  <c r="N452" i="3" s="1"/>
  <c r="N1972" i="3" a="1"/>
  <c r="N1972" i="3" s="1"/>
  <c r="N507" i="3" a="1"/>
  <c r="N507" i="3" s="1"/>
  <c r="N356" i="3" a="1"/>
  <c r="N356" i="3" s="1"/>
  <c r="N2322" i="3" a="1"/>
  <c r="N2322" i="3" s="1"/>
  <c r="N4982" i="3" a="1"/>
  <c r="N4982" i="3" s="1"/>
  <c r="N2860" i="3" a="1"/>
  <c r="N2860" i="3" s="1"/>
  <c r="N3320" i="3" a="1"/>
  <c r="N3320" i="3" s="1"/>
  <c r="N1519" i="3" a="1"/>
  <c r="N1519" i="3" s="1"/>
  <c r="N5938" i="3" a="1"/>
  <c r="N5938" i="3" s="1"/>
  <c r="N2725" i="3" a="1"/>
  <c r="N2725" i="3" s="1"/>
  <c r="N983" i="3" a="1"/>
  <c r="N983" i="3" s="1"/>
  <c r="N1943" i="3" a="1"/>
  <c r="N1943" i="3" s="1"/>
  <c r="N2664" i="3" a="1"/>
  <c r="N2664" i="3" s="1"/>
  <c r="N4636" i="3" a="1"/>
  <c r="N4636" i="3" s="1"/>
  <c r="N1826" i="3" a="1"/>
  <c r="N1826" i="3" s="1"/>
  <c r="N721" i="3" a="1"/>
  <c r="N721" i="3" s="1"/>
  <c r="N4413" i="3" a="1"/>
  <c r="N4413" i="3" s="1"/>
  <c r="N5994" i="3" a="1"/>
  <c r="N5994" i="3" s="1"/>
  <c r="N1074" i="3" a="1"/>
  <c r="N1074" i="3" s="1"/>
  <c r="N5939" i="3" a="1"/>
  <c r="N5939" i="3" s="1"/>
  <c r="N2924" i="3" a="1"/>
  <c r="N2924" i="3" s="1"/>
  <c r="N2892" i="3" a="1"/>
  <c r="N2892" i="3" s="1"/>
  <c r="N3922" i="3" a="1"/>
  <c r="N3922" i="3" s="1"/>
  <c r="N3764" i="3" a="1"/>
  <c r="N3764" i="3" s="1"/>
  <c r="N5152" i="3" a="1"/>
  <c r="N5152" i="3" s="1"/>
  <c r="N1085" i="3" a="1"/>
  <c r="N1085" i="3" s="1"/>
  <c r="N4855" i="3" a="1"/>
  <c r="N4855" i="3" s="1"/>
  <c r="N2388" i="3" a="1"/>
  <c r="N2388" i="3" s="1"/>
  <c r="N3801" i="3" a="1"/>
  <c r="N3801" i="3" s="1"/>
  <c r="N1834" i="3" a="1"/>
  <c r="N1834" i="3" s="1"/>
  <c r="N5292" i="3" a="1"/>
  <c r="N5292" i="3" s="1"/>
  <c r="N3239" i="3" a="1"/>
  <c r="N3239" i="3" s="1"/>
  <c r="N4502" i="3" a="1"/>
  <c r="N4502" i="3" s="1"/>
  <c r="N529" i="3" a="1"/>
  <c r="N529" i="3" s="1"/>
  <c r="N2269" i="3" a="1"/>
  <c r="N2269" i="3" s="1"/>
  <c r="N1312" i="3" a="1"/>
  <c r="N1312" i="3" s="1"/>
  <c r="N3346" i="3" a="1"/>
  <c r="N3346" i="3" s="1"/>
  <c r="N5369" i="3" a="1"/>
  <c r="N5369" i="3" s="1"/>
  <c r="N2428" i="3" a="1"/>
  <c r="N2428" i="3" s="1"/>
  <c r="N254" i="3" a="1"/>
  <c r="N254" i="3" s="1"/>
  <c r="N1345" i="3" a="1"/>
  <c r="N1345" i="3" s="1"/>
  <c r="N2912" i="3" a="1"/>
  <c r="N2912" i="3" s="1"/>
  <c r="N2351" i="3" a="1"/>
  <c r="N2351" i="3" s="1"/>
  <c r="N4359" i="3" a="1"/>
  <c r="N4359" i="3" s="1"/>
  <c r="N148" i="3" a="1"/>
  <c r="N148" i="3" s="1"/>
  <c r="N539" i="3" a="1"/>
  <c r="N539" i="3" s="1"/>
  <c r="N4007" i="3" a="1"/>
  <c r="N4007" i="3" s="1"/>
  <c r="N4924" i="3" a="1"/>
  <c r="N4924" i="3" s="1"/>
  <c r="N4594" i="3" a="1"/>
  <c r="N4594" i="3" s="1"/>
  <c r="N4552" i="3" a="1"/>
  <c r="N4552" i="3" s="1"/>
  <c r="N2559" i="3" a="1"/>
  <c r="N2559" i="3" s="1"/>
  <c r="N5564" i="3" a="1"/>
  <c r="N5564" i="3" s="1"/>
  <c r="N4746" i="3" a="1"/>
  <c r="N4746" i="3" s="1"/>
  <c r="N38" i="3" a="1"/>
  <c r="N38" i="3" s="1"/>
  <c r="N3867" i="3" a="1"/>
  <c r="N3867" i="3" s="1"/>
  <c r="N1302" i="3" a="1"/>
  <c r="N1302" i="3" s="1"/>
  <c r="N3406" i="3" a="1"/>
  <c r="N3406" i="3" s="1"/>
  <c r="N3297" i="3" a="1"/>
  <c r="N3297" i="3" s="1"/>
  <c r="N418" i="3" a="1"/>
  <c r="N418" i="3" s="1"/>
  <c r="N4944" i="3" a="1"/>
  <c r="N4944" i="3" s="1"/>
  <c r="N2661" i="3" a="1"/>
  <c r="N2661" i="3" s="1"/>
  <c r="N5326" i="3" a="1"/>
  <c r="N5326" i="3" s="1"/>
  <c r="N5999" i="3" a="1"/>
  <c r="N5999" i="3" s="1"/>
  <c r="N5615" i="3" a="1"/>
  <c r="N5615" i="3" s="1"/>
  <c r="N984" i="3" a="1"/>
  <c r="N984" i="3" s="1"/>
  <c r="N2978" i="3" a="1"/>
  <c r="N2978" i="3" s="1"/>
  <c r="N3513" i="3" a="1"/>
  <c r="N3513" i="3" s="1"/>
  <c r="N3570" i="3" a="1"/>
  <c r="N3570" i="3" s="1"/>
  <c r="N5649" i="3" a="1"/>
  <c r="N5649" i="3" s="1"/>
  <c r="N2177" i="3" a="1"/>
  <c r="N2177" i="3" s="1"/>
  <c r="N2111" i="3" a="1"/>
  <c r="N2111" i="3" s="1"/>
  <c r="N5057" i="3" a="1"/>
  <c r="N5057" i="3" s="1"/>
  <c r="N5506" i="3" a="1"/>
  <c r="N5506" i="3" s="1"/>
  <c r="N285" i="3" a="1"/>
  <c r="N285" i="3" s="1"/>
  <c r="N4606" i="3" a="1"/>
  <c r="N4606" i="3" s="1"/>
  <c r="N111" i="3" a="1"/>
  <c r="N111" i="3" s="1"/>
  <c r="N571" i="3" a="1"/>
  <c r="N571" i="3" s="1"/>
  <c r="N3503" i="3" a="1"/>
  <c r="N3503" i="3" s="1"/>
  <c r="N2270" i="3" a="1"/>
  <c r="N2270" i="3" s="1"/>
  <c r="N1736" i="3" a="1"/>
  <c r="N1736" i="3" s="1"/>
  <c r="N1153" i="3" a="1"/>
  <c r="N1153" i="3" s="1"/>
  <c r="N1685" i="3" a="1"/>
  <c r="N1685" i="3" s="1"/>
  <c r="N5952" i="3" a="1"/>
  <c r="N5952" i="3" s="1"/>
  <c r="N3289" i="3" a="1"/>
  <c r="N3289" i="3" s="1"/>
  <c r="N84" i="3" a="1"/>
  <c r="N84" i="3" s="1"/>
  <c r="N4439" i="3" a="1"/>
  <c r="N4439" i="3" s="1"/>
  <c r="N3613" i="3" a="1"/>
  <c r="N3613" i="3" s="1"/>
  <c r="N1324" i="3" a="1"/>
  <c r="N1324" i="3" s="1"/>
  <c r="N882" i="3" a="1"/>
  <c r="N882" i="3" s="1"/>
  <c r="N3383" i="3" a="1"/>
  <c r="N3383" i="3" s="1"/>
  <c r="N2092" i="3" a="1"/>
  <c r="N2092" i="3" s="1"/>
  <c r="N4361" i="3" a="1"/>
  <c r="N4361" i="3" s="1"/>
  <c r="N2870" i="3" a="1"/>
  <c r="N2870" i="3" s="1"/>
  <c r="N4341" i="3" a="1"/>
  <c r="N4341" i="3" s="1"/>
  <c r="N2739" i="3" a="1"/>
  <c r="N2739" i="3" s="1"/>
  <c r="N4304" i="3" a="1"/>
  <c r="N4304" i="3" s="1"/>
  <c r="N4018" i="3" a="1"/>
  <c r="N4018" i="3" s="1"/>
  <c r="N2213" i="3" a="1"/>
  <c r="N2213" i="3" s="1"/>
  <c r="N795" i="3" a="1"/>
  <c r="N795" i="3" s="1"/>
  <c r="N696" i="3" a="1"/>
  <c r="N696" i="3" s="1"/>
  <c r="N5745" i="3" a="1"/>
  <c r="N5745" i="3" s="1"/>
  <c r="N1418" i="3" a="1"/>
  <c r="N1418" i="3" s="1"/>
  <c r="N5650" i="3" a="1"/>
  <c r="N5650" i="3" s="1"/>
  <c r="N1746" i="3" a="1"/>
  <c r="N1746" i="3" s="1"/>
  <c r="N2203" i="3" a="1"/>
  <c r="N2203" i="3" s="1"/>
  <c r="N4295" i="3" a="1"/>
  <c r="N4295" i="3" s="1"/>
  <c r="N2845" i="3" a="1"/>
  <c r="N2845" i="3" s="1"/>
  <c r="N3139" i="3" a="1"/>
  <c r="N3139" i="3" s="1"/>
  <c r="N5144" i="3" a="1"/>
  <c r="N5144" i="3" s="1"/>
  <c r="N2606" i="3" a="1"/>
  <c r="N2606" i="3" s="1"/>
  <c r="N4161" i="3" a="1"/>
  <c r="N4161" i="3" s="1"/>
  <c r="N5101" i="3" a="1"/>
  <c r="N5101" i="3" s="1"/>
  <c r="N2225" i="3" a="1"/>
  <c r="N2225" i="3" s="1"/>
  <c r="N3250" i="3" a="1"/>
  <c r="N3250" i="3" s="1"/>
  <c r="N583" i="3" a="1"/>
  <c r="N583" i="3" s="1"/>
  <c r="N2942" i="3" a="1"/>
  <c r="N2942" i="3" s="1"/>
  <c r="N4796" i="3" a="1"/>
  <c r="N4796" i="3" s="1"/>
  <c r="N5033" i="3" a="1"/>
  <c r="N5033" i="3" s="1"/>
  <c r="N4152" i="3" a="1"/>
  <c r="N4152" i="3" s="1"/>
  <c r="N4953" i="3" a="1"/>
  <c r="N4953" i="3" s="1"/>
  <c r="N4362" i="3" a="1"/>
  <c r="N4362" i="3" s="1"/>
  <c r="N4685" i="3" a="1"/>
  <c r="N4685" i="3" s="1"/>
  <c r="N1835" i="3" a="1"/>
  <c r="N1835" i="3" s="1"/>
  <c r="N1329" i="3" a="1"/>
  <c r="N1329" i="3" s="1"/>
  <c r="N2332" i="3" a="1"/>
  <c r="N2332" i="3" s="1"/>
  <c r="N2204" i="3" a="1"/>
  <c r="N2204" i="3" s="1"/>
  <c r="N4787" i="3" a="1"/>
  <c r="N4787" i="3" s="1"/>
  <c r="N5034" i="3" a="1"/>
  <c r="N5034" i="3" s="1"/>
  <c r="N5684" i="3" a="1"/>
  <c r="N5684" i="3" s="1"/>
  <c r="N3676" i="3" a="1"/>
  <c r="N3676" i="3" s="1"/>
  <c r="N926" i="3" a="1"/>
  <c r="N926" i="3" s="1"/>
  <c r="N2625" i="3" a="1"/>
  <c r="N2625" i="3" s="1"/>
  <c r="N5450" i="3" a="1"/>
  <c r="N5450" i="3" s="1"/>
  <c r="N4696" i="3" a="1"/>
  <c r="N4696" i="3" s="1"/>
  <c r="N3818" i="3" a="1"/>
  <c r="N3818" i="3" s="1"/>
  <c r="N3697" i="3" a="1"/>
  <c r="N3697" i="3" s="1"/>
  <c r="N4309" i="3" a="1"/>
  <c r="N4309" i="3" s="1"/>
  <c r="N3571" i="3" a="1"/>
  <c r="N3571" i="3" s="1"/>
  <c r="N4330" i="3" a="1"/>
  <c r="N4330" i="3" s="1"/>
  <c r="N4331" i="3" a="1"/>
  <c r="N4331" i="3" s="1"/>
  <c r="N2144" i="3" a="1"/>
  <c r="N2144" i="3" s="1"/>
  <c r="N5969" i="3" a="1"/>
  <c r="N5969" i="3" s="1"/>
  <c r="N2768" i="3" a="1"/>
  <c r="N2768" i="3" s="1"/>
  <c r="N4714" i="3" a="1"/>
  <c r="N4714" i="3" s="1"/>
  <c r="N3422" i="3" a="1"/>
  <c r="N3422" i="3" s="1"/>
  <c r="N5440" i="3" a="1"/>
  <c r="N5440" i="3" s="1"/>
  <c r="N21" i="3" a="1"/>
  <c r="N21" i="3" s="1"/>
  <c r="N4777" i="3" a="1"/>
  <c r="N4777" i="3" s="1"/>
  <c r="N1581" i="3" a="1"/>
  <c r="N1581" i="3" s="1"/>
  <c r="N3537" i="3" a="1"/>
  <c r="N3537" i="3" s="1"/>
  <c r="N4821" i="3" a="1"/>
  <c r="N4821" i="3" s="1"/>
  <c r="N3819" i="3" a="1"/>
  <c r="N3819" i="3" s="1"/>
  <c r="N5015" i="3" a="1"/>
  <c r="N5015" i="3" s="1"/>
  <c r="N128" i="3" a="1"/>
  <c r="N128" i="3" s="1"/>
  <c r="N4825" i="3" a="1"/>
  <c r="N4825" i="3" s="1"/>
  <c r="N5220" i="3" a="1"/>
  <c r="N5220" i="3" s="1"/>
  <c r="N1080" i="3" a="1"/>
  <c r="N1080" i="3" s="1"/>
  <c r="N883" i="3" a="1"/>
  <c r="N883" i="3" s="1"/>
  <c r="N2419" i="3" a="1"/>
  <c r="N2419" i="3" s="1"/>
  <c r="N3184" i="3" a="1"/>
  <c r="N3184" i="3" s="1"/>
  <c r="N4637" i="3" a="1"/>
  <c r="N4637" i="3" s="1"/>
  <c r="N4715" i="3" a="1"/>
  <c r="N4715" i="3" s="1"/>
  <c r="N2569" i="3" a="1"/>
  <c r="N2569" i="3" s="1"/>
  <c r="N5370" i="3" a="1"/>
  <c r="N5370" i="3" s="1"/>
  <c r="N1554" i="3" a="1"/>
  <c r="N1554" i="3" s="1"/>
  <c r="N4289" i="3" a="1"/>
  <c r="N4289" i="3" s="1"/>
  <c r="N1386" i="3" a="1"/>
  <c r="N1386" i="3" s="1"/>
  <c r="N2635" i="3" a="1"/>
  <c r="N2635" i="3" s="1"/>
  <c r="N2467" i="3" a="1"/>
  <c r="N2467" i="3" s="1"/>
  <c r="N5410" i="3" a="1"/>
  <c r="N5410" i="3" s="1"/>
  <c r="N335" i="3" a="1"/>
  <c r="N335" i="3" s="1"/>
  <c r="N2178" i="3" a="1"/>
  <c r="N2178" i="3" s="1"/>
  <c r="N3964" i="3" a="1"/>
  <c r="N3964" i="3" s="1"/>
  <c r="N5764" i="3" a="1"/>
  <c r="N5764" i="3" s="1"/>
  <c r="N443" i="3" a="1"/>
  <c r="N443" i="3" s="1"/>
  <c r="N557" i="3" a="1"/>
  <c r="N557" i="3" s="1"/>
  <c r="N4653" i="3" a="1"/>
  <c r="N4653" i="3" s="1"/>
  <c r="N1559" i="3" a="1"/>
  <c r="N1559" i="3" s="1"/>
  <c r="N22" i="3" a="1"/>
  <c r="N22" i="3" s="1"/>
  <c r="N2520" i="3" a="1"/>
  <c r="N2520" i="3" s="1"/>
  <c r="N3637" i="3" a="1"/>
  <c r="N3637" i="3" s="1"/>
  <c r="N3558" i="3" a="1"/>
  <c r="N3558" i="3" s="1"/>
  <c r="N3423" i="3" a="1"/>
  <c r="N3423" i="3" s="1"/>
  <c r="N4255" i="3" a="1"/>
  <c r="N4255" i="3" s="1"/>
  <c r="N468" i="3" a="1"/>
  <c r="N468" i="3" s="1"/>
  <c r="N411" i="3" a="1"/>
  <c r="N411" i="3" s="1"/>
  <c r="N2265" i="3" a="1"/>
  <c r="N2265" i="3" s="1"/>
  <c r="N1547" i="3" a="1"/>
  <c r="N1547" i="3" s="1"/>
  <c r="N3413" i="3" a="1"/>
  <c r="N3413" i="3" s="1"/>
  <c r="N2579" i="3" a="1"/>
  <c r="N2579" i="3" s="1"/>
  <c r="N1455" i="3" a="1"/>
  <c r="N1455" i="3" s="1"/>
  <c r="N3755" i="3" a="1"/>
  <c r="N3755" i="3" s="1"/>
  <c r="N2205" i="3" a="1"/>
  <c r="N2205" i="3" s="1"/>
  <c r="N5488" i="3" a="1"/>
  <c r="N5488" i="3" s="1"/>
  <c r="N3440" i="3" a="1"/>
  <c r="N3440" i="3" s="1"/>
  <c r="N4623" i="3" a="1"/>
  <c r="N4623" i="3" s="1"/>
  <c r="N2782" i="3" a="1"/>
  <c r="N2782" i="3" s="1"/>
  <c r="N2323" i="3" a="1"/>
  <c r="N2323" i="3" s="1"/>
  <c r="N278" i="3" a="1"/>
  <c r="N278" i="3" s="1"/>
  <c r="N4228" i="3" a="1"/>
  <c r="N4228" i="3" s="1"/>
  <c r="N5238" i="3" a="1"/>
  <c r="N5238" i="3" s="1"/>
  <c r="N5188" i="3" a="1"/>
  <c r="N5188" i="3" s="1"/>
  <c r="N584" i="3" a="1"/>
  <c r="N584" i="3" s="1"/>
  <c r="N5465" i="3" a="1"/>
  <c r="N5465" i="3" s="1"/>
  <c r="N1436" i="3" a="1"/>
  <c r="N1436" i="3" s="1"/>
  <c r="N4936" i="3" a="1"/>
  <c r="N4936" i="3" s="1"/>
  <c r="N1973" i="3" a="1"/>
  <c r="N1973" i="3" s="1"/>
  <c r="N3716" i="3" a="1"/>
  <c r="N3716" i="3" s="1"/>
  <c r="N2950" i="3" a="1"/>
  <c r="N2950" i="3" s="1"/>
  <c r="N4426" i="3" a="1"/>
  <c r="N4426" i="3" s="1"/>
  <c r="N2184" i="3" a="1"/>
  <c r="N2184" i="3" s="1"/>
  <c r="N697" i="3" a="1"/>
  <c r="N697" i="3" s="1"/>
  <c r="N1981" i="3" a="1"/>
  <c r="N1981" i="3" s="1"/>
  <c r="N5349" i="3" a="1"/>
  <c r="N5349" i="3" s="1"/>
  <c r="N5869" i="3" a="1"/>
  <c r="N5869" i="3" s="1"/>
  <c r="N3352" i="3" a="1"/>
  <c r="N3352" i="3" s="1"/>
  <c r="N3473" i="3" a="1"/>
  <c r="N3473" i="3" s="1"/>
  <c r="N5102" i="3" a="1"/>
  <c r="N5102" i="3" s="1"/>
  <c r="N909" i="3" a="1"/>
  <c r="N909" i="3" s="1"/>
  <c r="N469" i="3" a="1"/>
  <c r="N469" i="3" s="1"/>
  <c r="N3952" i="3" a="1"/>
  <c r="N3952" i="3" s="1"/>
  <c r="N2028" i="3" a="1"/>
  <c r="N2028" i="3" s="1"/>
  <c r="N2902" i="3" a="1"/>
  <c r="N2902" i="3" s="1"/>
  <c r="N2819" i="3" a="1"/>
  <c r="N2819" i="3" s="1"/>
  <c r="N4443" i="3" a="1"/>
  <c r="N4443" i="3" s="1"/>
  <c r="N5396" i="3" a="1"/>
  <c r="N5396" i="3" s="1"/>
  <c r="N1944" i="3" a="1"/>
  <c r="N1944" i="3" s="1"/>
  <c r="N530" i="3" a="1"/>
  <c r="N530" i="3" s="1"/>
  <c r="N1075" i="3" a="1"/>
  <c r="N1075" i="3" s="1"/>
  <c r="N3721" i="3" a="1"/>
  <c r="N3721" i="3" s="1"/>
  <c r="N732" i="3" a="1"/>
  <c r="N732" i="3" s="1"/>
  <c r="N5531" i="3" a="1"/>
  <c r="N5531" i="3" s="1"/>
  <c r="N4778" i="3" a="1"/>
  <c r="N4778" i="3" s="1"/>
  <c r="N3357" i="3" a="1"/>
  <c r="N3357" i="3" s="1"/>
  <c r="N4008" i="3" a="1"/>
  <c r="N4008" i="3" s="1"/>
  <c r="N4229" i="3" a="1"/>
  <c r="N4229" i="3" s="1"/>
  <c r="N4269" i="3" a="1"/>
  <c r="N4269" i="3" s="1"/>
  <c r="N4797" i="3" a="1"/>
  <c r="N4797" i="3" s="1"/>
  <c r="N4347" i="3" a="1"/>
  <c r="N4347" i="3" s="1"/>
  <c r="N3001" i="3" a="1"/>
  <c r="N3001" i="3" s="1"/>
  <c r="N3923" i="3" a="1"/>
  <c r="N3923" i="3" s="1"/>
  <c r="N4747" i="3" a="1"/>
  <c r="N4747" i="3" s="1"/>
  <c r="N1194" i="3" a="1"/>
  <c r="N1194" i="3" s="1"/>
  <c r="N434" i="3" a="1"/>
  <c r="N434" i="3" s="1"/>
  <c r="N687" i="3" a="1"/>
  <c r="N687" i="3" s="1"/>
  <c r="N2871" i="3" a="1"/>
  <c r="N2871" i="3" s="1"/>
  <c r="N4503" i="3" a="1"/>
  <c r="N4503" i="3" s="1"/>
  <c r="N5847" i="3" a="1"/>
  <c r="N5847" i="3" s="1"/>
  <c r="N5200" i="3" a="1"/>
  <c r="N5200" i="3" s="1"/>
  <c r="N5281" i="3" a="1"/>
  <c r="N5281" i="3" s="1"/>
  <c r="N5836" i="3" a="1"/>
  <c r="N5836" i="3" s="1"/>
  <c r="N1815" i="3" a="1"/>
  <c r="N1815" i="3" s="1"/>
  <c r="N3559" i="3" a="1"/>
  <c r="N3559" i="3" s="1"/>
  <c r="N4694" i="3" a="1"/>
  <c r="N4694" i="3" s="1"/>
  <c r="N4028" i="3" a="1"/>
  <c r="N4028" i="3" s="1"/>
  <c r="N3187" i="3" a="1"/>
  <c r="N3187" i="3" s="1"/>
  <c r="N540" i="3" a="1"/>
  <c r="N540" i="3" s="1"/>
  <c r="N4835" i="3" a="1"/>
  <c r="N4835" i="3" s="1"/>
  <c r="N3474" i="3" a="1"/>
  <c r="N3474" i="3" s="1"/>
  <c r="N1715" i="3" a="1"/>
  <c r="N1715" i="3" s="1"/>
  <c r="N1371" i="3" a="1"/>
  <c r="N1371" i="3" s="1"/>
  <c r="N5082" i="3" a="1"/>
  <c r="N5082" i="3" s="1"/>
  <c r="N1456" i="3" a="1"/>
  <c r="N1456" i="3" s="1"/>
  <c r="N1982" i="3" a="1"/>
  <c r="N1982" i="3" s="1"/>
  <c r="N2616" i="3" a="1"/>
  <c r="N2616" i="3" s="1"/>
  <c r="N52" i="3" a="1"/>
  <c r="N52" i="3" s="1"/>
  <c r="N5227" i="3" a="1"/>
  <c r="N5227" i="3" s="1"/>
  <c r="N550" i="3" a="1"/>
  <c r="N550" i="3" s="1"/>
  <c r="N4009" i="3" a="1"/>
  <c r="N4009" i="3" s="1"/>
  <c r="N1313" i="3" a="1"/>
  <c r="N1313" i="3" s="1"/>
  <c r="N3407" i="3" a="1"/>
  <c r="N3407" i="3" s="1"/>
  <c r="N3731" i="3" a="1"/>
  <c r="N3731" i="3" s="1"/>
  <c r="N3205" i="3" a="1"/>
  <c r="N3205" i="3" s="1"/>
  <c r="N4969" i="3" a="1"/>
  <c r="N4969" i="3" s="1"/>
  <c r="N3206" i="3" a="1"/>
  <c r="N3206" i="3" s="1"/>
  <c r="N5532" i="3" a="1"/>
  <c r="N5532" i="3" s="1"/>
  <c r="N244" i="3" a="1"/>
  <c r="N244" i="3" s="1"/>
  <c r="N531" i="3" a="1"/>
  <c r="N531" i="3" s="1"/>
  <c r="N70" i="3" a="1"/>
  <c r="N70" i="3" s="1"/>
  <c r="N1785" i="3" a="1"/>
  <c r="N1785" i="3" s="1"/>
  <c r="N656" i="3" a="1"/>
  <c r="N656" i="3" s="1"/>
  <c r="N740" i="3" a="1"/>
  <c r="N740" i="3" s="1"/>
  <c r="N3176" i="3" a="1"/>
  <c r="N3176" i="3" s="1"/>
  <c r="N1842" i="3" a="1"/>
  <c r="N1842" i="3" s="1"/>
  <c r="N1097" i="3" a="1"/>
  <c r="N1097" i="3" s="1"/>
  <c r="N4135" i="3" a="1"/>
  <c r="N4135" i="3" s="1"/>
  <c r="N5167" i="3" a="1"/>
  <c r="N5167" i="3" s="1"/>
  <c r="N2066" i="3" a="1"/>
  <c r="N2066" i="3" s="1"/>
  <c r="N2826" i="3" a="1"/>
  <c r="N2826" i="3" s="1"/>
  <c r="N2801" i="3" a="1"/>
  <c r="N2801" i="3" s="1"/>
  <c r="N1799" i="3" a="1"/>
  <c r="N1799" i="3" s="1"/>
  <c r="N5168" i="3" a="1"/>
  <c r="N5168" i="3" s="1"/>
  <c r="N261" i="3" a="1"/>
  <c r="N261" i="3" s="1"/>
  <c r="N2179" i="3" a="1"/>
  <c r="N2179" i="3" s="1"/>
  <c r="N175" i="3" a="1"/>
  <c r="N175" i="3" s="1"/>
  <c r="N5496" i="3" a="1"/>
  <c r="N5496" i="3" s="1"/>
  <c r="N3070" i="3" a="1"/>
  <c r="N3070" i="3" s="1"/>
  <c r="N5622" i="3" a="1"/>
  <c r="N5622" i="3" s="1"/>
  <c r="N2580" i="3" a="1"/>
  <c r="N2580" i="3" s="1"/>
  <c r="N1045" i="3" a="1"/>
  <c r="N1045" i="3" s="1"/>
  <c r="N4763" i="3" a="1"/>
  <c r="N4763" i="3" s="1"/>
  <c r="N4983" i="3" a="1"/>
  <c r="N4983" i="3" s="1"/>
  <c r="N1478" i="3" a="1"/>
  <c r="N1478" i="3" s="1"/>
  <c r="N1461" i="3" a="1"/>
  <c r="N1461" i="3" s="1"/>
  <c r="N2401" i="3" a="1"/>
  <c r="N2401" i="3" s="1"/>
  <c r="N3032" i="3" a="1"/>
  <c r="N3032" i="3" s="1"/>
  <c r="N2372" i="3" a="1"/>
  <c r="N2372" i="3" s="1"/>
  <c r="N3268" i="3" a="1"/>
  <c r="N3268" i="3" s="1"/>
  <c r="N1959" i="3" a="1"/>
  <c r="N1959" i="3" s="1"/>
  <c r="N394" i="3" a="1"/>
  <c r="N394" i="3" s="1"/>
  <c r="N4448" i="3" a="1"/>
  <c r="N4448" i="3" s="1"/>
  <c r="N4754" i="3" a="1"/>
  <c r="N4754" i="3" s="1"/>
  <c r="N2121" i="3" a="1"/>
  <c r="N2121" i="3" s="1"/>
  <c r="N1303" i="3" a="1"/>
  <c r="N1303" i="3" s="1"/>
  <c r="N2019" i="3" a="1"/>
  <c r="N2019" i="3" s="1"/>
  <c r="N1699" i="3" a="1"/>
  <c r="N1699" i="3" s="1"/>
  <c r="N4764" i="3" a="1"/>
  <c r="N4764" i="3" s="1"/>
  <c r="N3276" i="3" a="1"/>
  <c r="N3276" i="3" s="1"/>
  <c r="N5216" i="3" a="1"/>
  <c r="N5216" i="3" s="1"/>
  <c r="N4921" i="3" a="1"/>
  <c r="N4921" i="3" s="1"/>
  <c r="N2482" i="3" a="1"/>
  <c r="N2482" i="3" s="1"/>
  <c r="N1780" i="3" a="1"/>
  <c r="N1780" i="3" s="1"/>
  <c r="N323" i="3" a="1"/>
  <c r="N323" i="3" s="1"/>
  <c r="N5313" i="3" a="1"/>
  <c r="N5313" i="3" s="1"/>
  <c r="N2651" i="3" a="1"/>
  <c r="N2651" i="3" s="1"/>
  <c r="N4153" i="3" a="1"/>
  <c r="N4153" i="3" s="1"/>
  <c r="N3214" i="3" a="1"/>
  <c r="N3214" i="3" s="1"/>
  <c r="N818" i="3" a="1"/>
  <c r="N818" i="3" s="1"/>
  <c r="N5221" i="3" a="1"/>
  <c r="N5221" i="3" s="1"/>
  <c r="N3984" i="3" a="1"/>
  <c r="N3984" i="3" s="1"/>
  <c r="N5571" i="3" a="1"/>
  <c r="N5571" i="3" s="1"/>
  <c r="N3024" i="3" a="1"/>
  <c r="N3024" i="3" s="1"/>
  <c r="N156" i="3" a="1"/>
  <c r="N156" i="3" s="1"/>
  <c r="N4276" i="3" a="1"/>
  <c r="N4276" i="3" s="1"/>
  <c r="N1665" i="3" a="1"/>
  <c r="N1665" i="3" s="1"/>
  <c r="N3109" i="3" a="1"/>
  <c r="N3109" i="3" s="1"/>
  <c r="N5970" i="3" a="1"/>
  <c r="N5970" i="3" s="1"/>
  <c r="N4992" i="3" a="1"/>
  <c r="N4992" i="3" s="1"/>
  <c r="N1761" i="3" a="1"/>
  <c r="N1761" i="3" s="1"/>
  <c r="N3605" i="3" a="1"/>
  <c r="N3605" i="3" s="1"/>
  <c r="N2925" i="3" a="1"/>
  <c r="N2925" i="3" s="1"/>
  <c r="N5196" i="3" a="1"/>
  <c r="N5196" i="3" s="1"/>
  <c r="N2597" i="3" a="1"/>
  <c r="N2597" i="3" s="1"/>
  <c r="N5145" i="3" a="1"/>
  <c r="N5145" i="3" s="1"/>
  <c r="N205" i="3" a="1"/>
  <c r="N205" i="3" s="1"/>
  <c r="N1590" i="3" a="1"/>
  <c r="N1590" i="3" s="1"/>
  <c r="N4925" i="3" a="1"/>
  <c r="N4925" i="3" s="1"/>
  <c r="N2067" i="3" a="1"/>
  <c r="N2067" i="3" s="1"/>
  <c r="N1594" i="3" a="1"/>
  <c r="N1594" i="3" s="1"/>
  <c r="N1637" i="3" a="1"/>
  <c r="N1637" i="3" s="1"/>
  <c r="N1642" i="3" a="1"/>
  <c r="N1642" i="3" s="1"/>
  <c r="N771" i="3" a="1"/>
  <c r="N771" i="3" s="1"/>
  <c r="N4607" i="3" a="1"/>
  <c r="N4607" i="3" s="1"/>
  <c r="N3062" i="3" a="1"/>
  <c r="N3062" i="3" s="1"/>
  <c r="N1853" i="3" a="1"/>
  <c r="N1853" i="3" s="1"/>
  <c r="N788" i="3" a="1"/>
  <c r="N788" i="3" s="1"/>
  <c r="N1622" i="3" a="1"/>
  <c r="N1622" i="3" s="1"/>
  <c r="N3218" i="3" a="1"/>
  <c r="N3218" i="3" s="1"/>
  <c r="N5626" i="3" a="1"/>
  <c r="N5626" i="3" s="1"/>
  <c r="N796" i="3" a="1"/>
  <c r="N796" i="3" s="1"/>
  <c r="N3710" i="3" a="1"/>
  <c r="N3710" i="3" s="1"/>
  <c r="N900" i="3" a="1"/>
  <c r="N900" i="3" s="1"/>
  <c r="N3975" i="3" a="1"/>
  <c r="N3975" i="3" s="1"/>
  <c r="N5786" i="3" a="1"/>
  <c r="N5786" i="3" s="1"/>
  <c r="N598" i="3" a="1"/>
  <c r="N598" i="3" s="1"/>
  <c r="N2333" i="3" a="1"/>
  <c r="N2333" i="3" s="1"/>
  <c r="N1346" i="3" a="1"/>
  <c r="N1346" i="3" s="1"/>
  <c r="N4984" i="3" a="1"/>
  <c r="N4984" i="3" s="1"/>
  <c r="N3371" i="3" a="1"/>
  <c r="N3371" i="3" s="1"/>
  <c r="N2783" i="3" a="1"/>
  <c r="N2783" i="3" s="1"/>
  <c r="N4585" i="3" a="1"/>
  <c r="N4585" i="3" s="1"/>
  <c r="N4186" i="3" a="1"/>
  <c r="N4186" i="3" s="1"/>
  <c r="N2112" i="3" a="1"/>
  <c r="N2112" i="3" s="1"/>
  <c r="N4081" i="3" a="1"/>
  <c r="N4081" i="3" s="1"/>
  <c r="N2846" i="3" a="1"/>
  <c r="N2846" i="3" s="1"/>
  <c r="N1020" i="3" a="1"/>
  <c r="N1020" i="3" s="1"/>
  <c r="N4612" i="3" a="1"/>
  <c r="N4612" i="3" s="1"/>
  <c r="N2284" i="3" a="1"/>
  <c r="N2284" i="3" s="1"/>
  <c r="N4856" i="3" a="1"/>
  <c r="N4856" i="3" s="1"/>
  <c r="N3119" i="3" a="1"/>
  <c r="N3119" i="3" s="1"/>
  <c r="N993" i="3" a="1"/>
  <c r="N993" i="3" s="1"/>
  <c r="N3722" i="3" a="1"/>
  <c r="N3722" i="3" s="1"/>
  <c r="N4574" i="3" a="1"/>
  <c r="N4574" i="3" s="1"/>
  <c r="N3893" i="3" a="1"/>
  <c r="N3893" i="3" s="1"/>
  <c r="N4296" i="3" a="1"/>
  <c r="N4296" i="3" s="1"/>
  <c r="N2503" i="3" a="1"/>
  <c r="N2503" i="3" s="1"/>
  <c r="N2686" i="3" a="1"/>
  <c r="N2686" i="3" s="1"/>
  <c r="N4673" i="3" a="1"/>
  <c r="N4673" i="3" s="1"/>
  <c r="N868" i="3" a="1"/>
  <c r="N868" i="3" s="1"/>
  <c r="N4985" i="3" a="1"/>
  <c r="N4985" i="3" s="1"/>
  <c r="N5451" i="3" a="1"/>
  <c r="N5451" i="3" s="1"/>
  <c r="N1722" i="3" a="1"/>
  <c r="N1722" i="3" s="1"/>
  <c r="N3110" i="3" a="1"/>
  <c r="N3110" i="3" s="1"/>
  <c r="N5925" i="3" a="1"/>
  <c r="N5925" i="3" s="1"/>
  <c r="N1900" i="3" a="1"/>
  <c r="N1900" i="3" s="1"/>
  <c r="N4954" i="3" a="1"/>
  <c r="N4954" i="3" s="1"/>
  <c r="N5616" i="3" a="1"/>
  <c r="N5616" i="3" s="1"/>
  <c r="N4862" i="3" a="1"/>
  <c r="N4862" i="3" s="1"/>
  <c r="N2490" i="3" a="1"/>
  <c r="N2490" i="3" s="1"/>
  <c r="N4385" i="3" a="1"/>
  <c r="N4385" i="3" s="1"/>
  <c r="N310" i="3" a="1"/>
  <c r="N310" i="3" s="1"/>
  <c r="N1716" i="3" a="1"/>
  <c r="N1716" i="3" s="1"/>
  <c r="N3009" i="3" a="1"/>
  <c r="N3009" i="3" s="1"/>
  <c r="N5365" i="3" a="1"/>
  <c r="N5365" i="3" s="1"/>
  <c r="N2389" i="3" a="1"/>
  <c r="N2389" i="3" s="1"/>
  <c r="N1623" i="3" a="1"/>
  <c r="N1623" i="3" s="1"/>
  <c r="N2543" i="3" a="1"/>
  <c r="N2543" i="3" s="1"/>
  <c r="N2570" i="3" a="1"/>
  <c r="N2570" i="3" s="1"/>
  <c r="N2122" i="3" a="1"/>
  <c r="N2122" i="3" s="1"/>
  <c r="N5752" i="3" a="1"/>
  <c r="N5752" i="3" s="1"/>
  <c r="N3849" i="3" a="1"/>
  <c r="N3849" i="3" s="1"/>
  <c r="N4926" i="3" a="1"/>
  <c r="N4926" i="3" s="1"/>
  <c r="N4955" i="3" a="1"/>
  <c r="N4955" i="3" s="1"/>
  <c r="N2837" i="3" a="1"/>
  <c r="N2837" i="3" s="1"/>
  <c r="N5627" i="3" a="1"/>
  <c r="N5627" i="3" s="1"/>
  <c r="N1055" i="3" a="1"/>
  <c r="N1055" i="3" s="1"/>
  <c r="N3653" i="3" a="1"/>
  <c r="N3653" i="3" s="1"/>
  <c r="N4375" i="3" a="1"/>
  <c r="N4375" i="3" s="1"/>
  <c r="N4154" i="3" a="1"/>
  <c r="N4154" i="3" s="1"/>
  <c r="N71" i="3" a="1"/>
  <c r="N71" i="3" s="1"/>
  <c r="N4716" i="3" a="1"/>
  <c r="N4716" i="3" s="1"/>
  <c r="N4529" i="3" a="1"/>
  <c r="N4529" i="3" s="1"/>
  <c r="N4945" i="3" a="1"/>
  <c r="N4945" i="3" s="1"/>
  <c r="N5019" i="3" a="1"/>
  <c r="N5019" i="3" s="1"/>
  <c r="N4019" i="3" a="1"/>
  <c r="N4019" i="3" s="1"/>
  <c r="N673" i="3" a="1"/>
  <c r="N673" i="3" s="1"/>
  <c r="N4211" i="3" a="1"/>
  <c r="N4211" i="3" s="1"/>
  <c r="N4512" i="3" a="1"/>
  <c r="N4512" i="3" s="1"/>
  <c r="N1425" i="3" a="1"/>
  <c r="N1425" i="3" s="1"/>
  <c r="N5940" i="3" a="1"/>
  <c r="N5940" i="3" s="1"/>
  <c r="N1076" i="3" a="1"/>
  <c r="N1076" i="3" s="1"/>
  <c r="N1221" i="3" a="1"/>
  <c r="N1221" i="3" s="1"/>
  <c r="N1925" i="3" a="1"/>
  <c r="N1925" i="3" s="1"/>
  <c r="N2740" i="3" a="1"/>
  <c r="N2740" i="3" s="1"/>
  <c r="N4871" i="3" a="1"/>
  <c r="N4871" i="3" s="1"/>
  <c r="N1490" i="3" a="1"/>
  <c r="N1490" i="3" s="1"/>
  <c r="N5417" i="3" a="1"/>
  <c r="N5417" i="3" s="1"/>
  <c r="N1462" i="3" a="1"/>
  <c r="N1462" i="3" s="1"/>
  <c r="N819" i="3" a="1"/>
  <c r="N819" i="3" s="1"/>
  <c r="N797" i="3" a="1"/>
  <c r="N797" i="3" s="1"/>
  <c r="N4788" i="3" a="1"/>
  <c r="N4788" i="3" s="1"/>
  <c r="N1387" i="3" a="1"/>
  <c r="N1387" i="3" s="1"/>
  <c r="N4646" i="3" a="1"/>
  <c r="N4646" i="3" s="1"/>
  <c r="N3906" i="3" a="1"/>
  <c r="N3906" i="3" s="1"/>
  <c r="N5384" i="3" a="1"/>
  <c r="N5384" i="3" s="1"/>
  <c r="N648" i="3" a="1"/>
  <c r="N648" i="3" s="1"/>
  <c r="N3553" i="3" a="1"/>
  <c r="N3553" i="3" s="1"/>
  <c r="N2163" i="3" a="1"/>
  <c r="N2163" i="3" s="1"/>
  <c r="N279" i="3" a="1"/>
  <c r="N279" i="3" s="1"/>
  <c r="N4317" i="3" a="1"/>
  <c r="N4317" i="3" s="1"/>
  <c r="N1654" i="3" a="1"/>
  <c r="N1654" i="3" s="1"/>
  <c r="N3414" i="3" a="1"/>
  <c r="N3414" i="3" s="1"/>
  <c r="N2852" i="3" a="1"/>
  <c r="N2852" i="3" s="1"/>
  <c r="N230" i="3" a="1"/>
  <c r="N230" i="3" s="1"/>
  <c r="N4961" i="3" a="1"/>
  <c r="N4961" i="3" s="1"/>
  <c r="N5971" i="3" a="1"/>
  <c r="N5971" i="3" s="1"/>
  <c r="N4397" i="3" a="1"/>
  <c r="N4397" i="3" s="1"/>
  <c r="N5543" i="3" a="1"/>
  <c r="N5543" i="3" s="1"/>
  <c r="N2528" i="3" a="1"/>
  <c r="N2528" i="3" s="1"/>
  <c r="N5228" i="3" a="1"/>
  <c r="N5228" i="3" s="1"/>
  <c r="N884" i="3" a="1"/>
  <c r="N884" i="3" s="1"/>
  <c r="N958" i="3" a="1"/>
  <c r="N958" i="3" s="1"/>
  <c r="N5799" i="3" a="1"/>
  <c r="N5799" i="3" s="1"/>
  <c r="N3796" i="3" a="1"/>
  <c r="N3796" i="3" s="1"/>
  <c r="N5883" i="3" a="1"/>
  <c r="N5883" i="3" s="1"/>
  <c r="N453" i="3" a="1"/>
  <c r="N453" i="3" s="1"/>
  <c r="N1265" i="3" a="1"/>
  <c r="N1265" i="3" s="1"/>
  <c r="N4570" i="3" a="1"/>
  <c r="N4570" i="3" s="1"/>
  <c r="N3664" i="3" a="1"/>
  <c r="N3664" i="3" s="1"/>
  <c r="N679" i="3" a="1"/>
  <c r="N679" i="3" s="1"/>
  <c r="N435" i="3" a="1"/>
  <c r="N435" i="3" s="1"/>
  <c r="N3857" i="3" a="1"/>
  <c r="N3857" i="3" s="1"/>
  <c r="N3481" i="3" a="1"/>
  <c r="N3481" i="3" s="1"/>
  <c r="N3514" i="3" a="1"/>
  <c r="N3514" i="3" s="1"/>
  <c r="N3177" i="3" a="1"/>
  <c r="N3177" i="3" s="1"/>
  <c r="N3976" i="3" a="1"/>
  <c r="N3976" i="3" s="1"/>
  <c r="N4427" i="3" a="1"/>
  <c r="N4427" i="3" s="1"/>
  <c r="N3415" i="3" a="1"/>
  <c r="N3415" i="3" s="1"/>
  <c r="N324" i="3" a="1"/>
  <c r="N324" i="3" s="1"/>
  <c r="N2390" i="3" a="1"/>
  <c r="N2390" i="3" s="1"/>
  <c r="N2137" i="3" a="1"/>
  <c r="N2137" i="3" s="1"/>
  <c r="N1457" i="3" a="1"/>
  <c r="N1457" i="3" s="1"/>
  <c r="N5318" i="3" a="1"/>
  <c r="N5318" i="3" s="1"/>
  <c r="N5981" i="3" a="1"/>
  <c r="N5981" i="3" s="1"/>
  <c r="N2474" i="3" a="1"/>
  <c r="N2474" i="3" s="1"/>
  <c r="N5146" i="3" a="1"/>
  <c r="N5146" i="3" s="1"/>
  <c r="N2068" i="3" a="1"/>
  <c r="N2068" i="3" s="1"/>
  <c r="N5511" i="3" a="1"/>
  <c r="N5511" i="3" s="1"/>
  <c r="N2434" i="3" a="1"/>
  <c r="N2434" i="3" s="1"/>
  <c r="N3894" i="3" a="1"/>
  <c r="N3894" i="3" s="1"/>
  <c r="N1316" i="3" a="1"/>
  <c r="N1316" i="3" s="1"/>
  <c r="N3097" i="3" a="1"/>
  <c r="N3097" i="3" s="1"/>
  <c r="N1086" i="3" a="1"/>
  <c r="N1086" i="3" s="1"/>
  <c r="N1250" i="3" a="1"/>
  <c r="N1250" i="3" s="1"/>
  <c r="N3810" i="3" a="1"/>
  <c r="N3810" i="3" s="1"/>
  <c r="N3946" i="3" a="1"/>
  <c r="N3946" i="3" s="1"/>
  <c r="N2180" i="3" a="1"/>
  <c r="N2180" i="3" s="1"/>
  <c r="N3911" i="3" a="1"/>
  <c r="N3911" i="3" s="1"/>
  <c r="N961" i="3" a="1"/>
  <c r="N961" i="3" s="1"/>
  <c r="N1266" i="3" a="1"/>
  <c r="N1266" i="3" s="1"/>
  <c r="N1257" i="3" a="1"/>
  <c r="N1257" i="3" s="1"/>
  <c r="N5593" i="3" a="1"/>
  <c r="N5593" i="3" s="1"/>
  <c r="N4697" i="3" a="1"/>
  <c r="N4697" i="3" s="1"/>
  <c r="N2185" i="3" a="1"/>
  <c r="N2185" i="3" s="1"/>
  <c r="N3219" i="3" a="1"/>
  <c r="N3219" i="3" s="1"/>
  <c r="N4332" i="3" a="1"/>
  <c r="N4332" i="3" s="1"/>
  <c r="N688" i="3" a="1"/>
  <c r="N688" i="3" s="1"/>
  <c r="N644" i="3" a="1"/>
  <c r="N644" i="3" s="1"/>
  <c r="N85" i="3" a="1"/>
  <c r="N85" i="3" s="1"/>
  <c r="N1154" i="3" a="1"/>
  <c r="N1154" i="3" s="1"/>
  <c r="N5960" i="3" a="1"/>
  <c r="N5960" i="3" s="1"/>
  <c r="N1021" i="3" a="1"/>
  <c r="N1021" i="3" s="1"/>
  <c r="N4910" i="3" a="1"/>
  <c r="N4910" i="3" s="1"/>
  <c r="N2251" i="3" a="1"/>
  <c r="N2251" i="3" s="1"/>
  <c r="N1034" i="3" a="1"/>
  <c r="N1034" i="3" s="1"/>
  <c r="N2607" i="3" a="1"/>
  <c r="N2607" i="3" s="1"/>
  <c r="N2164" i="3" a="1"/>
  <c r="N2164" i="3" s="1"/>
  <c r="N157" i="3" a="1"/>
  <c r="N157" i="3" s="1"/>
  <c r="N3467" i="3" a="1"/>
  <c r="N3467" i="3" s="1"/>
  <c r="N637" i="3" a="1"/>
  <c r="N637" i="3" s="1"/>
  <c r="N3504" i="3" a="1"/>
  <c r="N3504" i="3" s="1"/>
  <c r="N1789" i="3" a="1"/>
  <c r="N1789" i="3" s="1"/>
  <c r="N4553" i="3" a="1"/>
  <c r="N4553" i="3" s="1"/>
  <c r="N2636" i="3" a="1"/>
  <c r="N2636" i="3" s="1"/>
  <c r="N149" i="3" a="1"/>
  <c r="N149" i="3" s="1"/>
  <c r="N3780" i="3" a="1"/>
  <c r="N3780" i="3" s="1"/>
  <c r="N1951" i="3" a="1"/>
  <c r="N1951" i="3" s="1"/>
  <c r="N1605" i="3" a="1"/>
  <c r="N1605" i="3" s="1"/>
  <c r="N2612" i="3" a="1"/>
  <c r="N2612" i="3" s="1"/>
  <c r="N3430" i="3" a="1"/>
  <c r="N3430" i="3" s="1"/>
  <c r="N4654" i="3" a="1"/>
  <c r="N4654" i="3" s="1"/>
  <c r="N1843" i="3" a="1"/>
  <c r="N1843" i="3" s="1"/>
  <c r="N3934" i="3" a="1"/>
  <c r="N3934" i="3" s="1"/>
  <c r="N4613" i="3" a="1"/>
  <c r="N4613" i="3" s="1"/>
  <c r="N2138" i="3" a="1"/>
  <c r="N2138" i="3" s="1"/>
  <c r="N2847" i="3" a="1"/>
  <c r="N2847" i="3" s="1"/>
  <c r="N2391" i="3" a="1"/>
  <c r="N2391" i="3" s="1"/>
  <c r="N2186" i="3" a="1"/>
  <c r="N2186" i="3" s="1"/>
  <c r="N1606" i="3" a="1"/>
  <c r="N1606" i="3" s="1"/>
  <c r="N5332" i="3" a="1"/>
  <c r="N5332" i="3" s="1"/>
  <c r="N3902" i="3" a="1"/>
  <c r="N3902" i="3" s="1"/>
  <c r="N4872" i="3" a="1"/>
  <c r="N4872" i="3" s="1"/>
  <c r="N5179" i="3" a="1"/>
  <c r="N5179" i="3" s="1"/>
  <c r="N5908" i="3" a="1"/>
  <c r="N5908" i="3" s="1"/>
  <c r="N3120" i="3" a="1"/>
  <c r="N3120" i="3" s="1"/>
  <c r="N2696" i="3" a="1"/>
  <c r="N2696" i="3" s="1"/>
  <c r="N18" i="3" a="1"/>
  <c r="N18" i="3" s="1"/>
  <c r="N4831" i="3" a="1"/>
  <c r="N4831" i="3" s="1"/>
  <c r="N4554" i="3" a="1"/>
  <c r="N4554" i="3" s="1"/>
  <c r="N5341" i="3" a="1"/>
  <c r="N5341" i="3" s="1"/>
  <c r="N2831" i="3" a="1"/>
  <c r="N2831" i="3" s="1"/>
  <c r="N2734" i="3" a="1"/>
  <c r="N2734" i="3" s="1"/>
  <c r="N5193" i="3" a="1"/>
  <c r="N5193" i="3" s="1"/>
  <c r="N5725" i="3" a="1"/>
  <c r="N5725" i="3" s="1"/>
  <c r="N1121" i="3" a="1"/>
  <c r="N1121" i="3" s="1"/>
  <c r="N5335" i="3" a="1"/>
  <c r="N5335" i="3" s="1"/>
  <c r="N3199" i="3" a="1"/>
  <c r="N3199" i="3" s="1"/>
  <c r="N1747" i="3" a="1"/>
  <c r="N1747" i="3" s="1"/>
  <c r="N2266" i="3" a="1"/>
  <c r="N2266" i="3" s="1"/>
  <c r="N3546" i="3" a="1"/>
  <c r="N3546" i="3" s="1"/>
  <c r="N3838" i="3" a="1"/>
  <c r="N3838" i="3" s="1"/>
  <c r="N3521" i="3" a="1"/>
  <c r="N3521" i="3" s="1"/>
  <c r="N39" i="3" a="1"/>
  <c r="N39" i="3" s="1"/>
  <c r="N749" i="3" a="1"/>
  <c r="N749" i="3" s="1"/>
  <c r="N1582" i="3" a="1"/>
  <c r="N1582" i="3" s="1"/>
  <c r="N3482" i="3" a="1"/>
  <c r="N3482" i="3" s="1"/>
  <c r="N5458" i="3" a="1"/>
  <c r="N5458" i="3" s="1"/>
  <c r="N4686" i="3" a="1"/>
  <c r="N4686" i="3" s="1"/>
  <c r="N3431" i="3" a="1"/>
  <c r="N3431" i="3" s="1"/>
  <c r="N1626" i="3" a="1"/>
  <c r="N1626" i="3" s="1"/>
  <c r="N3131" i="3" a="1"/>
  <c r="N3131" i="3" s="1"/>
  <c r="N3737" i="3" a="1"/>
  <c r="N3737" i="3" s="1"/>
  <c r="N2232" i="3" a="1"/>
  <c r="N2232" i="3" s="1"/>
  <c r="N3089" i="3" a="1"/>
  <c r="N3089" i="3" s="1"/>
  <c r="N3560" i="3" a="1"/>
  <c r="N3560" i="3" s="1"/>
  <c r="N2287" i="3" a="1"/>
  <c r="N2287" i="3" s="1"/>
  <c r="N5436" i="3" a="1"/>
  <c r="N5436" i="3" s="1"/>
  <c r="N4655" i="3" a="1"/>
  <c r="N4655" i="3" s="1"/>
  <c r="N2598" i="3" a="1"/>
  <c r="N2598" i="3" s="1"/>
  <c r="N4905" i="3" a="1"/>
  <c r="N4905" i="3" s="1"/>
  <c r="N2581" i="3" a="1"/>
  <c r="N2581" i="3" s="1"/>
  <c r="N4674" i="3" a="1"/>
  <c r="N4674" i="3" s="1"/>
  <c r="N5403" i="3" a="1"/>
  <c r="N5403" i="3" s="1"/>
  <c r="N403" i="3" a="1"/>
  <c r="N403" i="3" s="1"/>
  <c r="N1035" i="3" a="1"/>
  <c r="N1035" i="3" s="1"/>
  <c r="N763" i="3" a="1"/>
  <c r="N763" i="3" s="1"/>
  <c r="N1854" i="3" a="1"/>
  <c r="N1854" i="3" s="1"/>
  <c r="N158" i="3" a="1"/>
  <c r="N158" i="3" s="1"/>
  <c r="N764" i="3" a="1"/>
  <c r="N764" i="3" s="1"/>
  <c r="N5026" i="3" a="1"/>
  <c r="N5026" i="3" s="1"/>
  <c r="N1723" i="3" a="1"/>
  <c r="N1723" i="3" s="1"/>
  <c r="N3010" i="3" a="1"/>
  <c r="N3010" i="3" s="1"/>
  <c r="N1128" i="3" a="1"/>
  <c r="N1128" i="3" s="1"/>
  <c r="N3953" i="3" a="1"/>
  <c r="N3953" i="3" s="1"/>
  <c r="N5180" i="3" a="1"/>
  <c r="N5180" i="3" s="1"/>
  <c r="N5314" i="3" a="1"/>
  <c r="N5314" i="3" s="1"/>
  <c r="N4647" i="3" a="1"/>
  <c r="N4647" i="3" s="1"/>
  <c r="N4281" i="3" a="1"/>
  <c r="N4281" i="3" s="1"/>
  <c r="N2913" i="3" a="1"/>
  <c r="N2913" i="3" s="1"/>
  <c r="N3111" i="3" a="1"/>
  <c r="N3111" i="3" s="1"/>
  <c r="N4290" i="3" a="1"/>
  <c r="N4290" i="3" s="1"/>
  <c r="N5599" i="3" a="1"/>
  <c r="N5599" i="3" s="1"/>
  <c r="N2475" i="3" a="1"/>
  <c r="N2475" i="3" s="1"/>
  <c r="N1855" i="3" a="1"/>
  <c r="N1855" i="3" s="1"/>
  <c r="N1989" i="3" a="1"/>
  <c r="N1989" i="3" s="1"/>
  <c r="N5729" i="3" a="1"/>
  <c r="N5729" i="3" s="1"/>
  <c r="N5664" i="3" a="1"/>
  <c r="N5664" i="3" s="1"/>
  <c r="N3777" i="3" a="1"/>
  <c r="N3777" i="3" s="1"/>
  <c r="N5302" i="3" a="1"/>
  <c r="N5302" i="3" s="1"/>
  <c r="N5537" i="3" a="1"/>
  <c r="N5537" i="3" s="1"/>
  <c r="N2687" i="3" a="1"/>
  <c r="N2687" i="3" s="1"/>
  <c r="N1230" i="3" a="1"/>
  <c r="N1230" i="3" s="1"/>
  <c r="N2802" i="3" a="1"/>
  <c r="N2802" i="3" s="1"/>
  <c r="N2674" i="3" a="1"/>
  <c r="N2674" i="3" s="1"/>
  <c r="N4738" i="3" a="1"/>
  <c r="N4738" i="3" s="1"/>
  <c r="N752" i="3" a="1"/>
  <c r="N752" i="3" s="1"/>
  <c r="N1066" i="3" a="1"/>
  <c r="N1066" i="3" s="1"/>
  <c r="N1022" i="3" a="1"/>
  <c r="N1022" i="3" s="1"/>
  <c r="N2020" i="3" a="1"/>
  <c r="N2020" i="3" s="1"/>
  <c r="N361" i="3" a="1"/>
  <c r="N361" i="3" s="1"/>
  <c r="N1279" i="3" a="1"/>
  <c r="N1279" i="3" s="1"/>
  <c r="N5070" i="3" a="1"/>
  <c r="N5070" i="3" s="1"/>
  <c r="N3590" i="3" a="1"/>
  <c r="N3590" i="3" s="1"/>
  <c r="N5130" i="3" a="1"/>
  <c r="N5130" i="3" s="1"/>
  <c r="N4803" i="3" a="1"/>
  <c r="N4803" i="3" s="1"/>
  <c r="N4310" i="3" a="1"/>
  <c r="N4310" i="3" s="1"/>
  <c r="N2344" i="3" a="1"/>
  <c r="N2344" i="3" s="1"/>
  <c r="N2206" i="3" a="1"/>
  <c r="N2206" i="3" s="1"/>
  <c r="N1836" i="3" a="1"/>
  <c r="N1836" i="3" s="1"/>
  <c r="N2599" i="3" a="1"/>
  <c r="N2599" i="3" s="1"/>
  <c r="N606" i="3" a="1"/>
  <c r="N606" i="3" s="1"/>
  <c r="N502" i="3" a="1"/>
  <c r="N502" i="3" s="1"/>
  <c r="N1379" i="3" a="1"/>
  <c r="N1379" i="3" s="1"/>
  <c r="N286" i="3" a="1"/>
  <c r="N286" i="3" s="1"/>
  <c r="N649" i="3" a="1"/>
  <c r="N649" i="3" s="1"/>
  <c r="N780" i="3" a="1"/>
  <c r="N780" i="3" s="1"/>
  <c r="N4090" i="3" a="1"/>
  <c r="N4090" i="3" s="1"/>
  <c r="N1187" i="3" a="1"/>
  <c r="N1187" i="3" s="1"/>
  <c r="N5071" i="3" a="1"/>
  <c r="N5071" i="3" s="1"/>
  <c r="N1114" i="3" a="1"/>
  <c r="N1114" i="3" s="1"/>
  <c r="N4937" i="3" a="1"/>
  <c r="N4937" i="3" s="1"/>
  <c r="N5512" i="3" a="1"/>
  <c r="N5512" i="3" s="1"/>
  <c r="N5371" i="3" a="1"/>
  <c r="N5371" i="3" s="1"/>
  <c r="N2093" i="3" a="1"/>
  <c r="N2093" i="3" s="1"/>
  <c r="N2373" i="3" a="1"/>
  <c r="N2373" i="3" s="1"/>
  <c r="N820" i="3" a="1"/>
  <c r="N820" i="3" s="1"/>
  <c r="N733" i="3" a="1"/>
  <c r="N733" i="3" s="1"/>
  <c r="N1520" i="3" a="1"/>
  <c r="N1520" i="3" s="1"/>
  <c r="N2990" i="3" a="1"/>
  <c r="N2990" i="3" s="1"/>
  <c r="N2903" i="3" a="1"/>
  <c r="N2903" i="3" s="1"/>
  <c r="N159" i="3" a="1"/>
  <c r="N159" i="3" s="1"/>
  <c r="N3835" i="3" a="1"/>
  <c r="N3835" i="3" s="1"/>
  <c r="N2359" i="3" a="1"/>
  <c r="N2359" i="3" s="1"/>
  <c r="N165" i="3" a="1"/>
  <c r="N165" i="3" s="1"/>
  <c r="N2077" i="3" a="1"/>
  <c r="N2077" i="3" s="1"/>
  <c r="N1630" i="3" a="1"/>
  <c r="N1630" i="3" s="1"/>
  <c r="N2626" i="3" a="1"/>
  <c r="N2626" i="3" s="1"/>
  <c r="N4166" i="3" a="1"/>
  <c r="N4166" i="3" s="1"/>
  <c r="N935" i="3" a="1"/>
  <c r="N935" i="3" s="1"/>
  <c r="N4999" i="3" a="1"/>
  <c r="N4999" i="3" s="1"/>
  <c r="N492" i="3" a="1"/>
  <c r="N492" i="3" s="1"/>
  <c r="N1413" i="3" a="1"/>
  <c r="N1413" i="3" s="1"/>
  <c r="N1860" i="3" a="1"/>
  <c r="N1860" i="3" s="1"/>
  <c r="N2152" i="3" a="1"/>
  <c r="N2152" i="3" s="1"/>
  <c r="N4614" i="3" a="1"/>
  <c r="N4614" i="3" s="1"/>
  <c r="N523" i="3" a="1"/>
  <c r="N523" i="3" s="1"/>
  <c r="N2360" i="3" a="1"/>
  <c r="N2360" i="3" s="1"/>
  <c r="N3274" i="3" a="1"/>
  <c r="N3274" i="3" s="1"/>
  <c r="N4370" i="3" a="1"/>
  <c r="N4370" i="3" s="1"/>
  <c r="N4698" i="3" a="1"/>
  <c r="N4698" i="3" s="1"/>
  <c r="N5327" i="3" a="1"/>
  <c r="N5327" i="3" s="1"/>
  <c r="N1933" i="3" a="1"/>
  <c r="N1933" i="3" s="1"/>
  <c r="N5110" i="3" a="1"/>
  <c r="N5110" i="3" s="1"/>
  <c r="N1800" i="3" a="1"/>
  <c r="N1800" i="3" s="1"/>
  <c r="N4699" i="3" a="1"/>
  <c r="N4699" i="3" s="1"/>
  <c r="N4986" i="3" a="1"/>
  <c r="N4986" i="3" s="1"/>
  <c r="N5753" i="3" a="1"/>
  <c r="N5753" i="3" s="1"/>
  <c r="N2882" i="3" a="1"/>
  <c r="N2882" i="3" s="1"/>
  <c r="N4064" i="3" a="1"/>
  <c r="N4064" i="3" s="1"/>
  <c r="N680" i="3" a="1"/>
  <c r="N680" i="3" s="1"/>
  <c r="N4530" i="3" a="1"/>
  <c r="N4530" i="3" s="1"/>
  <c r="N4480" i="3" a="1"/>
  <c r="N4480" i="3" s="1"/>
  <c r="N1960" i="3" a="1"/>
  <c r="N1960" i="3" s="1"/>
  <c r="N2853" i="3" a="1"/>
  <c r="N2853" i="3" s="1"/>
  <c r="N1098" i="3" a="1"/>
  <c r="N1098" i="3" s="1"/>
  <c r="N5058" i="3" a="1"/>
  <c r="N5058" i="3" s="1"/>
  <c r="N1710" i="3" a="1"/>
  <c r="N1710" i="3" s="1"/>
  <c r="N4043" i="3" a="1"/>
  <c r="N4043" i="3" s="1"/>
  <c r="N3631" i="3" a="1"/>
  <c r="N3631" i="3" s="1"/>
  <c r="N4707" i="3" a="1"/>
  <c r="N4707" i="3" s="1"/>
  <c r="N3384" i="3" a="1"/>
  <c r="N3384" i="3" s="1"/>
  <c r="N3052" i="3" a="1"/>
  <c r="N3052" i="3" s="1"/>
  <c r="N2726" i="3" a="1"/>
  <c r="N2726" i="3" s="1"/>
  <c r="N1222" i="3" a="1"/>
  <c r="N1222" i="3" s="1"/>
  <c r="N3586" i="3" a="1"/>
  <c r="N3586" i="3" s="1"/>
  <c r="N4386" i="3" a="1"/>
  <c r="N4386" i="3" s="1"/>
  <c r="N5304" i="3" a="1"/>
  <c r="N5304" i="3" s="1"/>
  <c r="N2495" i="3" a="1"/>
  <c r="N2495" i="3" s="1"/>
  <c r="N869" i="3" a="1"/>
  <c r="N869" i="3" s="1"/>
  <c r="N1023" i="3" a="1"/>
  <c r="N1023" i="3" s="1"/>
  <c r="N2035" i="3" a="1"/>
  <c r="N2035" i="3" s="1"/>
  <c r="N1870" i="3" a="1"/>
  <c r="N1870" i="3" s="1"/>
  <c r="N4350" i="3" a="1"/>
  <c r="N4350" i="3" s="1"/>
  <c r="N1067" i="3" a="1"/>
  <c r="N1067" i="3" s="1"/>
  <c r="N1816" i="3" a="1"/>
  <c r="N1816" i="3" s="1"/>
  <c r="N4665" i="3" a="1"/>
  <c r="N4665" i="3" s="1"/>
  <c r="N1426" i="3" a="1"/>
  <c r="N1426" i="3" s="1"/>
  <c r="N1491" i="3" a="1"/>
  <c r="N1491" i="3" s="1"/>
  <c r="N2061" i="3" a="1"/>
  <c r="N2061" i="3" s="1"/>
  <c r="N541" i="3" a="1"/>
  <c r="N541" i="3" s="1"/>
  <c r="N2126" i="3" a="1"/>
  <c r="N2126" i="3" s="1"/>
  <c r="N2735" i="3" a="1"/>
  <c r="N2735" i="3" s="1"/>
  <c r="N2979" i="3" a="1"/>
  <c r="N2979" i="3" s="1"/>
  <c r="N3965" i="3" a="1"/>
  <c r="N3965" i="3" s="1"/>
  <c r="N1571" i="3" a="1"/>
  <c r="N1571" i="3" s="1"/>
  <c r="N3416" i="3" a="1"/>
  <c r="N3416" i="3" s="1"/>
  <c r="N4675" i="3" a="1"/>
  <c r="N4675" i="3" s="1"/>
  <c r="N1401" i="3" a="1"/>
  <c r="N1401" i="3" s="1"/>
  <c r="N2226" i="3" a="1"/>
  <c r="N2226" i="3" s="1"/>
  <c r="N1347" i="3" a="1"/>
  <c r="N1347" i="3" s="1"/>
  <c r="N4849" i="3" a="1"/>
  <c r="N4849" i="3" s="1"/>
  <c r="N4059" i="3" a="1"/>
  <c r="N4059" i="3" s="1"/>
  <c r="N5189" i="3" a="1"/>
  <c r="N5189" i="3" s="1"/>
  <c r="N3786" i="3" a="1"/>
  <c r="N3786" i="3" s="1"/>
  <c r="N508" i="3" a="1"/>
  <c r="N508" i="3" s="1"/>
  <c r="N1794" i="3" a="1"/>
  <c r="N1794" i="3" s="1"/>
  <c r="N5131" i="3" a="1"/>
  <c r="N5131" i="3" s="1"/>
  <c r="N1046" i="3" a="1"/>
  <c r="N1046" i="3" s="1"/>
  <c r="N6000" i="3" a="1"/>
  <c r="N6000" i="3" s="1"/>
  <c r="N2008" i="3" a="1"/>
  <c r="N2008" i="3" s="1"/>
  <c r="N2345" i="3" a="1"/>
  <c r="N2345" i="3" s="1"/>
  <c r="N1521" i="3" a="1"/>
  <c r="N1521" i="3" s="1"/>
  <c r="N2582" i="3" a="1"/>
  <c r="N2582" i="3" s="1"/>
  <c r="N2773" i="3" a="1"/>
  <c r="N2773" i="3" s="1"/>
  <c r="N4513" i="3" a="1"/>
  <c r="N4513" i="3" s="1"/>
  <c r="N5229" i="3" a="1"/>
  <c r="N5229" i="3" s="1"/>
  <c r="N927" i="3" a="1"/>
  <c r="N927" i="3" s="1"/>
  <c r="N4771" i="3" a="1"/>
  <c r="N4771" i="3" s="1"/>
  <c r="N1850" i="3" a="1"/>
  <c r="N1850" i="3" s="1"/>
  <c r="N12" i="3" a="1"/>
  <c r="N12" i="3" s="1"/>
  <c r="N5903" i="3" a="1"/>
  <c r="N5903" i="3" s="1"/>
  <c r="N5385" i="3" a="1"/>
  <c r="N5385" i="3" s="1"/>
  <c r="N2697" i="3" a="1"/>
  <c r="N2697" i="3" s="1"/>
  <c r="N4363" i="3" a="1"/>
  <c r="N4363" i="3" s="1"/>
  <c r="N1769" i="3" a="1"/>
  <c r="N1769" i="3" s="1"/>
  <c r="N3954" i="3" a="1"/>
  <c r="N3954" i="3" s="1"/>
  <c r="N3654" i="3" a="1"/>
  <c r="N3654" i="3" s="1"/>
  <c r="N2101" i="3" a="1"/>
  <c r="N2101" i="3" s="1"/>
  <c r="N4449" i="3" a="1"/>
  <c r="N4449" i="3" s="1"/>
  <c r="N3947" i="3" a="1"/>
  <c r="N3947" i="3" s="1"/>
  <c r="N2337" i="3" a="1"/>
  <c r="N2337" i="3" s="1"/>
  <c r="N1056" i="3" a="1"/>
  <c r="N1056" i="3" s="1"/>
  <c r="N319" i="3" a="1"/>
  <c r="N319" i="3" s="1"/>
  <c r="N599" i="3" a="1"/>
  <c r="N599" i="3" s="1"/>
  <c r="N4076" i="3" a="1"/>
  <c r="N4076" i="3" s="1"/>
  <c r="N5594" i="3" a="1"/>
  <c r="N5594" i="3" s="1"/>
  <c r="N1844" i="3" a="1"/>
  <c r="N1844" i="3" s="1"/>
  <c r="N994" i="3" a="1"/>
  <c r="N994" i="3" s="1"/>
  <c r="N4906" i="3" a="1"/>
  <c r="N4906" i="3" s="1"/>
  <c r="N1129" i="3" a="1"/>
  <c r="N1129" i="3" s="1"/>
  <c r="N2820" i="3" a="1"/>
  <c r="N2820" i="3" s="1"/>
  <c r="N4225" i="3" a="1"/>
  <c r="N4225" i="3" s="1"/>
  <c r="N1631" i="3" a="1"/>
  <c r="N1631" i="3" s="1"/>
  <c r="N3408" i="3" a="1"/>
  <c r="N3408" i="3" s="1"/>
  <c r="N3966" i="3" a="1"/>
  <c r="N3966" i="3" s="1"/>
  <c r="N311" i="3" a="1"/>
  <c r="N311" i="3" s="1"/>
  <c r="N4010" i="3" a="1"/>
  <c r="N4010" i="3" s="1"/>
  <c r="N4082" i="3" a="1"/>
  <c r="N4082" i="3" s="1"/>
  <c r="N2872" i="3" a="1"/>
  <c r="N2872" i="3" s="1"/>
  <c r="N3164" i="3" a="1"/>
  <c r="N3164" i="3" s="1"/>
  <c r="N4656" i="3" a="1"/>
  <c r="N4656" i="3" s="1"/>
  <c r="N5336" i="3" a="1"/>
  <c r="N5336" i="3" s="1"/>
  <c r="N1983" i="3" a="1"/>
  <c r="N1983" i="3" s="1"/>
  <c r="N2009" i="3" a="1"/>
  <c r="N2009" i="3" s="1"/>
  <c r="N5730" i="3" a="1"/>
  <c r="N5730" i="3" s="1"/>
  <c r="N5360" i="3" a="1"/>
  <c r="N5360" i="3" s="1"/>
  <c r="N4657" i="3" a="1"/>
  <c r="N4657" i="3" s="1"/>
  <c r="N5027" i="3" a="1"/>
  <c r="N5027" i="3" s="1"/>
  <c r="N2662" i="3" a="1"/>
  <c r="N2662" i="3" s="1"/>
  <c r="N4218" i="3" a="1"/>
  <c r="N4218" i="3" s="1"/>
  <c r="N1161" i="3" a="1"/>
  <c r="N1161" i="3" s="1"/>
  <c r="N2560" i="3" a="1"/>
  <c r="N2560" i="3" s="1"/>
  <c r="N772" i="3" a="1"/>
  <c r="N772" i="3" s="1"/>
  <c r="N404" i="3" a="1"/>
  <c r="N404" i="3" s="1"/>
  <c r="N4212" i="3" a="1"/>
  <c r="N4212" i="3" s="1"/>
  <c r="N4376" i="3" a="1"/>
  <c r="N4376" i="3" s="1"/>
  <c r="N1748" i="3" a="1"/>
  <c r="N1748" i="3" s="1"/>
  <c r="N2483" i="3" a="1"/>
  <c r="N2483" i="3" s="1"/>
  <c r="N1087" i="3" a="1"/>
  <c r="N1087" i="3" s="1"/>
  <c r="N5877" i="3" a="1"/>
  <c r="N5877" i="3" s="1"/>
  <c r="N3672" i="3" a="1"/>
  <c r="N3672" i="3" s="1"/>
  <c r="N4202" i="3" a="1"/>
  <c r="N4202" i="3" s="1"/>
  <c r="N698" i="3" a="1"/>
  <c r="N698" i="3" s="1"/>
  <c r="N2551" i="3" a="1"/>
  <c r="N2551" i="3" s="1"/>
  <c r="N1945" i="3" a="1"/>
  <c r="N1945" i="3" s="1"/>
  <c r="N4178" i="3" a="1"/>
  <c r="N4178" i="3" s="1"/>
  <c r="N176" i="3" a="1"/>
  <c r="N176" i="3" s="1"/>
  <c r="N1572" i="3" a="1"/>
  <c r="N1572" i="3" s="1"/>
  <c r="N2123" i="3" a="1"/>
  <c r="N2123" i="3" s="1"/>
  <c r="N1355" i="3" a="1"/>
  <c r="N1355" i="3" s="1"/>
  <c r="N5489" i="3" a="1"/>
  <c r="N5489" i="3" s="1"/>
  <c r="N5690" i="3" a="1"/>
  <c r="N5690" i="3" s="1"/>
  <c r="N5909" i="3" a="1"/>
  <c r="N5909" i="3" s="1"/>
  <c r="N3505" i="3" a="1"/>
  <c r="N3505" i="3" s="1"/>
  <c r="N2361" i="3" a="1"/>
  <c r="N2361" i="3" s="1"/>
  <c r="N4624" i="3" a="1"/>
  <c r="N4624" i="3" s="1"/>
  <c r="N995" i="3" a="1"/>
  <c r="N995" i="3" s="1"/>
  <c r="N3878" i="3" a="1"/>
  <c r="N3878" i="3" s="1"/>
  <c r="N135" i="3" a="1"/>
  <c r="N135" i="3" s="1"/>
  <c r="N951" i="3" a="1"/>
  <c r="N951" i="3" s="1"/>
  <c r="N4779" i="3" a="1"/>
  <c r="N4779" i="3" s="1"/>
  <c r="N4841" i="3" a="1"/>
  <c r="N4841" i="3" s="1"/>
  <c r="N1251" i="3" a="1"/>
  <c r="N1251" i="3" s="1"/>
  <c r="N2571" i="3" a="1"/>
  <c r="N2571" i="3" s="1"/>
  <c r="N2295" i="3" a="1"/>
  <c r="N2295" i="3" s="1"/>
  <c r="N3827" i="3" a="1"/>
  <c r="N3827" i="3" s="1"/>
  <c r="N1522" i="3" a="1"/>
  <c r="N1522" i="3" s="1"/>
  <c r="N2352" i="3" a="1"/>
  <c r="N2352" i="3" s="1"/>
  <c r="N206" i="3" a="1"/>
  <c r="N206" i="3" s="1"/>
  <c r="N2840" i="3" a="1"/>
  <c r="N2840" i="3" s="1"/>
  <c r="N3002" i="3" a="1"/>
  <c r="N3002" i="3" s="1"/>
  <c r="N5572" i="3" a="1"/>
  <c r="N5572" i="3" s="1"/>
  <c r="N4504" i="3" a="1"/>
  <c r="N4504" i="3" s="1"/>
  <c r="N5961" i="3" a="1"/>
  <c r="N5961" i="3" s="1"/>
  <c r="N1244" i="3" a="1"/>
  <c r="N1244" i="3" s="1"/>
  <c r="N3561" i="3" a="1"/>
  <c r="N3561" i="3" s="1"/>
  <c r="N3587" i="3" a="1"/>
  <c r="N3587" i="3" s="1"/>
  <c r="N2468" i="3" a="1"/>
  <c r="N2468" i="3" s="1"/>
  <c r="N5208" i="3" a="1"/>
  <c r="N5208" i="3" s="1"/>
  <c r="N5217" i="3" a="1"/>
  <c r="N5217" i="3" s="1"/>
  <c r="N2617" i="3" a="1"/>
  <c r="N2617" i="3" s="1"/>
  <c r="N1946" i="3" a="1"/>
  <c r="N1946" i="3" s="1"/>
  <c r="N86" i="3" a="1"/>
  <c r="N86" i="3" s="1"/>
  <c r="N1402" i="3" a="1"/>
  <c r="N1402" i="3" s="1"/>
  <c r="N4938" i="3" a="1"/>
  <c r="N4938" i="3" s="1"/>
  <c r="N118" i="3" a="1"/>
  <c r="N118" i="3" s="1"/>
  <c r="N2588" i="3" a="1"/>
  <c r="N2588" i="3" s="1"/>
  <c r="N4060" i="3" a="1"/>
  <c r="N4060" i="3" s="1"/>
  <c r="N985" i="3" a="1"/>
  <c r="N985" i="3" s="1"/>
  <c r="N4832" i="3" a="1"/>
  <c r="N4832" i="3" s="1"/>
  <c r="N1990" i="3" a="1"/>
  <c r="N1990" i="3" s="1"/>
  <c r="N3041" i="3" a="1"/>
  <c r="N3041" i="3" s="1"/>
  <c r="N1974" i="3" a="1"/>
  <c r="N1974" i="3" s="1"/>
  <c r="N662" i="3" a="1"/>
  <c r="N662" i="3" s="1"/>
  <c r="N5132" i="3" a="1"/>
  <c r="N5132" i="3" s="1"/>
  <c r="N5501" i="3" a="1"/>
  <c r="N5501" i="3" s="1"/>
  <c r="N2821" i="3" a="1"/>
  <c r="N2821" i="3" s="1"/>
  <c r="N5470" i="3" a="1"/>
  <c r="N5470" i="3" s="1"/>
  <c r="N2258" i="3" a="1"/>
  <c r="N2258" i="3" s="1"/>
  <c r="N395" i="3" a="1"/>
  <c r="N395" i="3" s="1"/>
  <c r="N1202" i="3" a="1"/>
  <c r="N1202" i="3" s="1"/>
  <c r="N5929" i="3" a="1"/>
  <c r="N5929" i="3" s="1"/>
  <c r="N1820" i="3" a="1"/>
  <c r="N1820" i="3" s="1"/>
  <c r="N2688" i="3" a="1"/>
  <c r="N2688" i="3" s="1"/>
  <c r="N5600" i="3" a="1"/>
  <c r="N5600" i="3" s="1"/>
  <c r="N1837" i="3" a="1"/>
  <c r="N1837" i="3" s="1"/>
  <c r="N1975" i="3" a="1"/>
  <c r="N1975" i="3" s="1"/>
  <c r="N5153" i="3" a="1"/>
  <c r="N5153" i="3" s="1"/>
  <c r="N3991" i="3" a="1"/>
  <c r="N3991" i="3" s="1"/>
  <c r="N1162" i="3" a="1"/>
  <c r="N1162" i="3" s="1"/>
  <c r="N2991" i="3" a="1"/>
  <c r="N2991" i="3" s="1"/>
  <c r="N3207" i="3" a="1"/>
  <c r="N3207" i="3" s="1"/>
  <c r="N5147" i="3" a="1"/>
  <c r="N5147" i="3" s="1"/>
  <c r="N1643" i="3" a="1"/>
  <c r="N1643" i="3" s="1"/>
  <c r="N4733" i="3" a="1"/>
  <c r="N4733" i="3" s="1"/>
  <c r="N4833" i="3" a="1"/>
  <c r="N4833" i="3" s="1"/>
  <c r="N1762" i="3" a="1"/>
  <c r="N1762" i="3" s="1"/>
  <c r="N2002" i="3" a="1"/>
  <c r="N2002" i="3" s="1"/>
  <c r="N1115" i="3" a="1"/>
  <c r="N1115" i="3" s="1"/>
  <c r="N1116" i="3" a="1"/>
  <c r="N1116" i="3" s="1"/>
  <c r="N600" i="3" a="1"/>
  <c r="N600" i="3" s="1"/>
  <c r="N4245" i="3" a="1"/>
  <c r="N4245" i="3" s="1"/>
  <c r="N5350" i="3" a="1"/>
  <c r="N5350" i="3" s="1"/>
  <c r="N5754" i="3" a="1"/>
  <c r="N5754" i="3" s="1"/>
  <c r="N3277" i="3" a="1"/>
  <c r="N3277" i="3" s="1"/>
  <c r="N2462" i="3" a="1"/>
  <c r="N2462" i="3" s="1"/>
  <c r="N4586" i="3" a="1"/>
  <c r="N4586" i="3" s="1"/>
  <c r="N1501" i="3" a="1"/>
  <c r="N1501" i="3" s="1"/>
  <c r="N4780" i="3" a="1"/>
  <c r="N4780" i="3" s="1"/>
  <c r="N2572" i="3" a="1"/>
  <c r="N2572" i="3" s="1"/>
  <c r="N4826" i="3" a="1"/>
  <c r="N4826" i="3" s="1"/>
  <c r="N428" i="3" a="1"/>
  <c r="N428" i="3" s="1"/>
  <c r="N3377" i="3" a="1"/>
  <c r="N3377" i="3" s="1"/>
  <c r="N607" i="3" a="1"/>
  <c r="N607" i="3" s="1"/>
  <c r="N3992" i="3" a="1"/>
  <c r="N3992" i="3" s="1"/>
  <c r="N1737" i="3" a="1"/>
  <c r="N1737" i="3" s="1"/>
  <c r="N1936" i="3" a="1"/>
  <c r="N1936" i="3" s="1"/>
  <c r="N1724" i="3" a="1"/>
  <c r="N1724" i="3" s="1"/>
  <c r="N2933" i="3" a="1"/>
  <c r="N2933" i="3" s="1"/>
  <c r="N2698" i="3" a="1"/>
  <c r="N2698" i="3" s="1"/>
  <c r="N3358" i="3" a="1"/>
  <c r="N3358" i="3" s="1"/>
  <c r="N1203" i="3" a="1"/>
  <c r="N1203" i="3" s="1"/>
  <c r="N5418" i="3" a="1"/>
  <c r="N5418" i="3" s="1"/>
  <c r="N1335" i="3" a="1"/>
  <c r="N1335" i="3" s="1"/>
  <c r="N5452" i="3" a="1"/>
  <c r="N5452" i="3" s="1"/>
  <c r="N3080" i="3" a="1"/>
  <c r="N3080" i="3" s="1"/>
  <c r="N3185" i="3" a="1"/>
  <c r="N3185" i="3" s="1"/>
  <c r="N5222" i="3" a="1"/>
  <c r="N5222" i="3" s="1"/>
  <c r="N2448" i="3" a="1"/>
  <c r="N2448" i="3" s="1"/>
  <c r="N2887" i="3" a="1"/>
  <c r="N2887" i="3" s="1"/>
  <c r="N4187" i="3" a="1"/>
  <c r="N4187" i="3" s="1"/>
  <c r="N1991" i="3" a="1"/>
  <c r="N1991" i="3" s="1"/>
  <c r="N5898" i="3" a="1"/>
  <c r="N5898" i="3" s="1"/>
  <c r="N3614" i="3" a="1"/>
  <c r="N3614" i="3" s="1"/>
  <c r="N5391" i="3" a="1"/>
  <c r="N5391" i="3" s="1"/>
  <c r="N1871" i="3" a="1"/>
  <c r="N1871" i="3" s="1"/>
  <c r="N5169" i="3" a="1"/>
  <c r="N5169" i="3" s="1"/>
  <c r="N4444" i="3" a="1"/>
  <c r="N4444" i="3" s="1"/>
  <c r="N2085" i="3" a="1"/>
  <c r="N2085" i="3" s="1"/>
  <c r="N2873" i="3" a="1"/>
  <c r="N2873" i="3" s="1"/>
  <c r="N3081" i="3" a="1"/>
  <c r="N3081" i="3" s="1"/>
  <c r="N2689" i="3" a="1"/>
  <c r="N2689" i="3" s="1"/>
  <c r="N2143" i="3" a="1"/>
  <c r="N2143" i="3" s="1"/>
  <c r="N4127" i="3" a="1"/>
  <c r="N4127" i="3" s="1"/>
  <c r="N4524" i="3" a="1"/>
  <c r="N4524" i="3" s="1"/>
  <c r="N5579" i="3" a="1"/>
  <c r="N5579" i="3" s="1"/>
  <c r="N3082" i="3" a="1"/>
  <c r="N3082" i="3" s="1"/>
  <c r="N129" i="3" a="1"/>
  <c r="N129" i="3" s="1"/>
  <c r="N2815" i="3" a="1"/>
  <c r="N2815" i="3" s="1"/>
  <c r="N1155" i="3" a="1"/>
  <c r="N1155" i="3" s="1"/>
  <c r="N2785" i="3" a="1"/>
  <c r="N2785" i="3" s="1"/>
  <c r="N2010" i="3" a="1"/>
  <c r="N2010" i="3" s="1"/>
  <c r="N2496" i="3" a="1"/>
  <c r="N2496" i="3" s="1"/>
  <c r="N601" i="3" a="1"/>
  <c r="N601" i="3" s="1"/>
  <c r="N5904" i="3" a="1"/>
  <c r="N5904" i="3" s="1"/>
  <c r="N5848" i="3" a="1"/>
  <c r="N5848" i="3" s="1"/>
  <c r="N2410" i="3" a="1"/>
  <c r="N2410" i="3" s="1"/>
  <c r="N2050" i="3" a="1"/>
  <c r="N2050" i="3" s="1"/>
  <c r="N119" i="3" a="1"/>
  <c r="N119" i="3" s="1"/>
  <c r="N1882" i="3" a="1"/>
  <c r="N1882" i="3" s="1"/>
  <c r="N362" i="3" a="1"/>
  <c r="N362" i="3" s="1"/>
  <c r="N2786" i="3" a="1"/>
  <c r="N2786" i="3" s="1"/>
  <c r="N231" i="3" a="1"/>
  <c r="N231" i="3" s="1"/>
  <c r="N3338" i="3" a="1"/>
  <c r="N3338" i="3" s="1"/>
  <c r="N870" i="3" a="1"/>
  <c r="N870" i="3" s="1"/>
  <c r="N4322" i="3" a="1"/>
  <c r="N4322" i="3" s="1"/>
  <c r="N59" i="3" a="1"/>
  <c r="N59" i="3" s="1"/>
  <c r="N5372" i="3" a="1"/>
  <c r="N5372" i="3" s="1"/>
  <c r="N1845" i="3" a="1"/>
  <c r="N1845" i="3" s="1"/>
  <c r="N384" i="3" a="1"/>
  <c r="N384" i="3" s="1"/>
  <c r="N1548" i="3" a="1"/>
  <c r="N1548" i="3" s="1"/>
  <c r="N1686" i="3" a="1"/>
  <c r="N1686" i="3" s="1"/>
  <c r="N1781" i="3" a="1"/>
  <c r="N1781" i="3" s="1"/>
  <c r="N405" i="3" a="1"/>
  <c r="N405" i="3" s="1"/>
  <c r="N1036" i="3" a="1"/>
  <c r="N1036" i="3" s="1"/>
  <c r="N1573" i="3" a="1"/>
  <c r="N1573" i="3" s="1"/>
  <c r="N5703" i="3" a="1"/>
  <c r="N5703" i="3" s="1"/>
  <c r="N3850" i="3" a="1"/>
  <c r="N3850" i="3" s="1"/>
  <c r="N1163" i="3" a="1"/>
  <c r="N1163" i="3" s="1"/>
  <c r="N5230" i="3" a="1"/>
  <c r="N5230" i="3" s="1"/>
  <c r="N3912" i="3" a="1"/>
  <c r="N3912" i="3" s="1"/>
  <c r="N3449" i="3" a="1"/>
  <c r="N3449" i="3" s="1"/>
  <c r="N3290" i="3" a="1"/>
  <c r="N3290" i="3" s="1"/>
  <c r="N3591" i="3" a="1"/>
  <c r="N3591" i="3" s="1"/>
  <c r="N2127" i="3" a="1"/>
  <c r="N2127" i="3" s="1"/>
  <c r="N4863" i="3" a="1"/>
  <c r="N4863" i="3" s="1"/>
  <c r="N5190" i="3" a="1"/>
  <c r="N5190" i="3" s="1"/>
  <c r="N2736" i="3" a="1"/>
  <c r="N2736" i="3" s="1"/>
  <c r="N1738" i="3" a="1"/>
  <c r="N1738" i="3" s="1"/>
  <c r="N2627" i="3" a="1"/>
  <c r="N2627" i="3" s="1"/>
  <c r="N4748" i="3" a="1"/>
  <c r="N4748" i="3" s="1"/>
  <c r="N280" i="3" a="1"/>
  <c r="N280" i="3" s="1"/>
  <c r="N5989" i="3" a="1"/>
  <c r="N5989" i="3" s="1"/>
  <c r="N4475" i="3" a="1"/>
  <c r="N4475" i="3" s="1"/>
  <c r="N3251" i="3" a="1"/>
  <c r="N3251" i="3" s="1"/>
  <c r="N2600" i="3" a="1"/>
  <c r="N2600" i="3" s="1"/>
  <c r="N4836" i="3" a="1"/>
  <c r="N4836" i="3" s="1"/>
  <c r="N3626" i="3" a="1"/>
  <c r="N3626" i="3" s="1"/>
  <c r="N5245" i="3" a="1"/>
  <c r="N5245" i="3" s="1"/>
  <c r="N5884" i="3" a="1"/>
  <c r="N5884" i="3" s="1"/>
  <c r="N4934" i="3" a="1"/>
  <c r="N4934" i="3" s="1"/>
  <c r="N4789" i="3" a="1"/>
  <c r="N4789" i="3" s="1"/>
  <c r="N3734" i="3" a="1"/>
  <c r="N3734" i="3" s="1"/>
  <c r="N4277" i="3" a="1"/>
  <c r="N4277" i="3" s="1"/>
  <c r="N5734" i="3" a="1"/>
  <c r="N5734" i="3" s="1"/>
  <c r="N714" i="3" a="1"/>
  <c r="N714" i="3" s="1"/>
  <c r="N3756" i="3" a="1"/>
  <c r="N3756" i="3" s="1"/>
  <c r="N4128" i="3" a="1"/>
  <c r="N4128" i="3" s="1"/>
  <c r="N5072" i="3" a="1"/>
  <c r="N5072" i="3" s="1"/>
  <c r="N5239" i="3" a="1"/>
  <c r="N5239" i="3" s="1"/>
  <c r="N4638" i="3" a="1"/>
  <c r="N4638" i="3" s="1"/>
  <c r="N1099" i="3" a="1"/>
  <c r="N1099" i="3" s="1"/>
  <c r="N112" i="3" a="1"/>
  <c r="N112" i="3" s="1"/>
  <c r="N5573" i="3" a="1"/>
  <c r="N5573" i="3" s="1"/>
  <c r="N269" i="3" a="1"/>
  <c r="N269" i="3" s="1"/>
  <c r="N4857" i="3" a="1"/>
  <c r="N4857" i="3" s="1"/>
  <c r="N1024" i="3" a="1"/>
  <c r="N1024" i="3" s="1"/>
  <c r="N4364" i="3" a="1"/>
  <c r="N4364" i="3" s="1"/>
  <c r="N412" i="3" a="1"/>
  <c r="N412" i="3" s="1"/>
  <c r="N4739" i="3" a="1"/>
  <c r="N4739" i="3" s="1"/>
  <c r="N179" i="3" a="1"/>
  <c r="N179" i="3" s="1"/>
  <c r="N3313" i="3" a="1"/>
  <c r="N3313" i="3" s="1"/>
  <c r="N60" i="3" a="1"/>
  <c r="N60" i="3" s="1"/>
  <c r="N3632" i="3" a="1"/>
  <c r="N3632" i="3" s="1"/>
  <c r="N3868" i="3" a="1"/>
  <c r="N3868" i="3" s="1"/>
  <c r="N2888" i="3" a="1"/>
  <c r="N2888" i="3" s="1"/>
  <c r="N100" i="3" a="1"/>
  <c r="N100" i="3" s="1"/>
  <c r="N5282" i="3" a="1"/>
  <c r="N5282" i="3" s="1"/>
  <c r="N3640" i="3" a="1"/>
  <c r="N3640" i="3" s="1"/>
  <c r="N53" i="3" a="1"/>
  <c r="N53" i="3" s="1"/>
  <c r="N4106" i="3" a="1"/>
  <c r="N4106" i="3" s="1"/>
  <c r="N4129" i="3" a="1"/>
  <c r="N4129" i="3" s="1"/>
  <c r="N5691" i="3" a="1"/>
  <c r="N5691" i="3" s="1"/>
  <c r="N5910" i="3" a="1"/>
  <c r="N5910" i="3" s="1"/>
  <c r="N5885" i="3" a="1"/>
  <c r="N5885" i="3" s="1"/>
  <c r="N3688" i="3" a="1"/>
  <c r="N3688" i="3" s="1"/>
  <c r="N444" i="3" a="1"/>
  <c r="N444" i="3" s="1"/>
  <c r="N4804" i="3" a="1"/>
  <c r="N4804" i="3" s="1"/>
  <c r="N2252" i="3" a="1"/>
  <c r="N2252" i="3" s="1"/>
  <c r="N3003" i="3" a="1"/>
  <c r="N3003" i="3" s="1"/>
  <c r="N5309" i="3" a="1"/>
  <c r="N5309" i="3" s="1"/>
  <c r="N626" i="3" a="1"/>
  <c r="N626" i="3" s="1"/>
  <c r="N3895" i="3" a="1"/>
  <c r="N3895" i="3" s="1"/>
  <c r="N1901" i="3" a="1"/>
  <c r="N1901" i="3" s="1"/>
  <c r="N3738" i="3" a="1"/>
  <c r="N3738" i="3" s="1"/>
  <c r="N5466" i="3" a="1"/>
  <c r="N5466" i="3" s="1"/>
  <c r="N2249" i="3" a="1"/>
  <c r="N2249" i="3" s="1"/>
  <c r="N940" i="3" a="1"/>
  <c r="N940" i="3" s="1"/>
  <c r="N2926" i="3" a="1"/>
  <c r="N2926" i="3" s="1"/>
  <c r="N4555" i="3" a="1"/>
  <c r="N4555" i="3" s="1"/>
  <c r="N4729" i="3" a="1"/>
  <c r="N4729" i="3" s="1"/>
  <c r="N1245" i="3" a="1"/>
  <c r="N1245" i="3" s="1"/>
  <c r="N2573" i="3" a="1"/>
  <c r="N2573" i="3" s="1"/>
  <c r="N638" i="3" a="1"/>
  <c r="N638" i="3" s="1"/>
  <c r="N4025" i="3" a="1"/>
  <c r="N4025" i="3" s="1"/>
  <c r="N3278" i="3" a="1"/>
  <c r="N3278" i="3" s="1"/>
  <c r="N2334" i="3" a="1"/>
  <c r="N2334" i="3" s="1"/>
  <c r="N3450" i="3" a="1"/>
  <c r="N3450" i="3" s="1"/>
  <c r="N524" i="3" a="1"/>
  <c r="N524" i="3" s="1"/>
  <c r="N1393" i="3" a="1"/>
  <c r="N1393" i="3" s="1"/>
  <c r="N5765" i="3" a="1"/>
  <c r="N5765" i="3" s="1"/>
  <c r="N4387" i="3" a="1"/>
  <c r="N4387" i="3" s="1"/>
  <c r="N5816" i="3" a="1"/>
  <c r="N5816" i="3" s="1"/>
  <c r="N2980" i="3" a="1"/>
  <c r="N2980" i="3" s="1"/>
  <c r="N5274" i="3" a="1"/>
  <c r="N5274" i="3" s="1"/>
  <c r="N3227" i="3" a="1"/>
  <c r="N3227" i="3" s="1"/>
  <c r="N3314" i="3" a="1"/>
  <c r="N3314" i="3" s="1"/>
  <c r="N4414" i="3" a="1"/>
  <c r="N4414" i="3" s="1"/>
  <c r="N572" i="3" a="1"/>
  <c r="N572" i="3" s="1"/>
  <c r="N87" i="3" a="1"/>
  <c r="N87" i="3" s="1"/>
  <c r="N281" i="3" a="1"/>
  <c r="N281" i="3" s="1"/>
  <c r="N3279" i="3" a="1"/>
  <c r="N3279" i="3" s="1"/>
  <c r="N3019" i="3" a="1"/>
  <c r="N3019" i="3" s="1"/>
  <c r="N4815" i="3" a="1"/>
  <c r="N4815" i="3" s="1"/>
  <c r="N920" i="3" a="1"/>
  <c r="N920" i="3" s="1"/>
  <c r="N2904" i="3" a="1"/>
  <c r="N2904" i="3" s="1"/>
  <c r="N959" i="3" a="1"/>
  <c r="N959" i="3" s="1"/>
  <c r="N3924" i="3" a="1"/>
  <c r="N3924" i="3" s="1"/>
  <c r="N5170" i="3" a="1"/>
  <c r="N5170" i="3" s="1"/>
  <c r="N1892" i="3" a="1"/>
  <c r="N1892" i="3" s="1"/>
  <c r="N910" i="3" a="1"/>
  <c r="N910" i="3" s="1"/>
  <c r="N2069" i="3" a="1"/>
  <c r="N2069" i="3" s="1"/>
  <c r="N2889" i="3" a="1"/>
  <c r="N2889" i="3" s="1"/>
  <c r="N5633" i="3" a="1"/>
  <c r="N5633" i="3" s="1"/>
  <c r="N5550" i="3" a="1"/>
  <c r="N5550" i="3" s="1"/>
  <c r="N4305" i="3" a="1"/>
  <c r="N4305" i="3" s="1"/>
  <c r="N1156" i="3" a="1"/>
  <c r="N1156" i="3" s="1"/>
  <c r="N2045" i="3" a="1"/>
  <c r="N2045" i="3" s="1"/>
  <c r="N1336" i="3" a="1"/>
  <c r="N1336" i="3" s="1"/>
  <c r="N4029" i="3" a="1"/>
  <c r="N4029" i="3" s="1"/>
  <c r="N1655" i="3" a="1"/>
  <c r="N1655" i="3" s="1"/>
  <c r="N952" i="3" a="1"/>
  <c r="N952" i="3" s="1"/>
  <c r="N3781" i="3" a="1"/>
  <c r="N3781" i="3" s="1"/>
  <c r="N2720" i="3" a="1"/>
  <c r="N2720" i="3" s="1"/>
  <c r="N773" i="3" a="1"/>
  <c r="N773" i="3" s="1"/>
  <c r="N3655" i="3" a="1"/>
  <c r="N3655" i="3" s="1"/>
  <c r="N4107" i="3" a="1"/>
  <c r="N4107" i="3" s="1"/>
  <c r="N2538" i="3" a="1"/>
  <c r="N2538" i="3" s="1"/>
  <c r="N4885" i="3" a="1"/>
  <c r="N4885" i="3" s="1"/>
  <c r="N5197" i="3" a="1"/>
  <c r="N5197" i="3" s="1"/>
  <c r="N3858" i="3" a="1"/>
  <c r="N3858" i="3" s="1"/>
  <c r="N3903" i="3" a="1"/>
  <c r="N3903" i="3" s="1"/>
  <c r="N2787" i="3" a="1"/>
  <c r="N2787" i="3" s="1"/>
  <c r="N5441" i="3" a="1"/>
  <c r="N5441" i="3" s="1"/>
  <c r="N5073" i="3" a="1"/>
  <c r="N5073" i="3" s="1"/>
  <c r="N5565" i="3" a="1"/>
  <c r="N5565" i="3" s="1"/>
  <c r="N891" i="3" a="1"/>
  <c r="N891" i="3" s="1"/>
  <c r="N2029" i="3" a="1"/>
  <c r="N2029" i="3" s="1"/>
  <c r="N871" i="3" a="1"/>
  <c r="N871" i="3" s="1"/>
  <c r="N2278" i="3" a="1"/>
  <c r="N2278" i="3" s="1"/>
  <c r="N1523" i="3" a="1"/>
  <c r="N1523" i="3" s="1"/>
  <c r="N4278" i="3" a="1"/>
  <c r="N4278" i="3" s="1"/>
  <c r="N2927" i="3" a="1"/>
  <c r="N2927" i="3" s="1"/>
  <c r="N5704" i="3" a="1"/>
  <c r="N5704" i="3" s="1"/>
  <c r="N2491" i="3" a="1"/>
  <c r="N2491" i="3" s="1"/>
  <c r="N2841" i="3" a="1"/>
  <c r="N2841" i="3" s="1"/>
  <c r="N5634" i="3" a="1"/>
  <c r="N5634" i="3" s="1"/>
  <c r="N4323" i="3" a="1"/>
  <c r="N4323" i="3" s="1"/>
  <c r="N363" i="3" a="1"/>
  <c r="N363" i="3" s="1"/>
  <c r="N312" i="3" a="1"/>
  <c r="N312" i="3" s="1"/>
  <c r="N986" i="3" a="1"/>
  <c r="N986" i="3" s="1"/>
  <c r="N5089" i="3" a="1"/>
  <c r="N5089" i="3" s="1"/>
  <c r="N40" i="3" a="1"/>
  <c r="N40" i="3" s="1"/>
  <c r="N5223" i="3" a="1"/>
  <c r="N5223" i="3" s="1"/>
  <c r="N1595" i="3" a="1"/>
  <c r="N1595" i="3" s="1"/>
  <c r="N5246" i="3" a="1"/>
  <c r="N5246" i="3" s="1"/>
  <c r="N5930" i="3" a="1"/>
  <c r="N5930" i="3" s="1"/>
  <c r="N3146" i="3" a="1"/>
  <c r="N3146" i="3" s="1"/>
  <c r="N3522" i="3" a="1"/>
  <c r="N3522" i="3" s="1"/>
  <c r="N1947" i="3" a="1"/>
  <c r="N1947" i="3" s="1"/>
  <c r="N5171" i="3" a="1"/>
  <c r="N5171" i="3" s="1"/>
  <c r="N458" i="3" a="1"/>
  <c r="N458" i="3" s="1"/>
  <c r="N1141" i="3" a="1"/>
  <c r="N1141" i="3" s="1"/>
  <c r="N313" i="3" a="1"/>
  <c r="N313" i="3" s="1"/>
  <c r="N1952" i="3" a="1"/>
  <c r="N1952" i="3" s="1"/>
  <c r="N2070" i="3" a="1"/>
  <c r="N2070" i="3" s="1"/>
  <c r="N3432" i="3" a="1"/>
  <c r="N3432" i="3" s="1"/>
  <c r="N798" i="3" a="1"/>
  <c r="N798" i="3" s="1"/>
  <c r="N3451" i="3" a="1"/>
  <c r="N3451" i="3" s="1"/>
  <c r="N4173" i="3" a="1"/>
  <c r="N4173" i="3" s="1"/>
  <c r="N3665" i="3" a="1"/>
  <c r="N3665" i="3" s="1"/>
  <c r="N1560" i="3" a="1"/>
  <c r="N1560" i="3" s="1"/>
  <c r="N294" i="3" a="1"/>
  <c r="N294" i="3" s="1"/>
  <c r="N4182" i="3" a="1"/>
  <c r="N4182" i="3" s="1"/>
  <c r="N3140" i="3" a="1"/>
  <c r="N3140" i="3" s="1"/>
  <c r="N1195" i="3" a="1"/>
  <c r="N1195" i="3" s="1"/>
  <c r="N2094" i="3" a="1"/>
  <c r="N2094" i="3" s="1"/>
  <c r="N4911" i="3" a="1"/>
  <c r="N4911" i="3" s="1"/>
  <c r="N1479" i="3" a="1"/>
  <c r="N1479" i="3" s="1"/>
  <c r="N4445" i="3" a="1"/>
  <c r="N4445" i="3" s="1"/>
  <c r="N3291" i="3" a="1"/>
  <c r="N3291" i="3" s="1"/>
  <c r="N436" i="3" a="1"/>
  <c r="N436" i="3" s="1"/>
  <c r="N197" i="3" a="1"/>
  <c r="N197" i="3" s="1"/>
  <c r="N657" i="3" a="1"/>
  <c r="N657" i="3" s="1"/>
  <c r="N1468" i="3" a="1"/>
  <c r="N1468" i="3" s="1"/>
  <c r="N5652" i="3" a="1"/>
  <c r="N5652" i="3" s="1"/>
  <c r="N5035" i="3" a="1"/>
  <c r="N5035" i="3" s="1"/>
  <c r="N3562" i="3" a="1"/>
  <c r="N3562" i="3" s="1"/>
  <c r="N3011" i="3" a="1"/>
  <c r="N3011" i="3" s="1"/>
  <c r="N3468" i="3" a="1"/>
  <c r="N3468" i="3" s="1"/>
  <c r="N1388" i="3" a="1"/>
  <c r="N1388" i="3" s="1"/>
  <c r="N3208" i="3" a="1"/>
  <c r="N3208" i="3" s="1"/>
  <c r="N1330" i="3" a="1"/>
  <c r="N1330" i="3" s="1"/>
  <c r="N2811" i="3" a="1"/>
  <c r="N2811" i="3" s="1"/>
  <c r="N681" i="3" a="1"/>
  <c r="N681" i="3" s="1"/>
  <c r="N658" i="3" a="1"/>
  <c r="N658" i="3" s="1"/>
  <c r="N4055" i="3" a="1"/>
  <c r="N4055" i="3" s="1"/>
  <c r="N1739" i="3" a="1"/>
  <c r="N1739" i="3" s="1"/>
  <c r="N911" i="3" a="1"/>
  <c r="N911" i="3" s="1"/>
  <c r="N3252" i="3" a="1"/>
  <c r="N3252" i="3" s="1"/>
  <c r="N1181" i="3" a="1"/>
  <c r="N1181" i="3" s="1"/>
  <c r="N2943" i="3" a="1"/>
  <c r="N2943" i="3" s="1"/>
  <c r="N2285" i="3" a="1"/>
  <c r="N2285" i="3" s="1"/>
  <c r="N4297" i="3" a="1"/>
  <c r="N4297" i="3" s="1"/>
  <c r="N2021" i="3" a="1"/>
  <c r="N2021" i="3" s="1"/>
  <c r="N4639" i="3" a="1"/>
  <c r="N4639" i="3" s="1"/>
  <c r="N2665" i="3" a="1"/>
  <c r="N2665" i="3" s="1"/>
  <c r="N1348" i="3" a="1"/>
  <c r="N1348" i="3" s="1"/>
  <c r="N2905" i="3" a="1"/>
  <c r="N2905" i="3" s="1"/>
  <c r="N4892" i="3" a="1"/>
  <c r="N4892" i="3" s="1"/>
  <c r="N4351" i="3" a="1"/>
  <c r="N4351" i="3" s="1"/>
  <c r="N5103" i="3" a="1"/>
  <c r="N5103" i="3" s="1"/>
  <c r="N3329" i="3" a="1"/>
  <c r="N3329" i="3" s="1"/>
  <c r="N2874" i="3" a="1"/>
  <c r="N2874" i="3" s="1"/>
  <c r="N1961" i="3" a="1"/>
  <c r="N1961" i="3" s="1"/>
  <c r="N3165" i="3" a="1"/>
  <c r="N3165" i="3" s="1"/>
  <c r="N5404" i="3" a="1"/>
  <c r="N5404" i="3" s="1"/>
  <c r="N953" i="3" a="1"/>
  <c r="N953" i="3" s="1"/>
  <c r="N2601" i="3" a="1"/>
  <c r="N2601" i="3" s="1"/>
  <c r="N5050" i="3" a="1"/>
  <c r="N5050" i="3" s="1"/>
  <c r="N5059" i="3" a="1"/>
  <c r="N5059" i="3" s="1"/>
  <c r="N5520" i="3" a="1"/>
  <c r="N5520" i="3" s="1"/>
  <c r="N303" i="3" a="1"/>
  <c r="N303" i="3" s="1"/>
  <c r="N2217" i="3" a="1"/>
  <c r="N2217" i="3" s="1"/>
  <c r="N61" i="3" a="1"/>
  <c r="N61" i="3" s="1"/>
  <c r="N2699" i="3" a="1"/>
  <c r="N2699" i="3" s="1"/>
  <c r="N3993" i="3" a="1"/>
  <c r="N3993" i="3" s="1"/>
  <c r="N4047" i="3" a="1"/>
  <c r="N4047" i="3" s="1"/>
  <c r="N1531" i="3" a="1"/>
  <c r="N1531" i="3" s="1"/>
  <c r="N1838" i="3" a="1"/>
  <c r="N1838" i="3" s="1"/>
  <c r="N2165" i="3" a="1"/>
  <c r="N2165" i="3" s="1"/>
  <c r="N4282" i="3" a="1"/>
  <c r="N4282" i="3" s="1"/>
  <c r="N4020" i="3" a="1"/>
  <c r="N4020" i="3" s="1"/>
  <c r="N2883" i="3" a="1"/>
  <c r="N2883" i="3" s="1"/>
  <c r="N262" i="3" a="1"/>
  <c r="N262" i="3" s="1"/>
  <c r="N1304" i="3" a="1"/>
  <c r="N1304" i="3" s="1"/>
  <c r="N344" i="3" a="1"/>
  <c r="N344" i="3" s="1"/>
  <c r="N5303" i="3" a="1"/>
  <c r="N5303" i="3" s="1"/>
  <c r="N5351" i="3" a="1"/>
  <c r="N5351" i="3" s="1"/>
  <c r="N72" i="3" a="1"/>
  <c r="N72" i="3" s="1"/>
  <c r="N848" i="3" a="1"/>
  <c r="N848" i="3" s="1"/>
  <c r="N3579" i="3" a="1"/>
  <c r="N3579" i="3" s="1"/>
  <c r="N62" i="3" a="1"/>
  <c r="N62" i="3" s="1"/>
  <c r="N2046" i="3" a="1"/>
  <c r="N2046" i="3" s="1"/>
  <c r="N3339" i="3" a="1"/>
  <c r="N3339" i="3" s="1"/>
  <c r="N3424" i="3" a="1"/>
  <c r="N3424" i="3" s="1"/>
  <c r="N5419" i="3" a="1"/>
  <c r="N5419" i="3" s="1"/>
  <c r="N619" i="3" a="1"/>
  <c r="N619" i="3" s="1"/>
  <c r="N2983" i="3" a="1"/>
  <c r="N2983" i="3" s="1"/>
  <c r="N3572" i="3" a="1"/>
  <c r="N3572" i="3" s="1"/>
  <c r="N1013" i="3" a="1"/>
  <c r="N1013" i="3" s="1"/>
  <c r="N2196" i="3" a="1"/>
  <c r="N2196" i="3" s="1"/>
  <c r="N2861" i="3" a="1"/>
  <c r="N2861" i="3" s="1"/>
  <c r="N2984" i="3" a="1"/>
  <c r="N2984" i="3" s="1"/>
  <c r="N5635" i="3" a="1"/>
  <c r="N5635" i="3" s="1"/>
  <c r="N3743" i="3" a="1"/>
  <c r="N3743" i="3" s="1"/>
  <c r="N4837" i="3" a="1"/>
  <c r="N4837" i="3" s="1"/>
  <c r="N5502" i="3" a="1"/>
  <c r="N5502" i="3" s="1"/>
  <c r="N1992" i="3" a="1"/>
  <c r="N1992" i="3" s="1"/>
  <c r="N4560" i="3" a="1"/>
  <c r="N4560" i="3" s="1"/>
  <c r="N3033" i="3" a="1"/>
  <c r="N3033" i="3" s="1"/>
  <c r="N810" i="3" a="1"/>
  <c r="N810" i="3" s="1"/>
  <c r="N2047" i="3" a="1"/>
  <c r="N2047" i="3" s="1"/>
  <c r="N5685" i="3" a="1"/>
  <c r="N5685" i="3" s="1"/>
  <c r="N1902" i="3" a="1"/>
  <c r="N1902" i="3" s="1"/>
  <c r="N3147" i="3" a="1"/>
  <c r="N3147" i="3" s="1"/>
  <c r="N663" i="3" a="1"/>
  <c r="N663" i="3" s="1"/>
  <c r="N664" i="3" a="1"/>
  <c r="N664" i="3" s="1"/>
  <c r="N2402" i="3" a="1"/>
  <c r="N2402" i="3" s="1"/>
  <c r="N1142" i="3" a="1"/>
  <c r="N1142" i="3" s="1"/>
  <c r="N3053" i="3" a="1"/>
  <c r="N3053" i="3" s="1"/>
  <c r="N4514" i="3" a="1"/>
  <c r="N4514" i="3" s="1"/>
  <c r="N1480" i="3" a="1"/>
  <c r="N1480" i="3" s="1"/>
  <c r="N3347" i="3" a="1"/>
  <c r="N3347" i="3" s="1"/>
  <c r="N4858" i="3" a="1"/>
  <c r="N4858" i="3" s="1"/>
  <c r="N3927" i="3" a="1"/>
  <c r="N3927" i="3" s="1"/>
  <c r="N5283" i="3" a="1"/>
  <c r="N5283" i="3" s="1"/>
  <c r="N2145" i="3" a="1"/>
  <c r="N2145" i="3" s="1"/>
  <c r="N2298" i="3" a="1"/>
  <c r="N2298" i="3" s="1"/>
  <c r="N5982" i="3" a="1"/>
  <c r="N5982" i="3" s="1"/>
  <c r="N480" i="3" a="1"/>
  <c r="N480" i="3" s="1"/>
  <c r="N5990" i="3" a="1"/>
  <c r="N5990" i="3" s="1"/>
  <c r="N63" i="3" a="1"/>
  <c r="N63" i="3" s="1"/>
  <c r="N996" i="3" a="1"/>
  <c r="N996" i="3" s="1"/>
  <c r="N1137" i="3" a="1"/>
  <c r="N1137" i="3" s="1"/>
  <c r="N2951" i="3" a="1"/>
  <c r="N2951" i="3" s="1"/>
  <c r="N4011" i="3" a="1"/>
  <c r="N4011" i="3" s="1"/>
  <c r="N4428" i="3" a="1"/>
  <c r="N4428" i="3" s="1"/>
  <c r="N941" i="3" a="1"/>
  <c r="N941" i="3" s="1"/>
  <c r="N3677" i="3" a="1"/>
  <c r="N3677" i="3" s="1"/>
  <c r="N2227" i="3" a="1"/>
  <c r="N2227" i="3" s="1"/>
  <c r="N1937" i="3" a="1"/>
  <c r="N1937" i="3" s="1"/>
  <c r="N3913" i="3" a="1"/>
  <c r="N3913" i="3" s="1"/>
  <c r="N4398" i="3" a="1"/>
  <c r="N4398" i="3" s="1"/>
  <c r="N1122" i="3" a="1"/>
  <c r="N1122" i="3" s="1"/>
  <c r="N1532" i="3" a="1"/>
  <c r="N1532" i="3" s="1"/>
  <c r="N4419" i="3" a="1"/>
  <c r="N4419" i="3" s="1"/>
  <c r="N5947" i="3" a="1"/>
  <c r="N5947" i="3" s="1"/>
  <c r="N4790" i="3" a="1"/>
  <c r="N4790" i="3" s="1"/>
  <c r="N4765" i="3" a="1"/>
  <c r="N4765" i="3" s="1"/>
  <c r="N191" i="3" a="1"/>
  <c r="N191" i="3" s="1"/>
  <c r="N1123" i="3" a="1"/>
  <c r="N1123" i="3" s="1"/>
  <c r="N3454" i="3" a="1"/>
  <c r="N3454" i="3" s="1"/>
  <c r="N2758" i="3" a="1"/>
  <c r="N2758" i="3" s="1"/>
  <c r="N1289" i="3" a="1"/>
  <c r="N1289" i="3" s="1"/>
  <c r="N5497" i="3" a="1"/>
  <c r="N5497" i="3" s="1"/>
  <c r="N3263" i="3" a="1"/>
  <c r="N3263" i="3" s="1"/>
  <c r="N1188" i="3" a="1"/>
  <c r="N1188" i="3" s="1"/>
  <c r="N5021" i="3" a="1"/>
  <c r="N5021" i="3" s="1"/>
  <c r="N5405" i="3" a="1"/>
  <c r="N5405" i="3" s="1"/>
  <c r="N4927" i="3" a="1"/>
  <c r="N4927" i="3" s="1"/>
  <c r="N3220" i="3" a="1"/>
  <c r="N3220" i="3" s="1"/>
  <c r="N481" i="3" a="1"/>
  <c r="N481" i="3" s="1"/>
  <c r="N1419" i="3" a="1"/>
  <c r="N1419" i="3" s="1"/>
  <c r="N1861" i="3" a="1"/>
  <c r="N1861" i="3" s="1"/>
  <c r="N3458" i="3" a="1"/>
  <c r="N3458" i="3" s="1"/>
  <c r="N41" i="3" a="1"/>
  <c r="N41" i="3" s="1"/>
  <c r="N1817" i="3" a="1"/>
  <c r="N1817" i="3" s="1"/>
  <c r="N1984" i="3" a="1"/>
  <c r="N1984" i="3" s="1"/>
  <c r="N5521" i="3" a="1"/>
  <c r="N5521" i="3" s="1"/>
  <c r="N5420" i="3" a="1"/>
  <c r="N5420" i="3" s="1"/>
  <c r="N3869" i="3" a="1"/>
  <c r="N3869" i="3" s="1"/>
  <c r="N5551" i="3" a="1"/>
  <c r="N5551" i="3" s="1"/>
  <c r="N2637" i="3" a="1"/>
  <c r="N2637" i="3" s="1"/>
  <c r="N2102" i="3" a="1"/>
  <c r="N2102" i="3" s="1"/>
  <c r="N2848" i="3" a="1"/>
  <c r="N2848" i="3" s="1"/>
  <c r="N3148" i="3" a="1"/>
  <c r="N3148" i="3" s="1"/>
  <c r="N5442" i="3" a="1"/>
  <c r="N5442" i="3" s="1"/>
  <c r="N5337" i="3" a="1"/>
  <c r="N5337" i="3" s="1"/>
  <c r="N5090" i="3" a="1"/>
  <c r="N5090" i="3" s="1"/>
  <c r="N4928" i="3" a="1"/>
  <c r="N4928" i="3" s="1"/>
  <c r="N5154" i="3" a="1"/>
  <c r="N5154" i="3" s="1"/>
  <c r="N3580" i="3" a="1"/>
  <c r="N3580" i="3" s="1"/>
  <c r="N1513" i="3" a="1"/>
  <c r="N1513" i="3" s="1"/>
  <c r="N3925" i="3" a="1"/>
  <c r="N3925" i="3" s="1"/>
  <c r="N765" i="3" a="1"/>
  <c r="N765" i="3" s="1"/>
  <c r="N509" i="3" a="1"/>
  <c r="N509" i="3" s="1"/>
  <c r="N5566" i="3" a="1"/>
  <c r="N5566" i="3" s="1"/>
  <c r="N5962" i="3" a="1"/>
  <c r="N5962" i="3" s="1"/>
  <c r="N166" i="3" a="1"/>
  <c r="N166" i="3" s="1"/>
  <c r="N2435" i="3" a="1"/>
  <c r="N2435" i="3" s="1"/>
  <c r="N3928" i="3" a="1"/>
  <c r="N3928" i="3" s="1"/>
  <c r="N1703" i="3" a="1"/>
  <c r="N1703" i="3" s="1"/>
  <c r="N437" i="3" a="1"/>
  <c r="N437" i="3" s="1"/>
  <c r="N803" i="3" a="1"/>
  <c r="N803" i="3" s="1"/>
  <c r="N3280" i="3" a="1"/>
  <c r="N3280" i="3" s="1"/>
  <c r="N1502" i="3" a="1"/>
  <c r="N1502" i="3" s="1"/>
  <c r="N5731" i="3" a="1"/>
  <c r="N5731" i="3" s="1"/>
  <c r="N3750" i="3" a="1"/>
  <c r="N3750" i="3" s="1"/>
  <c r="N892" i="3" a="1"/>
  <c r="N892" i="3" s="1"/>
  <c r="N4877" i="3" a="1"/>
  <c r="N4877" i="3" s="1"/>
  <c r="N2504" i="3" a="1"/>
  <c r="N2504" i="3" s="1"/>
  <c r="N1469" i="3" a="1"/>
  <c r="N1469" i="3" s="1"/>
  <c r="N5567" i="3" a="1"/>
  <c r="N5567" i="3" s="1"/>
  <c r="N2128" i="3" a="1"/>
  <c r="N2128" i="3" s="1"/>
  <c r="N928" i="3" a="1"/>
  <c r="N928" i="3" s="1"/>
  <c r="N774" i="3" a="1"/>
  <c r="N774" i="3" s="1"/>
  <c r="N4676" i="3" a="1"/>
  <c r="N4676" i="3" s="1"/>
  <c r="N3417" i="3" a="1"/>
  <c r="N3417" i="3" s="1"/>
  <c r="N602" i="3" a="1"/>
  <c r="N602" i="3" s="1"/>
  <c r="N3554" i="3" a="1"/>
  <c r="N3554" i="3" s="1"/>
  <c r="N4625" i="3" a="1"/>
  <c r="N4625" i="3" s="1"/>
  <c r="N5181" i="3" a="1"/>
  <c r="N5181" i="3" s="1"/>
  <c r="N3914" i="3" a="1"/>
  <c r="N3914" i="3" s="1"/>
  <c r="N5338" i="3" a="1"/>
  <c r="N5338" i="3" s="1"/>
  <c r="N4626" i="3" a="1"/>
  <c r="N4626" i="3" s="1"/>
  <c r="N1485" i="3" a="1"/>
  <c r="N1485" i="3" s="1"/>
  <c r="N3641" i="3" a="1"/>
  <c r="N3641" i="3" s="1"/>
  <c r="N101" i="3" a="1"/>
  <c r="N101" i="3" s="1"/>
  <c r="N1884" i="3" a="1"/>
  <c r="N1884" i="3" s="1"/>
  <c r="N1238" i="3" a="1"/>
  <c r="N1238" i="3" s="1"/>
  <c r="N3306" i="3" a="1"/>
  <c r="N3306" i="3" s="1"/>
  <c r="N1893" i="3" a="1"/>
  <c r="N1893" i="3" s="1"/>
  <c r="N5333" i="3" a="1"/>
  <c r="N5333" i="3" s="1"/>
  <c r="N4725" i="3" a="1"/>
  <c r="N4725" i="3" s="1"/>
  <c r="N1533" i="3" a="1"/>
  <c r="N1533" i="3" s="1"/>
  <c r="N3573" i="3" a="1"/>
  <c r="N3573" i="3" s="1"/>
  <c r="N2561" i="3" a="1"/>
  <c r="N2561" i="3" s="1"/>
  <c r="N4541" i="3" a="1"/>
  <c r="N4541" i="3" s="1"/>
  <c r="N997" i="3" a="1"/>
  <c r="N997" i="3" s="1"/>
  <c r="N3237" i="3" a="1"/>
  <c r="N3237" i="3" s="1"/>
  <c r="N3042" i="3" a="1"/>
  <c r="N3042" i="3" s="1"/>
  <c r="N5198" i="3" a="1"/>
  <c r="N5198" i="3" s="1"/>
  <c r="N2754" i="3" a="1"/>
  <c r="N2754" i="3" s="1"/>
  <c r="N2893" i="3" a="1"/>
  <c r="N2893" i="3" s="1"/>
  <c r="N5275" i="3" a="1"/>
  <c r="N5275" i="3" s="1"/>
  <c r="N3751" i="3" a="1"/>
  <c r="N3751" i="3" s="1"/>
  <c r="N912" i="3" a="1"/>
  <c r="N912" i="3" s="1"/>
  <c r="N3475" i="3" a="1"/>
  <c r="N3475" i="3" s="1"/>
  <c r="N3020" i="3" a="1"/>
  <c r="N3020" i="3" s="1"/>
  <c r="N1607" i="3" a="1"/>
  <c r="N1607" i="3" s="1"/>
  <c r="N962" i="3" a="1"/>
  <c r="N962" i="3" s="1"/>
  <c r="N1851" i="3" a="1"/>
  <c r="N1851" i="3" s="1"/>
  <c r="N1962" i="3" a="1"/>
  <c r="N1962" i="3" s="1"/>
  <c r="N998" i="3" a="1"/>
  <c r="N998" i="3" s="1"/>
  <c r="N130" i="3" a="1"/>
  <c r="N130" i="3" s="1"/>
  <c r="N2324" i="3" a="1"/>
  <c r="N2324" i="3" s="1"/>
  <c r="N5111" i="3" a="1"/>
  <c r="N5111" i="3" s="1"/>
  <c r="N1081" i="3" a="1"/>
  <c r="N1081" i="3" s="1"/>
  <c r="N2741" i="3" a="1"/>
  <c r="N2741" i="3" s="1"/>
  <c r="N3581" i="3" a="1"/>
  <c r="N3581" i="3" s="1"/>
  <c r="N332" i="3" a="1"/>
  <c r="N332" i="3" s="1"/>
  <c r="N454" i="3" a="1"/>
  <c r="N454" i="3" s="1"/>
  <c r="N2146" i="3" a="1"/>
  <c r="N2146" i="3" s="1"/>
  <c r="N1363" i="3" a="1"/>
  <c r="N1363" i="3" s="1"/>
  <c r="N3633" i="3" a="1"/>
  <c r="N3633" i="3" s="1"/>
  <c r="N160" i="3" a="1"/>
  <c r="N160" i="3" s="1"/>
  <c r="N2774" i="3" a="1"/>
  <c r="N2774" i="3" s="1"/>
  <c r="N4561" i="3" a="1"/>
  <c r="N4561" i="3" s="1"/>
  <c r="N2129" i="3" a="1"/>
  <c r="N2129" i="3" s="1"/>
  <c r="N211" i="3" a="1"/>
  <c r="N211" i="3" s="1"/>
  <c r="N413" i="3" a="1"/>
  <c r="N413" i="3" s="1"/>
  <c r="N3582" i="3" a="1"/>
  <c r="N3582" i="3" s="1"/>
  <c r="N849" i="3" a="1"/>
  <c r="N849" i="3" s="1"/>
  <c r="N1670" i="3" a="1"/>
  <c r="N1670" i="3" s="1"/>
  <c r="N872" i="3" a="1"/>
  <c r="N872" i="3" s="1"/>
  <c r="N3264" i="3" a="1"/>
  <c r="N3264" i="3" s="1"/>
  <c r="N532" i="3" a="1"/>
  <c r="N532" i="3" s="1"/>
  <c r="N5695" i="3" a="1"/>
  <c r="N5695" i="3" s="1"/>
  <c r="N4781" i="3" a="1"/>
  <c r="N4781" i="3" s="1"/>
  <c r="N1687" i="3" a="1"/>
  <c r="N1687" i="3" s="1"/>
  <c r="N4515" i="3" a="1"/>
  <c r="N4515" i="3" s="1"/>
  <c r="N3711" i="3" a="1"/>
  <c r="N3711" i="3" s="1"/>
  <c r="N2509" i="3" a="1"/>
  <c r="N2509" i="3" s="1"/>
  <c r="N4311" i="3" a="1"/>
  <c r="N4311" i="3" s="1"/>
  <c r="N4143" i="3" a="1"/>
  <c r="N4143" i="3" s="1"/>
  <c r="N5240" i="3" a="1"/>
  <c r="N5240" i="3" s="1"/>
  <c r="N4174" i="3" a="1"/>
  <c r="N4174" i="3" s="1"/>
  <c r="N1627" i="3" a="1"/>
  <c r="N1627" i="3" s="1"/>
  <c r="N46" i="3" a="1"/>
  <c r="N46" i="3" s="1"/>
  <c r="N533" i="3" a="1"/>
  <c r="N533" i="3" s="1"/>
  <c r="N5191" i="3" a="1"/>
  <c r="N5191" i="3" s="1"/>
  <c r="N224" i="3" a="1"/>
  <c r="N224" i="3" s="1"/>
  <c r="N1514" i="3" a="1"/>
  <c r="N1514" i="3" s="1"/>
  <c r="N4939" i="3" a="1"/>
  <c r="N4939" i="3" s="1"/>
  <c r="N5775" i="3" a="1"/>
  <c r="N5775" i="3" s="1"/>
  <c r="N954" i="3" a="1"/>
  <c r="N954" i="3" s="1"/>
  <c r="N2875" i="3" a="1"/>
  <c r="N2875" i="3" s="1"/>
  <c r="N2279" i="3" a="1"/>
  <c r="N2279" i="3" s="1"/>
  <c r="N5628" i="3" a="1"/>
  <c r="N5628" i="3" s="1"/>
  <c r="N1246" i="3" a="1"/>
  <c r="N1246" i="3" s="1"/>
  <c r="N2130" i="3" a="1"/>
  <c r="N2130" i="3" s="1"/>
  <c r="N5112" i="3" a="1"/>
  <c r="N5112" i="3" s="1"/>
  <c r="N5078" i="3" a="1"/>
  <c r="N5078" i="3" s="1"/>
  <c r="N2644" i="3" a="1"/>
  <c r="N2644" i="3" s="1"/>
  <c r="N741" i="3" a="1"/>
  <c r="N741" i="3" s="1"/>
  <c r="N3547" i="3" a="1"/>
  <c r="N3547" i="3" s="1"/>
  <c r="N5148" i="3" a="1"/>
  <c r="N5148" i="3" s="1"/>
  <c r="N639" i="3" a="1"/>
  <c r="N639" i="3" s="1"/>
  <c r="N4048" i="3" a="1"/>
  <c r="N4048" i="3" s="1"/>
  <c r="N3307" i="3" a="1"/>
  <c r="N3307" i="3" s="1"/>
  <c r="N2638" i="3" a="1"/>
  <c r="N2638" i="3" s="1"/>
  <c r="N2086" i="3" a="1"/>
  <c r="N2086" i="3" s="1"/>
  <c r="N1290" i="3" a="1"/>
  <c r="N1290" i="3" s="1"/>
  <c r="N3698" i="3" a="1"/>
  <c r="N3698" i="3" s="1"/>
  <c r="N510" i="3" a="1"/>
  <c r="N510" i="3" s="1"/>
  <c r="N4658" i="3" a="1"/>
  <c r="N4658" i="3" s="1"/>
  <c r="N161" i="3" a="1"/>
  <c r="N161" i="3" s="1"/>
  <c r="N1437" i="3" a="1"/>
  <c r="N1437" i="3" s="1"/>
  <c r="N2529" i="3" a="1"/>
  <c r="N2529" i="3" s="1"/>
  <c r="N4516" i="3" a="1"/>
  <c r="N4516" i="3" s="1"/>
  <c r="N722" i="3" a="1"/>
  <c r="N722" i="3" s="1"/>
  <c r="N4230" i="3" a="1"/>
  <c r="N4230" i="3" s="1"/>
  <c r="N1182" i="3" a="1"/>
  <c r="N1182" i="3" s="1"/>
  <c r="N3656" i="3" a="1"/>
  <c r="N3656" i="3" s="1"/>
  <c r="N3083" i="3" a="1"/>
  <c r="N3083" i="3" s="1"/>
  <c r="N5677" i="3" a="1"/>
  <c r="N5677" i="3" s="1"/>
  <c r="N1314" i="3" a="1"/>
  <c r="N1314" i="3" s="1"/>
  <c r="N5155" i="3" a="1"/>
  <c r="N5155" i="3" s="1"/>
  <c r="N3330" i="3" a="1"/>
  <c r="N3330" i="3" s="1"/>
  <c r="N2463" i="3" a="1"/>
  <c r="N2463" i="3" s="1"/>
  <c r="N1124" i="3" a="1"/>
  <c r="N1124" i="3" s="1"/>
  <c r="N620" i="3" a="1"/>
  <c r="N620" i="3" s="1"/>
  <c r="N843" i="3" a="1"/>
  <c r="N843" i="3" s="1"/>
  <c r="N4562" i="3" a="1"/>
  <c r="N4562" i="3" s="1"/>
  <c r="N4717" i="3" a="1"/>
  <c r="N4717" i="3" s="1"/>
  <c r="N4873" i="3" a="1"/>
  <c r="N4873" i="3" s="1"/>
  <c r="N5760" i="3" a="1"/>
  <c r="N5760" i="3" s="1"/>
  <c r="N4219" i="3" a="1"/>
  <c r="N4219" i="3" s="1"/>
  <c r="N4827" i="3" a="1"/>
  <c r="N4827" i="3" s="1"/>
  <c r="N364" i="3" a="1"/>
  <c r="N364" i="3" s="1"/>
  <c r="N5580" i="3" a="1"/>
  <c r="N5580" i="3" s="1"/>
  <c r="N715" i="3" a="1"/>
  <c r="N715" i="3" s="1"/>
  <c r="N2078" i="3" a="1"/>
  <c r="N2078" i="3" s="1"/>
  <c r="N1427" i="3" a="1"/>
  <c r="N1427" i="3" s="1"/>
  <c r="N3642" i="3" a="1"/>
  <c r="N3642" i="3" s="1"/>
  <c r="N3615" i="3" a="1"/>
  <c r="N3615" i="3" s="1"/>
  <c r="N3281" i="3" a="1"/>
  <c r="N3281" i="3" s="1"/>
  <c r="N5305" i="3" a="1"/>
  <c r="N5305" i="3" s="1"/>
  <c r="N2849" i="3" a="1"/>
  <c r="N2849" i="3" s="1"/>
  <c r="N4298" i="3" a="1"/>
  <c r="N4298" i="3" s="1"/>
  <c r="N1731" i="3" a="1"/>
  <c r="N1731" i="3" s="1"/>
  <c r="N275" i="3" a="1"/>
  <c r="N275" i="3" s="1"/>
  <c r="N5863" i="3" a="1"/>
  <c r="N5863" i="3" s="1"/>
  <c r="N4098" i="3" a="1"/>
  <c r="N4098" i="3" s="1"/>
  <c r="N5574" i="3" a="1"/>
  <c r="N5574" i="3" s="1"/>
  <c r="N333" i="3" a="1"/>
  <c r="N333" i="3" s="1"/>
  <c r="N5411" i="3" a="1"/>
  <c r="N5411" i="3" s="1"/>
  <c r="N573" i="3" a="1"/>
  <c r="N573" i="3" s="1"/>
  <c r="N5911" i="3" a="1"/>
  <c r="N5911" i="3" s="1"/>
  <c r="N5717" i="3" a="1"/>
  <c r="N5717" i="3" s="1"/>
  <c r="N1675" i="3" a="1"/>
  <c r="N1675" i="3" s="1"/>
  <c r="N3253" i="3" a="1"/>
  <c r="N3253" i="3" s="1"/>
  <c r="N2530" i="3" a="1"/>
  <c r="N2530" i="3" s="1"/>
  <c r="N5859" i="3" a="1"/>
  <c r="N5859" i="3" s="1"/>
  <c r="N4886" i="3" a="1"/>
  <c r="N4886" i="3" s="1"/>
  <c r="N3836" i="3" a="1"/>
  <c r="N3836" i="3" s="1"/>
  <c r="N1656" i="3" a="1"/>
  <c r="N1656" i="3" s="1"/>
  <c r="N4279" i="3" a="1"/>
  <c r="N4279" i="3" s="1"/>
  <c r="N2894" i="3" a="1"/>
  <c r="N2894" i="3" s="1"/>
  <c r="N3606" i="3" a="1"/>
  <c r="N3606" i="3" s="1"/>
  <c r="N1534" i="3" a="1"/>
  <c r="N1534" i="3" s="1"/>
  <c r="N113" i="3" a="1"/>
  <c r="N113" i="3" s="1"/>
  <c r="N5817" i="3" a="1"/>
  <c r="N5817" i="3" s="1"/>
  <c r="N3506" i="3" a="1"/>
  <c r="N3506" i="3" s="1"/>
  <c r="N1057" i="3" a="1"/>
  <c r="N1057" i="3" s="1"/>
  <c r="N5890" i="3" a="1"/>
  <c r="N5890" i="3" s="1"/>
  <c r="N4026" i="3" a="1"/>
  <c r="N4026" i="3" s="1"/>
  <c r="N23" i="3" a="1"/>
  <c r="N23" i="3" s="1"/>
  <c r="N3670" i="3" a="1"/>
  <c r="N3670" i="3" s="1"/>
  <c r="N1258" i="3" a="1"/>
  <c r="N1258" i="3" s="1"/>
  <c r="N5983" i="3" a="1"/>
  <c r="N5983" i="3" s="1"/>
  <c r="N1252" i="3" a="1"/>
  <c r="N1252" i="3" s="1"/>
  <c r="N775" i="3" a="1"/>
  <c r="N775" i="3" s="1"/>
  <c r="N3616" i="3" a="1"/>
  <c r="N3616" i="3" s="1"/>
  <c r="N5870" i="3" a="1"/>
  <c r="N5870" i="3" s="1"/>
  <c r="N282" i="3" a="1"/>
  <c r="N282" i="3" s="1"/>
  <c r="N1926" i="3" a="1"/>
  <c r="N1926" i="3" s="1"/>
  <c r="N1406" i="3" a="1"/>
  <c r="N1406" i="3" s="1"/>
  <c r="N5297" i="3" a="1"/>
  <c r="N5297" i="3" s="1"/>
  <c r="N885" i="3" a="1"/>
  <c r="N885" i="3" s="1"/>
  <c r="N5849" i="3" a="1"/>
  <c r="N5849" i="3" s="1"/>
  <c r="N4456" i="3" a="1"/>
  <c r="N4456" i="3" s="1"/>
  <c r="N4371" i="3" a="1"/>
  <c r="N4371" i="3" s="1"/>
  <c r="N3054" i="3" a="1"/>
  <c r="N3054" i="3" s="1"/>
  <c r="N345" i="3" a="1"/>
  <c r="N345" i="3" s="1"/>
  <c r="N659" i="3" a="1"/>
  <c r="N659" i="3" s="1"/>
  <c r="N5941" i="3" a="1"/>
  <c r="N5941" i="3" s="1"/>
  <c r="N1549" i="3" a="1"/>
  <c r="N1549" i="3" s="1"/>
  <c r="N2832" i="3" a="1"/>
  <c r="N2832" i="3" s="1"/>
  <c r="N3034" i="3" a="1"/>
  <c r="N3034" i="3" s="1"/>
  <c r="N674" i="3" a="1"/>
  <c r="N674" i="3" s="1"/>
  <c r="N3418" i="3" a="1"/>
  <c r="N3418" i="3" s="1"/>
  <c r="N5830" i="3" a="1"/>
  <c r="N5830" i="3" s="1"/>
  <c r="N3648" i="3" a="1"/>
  <c r="N3648" i="3" s="1"/>
  <c r="N1267" i="3" a="1"/>
  <c r="N1267" i="3" s="1"/>
  <c r="N3171" i="3" a="1"/>
  <c r="N3171" i="3" s="1"/>
  <c r="N3802" i="3" a="1"/>
  <c r="N3802" i="3" s="1"/>
  <c r="N5931" i="3" a="1"/>
  <c r="N5931" i="3" s="1"/>
  <c r="N2957" i="3" a="1"/>
  <c r="N2957" i="3" s="1"/>
  <c r="N3765" i="3" a="1"/>
  <c r="N3765" i="3" s="1"/>
  <c r="N3004" i="3" a="1"/>
  <c r="N3004" i="3" s="1"/>
  <c r="N3870" i="3" a="1"/>
  <c r="N3870" i="3" s="1"/>
  <c r="N3574" i="3" a="1"/>
  <c r="N3574" i="3" s="1"/>
  <c r="N4450" i="3" a="1"/>
  <c r="N4450" i="3" s="1"/>
  <c r="N3597" i="3" a="1"/>
  <c r="N3597" i="3" s="1"/>
  <c r="N3132" i="3" a="1"/>
  <c r="N3132" i="3" s="1"/>
  <c r="N4755" i="3" a="1"/>
  <c r="N4755" i="3" s="1"/>
  <c r="N2639" i="3" a="1"/>
  <c r="N2639" i="3" s="1"/>
  <c r="N4481" i="3" a="1"/>
  <c r="N4481" i="3" s="1"/>
  <c r="N5972" i="3" a="1"/>
  <c r="N5972" i="3" s="1"/>
  <c r="N3978" i="3" a="1"/>
  <c r="N3978" i="3" s="1"/>
  <c r="N1885" i="3" a="1"/>
  <c r="N1885" i="3" s="1"/>
  <c r="N799" i="3" a="1"/>
  <c r="N799" i="3" s="1"/>
  <c r="N1109" i="3" a="1"/>
  <c r="N1109" i="3" s="1"/>
  <c r="N1100" i="3" a="1"/>
  <c r="N1100" i="3" s="1"/>
  <c r="N459" i="3" a="1"/>
  <c r="N459" i="3" s="1"/>
  <c r="N1927" i="3" a="1"/>
  <c r="N1927" i="3" s="1"/>
  <c r="N5800" i="3" a="1"/>
  <c r="N5800" i="3" s="1"/>
  <c r="N4798" i="3" a="1"/>
  <c r="N4798" i="3" s="1"/>
  <c r="N1463" i="3" a="1"/>
  <c r="N1463" i="3" s="1"/>
  <c r="N5218" i="3" a="1"/>
  <c r="N5218" i="3" s="1"/>
  <c r="N913" i="3" a="1"/>
  <c r="N913" i="3" s="1"/>
  <c r="N3485" i="3" a="1"/>
  <c r="N3485" i="3" s="1"/>
  <c r="N3282" i="3" a="1"/>
  <c r="N3282" i="3" s="1"/>
  <c r="N4627" i="3" a="1"/>
  <c r="N4627" i="3" s="1"/>
  <c r="N1492" i="3" a="1"/>
  <c r="N1492" i="3" s="1"/>
  <c r="N3851" i="3" a="1"/>
  <c r="N3851" i="3" s="1"/>
  <c r="N5319" i="3" a="1"/>
  <c r="N5319" i="3" s="1"/>
  <c r="N873" i="3" a="1"/>
  <c r="N873" i="3" s="1"/>
  <c r="N5298" i="3" a="1"/>
  <c r="N5298" i="3" s="1"/>
  <c r="N4940" i="3" a="1"/>
  <c r="N4940" i="3" s="1"/>
  <c r="N1164" i="3" a="1"/>
  <c r="N1164" i="3" s="1"/>
  <c r="N2958" i="3" a="1"/>
  <c r="N2958" i="3" s="1"/>
  <c r="N2700" i="3" a="1"/>
  <c r="N2700" i="3" s="1"/>
  <c r="N4420" i="3" a="1"/>
  <c r="N4420" i="3" s="1"/>
  <c r="N5443" i="3" a="1"/>
  <c r="N5443" i="3" s="1"/>
  <c r="N1770" i="3" a="1"/>
  <c r="N1770" i="3" s="1"/>
  <c r="N4850" i="3" a="1"/>
  <c r="N4850" i="3" s="1"/>
  <c r="N2396" i="3" a="1"/>
  <c r="N2396" i="3" s="1"/>
  <c r="N886" i="3" a="1"/>
  <c r="N886" i="3" s="1"/>
  <c r="N5266" i="3" a="1"/>
  <c r="N5266" i="3" s="1"/>
  <c r="N3649" i="3" a="1"/>
  <c r="N3649" i="3" s="1"/>
  <c r="N1470" i="3" a="1"/>
  <c r="N1470" i="3" s="1"/>
  <c r="N3879" i="3" a="1"/>
  <c r="N3879" i="3" s="1"/>
  <c r="N4091" i="3" a="1"/>
  <c r="N4091" i="3" s="1"/>
  <c r="N2379" i="3" a="1"/>
  <c r="N2379" i="3" s="1"/>
  <c r="N5182" i="3" a="1"/>
  <c r="N5182" i="3" s="1"/>
  <c r="N1030" i="3" a="1"/>
  <c r="N1030" i="3" s="1"/>
  <c r="N2374" i="3" a="1"/>
  <c r="N2374" i="3" s="1"/>
  <c r="N4291" i="3" a="1"/>
  <c r="N4291" i="3" s="1"/>
  <c r="N503" i="3" a="1"/>
  <c r="N503" i="3" s="1"/>
  <c r="N3292" i="3" a="1"/>
  <c r="N3292" i="3" s="1"/>
  <c r="N1117" i="3" a="1"/>
  <c r="N1117" i="3" s="1"/>
  <c r="N1503" i="3" a="1"/>
  <c r="N1503" i="3" s="1"/>
  <c r="N1464" i="3" a="1"/>
  <c r="N1464" i="3" s="1"/>
  <c r="N3240" i="3" a="1"/>
  <c r="N3240" i="3" s="1"/>
  <c r="N2233" i="3" a="1"/>
  <c r="N2233" i="3" s="1"/>
  <c r="N850" i="3" a="1"/>
  <c r="N850" i="3" s="1"/>
  <c r="N3515" i="3" a="1"/>
  <c r="N3515" i="3" s="1"/>
  <c r="N5705" i="3" a="1"/>
  <c r="N5705" i="3" s="1"/>
  <c r="N5794" i="3" a="1"/>
  <c r="N5794" i="3" s="1"/>
  <c r="N1872" i="3" a="1"/>
  <c r="N1872" i="3" s="1"/>
  <c r="N5231" i="3" a="1"/>
  <c r="N5231" i="3" s="1"/>
  <c r="N2403" i="3" a="1"/>
  <c r="N2403" i="3" s="1"/>
  <c r="N4049" i="3" a="1"/>
  <c r="N4049" i="3" s="1"/>
  <c r="N5995" i="3" a="1"/>
  <c r="N5995" i="3" s="1"/>
  <c r="N1877" i="3" a="1"/>
  <c r="N1877" i="3" s="1"/>
  <c r="N5831" i="3" a="1"/>
  <c r="N5831" i="3" s="1"/>
  <c r="N1183" i="3" a="1"/>
  <c r="N1183" i="3" s="1"/>
  <c r="N5022" i="3" a="1"/>
  <c r="N5022" i="3" s="1"/>
  <c r="N3759" i="3" a="1"/>
  <c r="N3759" i="3" s="1"/>
  <c r="N3961" i="3" a="1"/>
  <c r="N3961" i="3" s="1"/>
  <c r="N893" i="3" a="1"/>
  <c r="N893" i="3" s="1"/>
  <c r="N1443" i="3" a="1"/>
  <c r="N1443" i="3" s="1"/>
  <c r="N2259" i="3" a="1"/>
  <c r="N2259" i="3" s="1"/>
  <c r="N3459" i="3" a="1"/>
  <c r="N3459" i="3" s="1"/>
  <c r="N4399" i="3" a="1"/>
  <c r="N4399" i="3" s="1"/>
  <c r="N5339" i="3" a="1"/>
  <c r="N5339" i="3" s="1"/>
  <c r="N5060" i="3" a="1"/>
  <c r="N5060" i="3" s="1"/>
  <c r="N5079" i="3" a="1"/>
  <c r="N5079" i="3" s="1"/>
  <c r="N5467" i="3" a="1"/>
  <c r="N5467" i="3" s="1"/>
  <c r="N304" i="3" a="1"/>
  <c r="N304" i="3" s="1"/>
  <c r="N5522" i="3" a="1"/>
  <c r="N5522" i="3" s="1"/>
  <c r="N2968" i="3" a="1"/>
  <c r="N2968" i="3" s="1"/>
  <c r="N5658" i="3" a="1"/>
  <c r="N5658" i="3" s="1"/>
  <c r="N4065" i="3" a="1"/>
  <c r="N4065" i="3" s="1"/>
  <c r="N4718" i="3" a="1"/>
  <c r="N4718" i="3" s="1"/>
  <c r="N5361" i="3" a="1"/>
  <c r="N5361" i="3" s="1"/>
  <c r="N3331" i="3" a="1"/>
  <c r="N3331" i="3" s="1"/>
  <c r="N2985" i="3" a="1"/>
  <c r="N2985" i="3" s="1"/>
  <c r="N3241" i="3" a="1"/>
  <c r="N3241" i="3" s="1"/>
  <c r="N2737" i="3" a="1"/>
  <c r="N2737" i="3" s="1"/>
  <c r="N4175" i="3" a="1"/>
  <c r="N4175" i="3" s="1"/>
  <c r="N1169" i="3" a="1"/>
  <c r="N1169" i="3" s="1"/>
  <c r="N1325" i="3" a="1"/>
  <c r="N1325" i="3" s="1"/>
  <c r="N936" i="3" a="1"/>
  <c r="N936" i="3" s="1"/>
  <c r="N2346" i="3" a="1"/>
  <c r="N2346" i="3" s="1"/>
  <c r="N1331" i="3" a="1"/>
  <c r="N1331" i="3" s="1"/>
  <c r="N1253" i="3" a="1"/>
  <c r="N1253" i="3" s="1"/>
  <c r="N5905" i="3" a="1"/>
  <c r="N5905" i="3" s="1"/>
  <c r="N385" i="3" a="1"/>
  <c r="N385" i="3" s="1"/>
  <c r="N689" i="3" a="1"/>
  <c r="N689" i="3" s="1"/>
  <c r="N4116" i="3" a="1"/>
  <c r="N4116" i="3" s="1"/>
  <c r="N5523" i="3" a="1"/>
  <c r="N5523" i="3" s="1"/>
  <c r="N574" i="3" a="1"/>
  <c r="N574" i="3" s="1"/>
  <c r="N3293" i="3" a="1"/>
  <c r="N3293" i="3" s="1"/>
  <c r="N1380" i="3" a="1"/>
  <c r="N1380" i="3" s="1"/>
  <c r="N5471" i="3" a="1"/>
  <c r="N5471" i="3" s="1"/>
  <c r="N2521" i="3" a="1"/>
  <c r="N2521" i="3" s="1"/>
  <c r="N3787" i="3" a="1"/>
  <c r="N3787" i="3" s="1"/>
  <c r="N263" i="3" a="1"/>
  <c r="N263" i="3" s="1"/>
  <c r="N1862" i="3" a="1"/>
  <c r="N1862" i="3" s="1"/>
  <c r="N706" i="3" a="1"/>
  <c r="N706" i="3" s="1"/>
  <c r="N5891" i="3" a="1"/>
  <c r="N5891" i="3" s="1"/>
  <c r="N5818" i="3" a="1"/>
  <c r="N5818" i="3" s="1"/>
  <c r="N734" i="3" a="1"/>
  <c r="N734" i="3" s="1"/>
  <c r="N73" i="3" a="1"/>
  <c r="N73" i="3" s="1"/>
  <c r="N3257" i="3" a="1"/>
  <c r="N3257" i="3" s="1"/>
  <c r="N2280" i="3" a="1"/>
  <c r="N2280" i="3" s="1"/>
  <c r="N1976" i="3" a="1"/>
  <c r="N1976" i="3" s="1"/>
  <c r="N4816" i="3" a="1"/>
  <c r="N4816" i="3" s="1"/>
  <c r="N1910" i="3" a="1"/>
  <c r="N1910" i="3" s="1"/>
  <c r="N3200" i="3" a="1"/>
  <c r="N3200" i="3" s="1"/>
  <c r="N2788" i="3" a="1"/>
  <c r="N2788" i="3" s="1"/>
  <c r="N2652" i="3" a="1"/>
  <c r="N2652" i="3" s="1"/>
  <c r="N901" i="3" a="1"/>
  <c r="N901" i="3" s="1"/>
  <c r="N3495" i="3" a="1"/>
  <c r="N3495" i="3" s="1"/>
  <c r="N1809" i="3" a="1"/>
  <c r="N1809" i="3" s="1"/>
  <c r="N2153" i="3" a="1"/>
  <c r="N2153" i="3" s="1"/>
  <c r="N690" i="3" a="1"/>
  <c r="N690" i="3" s="1"/>
  <c r="N4283" i="3" a="1"/>
  <c r="N4283" i="3" s="1"/>
  <c r="N2701" i="3" a="1"/>
  <c r="N2701" i="3" s="1"/>
  <c r="N5453" i="3" a="1"/>
  <c r="N5453" i="3" s="1"/>
  <c r="N1515" i="3" a="1"/>
  <c r="N1515" i="3" s="1"/>
  <c r="N946" i="3" a="1"/>
  <c r="N946" i="3" s="1"/>
  <c r="N551" i="3" a="1"/>
  <c r="N551" i="3" s="1"/>
  <c r="N4666" i="3" a="1"/>
  <c r="N4666" i="3" s="1"/>
  <c r="N3746" i="3" a="1"/>
  <c r="N3746" i="3" s="1"/>
  <c r="N64" i="3" a="1"/>
  <c r="N64" i="3" s="1"/>
  <c r="N2160" i="3" a="1"/>
  <c r="N2160" i="3" s="1"/>
  <c r="N3820" i="3" a="1"/>
  <c r="N3820" i="3" s="1"/>
  <c r="N1565" i="3" a="1"/>
  <c r="N1565" i="3" s="1"/>
  <c r="N2583" i="3" a="1"/>
  <c r="N2583" i="3" s="1"/>
  <c r="N608" i="3" a="1"/>
  <c r="N608" i="3" s="1"/>
  <c r="N5948" i="3" a="1"/>
  <c r="N5948" i="3" s="1"/>
  <c r="N2353" i="3" a="1"/>
  <c r="N2353" i="3" s="1"/>
  <c r="N4388" i="3" a="1"/>
  <c r="N4388" i="3" s="1"/>
  <c r="N987" i="3" a="1"/>
  <c r="N987" i="3" s="1"/>
  <c r="N682" i="3" a="1"/>
  <c r="N682" i="3" s="1"/>
  <c r="N1953" i="3" a="1"/>
  <c r="N1953" i="3" s="1"/>
  <c r="N5478" i="3" a="1"/>
  <c r="N5478" i="3" s="1"/>
  <c r="N977" i="3" a="1"/>
  <c r="N977" i="3" s="1"/>
  <c r="N1407" i="3" a="1"/>
  <c r="N1407" i="3" s="1"/>
  <c r="N5000" i="3" a="1"/>
  <c r="N5000" i="3" s="1"/>
  <c r="N3021" i="3" a="1"/>
  <c r="N3021" i="3" s="1"/>
  <c r="N3563" i="3" a="1"/>
  <c r="N3563" i="3" s="1"/>
  <c r="N3555" i="3" a="1"/>
  <c r="N3555" i="3" s="1"/>
  <c r="N287" i="3" a="1"/>
  <c r="N287" i="3" s="1"/>
  <c r="N390" i="3" a="1"/>
  <c r="N390" i="3" s="1"/>
  <c r="N2769" i="3" a="1"/>
  <c r="N2769" i="3" s="1"/>
  <c r="N4030" i="3" a="1"/>
  <c r="N4030" i="3" s="1"/>
  <c r="N1839" i="3" a="1"/>
  <c r="N1839" i="3" s="1"/>
  <c r="N3298" i="3" a="1"/>
  <c r="N3298" i="3" s="1"/>
  <c r="N2514" i="3" a="1"/>
  <c r="N2514" i="3" s="1"/>
  <c r="N2197" i="3" a="1"/>
  <c r="N2197" i="3" s="1"/>
  <c r="N511" i="3" a="1"/>
  <c r="N511" i="3" s="1"/>
  <c r="N237" i="3" a="1"/>
  <c r="N237" i="3" s="1"/>
  <c r="N1389" i="3" a="1"/>
  <c r="N1389" i="3" s="1"/>
  <c r="N4183" i="3" a="1"/>
  <c r="N4183" i="3" s="1"/>
  <c r="N3896" i="3" a="1"/>
  <c r="N3896" i="3" s="1"/>
  <c r="N3385" i="3" a="1"/>
  <c r="N3385" i="3" s="1"/>
  <c r="N2914" i="3" a="1"/>
  <c r="N2914" i="3" s="1"/>
  <c r="N1280" i="3" a="1"/>
  <c r="N1280" i="3" s="1"/>
  <c r="N2079" i="3" a="1"/>
  <c r="N2079" i="3" s="1"/>
  <c r="N3607" i="3" a="1"/>
  <c r="N3607" i="3" s="1"/>
  <c r="N3149" i="3" a="1"/>
  <c r="N3149" i="3" s="1"/>
  <c r="N811" i="3" a="1"/>
  <c r="N811" i="3" s="1"/>
  <c r="N2404" i="3" a="1"/>
  <c r="N2404" i="3" s="1"/>
  <c r="N4260" i="3" a="1"/>
  <c r="N4260" i="3" s="1"/>
  <c r="N1239" i="3" a="1"/>
  <c r="N1239" i="3" s="1"/>
  <c r="N276" i="3" a="1"/>
  <c r="N276" i="3" s="1"/>
  <c r="N1231" i="3" a="1"/>
  <c r="N1231" i="3" s="1"/>
  <c r="N1486" i="3" a="1"/>
  <c r="N1486" i="3" s="1"/>
  <c r="N4893" i="3" a="1"/>
  <c r="N4893" i="3" s="1"/>
  <c r="N339" i="3" a="1"/>
  <c r="N339" i="3" s="1"/>
  <c r="N5776" i="3" a="1"/>
  <c r="N5776" i="3" s="1"/>
  <c r="N3308" i="3" a="1"/>
  <c r="N3308" i="3" s="1"/>
  <c r="N5819" i="3" a="1"/>
  <c r="N5819" i="3" s="1"/>
  <c r="N1790" i="3" a="1"/>
  <c r="N1790" i="3" s="1"/>
  <c r="N978" i="3" a="1"/>
  <c r="N978" i="3" s="1"/>
  <c r="N1749" i="3" a="1"/>
  <c r="N1749" i="3" s="1"/>
  <c r="N3702" i="3" a="1"/>
  <c r="N3702" i="3" s="1"/>
  <c r="N2497" i="3" a="1"/>
  <c r="N2497" i="3" s="1"/>
  <c r="N95" i="3" a="1"/>
  <c r="N95" i="3" s="1"/>
  <c r="N2505" i="3" a="1"/>
  <c r="N2505" i="3" s="1"/>
  <c r="N1977" i="3" a="1"/>
  <c r="N1977" i="3" s="1"/>
  <c r="N2036" i="3" a="1"/>
  <c r="N2036" i="3" s="1"/>
  <c r="N3915" i="3" a="1"/>
  <c r="N3915" i="3" s="1"/>
  <c r="N5850" i="3" a="1"/>
  <c r="N5850" i="3" s="1"/>
  <c r="N4000" i="3" a="1"/>
  <c r="N4000" i="3" s="1"/>
  <c r="N1291" i="3" a="1"/>
  <c r="N1291" i="3" s="1"/>
  <c r="N1821" i="3" a="1"/>
  <c r="N1821" i="3" s="1"/>
  <c r="N212" i="3" a="1"/>
  <c r="N212" i="3" s="1"/>
  <c r="N3723" i="3" a="1"/>
  <c r="N3723" i="3" s="1"/>
  <c r="N346" i="3" a="1"/>
  <c r="N346" i="3" s="1"/>
  <c r="N585" i="3" a="1"/>
  <c r="N585" i="3" s="1"/>
  <c r="N969" i="3" a="1"/>
  <c r="N969" i="3" s="1"/>
  <c r="N4618" i="3" a="1"/>
  <c r="N4618" i="3" s="1"/>
  <c r="N4987" i="3" a="1"/>
  <c r="N4987" i="3" s="1"/>
  <c r="N4377" i="3" a="1"/>
  <c r="N4377" i="3" s="1"/>
  <c r="N2218" i="3" a="1"/>
  <c r="N2218" i="3" s="1"/>
  <c r="N5771" i="3" a="1"/>
  <c r="N5771" i="3" s="1"/>
  <c r="N5362" i="3" a="1"/>
  <c r="N5362" i="3" s="1"/>
  <c r="N5412" i="3" a="1"/>
  <c r="N5412" i="3" s="1"/>
  <c r="N1878" i="3" a="1"/>
  <c r="N1878" i="3" s="1"/>
  <c r="N2296" i="3" a="1"/>
  <c r="N2296" i="3" s="1"/>
  <c r="N5267" i="3" a="1"/>
  <c r="N5267" i="3" s="1"/>
  <c r="N3452" i="3" a="1"/>
  <c r="N3452" i="3" s="1"/>
  <c r="N1408" i="3" a="1"/>
  <c r="N1408" i="3" s="1"/>
  <c r="N5232" i="3" a="1"/>
  <c r="N5232" i="3" s="1"/>
  <c r="N586" i="3" a="1"/>
  <c r="N586" i="3" s="1"/>
  <c r="N4324" i="3" a="1"/>
  <c r="N4324" i="3" s="1"/>
  <c r="N2003" i="3" a="1"/>
  <c r="N2003" i="3" s="1"/>
  <c r="N4993" i="3" a="1"/>
  <c r="N4993" i="3" s="1"/>
  <c r="N5366" i="3" a="1"/>
  <c r="N5366" i="3" s="1"/>
  <c r="N2666" i="3" a="1"/>
  <c r="N2666" i="3" s="1"/>
  <c r="N1420" i="3" a="1"/>
  <c r="N1420" i="3" s="1"/>
  <c r="N1583" i="3" a="1"/>
  <c r="N1583" i="3" s="1"/>
  <c r="N2667" i="3" a="1"/>
  <c r="N2667" i="3" s="1"/>
  <c r="N4922" i="3" a="1"/>
  <c r="N4922" i="3" s="1"/>
  <c r="N4782" i="3" a="1"/>
  <c r="N4782" i="3" s="1"/>
  <c r="N398" i="3" a="1"/>
  <c r="N398" i="3" s="1"/>
  <c r="N2080" i="3" a="1"/>
  <c r="N2080" i="3" s="1"/>
  <c r="N4740" i="3" a="1"/>
  <c r="N4740" i="3" s="1"/>
  <c r="N4859" i="3" a="1"/>
  <c r="N4859" i="3" s="1"/>
  <c r="N2103" i="3" a="1"/>
  <c r="N2103" i="3" s="1"/>
  <c r="N3160" i="3" a="1"/>
  <c r="N3160" i="3" s="1"/>
  <c r="N5421" i="3" a="1"/>
  <c r="N5421" i="3" s="1"/>
  <c r="N1725" i="3" a="1"/>
  <c r="N1725" i="3" s="1"/>
  <c r="N4547" i="3" a="1"/>
  <c r="N4547" i="3" s="1"/>
  <c r="N2308" i="3" a="1"/>
  <c r="N2308" i="3" s="1"/>
  <c r="N1317" i="3" a="1"/>
  <c r="N1317" i="3" s="1"/>
  <c r="N406" i="3" a="1"/>
  <c r="N406" i="3" s="1"/>
  <c r="N3133" i="3" a="1"/>
  <c r="N3133" i="3" s="1"/>
  <c r="N2316" i="3" a="1"/>
  <c r="N2316" i="3" s="1"/>
  <c r="N5036" i="3" a="1"/>
  <c r="N5036" i="3" s="1"/>
  <c r="N2405" i="3" a="1"/>
  <c r="N2405" i="3" s="1"/>
  <c r="N379" i="3" a="1"/>
  <c r="N379" i="3" s="1"/>
  <c r="N1110" i="3" a="1"/>
  <c r="N1110" i="3" s="1"/>
  <c r="N2187" i="3" a="1"/>
  <c r="N2187" i="3" s="1"/>
  <c r="N5651" i="3" a="1"/>
  <c r="N5651" i="3" s="1"/>
  <c r="N3396" i="3" a="1"/>
  <c r="N3396" i="3" s="1"/>
  <c r="N4783" i="3" a="1"/>
  <c r="N4783" i="3" s="1"/>
  <c r="N665" i="3" a="1"/>
  <c r="N665" i="3" s="1"/>
  <c r="N2469" i="3" a="1"/>
  <c r="N2469" i="3" s="1"/>
  <c r="N3657" i="3" a="1"/>
  <c r="N3657" i="3" s="1"/>
  <c r="N4667" i="3" a="1"/>
  <c r="N4667" i="3" s="1"/>
  <c r="N2048" i="3" a="1"/>
  <c r="N2048" i="3" s="1"/>
  <c r="N1827" i="3" a="1"/>
  <c r="N1827" i="3" s="1"/>
  <c r="N1596" i="3" a="1"/>
  <c r="N1596" i="3" s="1"/>
  <c r="N2709" i="3" a="1"/>
  <c r="N2709" i="3" s="1"/>
  <c r="N1170" i="3" a="1"/>
  <c r="N1170" i="3" s="1"/>
  <c r="N3955" i="3" a="1"/>
  <c r="N3955" i="3" s="1"/>
  <c r="N3634" i="3" a="1"/>
  <c r="N3634" i="3" s="1"/>
  <c r="N2037" i="3" a="1"/>
  <c r="N2037" i="3" s="1"/>
  <c r="N5342" i="3" a="1"/>
  <c r="N5342" i="3" s="1"/>
  <c r="N4261" i="3" a="1"/>
  <c r="N4261" i="3" s="1"/>
  <c r="N3766" i="3" a="1"/>
  <c r="N3766" i="3" s="1"/>
  <c r="N220" i="3" a="1"/>
  <c r="N220" i="3" s="1"/>
  <c r="N2854" i="3" a="1"/>
  <c r="N2854" i="3" s="1"/>
  <c r="N1886" i="3" a="1"/>
  <c r="N1886" i="3" s="1"/>
  <c r="N5906" i="3" a="1"/>
  <c r="N5906" i="3" s="1"/>
  <c r="N4469" i="3" a="1"/>
  <c r="N4469" i="3" s="1"/>
  <c r="N1487" i="3" a="1"/>
  <c r="N1487" i="3" s="1"/>
  <c r="N2243" i="3" a="1"/>
  <c r="N2243" i="3" s="1"/>
  <c r="N2454" i="3" a="1"/>
  <c r="N2454" i="3" s="1"/>
  <c r="N2915" i="3" a="1"/>
  <c r="N2915" i="3" s="1"/>
  <c r="N4108" i="3" a="1"/>
  <c r="N4108" i="3" s="1"/>
  <c r="N2702" i="3" a="1"/>
  <c r="N2702" i="3" s="1"/>
  <c r="N2934" i="3" a="1"/>
  <c r="N2934" i="3" s="1"/>
  <c r="N955" i="3" a="1"/>
  <c r="N955" i="3" s="1"/>
  <c r="N4912" i="3" a="1"/>
  <c r="N4912" i="3" s="1"/>
  <c r="N4975" i="3" a="1"/>
  <c r="N4975" i="3" s="1"/>
  <c r="N1574" i="3" a="1"/>
  <c r="N1574" i="3" s="1"/>
  <c r="N1240" i="3" a="1"/>
  <c r="N1240" i="3" s="1"/>
  <c r="N1661" i="3" a="1"/>
  <c r="N1661" i="3" s="1"/>
  <c r="N445" i="3" a="1"/>
  <c r="N445" i="3" s="1"/>
  <c r="N2608" i="3" a="1"/>
  <c r="N2608" i="3" s="1"/>
  <c r="N5373" i="3" a="1"/>
  <c r="N5373" i="3" s="1"/>
  <c r="N3592" i="3" a="1"/>
  <c r="N3592" i="3" s="1"/>
  <c r="N2253" i="3" a="1"/>
  <c r="N2253" i="3" s="1"/>
  <c r="N4677" i="3" a="1"/>
  <c r="N4677" i="3" s="1"/>
  <c r="N766" i="3" a="1"/>
  <c r="N766" i="3" s="1"/>
  <c r="N1963" i="3" a="1"/>
  <c r="N1963" i="3" s="1"/>
  <c r="N2759" i="3" a="1"/>
  <c r="N2759" i="3" s="1"/>
  <c r="N3852" i="3" a="1"/>
  <c r="N3852" i="3" s="1"/>
  <c r="N245" i="3" a="1"/>
  <c r="N245" i="3" s="1"/>
  <c r="N3340" i="3" a="1"/>
  <c r="N3340" i="3" s="1"/>
  <c r="N3935" i="3" a="1"/>
  <c r="N3935" i="3" s="1"/>
  <c r="N5942" i="3" a="1"/>
  <c r="N5942" i="3" s="1"/>
  <c r="N2935" i="3" a="1"/>
  <c r="N2935" i="3" s="1"/>
  <c r="N3979" i="3" a="1"/>
  <c r="N3979" i="3" s="1"/>
  <c r="N1964" i="3" a="1"/>
  <c r="N1964" i="3" s="1"/>
  <c r="N1364" i="3" a="1"/>
  <c r="N1364" i="3" s="1"/>
  <c r="N1638" i="3" a="1"/>
  <c r="N1638" i="3" s="1"/>
  <c r="N3332" i="3" a="1"/>
  <c r="N3332" i="3" s="1"/>
  <c r="N2833" i="3" a="1"/>
  <c r="N2833" i="3" s="1"/>
  <c r="N2347" i="3" a="1"/>
  <c r="N2347" i="3" s="1"/>
  <c r="N4784" i="3" a="1"/>
  <c r="N4784" i="3" s="1"/>
  <c r="N5209" i="3" a="1"/>
  <c r="N5209" i="3" s="1"/>
  <c r="N3936" i="3" a="1"/>
  <c r="N3936" i="3" s="1"/>
  <c r="N3542" i="3" a="1"/>
  <c r="N3542" i="3" s="1"/>
  <c r="N2219" i="3" a="1"/>
  <c r="N2219" i="3" s="1"/>
  <c r="N2234" i="3" a="1"/>
  <c r="N2234" i="3" s="1"/>
  <c r="N2338" i="3" a="1"/>
  <c r="N2338" i="3" s="1"/>
  <c r="N614" i="3" a="1"/>
  <c r="N614" i="3" s="1"/>
  <c r="N4292" i="3" a="1"/>
  <c r="N4292" i="3" s="1"/>
  <c r="N5429" i="3" a="1"/>
  <c r="N5429" i="3" s="1"/>
  <c r="N4400" i="3" a="1"/>
  <c r="N4400" i="3" s="1"/>
  <c r="N4864" i="3" a="1"/>
  <c r="N4864" i="3" s="1"/>
  <c r="N74" i="3" a="1"/>
  <c r="N74" i="3" s="1"/>
  <c r="N603" i="3" a="1"/>
  <c r="N603" i="3" s="1"/>
  <c r="N1903" i="3" a="1"/>
  <c r="N1903" i="3" s="1"/>
  <c r="N3269" i="3" a="1"/>
  <c r="N3269" i="3" s="1"/>
  <c r="N2492" i="3" a="1"/>
  <c r="N2492" i="3" s="1"/>
  <c r="N5399" i="3" a="1"/>
  <c r="N5399" i="3" s="1"/>
  <c r="N4994" i="3" a="1"/>
  <c r="N4994" i="3" s="1"/>
  <c r="N1428" i="3" a="1"/>
  <c r="N1428" i="3" s="1"/>
  <c r="N2354" i="3" a="1"/>
  <c r="N2354" i="3" s="1"/>
  <c r="N5276" i="3" a="1"/>
  <c r="N5276" i="3" s="1"/>
  <c r="N1763" i="3" a="1"/>
  <c r="N1763" i="3" s="1"/>
  <c r="N3985" i="3" a="1"/>
  <c r="N3985" i="3" s="1"/>
  <c r="N5051" i="3" a="1"/>
  <c r="N5051" i="3" s="1"/>
  <c r="N295" i="3" a="1"/>
  <c r="N295" i="3" s="1"/>
  <c r="N102" i="3" a="1"/>
  <c r="N102" i="3" s="1"/>
  <c r="N4648" i="3" a="1"/>
  <c r="N4648" i="3" s="1"/>
  <c r="N1305" i="3" a="1"/>
  <c r="N1305" i="3" s="1"/>
  <c r="N5219" i="3" a="1"/>
  <c r="N5219" i="3" s="1"/>
  <c r="N5581" i="3" a="1"/>
  <c r="N5581" i="3" s="1"/>
  <c r="N5247" i="3" a="1"/>
  <c r="N5247" i="3" s="1"/>
  <c r="N4389" i="3" a="1"/>
  <c r="N4389" i="3" s="1"/>
  <c r="N2051" i="3" a="1"/>
  <c r="N2051" i="3" s="1"/>
  <c r="N1764" i="3" a="1"/>
  <c r="N1764" i="3" s="1"/>
  <c r="N1704" i="3" a="1"/>
  <c r="N1704" i="3" s="1"/>
  <c r="N4805" i="3" a="1"/>
  <c r="N4805" i="3" s="1"/>
  <c r="N2681" i="3" a="1"/>
  <c r="N2681" i="3" s="1"/>
  <c r="N4306" i="3" a="1"/>
  <c r="N4306" i="3" s="1"/>
  <c r="N3930" i="3" a="1"/>
  <c r="N3930" i="3" s="1"/>
  <c r="N2309" i="3" a="1"/>
  <c r="N2309" i="3" s="1"/>
  <c r="N3215" i="3" a="1"/>
  <c r="N3215" i="3" s="1"/>
  <c r="N1037" i="3" a="1"/>
  <c r="N1037" i="3" s="1"/>
  <c r="N645" i="3" a="1"/>
  <c r="N645" i="3" s="1"/>
  <c r="N3425" i="3" a="1"/>
  <c r="N3425" i="3" s="1"/>
  <c r="N960" i="3" a="1"/>
  <c r="N960" i="3" s="1"/>
  <c r="N753" i="3" a="1"/>
  <c r="N753" i="3" s="1"/>
  <c r="N5916" i="3" a="1"/>
  <c r="N5916" i="3" s="1"/>
  <c r="N2552" i="3" a="1"/>
  <c r="N2552" i="3" s="1"/>
  <c r="N4842" i="3" a="1"/>
  <c r="N4842" i="3" s="1"/>
  <c r="N3228" i="3" a="1"/>
  <c r="N3228" i="3" s="1"/>
  <c r="N5413" i="3" a="1"/>
  <c r="N5413" i="3" s="1"/>
  <c r="N1450" i="3" a="1"/>
  <c r="N1450" i="3" s="1"/>
  <c r="N4851" i="3" a="1"/>
  <c r="N4851" i="3" s="1"/>
  <c r="N988" i="3" a="1"/>
  <c r="N988" i="3" s="1"/>
  <c r="N5" i="3" a="1"/>
  <c r="N5" i="3" s="1"/>
  <c r="N2193" i="3" a="1"/>
  <c r="N2193" i="3" s="1"/>
  <c r="N374" i="3" a="1"/>
  <c r="N374" i="3" s="1"/>
  <c r="N4505" i="3" a="1"/>
  <c r="N4505" i="3" s="1"/>
  <c r="N5028" i="3" a="1"/>
  <c r="N5028" i="3" s="1"/>
  <c r="N1822" i="3" a="1"/>
  <c r="N1822" i="3" s="1"/>
  <c r="N4099" i="3" a="1"/>
  <c r="N4099" i="3" s="1"/>
  <c r="N2484" i="3" a="1"/>
  <c r="N2484" i="3" s="1"/>
  <c r="N2429" i="3" a="1"/>
  <c r="N2429" i="3" s="1"/>
  <c r="N3090" i="3" a="1"/>
  <c r="N3090" i="3" s="1"/>
  <c r="N5617" i="3" a="1"/>
  <c r="N5617" i="3" s="1"/>
  <c r="N1695" i="3" a="1"/>
  <c r="N1695" i="3" s="1"/>
  <c r="N1259" i="3" a="1"/>
  <c r="N1259" i="3" s="1"/>
  <c r="N4401" i="3" a="1"/>
  <c r="N4401" i="3" s="1"/>
  <c r="N5851" i="3" a="1"/>
  <c r="N5851" i="3" s="1"/>
  <c r="N1465" i="3" a="1"/>
  <c r="N1465" i="3" s="1"/>
  <c r="N3871" i="3" a="1"/>
  <c r="N3871" i="3" s="1"/>
  <c r="N4246" i="3" a="1"/>
  <c r="N4246" i="3" s="1"/>
  <c r="N357" i="3" a="1"/>
  <c r="N357" i="3" s="1"/>
  <c r="N5010" i="3" a="1"/>
  <c r="N5010" i="3" s="1"/>
  <c r="N4556" i="3" a="1"/>
  <c r="N4556" i="3" s="1"/>
  <c r="N5582" i="3" a="1"/>
  <c r="N5582" i="3" s="1"/>
  <c r="N4457" i="3" a="1"/>
  <c r="N4457" i="3" s="1"/>
  <c r="N2449" i="3" a="1"/>
  <c r="N2449" i="3" s="1"/>
  <c r="N2959" i="3" a="1"/>
  <c r="N2959" i="3" s="1"/>
  <c r="N1988" i="3" a="1"/>
  <c r="N1988" i="3" s="1"/>
  <c r="N1717" i="3" a="1"/>
  <c r="N1717" i="3" s="1"/>
  <c r="N2992" i="3" a="1"/>
  <c r="N2992" i="3" s="1"/>
  <c r="N5040" i="3" a="1"/>
  <c r="N5040" i="3" s="1"/>
  <c r="N4935" i="3" a="1"/>
  <c r="N4935" i="3" s="1"/>
  <c r="N5805" i="3" a="1"/>
  <c r="N5805" i="3" s="1"/>
  <c r="N5886" i="3" a="1"/>
  <c r="N5886" i="3" s="1"/>
  <c r="N5201" i="3" a="1"/>
  <c r="N5201" i="3" s="1"/>
  <c r="N4352" i="3" a="1"/>
  <c r="N4352" i="3" s="1"/>
  <c r="N5755" i="3" a="1"/>
  <c r="N5755" i="3" s="1"/>
  <c r="N534" i="3" a="1"/>
  <c r="N534" i="3" s="1"/>
  <c r="N2670" i="3" a="1"/>
  <c r="N2670" i="3" s="1"/>
  <c r="N2476" i="3" a="1"/>
  <c r="N2476" i="3" s="1"/>
  <c r="N2420" i="3" a="1"/>
  <c r="N2420" i="3" s="1"/>
  <c r="N5080" i="3" a="1"/>
  <c r="N5080" i="3" s="1"/>
  <c r="N2653" i="3" a="1"/>
  <c r="N2653" i="3" s="1"/>
  <c r="N2327" i="3" a="1"/>
  <c r="N2327" i="3" s="1"/>
  <c r="N1999" i="3" a="1"/>
  <c r="N1999" i="3" s="1"/>
  <c r="N4525" i="3" a="1"/>
  <c r="N4525" i="3" s="1"/>
  <c r="N723" i="3" a="1"/>
  <c r="N723" i="3" s="1"/>
  <c r="N5472" i="3" a="1"/>
  <c r="N5472" i="3" s="1"/>
  <c r="N88" i="3" a="1"/>
  <c r="N88" i="3" s="1"/>
  <c r="N1756" i="3" a="1"/>
  <c r="N1756" i="3" s="1"/>
  <c r="N3916" i="3" a="1"/>
  <c r="N3916" i="3" s="1"/>
  <c r="N5374" i="3" a="1"/>
  <c r="N5374" i="3" s="1"/>
  <c r="N4072" i="3" a="1"/>
  <c r="N4072" i="3" s="1"/>
  <c r="N1575" i="3" a="1"/>
  <c r="N1575" i="3" s="1"/>
  <c r="N5795" i="3" a="1"/>
  <c r="N5795" i="3" s="1"/>
  <c r="N4887" i="3" a="1"/>
  <c r="N4887" i="3" s="1"/>
  <c r="N2071" i="3" a="1"/>
  <c r="N2071" i="3" s="1"/>
  <c r="N3441" i="3" a="1"/>
  <c r="N3441" i="3" s="1"/>
  <c r="N5966" i="3" a="1"/>
  <c r="N5966" i="3" s="1"/>
  <c r="N5459" i="3" a="1"/>
  <c r="N5459" i="3" s="1"/>
  <c r="N3178" i="3" a="1"/>
  <c r="N3178" i="3" s="1"/>
  <c r="N4109" i="3" a="1"/>
  <c r="N4109" i="3" s="1"/>
  <c r="N3884" i="3" a="1"/>
  <c r="N3884" i="3" s="1"/>
  <c r="N47" i="3" a="1"/>
  <c r="N47" i="3" s="1"/>
  <c r="N5340" i="3" a="1"/>
  <c r="N5340" i="3" s="1"/>
  <c r="N2299" i="3" a="1"/>
  <c r="N2299" i="3" s="1"/>
  <c r="N1823" i="3" a="1"/>
  <c r="N1823" i="3" s="1"/>
  <c r="N3788" i="3" a="1"/>
  <c r="N3788" i="3" s="1"/>
  <c r="N535" i="3" a="1"/>
  <c r="N535" i="3" s="1"/>
  <c r="N4136" i="3" a="1"/>
  <c r="N4136" i="3" s="1"/>
  <c r="N3937" i="3" a="1"/>
  <c r="N3937" i="3" s="1"/>
  <c r="N54" i="3" a="1"/>
  <c r="N54" i="3" s="1"/>
  <c r="N3442" i="3" a="1"/>
  <c r="N3442" i="3" s="1"/>
  <c r="N2384" i="3" a="1"/>
  <c r="N2384" i="3" s="1"/>
  <c r="N859" i="3" a="1"/>
  <c r="N859" i="3" s="1"/>
  <c r="N1632" i="3" a="1"/>
  <c r="N1632" i="3" s="1"/>
  <c r="N4464" i="3" a="1"/>
  <c r="N4464" i="3" s="1"/>
  <c r="N2260" i="3" a="1"/>
  <c r="N2260" i="3" s="1"/>
  <c r="N5781" i="3" a="1"/>
  <c r="N5781" i="3" s="1"/>
  <c r="N5932" i="3" a="1"/>
  <c r="N5932" i="3" s="1"/>
  <c r="N2411" i="3" a="1"/>
  <c r="N2411" i="3" s="1"/>
  <c r="N1662" i="3" a="1"/>
  <c r="N1662" i="3" s="1"/>
  <c r="N438" i="3" a="1"/>
  <c r="N438" i="3" s="1"/>
  <c r="N627" i="3" a="1"/>
  <c r="N627" i="3" s="1"/>
  <c r="N2789" i="3" a="1"/>
  <c r="N2789" i="3" s="1"/>
  <c r="N4588" i="3" a="1"/>
  <c r="N4588" i="3" s="1"/>
  <c r="N914" i="3" a="1"/>
  <c r="N914" i="3" s="1"/>
  <c r="N902" i="3" a="1"/>
  <c r="N902" i="3" s="1"/>
  <c r="N1451" i="3" a="1"/>
  <c r="N1451" i="3" s="1"/>
  <c r="N2022" i="3" a="1"/>
  <c r="N2022" i="3" s="1"/>
  <c r="N3353" i="3" a="1"/>
  <c r="N3353" i="3" s="1"/>
  <c r="N5899" i="3" a="1"/>
  <c r="N5899" i="3" s="1"/>
  <c r="N851" i="3" a="1"/>
  <c r="N851" i="3" s="1"/>
  <c r="N1260" i="3" a="1"/>
  <c r="N1260" i="3" s="1"/>
  <c r="N716" i="3" a="1"/>
  <c r="N716" i="3" s="1"/>
  <c r="N979" i="3" a="1"/>
  <c r="N979" i="3" s="1"/>
  <c r="N3666" i="3" a="1"/>
  <c r="N3666" i="3" s="1"/>
  <c r="N887" i="3" a="1"/>
  <c r="N887" i="3" s="1"/>
  <c r="N558" i="3" a="1"/>
  <c r="N558" i="3" s="1"/>
  <c r="N3188" i="3" a="1"/>
  <c r="N3188" i="3" s="1"/>
  <c r="N2790" i="3" a="1"/>
  <c r="N2790" i="3" s="1"/>
  <c r="N493" i="3" a="1"/>
  <c r="N493" i="3" s="1"/>
  <c r="N207" i="3" a="1"/>
  <c r="N207" i="3" s="1"/>
  <c r="N1068" i="3" a="1"/>
  <c r="N1068" i="3" s="1"/>
  <c r="N4021" i="3" a="1"/>
  <c r="N4021" i="3" s="1"/>
  <c r="N5595" i="3" a="1"/>
  <c r="N5595" i="3" s="1"/>
  <c r="N5739" i="3" a="1"/>
  <c r="N5739" i="3" s="1"/>
  <c r="N5761" i="3" a="1"/>
  <c r="N5761" i="3" s="1"/>
  <c r="N5414" i="3" a="1"/>
  <c r="N5414" i="3" s="1"/>
  <c r="N473" i="3" a="1"/>
  <c r="N473" i="3" s="1"/>
  <c r="N2602" i="3" a="1"/>
  <c r="N2602" i="3" s="1"/>
  <c r="N1298" i="3" a="1"/>
  <c r="N1298" i="3" s="1"/>
  <c r="N5953" i="3" a="1"/>
  <c r="N5953" i="3" s="1"/>
  <c r="N1948" i="3" a="1"/>
  <c r="N1948" i="3" s="1"/>
  <c r="N2791" i="3" a="1"/>
  <c r="N2791" i="3" s="1"/>
  <c r="N5820" i="3" a="1"/>
  <c r="N5820" i="3" s="1"/>
  <c r="N628" i="3" a="1"/>
  <c r="N628" i="3" s="1"/>
  <c r="N4192" i="3" a="1"/>
  <c r="N4192" i="3" s="1"/>
  <c r="N4719" i="3" a="1"/>
  <c r="N4719" i="3" s="1"/>
  <c r="N391" i="3" a="1"/>
  <c r="N391" i="3" s="1"/>
  <c r="N4970" i="3" a="1"/>
  <c r="N4970" i="3" s="1"/>
  <c r="N48" i="3" a="1"/>
  <c r="N48" i="3" s="1"/>
  <c r="N3043" i="3" a="1"/>
  <c r="N3043" i="3" s="1"/>
  <c r="N2011" i="3" a="1"/>
  <c r="N2011" i="3" s="1"/>
  <c r="N1705" i="3" a="1"/>
  <c r="N1705" i="3" s="1"/>
  <c r="N2981" i="3" a="1"/>
  <c r="N2981" i="3" s="1"/>
  <c r="N198" i="3" a="1"/>
  <c r="N198" i="3" s="1"/>
  <c r="N4044" i="3" a="1"/>
  <c r="N4044" i="3" s="1"/>
  <c r="N3872" i="3" a="1"/>
  <c r="N3872" i="3" s="1"/>
  <c r="N5544" i="3" a="1"/>
  <c r="N5544" i="3" s="1"/>
  <c r="N5672" i="3" a="1"/>
  <c r="N5672" i="3" s="1"/>
  <c r="N4092" i="3" a="1"/>
  <c r="N4092" i="3" s="1"/>
  <c r="N903" i="3" a="1"/>
  <c r="N903" i="3" s="1"/>
  <c r="N4117" i="3" a="1"/>
  <c r="N4117" i="3" s="1"/>
  <c r="N3321" i="3" a="1"/>
  <c r="N3321" i="3" s="1"/>
  <c r="N2760" i="3" a="1"/>
  <c r="N2760" i="3" s="1"/>
  <c r="N2181" i="3" a="1"/>
  <c r="N2181" i="3" s="1"/>
  <c r="N1496" i="3" a="1"/>
  <c r="N1496" i="3" s="1"/>
  <c r="N5386" i="3" a="1"/>
  <c r="N5386" i="3" s="1"/>
  <c r="N525" i="3" a="1"/>
  <c r="N525" i="3" s="1"/>
  <c r="N3258" i="3" a="1"/>
  <c r="N3258" i="3" s="1"/>
  <c r="N527" i="3" a="1"/>
  <c r="N527" i="3" s="1"/>
  <c r="N1318" i="3" a="1"/>
  <c r="N1318" i="3" s="1"/>
  <c r="N255" i="3" a="1"/>
  <c r="N255" i="3" s="1"/>
  <c r="N5248" i="3" a="1"/>
  <c r="N5248" i="3" s="1"/>
  <c r="N5607" i="3" a="1"/>
  <c r="N5607" i="3" s="1"/>
  <c r="N1965" i="3" a="1"/>
  <c r="N1965" i="3" s="1"/>
  <c r="N455" i="3" a="1"/>
  <c r="N455" i="3" s="1"/>
  <c r="N3366" i="3" a="1"/>
  <c r="N3366" i="3" s="1"/>
  <c r="N1038" i="3" a="1"/>
  <c r="N1038" i="3" s="1"/>
  <c r="N283" i="3" a="1"/>
  <c r="N283" i="3" s="1"/>
  <c r="N399" i="3" a="1"/>
  <c r="N399" i="3" s="1"/>
  <c r="N5575" i="3" a="1"/>
  <c r="N5575" i="3" s="1"/>
  <c r="N1504" i="3" a="1"/>
  <c r="N1504" i="3" s="1"/>
  <c r="N221" i="3" a="1"/>
  <c r="N221" i="3" s="1"/>
  <c r="N5557" i="3" a="1"/>
  <c r="N5557" i="3" s="1"/>
  <c r="N1429" i="3" a="1"/>
  <c r="N1429" i="3" s="1"/>
  <c r="N2654" i="3" a="1"/>
  <c r="N2654" i="3" s="1"/>
  <c r="N1688" i="3" a="1"/>
  <c r="N1688" i="3" s="1"/>
  <c r="N5352" i="3" a="1"/>
  <c r="N5352" i="3" s="1"/>
  <c r="N4231" i="3" a="1"/>
  <c r="N4231" i="3" s="1"/>
  <c r="N2366" i="3" a="1"/>
  <c r="N2366" i="3" s="1"/>
  <c r="N1390" i="3" a="1"/>
  <c r="N1390" i="3" s="1"/>
  <c r="N3232" i="3" a="1"/>
  <c r="N3232" i="3" s="1"/>
  <c r="N3035" i="3" a="1"/>
  <c r="N3035" i="3" s="1"/>
  <c r="N1319" i="3" a="1"/>
  <c r="N1319" i="3" s="1"/>
  <c r="N5949" i="3" a="1"/>
  <c r="N5949" i="3" s="1"/>
  <c r="N2710" i="3" a="1"/>
  <c r="N2710" i="3" s="1"/>
  <c r="N1555" i="3" a="1"/>
  <c r="N1555" i="3" s="1"/>
  <c r="N2993" i="3" a="1"/>
  <c r="N2993" i="3" s="1"/>
  <c r="N5821" i="3" a="1"/>
  <c r="N5821" i="3" s="1"/>
  <c r="N5083" i="3" a="1"/>
  <c r="N5083" i="3" s="1"/>
  <c r="N5202" i="3" a="1"/>
  <c r="N5202" i="3" s="1"/>
  <c r="N4659" i="3" a="1"/>
  <c r="N4659" i="3" s="1"/>
  <c r="N2822" i="3" a="1"/>
  <c r="N2822" i="3" s="1"/>
  <c r="N3782" i="3" a="1"/>
  <c r="N3782" i="3" s="1"/>
  <c r="N629" i="3" a="1"/>
  <c r="N629" i="3" s="1"/>
  <c r="N2421" i="3" a="1"/>
  <c r="N2421" i="3" s="1"/>
  <c r="N3386" i="3" a="1"/>
  <c r="N3386" i="3" s="1"/>
  <c r="N2876" i="3" a="1"/>
  <c r="N2876" i="3" s="1"/>
  <c r="N609" i="3" a="1"/>
  <c r="N609" i="3" s="1"/>
  <c r="N4325" i="3" a="1"/>
  <c r="N4325" i="3" s="1"/>
  <c r="N2300" i="3" a="1"/>
  <c r="N2300" i="3" s="1"/>
  <c r="N4687" i="3" a="1"/>
  <c r="N4687" i="3" s="1"/>
  <c r="N2339" i="3" a="1"/>
  <c r="N2339" i="3" s="1"/>
  <c r="N1138" i="3" a="1"/>
  <c r="N1138" i="3" s="1"/>
  <c r="N3843" i="3" a="1"/>
  <c r="N3843" i="3" s="1"/>
  <c r="N1726" i="3" a="1"/>
  <c r="N1726" i="3" s="1"/>
  <c r="N4293" i="3" a="1"/>
  <c r="N4293" i="3" s="1"/>
  <c r="N5483" i="3" a="1"/>
  <c r="N5483" i="3" s="1"/>
  <c r="N2628" i="3" a="1"/>
  <c r="N2628" i="3" s="1"/>
  <c r="N5041" i="3" a="1"/>
  <c r="N5041" i="3" s="1"/>
  <c r="N4342" i="3" a="1"/>
  <c r="N4342" i="3" s="1"/>
  <c r="N4587" i="3" a="1"/>
  <c r="N4587" i="3" s="1"/>
  <c r="N604" i="3" a="1"/>
  <c r="N604" i="3" s="1"/>
  <c r="N131" i="3" a="1"/>
  <c r="N131" i="3" s="1"/>
  <c r="N1452" i="3" a="1"/>
  <c r="N1452" i="3" s="1"/>
  <c r="N222" i="3" a="1"/>
  <c r="N222" i="3" s="1"/>
  <c r="N3703" i="3" a="1"/>
  <c r="N3703" i="3" s="1"/>
  <c r="N5810" i="3" a="1"/>
  <c r="N5810" i="3" s="1"/>
  <c r="N75" i="3" a="1"/>
  <c r="N75" i="3" s="1"/>
  <c r="N2397" i="3" a="1"/>
  <c r="N2397" i="3" s="1"/>
  <c r="N3071" i="3" a="1"/>
  <c r="N3071" i="3" s="1"/>
  <c r="N559" i="3" a="1"/>
  <c r="N559" i="3" s="1"/>
  <c r="N5023" i="3" a="1"/>
  <c r="N5023" i="3" s="1"/>
  <c r="N3112" i="3" a="1"/>
  <c r="N3112" i="3" s="1"/>
  <c r="N5766" i="3" a="1"/>
  <c r="N5766" i="3" s="1"/>
  <c r="N860" i="3" a="1"/>
  <c r="N860" i="3" s="1"/>
  <c r="N4615" i="3" a="1"/>
  <c r="N4615" i="3" s="1"/>
  <c r="N5871" i="3" a="1"/>
  <c r="N5871" i="3" s="1"/>
  <c r="N3598" i="3" a="1"/>
  <c r="N3598" i="3" s="1"/>
  <c r="N4482" i="3" a="1"/>
  <c r="N4482" i="3" s="1"/>
  <c r="N3486" i="3" a="1"/>
  <c r="N3486" i="3" s="1"/>
  <c r="N3507" i="3" a="1"/>
  <c r="N3507" i="3" s="1"/>
  <c r="N1938" i="3" a="1"/>
  <c r="N1938" i="3" s="1"/>
  <c r="N2855" i="3" a="1"/>
  <c r="N2855" i="3" s="1"/>
  <c r="N1394" i="3" a="1"/>
  <c r="N1394" i="3" s="1"/>
  <c r="N4589" i="3" a="1"/>
  <c r="N4589" i="3" s="1"/>
  <c r="N4203" i="3" a="1"/>
  <c r="N4203" i="3" s="1"/>
  <c r="N4590" i="3" a="1"/>
  <c r="N4590" i="3" s="1"/>
  <c r="N325" i="3" a="1"/>
  <c r="N325" i="3" s="1"/>
  <c r="N1619" i="3" a="1"/>
  <c r="N1619" i="3" s="1"/>
  <c r="N4415" i="3" a="1"/>
  <c r="N4415" i="3" s="1"/>
  <c r="N630" i="3" a="1"/>
  <c r="N630" i="3" s="1"/>
  <c r="N2104" i="3" a="1"/>
  <c r="N2104" i="3" s="1"/>
  <c r="N140" i="3" a="1"/>
  <c r="N140" i="3" s="1"/>
  <c r="N5533" i="3" a="1"/>
  <c r="N5533" i="3" s="1"/>
  <c r="N4962" i="3" a="1"/>
  <c r="N4962" i="3" s="1"/>
  <c r="N980" i="3" a="1"/>
  <c r="N980" i="3" s="1"/>
  <c r="N5686" i="3" a="1"/>
  <c r="N5686" i="3" s="1"/>
  <c r="N5917" i="3" a="1"/>
  <c r="N5917" i="3" s="1"/>
  <c r="N3769" i="3" a="1"/>
  <c r="N3769" i="3" s="1"/>
  <c r="N375" i="3" a="1"/>
  <c r="N375" i="3" s="1"/>
  <c r="N804" i="3" a="1"/>
  <c r="N804" i="3" s="1"/>
  <c r="N2198" i="3" a="1"/>
  <c r="N2198" i="3" s="1"/>
  <c r="N4204" i="3" a="1"/>
  <c r="N4204" i="3" s="1"/>
  <c r="N4118" i="3" a="1"/>
  <c r="N4118" i="3" s="1"/>
  <c r="N2367" i="3" a="1"/>
  <c r="N2367" i="3" s="1"/>
  <c r="N4390" i="3" a="1"/>
  <c r="N4390" i="3" s="1"/>
  <c r="N5224" i="3" a="1"/>
  <c r="N5224" i="3" s="1"/>
  <c r="N3599" i="3" a="1"/>
  <c r="N3599" i="3" s="1"/>
  <c r="N3962" i="3" a="1"/>
  <c r="N3962" i="3" s="1"/>
  <c r="N805" i="3" a="1"/>
  <c r="N805" i="3" s="1"/>
  <c r="N2562" i="3" a="1"/>
  <c r="N2562" i="3" s="1"/>
  <c r="N621" i="3" a="1"/>
  <c r="N621" i="3" s="1"/>
  <c r="N4517" i="3" a="1"/>
  <c r="N4517" i="3" s="1"/>
  <c r="N1130" i="3" a="1"/>
  <c r="N1130" i="3" s="1"/>
  <c r="N3072" i="3" a="1"/>
  <c r="N3072" i="3" s="1"/>
  <c r="N2663" i="3" a="1"/>
  <c r="N2663" i="3" s="1"/>
  <c r="N1306" i="3" a="1"/>
  <c r="N1306" i="3" s="1"/>
  <c r="N1954" i="3" a="1"/>
  <c r="N1954" i="3" s="1"/>
  <c r="N1157" i="3" a="1"/>
  <c r="N1157" i="3" s="1"/>
  <c r="N3460" i="3" a="1"/>
  <c r="N3460" i="3" s="1"/>
  <c r="N460" i="3" a="1"/>
  <c r="N460" i="3" s="1"/>
  <c r="N5839" i="3" a="1"/>
  <c r="N5839" i="3" s="1"/>
  <c r="N296" i="3" a="1"/>
  <c r="N296" i="3" s="1"/>
  <c r="N5430" i="3" a="1"/>
  <c r="N5430" i="3" s="1"/>
  <c r="N1993" i="3" a="1"/>
  <c r="N1993" i="3" s="1"/>
  <c r="N2412" i="3" a="1"/>
  <c r="N2412" i="3" s="1"/>
  <c r="N3121" i="3" a="1"/>
  <c r="N3121" i="3" s="1"/>
  <c r="N707" i="3" a="1"/>
  <c r="N707" i="3" s="1"/>
  <c r="N2703" i="3" a="1"/>
  <c r="N2703" i="3" s="1"/>
  <c r="N560" i="3" a="1"/>
  <c r="N560" i="3" s="1"/>
  <c r="N3453" i="3" a="1"/>
  <c r="N3453" i="3" s="1"/>
  <c r="N2574" i="3" a="1"/>
  <c r="N2574" i="3" s="1"/>
  <c r="N3221" i="3" a="1"/>
  <c r="N3221" i="3" s="1"/>
  <c r="N844" i="3" a="1"/>
  <c r="N844" i="3" s="1"/>
  <c r="N5328" i="3" a="1"/>
  <c r="N5328" i="3" s="1"/>
  <c r="N429" i="3" a="1"/>
  <c r="N429" i="3" s="1"/>
  <c r="N3931" i="3" a="1"/>
  <c r="N3931" i="3" s="1"/>
  <c r="N4741" i="3" a="1"/>
  <c r="N4741" i="3" s="1"/>
  <c r="N1680" i="3" a="1"/>
  <c r="N1680" i="3" s="1"/>
  <c r="N4184" i="3" a="1"/>
  <c r="N4184" i="3" s="1"/>
  <c r="N5037" i="3" a="1"/>
  <c r="N5037" i="3" s="1"/>
  <c r="N5061" i="3" a="1"/>
  <c r="N5061" i="3" s="1"/>
  <c r="N4476" i="3" a="1"/>
  <c r="N4476" i="3" s="1"/>
  <c r="N691" i="3" a="1"/>
  <c r="N691" i="3" s="1"/>
  <c r="N3773" i="3" a="1"/>
  <c r="N3773" i="3" s="1"/>
  <c r="N1771" i="3" a="1"/>
  <c r="N1771" i="3" s="1"/>
  <c r="N2062" i="3" a="1"/>
  <c r="N2062" i="3" s="1"/>
  <c r="N5852" i="3" a="1"/>
  <c r="N5852" i="3" s="1"/>
  <c r="N4232" i="3" a="1"/>
  <c r="N4232" i="3" s="1"/>
  <c r="N1337" i="3" a="1"/>
  <c r="N1337" i="3" s="1"/>
  <c r="N5042" i="3" a="1"/>
  <c r="N5042" i="3" s="1"/>
  <c r="N5583" i="3" a="1"/>
  <c r="N5583" i="3" s="1"/>
  <c r="N4144" i="3" a="1"/>
  <c r="N4144" i="3" s="1"/>
  <c r="N1576" i="3" a="1"/>
  <c r="N1576" i="3" s="1"/>
  <c r="N2317" i="3" a="1"/>
  <c r="N2317" i="3" s="1"/>
  <c r="N2131" i="3" a="1"/>
  <c r="N2131" i="3" s="1"/>
  <c r="N5796" i="3" a="1"/>
  <c r="N5796" i="3" s="1"/>
  <c r="N1828" i="3" a="1"/>
  <c r="N1828" i="3" s="1"/>
  <c r="N2563" i="3" a="1"/>
  <c r="N2563" i="3" s="1"/>
  <c r="N5422" i="3" a="1"/>
  <c r="N5422" i="3" s="1"/>
  <c r="N2355" i="3" a="1"/>
  <c r="N2355" i="3" s="1"/>
  <c r="N5268" i="3" a="1"/>
  <c r="N5268" i="3" s="1"/>
  <c r="N2188" i="3" a="1"/>
  <c r="N2188" i="3" s="1"/>
  <c r="N4742" i="3" a="1"/>
  <c r="N4742" i="3" s="1"/>
  <c r="N4001" i="3" a="1"/>
  <c r="N4001" i="3" s="1"/>
  <c r="N4333" i="3" a="1"/>
  <c r="N4333" i="3" s="1"/>
  <c r="N1261" i="3" a="1"/>
  <c r="N1261" i="3" s="1"/>
  <c r="N5233" i="3" a="1"/>
  <c r="N5233" i="3" s="1"/>
  <c r="N5832" i="3" a="1"/>
  <c r="N5832" i="3" s="1"/>
  <c r="N213" i="3" a="1"/>
  <c r="N213" i="3" s="1"/>
  <c r="N3166" i="3" a="1"/>
  <c r="N3166" i="3" s="1"/>
  <c r="N1292" i="3" a="1"/>
  <c r="N1292" i="3" s="1"/>
  <c r="N2214" i="3" a="1"/>
  <c r="N2214" i="3" s="1"/>
  <c r="N4256" i="3" a="1"/>
  <c r="N4256" i="3" s="1"/>
  <c r="N1591" i="3" a="1"/>
  <c r="N1591" i="3" s="1"/>
  <c r="N5653" i="3" a="1"/>
  <c r="N5653" i="3" s="1"/>
  <c r="N4708" i="3" a="1"/>
  <c r="N4708" i="3" s="1"/>
  <c r="N2603" i="3" a="1"/>
  <c r="N2603" i="3" s="1"/>
  <c r="N3689" i="3" a="1"/>
  <c r="N3689" i="3" s="1"/>
  <c r="N5806" i="3" a="1"/>
  <c r="N5806" i="3" s="1"/>
  <c r="N5133" i="3" a="1"/>
  <c r="N5133" i="3" s="1"/>
  <c r="N3161" i="3" a="1"/>
  <c r="N3161" i="3" s="1"/>
  <c r="N852" i="3" a="1"/>
  <c r="N852" i="3" s="1"/>
  <c r="N956" i="3" a="1"/>
  <c r="N956" i="3" s="1"/>
  <c r="N485" i="3" a="1"/>
  <c r="N485" i="3" s="1"/>
  <c r="N3704" i="3" a="1"/>
  <c r="N3704" i="3" s="1"/>
  <c r="N1689" i="3" a="1"/>
  <c r="N1689" i="3" s="1"/>
  <c r="N4929" i="3" a="1"/>
  <c r="N4929" i="3" s="1"/>
  <c r="N1147" i="3" a="1"/>
  <c r="N1147" i="3" s="1"/>
  <c r="N167" i="3" a="1"/>
  <c r="N167" i="3" s="1"/>
  <c r="N4595" i="3" a="1"/>
  <c r="N4595" i="3" s="1"/>
  <c r="N5696" i="3" a="1"/>
  <c r="N5696" i="3" s="1"/>
  <c r="N5918" i="3" a="1"/>
  <c r="N5918" i="3" s="1"/>
  <c r="N1608" i="3" a="1"/>
  <c r="N1608" i="3" s="1"/>
  <c r="N5299" i="3" a="1"/>
  <c r="N5299" i="3" s="1"/>
  <c r="N2105" i="3" a="1"/>
  <c r="N2105" i="3" s="1"/>
  <c r="N2805" i="3" a="1"/>
  <c r="N2805" i="3" s="1"/>
  <c r="N4213" i="3" a="1"/>
  <c r="N4213" i="3" s="1"/>
  <c r="N821" i="3" a="1"/>
  <c r="N821" i="3" s="1"/>
  <c r="N232" i="3" a="1"/>
  <c r="N232" i="3" s="1"/>
  <c r="N4591" i="3" a="1"/>
  <c r="N4591" i="3" s="1"/>
  <c r="N5431" i="3" a="1"/>
  <c r="N5431" i="3" s="1"/>
  <c r="N4235" i="3" a="1"/>
  <c r="N4235" i="3" s="1"/>
  <c r="N1772" i="3" a="1"/>
  <c r="N1772" i="3" s="1"/>
  <c r="N2030" i="3" a="1"/>
  <c r="N2030" i="3" s="1"/>
  <c r="N5984" i="3" a="1"/>
  <c r="N5984" i="3" s="1"/>
  <c r="N3098" i="3" a="1"/>
  <c r="N3098" i="3" s="1"/>
  <c r="N2994" i="3" a="1"/>
  <c r="N2994" i="3" s="1"/>
  <c r="N1750" i="3" a="1"/>
  <c r="N1750" i="3" s="1"/>
  <c r="N5122" i="3" a="1"/>
  <c r="N5122" i="3" s="1"/>
  <c r="N1356" i="3" a="1"/>
  <c r="N1356" i="3" s="1"/>
  <c r="N4270" i="3" a="1"/>
  <c r="N4270" i="3" s="1"/>
  <c r="N5172" i="3" a="1"/>
  <c r="N5172" i="3" s="1"/>
  <c r="N5460" i="3" a="1"/>
  <c r="N5460" i="3" s="1"/>
  <c r="N2675" i="3" a="1"/>
  <c r="N2675" i="3" s="1"/>
  <c r="N3496" i="3" a="1"/>
  <c r="N3496" i="3" s="1"/>
  <c r="N3099" i="3" a="1"/>
  <c r="N3099" i="3" s="1"/>
  <c r="N1232" i="3" a="1"/>
  <c r="N1232" i="3" s="1"/>
  <c r="N1505" i="3" a="1"/>
  <c r="N1505" i="3" s="1"/>
  <c r="N2095" i="3" a="1"/>
  <c r="N2095" i="3" s="1"/>
  <c r="N5043" i="3" a="1"/>
  <c r="N5043" i="3" s="1"/>
  <c r="N2052" i="3" a="1"/>
  <c r="N2052" i="3" s="1"/>
  <c r="N5872" i="3" a="1"/>
  <c r="N5872" i="3" s="1"/>
  <c r="N631" i="3" a="1"/>
  <c r="N631" i="3" s="1"/>
  <c r="N3372" i="3" a="1"/>
  <c r="N3372" i="3" s="1"/>
  <c r="N2464" i="3" a="1"/>
  <c r="N2464" i="3" s="1"/>
  <c r="N5001" i="3" a="1"/>
  <c r="N5001" i="3" s="1"/>
  <c r="N2618" i="3" a="1"/>
  <c r="N2618" i="3" s="1"/>
  <c r="N3986" i="3" a="1"/>
  <c r="N3986" i="3" s="1"/>
  <c r="N767" i="3" a="1"/>
  <c r="N767" i="3" s="1"/>
  <c r="N942" i="3" a="1"/>
  <c r="N942" i="3" s="1"/>
  <c r="N561" i="3" a="1"/>
  <c r="N561" i="3" s="1"/>
  <c r="N3113" i="3" a="1"/>
  <c r="N3113" i="3" s="1"/>
  <c r="N2154" i="3" a="1"/>
  <c r="N2154" i="3" s="1"/>
  <c r="N2166" i="3" a="1"/>
  <c r="N2166" i="3" s="1"/>
  <c r="N76" i="3" a="1"/>
  <c r="N76" i="3" s="1"/>
  <c r="N861" i="3" a="1"/>
  <c r="N861" i="3" s="1"/>
  <c r="N4603" i="3" a="1"/>
  <c r="N4603" i="3" s="1"/>
  <c r="N4791" i="3" a="1"/>
  <c r="N4791" i="3" s="1"/>
  <c r="N5659" i="3" a="1"/>
  <c r="N5659" i="3" s="1"/>
  <c r="N5084" i="3" a="1"/>
  <c r="N5084" i="3" s="1"/>
  <c r="N4548" i="3" a="1"/>
  <c r="N4548" i="3" s="1"/>
  <c r="N3917" i="3" a="1"/>
  <c r="N3917" i="3" s="1"/>
  <c r="N77" i="3" a="1"/>
  <c r="N77" i="3" s="1"/>
  <c r="N512" i="3" a="1"/>
  <c r="N512" i="3" s="1"/>
  <c r="N1196" i="3" a="1"/>
  <c r="N1196" i="3" s="1"/>
  <c r="N4477" i="3" a="1"/>
  <c r="N4477" i="3" s="1"/>
  <c r="N1002" i="3" a="1"/>
  <c r="N1002" i="3" s="1"/>
  <c r="N692" i="3" a="1"/>
  <c r="N692" i="3" s="1"/>
  <c r="N3508" i="3" a="1"/>
  <c r="N3508" i="3" s="1"/>
  <c r="N132" i="3" a="1"/>
  <c r="N132" i="3" s="1"/>
  <c r="N1204" i="3" a="1"/>
  <c r="N1204" i="3" s="1"/>
  <c r="N1025" i="3" a="1"/>
  <c r="N1025" i="3" s="1"/>
  <c r="N2057" i="3" a="1"/>
  <c r="N2057" i="3" s="1"/>
  <c r="N1939" i="3" a="1"/>
  <c r="N1939" i="3" s="1"/>
  <c r="N3167" i="3" a="1"/>
  <c r="N3167" i="3" s="1"/>
  <c r="N4649" i="3" a="1"/>
  <c r="N4649" i="3" s="1"/>
  <c r="N4451" i="3" a="1"/>
  <c r="N4451" i="3" s="1"/>
  <c r="N981" i="3" a="1"/>
  <c r="N981" i="3" s="1"/>
  <c r="N3397" i="3" a="1"/>
  <c r="N3397" i="3" s="1"/>
  <c r="N270" i="3" a="1"/>
  <c r="N270" i="3" s="1"/>
  <c r="N5310" i="3" a="1"/>
  <c r="N5310" i="3" s="1"/>
  <c r="N1241" i="3" a="1"/>
  <c r="N1241" i="3" s="1"/>
  <c r="N3803" i="3" a="1"/>
  <c r="N3803" i="3" s="1"/>
  <c r="N4343" i="3" a="1"/>
  <c r="N4343" i="3" s="1"/>
  <c r="N2969" i="3" a="1"/>
  <c r="N2969" i="3" s="1"/>
  <c r="N5864" i="3" a="1"/>
  <c r="N5864" i="3" s="1"/>
  <c r="N2738" i="3" a="1"/>
  <c r="N2738" i="3" s="1"/>
  <c r="N5887" i="3" a="1"/>
  <c r="N5887" i="3" s="1"/>
  <c r="N1911" i="3" a="1"/>
  <c r="N1911" i="3" s="1"/>
  <c r="N4185" i="3" a="1"/>
  <c r="N4185" i="3" s="1"/>
  <c r="N3853" i="3" a="1"/>
  <c r="N3853" i="3" s="1"/>
  <c r="N5782" i="3" a="1"/>
  <c r="N5782" i="3" s="1"/>
  <c r="N552" i="3" a="1"/>
  <c r="N552" i="3" s="1"/>
  <c r="N754" i="3" a="1"/>
  <c r="N754" i="3" s="1"/>
  <c r="N3804" i="3" a="1"/>
  <c r="N3804" i="3" s="1"/>
  <c r="N1955" i="3" a="1"/>
  <c r="N1955" i="3" s="1"/>
  <c r="N4155" i="3" a="1"/>
  <c r="N4155" i="3" s="1"/>
  <c r="N2155" i="3" a="1"/>
  <c r="N2155" i="3" s="1"/>
  <c r="N5767" i="3" a="1"/>
  <c r="N5767" i="3" s="1"/>
  <c r="N1775" i="3" a="1"/>
  <c r="N1775" i="3" s="1"/>
  <c r="N632" i="3" a="1"/>
  <c r="N632" i="3" s="1"/>
  <c r="N708" i="3" a="1"/>
  <c r="N708" i="3" s="1"/>
  <c r="N5284" i="3" a="1"/>
  <c r="N5284" i="3" s="1"/>
  <c r="N5139" i="3" a="1"/>
  <c r="N5139" i="3" s="1"/>
  <c r="N5636" i="3" a="1"/>
  <c r="N5636" i="3" s="1"/>
  <c r="N1863" i="3" a="1"/>
  <c r="N1863" i="3" s="1"/>
  <c r="N970" i="3" a="1"/>
  <c r="N970" i="3" s="1"/>
  <c r="N5740" i="3" a="1"/>
  <c r="N5740" i="3" s="1"/>
  <c r="N5269" i="3" a="1"/>
  <c r="N5269" i="3" s="1"/>
  <c r="N633" i="3" a="1"/>
  <c r="N633" i="3" s="1"/>
  <c r="N982" i="3" a="1"/>
  <c r="N982" i="3" s="1"/>
  <c r="N3994" i="3" a="1"/>
  <c r="N3994" i="3" s="1"/>
  <c r="N829" i="3" a="1"/>
  <c r="N829" i="3" s="1"/>
  <c r="N3885" i="3" a="1"/>
  <c r="N3885" i="3" s="1"/>
  <c r="N3516" i="3" a="1"/>
  <c r="N3516" i="3" s="1"/>
  <c r="N1493" i="3" a="1"/>
  <c r="N1493" i="3" s="1"/>
  <c r="N3189" i="3" a="1"/>
  <c r="N3189" i="3" s="1"/>
  <c r="N3987" i="3" a="1"/>
  <c r="N3987" i="3" s="1"/>
  <c r="N1014" i="3" a="1"/>
  <c r="N1014" i="3" s="1"/>
  <c r="N5085" i="3" a="1"/>
  <c r="N5085" i="3" s="1"/>
  <c r="N2531" i="3" a="1"/>
  <c r="N2531" i="3" s="1"/>
  <c r="N4963" i="3" a="1"/>
  <c r="N4963" i="3" s="1"/>
  <c r="N5149" i="3" a="1"/>
  <c r="N5149" i="3" s="1"/>
  <c r="N5545" i="3" a="1"/>
  <c r="N5545" i="3" s="1"/>
  <c r="N1681" i="3" a="1"/>
  <c r="N1681" i="3" s="1"/>
  <c r="N5513" i="3" a="1"/>
  <c r="N5513" i="3" s="1"/>
  <c r="N3789" i="3" a="1"/>
  <c r="N3789" i="3" s="1"/>
  <c r="N1132" i="3" a="1"/>
  <c r="N1132" i="3" s="1"/>
  <c r="N894" i="3" a="1"/>
  <c r="N894" i="3" s="1"/>
  <c r="N4465" i="3" a="1"/>
  <c r="N4465" i="3" s="1"/>
  <c r="N2113" i="3" a="1"/>
  <c r="N2113" i="3" s="1"/>
  <c r="N2838" i="3" a="1"/>
  <c r="N2838" i="3" s="1"/>
  <c r="N4093" i="3" a="1"/>
  <c r="N4093" i="3" s="1"/>
  <c r="N1165" i="3" a="1"/>
  <c r="N1165" i="3" s="1"/>
  <c r="N192" i="3" a="1"/>
  <c r="N192" i="3" s="1"/>
  <c r="N2348" i="3" a="1"/>
  <c r="N2348" i="3" s="1"/>
  <c r="N4247" i="3" a="1"/>
  <c r="N4247" i="3" s="1"/>
  <c r="N1111" i="3" a="1"/>
  <c r="N1111" i="3" s="1"/>
  <c r="N5134" i="3" a="1"/>
  <c r="N5134" i="3" s="1"/>
  <c r="N3100" i="3" a="1"/>
  <c r="N3100" i="3" s="1"/>
  <c r="N3333" i="3" a="1"/>
  <c r="N3333" i="3" s="1"/>
  <c r="N3402" i="3" a="1"/>
  <c r="N3402" i="3" s="1"/>
  <c r="N2318" i="3" a="1"/>
  <c r="N2318" i="3" s="1"/>
  <c r="N392" i="3" a="1"/>
  <c r="N392" i="3" s="1"/>
  <c r="N830" i="3" a="1"/>
  <c r="N830" i="3" s="1"/>
  <c r="N1879" i="3" a="1"/>
  <c r="N1879" i="3" s="1"/>
  <c r="N4248" i="3" a="1"/>
  <c r="N4248" i="3" s="1"/>
  <c r="N2132" i="3" a="1"/>
  <c r="N2132" i="3" s="1"/>
  <c r="N6001" i="3" a="1"/>
  <c r="N6001" i="3" s="1"/>
  <c r="N482" i="3" a="1"/>
  <c r="N482" i="3" s="1"/>
  <c r="N1751" i="3" a="1"/>
  <c r="N1751" i="3" s="1"/>
  <c r="N5002" i="3" a="1"/>
  <c r="N5002" i="3" s="1"/>
  <c r="N2310" i="3" a="1"/>
  <c r="N2310" i="3" s="1"/>
  <c r="N562" i="3" a="1"/>
  <c r="N562" i="3" s="1"/>
  <c r="N3790" i="3" a="1"/>
  <c r="N3790" i="3" s="1"/>
  <c r="N513" i="3" a="1"/>
  <c r="N513" i="3" s="1"/>
  <c r="N3705" i="3" a="1"/>
  <c r="N3705" i="3" s="1"/>
  <c r="N5538" i="3" a="1"/>
  <c r="N5538" i="3" s="1"/>
  <c r="N650" i="3" a="1"/>
  <c r="N650" i="3" s="1"/>
  <c r="N785" i="3" a="1"/>
  <c r="N785" i="3" s="1"/>
  <c r="N414" i="3" a="1"/>
  <c r="N414" i="3" s="1"/>
  <c r="N2254" i="3" a="1"/>
  <c r="N2254" i="3" s="1"/>
  <c r="N2023" i="3" a="1"/>
  <c r="N2023" i="3" s="1"/>
  <c r="N4249" i="3" a="1"/>
  <c r="N4249" i="3" s="1"/>
  <c r="N5546" i="3" a="1"/>
  <c r="N5546" i="3" s="1"/>
  <c r="N1727" i="3" a="1"/>
  <c r="N1727" i="3" s="1"/>
  <c r="N4640" i="3" a="1"/>
  <c r="N4640" i="3" s="1"/>
  <c r="N3678" i="3" a="1"/>
  <c r="N3678" i="3" s="1"/>
  <c r="N3242" i="3" a="1"/>
  <c r="N3242" i="3" s="1"/>
  <c r="N4318" i="3" a="1"/>
  <c r="N4318" i="3" s="1"/>
  <c r="N1831" i="3" a="1"/>
  <c r="N1831" i="3" s="1"/>
  <c r="N256" i="3" a="1"/>
  <c r="N256" i="3" s="1"/>
  <c r="N755" i="3" a="1"/>
  <c r="N755" i="3" s="1"/>
  <c r="N3359" i="3" a="1"/>
  <c r="N3359" i="3" s="1"/>
  <c r="N4688" i="3" a="1"/>
  <c r="N4688" i="3" s="1"/>
  <c r="N5568" i="3" a="1"/>
  <c r="N5568" i="3" s="1"/>
  <c r="N2170" i="3" a="1"/>
  <c r="N2170" i="3" s="1"/>
  <c r="N4365" i="3" a="1"/>
  <c r="N4365" i="3" s="1"/>
  <c r="N2096" i="3" a="1"/>
  <c r="N2096" i="3" s="1"/>
  <c r="N2742" i="3" a="1"/>
  <c r="N2742" i="3" s="1"/>
  <c r="N1438" i="3" a="1"/>
  <c r="N1438" i="3" s="1"/>
  <c r="N2215" i="3" a="1"/>
  <c r="N2215" i="3" s="1"/>
  <c r="N5490" i="3" a="1"/>
  <c r="N5490" i="3" s="1"/>
  <c r="N724" i="3" a="1"/>
  <c r="N724" i="3" s="1"/>
  <c r="N4083" i="3" a="1"/>
  <c r="N4083" i="3" s="1"/>
  <c r="N2436" i="3" a="1"/>
  <c r="N2436" i="3" s="1"/>
  <c r="N1757" i="3" a="1"/>
  <c r="N1757" i="3" s="1"/>
  <c r="N233" i="3" a="1"/>
  <c r="N233" i="3" s="1"/>
  <c r="N4571" i="3" a="1"/>
  <c r="N4571" i="3" s="1"/>
  <c r="N1628" i="3" a="1"/>
  <c r="N1628" i="3" s="1"/>
  <c r="N660" i="3" a="1"/>
  <c r="N660" i="3" s="1"/>
  <c r="N2960" i="3" a="1"/>
  <c r="N2960" i="3" s="1"/>
  <c r="N5123" i="3" a="1"/>
  <c r="N5123" i="3" s="1"/>
  <c r="N3643" i="3" a="1"/>
  <c r="N3643" i="3" s="1"/>
  <c r="N4056" i="3" a="1"/>
  <c r="N4056" i="3" s="1"/>
  <c r="N563" i="3" a="1"/>
  <c r="N563" i="3" s="1"/>
  <c r="N5576" i="3" a="1"/>
  <c r="N5576" i="3" s="1"/>
  <c r="N1148" i="3" a="1"/>
  <c r="N1148" i="3" s="1"/>
  <c r="N4843" i="3" a="1"/>
  <c r="N4843" i="3" s="1"/>
  <c r="N999" i="3" a="1"/>
  <c r="N999" i="3" s="1"/>
  <c r="N1403" i="3" a="1"/>
  <c r="N1403" i="3" s="1"/>
  <c r="N699" i="3" a="1"/>
  <c r="N699" i="3" s="1"/>
  <c r="N2147" i="3" a="1"/>
  <c r="N2147" i="3" s="1"/>
  <c r="N5091" i="3" a="1"/>
  <c r="N5091" i="3" s="1"/>
  <c r="N2199" i="3" a="1"/>
  <c r="N2199" i="3" s="1"/>
  <c r="N5892" i="3" a="1"/>
  <c r="N5892" i="3" s="1"/>
  <c r="N693" i="3" a="1"/>
  <c r="N693" i="3" s="1"/>
  <c r="N3724" i="3" a="1"/>
  <c r="N3724" i="3" s="1"/>
  <c r="N1272" i="3" a="1"/>
  <c r="N1272" i="3" s="1"/>
  <c r="N971" i="3" a="1"/>
  <c r="N971" i="3" s="1"/>
  <c r="N756" i="3" a="1"/>
  <c r="N756" i="3" s="1"/>
  <c r="N3543" i="3" a="1"/>
  <c r="N3543" i="3" s="1"/>
  <c r="N2890" i="3" a="1"/>
  <c r="N2890" i="3" s="1"/>
  <c r="N4458" i="3" a="1"/>
  <c r="N4458" i="3" s="1"/>
  <c r="N1031" i="3" a="1"/>
  <c r="N1031" i="3" s="1"/>
  <c r="N1357" i="3" a="1"/>
  <c r="N1357" i="3" s="1"/>
  <c r="N365" i="3" a="1"/>
  <c r="N365" i="3" s="1"/>
  <c r="N2690" i="3" a="1"/>
  <c r="N2690" i="3" s="1"/>
  <c r="N2311" i="3" a="1"/>
  <c r="N2311" i="3" s="1"/>
  <c r="N141" i="3" a="1"/>
  <c r="N141" i="3" s="1"/>
  <c r="N2235" i="3" a="1"/>
  <c r="N2235" i="3" s="1"/>
  <c r="N3862" i="3" a="1"/>
  <c r="N3862" i="3" s="1"/>
  <c r="N5950" i="3" a="1"/>
  <c r="N5950" i="3" s="1"/>
  <c r="N193" i="3" a="1"/>
  <c r="N193" i="3" s="1"/>
  <c r="N4188" i="3" a="1"/>
  <c r="N4188" i="3" s="1"/>
  <c r="N989" i="3" a="1"/>
  <c r="N989" i="3" s="1"/>
  <c r="N2498" i="3" a="1"/>
  <c r="N2498" i="3" s="1"/>
  <c r="N947" i="3" a="1"/>
  <c r="N947" i="3" s="1"/>
  <c r="N4563" i="3" a="1"/>
  <c r="N4563" i="3" s="1"/>
  <c r="N1372" i="3" a="1"/>
  <c r="N1372" i="3" s="1"/>
  <c r="N3844" i="3" a="1"/>
  <c r="N3844" i="3" s="1"/>
  <c r="N326" i="3" a="1"/>
  <c r="N326" i="3" s="1"/>
  <c r="N800" i="3" a="1"/>
  <c r="N800" i="3" s="1"/>
  <c r="N4964" i="3" a="1"/>
  <c r="N4964" i="3" s="1"/>
  <c r="N519" i="3" a="1"/>
  <c r="N519" i="3" s="1"/>
  <c r="N2676" i="3" a="1"/>
  <c r="N2676" i="3" s="1"/>
  <c r="N241" i="3" a="1"/>
  <c r="N241" i="3" s="1"/>
  <c r="N5991" i="3" a="1"/>
  <c r="N5991" i="3" s="1"/>
  <c r="N4271" i="3" a="1"/>
  <c r="N4271" i="3" s="1"/>
  <c r="N4494" i="3" a="1"/>
  <c r="N4494" i="3" s="1"/>
  <c r="N2761" i="3" a="1"/>
  <c r="N2761" i="3" s="1"/>
  <c r="N4483" i="3" a="1"/>
  <c r="N4483" i="3" s="1"/>
  <c r="N4050" i="3" a="1"/>
  <c r="N4050" i="3" s="1"/>
  <c r="N1740" i="3" a="1"/>
  <c r="N1740" i="3" s="1"/>
  <c r="N2510" i="3" a="1"/>
  <c r="N2510" i="3" s="1"/>
  <c r="N4806" i="3" a="1"/>
  <c r="N4806" i="3" s="1"/>
  <c r="N2455" i="3" a="1"/>
  <c r="N2455" i="3" s="1"/>
  <c r="N2261" i="3" a="1"/>
  <c r="N2261" i="3" s="1"/>
  <c r="N4695" i="3" a="1"/>
  <c r="N4695" i="3" s="1"/>
  <c r="N1395" i="3" a="1"/>
  <c r="N1395" i="3" s="1"/>
  <c r="N564" i="3" a="1"/>
  <c r="N564" i="3" s="1"/>
  <c r="N1671" i="3" a="1"/>
  <c r="N1671" i="3" s="1"/>
  <c r="N5334" i="3" a="1"/>
  <c r="N5334" i="3" s="1"/>
  <c r="N1299" i="3" a="1"/>
  <c r="N1299" i="3" s="1"/>
  <c r="N2862" i="3" a="1"/>
  <c r="N2862" i="3" s="1"/>
  <c r="N2986" i="3" a="1"/>
  <c r="N2986" i="3" s="1"/>
  <c r="N915" i="3" a="1"/>
  <c r="N915" i="3" s="1"/>
  <c r="N4572" i="3" a="1"/>
  <c r="N4572" i="3" s="1"/>
  <c r="N1077" i="3" a="1"/>
  <c r="N1077" i="3" s="1"/>
  <c r="N1481" i="3" a="1"/>
  <c r="N1481" i="3" s="1"/>
  <c r="N1706" i="3" a="1"/>
  <c r="N1706" i="3" s="1"/>
  <c r="N2928" i="3" a="1"/>
  <c r="N2928" i="3" s="1"/>
  <c r="N5375" i="3" a="1"/>
  <c r="N5375" i="3" s="1"/>
  <c r="N5507" i="3" a="1"/>
  <c r="N5507" i="3" s="1"/>
  <c r="N24" i="3" a="1"/>
  <c r="N24" i="3" s="1"/>
  <c r="N3690" i="3" a="1"/>
  <c r="N3690" i="3" s="1"/>
  <c r="N2114" i="3" a="1"/>
  <c r="N2114" i="3" s="1"/>
  <c r="N5524" i="3" a="1"/>
  <c r="N5524" i="3" s="1"/>
  <c r="N5503" i="3" a="1"/>
  <c r="N5503" i="3" s="1"/>
  <c r="N3150" i="3" a="1"/>
  <c r="N3150" i="3" s="1"/>
  <c r="N4894" i="3" a="1"/>
  <c r="N4894" i="3" s="1"/>
  <c r="N3243" i="3" a="1"/>
  <c r="N3243" i="3" s="1"/>
  <c r="N4668" i="3" a="1"/>
  <c r="N4668" i="3" s="1"/>
  <c r="N5642" i="3" a="1"/>
  <c r="N5642" i="3" s="1"/>
  <c r="N5003" i="3" a="1"/>
  <c r="N5003" i="3" s="1"/>
  <c r="N789" i="3" a="1"/>
  <c r="N789" i="3" s="1"/>
  <c r="N4145" i="3" a="1"/>
  <c r="N4145" i="3" s="1"/>
  <c r="N1396" i="3" a="1"/>
  <c r="N1396" i="3" s="1"/>
  <c r="N1832" i="3" a="1"/>
  <c r="N1832" i="3" s="1"/>
  <c r="N1994" i="3" a="1"/>
  <c r="N1994" i="3" s="1"/>
  <c r="N776" i="3" a="1"/>
  <c r="N776" i="3" s="1"/>
  <c r="N439" i="3" a="1"/>
  <c r="N439" i="3" s="1"/>
  <c r="N3938" i="3" a="1"/>
  <c r="N3938" i="3" s="1"/>
  <c r="N3443" i="3" a="1"/>
  <c r="N3443" i="3" s="1"/>
  <c r="N3673" i="3" a="1"/>
  <c r="N3673" i="3" s="1"/>
  <c r="N2775" i="3" a="1"/>
  <c r="N2775" i="3" s="1"/>
  <c r="N777" i="3" a="1"/>
  <c r="N777" i="3" s="1"/>
  <c r="N327" i="3" a="1"/>
  <c r="N327" i="3" s="1"/>
  <c r="N3774" i="3" a="1"/>
  <c r="N3774" i="3" s="1"/>
  <c r="N4416" i="3" a="1"/>
  <c r="N4416" i="3" s="1"/>
  <c r="N4946" i="3" a="1"/>
  <c r="N4946" i="3" s="1"/>
  <c r="N5811" i="3" a="1"/>
  <c r="N5811" i="3" s="1"/>
  <c r="N3190" i="3" a="1"/>
  <c r="N3190" i="3" s="1"/>
  <c r="N1776" i="3" a="1"/>
  <c r="N1776" i="3" s="1"/>
  <c r="N1707" i="3" a="1"/>
  <c r="N1707" i="3" s="1"/>
  <c r="N1956" i="3" a="1"/>
  <c r="N1956" i="3" s="1"/>
  <c r="N4110" i="3" a="1"/>
  <c r="N4110" i="3" s="1"/>
  <c r="N1205" i="3" a="1"/>
  <c r="N1205" i="3" s="1"/>
  <c r="N990" i="3" a="1"/>
  <c r="N990" i="3" s="1"/>
  <c r="N4700" i="3" a="1"/>
  <c r="N4700" i="3" s="1"/>
  <c r="N5746" i="3" a="1"/>
  <c r="N5746" i="3" s="1"/>
  <c r="N2629" i="3" a="1"/>
  <c r="N2629" i="3" s="1"/>
  <c r="N1506" i="3" a="1"/>
  <c r="N1506" i="3" s="1"/>
  <c r="N4828" i="3" a="1"/>
  <c r="N4828" i="3" s="1"/>
  <c r="N5558" i="3" a="1"/>
  <c r="N5558" i="3" s="1"/>
  <c r="N3517" i="3" a="1"/>
  <c r="N3517" i="3" s="1"/>
  <c r="N1584" i="3" a="1"/>
  <c r="N1584" i="3" s="1"/>
  <c r="N1818" i="3" a="1"/>
  <c r="N1818" i="3" s="1"/>
  <c r="N5092" i="3" a="1"/>
  <c r="N5092" i="3" s="1"/>
  <c r="N3322" i="3" a="1"/>
  <c r="N3322" i="3" s="1"/>
  <c r="N1636" i="3" a="1"/>
  <c r="N1636" i="3" s="1"/>
  <c r="N2493" i="3" a="1"/>
  <c r="N2493" i="3" s="1"/>
  <c r="N4888" i="3" a="1"/>
  <c r="N4888" i="3" s="1"/>
  <c r="N3201" i="3" a="1"/>
  <c r="N3201" i="3" s="1"/>
  <c r="N366" i="3" a="1"/>
  <c r="N366" i="3" s="1"/>
  <c r="N3005" i="3" a="1"/>
  <c r="N3005" i="3" s="1"/>
  <c r="N376" i="3" a="1"/>
  <c r="N376" i="3" s="1"/>
  <c r="N4995" i="3" a="1"/>
  <c r="N4995" i="3" s="1"/>
  <c r="N6" i="3" a="1"/>
  <c r="N6" i="3" s="1"/>
  <c r="N831" i="3" a="1"/>
  <c r="N831" i="3" s="1"/>
  <c r="N314" i="3" a="1"/>
  <c r="N314" i="3" s="1"/>
  <c r="N4709" i="3" a="1"/>
  <c r="N4709" i="3" s="1"/>
  <c r="N5973" i="3" a="1"/>
  <c r="N5973" i="3" s="1"/>
  <c r="N709" i="3" a="1"/>
  <c r="N709" i="3" s="1"/>
  <c r="N3880" i="3" a="1"/>
  <c r="N3880" i="3" s="1"/>
  <c r="N3367" i="3" a="1"/>
  <c r="N3367" i="3" s="1"/>
  <c r="N2097" i="3" a="1"/>
  <c r="N2097" i="3" s="1"/>
  <c r="N4557" i="3" a="1"/>
  <c r="N4557" i="3" s="1"/>
  <c r="N5992" i="3" a="1"/>
  <c r="N5992" i="3" s="1"/>
  <c r="N2916" i="3" a="1"/>
  <c r="N2916" i="3" s="1"/>
  <c r="N3073" i="3" a="1"/>
  <c r="N3073" i="3" s="1"/>
  <c r="N3091" i="3" a="1"/>
  <c r="N3091" i="3" s="1"/>
  <c r="N5741" i="3" a="1"/>
  <c r="N5741" i="3" s="1"/>
  <c r="N4996" i="3" a="1"/>
  <c r="N4996" i="3" s="1"/>
  <c r="N3828" i="3" a="1"/>
  <c r="N3828" i="3" s="1"/>
  <c r="N5113" i="3" a="1"/>
  <c r="N5113" i="3" s="1"/>
  <c r="N2553" i="3" a="1"/>
  <c r="N2553" i="3" s="1"/>
  <c r="N504" i="3" a="1"/>
  <c r="N504" i="3" s="1"/>
  <c r="N5044" i="3" a="1"/>
  <c r="N5044" i="3" s="1"/>
  <c r="N1471" i="3" a="1"/>
  <c r="N1471" i="3" s="1"/>
  <c r="N1732" i="3" a="1"/>
  <c r="N1732" i="3" s="1"/>
  <c r="N4294" i="3" a="1"/>
  <c r="N4294" i="3" s="1"/>
  <c r="N3360" i="3" a="1"/>
  <c r="N3360" i="3" s="1"/>
  <c r="N5547" i="3" a="1"/>
  <c r="N5547" i="3" s="1"/>
  <c r="N4913" i="3" a="1"/>
  <c r="N4913" i="3" s="1"/>
  <c r="N3186" i="3" a="1"/>
  <c r="N3186" i="3" s="1"/>
  <c r="N1409" i="3" a="1"/>
  <c r="N1409" i="3" s="1"/>
  <c r="N494" i="3" a="1"/>
  <c r="N494" i="3" s="1"/>
  <c r="N5534" i="3" a="1"/>
  <c r="N5534" i="3" s="1"/>
  <c r="N4579" i="3" a="1"/>
  <c r="N4579" i="3" s="1"/>
  <c r="N2575" i="3" a="1"/>
  <c r="N2575" i="3" s="1"/>
  <c r="N3378" i="3" a="1"/>
  <c r="N3378" i="3" s="1"/>
  <c r="N4596" i="3" a="1"/>
  <c r="N4596" i="3" s="1"/>
  <c r="N1795" i="3" a="1"/>
  <c r="N1795" i="3" s="1"/>
  <c r="N5156" i="3" a="1"/>
  <c r="N5156" i="3" s="1"/>
  <c r="N4518" i="3" a="1"/>
  <c r="N4518" i="3" s="1"/>
  <c r="N1242" i="3" a="1"/>
  <c r="N1242" i="3" s="1"/>
  <c r="N3433" i="3" a="1"/>
  <c r="N3433" i="3" s="1"/>
  <c r="N1928" i="3" a="1"/>
  <c r="N1928" i="3" s="1"/>
  <c r="N421" i="3" a="1"/>
  <c r="N421" i="3" s="1"/>
  <c r="N1904" i="3" a="1"/>
  <c r="N1904" i="3" s="1"/>
  <c r="N4421" i="3" a="1"/>
  <c r="N4421" i="3" s="1"/>
  <c r="N2506" i="3" a="1"/>
  <c r="N2506" i="3" s="1"/>
  <c r="N180" i="3" a="1"/>
  <c r="N180" i="3" s="1"/>
  <c r="N4250" i="3" a="1"/>
  <c r="N4250" i="3" s="1"/>
  <c r="N921" i="3" a="1"/>
  <c r="N921" i="3" s="1"/>
  <c r="N4558" i="3" a="1"/>
  <c r="N4558" i="3" s="1"/>
  <c r="N336" i="3" a="1"/>
  <c r="N336" i="3" s="1"/>
  <c r="N5479" i="3" a="1"/>
  <c r="N5479" i="3" s="1"/>
  <c r="N5293" i="3" a="1"/>
  <c r="N5293" i="3" s="1"/>
  <c r="N3538" i="3" a="1"/>
  <c r="N3538" i="3" s="1"/>
  <c r="N55" i="3" a="1"/>
  <c r="N55" i="3" s="1"/>
  <c r="N4402" i="3" a="1"/>
  <c r="N4402" i="3" s="1"/>
  <c r="N5093" i="3" a="1"/>
  <c r="N5093" i="3" s="1"/>
  <c r="N4262" i="3" a="1"/>
  <c r="N4262" i="3" s="1"/>
  <c r="N1139" i="3" a="1"/>
  <c r="N1139" i="3" s="1"/>
  <c r="N5210" i="3" a="1"/>
  <c r="N5210" i="3" s="1"/>
  <c r="N181" i="3" a="1"/>
  <c r="N181" i="3" s="1"/>
  <c r="N3644" i="3" a="1"/>
  <c r="N3644" i="3" s="1"/>
  <c r="N4307" i="3" a="1"/>
  <c r="N4307" i="3" s="1"/>
  <c r="N2255" i="3" a="1"/>
  <c r="N2255" i="3" s="1"/>
  <c r="N4564" i="3" a="1"/>
  <c r="N4564" i="3" s="1"/>
  <c r="N1940" i="3" a="1"/>
  <c r="N1940" i="3" s="1"/>
  <c r="N315" i="3" a="1"/>
  <c r="N315" i="3" s="1"/>
  <c r="N972" i="3" a="1"/>
  <c r="N972" i="3" s="1"/>
  <c r="N456" i="3" a="1"/>
  <c r="N456" i="3" s="1"/>
  <c r="N2970" i="3" a="1"/>
  <c r="N2970" i="3" s="1"/>
  <c r="N916" i="3" a="1"/>
  <c r="N916" i="3" s="1"/>
  <c r="N145" i="3" a="1"/>
  <c r="N145" i="3" s="1"/>
  <c r="N4233" i="3" a="1"/>
  <c r="N4233" i="3" s="1"/>
  <c r="N4002" i="3" a="1"/>
  <c r="N4002" i="3" s="1"/>
  <c r="N3509" i="3" a="1"/>
  <c r="N3509" i="3" s="1"/>
  <c r="N2929" i="3" a="1"/>
  <c r="N2929" i="3" s="1"/>
  <c r="N4506" i="3" a="1"/>
  <c r="N4506" i="3" s="1"/>
  <c r="N4965" i="3" a="1"/>
  <c r="N4965" i="3" s="1"/>
  <c r="N5252" i="3" a="1"/>
  <c r="N5252" i="3" s="1"/>
  <c r="N5912" i="3" a="1"/>
  <c r="N5912" i="3" s="1"/>
  <c r="N5629" i="3" a="1"/>
  <c r="N5629" i="3" s="1"/>
  <c r="N4536" i="3" a="1"/>
  <c r="N4536" i="3" s="1"/>
  <c r="N96" i="3" a="1"/>
  <c r="N96" i="3" s="1"/>
  <c r="N2944" i="3" a="1"/>
  <c r="N2944" i="3" s="1"/>
  <c r="N5608" i="3" a="1"/>
  <c r="N5608" i="3" s="1"/>
  <c r="N4284" i="3" a="1"/>
  <c r="N4284" i="3" s="1"/>
  <c r="N1741" i="3" a="1"/>
  <c r="N1741" i="3" s="1"/>
  <c r="N5415" i="3" a="1"/>
  <c r="N5415" i="3" s="1"/>
  <c r="N3886" i="3" a="1"/>
  <c r="N3886" i="3" s="1"/>
  <c r="N3229" i="3" a="1"/>
  <c r="N3229" i="3" s="1"/>
  <c r="N4838" i="3" a="1"/>
  <c r="N4838" i="3" s="1"/>
  <c r="N2682" i="3" a="1"/>
  <c r="N2682" i="3" s="1"/>
  <c r="N3265" i="3" a="1"/>
  <c r="N3265" i="3" s="1"/>
  <c r="N5673" i="3" a="1"/>
  <c r="N5673" i="3" s="1"/>
  <c r="N5919" i="3" a="1"/>
  <c r="N5919" i="3" s="1"/>
  <c r="N5539" i="3" a="1"/>
  <c r="N5539" i="3" s="1"/>
  <c r="N4422" i="3" a="1"/>
  <c r="N4422" i="3" s="1"/>
  <c r="N4066" i="3" a="1"/>
  <c r="N4066" i="3" s="1"/>
  <c r="N2584" i="3" a="1"/>
  <c r="N2584" i="3" s="1"/>
  <c r="N380" i="3" a="1"/>
  <c r="N380" i="3" s="1"/>
  <c r="N2795" i="3" a="1"/>
  <c r="N2795" i="3" s="1"/>
  <c r="N5423" i="3" a="1"/>
  <c r="N5423" i="3" s="1"/>
  <c r="N2532" i="3" a="1"/>
  <c r="N2532" i="3" s="1"/>
  <c r="N2863" i="3" a="1"/>
  <c r="N2863" i="3" s="1"/>
  <c r="M3012" i="3"/>
  <c r="M4997" i="3"/>
  <c r="M2704" i="3"/>
  <c r="M4895" i="3"/>
  <c r="M3527" i="3"/>
  <c r="M5135" i="3"/>
  <c r="M5601" i="3"/>
  <c r="M3334" i="3"/>
  <c r="M1765" i="3"/>
  <c r="M3244" i="3"/>
  <c r="M5094" i="3"/>
  <c r="M735" i="3"/>
  <c r="M271" i="3"/>
  <c r="M2156" i="3"/>
  <c r="M2533" i="3"/>
  <c r="M4766" i="3"/>
  <c r="M358" i="3"/>
  <c r="M3084" i="3"/>
  <c r="M3712" i="3"/>
  <c r="M5783" i="3"/>
  <c r="M2167" i="3"/>
  <c r="M1644" i="3"/>
  <c r="M3315" i="3"/>
  <c r="M3904" i="3"/>
  <c r="M4379" i="3"/>
  <c r="M5315" i="3"/>
  <c r="M4720" i="3"/>
  <c r="M5277" i="3"/>
  <c r="M124" i="3"/>
  <c r="M3168" i="3"/>
  <c r="M1921" i="3"/>
  <c r="M5840" i="3"/>
  <c r="M5052" i="3"/>
  <c r="M3939" i="3"/>
  <c r="M5278" i="3"/>
  <c r="M3469" i="3"/>
  <c r="M3658" i="3"/>
  <c r="M2494" i="3"/>
  <c r="M5841" i="3"/>
  <c r="M895" i="3"/>
  <c r="M1143" i="3"/>
  <c r="M4220" i="3"/>
  <c r="M422" i="3"/>
  <c r="M1338" i="3"/>
  <c r="M5654" i="3"/>
  <c r="M4039" i="3"/>
  <c r="M5609" i="3"/>
  <c r="M136" i="3"/>
  <c r="M526" i="3"/>
  <c r="M4146" i="3"/>
  <c r="M4372" i="3"/>
  <c r="M5199" i="3"/>
  <c r="M806" i="3"/>
  <c r="M5559" i="3"/>
  <c r="M4366" i="3"/>
  <c r="M3409" i="3"/>
  <c r="M5726" i="3"/>
  <c r="M5353" i="3"/>
  <c r="M874" i="3"/>
  <c r="M386" i="3"/>
  <c r="M2762" i="3"/>
  <c r="M1883" i="3"/>
  <c r="M4669" i="3"/>
  <c r="M1320" i="3"/>
  <c r="M1786" i="3"/>
  <c r="M1856" i="3"/>
  <c r="M4608" i="3"/>
  <c r="M5062" i="3"/>
  <c r="M5697" i="3"/>
  <c r="M2895" i="3"/>
  <c r="M835" i="3"/>
  <c r="M4003" i="3"/>
  <c r="M4061" i="3"/>
  <c r="M1682" i="3"/>
  <c r="M2271" i="3"/>
  <c r="M5873" i="3"/>
  <c r="M5114" i="3"/>
  <c r="M2477" i="3"/>
  <c r="M3617" i="3"/>
  <c r="M536" i="3"/>
  <c r="M2456" i="3"/>
  <c r="M2864" i="3"/>
  <c r="M2936" i="3"/>
  <c r="M2312" i="3"/>
  <c r="M65" i="3"/>
  <c r="M553" i="3"/>
  <c r="M4334" i="3"/>
  <c r="M2207" i="3"/>
  <c r="M3101" i="3"/>
  <c r="M4966" i="3"/>
  <c r="M3533" i="3"/>
  <c r="M137" i="3"/>
  <c r="M3222" i="3"/>
  <c r="M3659" i="3"/>
  <c r="M3455" i="3"/>
  <c r="M5552" i="3"/>
  <c r="M5772" i="3"/>
  <c r="M683" i="3"/>
  <c r="M5424" i="3"/>
  <c r="M3873" i="3"/>
  <c r="M2747" i="3"/>
  <c r="M4817" i="3"/>
  <c r="M4660" i="3"/>
  <c r="M4205" i="3"/>
  <c r="M1535" i="3"/>
  <c r="M2748" i="3"/>
  <c r="M1711" i="3"/>
  <c r="M2655" i="3"/>
  <c r="M5710" i="3"/>
  <c r="M2356" i="3"/>
  <c r="M1472" i="3"/>
  <c r="M3618" i="3"/>
  <c r="M1613" i="3"/>
  <c r="M3948" i="3"/>
  <c r="M4429" i="3"/>
  <c r="M5569" i="3"/>
  <c r="M5678" i="3"/>
  <c r="M4285" i="3"/>
  <c r="M3600" i="3"/>
  <c r="M5963" i="3"/>
  <c r="M3191" i="3"/>
  <c r="M5508" i="3"/>
  <c r="M4907" i="3"/>
  <c r="M3837" i="3"/>
  <c r="M4466" i="3"/>
  <c r="M316" i="3"/>
  <c r="M4031" i="3"/>
  <c r="M2585" i="3"/>
  <c r="M4908" i="3"/>
  <c r="M3048" i="3"/>
  <c r="M3327" i="3"/>
  <c r="M3829" i="3"/>
  <c r="M2613" i="3"/>
  <c r="M4236" i="3"/>
  <c r="M5311" i="3"/>
  <c r="M272" i="3"/>
  <c r="M2522" i="3"/>
  <c r="M5560" i="3"/>
  <c r="M2917" i="3"/>
  <c r="M4430" i="3"/>
  <c r="M2470" i="3"/>
  <c r="M5812" i="3"/>
  <c r="M4519" i="3"/>
  <c r="M2106" i="3"/>
  <c r="M1047" i="3"/>
  <c r="M4147" i="3"/>
  <c r="M1268" i="3"/>
  <c r="M514" i="3"/>
  <c r="M1015" i="3"/>
  <c r="M2124" i="3"/>
  <c r="M5143" i="3"/>
  <c r="M4661" i="3"/>
  <c r="M2301" i="3"/>
  <c r="M1397" i="3"/>
  <c r="M3387" i="3"/>
  <c r="M340" i="3"/>
  <c r="M3379" i="3"/>
  <c r="M1016" i="3"/>
  <c r="M1430" i="3"/>
  <c r="M3932" i="3"/>
  <c r="M5161" i="3"/>
  <c r="M3744" i="3"/>
  <c r="M1273" i="3"/>
  <c r="M5665" i="3"/>
  <c r="M2827" i="3"/>
  <c r="M5964" i="3"/>
  <c r="M2368" i="3"/>
  <c r="M5484" i="3"/>
  <c r="M4431" i="3"/>
  <c r="M1880" i="3"/>
  <c r="M3691" i="3"/>
  <c r="M7" i="3"/>
  <c r="M1791" i="3"/>
  <c r="M5974" i="3"/>
  <c r="M1536" i="3"/>
  <c r="M5437" i="3"/>
  <c r="M2656" i="3"/>
  <c r="M2945" i="3"/>
  <c r="M3556" i="3"/>
  <c r="M646" i="3"/>
  <c r="M1773" i="3"/>
  <c r="M2133" i="3"/>
  <c r="M3887" i="3"/>
  <c r="M5387" i="3"/>
  <c r="M1690" i="3"/>
  <c r="M4432" i="3"/>
  <c r="M3348" i="3"/>
  <c r="M5865" i="3"/>
  <c r="M4616" i="3"/>
  <c r="M4580" i="3"/>
  <c r="M4057" i="3"/>
  <c r="M1391" i="3"/>
  <c r="M565" i="3"/>
  <c r="M4641" i="3"/>
  <c r="M2896" i="3"/>
  <c r="M1733" i="3"/>
  <c r="M5822" i="3"/>
  <c r="M5011" i="3"/>
  <c r="M3622" i="3"/>
  <c r="M2856" i="3"/>
  <c r="M5256" i="3"/>
  <c r="M2589" i="3"/>
  <c r="M2256" i="3"/>
  <c r="M4156" i="3"/>
  <c r="M5679" i="3"/>
  <c r="M461" i="3"/>
  <c r="M1189" i="3"/>
  <c r="M1645" i="3"/>
  <c r="M1646" i="3"/>
  <c r="M4822" i="3"/>
  <c r="M4507" i="3"/>
  <c r="M3770" i="3"/>
  <c r="M5173" i="3"/>
  <c r="M1032" i="3"/>
  <c r="M4467" i="3"/>
  <c r="M5203" i="3"/>
  <c r="M3635" i="3"/>
  <c r="M1782" i="3"/>
  <c r="M1524" i="3"/>
  <c r="M2024" i="3"/>
  <c r="M3085" i="3"/>
  <c r="M2668" i="3"/>
  <c r="M2743" i="3"/>
  <c r="M387" i="3"/>
  <c r="M2995" i="3"/>
  <c r="M4609" i="3"/>
  <c r="M249" i="3"/>
  <c r="M78" i="3"/>
  <c r="M1101" i="3"/>
  <c r="M4998" i="3"/>
  <c r="M3114" i="3"/>
  <c r="M1556" i="3"/>
  <c r="M1293" i="3"/>
  <c r="M5866" i="3"/>
  <c r="M5687" i="3"/>
  <c r="M4130" i="3"/>
  <c r="M3683" i="3"/>
  <c r="M2115" i="3"/>
  <c r="M5954" i="3"/>
  <c r="M1171" i="3"/>
  <c r="M1696" i="3"/>
  <c r="M2236" i="3"/>
  <c r="M79" i="3"/>
  <c r="M3128" i="3"/>
  <c r="M2749" i="3"/>
  <c r="M3434" i="3"/>
  <c r="M5920" i="3"/>
  <c r="M5742" i="3"/>
  <c r="M5797" i="3"/>
  <c r="M5735" i="3"/>
  <c r="M142" i="3"/>
  <c r="M2691" i="3"/>
  <c r="M5204" i="3"/>
  <c r="M520" i="3"/>
  <c r="M1651" i="3"/>
  <c r="M4526" i="3"/>
  <c r="M2671" i="3"/>
  <c r="M288" i="3"/>
  <c r="M5680" i="3"/>
  <c r="M2229" i="3"/>
  <c r="M1966" i="3"/>
  <c r="M2189" i="3"/>
  <c r="M2012" i="3"/>
  <c r="M3063" i="3"/>
  <c r="M2677" i="3"/>
  <c r="M2081" i="3"/>
  <c r="M2803" i="3"/>
  <c r="M1082" i="3"/>
  <c r="M3783" i="3"/>
  <c r="M3064" i="3"/>
  <c r="M5813" i="3"/>
  <c r="M4865" i="3"/>
  <c r="M1003" i="3"/>
  <c r="M4179" i="3"/>
  <c r="M5263" i="3"/>
  <c r="M640" i="3"/>
  <c r="M4767" i="3"/>
  <c r="M590" i="3"/>
  <c r="M4914" i="3"/>
  <c r="M4976" i="3"/>
  <c r="M5853" i="3"/>
  <c r="M3778" i="3"/>
  <c r="M5029" i="3"/>
  <c r="M2645" i="3"/>
  <c r="M1092" i="3"/>
  <c r="M3619" i="3"/>
  <c r="M862" i="3"/>
  <c r="M430" i="3"/>
  <c r="M1234" i="3"/>
  <c r="M3410" i="3"/>
  <c r="M4878" i="3"/>
  <c r="M1235" i="3"/>
  <c r="M3316" i="3"/>
  <c r="M4012" i="3"/>
  <c r="M1929" i="3"/>
  <c r="M264" i="3"/>
  <c r="M1410" i="3"/>
  <c r="M566" i="3"/>
  <c r="M1190" i="3"/>
  <c r="M5874" i="3"/>
  <c r="M3980" i="3"/>
  <c r="M5306" i="3"/>
  <c r="M3209" i="3"/>
  <c r="M863" i="3"/>
  <c r="M5074" i="3"/>
  <c r="M1102" i="3"/>
  <c r="M3839" i="3"/>
  <c r="M615" i="3"/>
  <c r="M5425" i="3"/>
  <c r="M5285" i="3"/>
  <c r="M5637" i="3"/>
  <c r="M2576" i="3"/>
  <c r="M1922" i="3"/>
  <c r="M5225" i="3"/>
  <c r="M2657" i="3"/>
  <c r="M5300" i="3"/>
  <c r="M5596" i="3"/>
  <c r="M3593" i="3"/>
  <c r="M2053" i="3"/>
  <c r="M4353" i="3"/>
  <c r="M5444" i="3"/>
  <c r="M3497" i="3"/>
  <c r="M3233" i="3"/>
  <c r="M2672" i="3"/>
  <c r="M4988" i="3"/>
  <c r="M5747" i="3"/>
  <c r="M419" i="3"/>
  <c r="M2134" i="3"/>
  <c r="M651" i="3"/>
  <c r="M2445" i="3"/>
  <c r="M1247" i="3"/>
  <c r="M1206" i="3"/>
  <c r="M3349" i="3"/>
  <c r="M3967" i="3"/>
  <c r="M4844" i="3"/>
  <c r="M1358" i="3"/>
  <c r="M3294" i="3"/>
  <c r="M1339" i="3"/>
  <c r="M3245" i="3"/>
  <c r="M4662" i="3"/>
  <c r="M4610" i="3"/>
  <c r="M1864" i="3"/>
  <c r="M4004" i="3"/>
  <c r="M5814" i="3"/>
  <c r="M4682" i="3"/>
  <c r="M1103" i="3"/>
  <c r="M334" i="3"/>
  <c r="M5681" i="3"/>
  <c r="M1978" i="3"/>
  <c r="M2804" i="3"/>
  <c r="M1577" i="3"/>
  <c r="M5718" i="3"/>
  <c r="M4930" i="3"/>
  <c r="M2918" i="3"/>
  <c r="M3380" i="3"/>
  <c r="M736" i="3"/>
  <c r="M567" i="3"/>
  <c r="M381" i="3"/>
  <c r="M4214" i="3"/>
  <c r="M5124" i="3"/>
  <c r="M4896" i="3"/>
  <c r="M4137" i="3"/>
  <c r="M5643" i="3"/>
  <c r="M234" i="3"/>
  <c r="M4743" i="3"/>
  <c r="M3179" i="3"/>
  <c r="M5698" i="3"/>
  <c r="M5719" i="3"/>
  <c r="M2262" i="3"/>
  <c r="M1172" i="3"/>
  <c r="M2971" i="3"/>
  <c r="M1633" i="3"/>
  <c r="M2806" i="3"/>
  <c r="M5491" i="3"/>
  <c r="M4335" i="3"/>
  <c r="M2281" i="3"/>
  <c r="M5921" i="3"/>
  <c r="M1967" i="3"/>
  <c r="M1453" i="3"/>
  <c r="M5823" i="3"/>
  <c r="M634" i="3"/>
  <c r="M4308" i="3"/>
  <c r="M3752" i="3"/>
  <c r="M317" i="3"/>
  <c r="M2590" i="3"/>
  <c r="M5787" i="3"/>
  <c r="M904" i="3"/>
  <c r="M143" i="3"/>
  <c r="M3544" i="3"/>
  <c r="M4549" i="3"/>
  <c r="M3717" i="3"/>
  <c r="M4977" i="3"/>
  <c r="M3335" i="3"/>
  <c r="M462" i="3"/>
  <c r="M440" i="3"/>
  <c r="M1179" i="3"/>
  <c r="M97" i="3"/>
  <c r="M3283" i="3"/>
  <c r="M5784" i="3"/>
  <c r="M4013" i="3"/>
  <c r="M150" i="3"/>
  <c r="M1672" i="3"/>
  <c r="M5125" i="3"/>
  <c r="M89" i="3"/>
  <c r="M4866" i="3"/>
  <c r="M5241" i="3"/>
  <c r="M1691" i="3"/>
  <c r="M90" i="3"/>
  <c r="M4336" i="3"/>
  <c r="M4312" i="3"/>
  <c r="M2409" i="3"/>
  <c r="M5943" i="3"/>
  <c r="M1634" i="3"/>
  <c r="M922" i="3"/>
  <c r="M725" i="3"/>
  <c r="M4119" i="3"/>
  <c r="M3074" i="3"/>
  <c r="M4839" i="3"/>
  <c r="M3897" i="3"/>
  <c r="M2362" i="3"/>
  <c r="M4035" i="3"/>
  <c r="M486" i="3"/>
  <c r="M3811" i="3"/>
  <c r="M750" i="3"/>
  <c r="M187" i="3"/>
  <c r="M4051" i="3"/>
  <c r="M3216" i="3"/>
  <c r="M3548" i="3"/>
  <c r="M5445" i="3"/>
  <c r="M2673" i="3"/>
  <c r="M4120" i="3"/>
  <c r="M1587" i="3"/>
  <c r="M1787" i="3"/>
  <c r="M2471" i="3"/>
  <c r="M80" i="3"/>
  <c r="M2107" i="3"/>
  <c r="M4971" i="3"/>
  <c r="M138" i="3"/>
  <c r="M3679" i="3"/>
  <c r="M1865" i="3"/>
  <c r="M1210" i="3"/>
  <c r="M1048" i="3"/>
  <c r="M5878" i="3"/>
  <c r="M3049" i="3"/>
  <c r="M4162" i="3"/>
  <c r="M2237" i="3"/>
  <c r="M4163" i="3"/>
  <c r="M2604" i="3"/>
  <c r="M3539" i="3"/>
  <c r="M238" i="3"/>
  <c r="M896" i="3"/>
  <c r="M3498" i="3"/>
  <c r="M3940" i="3"/>
  <c r="M3667" i="3"/>
  <c r="M2139" i="3"/>
  <c r="M139" i="3"/>
  <c r="M4520" i="3"/>
  <c r="M3461" i="3"/>
  <c r="M5561" i="3"/>
  <c r="M2544" i="3"/>
  <c r="M2190" i="3"/>
  <c r="M3462" i="3"/>
  <c r="M5623" i="3"/>
  <c r="M1801" i="3"/>
  <c r="M3192" i="3"/>
  <c r="M1058" i="3"/>
  <c r="M1125" i="3"/>
  <c r="M463" i="3"/>
  <c r="M4410" i="3"/>
  <c r="M1158" i="3"/>
  <c r="M5833" i="3"/>
  <c r="M1173" i="3"/>
  <c r="M4354" i="3"/>
  <c r="M5468" i="3"/>
  <c r="M5824" i="3"/>
  <c r="M853" i="3"/>
  <c r="M1482" i="3"/>
  <c r="M3510" i="3"/>
  <c r="M5688" i="3"/>
  <c r="M1857" i="3"/>
  <c r="M3055" i="3"/>
  <c r="M225" i="3"/>
  <c r="M2919" i="3"/>
  <c r="M5610" i="3"/>
  <c r="M1159" i="3"/>
  <c r="M652" i="3"/>
  <c r="M1588" i="3"/>
  <c r="M1712" i="3"/>
  <c r="M2828" i="3"/>
  <c r="M4286" i="3"/>
  <c r="M5748" i="3"/>
  <c r="M726" i="3"/>
  <c r="M1635" i="3"/>
  <c r="M3771" i="3"/>
  <c r="M2961" i="3"/>
  <c r="M66" i="3"/>
  <c r="M188" i="3"/>
  <c r="M1597" i="3"/>
  <c r="M1912" i="3"/>
  <c r="M3151" i="3"/>
  <c r="M3674" i="3"/>
  <c r="M807" i="3"/>
  <c r="M4348" i="3"/>
  <c r="M836" i="3"/>
  <c r="M1149" i="3"/>
  <c r="M5376" i="3"/>
  <c r="M3373" i="3"/>
  <c r="M2457" i="3"/>
  <c r="M400" i="3"/>
  <c r="M114" i="3"/>
  <c r="M542" i="3"/>
  <c r="M1140" i="3"/>
  <c r="M1866" i="3"/>
  <c r="M4756" i="3"/>
  <c r="M5249" i="3"/>
  <c r="M2515" i="3"/>
  <c r="M2446" i="3"/>
  <c r="M4947" i="3"/>
  <c r="M4845" i="3"/>
  <c r="M5157" i="3"/>
  <c r="M189" i="3"/>
  <c r="M5257" i="3"/>
  <c r="M4650" i="3"/>
  <c r="M2591" i="3"/>
  <c r="M3859" i="3"/>
  <c r="M103" i="3"/>
  <c r="M4628" i="3"/>
  <c r="M2422" i="3"/>
  <c r="M2272" i="3"/>
  <c r="M4629" i="3"/>
  <c r="M3638" i="3"/>
  <c r="M4581" i="3"/>
  <c r="M359" i="3"/>
  <c r="M3830" i="3"/>
  <c r="M91" i="3"/>
  <c r="M2564" i="3"/>
  <c r="M8" i="3"/>
  <c r="M4550" i="3"/>
  <c r="M5553" i="3"/>
  <c r="M3444" i="3"/>
  <c r="M4073" i="3"/>
  <c r="M2499" i="3"/>
  <c r="M289" i="3"/>
  <c r="M2755" i="3"/>
  <c r="M5570" i="3"/>
  <c r="M1598" i="3"/>
  <c r="M2282" i="3"/>
  <c r="M5343" i="3"/>
  <c r="M578" i="3"/>
  <c r="M2962" i="3"/>
  <c r="M1444" i="3"/>
  <c r="M5514" i="3"/>
  <c r="M2465" i="3"/>
  <c r="M1566" i="3"/>
  <c r="M5016" i="3"/>
  <c r="M575" i="3"/>
  <c r="M1578" i="3"/>
  <c r="M3941" i="3"/>
  <c r="M2842" i="3"/>
  <c r="M5807" i="3"/>
  <c r="M5354" i="3"/>
  <c r="M2063" i="3"/>
  <c r="M1004" i="3"/>
  <c r="M377" i="3"/>
  <c r="M431" i="3"/>
  <c r="M1439" i="3"/>
  <c r="M5638" i="3"/>
  <c r="M3881" i="3"/>
  <c r="M1810" i="3"/>
  <c r="M3270" i="3"/>
  <c r="M4148" i="3"/>
  <c r="M1033" i="3"/>
  <c r="M4978" i="3"/>
  <c r="M5075" i="3"/>
  <c r="M3601" i="3"/>
  <c r="M3608" i="3"/>
  <c r="M5788" i="3"/>
  <c r="M1550" i="3"/>
  <c r="M1774" i="3"/>
  <c r="M3772" i="3"/>
  <c r="M446" i="3"/>
  <c r="M4749" i="3"/>
  <c r="M3122" i="3"/>
  <c r="M4263" i="3"/>
  <c r="M757" i="3"/>
  <c r="M2897" i="3"/>
  <c r="M4478" i="3"/>
  <c r="M758" i="3"/>
  <c r="M3006" i="3"/>
  <c r="M2877" i="3"/>
  <c r="M5158" i="3"/>
  <c r="M1174" i="3"/>
  <c r="M4423" i="3"/>
  <c r="M3086" i="3"/>
  <c r="M5406" i="3"/>
  <c r="M3259" i="3"/>
  <c r="M5644" i="3"/>
  <c r="M2614" i="3"/>
  <c r="M1792" i="3"/>
  <c r="M622" i="3"/>
  <c r="M2898" i="3"/>
  <c r="M401" i="3"/>
  <c r="M5438" i="3"/>
  <c r="M2516" i="3"/>
  <c r="M3388" i="3"/>
  <c r="M1349" i="3"/>
  <c r="M3323" i="3"/>
  <c r="M5798" i="3"/>
  <c r="M2413" i="3"/>
  <c r="M5492" i="3"/>
  <c r="M1039" i="3"/>
  <c r="M5063" i="3"/>
  <c r="M2228" i="3"/>
  <c r="M5253" i="3"/>
  <c r="M1507" i="3"/>
  <c r="M929" i="3"/>
  <c r="M2273" i="3"/>
  <c r="M5955" i="3"/>
  <c r="M808" i="3"/>
  <c r="M5630" i="3"/>
  <c r="M5258" i="3"/>
  <c r="M2" i="3"/>
  <c r="M3426" i="3"/>
  <c r="M684" i="3"/>
  <c r="M5355" i="3"/>
  <c r="M5004" i="3"/>
  <c r="M2437" i="3"/>
  <c r="M2987" i="3"/>
  <c r="M4701" i="3"/>
  <c r="M4792" i="3"/>
  <c r="M3141" i="3"/>
  <c r="M5711" i="3"/>
  <c r="M1281" i="3"/>
  <c r="M2711" i="3"/>
  <c r="M3246" i="3"/>
  <c r="M4575" i="3"/>
  <c r="M3918" i="3"/>
  <c r="M3299" i="3"/>
  <c r="M2328" i="3"/>
  <c r="M4867" i="3"/>
  <c r="M5548" i="3"/>
  <c r="M1697" i="3"/>
  <c r="M5005" i="3"/>
  <c r="M2920" i="3"/>
  <c r="M3065" i="3"/>
  <c r="M4138" i="3"/>
  <c r="M4683" i="3"/>
  <c r="M4326" i="3"/>
  <c r="M290" i="3"/>
  <c r="M3797" i="3"/>
  <c r="M2098" i="3"/>
  <c r="M3898" i="3"/>
  <c r="M1118" i="3"/>
  <c r="M5944" i="3"/>
  <c r="M5540" i="3"/>
  <c r="M214" i="3"/>
  <c r="M3123" i="3"/>
  <c r="M4100" i="3"/>
  <c r="M2472" i="3"/>
  <c r="M3815" i="3"/>
  <c r="M98" i="3"/>
  <c r="M5922" i="3"/>
  <c r="M2539" i="3"/>
  <c r="M3217" i="3"/>
  <c r="M5965" i="3"/>
  <c r="M2796" i="3"/>
  <c r="M1589" i="3"/>
  <c r="M2064" i="3"/>
  <c r="M215" i="3"/>
  <c r="M5825" i="3"/>
  <c r="M5126" i="3"/>
  <c r="M616" i="3"/>
  <c r="M208" i="3"/>
  <c r="M2513" i="3"/>
  <c r="M5363" i="3"/>
  <c r="M5674" i="3"/>
  <c r="M1104" i="3"/>
  <c r="M3511" i="3"/>
  <c r="M3831" i="3"/>
  <c r="M3013" i="3"/>
  <c r="M2565" i="3"/>
  <c r="M2721" i="3"/>
  <c r="M447" i="3"/>
  <c r="M3534" i="3"/>
  <c r="M3044" i="3"/>
  <c r="M4257" i="3"/>
  <c r="M457" i="3"/>
  <c r="M4721" i="3"/>
  <c r="M5933" i="3"/>
  <c r="M2054" i="3"/>
  <c r="M4989" i="3"/>
  <c r="M5329" i="3"/>
  <c r="M2013" i="3"/>
  <c r="M5854" i="3"/>
  <c r="M4014" i="3"/>
  <c r="M2937" i="3"/>
  <c r="M5388" i="3"/>
  <c r="M4032" i="3"/>
  <c r="M635" i="3"/>
  <c r="M1609" i="3"/>
  <c r="M2447" i="3"/>
  <c r="M3389" i="3"/>
  <c r="M5446" i="3"/>
  <c r="M4768" i="3"/>
  <c r="M3398" i="3"/>
  <c r="M4852" i="3"/>
  <c r="M2586" i="3"/>
  <c r="M5086" i="3"/>
  <c r="M2619" i="3"/>
  <c r="M2423" i="3"/>
  <c r="M1211" i="3"/>
  <c r="M742" i="3"/>
  <c r="M1274" i="3"/>
  <c r="M905" i="3"/>
  <c r="M146" i="3"/>
  <c r="M3732" i="3"/>
  <c r="M3309" i="3"/>
  <c r="M666" i="3"/>
  <c r="M1881" i="3"/>
  <c r="M1516" i="3"/>
  <c r="M2087" i="3"/>
  <c r="M1767" i="3"/>
  <c r="M1421" i="3"/>
  <c r="M5611" i="3"/>
  <c r="M4582" i="3"/>
  <c r="M4651" i="3"/>
  <c r="M2630" i="3"/>
  <c r="M5727" i="3"/>
  <c r="M1365" i="3"/>
  <c r="M973" i="3"/>
  <c r="M1144" i="3"/>
  <c r="M3791" i="3"/>
  <c r="M3193" i="3"/>
  <c r="M5879" i="3"/>
  <c r="M5192" i="3"/>
  <c r="M1923" i="3"/>
  <c r="M641" i="3"/>
  <c r="M432" i="3"/>
  <c r="M1445" i="3"/>
  <c r="M5118" i="3"/>
  <c r="M3381" i="3"/>
  <c r="M2823" i="3"/>
  <c r="M3949" i="3"/>
  <c r="M3882" i="3"/>
  <c r="M3124" i="3"/>
  <c r="M5706" i="3"/>
  <c r="M5045" i="3"/>
  <c r="M1497" i="3"/>
  <c r="M5038" i="3"/>
  <c r="M1359" i="3"/>
  <c r="M1488" i="3"/>
  <c r="M4678" i="3"/>
  <c r="M1819" i="3"/>
  <c r="M2329" i="3"/>
  <c r="M423" i="3"/>
  <c r="M3194" i="3"/>
  <c r="M483" i="3"/>
  <c r="M4121" i="3"/>
  <c r="M1069" i="3"/>
  <c r="M2438" i="3"/>
  <c r="M4122" i="3"/>
  <c r="M4551" i="3"/>
  <c r="M930" i="3"/>
  <c r="M3014" i="3"/>
  <c r="M5743" i="3"/>
  <c r="M5367" i="3"/>
  <c r="M2380" i="3"/>
  <c r="M2744" i="3"/>
  <c r="M832" i="3"/>
  <c r="M4180" i="3"/>
  <c r="M5286" i="3"/>
  <c r="M277" i="3"/>
  <c r="M3125" i="3"/>
  <c r="M5826" i="3"/>
  <c r="M2038" i="3"/>
  <c r="M3022" i="3"/>
  <c r="M4344" i="3"/>
  <c r="M1223" i="3"/>
  <c r="M3230" i="3"/>
  <c r="M1414" i="3"/>
  <c r="M3023" i="3"/>
  <c r="M790" i="3"/>
  <c r="M2116" i="3"/>
  <c r="M1059" i="3"/>
  <c r="M3832" i="3"/>
  <c r="M4931" i="3"/>
  <c r="M5860" i="3"/>
  <c r="M3739" i="3"/>
  <c r="M2646" i="3"/>
  <c r="M242" i="3"/>
  <c r="M2117" i="3"/>
  <c r="M4679" i="3"/>
  <c r="M478" i="3"/>
  <c r="M923" i="3"/>
  <c r="M4123" i="3"/>
  <c r="M4272" i="3"/>
  <c r="M5330" i="3"/>
  <c r="M5768" i="3"/>
  <c r="M3403" i="3"/>
  <c r="M3470" i="3"/>
  <c r="M273" i="3"/>
  <c r="M5689" i="3"/>
  <c r="M4823" i="3"/>
  <c r="M791" i="3"/>
  <c r="M3374" i="3"/>
  <c r="M2843" i="3"/>
  <c r="M5631" i="3"/>
  <c r="M3784" i="3"/>
  <c r="M5006" i="3"/>
  <c r="M5602" i="3"/>
  <c r="M1734" i="3"/>
  <c r="M4834" i="3"/>
  <c r="M5493" i="3"/>
  <c r="M1840" i="3"/>
  <c r="M120" i="3"/>
  <c r="M1431" i="3"/>
  <c r="M239" i="3"/>
  <c r="M3499" i="3"/>
  <c r="M4084" i="3"/>
  <c r="M2776" i="3"/>
  <c r="M4241" i="3"/>
  <c r="M49" i="3"/>
  <c r="M2088" i="3"/>
  <c r="M415" i="3"/>
  <c r="M1517" i="3"/>
  <c r="M5618" i="3"/>
  <c r="M2238" i="3"/>
  <c r="M1381" i="3"/>
  <c r="M5934" i="3"/>
  <c r="M2340" i="3"/>
  <c r="M5250" i="3"/>
  <c r="M3972" i="3"/>
  <c r="M3025" i="3"/>
  <c r="M515" i="3"/>
  <c r="M1610" i="3"/>
  <c r="M5913" i="3"/>
  <c r="M3888" i="3"/>
  <c r="M1873" i="3"/>
  <c r="M4824" i="3"/>
  <c r="M3260" i="3"/>
  <c r="M759" i="3"/>
  <c r="M2473" i="3"/>
  <c r="M1525" i="3"/>
  <c r="M3026" i="3"/>
  <c r="M1985" i="3"/>
  <c r="M5104" i="3"/>
  <c r="M4680" i="3"/>
  <c r="M5660" i="3"/>
  <c r="M554" i="3"/>
  <c r="M5699" i="3"/>
  <c r="M4403" i="3"/>
  <c r="M2288" i="3"/>
  <c r="M182" i="3"/>
  <c r="M3833" i="3"/>
  <c r="M4433" i="3"/>
  <c r="M3636" i="3"/>
  <c r="M5584" i="3"/>
  <c r="M4484" i="3"/>
  <c r="M3812" i="3"/>
  <c r="M3126" i="3"/>
  <c r="M4793" i="3"/>
  <c r="M470" i="3"/>
  <c r="M2756" i="3"/>
  <c r="M505" i="3"/>
  <c r="M3805" i="3"/>
  <c r="M2335" i="3"/>
  <c r="M3172" i="3"/>
  <c r="M5720" i="3"/>
  <c r="M265" i="3"/>
  <c r="M4840" i="3"/>
  <c r="M5749" i="3"/>
  <c r="M4237" i="3"/>
  <c r="M328" i="3"/>
  <c r="M1473" i="3"/>
  <c r="M5736" i="3"/>
  <c r="M1841" i="3"/>
  <c r="M1949" i="3"/>
  <c r="M2829" i="3"/>
  <c r="M1017" i="3"/>
  <c r="M4495" i="3"/>
  <c r="M4889" i="3"/>
  <c r="M3173" i="3"/>
  <c r="M424" i="3"/>
  <c r="M579" i="3"/>
  <c r="M875" i="3"/>
  <c r="M347" i="3"/>
  <c r="M19" i="3"/>
  <c r="M3874" i="3"/>
  <c r="M5666" i="3"/>
  <c r="M3860" i="3"/>
  <c r="M250" i="3"/>
  <c r="M3684" i="3"/>
  <c r="M1783" i="3"/>
  <c r="M5461" i="3"/>
  <c r="M2988" i="3"/>
  <c r="M4226" i="3"/>
  <c r="M1070" i="3"/>
  <c r="M768" i="3"/>
  <c r="M115" i="3"/>
  <c r="M5562" i="3"/>
  <c r="M4479" i="3"/>
  <c r="M2140" i="3"/>
  <c r="M1049" i="3"/>
  <c r="M1793" i="3"/>
  <c r="M1207" i="3"/>
  <c r="M3471" i="3"/>
  <c r="M5426" i="3"/>
  <c r="M4015" i="3"/>
  <c r="M3699" i="3"/>
  <c r="M1026" i="3"/>
  <c r="M4496" i="3"/>
  <c r="M1752" i="3"/>
  <c r="M5242" i="3"/>
  <c r="M5480" i="3"/>
  <c r="M2534" i="3"/>
  <c r="M4139" i="3"/>
  <c r="M4404" i="3"/>
  <c r="M3361" i="3"/>
  <c r="M3725" i="3"/>
  <c r="M3668" i="3"/>
  <c r="M4915" i="3"/>
  <c r="M2865" i="3"/>
  <c r="M4169" i="3"/>
  <c r="M1474" i="3"/>
  <c r="M2398" i="3"/>
  <c r="M1398" i="3"/>
  <c r="M4979" i="3"/>
  <c r="M4531" i="3"/>
  <c r="M1307" i="3"/>
  <c r="M1392" i="3"/>
  <c r="M5926" i="3"/>
  <c r="M3404" i="3"/>
  <c r="M4313" i="3"/>
  <c r="M1224" i="3"/>
  <c r="M1758" i="3"/>
  <c r="M4176" i="3"/>
  <c r="M4829" i="3"/>
  <c r="M348" i="3"/>
  <c r="M2727" i="3"/>
  <c r="M3382" i="3"/>
  <c r="M3564" i="3"/>
  <c r="M1475" i="3"/>
  <c r="M2728" i="3"/>
  <c r="M3362" i="3"/>
  <c r="M1918" i="3"/>
  <c r="M4932" i="3"/>
  <c r="M5996" i="3"/>
  <c r="M2857" i="3"/>
  <c r="M5789" i="3"/>
  <c r="M743" i="3"/>
  <c r="M5801" i="3"/>
  <c r="M1088" i="3"/>
  <c r="M3845" i="3"/>
  <c r="M4772" i="3"/>
  <c r="M5012" i="3"/>
  <c r="M92" i="3"/>
  <c r="M4497" i="3"/>
  <c r="M837" i="3"/>
  <c r="M367" i="3"/>
  <c r="M1557" i="3"/>
  <c r="M1060" i="3"/>
  <c r="M5597" i="3"/>
  <c r="M2517" i="3"/>
  <c r="M3328" i="3"/>
  <c r="M4956" i="3"/>
  <c r="M5585" i="3"/>
  <c r="M3821" i="3"/>
  <c r="M2289" i="3"/>
  <c r="M3210" i="3"/>
  <c r="M5842" i="3"/>
  <c r="M4215" i="3"/>
  <c r="M4485" i="3"/>
  <c r="M1768" i="3"/>
  <c r="M5975" i="3"/>
  <c r="M1133" i="3"/>
  <c r="M3399" i="3"/>
  <c r="M2430" i="3"/>
  <c r="M4452" i="3"/>
  <c r="M3368" i="3"/>
  <c r="M1894" i="3"/>
  <c r="M3092" i="3"/>
  <c r="M2518" i="3"/>
  <c r="M4327" i="3"/>
  <c r="M4470" i="3"/>
  <c r="M4319" i="3"/>
  <c r="M1366" i="3"/>
  <c r="M3929" i="3"/>
  <c r="M226" i="3"/>
  <c r="M4040" i="3"/>
  <c r="M737" i="3"/>
  <c r="M4617" i="3"/>
  <c r="M5254" i="3"/>
  <c r="M1639" i="3"/>
  <c r="M5956" i="3"/>
  <c r="M151" i="3"/>
  <c r="M591" i="3"/>
  <c r="M1184" i="3"/>
  <c r="M4807" i="3"/>
  <c r="M1829" i="3"/>
  <c r="M3806" i="3"/>
  <c r="M876" i="3"/>
  <c r="M3675" i="3"/>
  <c r="M1191" i="3"/>
  <c r="M464" i="3"/>
  <c r="M3700" i="3"/>
  <c r="M1040" i="3"/>
  <c r="M4033" i="3"/>
  <c r="M1350" i="3"/>
  <c r="M3718" i="3"/>
  <c r="M5855" i="3"/>
  <c r="M1718" i="3"/>
  <c r="M5515" i="3"/>
  <c r="M349" i="3"/>
  <c r="M1282" i="3"/>
  <c r="M4434" i="3"/>
  <c r="M3284" i="3"/>
  <c r="M1308" i="3"/>
  <c r="M31" i="3"/>
  <c r="M5432" i="3"/>
  <c r="M1225" i="3"/>
  <c r="M2208" i="3"/>
  <c r="M93" i="3"/>
  <c r="M5888" i="3"/>
  <c r="M3813" i="3"/>
  <c r="M4380" i="3"/>
  <c r="M56" i="3"/>
  <c r="M636" i="3"/>
  <c r="M1309" i="3"/>
  <c r="M3223" i="3"/>
  <c r="M1236" i="3"/>
  <c r="M5516" i="3"/>
  <c r="M2750" i="3"/>
  <c r="M4897" i="3"/>
  <c r="M2414" i="3"/>
  <c r="M5316" i="3"/>
  <c r="M738" i="3"/>
  <c r="M5119" i="3"/>
  <c r="M2824" i="3"/>
  <c r="M3692" i="3"/>
  <c r="M4328" i="3"/>
  <c r="M3180" i="3"/>
  <c r="M2647" i="3"/>
  <c r="M5498" i="3"/>
  <c r="M2161" i="3"/>
  <c r="M4189" i="3"/>
  <c r="M4874" i="3"/>
  <c r="M2082" i="3"/>
  <c r="M5389" i="3"/>
  <c r="M4853" i="3"/>
  <c r="M2039" i="3"/>
  <c r="M2290" i="3"/>
  <c r="M3565" i="3"/>
  <c r="M838" i="3"/>
  <c r="M4702" i="3"/>
  <c r="M1300" i="3"/>
  <c r="M3056" i="3"/>
  <c r="M1126" i="3"/>
  <c r="M4785" i="3"/>
  <c r="M4067" i="3"/>
  <c r="M4446" i="3"/>
  <c r="M3760" i="3"/>
  <c r="M1351" i="3"/>
  <c r="M2792" i="3"/>
  <c r="M5159" i="3"/>
  <c r="M4216" i="3"/>
  <c r="M3435" i="3"/>
  <c r="M5377" i="3"/>
  <c r="M471" i="3"/>
  <c r="M2523" i="3"/>
  <c r="M5259" i="3"/>
  <c r="M1005" i="3"/>
  <c r="M3476" i="3"/>
  <c r="M1150" i="3"/>
  <c r="M4972" i="3"/>
  <c r="M3512" i="3"/>
  <c r="M778" i="3"/>
  <c r="M168" i="3"/>
  <c r="M3134" i="3"/>
  <c r="M2609" i="3"/>
  <c r="M2135" i="3"/>
  <c r="M3285" i="3"/>
  <c r="M2291" i="3"/>
  <c r="M13" i="3"/>
  <c r="M484" i="3"/>
  <c r="M1498" i="3"/>
  <c r="M4948" i="3"/>
  <c r="M3627" i="3"/>
  <c r="M4726" i="3"/>
  <c r="M4898" i="3"/>
  <c r="M5307" i="3"/>
  <c r="M4597" i="3"/>
  <c r="M1537" i="3"/>
  <c r="M3907" i="3"/>
  <c r="M4077" i="3"/>
  <c r="M2194" i="3"/>
  <c r="M5294" i="3"/>
  <c r="M5612" i="3"/>
  <c r="M1321" i="3"/>
  <c r="M1041" i="3"/>
  <c r="M3840" i="3"/>
  <c r="M4016" i="3"/>
  <c r="M3411" i="3"/>
  <c r="M2763" i="3"/>
  <c r="M3300" i="3"/>
  <c r="M5900" i="3"/>
  <c r="M1061" i="3"/>
  <c r="M3889" i="3"/>
  <c r="M3956" i="3"/>
  <c r="M675" i="3"/>
  <c r="M3753" i="3"/>
  <c r="M2866" i="3"/>
  <c r="M3528" i="3"/>
  <c r="M948" i="3"/>
  <c r="M4799" i="3"/>
  <c r="M2439" i="3"/>
  <c r="M3875" i="3"/>
  <c r="M5020" i="3"/>
  <c r="M5270" i="3"/>
  <c r="M4287" i="3"/>
  <c r="M5923" i="3"/>
  <c r="M727" i="3"/>
  <c r="M897" i="3"/>
  <c r="M617" i="3"/>
  <c r="M2678" i="3"/>
  <c r="M1802" i="3"/>
  <c r="M3950" i="3"/>
  <c r="M3076" i="3"/>
  <c r="M1968" i="3"/>
  <c r="M5861" i="3"/>
  <c r="M5675" i="3"/>
  <c r="M5712" i="3"/>
  <c r="M4710" i="3"/>
  <c r="M3015" i="3"/>
  <c r="M2764" i="3"/>
  <c r="M1934" i="3"/>
  <c r="M801" i="3"/>
  <c r="M5613" i="3"/>
  <c r="M1134" i="3"/>
  <c r="M4299" i="3"/>
  <c r="M4703" i="3"/>
  <c r="M5053" i="3"/>
  <c r="M3375" i="3"/>
  <c r="M744" i="3"/>
  <c r="M1175" i="3"/>
  <c r="M407" i="3"/>
  <c r="M1913" i="3"/>
  <c r="M5017" i="3"/>
  <c r="M5481" i="3"/>
  <c r="M3286" i="3"/>
  <c r="M3899" i="3"/>
  <c r="M3152" i="3"/>
  <c r="M2640" i="3"/>
  <c r="M839" i="3"/>
  <c r="M3908" i="3"/>
  <c r="M779" i="3"/>
  <c r="M5721" i="3"/>
  <c r="M169" i="3"/>
  <c r="M781" i="3"/>
  <c r="M1979" i="3"/>
  <c r="M147" i="3"/>
  <c r="M2878" i="3"/>
  <c r="M5433" i="3"/>
  <c r="M5639" i="3"/>
  <c r="M3" i="3"/>
  <c r="M2938" i="3"/>
  <c r="M5287" i="3"/>
  <c r="M1700" i="3"/>
  <c r="M3102" i="3"/>
  <c r="M5434" i="3"/>
  <c r="M3419" i="3"/>
  <c r="M4085" i="3"/>
  <c r="M5054" i="3"/>
  <c r="M4417" i="3"/>
  <c r="M5174" i="3"/>
  <c r="M5378" i="3"/>
  <c r="M1692" i="3"/>
  <c r="M2566" i="3"/>
  <c r="M4630" i="3"/>
  <c r="M5790" i="3"/>
  <c r="M1852" i="3"/>
  <c r="M5400" i="3"/>
  <c r="M3390" i="3"/>
  <c r="M1846" i="3"/>
  <c r="M4068" i="3"/>
  <c r="M4034" i="3"/>
  <c r="M5469" i="3"/>
  <c r="M2554" i="3"/>
  <c r="M1185" i="3"/>
  <c r="M3487" i="3"/>
  <c r="M3957" i="3"/>
  <c r="M1905" i="3"/>
  <c r="M854" i="3"/>
  <c r="M240" i="3"/>
  <c r="M2592" i="3"/>
  <c r="M2705" i="3"/>
  <c r="M2431" i="3"/>
  <c r="M2450" i="3"/>
  <c r="M2302" i="3"/>
  <c r="M4527" i="3"/>
  <c r="M4598" i="3"/>
  <c r="M1382" i="3"/>
  <c r="M5447" i="3"/>
  <c r="M5535" i="3"/>
  <c r="M4206" i="3"/>
  <c r="M2458" i="3"/>
  <c r="M2610" i="3"/>
  <c r="M5586" i="3"/>
  <c r="M3181" i="3"/>
  <c r="M822" i="3"/>
  <c r="M1494" i="3"/>
  <c r="M3933" i="3"/>
  <c r="M1652" i="3"/>
  <c r="M4576" i="3"/>
  <c r="M2963" i="3"/>
  <c r="M5603" i="3"/>
  <c r="M2952" i="3"/>
  <c r="M974" i="3"/>
  <c r="M1275" i="3"/>
  <c r="M1411" i="3"/>
  <c r="M1404" i="3"/>
  <c r="M1050" i="3"/>
  <c r="M685" i="3"/>
  <c r="M5295" i="3"/>
  <c r="M2478" i="3"/>
  <c r="M9" i="3"/>
  <c r="M4391" i="3"/>
  <c r="M3578" i="3"/>
  <c r="M3557" i="3"/>
  <c r="M2303" i="3"/>
  <c r="M5264" i="3"/>
  <c r="M623" i="3"/>
  <c r="M1508" i="3"/>
  <c r="M3988" i="3"/>
  <c r="M3740" i="3"/>
  <c r="M5140" i="3"/>
  <c r="M4980" i="3"/>
  <c r="M266" i="3"/>
  <c r="M1895" i="3"/>
  <c r="M199" i="3"/>
  <c r="M3336" i="3"/>
  <c r="M4381" i="3"/>
  <c r="M5105" i="3"/>
  <c r="M3463" i="3"/>
  <c r="M4670" i="3"/>
  <c r="M4094" i="3"/>
  <c r="M2220" i="3"/>
  <c r="M3549" i="3"/>
  <c r="M4355" i="3"/>
  <c r="M5525" i="3"/>
  <c r="M1518" i="3"/>
  <c r="M1614" i="3"/>
  <c r="M337" i="3"/>
  <c r="M792" i="3"/>
  <c r="M1640" i="3"/>
  <c r="M3488" i="3"/>
  <c r="M4631" i="3"/>
  <c r="M5526" i="3"/>
  <c r="M5007" i="3"/>
  <c r="M4632" i="3"/>
  <c r="M1526" i="3"/>
  <c r="M3669" i="3"/>
  <c r="M745" i="3"/>
  <c r="M5320" i="3"/>
  <c r="M4453" i="3"/>
  <c r="M297" i="3"/>
  <c r="M1887" i="3"/>
  <c r="M4941" i="3"/>
  <c r="M5407" i="3"/>
  <c r="M3153" i="3"/>
  <c r="M2996" i="3"/>
  <c r="M5640" i="3"/>
  <c r="M257" i="3"/>
  <c r="M3445" i="3"/>
  <c r="M4392" i="3"/>
  <c r="M3301" i="3"/>
  <c r="M2014" i="3"/>
  <c r="M1830" i="3"/>
  <c r="M1458" i="3"/>
  <c r="M3628" i="3"/>
  <c r="M1042" i="3"/>
  <c r="M4942" i="3"/>
  <c r="M1647" i="3"/>
  <c r="M5645" i="3"/>
  <c r="M2025" i="3"/>
  <c r="M2083" i="3"/>
  <c r="M5055" i="3"/>
  <c r="M3302" i="3"/>
  <c r="M5587" i="3"/>
  <c r="M516" i="3"/>
  <c r="M5894" i="3"/>
  <c r="M1415" i="3"/>
  <c r="M5243" i="3"/>
  <c r="M4542" i="3"/>
  <c r="M2939" i="3"/>
  <c r="M4704" i="3"/>
  <c r="M592" i="3"/>
  <c r="M3529" i="3"/>
  <c r="M5435" i="3"/>
  <c r="M5554" i="3"/>
  <c r="M4508" i="3"/>
  <c r="M1360" i="3"/>
  <c r="M943" i="3"/>
  <c r="M5527" i="3"/>
  <c r="M2415" i="3"/>
  <c r="M3995" i="3"/>
  <c r="M786" i="3"/>
  <c r="M661" i="3"/>
  <c r="M3489" i="3"/>
  <c r="M4750" i="3"/>
  <c r="M3824" i="3"/>
  <c r="M5549" i="3"/>
  <c r="M4916" i="3"/>
  <c r="M4242" i="3"/>
  <c r="M5408" i="3"/>
  <c r="M3490" i="3"/>
  <c r="M4794" i="3"/>
  <c r="M1906" i="3"/>
  <c r="M2940" i="3"/>
  <c r="M1352" i="3"/>
  <c r="M4459" i="3"/>
  <c r="M4468" i="3"/>
  <c r="M2906" i="3"/>
  <c r="M1180" i="3"/>
  <c r="M1648" i="3"/>
  <c r="M3016" i="3"/>
  <c r="M1027" i="3"/>
  <c r="M2191" i="3"/>
  <c r="M667" i="3"/>
  <c r="M2844" i="3"/>
  <c r="M5588" i="3"/>
  <c r="M3981" i="3"/>
  <c r="M5957" i="3"/>
  <c r="M2535" i="3"/>
  <c r="M2997" i="3"/>
  <c r="M5312" i="3"/>
  <c r="M944" i="3"/>
  <c r="M2867" i="3"/>
  <c r="M2375" i="3"/>
  <c r="M4498" i="3"/>
  <c r="M610" i="3"/>
  <c r="M2812" i="3"/>
  <c r="M2200" i="3"/>
  <c r="M1858" i="3"/>
  <c r="M5068" i="3"/>
  <c r="M3077" i="3"/>
  <c r="M4846" i="3"/>
  <c r="M5205" i="3"/>
  <c r="M1131" i="3"/>
  <c r="M4917" i="3"/>
  <c r="M4005" i="3"/>
  <c r="M1867" i="3"/>
  <c r="M2148" i="3"/>
  <c r="M1135" i="3"/>
  <c r="M587" i="3"/>
  <c r="M474" i="3"/>
  <c r="M5655" i="3"/>
  <c r="M10" i="3"/>
  <c r="M2658" i="3"/>
  <c r="M1262" i="3"/>
  <c r="M5632" i="3"/>
  <c r="M3174" i="3"/>
  <c r="M4320" i="3"/>
  <c r="M5604" i="3"/>
  <c r="M425" i="3"/>
  <c r="M1440" i="3"/>
  <c r="M823" i="3"/>
  <c r="M3535" i="3"/>
  <c r="M2376" i="3"/>
  <c r="M3680" i="3"/>
  <c r="M2015" i="3"/>
  <c r="M2555" i="3"/>
  <c r="M2336" i="3"/>
  <c r="M4734" i="3"/>
  <c r="M1212" i="3"/>
  <c r="M3078" i="3"/>
  <c r="M760" i="3"/>
  <c r="M1226" i="3"/>
  <c r="M2072" i="3"/>
  <c r="M4808" i="3"/>
  <c r="M3540" i="3"/>
  <c r="M2540" i="3"/>
  <c r="M2230" i="3"/>
  <c r="M3324" i="3"/>
  <c r="M3757" i="3"/>
  <c r="M3996" i="3"/>
  <c r="M1127" i="3"/>
  <c r="M4973" i="3"/>
  <c r="M2274" i="3"/>
  <c r="M3261" i="3"/>
  <c r="M2648" i="3"/>
  <c r="M4543" i="3"/>
  <c r="M1071" i="3"/>
  <c r="M1544" i="3"/>
  <c r="M4744" i="3"/>
  <c r="M4411" i="3"/>
  <c r="M1941" i="3"/>
  <c r="M528" i="3"/>
  <c r="M4221" i="3"/>
  <c r="M5924" i="3"/>
  <c r="M4800" i="3"/>
  <c r="M1907" i="3"/>
  <c r="M2765" i="3"/>
  <c r="M388" i="3"/>
  <c r="M2631" i="3"/>
  <c r="M4418" i="3"/>
  <c r="M5700" i="3"/>
  <c r="M710" i="3"/>
  <c r="M2641" i="3"/>
  <c r="M3446" i="3"/>
  <c r="M1919" i="3"/>
  <c r="M4532" i="3"/>
  <c r="M1283" i="3"/>
  <c r="M2545" i="3"/>
  <c r="M4006" i="3"/>
  <c r="M3202" i="3"/>
  <c r="M4730" i="3"/>
  <c r="M2679" i="3"/>
  <c r="M676" i="3"/>
  <c r="M2722" i="3"/>
  <c r="M5183" i="3"/>
  <c r="M496" i="3"/>
  <c r="M611" i="3"/>
  <c r="M4818" i="3"/>
  <c r="M5875" i="3"/>
  <c r="M2953" i="3"/>
  <c r="M5175" i="3"/>
  <c r="M1542" i="3"/>
  <c r="M1930" i="3"/>
  <c r="M4949" i="3"/>
  <c r="M5462" i="3"/>
  <c r="M5356" i="3"/>
  <c r="M963" i="3"/>
  <c r="M3650" i="3"/>
  <c r="M991" i="3"/>
  <c r="M3376" i="3"/>
  <c r="M5439" i="3"/>
  <c r="M888" i="3"/>
  <c r="M4757" i="3"/>
  <c r="M4424" i="3"/>
  <c r="M4751" i="3"/>
  <c r="M4111" i="3"/>
  <c r="M3325" i="3"/>
  <c r="M3491" i="3"/>
  <c r="M5046" i="3"/>
  <c r="M543" i="3"/>
  <c r="M3169" i="3"/>
  <c r="M5827" i="3"/>
  <c r="M329" i="3"/>
  <c r="M2712" i="3"/>
  <c r="M931" i="3"/>
  <c r="M3337" i="3"/>
  <c r="M1459" i="3"/>
  <c r="M4405" i="3"/>
  <c r="M1361" i="3"/>
  <c r="M183" i="3"/>
  <c r="M3492" i="3"/>
  <c r="M1093" i="3"/>
  <c r="M855" i="3"/>
  <c r="M4619" i="3"/>
  <c r="M1969" i="3"/>
  <c r="M1227" i="3"/>
  <c r="M1561" i="3"/>
  <c r="M4758" i="3"/>
  <c r="M3493" i="3"/>
  <c r="M4170" i="3"/>
  <c r="M5357" i="3"/>
  <c r="M3792" i="3"/>
  <c r="M2304" i="3"/>
  <c r="M5528" i="3"/>
  <c r="M1105" i="3"/>
  <c r="M3447" i="3"/>
  <c r="M2209" i="3"/>
  <c r="M917" i="3"/>
  <c r="M3822" i="3"/>
  <c r="M5136" i="3"/>
  <c r="M5997" i="3"/>
  <c r="M576" i="3"/>
  <c r="M5509" i="3"/>
  <c r="M3530" i="3"/>
  <c r="M1466" i="3"/>
  <c r="M4273" i="3"/>
  <c r="M2797" i="3"/>
  <c r="M2536" i="3"/>
  <c r="M4486" i="3"/>
  <c r="M3154" i="3"/>
  <c r="M5024" i="3"/>
  <c r="M1728" i="3"/>
  <c r="M1213" i="3"/>
  <c r="M3326" i="3"/>
  <c r="M125" i="3"/>
  <c r="M4167" i="3"/>
  <c r="M4101" i="3"/>
  <c r="M4671" i="3"/>
  <c r="M1545" i="3"/>
  <c r="M5344" i="3"/>
  <c r="M2593" i="3"/>
  <c r="M5722" i="3"/>
  <c r="M4759" i="3"/>
  <c r="M368" i="3"/>
  <c r="M291" i="3"/>
  <c r="M3566" i="3"/>
  <c r="M1888" i="3"/>
  <c r="M1663" i="3"/>
  <c r="M1373" i="3"/>
  <c r="M4957" i="3"/>
  <c r="M2157" i="3"/>
  <c r="M1340" i="3"/>
  <c r="M1263" i="3"/>
  <c r="M700" i="3"/>
  <c r="M497" i="3"/>
  <c r="M2899" i="3"/>
  <c r="M3075" i="3"/>
  <c r="M4124" i="3"/>
  <c r="M1914" i="3"/>
  <c r="M3203" i="3"/>
  <c r="M833" i="3"/>
  <c r="M1310" i="3"/>
  <c r="M2221" i="3"/>
  <c r="M2244" i="3"/>
  <c r="M5756" i="3"/>
  <c r="M1653" i="3"/>
  <c r="M2004" i="3"/>
  <c r="M3420" i="3"/>
  <c r="M1579" i="3"/>
  <c r="M2921" i="3"/>
  <c r="M694" i="3"/>
  <c r="M1269" i="3"/>
  <c r="M1676" i="3"/>
  <c r="M121" i="3"/>
  <c r="M479" i="3"/>
  <c r="M1538" i="3"/>
  <c r="M5563" i="3"/>
  <c r="M1214" i="3"/>
  <c r="M1551" i="3"/>
  <c r="M5723" i="3"/>
  <c r="M4620" i="3"/>
  <c r="M4681" i="3"/>
  <c r="M3693" i="3"/>
  <c r="M3271" i="3"/>
  <c r="M4577" i="3"/>
  <c r="M4509" i="3"/>
  <c r="M647" i="3"/>
  <c r="M3391" i="3"/>
  <c r="M3310" i="3"/>
  <c r="M1931" i="3"/>
  <c r="M5769" i="3"/>
  <c r="M4435" i="3"/>
  <c r="M2040" i="3"/>
  <c r="M3341" i="3"/>
  <c r="M4559" i="3"/>
  <c r="M2642" i="3"/>
  <c r="M1062" i="3"/>
  <c r="M2524" i="3"/>
  <c r="M4164" i="3"/>
  <c r="M2507" i="3"/>
  <c r="M1233" i="3"/>
  <c r="M3846" i="3"/>
  <c r="M1742" i="3"/>
  <c r="M3155" i="3"/>
  <c r="M5856" i="3"/>
  <c r="M2171" i="3"/>
  <c r="M1509" i="3"/>
  <c r="M1089" i="3"/>
  <c r="M2222" i="3"/>
  <c r="M4663" i="3"/>
  <c r="M1615" i="3"/>
  <c r="M761" i="3"/>
  <c r="M2239" i="3"/>
  <c r="M4967" i="3"/>
  <c r="M5345" i="3"/>
  <c r="M235" i="3"/>
  <c r="M3726" i="3"/>
  <c r="M298" i="3"/>
  <c r="M1332" i="3"/>
  <c r="M320" i="3"/>
  <c r="M3142" i="3"/>
  <c r="M5473" i="3"/>
  <c r="M2149" i="3"/>
  <c r="M4847" i="3"/>
  <c r="M2383" i="3"/>
  <c r="M1743" i="3"/>
  <c r="M5454" i="3"/>
  <c r="M1896" i="3"/>
  <c r="M5555" i="3"/>
  <c r="M426" i="3"/>
  <c r="M4521" i="3"/>
  <c r="M1657" i="3"/>
  <c r="M3311" i="3"/>
  <c r="M824" i="3"/>
  <c r="M1567" i="3"/>
  <c r="M605" i="3"/>
  <c r="M2706" i="3"/>
  <c r="M5494" i="3"/>
  <c r="M5141" i="3"/>
  <c r="M3472" i="3"/>
  <c r="M2065" i="3"/>
  <c r="M194" i="3"/>
  <c r="M1051" i="3"/>
  <c r="M3363" i="3"/>
  <c r="M292" i="3"/>
  <c r="M3354" i="3"/>
  <c r="M1924" i="3"/>
  <c r="M4227" i="3"/>
  <c r="M5482" i="3"/>
  <c r="M1920" i="3"/>
  <c r="M3162" i="3"/>
  <c r="M975" i="3"/>
  <c r="M1713" i="3"/>
  <c r="M1043" i="3"/>
  <c r="M5976" i="3"/>
  <c r="M3500" i="3"/>
  <c r="M2459" i="3"/>
  <c r="M2325" i="3"/>
  <c r="M2834" i="3"/>
  <c r="M5115" i="3"/>
  <c r="M341" i="3"/>
  <c r="M5967" i="3"/>
  <c r="M3247" i="3"/>
  <c r="M2089" i="3"/>
  <c r="M4022" i="3"/>
  <c r="M2363" i="3"/>
  <c r="M2777" i="3"/>
  <c r="M2500" i="3"/>
  <c r="M2305" i="3"/>
  <c r="M4487" i="3"/>
  <c r="M1063" i="3"/>
  <c r="M2884" i="3"/>
  <c r="M5808" i="3"/>
  <c r="M4356" i="3"/>
  <c r="M190" i="3"/>
  <c r="M1580" i="3"/>
  <c r="M588" i="3"/>
  <c r="M3027" i="3"/>
  <c r="M3798" i="3"/>
  <c r="M5880" i="3"/>
  <c r="M1374" i="3"/>
  <c r="M465" i="3"/>
  <c r="M5047" i="3"/>
  <c r="M2245" i="3"/>
  <c r="M2972" i="3"/>
  <c r="M1701" i="3"/>
  <c r="M5095" i="3"/>
  <c r="M2479" i="3"/>
  <c r="M5162" i="3"/>
  <c r="M4140" i="3"/>
  <c r="M3224" i="3"/>
  <c r="M3900" i="3"/>
  <c r="M4773" i="3"/>
  <c r="M2381" i="3"/>
  <c r="M25" i="3"/>
  <c r="M4280" i="3"/>
  <c r="M3464" i="3"/>
  <c r="M170" i="3"/>
  <c r="M1693" i="3"/>
  <c r="M4314" i="3"/>
  <c r="M4086" i="3"/>
  <c r="M350" i="3"/>
  <c r="M5985" i="3"/>
  <c r="M2954" i="3"/>
  <c r="M3588" i="3"/>
  <c r="M568" i="3"/>
  <c r="M2567" i="3"/>
  <c r="M5321" i="3"/>
  <c r="M1399" i="3"/>
  <c r="M3754" i="3"/>
  <c r="M1215" i="3"/>
  <c r="M4238" i="3"/>
  <c r="M227" i="3"/>
  <c r="M1932" i="3"/>
  <c r="M4041" i="3"/>
  <c r="M1986" i="3"/>
  <c r="M5127" i="3"/>
  <c r="M4760" i="3"/>
  <c r="M1868" i="3"/>
  <c r="M1915" i="3"/>
  <c r="M4599" i="3"/>
  <c r="M5176" i="3"/>
  <c r="M3427" i="3"/>
  <c r="M4251" i="3"/>
  <c r="M3234" i="3"/>
  <c r="M3685" i="3"/>
  <c r="M898" i="3"/>
  <c r="M2816" i="3"/>
  <c r="M4705" i="3"/>
  <c r="M5463" i="3"/>
  <c r="M5837" i="3"/>
  <c r="M2751" i="3"/>
  <c r="M427" i="3"/>
  <c r="M3694" i="3"/>
  <c r="M57" i="3"/>
  <c r="M3275" i="3"/>
  <c r="M5474" i="3"/>
  <c r="M2313" i="3"/>
  <c r="M3814" i="3"/>
  <c r="M5802" i="3"/>
  <c r="M1341" i="3"/>
  <c r="M5907" i="3"/>
  <c r="M1446" i="3"/>
  <c r="M2930" i="3"/>
  <c r="M877" i="3"/>
  <c r="M5867" i="3"/>
  <c r="M5008" i="3"/>
  <c r="M1916" i="3"/>
  <c r="M1270" i="3"/>
  <c r="M3735" i="3"/>
  <c r="M5160" i="3"/>
  <c r="M4264" i="3"/>
  <c r="M5857" i="3"/>
  <c r="M5485" i="3"/>
  <c r="M2813" i="3"/>
  <c r="M4234" i="3"/>
  <c r="M5301" i="3"/>
  <c r="M2713" i="3"/>
  <c r="M5260" i="3"/>
  <c r="M4157" i="3"/>
  <c r="M1145" i="3"/>
  <c r="M1624" i="3"/>
  <c r="M3890" i="3"/>
  <c r="M3115" i="3"/>
  <c r="M4879" i="3"/>
  <c r="M177" i="3"/>
  <c r="M701" i="3"/>
  <c r="M3989" i="3"/>
  <c r="M3066" i="3"/>
  <c r="M1611" i="3"/>
  <c r="M32" i="3"/>
  <c r="M4078" i="3"/>
  <c r="M3758" i="3"/>
  <c r="M3195" i="3"/>
  <c r="M2090" i="3"/>
  <c r="M42" i="3"/>
  <c r="M5977" i="3"/>
  <c r="M4968" i="3"/>
  <c r="M3973" i="3"/>
  <c r="M330" i="3"/>
  <c r="M4923" i="3"/>
  <c r="M5128" i="3"/>
  <c r="M5317" i="3"/>
  <c r="M2451" i="3"/>
  <c r="M3701" i="3"/>
  <c r="M5986" i="3"/>
  <c r="M1874" i="3"/>
  <c r="M2835" i="3"/>
  <c r="M5177" i="3"/>
  <c r="M5895" i="3"/>
  <c r="M2263" i="3"/>
  <c r="M104" i="3"/>
  <c r="M5427" i="3"/>
  <c r="M5757" i="3"/>
  <c r="M3990" i="3"/>
  <c r="M321" i="3"/>
  <c r="M351" i="3"/>
  <c r="M3761" i="3"/>
  <c r="M4406" i="3"/>
  <c r="M5951" i="3"/>
  <c r="M1006" i="3"/>
  <c r="M4951" i="3"/>
  <c r="M5828" i="3"/>
  <c r="M1083" i="3"/>
  <c r="M2385" i="3"/>
  <c r="M4125" i="3"/>
  <c r="M1897" i="3"/>
  <c r="M2005" i="3"/>
  <c r="M369" i="3"/>
  <c r="M5777" i="3"/>
  <c r="M3254" i="3"/>
  <c r="M1546" i="3"/>
  <c r="M2587" i="3"/>
  <c r="M2692" i="3"/>
  <c r="M2058" i="3"/>
  <c r="M593" i="3"/>
  <c r="M2424" i="3"/>
  <c r="M5707" i="3"/>
  <c r="M3602" i="3"/>
  <c r="M4252" i="3"/>
  <c r="M4727" i="3"/>
  <c r="M4735" i="3"/>
  <c r="M1166" i="3"/>
  <c r="M4036" i="3"/>
  <c r="M5504" i="3"/>
  <c r="M3036" i="3"/>
  <c r="M2172" i="3"/>
  <c r="M2452" i="3"/>
  <c r="M4633" i="3"/>
  <c r="M1342" i="3"/>
  <c r="M5541" i="3"/>
  <c r="M4102" i="3"/>
  <c r="M5279" i="3"/>
  <c r="M4222" i="3"/>
  <c r="M5958" i="3"/>
  <c r="M2941" i="3"/>
  <c r="M450" i="3"/>
  <c r="M906" i="3"/>
  <c r="M3645" i="3"/>
  <c r="M3779" i="3"/>
  <c r="M1094" i="3"/>
  <c r="M1599" i="3"/>
  <c r="M668" i="3"/>
  <c r="M5288" i="3"/>
  <c r="M4" i="3"/>
  <c r="M4488" i="3"/>
  <c r="M14" i="3"/>
  <c r="M3767" i="3"/>
  <c r="M4860" i="3"/>
  <c r="M793" i="3"/>
  <c r="M1311" i="3"/>
  <c r="M5244" i="3"/>
  <c r="M2659" i="3"/>
  <c r="M3629" i="3"/>
  <c r="M3793" i="3"/>
  <c r="M184" i="3"/>
  <c r="M1649" i="3"/>
  <c r="M2546" i="3"/>
  <c r="M2392" i="3"/>
  <c r="M4165" i="3"/>
  <c r="M3129" i="3"/>
  <c r="M3531" i="3"/>
  <c r="M33" i="3"/>
  <c r="M2041" i="3"/>
  <c r="M4990" i="3"/>
  <c r="M1869" i="3"/>
  <c r="M3583" i="3"/>
  <c r="M318" i="3"/>
  <c r="M3412" i="3"/>
  <c r="M544" i="3"/>
  <c r="M4197" i="3"/>
  <c r="M794" i="3"/>
  <c r="M2168" i="3"/>
  <c r="M3660" i="3"/>
  <c r="M2240" i="3"/>
  <c r="M1106" i="3"/>
  <c r="M4471" i="3"/>
  <c r="M1052" i="3"/>
  <c r="M4761" i="3"/>
  <c r="M3905" i="3"/>
  <c r="M338" i="3"/>
  <c r="M1028" i="3"/>
  <c r="M34" i="3"/>
  <c r="M918" i="3"/>
  <c r="M3156" i="3"/>
  <c r="M4087" i="3"/>
  <c r="M2055" i="3"/>
  <c r="M864" i="3"/>
  <c r="M3575" i="3"/>
  <c r="M2680" i="3"/>
  <c r="M782" i="3"/>
  <c r="M5762" i="3"/>
  <c r="M3863" i="3"/>
  <c r="M695" i="3"/>
  <c r="M3501" i="3"/>
  <c r="M1568" i="3"/>
  <c r="M5289" i="3"/>
  <c r="M2292" i="3"/>
  <c r="M3106" i="3"/>
  <c r="M3477" i="3"/>
  <c r="M4337" i="3"/>
  <c r="M2425" i="3"/>
  <c r="M4819" i="3"/>
  <c r="M976" i="3"/>
  <c r="M5346" i="3"/>
  <c r="M5358" i="3"/>
  <c r="M4207" i="3"/>
  <c r="M5758" i="3"/>
  <c r="M1467" i="3"/>
  <c r="M4253" i="3"/>
  <c r="M466" i="3"/>
  <c r="M840" i="3"/>
  <c r="M4592" i="3"/>
  <c r="M1112" i="3"/>
  <c r="M5619" i="3"/>
  <c r="M67" i="3"/>
  <c r="M5397" i="3"/>
  <c r="M4736" i="3"/>
  <c r="M1136" i="3"/>
  <c r="M5713" i="3"/>
  <c r="M1811" i="3"/>
  <c r="M2432" i="3"/>
  <c r="M2922" i="3"/>
  <c r="M4573" i="3"/>
  <c r="M5737" i="3"/>
  <c r="M396" i="3"/>
  <c r="M2246" i="3"/>
  <c r="M3287" i="3"/>
  <c r="M3428" i="3"/>
  <c r="M251" i="3"/>
  <c r="M1160" i="3"/>
  <c r="M3997" i="3"/>
  <c r="M2964" i="3"/>
  <c r="M1432" i="3"/>
  <c r="M2393" i="3"/>
  <c r="M4265" i="3"/>
  <c r="M5096" i="3"/>
  <c r="M4454" i="3"/>
  <c r="M2594" i="3"/>
  <c r="M5039" i="3"/>
  <c r="M2965" i="3"/>
  <c r="M4722" i="3"/>
  <c r="M5701" i="3"/>
  <c r="M4131" i="3"/>
  <c r="M4528" i="3"/>
  <c r="M1658" i="3"/>
  <c r="M3854" i="3"/>
  <c r="M1995" i="3"/>
  <c r="M126" i="3"/>
  <c r="M1113" i="3"/>
  <c r="M4689" i="3"/>
  <c r="M728" i="3"/>
  <c r="M945" i="3"/>
  <c r="M4472" i="3"/>
  <c r="M5150" i="3"/>
  <c r="M5803" i="3"/>
  <c r="M2907" i="3"/>
  <c r="M1007" i="3"/>
  <c r="M1383" i="3"/>
  <c r="M2595" i="3"/>
  <c r="M5398" i="3"/>
  <c r="M441" i="3"/>
  <c r="M1197" i="3"/>
  <c r="M68" i="3"/>
  <c r="M3609" i="3"/>
  <c r="M3295" i="3"/>
  <c r="M352" i="3"/>
  <c r="M5018" i="3"/>
  <c r="M2440" i="3"/>
  <c r="M4664" i="3"/>
  <c r="M4079" i="3"/>
  <c r="M3045" i="3"/>
  <c r="M3303" i="3"/>
  <c r="M353" i="3"/>
  <c r="M1176" i="3"/>
  <c r="M3909" i="3"/>
  <c r="M4460" i="3"/>
  <c r="M3785" i="3"/>
  <c r="M4382" i="3"/>
  <c r="M3405" i="3"/>
  <c r="M4345" i="3"/>
  <c r="M1264" i="3"/>
  <c r="M4329" i="3"/>
  <c r="M1499" i="3"/>
  <c r="M1796" i="3"/>
  <c r="M4544" i="3"/>
  <c r="M2341" i="3"/>
  <c r="M3706" i="3"/>
  <c r="M1322" i="3"/>
  <c r="M2330" i="3"/>
  <c r="M825" i="3"/>
  <c r="M2766" i="3"/>
  <c r="M2556" i="3"/>
  <c r="M1753" i="3"/>
  <c r="M2091" i="3"/>
  <c r="M1353" i="3"/>
  <c r="M1000" i="3"/>
  <c r="M907" i="3"/>
  <c r="M1119" i="3"/>
  <c r="M2729" i="3"/>
  <c r="M1510" i="3"/>
  <c r="M4461" i="3"/>
  <c r="M545" i="3"/>
  <c r="M2693" i="3"/>
  <c r="M4062" i="3"/>
  <c r="M555" i="3"/>
  <c r="M1784" i="3"/>
  <c r="M4918" i="3"/>
  <c r="M1889" i="3"/>
  <c r="M3157" i="3"/>
  <c r="M517" i="3"/>
  <c r="M2182" i="3"/>
  <c r="M1362" i="3"/>
  <c r="M2331" i="3"/>
  <c r="M889" i="3"/>
  <c r="M2223" i="3"/>
  <c r="M3105" i="3"/>
  <c r="M787" i="3"/>
  <c r="M1489" i="3"/>
  <c r="M3342" i="3"/>
  <c r="M3713" i="3"/>
  <c r="M26" i="3"/>
  <c r="M5927" i="3"/>
  <c r="M3058" i="3"/>
  <c r="M653" i="3"/>
  <c r="M3343" i="3"/>
  <c r="M812" i="3"/>
  <c r="M834" i="3"/>
  <c r="M1284" i="3"/>
  <c r="M5178" i="3"/>
  <c r="M2730" i="3"/>
  <c r="M4288" i="3"/>
  <c r="M4171" i="3"/>
  <c r="M1078" i="3"/>
  <c r="M4367" i="3"/>
  <c r="M5914" i="3"/>
  <c r="M3436" i="3"/>
  <c r="M4177" i="3"/>
  <c r="M3465" i="3"/>
  <c r="M5213" i="3"/>
  <c r="M3594" i="3"/>
  <c r="M932" i="3"/>
  <c r="M5368" i="3"/>
  <c r="M3536" i="3"/>
  <c r="M3982" i="3"/>
  <c r="M331" i="3"/>
  <c r="M3364" i="3"/>
  <c r="M3392" i="3"/>
  <c r="M5598" i="3"/>
  <c r="M4037" i="3"/>
  <c r="M1666" i="3"/>
  <c r="M127" i="3"/>
  <c r="M3143" i="3"/>
  <c r="M4258" i="3"/>
  <c r="M3248" i="3"/>
  <c r="M878" i="3"/>
  <c r="M949" i="3"/>
  <c r="M2955" i="3"/>
  <c r="M1384" i="3"/>
  <c r="M1539" i="3"/>
  <c r="M209" i="3"/>
  <c r="M3719" i="3"/>
  <c r="M5968" i="3"/>
  <c r="M11" i="3"/>
  <c r="M1543" i="3"/>
  <c r="M5076" i="3"/>
  <c r="M4890" i="3"/>
  <c r="M3266" i="3"/>
  <c r="M2998" i="3"/>
  <c r="M2683" i="3"/>
  <c r="M2900" i="3"/>
  <c r="M5137" i="3"/>
  <c r="M216" i="3"/>
  <c r="M3437" i="3"/>
  <c r="M442" i="3"/>
  <c r="M2798" i="3"/>
  <c r="M1812" i="3"/>
  <c r="M2714" i="3"/>
  <c r="M1333" i="3"/>
  <c r="M1600" i="3"/>
  <c r="M1412" i="3"/>
  <c r="M354" i="3"/>
  <c r="M3825" i="3"/>
  <c r="M826" i="3"/>
  <c r="M5379" i="3"/>
  <c r="M4809" i="3"/>
  <c r="M2369" i="3"/>
  <c r="M4642" i="3"/>
  <c r="M3576" i="3"/>
  <c r="M1957" i="3"/>
  <c r="M1683" i="3"/>
  <c r="M2611" i="3"/>
  <c r="M1803" i="3"/>
  <c r="M1008" i="3"/>
  <c r="M1483" i="3"/>
  <c r="M3304" i="3"/>
  <c r="M3968" i="3"/>
  <c r="M1664" i="3"/>
  <c r="M4919" i="3"/>
  <c r="M5323" i="3"/>
  <c r="M2660" i="3"/>
  <c r="M1460" i="3"/>
  <c r="M1294" i="3"/>
  <c r="M487" i="3"/>
  <c r="M4958" i="3"/>
  <c r="M5364" i="3"/>
  <c r="M5889" i="3"/>
  <c r="M1958" i="3"/>
  <c r="M200" i="3"/>
  <c r="M1385" i="3"/>
  <c r="M4393" i="3"/>
  <c r="M2031" i="3"/>
  <c r="M5838" i="3"/>
  <c r="M4533" i="3"/>
  <c r="M2267" i="3"/>
  <c r="M4600" i="3"/>
  <c r="M201" i="3"/>
  <c r="M1987" i="3"/>
  <c r="M3727" i="3"/>
  <c r="M2577" i="3"/>
  <c r="M3296" i="3"/>
  <c r="M4545" i="3"/>
  <c r="M4074" i="3"/>
  <c r="M162" i="3"/>
  <c r="M3093" i="3"/>
  <c r="M4052" i="3"/>
  <c r="M3841" i="3"/>
  <c r="M2966" i="3"/>
  <c r="M518" i="3"/>
  <c r="M498" i="3"/>
  <c r="M1441" i="3"/>
  <c r="M2807" i="3"/>
  <c r="M3175" i="3"/>
  <c r="M865" i="3"/>
  <c r="M499" i="3"/>
  <c r="M5987" i="3"/>
  <c r="M260" i="3"/>
  <c r="M258" i="3"/>
  <c r="M3942" i="3"/>
  <c r="M2547" i="3"/>
  <c r="M5226" i="3"/>
  <c r="M2377" i="3"/>
  <c r="M2108" i="3"/>
  <c r="M5030" i="3"/>
  <c r="M546" i="3"/>
  <c r="M163" i="3"/>
  <c r="M5829" i="3"/>
  <c r="M4534" i="3"/>
  <c r="M4690" i="3"/>
  <c r="M4820" i="3"/>
  <c r="M4875" i="3"/>
  <c r="M4300" i="3"/>
  <c r="M299" i="3"/>
  <c r="M4795" i="3"/>
  <c r="M5858" i="3"/>
  <c r="M2548" i="3"/>
  <c r="M2793" i="3"/>
  <c r="M4959" i="3"/>
  <c r="M4537" i="3"/>
  <c r="M2973" i="3"/>
  <c r="M4899" i="3"/>
  <c r="M1367" i="3"/>
  <c r="M5097" i="3"/>
  <c r="M813" i="3"/>
  <c r="M2557" i="3"/>
  <c r="M5978" i="3"/>
  <c r="M3775" i="3"/>
  <c r="M2770" i="3"/>
  <c r="M2885" i="3"/>
  <c r="M5064" i="3"/>
  <c r="M5505" i="3"/>
  <c r="M5785" i="3"/>
  <c r="M4621" i="3"/>
  <c r="M5661" i="3"/>
  <c r="M4373" i="3"/>
  <c r="M5979" i="3"/>
  <c r="M2908" i="3"/>
  <c r="M2578" i="3"/>
  <c r="M4447" i="3"/>
  <c r="M1754" i="3"/>
  <c r="M4861" i="3"/>
  <c r="M1601" i="3"/>
  <c r="M2541" i="3"/>
  <c r="M1285" i="3"/>
  <c r="M3998" i="3"/>
  <c r="M3865" i="3"/>
  <c r="M2125" i="3"/>
  <c r="M300" i="3"/>
  <c r="M3059" i="3"/>
  <c r="M5098" i="3"/>
  <c r="M3369" i="3"/>
  <c r="M2931" i="3"/>
  <c r="M5099" i="3"/>
  <c r="M5656" i="3"/>
  <c r="M4266" i="3"/>
  <c r="M1326" i="3"/>
  <c r="M4267" i="3"/>
  <c r="M3623" i="3"/>
  <c r="M4095" i="3"/>
  <c r="M5142" i="3"/>
  <c r="M3661" i="3"/>
  <c r="M4436" i="3"/>
  <c r="M4239" i="3"/>
  <c r="M5013" i="3"/>
  <c r="M81" i="3"/>
  <c r="M27" i="3"/>
  <c r="M3494" i="3"/>
  <c r="M4672" i="3"/>
  <c r="M1198" i="3"/>
  <c r="M2173" i="3"/>
  <c r="M35" i="3"/>
  <c r="M580" i="3"/>
  <c r="M3028" i="3"/>
  <c r="M2453" i="3"/>
  <c r="M378" i="3"/>
  <c r="M5151" i="3"/>
  <c r="M3584" i="3"/>
  <c r="M3910" i="3"/>
  <c r="M1500" i="3"/>
  <c r="M4786" i="3"/>
  <c r="M4691" i="3"/>
  <c r="M2909" i="3"/>
  <c r="M2485" i="3"/>
  <c r="M3107" i="3"/>
  <c r="M1777" i="3"/>
  <c r="M5077" i="3"/>
  <c r="M3037" i="3"/>
  <c r="M1072" i="3"/>
  <c r="M769" i="3"/>
  <c r="M2558" i="3"/>
  <c r="M5662" i="3"/>
  <c r="M4489" i="3"/>
  <c r="M1511" i="3"/>
  <c r="M420" i="3"/>
  <c r="M2620" i="3"/>
  <c r="M5392" i="3"/>
  <c r="M2032" i="3"/>
  <c r="M3595" i="3"/>
  <c r="M1859" i="3"/>
  <c r="M2141" i="3"/>
  <c r="M5163" i="3"/>
  <c r="M3355" i="3"/>
  <c r="M5862" i="3"/>
  <c r="M3943" i="3"/>
  <c r="M845" i="3"/>
  <c r="M4974" i="3"/>
  <c r="M3807" i="3"/>
  <c r="M1735" i="3"/>
  <c r="M4634" i="3"/>
  <c r="M3969" i="3"/>
  <c r="M5234" i="3"/>
  <c r="M4706" i="3"/>
  <c r="M5271" i="3"/>
  <c r="M3707" i="3"/>
  <c r="M217" i="3"/>
  <c r="M467" i="3"/>
  <c r="M4774" i="3"/>
  <c r="M3438" i="3"/>
  <c r="M2073" i="3"/>
  <c r="M171" i="3"/>
  <c r="M1375" i="3"/>
  <c r="M1186" i="3"/>
  <c r="M1950" i="3"/>
  <c r="M1592" i="3"/>
  <c r="M3135" i="3"/>
  <c r="M1243" i="3"/>
  <c r="M185" i="3"/>
  <c r="M2723" i="3"/>
  <c r="M3400" i="3"/>
  <c r="M5206" i="3"/>
  <c r="M3255" i="3"/>
  <c r="M3038" i="3"/>
  <c r="M5732" i="3"/>
  <c r="M4112" i="3"/>
  <c r="M116" i="3"/>
  <c r="M144" i="3"/>
  <c r="M1684" i="3"/>
  <c r="M1620" i="3"/>
  <c r="M4158" i="3"/>
  <c r="M397" i="3"/>
  <c r="M950" i="3"/>
  <c r="M4490" i="3"/>
  <c r="M2426" i="3"/>
  <c r="M5620" i="3"/>
  <c r="M20" i="3"/>
  <c r="M3963" i="3"/>
  <c r="M2433" i="3"/>
  <c r="M5791" i="3"/>
  <c r="M3136" i="3"/>
  <c r="M133" i="3"/>
  <c r="M2150" i="3"/>
  <c r="M4394" i="3"/>
  <c r="M4374" i="3"/>
  <c r="M1146" i="3"/>
  <c r="M3639" i="3"/>
  <c r="M5475" i="3"/>
  <c r="M1053" i="3"/>
  <c r="M4583" i="3"/>
  <c r="M2297" i="3"/>
  <c r="M2357" i="3"/>
  <c r="M5251" i="3"/>
  <c r="M1495" i="3"/>
  <c r="M3094" i="3"/>
  <c r="M2349" i="3"/>
  <c r="M3116" i="3"/>
  <c r="M3847" i="3"/>
  <c r="M4848" i="3"/>
  <c r="M4132" i="3"/>
  <c r="M5106" i="3"/>
  <c r="M2946" i="3"/>
  <c r="M2956" i="3"/>
  <c r="M5605" i="3"/>
  <c r="M4880" i="3"/>
  <c r="M4407" i="3"/>
  <c r="M3794" i="3"/>
  <c r="M1898" i="3"/>
  <c r="M2808" i="3"/>
  <c r="M2694" i="3"/>
  <c r="M117" i="3"/>
  <c r="M2809" i="3"/>
  <c r="M5759" i="3"/>
  <c r="M2486" i="3"/>
  <c r="M5843" i="3"/>
  <c r="M2293" i="3"/>
  <c r="M2275" i="3"/>
  <c r="M3714" i="3"/>
  <c r="M3518" i="3"/>
  <c r="M2192" i="3"/>
  <c r="M1616" i="3"/>
  <c r="M2059" i="3"/>
  <c r="M899" i="3"/>
  <c r="M1376" i="3"/>
  <c r="M5069" i="3"/>
  <c r="M5048" i="3"/>
  <c r="M594" i="3"/>
  <c r="M5844" i="3"/>
  <c r="M5834" i="3"/>
  <c r="M802" i="3"/>
  <c r="M3067" i="3"/>
  <c r="M3799" i="3"/>
  <c r="M2118" i="3"/>
  <c r="M4103" i="3"/>
  <c r="M5390" i="3"/>
  <c r="M2836" i="3"/>
  <c r="M5107" i="3"/>
  <c r="M968" i="3"/>
  <c r="M5065" i="3"/>
  <c r="M3662" i="3"/>
  <c r="M2508" i="3"/>
  <c r="M3883" i="3"/>
  <c r="M3532" i="3"/>
  <c r="M4611" i="3"/>
  <c r="M4876" i="3"/>
  <c r="M2033" i="3"/>
  <c r="M2466" i="3"/>
  <c r="M322" i="3"/>
  <c r="M1804" i="3"/>
  <c r="M4338" i="3"/>
  <c r="M4900" i="3"/>
  <c r="M246" i="3"/>
  <c r="M3448" i="3"/>
  <c r="M2537" i="3"/>
  <c r="M448" i="3"/>
  <c r="M4810" i="3"/>
  <c r="M4042" i="3"/>
  <c r="M1167" i="3"/>
  <c r="M3103" i="3"/>
  <c r="M2294" i="3"/>
  <c r="M3958" i="3"/>
  <c r="M3651" i="3"/>
  <c r="M195" i="3"/>
  <c r="M5290" i="3"/>
  <c r="M5663" i="3"/>
  <c r="M1095" i="3"/>
  <c r="M4149" i="3"/>
  <c r="M1625" i="3"/>
  <c r="M5901" i="3"/>
  <c r="M3456" i="3"/>
  <c r="M2099" i="3"/>
  <c r="M1778" i="3"/>
  <c r="M3708" i="3"/>
  <c r="M856" i="3"/>
  <c r="M1744" i="3"/>
  <c r="M841" i="3"/>
  <c r="M3068" i="3"/>
  <c r="M4593" i="3"/>
  <c r="M3029" i="3"/>
  <c r="M2416" i="3"/>
  <c r="M2974" i="3"/>
  <c r="M4565" i="3"/>
  <c r="M2136" i="3"/>
  <c r="M3401" i="3"/>
  <c r="M3630" i="3"/>
  <c r="M5116" i="3"/>
  <c r="M2319" i="3"/>
  <c r="M416" i="3"/>
  <c r="M1677" i="3"/>
  <c r="M5763" i="3"/>
  <c r="M2550" i="3"/>
  <c r="M122" i="3"/>
  <c r="M4960" i="3"/>
  <c r="M3610" i="3"/>
  <c r="M5184" i="3"/>
  <c r="M5265" i="3"/>
  <c r="M3747" i="3"/>
  <c r="M4881" i="3"/>
  <c r="M402" i="3"/>
  <c r="M2767" i="3"/>
  <c r="M4499" i="3"/>
  <c r="M2947" i="3"/>
  <c r="M3652" i="3"/>
  <c r="M1090" i="3"/>
  <c r="M4546" i="3"/>
  <c r="M612" i="3"/>
  <c r="M2669" i="3"/>
  <c r="M1343" i="3"/>
  <c r="M1552" i="3"/>
  <c r="M1107" i="3"/>
  <c r="M3523" i="3"/>
  <c r="M5556" i="3"/>
  <c r="M2511" i="3"/>
  <c r="M3983" i="3"/>
  <c r="M1875" i="3"/>
  <c r="M3483" i="3"/>
  <c r="M1018" i="3"/>
  <c r="M4933" i="3"/>
  <c r="M3891" i="3"/>
  <c r="M3225" i="3"/>
  <c r="M1779" i="3"/>
  <c r="M618" i="3"/>
  <c r="M3709" i="3"/>
  <c r="M2314" i="3"/>
  <c r="M2276" i="3"/>
  <c r="M2982" i="3"/>
  <c r="M4113" i="3"/>
  <c r="M5589" i="3"/>
  <c r="M382" i="3"/>
  <c r="M4383" i="3"/>
  <c r="M857" i="3"/>
  <c r="M3545" i="3"/>
  <c r="M3196" i="3"/>
  <c r="M2542" i="3"/>
  <c r="M4769" i="3"/>
  <c r="M1120" i="3"/>
  <c r="M3550" i="3"/>
  <c r="M3095" i="3"/>
  <c r="M5915" i="3"/>
  <c r="M3182" i="3"/>
  <c r="M4063" i="3"/>
  <c r="M4643" i="3"/>
  <c r="M2621" i="3"/>
  <c r="M3681" i="3"/>
  <c r="M2074" i="3"/>
  <c r="M537" i="3"/>
  <c r="M2210" i="3"/>
  <c r="M3728" i="3"/>
  <c r="M5214" i="3"/>
  <c r="M3344" i="3"/>
  <c r="M1970" i="3"/>
  <c r="M1168" i="3"/>
  <c r="M4104" i="3"/>
  <c r="M3624" i="3"/>
  <c r="M3762" i="3"/>
  <c r="M4901" i="3"/>
  <c r="M4491" i="3"/>
  <c r="M1659" i="3"/>
  <c r="M581" i="3"/>
  <c r="M5624" i="3"/>
  <c r="M5510" i="3"/>
  <c r="M5025" i="3"/>
  <c r="M3748" i="3"/>
  <c r="M4301" i="3"/>
  <c r="M3603" i="3"/>
  <c r="M827" i="3"/>
  <c r="M2211" i="3"/>
  <c r="M770" i="3"/>
  <c r="M1323" i="3"/>
  <c r="M846" i="3"/>
  <c r="M5393" i="3"/>
  <c r="M1237" i="3"/>
  <c r="M1612" i="3"/>
  <c r="M5625" i="3"/>
  <c r="M1108" i="3"/>
  <c r="M4811" i="3"/>
  <c r="M1216" i="3"/>
  <c r="M4114" i="3"/>
  <c r="M5692" i="3"/>
  <c r="M2034" i="3"/>
  <c r="M957" i="3"/>
  <c r="M2684" i="3"/>
  <c r="M2268" i="3"/>
  <c r="M5448" i="3"/>
  <c r="M5324" i="3"/>
  <c r="M3808" i="3"/>
  <c r="M2695" i="3"/>
  <c r="M2622" i="3"/>
  <c r="M5499" i="3"/>
  <c r="M3235" i="3"/>
  <c r="M3017" i="3"/>
  <c r="M3585" i="3"/>
  <c r="M5235" i="3"/>
  <c r="M1400" i="3"/>
  <c r="M3749" i="3"/>
  <c r="M2999" i="3"/>
  <c r="M3317" i="3"/>
  <c r="M5194" i="3"/>
  <c r="M4069" i="3"/>
  <c r="M1433" i="3"/>
  <c r="M4652" i="3"/>
  <c r="M164" i="3"/>
  <c r="M2715" i="3"/>
  <c r="M252" i="3"/>
  <c r="M5682" i="3"/>
  <c r="M5215" i="3"/>
  <c r="M5272" i="3"/>
  <c r="M105" i="3"/>
  <c r="M2216" i="3"/>
  <c r="M3816" i="3"/>
  <c r="M5945" i="3"/>
  <c r="M267" i="3"/>
  <c r="M5236" i="3"/>
  <c r="M4190" i="3"/>
  <c r="M3060" i="3"/>
  <c r="M4440" i="3"/>
  <c r="M1295" i="3"/>
  <c r="M1569" i="3"/>
  <c r="M3901" i="3"/>
  <c r="M342" i="3"/>
  <c r="M1019" i="3"/>
  <c r="M1890" i="3"/>
  <c r="M2716" i="3"/>
  <c r="M4223" i="3"/>
  <c r="M5667" i="3"/>
  <c r="M1759" i="3"/>
  <c r="M4775" i="3"/>
  <c r="M2358" i="3"/>
  <c r="M5714" i="3"/>
  <c r="M449" i="3"/>
  <c r="M2075" i="3"/>
  <c r="M1891" i="3"/>
  <c r="M3974" i="3"/>
  <c r="M5815" i="3"/>
  <c r="M4240" i="3"/>
  <c r="M4510" i="3"/>
  <c r="M4692" i="3"/>
  <c r="M2778" i="3"/>
  <c r="M3457" i="3"/>
  <c r="M488" i="3"/>
  <c r="M5014" i="3"/>
  <c r="M1151" i="3"/>
  <c r="M2549" i="3"/>
  <c r="M2779" i="3"/>
  <c r="M5347" i="3"/>
  <c r="M228" i="3"/>
  <c r="M2799" i="3"/>
  <c r="M2151" i="3"/>
  <c r="M2480" i="3"/>
  <c r="M3695" i="3"/>
  <c r="M4441" i="3"/>
  <c r="M1755" i="3"/>
  <c r="M5606" i="3"/>
  <c r="M2394" i="3"/>
  <c r="M4604" i="3"/>
  <c r="M1454" i="3"/>
  <c r="M69" i="3"/>
  <c r="M2745" i="3"/>
  <c r="M1416" i="3"/>
  <c r="M3919" i="3"/>
  <c r="M5893" i="3"/>
  <c r="M4584" i="3"/>
  <c r="M711" i="3"/>
  <c r="M1527" i="3"/>
  <c r="M4723" i="3"/>
  <c r="M1698" i="3"/>
  <c r="M4339" i="3"/>
  <c r="M3671" i="3"/>
  <c r="M3776" i="3"/>
  <c r="M3365" i="3"/>
  <c r="M3158" i="3"/>
  <c r="M1641" i="3"/>
  <c r="M2231" i="3"/>
  <c r="M5778" i="3"/>
  <c r="M4070" i="3"/>
  <c r="M3305" i="3"/>
  <c r="M1434" i="3"/>
  <c r="M4812" i="3"/>
  <c r="M1435" i="3"/>
  <c r="M3272" i="3"/>
  <c r="M3204" i="3"/>
  <c r="M1476" i="3"/>
  <c r="M3567" i="3"/>
  <c r="M4408" i="3"/>
  <c r="M2707" i="3"/>
  <c r="M3484" i="3"/>
  <c r="M202" i="3"/>
  <c r="M1847" i="3"/>
  <c r="M879" i="3"/>
  <c r="M933" i="3"/>
  <c r="M2224" i="3"/>
  <c r="M5708" i="3"/>
  <c r="M203" i="3"/>
  <c r="M2247" i="3"/>
  <c r="M1667" i="3"/>
  <c r="M5590" i="3"/>
  <c r="M106" i="3"/>
  <c r="M3312" i="3"/>
  <c r="M4601" i="3"/>
  <c r="M3733" i="3"/>
  <c r="M5998" i="3"/>
  <c r="M5031" i="3"/>
  <c r="M2632" i="3"/>
  <c r="M2731" i="3"/>
  <c r="M1422" i="3"/>
  <c r="M2306" i="3"/>
  <c r="M5185" i="3"/>
  <c r="M186" i="3"/>
  <c r="M4315" i="3"/>
  <c r="M3163" i="3"/>
  <c r="M3823" i="3"/>
  <c r="M1805" i="3"/>
  <c r="M5380" i="3"/>
  <c r="M5486" i="3"/>
  <c r="M717" i="3"/>
  <c r="M2109" i="3"/>
  <c r="M3096" i="3"/>
  <c r="M2174" i="3"/>
  <c r="M3039" i="3"/>
  <c r="M284" i="3"/>
  <c r="M1593" i="3"/>
  <c r="M4168" i="3"/>
  <c r="M582" i="3"/>
  <c r="M417" i="3"/>
  <c r="M3842" i="3"/>
  <c r="M4412" i="3"/>
  <c r="M1797" i="3"/>
  <c r="M4075" i="3"/>
  <c r="M1806" i="3"/>
  <c r="M2780" i="3"/>
  <c r="M4316" i="3"/>
  <c r="M4133" i="3"/>
  <c r="M5381" i="3"/>
  <c r="M1368" i="3"/>
  <c r="M107" i="3"/>
  <c r="M5693" i="3"/>
  <c r="M654" i="3"/>
  <c r="M4017" i="3"/>
  <c r="M3226" i="3"/>
  <c r="M5738" i="3"/>
  <c r="M1423" i="3"/>
  <c r="M489" i="3"/>
  <c r="M669" i="3"/>
  <c r="M4349" i="3"/>
  <c r="M3524" i="3"/>
  <c r="M152" i="3"/>
  <c r="M1079" i="3"/>
  <c r="M3646" i="3"/>
  <c r="M301" i="3"/>
  <c r="M2596" i="3"/>
  <c r="M3159" i="3"/>
  <c r="M880" i="3"/>
  <c r="M3393" i="3"/>
  <c r="M1673" i="3"/>
  <c r="M1271" i="3"/>
  <c r="M3211" i="3"/>
  <c r="M3866" i="3"/>
  <c r="M3568" i="3"/>
  <c r="M2042" i="3"/>
  <c r="M2016" i="3"/>
  <c r="M2056" i="3"/>
  <c r="M218" i="3"/>
  <c r="M890" i="3"/>
  <c r="M3763" i="3"/>
  <c r="M4395" i="3"/>
  <c r="M5646" i="3"/>
  <c r="M746" i="3"/>
  <c r="M1096" i="3"/>
  <c r="M5668" i="3"/>
  <c r="M3057" i="3"/>
  <c r="M5669" i="3"/>
  <c r="M1029" i="3"/>
  <c r="M5195" i="3"/>
  <c r="M1674" i="3"/>
  <c r="M5087" i="3"/>
  <c r="M1199" i="3"/>
  <c r="M5280" i="3"/>
  <c r="M1807" i="3"/>
  <c r="M5683" i="3"/>
  <c r="M3519" i="3"/>
  <c r="M2026" i="3"/>
  <c r="M4952" i="3"/>
  <c r="M4752" i="3"/>
  <c r="M219" i="3"/>
  <c r="M5728" i="3"/>
  <c r="M1177" i="3"/>
  <c r="M475" i="3"/>
  <c r="M370" i="3"/>
  <c r="M2257" i="3"/>
  <c r="M82" i="3"/>
  <c r="M2975" i="3"/>
  <c r="M2868" i="3"/>
  <c r="M1217" i="3"/>
  <c r="M2142" i="3"/>
  <c r="M1528" i="3"/>
  <c r="M3288" i="3"/>
  <c r="M2441" i="3"/>
  <c r="M964" i="3"/>
  <c r="M729" i="3"/>
  <c r="M1091" i="3"/>
  <c r="M4141" i="3"/>
  <c r="M99" i="3"/>
  <c r="M3686" i="3"/>
  <c r="M1064" i="3"/>
  <c r="M5049" i="3"/>
  <c r="M5401" i="3"/>
  <c r="M1798" i="3"/>
  <c r="M2850" i="3"/>
  <c r="M1668" i="3"/>
  <c r="M5487" i="3"/>
  <c r="M4492" i="3"/>
  <c r="M5261" i="3"/>
  <c r="M490" i="3"/>
  <c r="M5868" i="3"/>
  <c r="M4920" i="3"/>
  <c r="M3345" i="3"/>
  <c r="M4198" i="3"/>
  <c r="M3050" i="3"/>
  <c r="M5081" i="3"/>
  <c r="M3589" i="3"/>
  <c r="M3212" i="3"/>
  <c r="M2342" i="3"/>
  <c r="M1286" i="3"/>
  <c r="M2487" i="3"/>
  <c r="M4396" i="3"/>
  <c r="M4224" i="3"/>
  <c r="M3370" i="3"/>
  <c r="M302" i="3"/>
  <c r="M5809" i="3"/>
  <c r="M1447" i="3"/>
  <c r="M4150" i="3"/>
  <c r="M3663" i="3"/>
  <c r="M1529" i="3"/>
  <c r="M2879" i="3"/>
  <c r="M3741" i="3"/>
  <c r="M858" i="3"/>
  <c r="M5129" i="3"/>
  <c r="M4776" i="3"/>
  <c r="M3478" i="3"/>
  <c r="M355" i="3"/>
  <c r="M3611" i="3"/>
  <c r="M1200" i="3"/>
  <c r="M247" i="3"/>
  <c r="M3356" i="3"/>
  <c r="M305" i="3"/>
  <c r="M1908" i="3"/>
  <c r="M4321" i="3"/>
  <c r="M2158" i="3"/>
  <c r="M5325" i="3"/>
  <c r="M4181" i="3"/>
  <c r="M5117" i="3"/>
  <c r="M500" i="3"/>
  <c r="M4566" i="3"/>
  <c r="M2752" i="3"/>
  <c r="M2717" i="3"/>
  <c r="M4023" i="3"/>
  <c r="M58" i="3"/>
  <c r="M2417" i="3"/>
  <c r="M3479" i="3"/>
  <c r="M624" i="3"/>
  <c r="M3273" i="3"/>
  <c r="M5845" i="3"/>
  <c r="M5792" i="3"/>
  <c r="M3682" i="3"/>
  <c r="M747" i="3"/>
  <c r="M2643" i="3"/>
  <c r="M28" i="3"/>
  <c r="M2395" i="3"/>
  <c r="M1218" i="3"/>
  <c r="M274" i="3"/>
  <c r="M2967" i="3"/>
  <c r="M371" i="3"/>
  <c r="M2858" i="3"/>
  <c r="M5108" i="3"/>
  <c r="M1369" i="3"/>
  <c r="M4357" i="3"/>
  <c r="M4259" i="3"/>
  <c r="M1540" i="3"/>
  <c r="M1248" i="3"/>
  <c r="M3729" i="3"/>
  <c r="M908" i="3"/>
  <c r="M748" i="3"/>
  <c r="M3647" i="3"/>
  <c r="M2386" i="3"/>
  <c r="M3170" i="3"/>
  <c r="M5032" i="3"/>
  <c r="M1760" i="3"/>
  <c r="M476" i="3"/>
  <c r="M5056" i="3"/>
  <c r="M4644" i="3"/>
  <c r="M4745" i="3"/>
  <c r="M1009" i="3"/>
  <c r="M2418" i="3"/>
  <c r="M3087" i="3"/>
  <c r="M5744" i="3"/>
  <c r="M2794" i="3"/>
  <c r="M965" i="3"/>
  <c r="M3439" i="3"/>
  <c r="M1745" i="3"/>
  <c r="M2110" i="3"/>
  <c r="M1201" i="3"/>
  <c r="M2851" i="3"/>
  <c r="M4902" i="3"/>
  <c r="M5207" i="3"/>
  <c r="M1044" i="3"/>
  <c r="M2989" i="3"/>
  <c r="M2839" i="3"/>
  <c r="M966" i="3"/>
  <c r="M2326" i="3"/>
  <c r="M4027" i="3"/>
  <c r="M2880" i="3"/>
  <c r="M2718" i="3"/>
  <c r="M4053" i="3"/>
  <c r="M2910" i="3"/>
  <c r="M547" i="3"/>
  <c r="M1660" i="3"/>
  <c r="M3525" i="3"/>
  <c r="M5591" i="3"/>
  <c r="M702" i="3"/>
  <c r="M2781" i="3"/>
  <c r="M5402" i="3"/>
  <c r="M1327" i="3"/>
  <c r="M4340" i="3"/>
  <c r="M1562" i="3"/>
  <c r="M4105" i="3"/>
  <c r="M2364" i="3"/>
  <c r="M178" i="3"/>
  <c r="M253" i="3"/>
  <c r="M204" i="3"/>
  <c r="M5164" i="3"/>
  <c r="M4731" i="3"/>
  <c r="M3620" i="3"/>
  <c r="M2406" i="3"/>
  <c r="M229" i="3"/>
  <c r="M5896" i="3"/>
  <c r="M5709" i="3"/>
  <c r="M1553" i="3"/>
  <c r="M3040" i="3"/>
  <c r="M2976" i="3"/>
  <c r="M3046" i="3"/>
  <c r="M2623" i="3"/>
  <c r="M2746" i="3"/>
  <c r="M2043" i="3"/>
  <c r="M1276" i="3"/>
  <c r="M2724" i="3"/>
  <c r="M4058" i="3"/>
  <c r="M5476" i="3"/>
  <c r="M4268" i="3"/>
  <c r="M5009" i="3"/>
  <c r="M2195" i="3"/>
  <c r="M5477" i="3"/>
  <c r="M1669" i="3"/>
  <c r="M5733" i="3"/>
  <c r="M3466" i="3"/>
  <c r="M5495" i="3"/>
  <c r="M5779" i="3"/>
  <c r="M577" i="3"/>
  <c r="M3526" i="3"/>
  <c r="M2307" i="3"/>
  <c r="M3696" i="3"/>
  <c r="M2568" i="3"/>
  <c r="M2732" i="3"/>
  <c r="M36" i="3"/>
  <c r="M343" i="3"/>
  <c r="M2006" i="3"/>
  <c r="M642" i="3"/>
  <c r="M703" i="3"/>
  <c r="M3213" i="3"/>
  <c r="M2027" i="3"/>
  <c r="M718" i="3"/>
  <c r="M1344" i="3"/>
  <c r="M5273" i="3"/>
  <c r="M1678" i="3"/>
  <c r="M3730" i="3"/>
  <c r="M1315" i="3"/>
  <c r="M3238" i="3"/>
  <c r="M2399" i="3"/>
  <c r="M4045" i="3"/>
  <c r="M1152" i="3"/>
  <c r="M4891" i="3"/>
  <c r="M1702" i="3"/>
  <c r="M50" i="3"/>
  <c r="M3596" i="3"/>
  <c r="M2525" i="3"/>
  <c r="M2526" i="3"/>
  <c r="M15" i="3"/>
  <c r="M408" i="3"/>
  <c r="M16" i="3"/>
  <c r="M2320" i="3"/>
  <c r="M556" i="3"/>
  <c r="M43" i="3"/>
  <c r="M4724" i="3"/>
  <c r="M5670" i="3"/>
  <c r="M1876" i="3"/>
  <c r="M5647" i="3"/>
  <c r="M1424" i="3"/>
  <c r="M5428" i="3"/>
  <c r="M1813" i="3"/>
  <c r="M3551" i="3"/>
  <c r="M1541" i="3"/>
  <c r="M3007" i="3"/>
  <c r="M5211" i="3"/>
  <c r="M3350" i="3"/>
  <c r="M4134" i="3"/>
  <c r="M3817" i="3"/>
  <c r="M4071" i="3"/>
  <c r="M2427" i="3"/>
  <c r="M4274" i="3"/>
  <c r="M293" i="3"/>
  <c r="M670" i="3"/>
  <c r="M4882" i="3"/>
  <c r="M172" i="3"/>
  <c r="M4645" i="3"/>
  <c r="M2400" i="3"/>
  <c r="M4868" i="3"/>
  <c r="M5846" i="3"/>
  <c r="M4903" i="3"/>
  <c r="M3541" i="3"/>
  <c r="M677" i="3"/>
  <c r="M1679" i="3"/>
  <c r="M2201" i="3"/>
  <c r="M3520" i="3"/>
  <c r="M5186" i="3"/>
  <c r="M4384" i="3"/>
  <c r="M4883" i="3"/>
  <c r="M5750" i="3"/>
  <c r="M5237" i="3"/>
  <c r="M2881" i="3"/>
  <c r="M2512" i="3"/>
  <c r="M1377" i="3"/>
  <c r="M613" i="3"/>
  <c r="M3030" i="3"/>
  <c r="M4358" i="3"/>
  <c r="M5804" i="3"/>
  <c r="M5641" i="3"/>
  <c r="M3848" i="3"/>
  <c r="M3926" i="3"/>
  <c r="M4635" i="3"/>
  <c r="M4302" i="3"/>
  <c r="M1296" i="3"/>
  <c r="M5676" i="3"/>
  <c r="M4567" i="3"/>
  <c r="M5394" i="3"/>
  <c r="M4909" i="3"/>
  <c r="M2241" i="3"/>
  <c r="M3861" i="3"/>
  <c r="M719" i="3"/>
  <c r="M814" i="3"/>
  <c r="M2000" i="3"/>
  <c r="M2442" i="3"/>
  <c r="M3088" i="3"/>
  <c r="M1563" i="3"/>
  <c r="M3621" i="3"/>
  <c r="M2649" i="3"/>
  <c r="M1001" i="3"/>
  <c r="M2810" i="3"/>
  <c r="M2891" i="3"/>
  <c r="M5621" i="3"/>
  <c r="M4943" i="3"/>
  <c r="M5120" i="3"/>
  <c r="M3951" i="3"/>
  <c r="M5773" i="3"/>
  <c r="M937" i="3"/>
  <c r="M3318" i="3"/>
  <c r="M569" i="3"/>
  <c r="M3130" i="3"/>
  <c r="M2315" i="3"/>
  <c r="M501" i="3"/>
  <c r="M1996" i="3"/>
  <c r="M1208" i="3"/>
  <c r="M2277" i="3"/>
  <c r="M3008" i="3"/>
  <c r="M4813" i="3"/>
  <c r="M5542" i="3"/>
  <c r="M1650" i="3"/>
  <c r="M4378" i="3"/>
  <c r="M815" i="3"/>
  <c r="M730" i="3"/>
  <c r="M4346" i="3"/>
  <c r="M2771" i="3"/>
  <c r="M3144" i="3"/>
  <c r="M595" i="3"/>
  <c r="M1073" i="3"/>
  <c r="M3720" i="3"/>
  <c r="M2321" i="3"/>
  <c r="M3117" i="3"/>
  <c r="M3826" i="3"/>
  <c r="M1277" i="3"/>
  <c r="M1448" i="3"/>
  <c r="M3745" i="3"/>
  <c r="M5517" i="3"/>
  <c r="M4538" i="3"/>
  <c r="M3000" i="3"/>
  <c r="M2825" i="3"/>
  <c r="M1708" i="3"/>
  <c r="M4437" i="3"/>
  <c r="M596" i="3"/>
  <c r="M2633" i="3"/>
  <c r="M3183" i="3"/>
  <c r="M1824" i="3"/>
  <c r="M1942" i="3"/>
  <c r="M783" i="3"/>
  <c r="M2948" i="3"/>
  <c r="M2757" i="3"/>
  <c r="M1328" i="3"/>
  <c r="M5382" i="3"/>
  <c r="M196" i="3"/>
  <c r="M4801" i="3"/>
  <c r="M3262" i="3"/>
  <c r="M3855" i="3"/>
  <c r="M5308" i="3"/>
  <c r="M548" i="3"/>
  <c r="M3137" i="3"/>
  <c r="M1249" i="3"/>
  <c r="M1010" i="3"/>
  <c r="M881" i="3"/>
  <c r="M2007" i="3"/>
  <c r="M938" i="3"/>
  <c r="M924" i="3"/>
  <c r="M2365" i="3"/>
  <c r="M4080" i="3"/>
  <c r="M4191" i="3"/>
  <c r="M4096" i="3"/>
  <c r="M671" i="3"/>
  <c r="M3127" i="3"/>
  <c r="M5255" i="3"/>
  <c r="M704" i="3"/>
  <c r="M4711" i="3"/>
  <c r="M4199" i="3"/>
  <c r="M5529" i="3"/>
  <c r="M4981" i="3"/>
  <c r="M2162" i="3"/>
  <c r="M2283" i="3"/>
  <c r="M3351" i="3"/>
  <c r="M1621" i="3"/>
  <c r="M934" i="3"/>
  <c r="M3736" i="3"/>
  <c r="M1301" i="3"/>
  <c r="M2481" i="3"/>
  <c r="M2869" i="3"/>
  <c r="M173" i="3"/>
  <c r="M1417" i="3"/>
  <c r="M306" i="3"/>
  <c r="M2175" i="3"/>
  <c r="M1011" i="3"/>
  <c r="M3267" i="3"/>
  <c r="M1012" i="3"/>
  <c r="M2830" i="3"/>
  <c r="M3031" i="3"/>
  <c r="M5577" i="3"/>
  <c r="M5464" i="3"/>
  <c r="M3577" i="3"/>
  <c r="M3944" i="3"/>
  <c r="M4243" i="3"/>
  <c r="M5592" i="3"/>
  <c r="M4193" i="3"/>
  <c r="M3864" i="3"/>
  <c r="M236" i="3"/>
  <c r="M625" i="3"/>
  <c r="M2800" i="3"/>
  <c r="M5959" i="3"/>
  <c r="M5835" i="3"/>
  <c r="M4208" i="3"/>
  <c r="M1602" i="3"/>
  <c r="M967" i="3"/>
  <c r="M153" i="3"/>
  <c r="M4568" i="3"/>
  <c r="M108" i="3"/>
  <c r="M5671" i="3"/>
  <c r="M2501" i="3"/>
  <c r="M866" i="3"/>
  <c r="M5383" i="3"/>
  <c r="M5455" i="3"/>
  <c r="M3715" i="3"/>
  <c r="M5780" i="3"/>
  <c r="M123" i="3"/>
  <c r="M210" i="3"/>
  <c r="M109" i="3"/>
  <c r="M5296" i="3"/>
  <c r="M2119" i="3"/>
  <c r="M4732" i="3"/>
  <c r="M5187" i="3"/>
  <c r="M2350" i="3"/>
  <c r="M2076" i="3"/>
  <c r="M4409" i="3"/>
  <c r="M1297" i="3"/>
  <c r="M1808" i="3"/>
  <c r="M1766" i="3"/>
  <c r="M307" i="3"/>
  <c r="M4442" i="3"/>
  <c r="M2977" i="3"/>
  <c r="M4126" i="3"/>
  <c r="M5881" i="3"/>
  <c r="M1219" i="3"/>
  <c r="M739" i="3"/>
  <c r="M1719" i="3"/>
  <c r="M2753" i="3"/>
  <c r="M4737" i="3"/>
  <c r="M4425" i="3"/>
  <c r="M3977" i="3"/>
  <c r="M3480" i="3"/>
  <c r="M3856" i="3"/>
  <c r="M44" i="3"/>
  <c r="M5395" i="3"/>
  <c r="M2049" i="3"/>
  <c r="M3197" i="3"/>
  <c r="M2814" i="3"/>
  <c r="M1694" i="3"/>
  <c r="M2084" i="3"/>
  <c r="M4097" i="3"/>
  <c r="M3552" i="3"/>
  <c r="M4194" i="3"/>
  <c r="M1054" i="3"/>
  <c r="M1617" i="3"/>
  <c r="M2911" i="3"/>
  <c r="M4368" i="3"/>
  <c r="M5165" i="3"/>
  <c r="M5456" i="3"/>
  <c r="M720" i="3"/>
  <c r="M1370" i="3"/>
  <c r="M4142" i="3"/>
  <c r="M731" i="3"/>
  <c r="M1254" i="3"/>
  <c r="M5614" i="3"/>
  <c r="M248" i="3"/>
  <c r="M2719" i="3"/>
  <c r="M4830" i="3"/>
  <c r="M3612" i="3"/>
  <c r="M5793" i="3"/>
  <c r="M83" i="3"/>
  <c r="M1909" i="3"/>
  <c r="M2017" i="3"/>
  <c r="M372" i="3"/>
  <c r="M570" i="3"/>
  <c r="M992" i="3"/>
  <c r="M1848" i="3"/>
  <c r="M842" i="3"/>
  <c r="M1378" i="3"/>
  <c r="M4455" i="3"/>
  <c r="M5138" i="3"/>
  <c r="M3145" i="3"/>
  <c r="M4539" i="3"/>
  <c r="M2250" i="3"/>
  <c r="M2370" i="3"/>
  <c r="M3920" i="3"/>
  <c r="M549" i="3"/>
  <c r="M712" i="3"/>
  <c r="M5751" i="3"/>
  <c r="M2460" i="3"/>
  <c r="M4500" i="3"/>
  <c r="M5578" i="3"/>
  <c r="M538" i="3"/>
  <c r="M867" i="3"/>
  <c r="M2859" i="3"/>
  <c r="M2120" i="3"/>
  <c r="M1192" i="3"/>
  <c r="M2378" i="3"/>
  <c r="M4217" i="3"/>
  <c r="M5980" i="3"/>
  <c r="M3319" i="3"/>
  <c r="M3018" i="3"/>
  <c r="M2502" i="3"/>
  <c r="M1980" i="3"/>
  <c r="M3876" i="3"/>
  <c r="M409" i="3"/>
  <c r="M2176" i="3"/>
  <c r="M154" i="3"/>
  <c r="M3742" i="3"/>
  <c r="M3892" i="3"/>
  <c r="M678" i="3"/>
  <c r="M1603" i="3"/>
  <c r="M4770" i="3"/>
  <c r="M3768" i="3"/>
  <c r="M1558" i="3"/>
  <c r="M2100" i="3"/>
  <c r="M2060" i="3"/>
  <c r="M3421" i="3"/>
  <c r="M2212" i="3"/>
  <c r="M3795" i="3"/>
  <c r="M4991" i="3"/>
  <c r="M2708" i="3"/>
  <c r="M1604" i="3"/>
  <c r="M5536" i="3"/>
  <c r="M1405" i="3"/>
  <c r="M3118" i="3"/>
  <c r="M1618" i="3"/>
  <c r="M784" i="3"/>
  <c r="M713" i="3"/>
  <c r="M816" i="3"/>
  <c r="M4360" i="3"/>
  <c r="M1917" i="3"/>
  <c r="M5121" i="3"/>
  <c r="M1997" i="3"/>
  <c r="M1530" i="3"/>
  <c r="M2923" i="3"/>
  <c r="M4802" i="3"/>
  <c r="M3429" i="3"/>
  <c r="M2343" i="3"/>
  <c r="M4462" i="3"/>
  <c r="M1449" i="3"/>
  <c r="M4605" i="3"/>
  <c r="M37" i="3"/>
  <c r="M4209" i="3"/>
  <c r="M3394" i="3"/>
  <c r="M134" i="3"/>
  <c r="M1065" i="3"/>
  <c r="M1255" i="3"/>
  <c r="M5066" i="3"/>
  <c r="M4038" i="3"/>
  <c r="M1570" i="3"/>
  <c r="M2183" i="3"/>
  <c r="M4884" i="3"/>
  <c r="M2387" i="3"/>
  <c r="M5902" i="3"/>
  <c r="M3834" i="3"/>
  <c r="M2932" i="3"/>
  <c r="M521" i="3"/>
  <c r="M4522" i="3"/>
  <c r="M243" i="3"/>
  <c r="M2371" i="3"/>
  <c r="M5518" i="3"/>
  <c r="M5262" i="3"/>
  <c r="M155" i="3"/>
  <c r="M5993" i="3"/>
  <c r="M3970" i="3"/>
  <c r="M1720" i="3"/>
  <c r="M2527" i="3"/>
  <c r="M1278" i="3"/>
  <c r="M2605" i="3"/>
  <c r="M4195" i="3"/>
  <c r="M4869" i="3"/>
  <c r="M4540" i="3"/>
  <c r="M383" i="3"/>
  <c r="M1220" i="3"/>
  <c r="M477" i="3"/>
  <c r="M5457" i="3"/>
  <c r="M3069" i="3"/>
  <c r="M1287" i="3"/>
  <c r="M643" i="3"/>
  <c r="M4200" i="3"/>
  <c r="M5897" i="3"/>
  <c r="M2443" i="3"/>
  <c r="M1585" i="3"/>
  <c r="M1477" i="3"/>
  <c r="M3921" i="3"/>
  <c r="M3604" i="3"/>
  <c r="M259" i="3"/>
  <c r="M4369" i="3"/>
  <c r="M4578" i="3"/>
  <c r="M1228" i="3"/>
  <c r="M1998" i="3"/>
  <c r="M2624" i="3"/>
  <c r="M4569" i="3"/>
  <c r="M45" i="3"/>
  <c r="M919" i="3"/>
  <c r="M522" i="3"/>
  <c r="M110" i="3"/>
  <c r="M5988" i="3"/>
  <c r="M5715" i="3"/>
  <c r="M2519" i="3"/>
  <c r="M3971" i="3"/>
  <c r="M3249" i="3"/>
  <c r="M589" i="3"/>
  <c r="M4854" i="3"/>
  <c r="M5774" i="3"/>
  <c r="M3061" i="3"/>
  <c r="M389" i="3"/>
  <c r="M4814" i="3"/>
  <c r="M4501" i="3"/>
  <c r="M4904" i="3"/>
  <c r="M4493" i="3"/>
  <c r="M2488" i="3"/>
  <c r="M5519" i="3"/>
  <c r="M308" i="3"/>
  <c r="M3999" i="3"/>
  <c r="M2264" i="3"/>
  <c r="M2001" i="3"/>
  <c r="M4159" i="3"/>
  <c r="M705" i="3"/>
  <c r="M4088" i="3"/>
  <c r="M5212" i="3"/>
  <c r="M268" i="3"/>
  <c r="M2634" i="3"/>
  <c r="M5716" i="3"/>
  <c r="M5702" i="3"/>
  <c r="M2248" i="3"/>
  <c r="M17" i="3"/>
  <c r="M4210" i="3"/>
  <c r="M1442" i="3"/>
  <c r="M1084" i="3"/>
  <c r="M751" i="3"/>
  <c r="M4054" i="3"/>
  <c r="M3569" i="3"/>
  <c r="M5876" i="3"/>
  <c r="M223" i="3"/>
  <c r="M2242" i="3"/>
  <c r="M847" i="3"/>
  <c r="M1729" i="3"/>
  <c r="M1935" i="3"/>
  <c r="M1629" i="3"/>
  <c r="M5322" i="3"/>
  <c r="M360" i="3"/>
  <c r="M4473" i="3"/>
  <c r="M1193" i="3"/>
  <c r="M5109" i="3"/>
  <c r="M4244" i="3"/>
  <c r="M4622" i="3"/>
  <c r="M2044" i="3"/>
  <c r="M4511" i="3"/>
  <c r="M2407" i="3"/>
  <c r="M1354" i="3"/>
  <c r="M1833" i="3"/>
  <c r="M4046" i="3"/>
  <c r="M4024" i="3"/>
  <c r="M1899" i="3"/>
  <c r="M3256" i="3"/>
  <c r="M5770" i="3"/>
  <c r="M4602" i="3"/>
  <c r="M1209" i="3"/>
  <c r="M5928" i="3"/>
  <c r="M472" i="3"/>
  <c r="M1709" i="3"/>
  <c r="M5331" i="3"/>
  <c r="M4172" i="3"/>
  <c r="M2886" i="3"/>
  <c r="M2784" i="3"/>
  <c r="M4712" i="3"/>
  <c r="M3625" i="3"/>
  <c r="M3959" i="3"/>
  <c r="M4275" i="3"/>
  <c r="M2615" i="3"/>
  <c r="M4950" i="3"/>
  <c r="M1256" i="3"/>
  <c r="M2949" i="3"/>
  <c r="M3395" i="3"/>
  <c r="M4693" i="3"/>
  <c r="M174" i="3"/>
  <c r="M433" i="3"/>
  <c r="M3051" i="3"/>
  <c r="M5359" i="3"/>
  <c r="M2444" i="3"/>
  <c r="M5067" i="3"/>
  <c r="M5882" i="3"/>
  <c r="M3047" i="3"/>
  <c r="M506" i="3"/>
  <c r="M5409" i="3"/>
  <c r="M1730" i="3"/>
  <c r="M4474" i="3"/>
  <c r="M686" i="3"/>
  <c r="M4115" i="3"/>
  <c r="M3809" i="3"/>
  <c r="M5530" i="3"/>
  <c r="M5935" i="3"/>
  <c r="M5724" i="3"/>
  <c r="M5657" i="3"/>
  <c r="M2817" i="3"/>
  <c r="M1714" i="3"/>
  <c r="M1178" i="3"/>
  <c r="M3079" i="3"/>
  <c r="M828" i="3"/>
  <c r="M2461" i="3"/>
  <c r="M1288" i="3"/>
  <c r="M4762" i="3"/>
  <c r="M4535" i="3"/>
  <c r="M3960" i="3"/>
  <c r="M2685" i="3"/>
  <c r="M1788" i="3"/>
  <c r="M817" i="3"/>
  <c r="M3236" i="3"/>
  <c r="M925" i="3"/>
  <c r="M4463" i="3"/>
  <c r="M4151" i="3"/>
  <c r="M5500" i="3"/>
  <c r="M5936" i="3"/>
  <c r="M655" i="3"/>
  <c r="M2818" i="3"/>
  <c r="M2286" i="3"/>
  <c r="M1721" i="3"/>
  <c r="M3231" i="3"/>
  <c r="M3502" i="3"/>
  <c r="M309" i="3"/>
  <c r="M4254" i="3"/>
  <c r="M3800" i="3"/>
  <c r="M1586" i="3"/>
  <c r="M29" i="3"/>
  <c r="M1484" i="3"/>
  <c r="M672" i="3"/>
  <c r="M5694" i="3"/>
  <c r="M2650" i="3"/>
  <c r="M373" i="3"/>
  <c r="M5166" i="3"/>
  <c r="M1334" i="3"/>
  <c r="M5449" i="3"/>
  <c r="M3198" i="3"/>
  <c r="M1971" i="3"/>
  <c r="M1229" i="3"/>
  <c r="M3687" i="3"/>
  <c r="M3104" i="3"/>
  <c r="M4438" i="3"/>
  <c r="M4201" i="3"/>
  <c r="M2159" i="3"/>
  <c r="M809" i="3"/>
  <c r="M1849" i="3"/>
  <c r="M3945" i="3"/>
  <c r="M4728" i="3"/>
  <c r="M491" i="3"/>
  <c r="M4196" i="3"/>
  <c r="M1564" i="3"/>
  <c r="M4160" i="3"/>
  <c r="M2733" i="3"/>
  <c r="M2489" i="3"/>
  <c r="M1814" i="3"/>
  <c r="M2382" i="3"/>
  <c r="M2408" i="3"/>
  <c r="M5291" i="3"/>
  <c r="M2202" i="3"/>
  <c r="M939" i="3"/>
  <c r="M30" i="3"/>
  <c r="M51" i="3"/>
  <c r="M5937" i="3"/>
  <c r="M410" i="3"/>
  <c r="M4523" i="3"/>
  <c r="M2169" i="3"/>
  <c r="M94" i="3"/>
  <c r="M4303" i="3"/>
  <c r="M3108" i="3"/>
  <c r="M5648" i="3"/>
  <c r="M2901" i="3"/>
  <c r="M5416" i="3"/>
  <c r="M451" i="3"/>
  <c r="M393" i="3"/>
  <c r="M4684" i="3"/>
  <c r="M5348" i="3"/>
  <c r="M762" i="3"/>
  <c r="M2018" i="3"/>
  <c r="M4870" i="3"/>
  <c r="M495" i="3"/>
  <c r="M4753" i="3"/>
  <c r="M4713" i="3"/>
  <c r="M1825" i="3"/>
  <c r="M1512" i="3"/>
  <c r="M4089" i="3"/>
  <c r="M5100" i="3"/>
  <c r="M597" i="3"/>
  <c r="M2772" i="3"/>
  <c r="M3877" i="3"/>
  <c r="M3138" i="3"/>
  <c r="M5088" i="3"/>
  <c r="M5946" i="3"/>
  <c r="M452" i="3"/>
  <c r="M1972" i="3"/>
  <c r="M507" i="3"/>
  <c r="M356" i="3"/>
  <c r="M2322" i="3"/>
  <c r="M4982" i="3"/>
  <c r="M2860" i="3"/>
  <c r="M3320" i="3"/>
  <c r="M1519" i="3"/>
  <c r="M5938" i="3"/>
  <c r="M2725" i="3"/>
  <c r="M983" i="3"/>
  <c r="M1943" i="3"/>
  <c r="M2664" i="3"/>
  <c r="M4636" i="3"/>
  <c r="M1826" i="3"/>
  <c r="M721" i="3"/>
  <c r="M4413" i="3"/>
  <c r="M5994" i="3"/>
  <c r="M1074" i="3"/>
  <c r="M5939" i="3"/>
  <c r="M2924" i="3"/>
  <c r="M2892" i="3"/>
  <c r="M3922" i="3"/>
  <c r="M3764" i="3"/>
  <c r="M5152" i="3"/>
  <c r="M1085" i="3"/>
  <c r="M4855" i="3"/>
  <c r="M2388" i="3"/>
  <c r="M3801" i="3"/>
  <c r="M1834" i="3"/>
  <c r="M5292" i="3"/>
  <c r="M3239" i="3"/>
  <c r="M4502" i="3"/>
  <c r="M529" i="3"/>
  <c r="M2269" i="3"/>
  <c r="M1312" i="3"/>
  <c r="M3346" i="3"/>
  <c r="M5369" i="3"/>
  <c r="M2428" i="3"/>
  <c r="M254" i="3"/>
  <c r="M1345" i="3"/>
  <c r="M2912" i="3"/>
  <c r="M2351" i="3"/>
  <c r="M4359" i="3"/>
  <c r="M148" i="3"/>
  <c r="M539" i="3"/>
  <c r="M4007" i="3"/>
  <c r="M4924" i="3"/>
  <c r="M4594" i="3"/>
  <c r="M4552" i="3"/>
  <c r="M2559" i="3"/>
  <c r="M5564" i="3"/>
  <c r="M4746" i="3"/>
  <c r="M38" i="3"/>
  <c r="M3867" i="3"/>
  <c r="M1302" i="3"/>
  <c r="M3406" i="3"/>
  <c r="M3297" i="3"/>
  <c r="M418" i="3"/>
  <c r="M4944" i="3"/>
  <c r="M2661" i="3"/>
  <c r="M5326" i="3"/>
  <c r="M5999" i="3"/>
  <c r="M5615" i="3"/>
  <c r="M984" i="3"/>
  <c r="M2978" i="3"/>
  <c r="M3513" i="3"/>
  <c r="M3570" i="3"/>
  <c r="M5649" i="3"/>
  <c r="M2177" i="3"/>
  <c r="M2111" i="3"/>
  <c r="M5057" i="3"/>
  <c r="M5506" i="3"/>
  <c r="M285" i="3"/>
  <c r="M4606" i="3"/>
  <c r="M111" i="3"/>
  <c r="M571" i="3"/>
  <c r="M3503" i="3"/>
  <c r="M2270" i="3"/>
  <c r="M1736" i="3"/>
  <c r="M1153" i="3"/>
  <c r="M1685" i="3"/>
  <c r="M5952" i="3"/>
  <c r="M3289" i="3"/>
  <c r="M84" i="3"/>
  <c r="M4439" i="3"/>
  <c r="M3613" i="3"/>
  <c r="M1324" i="3"/>
  <c r="M882" i="3"/>
  <c r="M3383" i="3"/>
  <c r="M2092" i="3"/>
  <c r="M4361" i="3"/>
  <c r="M2870" i="3"/>
  <c r="M4341" i="3"/>
  <c r="M2739" i="3"/>
  <c r="M4304" i="3"/>
  <c r="M4018" i="3"/>
  <c r="M2213" i="3"/>
  <c r="M795" i="3"/>
  <c r="M696" i="3"/>
  <c r="M5745" i="3"/>
  <c r="M1418" i="3"/>
  <c r="M5650" i="3"/>
  <c r="M1746" i="3"/>
  <c r="M2203" i="3"/>
  <c r="M4295" i="3"/>
  <c r="M2845" i="3"/>
  <c r="M3139" i="3"/>
  <c r="M5144" i="3"/>
  <c r="M2606" i="3"/>
  <c r="M4161" i="3"/>
  <c r="M5101" i="3"/>
  <c r="M2225" i="3"/>
  <c r="M3250" i="3"/>
  <c r="M583" i="3"/>
  <c r="M2942" i="3"/>
  <c r="M4796" i="3"/>
  <c r="M5033" i="3"/>
  <c r="M4152" i="3"/>
  <c r="M4953" i="3"/>
  <c r="M4362" i="3"/>
  <c r="M4685" i="3"/>
  <c r="M1835" i="3"/>
  <c r="M1329" i="3"/>
  <c r="M2332" i="3"/>
  <c r="M2204" i="3"/>
  <c r="M4787" i="3"/>
  <c r="M5034" i="3"/>
  <c r="M5684" i="3"/>
  <c r="M3676" i="3"/>
  <c r="M926" i="3"/>
  <c r="M2625" i="3"/>
  <c r="M5450" i="3"/>
  <c r="M4696" i="3"/>
  <c r="M3818" i="3"/>
  <c r="M3697" i="3"/>
  <c r="M4309" i="3"/>
  <c r="M3571" i="3"/>
  <c r="M4330" i="3"/>
  <c r="M4331" i="3"/>
  <c r="M2144" i="3"/>
  <c r="M5969" i="3"/>
  <c r="M2768" i="3"/>
  <c r="M4714" i="3"/>
  <c r="M3422" i="3"/>
  <c r="M5440" i="3"/>
  <c r="M21" i="3"/>
  <c r="M4777" i="3"/>
  <c r="M1581" i="3"/>
  <c r="M3537" i="3"/>
  <c r="M4821" i="3"/>
  <c r="M3819" i="3"/>
  <c r="M5015" i="3"/>
  <c r="M128" i="3"/>
  <c r="M4825" i="3"/>
  <c r="M5220" i="3"/>
  <c r="M1080" i="3"/>
  <c r="M883" i="3"/>
  <c r="M2419" i="3"/>
  <c r="M3184" i="3"/>
  <c r="M4637" i="3"/>
  <c r="M4715" i="3"/>
  <c r="M2569" i="3"/>
  <c r="M5370" i="3"/>
  <c r="M1554" i="3"/>
  <c r="M4289" i="3"/>
  <c r="M1386" i="3"/>
  <c r="M2635" i="3"/>
  <c r="M2467" i="3"/>
  <c r="M5410" i="3"/>
  <c r="M335" i="3"/>
  <c r="M2178" i="3"/>
  <c r="M3964" i="3"/>
  <c r="M5764" i="3"/>
  <c r="M443" i="3"/>
  <c r="M557" i="3"/>
  <c r="M4653" i="3"/>
  <c r="M1559" i="3"/>
  <c r="M22" i="3"/>
  <c r="M2520" i="3"/>
  <c r="M3637" i="3"/>
  <c r="M3558" i="3"/>
  <c r="M3423" i="3"/>
  <c r="M4255" i="3"/>
  <c r="M468" i="3"/>
  <c r="M411" i="3"/>
  <c r="M2265" i="3"/>
  <c r="M1547" i="3"/>
  <c r="M3413" i="3"/>
  <c r="M2579" i="3"/>
  <c r="M1455" i="3"/>
  <c r="M3755" i="3"/>
  <c r="M2205" i="3"/>
  <c r="M5488" i="3"/>
  <c r="M3440" i="3"/>
  <c r="M4623" i="3"/>
  <c r="M2782" i="3"/>
  <c r="M2323" i="3"/>
  <c r="M278" i="3"/>
  <c r="M4228" i="3"/>
  <c r="M5238" i="3"/>
  <c r="M5188" i="3"/>
  <c r="M584" i="3"/>
  <c r="M5465" i="3"/>
  <c r="M1436" i="3"/>
  <c r="M4936" i="3"/>
  <c r="M1973" i="3"/>
  <c r="M3716" i="3"/>
  <c r="M2950" i="3"/>
  <c r="M4426" i="3"/>
  <c r="M2184" i="3"/>
  <c r="M697" i="3"/>
  <c r="M1981" i="3"/>
  <c r="M5349" i="3"/>
  <c r="M5869" i="3"/>
  <c r="M3352" i="3"/>
  <c r="M3473" i="3"/>
  <c r="M5102" i="3"/>
  <c r="M909" i="3"/>
  <c r="M469" i="3"/>
  <c r="M3952" i="3"/>
  <c r="M2028" i="3"/>
  <c r="M2902" i="3"/>
  <c r="M2819" i="3"/>
  <c r="M4443" i="3"/>
  <c r="M5396" i="3"/>
  <c r="M1944" i="3"/>
  <c r="M530" i="3"/>
  <c r="M1075" i="3"/>
  <c r="M3721" i="3"/>
  <c r="M732" i="3"/>
  <c r="M5531" i="3"/>
  <c r="M4778" i="3"/>
  <c r="M3357" i="3"/>
  <c r="M4008" i="3"/>
  <c r="M4229" i="3"/>
  <c r="M4269" i="3"/>
  <c r="M4797" i="3"/>
  <c r="M4347" i="3"/>
  <c r="M3001" i="3"/>
  <c r="M3923" i="3"/>
  <c r="M4747" i="3"/>
  <c r="M1194" i="3"/>
  <c r="M434" i="3"/>
  <c r="M687" i="3"/>
  <c r="M2871" i="3"/>
  <c r="M4503" i="3"/>
  <c r="M5847" i="3"/>
  <c r="M5200" i="3"/>
  <c r="M5281" i="3"/>
  <c r="M5836" i="3"/>
  <c r="M1815" i="3"/>
  <c r="M3559" i="3"/>
  <c r="M4694" i="3"/>
  <c r="M4028" i="3"/>
  <c r="M3187" i="3"/>
  <c r="M540" i="3"/>
  <c r="M4835" i="3"/>
  <c r="M3474" i="3"/>
  <c r="M1715" i="3"/>
  <c r="M1371" i="3"/>
  <c r="M5082" i="3"/>
  <c r="M1456" i="3"/>
  <c r="M1982" i="3"/>
  <c r="M2616" i="3"/>
  <c r="M52" i="3"/>
  <c r="M5227" i="3"/>
  <c r="M550" i="3"/>
  <c r="M4009" i="3"/>
  <c r="M1313" i="3"/>
  <c r="M3407" i="3"/>
  <c r="M3731" i="3"/>
  <c r="M3205" i="3"/>
  <c r="M4969" i="3"/>
  <c r="M3206" i="3"/>
  <c r="M5532" i="3"/>
  <c r="M244" i="3"/>
  <c r="M531" i="3"/>
  <c r="M70" i="3"/>
  <c r="M1785" i="3"/>
  <c r="M656" i="3"/>
  <c r="M740" i="3"/>
  <c r="M3176" i="3"/>
  <c r="M1842" i="3"/>
  <c r="M1097" i="3"/>
  <c r="M4135" i="3"/>
  <c r="M5167" i="3"/>
  <c r="M2066" i="3"/>
  <c r="M2826" i="3"/>
  <c r="M2801" i="3"/>
  <c r="M1799" i="3"/>
  <c r="M5168" i="3"/>
  <c r="M261" i="3"/>
  <c r="M2179" i="3"/>
  <c r="M175" i="3"/>
  <c r="M5496" i="3"/>
  <c r="M3070" i="3"/>
  <c r="M5622" i="3"/>
  <c r="M2580" i="3"/>
  <c r="M1045" i="3"/>
  <c r="M4763" i="3"/>
  <c r="M4983" i="3"/>
  <c r="M1478" i="3"/>
  <c r="M1461" i="3"/>
  <c r="M2401" i="3"/>
  <c r="M3032" i="3"/>
  <c r="M2372" i="3"/>
  <c r="M3268" i="3"/>
  <c r="M1959" i="3"/>
  <c r="M394" i="3"/>
  <c r="M4448" i="3"/>
  <c r="M4754" i="3"/>
  <c r="M2121" i="3"/>
  <c r="M1303" i="3"/>
  <c r="M2019" i="3"/>
  <c r="M1699" i="3"/>
  <c r="M4764" i="3"/>
  <c r="M3276" i="3"/>
  <c r="M5216" i="3"/>
  <c r="M4921" i="3"/>
  <c r="M2482" i="3"/>
  <c r="M1780" i="3"/>
  <c r="M323" i="3"/>
  <c r="M5313" i="3"/>
  <c r="M2651" i="3"/>
  <c r="M4153" i="3"/>
  <c r="M3214" i="3"/>
  <c r="M818" i="3"/>
  <c r="M5221" i="3"/>
  <c r="M3984" i="3"/>
  <c r="M5571" i="3"/>
  <c r="M3024" i="3"/>
  <c r="M156" i="3"/>
  <c r="M4276" i="3"/>
  <c r="M1665" i="3"/>
  <c r="M3109" i="3"/>
  <c r="M5970" i="3"/>
  <c r="M4992" i="3"/>
  <c r="M1761" i="3"/>
  <c r="M3605" i="3"/>
  <c r="M2925" i="3"/>
  <c r="M5196" i="3"/>
  <c r="M2597" i="3"/>
  <c r="M5145" i="3"/>
  <c r="M205" i="3"/>
  <c r="M1590" i="3"/>
  <c r="M4925" i="3"/>
  <c r="M2067" i="3"/>
  <c r="M1594" i="3"/>
  <c r="M1637" i="3"/>
  <c r="M1642" i="3"/>
  <c r="M771" i="3"/>
  <c r="M4607" i="3"/>
  <c r="M3062" i="3"/>
  <c r="M1853" i="3"/>
  <c r="M788" i="3"/>
  <c r="M1622" i="3"/>
  <c r="M3218" i="3"/>
  <c r="M5626" i="3"/>
  <c r="M796" i="3"/>
  <c r="M3710" i="3"/>
  <c r="M900" i="3"/>
  <c r="M3975" i="3"/>
  <c r="M5786" i="3"/>
  <c r="M598" i="3"/>
  <c r="M2333" i="3"/>
  <c r="M1346" i="3"/>
  <c r="M4984" i="3"/>
  <c r="M3371" i="3"/>
  <c r="M2783" i="3"/>
  <c r="M4585" i="3"/>
  <c r="M4186" i="3"/>
  <c r="M2112" i="3"/>
  <c r="M4081" i="3"/>
  <c r="M2846" i="3"/>
  <c r="M1020" i="3"/>
  <c r="M4612" i="3"/>
  <c r="M2284" i="3"/>
  <c r="M4856" i="3"/>
  <c r="M3119" i="3"/>
  <c r="M993" i="3"/>
  <c r="M3722" i="3"/>
  <c r="M4574" i="3"/>
  <c r="M3893" i="3"/>
  <c r="M4296" i="3"/>
  <c r="M2503" i="3"/>
  <c r="M2686" i="3"/>
  <c r="M4673" i="3"/>
  <c r="M868" i="3"/>
  <c r="M4985" i="3"/>
  <c r="M5451" i="3"/>
  <c r="M1722" i="3"/>
  <c r="M3110" i="3"/>
  <c r="M5925" i="3"/>
  <c r="M1900" i="3"/>
  <c r="M4954" i="3"/>
  <c r="M5616" i="3"/>
  <c r="M4862" i="3"/>
  <c r="M2490" i="3"/>
  <c r="M4385" i="3"/>
  <c r="M310" i="3"/>
  <c r="M1716" i="3"/>
  <c r="M3009" i="3"/>
  <c r="M5365" i="3"/>
  <c r="M2389" i="3"/>
  <c r="M1623" i="3"/>
  <c r="M2543" i="3"/>
  <c r="M2570" i="3"/>
  <c r="M2122" i="3"/>
  <c r="M5752" i="3"/>
  <c r="M3849" i="3"/>
  <c r="M4926" i="3"/>
  <c r="M4955" i="3"/>
  <c r="M2837" i="3"/>
  <c r="M5627" i="3"/>
  <c r="M1055" i="3"/>
  <c r="M3653" i="3"/>
  <c r="M4375" i="3"/>
  <c r="M4154" i="3"/>
  <c r="M71" i="3"/>
  <c r="M4716" i="3"/>
  <c r="M4529" i="3"/>
  <c r="M4945" i="3"/>
  <c r="M5019" i="3"/>
  <c r="M4019" i="3"/>
  <c r="M673" i="3"/>
  <c r="M4211" i="3"/>
  <c r="M4512" i="3"/>
  <c r="M1425" i="3"/>
  <c r="M5940" i="3"/>
  <c r="M1076" i="3"/>
  <c r="M1221" i="3"/>
  <c r="M1925" i="3"/>
  <c r="M2740" i="3"/>
  <c r="M4871" i="3"/>
  <c r="M1490" i="3"/>
  <c r="M5417" i="3"/>
  <c r="M1462" i="3"/>
  <c r="M819" i="3"/>
  <c r="M797" i="3"/>
  <c r="M4788" i="3"/>
  <c r="M1387" i="3"/>
  <c r="M4646" i="3"/>
  <c r="M3906" i="3"/>
  <c r="M5384" i="3"/>
  <c r="M648" i="3"/>
  <c r="M3553" i="3"/>
  <c r="M2163" i="3"/>
  <c r="M279" i="3"/>
  <c r="M4317" i="3"/>
  <c r="M1654" i="3"/>
  <c r="M3414" i="3"/>
  <c r="M2852" i="3"/>
  <c r="M230" i="3"/>
  <c r="M4961" i="3"/>
  <c r="M5971" i="3"/>
  <c r="M4397" i="3"/>
  <c r="M5543" i="3"/>
  <c r="M2528" i="3"/>
  <c r="M5228" i="3"/>
  <c r="M884" i="3"/>
  <c r="M958" i="3"/>
  <c r="M5799" i="3"/>
  <c r="M3796" i="3"/>
  <c r="M5883" i="3"/>
  <c r="M453" i="3"/>
  <c r="M1265" i="3"/>
  <c r="M4570" i="3"/>
  <c r="M3664" i="3"/>
  <c r="M679" i="3"/>
  <c r="M435" i="3"/>
  <c r="M3857" i="3"/>
  <c r="M3481" i="3"/>
  <c r="M3514" i="3"/>
  <c r="M3177" i="3"/>
  <c r="M3976" i="3"/>
  <c r="M4427" i="3"/>
  <c r="M3415" i="3"/>
  <c r="M324" i="3"/>
  <c r="M2390" i="3"/>
  <c r="M2137" i="3"/>
  <c r="M1457" i="3"/>
  <c r="M5318" i="3"/>
  <c r="M5981" i="3"/>
  <c r="M2474" i="3"/>
  <c r="M5146" i="3"/>
  <c r="M2068" i="3"/>
  <c r="M5511" i="3"/>
  <c r="M2434" i="3"/>
  <c r="M3894" i="3"/>
  <c r="M1316" i="3"/>
  <c r="M3097" i="3"/>
  <c r="M1086" i="3"/>
  <c r="M1250" i="3"/>
  <c r="M3810" i="3"/>
  <c r="M3946" i="3"/>
  <c r="M2180" i="3"/>
  <c r="M3911" i="3"/>
  <c r="M961" i="3"/>
  <c r="M1266" i="3"/>
  <c r="M1257" i="3"/>
  <c r="M5593" i="3"/>
  <c r="M4697" i="3"/>
  <c r="M2185" i="3"/>
  <c r="M3219" i="3"/>
  <c r="M4332" i="3"/>
  <c r="M688" i="3"/>
  <c r="M644" i="3"/>
  <c r="M85" i="3"/>
  <c r="M1154" i="3"/>
  <c r="M5960" i="3"/>
  <c r="M1021" i="3"/>
  <c r="M4910" i="3"/>
  <c r="M2251" i="3"/>
  <c r="M1034" i="3"/>
  <c r="M2607" i="3"/>
  <c r="M2164" i="3"/>
  <c r="M157" i="3"/>
  <c r="M3467" i="3"/>
  <c r="M637" i="3"/>
  <c r="M3504" i="3"/>
  <c r="M1789" i="3"/>
  <c r="M4553" i="3"/>
  <c r="M2636" i="3"/>
  <c r="M149" i="3"/>
  <c r="M3780" i="3"/>
  <c r="M1951" i="3"/>
  <c r="M1605" i="3"/>
  <c r="M2612" i="3"/>
  <c r="M3430" i="3"/>
  <c r="M4654" i="3"/>
  <c r="M1843" i="3"/>
  <c r="M3934" i="3"/>
  <c r="M4613" i="3"/>
  <c r="M2138" i="3"/>
  <c r="M2847" i="3"/>
  <c r="M2391" i="3"/>
  <c r="M2186" i="3"/>
  <c r="M1606" i="3"/>
  <c r="M5332" i="3"/>
  <c r="M3902" i="3"/>
  <c r="M4872" i="3"/>
  <c r="M5179" i="3"/>
  <c r="M5908" i="3"/>
  <c r="M3120" i="3"/>
  <c r="M2696" i="3"/>
  <c r="M18" i="3"/>
  <c r="M4831" i="3"/>
  <c r="M4554" i="3"/>
  <c r="M5341" i="3"/>
  <c r="M2831" i="3"/>
  <c r="M2734" i="3"/>
  <c r="M5193" i="3"/>
  <c r="M5725" i="3"/>
  <c r="M1121" i="3"/>
  <c r="M5335" i="3"/>
  <c r="M3199" i="3"/>
  <c r="M1747" i="3"/>
  <c r="M2266" i="3"/>
  <c r="M3546" i="3"/>
  <c r="M3838" i="3"/>
  <c r="M3521" i="3"/>
  <c r="M39" i="3"/>
  <c r="M749" i="3"/>
  <c r="M1582" i="3"/>
  <c r="M3482" i="3"/>
  <c r="M5458" i="3"/>
  <c r="M4686" i="3"/>
  <c r="M3431" i="3"/>
  <c r="M1626" i="3"/>
  <c r="M3131" i="3"/>
  <c r="M3737" i="3"/>
  <c r="M2232" i="3"/>
  <c r="M3089" i="3"/>
  <c r="M3560" i="3"/>
  <c r="M2287" i="3"/>
  <c r="M5436" i="3"/>
  <c r="M4655" i="3"/>
  <c r="M2598" i="3"/>
  <c r="M4905" i="3"/>
  <c r="M2581" i="3"/>
  <c r="M4674" i="3"/>
  <c r="M5403" i="3"/>
  <c r="M403" i="3"/>
  <c r="M1035" i="3"/>
  <c r="M763" i="3"/>
  <c r="M1854" i="3"/>
  <c r="M158" i="3"/>
  <c r="M764" i="3"/>
  <c r="M5026" i="3"/>
  <c r="M1723" i="3"/>
  <c r="M3010" i="3"/>
  <c r="M1128" i="3"/>
  <c r="M3953" i="3"/>
  <c r="M5180" i="3"/>
  <c r="M5314" i="3"/>
  <c r="M4647" i="3"/>
  <c r="M4281" i="3"/>
  <c r="M2913" i="3"/>
  <c r="M3111" i="3"/>
  <c r="M4290" i="3"/>
  <c r="M5599" i="3"/>
  <c r="M2475" i="3"/>
  <c r="M1855" i="3"/>
  <c r="M1989" i="3"/>
  <c r="M5729" i="3"/>
  <c r="M5664" i="3"/>
  <c r="M3777" i="3"/>
  <c r="M5302" i="3"/>
  <c r="M5537" i="3"/>
  <c r="M2687" i="3"/>
  <c r="M1230" i="3"/>
  <c r="M2802" i="3"/>
  <c r="M2674" i="3"/>
  <c r="M4738" i="3"/>
  <c r="M752" i="3"/>
  <c r="M1066" i="3"/>
  <c r="M1022" i="3"/>
  <c r="M2020" i="3"/>
  <c r="M361" i="3"/>
  <c r="M1279" i="3"/>
  <c r="M5070" i="3"/>
  <c r="M3590" i="3"/>
  <c r="M5130" i="3"/>
  <c r="M4803" i="3"/>
  <c r="M4310" i="3"/>
  <c r="M2344" i="3"/>
  <c r="M2206" i="3"/>
  <c r="M1836" i="3"/>
  <c r="M2599" i="3"/>
  <c r="M606" i="3"/>
  <c r="M502" i="3"/>
  <c r="M1379" i="3"/>
  <c r="M286" i="3"/>
  <c r="M649" i="3"/>
  <c r="M780" i="3"/>
  <c r="M4090" i="3"/>
  <c r="M1187" i="3"/>
  <c r="M5071" i="3"/>
  <c r="M1114" i="3"/>
  <c r="M4937" i="3"/>
  <c r="M5512" i="3"/>
  <c r="M5371" i="3"/>
  <c r="M2093" i="3"/>
  <c r="M2373" i="3"/>
  <c r="M820" i="3"/>
  <c r="M733" i="3"/>
  <c r="M1520" i="3"/>
  <c r="M2990" i="3"/>
  <c r="M2903" i="3"/>
  <c r="M159" i="3"/>
  <c r="M3835" i="3"/>
  <c r="M2359" i="3"/>
  <c r="M165" i="3"/>
  <c r="M2077" i="3"/>
  <c r="M1630" i="3"/>
  <c r="M2626" i="3"/>
  <c r="M4166" i="3"/>
  <c r="M935" i="3"/>
  <c r="M4999" i="3"/>
  <c r="M492" i="3"/>
  <c r="M1413" i="3"/>
  <c r="M1860" i="3"/>
  <c r="M2152" i="3"/>
  <c r="M4614" i="3"/>
  <c r="M523" i="3"/>
  <c r="M2360" i="3"/>
  <c r="M3274" i="3"/>
  <c r="M4370" i="3"/>
  <c r="M4698" i="3"/>
  <c r="M5327" i="3"/>
  <c r="M1933" i="3"/>
  <c r="M5110" i="3"/>
  <c r="M1800" i="3"/>
  <c r="M4699" i="3"/>
  <c r="M4986" i="3"/>
  <c r="M5753" i="3"/>
  <c r="M2882" i="3"/>
  <c r="M4064" i="3"/>
  <c r="M680" i="3"/>
  <c r="M4530" i="3"/>
  <c r="M4480" i="3"/>
  <c r="M1960" i="3"/>
  <c r="M2853" i="3"/>
  <c r="M1098" i="3"/>
  <c r="M5058" i="3"/>
  <c r="M1710" i="3"/>
  <c r="M4043" i="3"/>
  <c r="M3631" i="3"/>
  <c r="M4707" i="3"/>
  <c r="M3384" i="3"/>
  <c r="M3052" i="3"/>
  <c r="M2726" i="3"/>
  <c r="M1222" i="3"/>
  <c r="M3586" i="3"/>
  <c r="M4386" i="3"/>
  <c r="M5304" i="3"/>
  <c r="M2495" i="3"/>
  <c r="M869" i="3"/>
  <c r="M1023" i="3"/>
  <c r="M2035" i="3"/>
  <c r="M1870" i="3"/>
  <c r="M4350" i="3"/>
  <c r="M1067" i="3"/>
  <c r="M1816" i="3"/>
  <c r="M4665" i="3"/>
  <c r="M1426" i="3"/>
  <c r="M1491" i="3"/>
  <c r="M2061" i="3"/>
  <c r="M541" i="3"/>
  <c r="M2126" i="3"/>
  <c r="M2735" i="3"/>
  <c r="M2979" i="3"/>
  <c r="M3965" i="3"/>
  <c r="M1571" i="3"/>
  <c r="M3416" i="3"/>
  <c r="M4675" i="3"/>
  <c r="M1401" i="3"/>
  <c r="M2226" i="3"/>
  <c r="M1347" i="3"/>
  <c r="M4849" i="3"/>
  <c r="M4059" i="3"/>
  <c r="M5189" i="3"/>
  <c r="M3786" i="3"/>
  <c r="M508" i="3"/>
  <c r="M1794" i="3"/>
  <c r="M5131" i="3"/>
  <c r="M1046" i="3"/>
  <c r="M6000" i="3"/>
  <c r="M2008" i="3"/>
  <c r="M2345" i="3"/>
  <c r="M1521" i="3"/>
  <c r="M2582" i="3"/>
  <c r="M2773" i="3"/>
  <c r="M4513" i="3"/>
  <c r="M5229" i="3"/>
  <c r="M927" i="3"/>
  <c r="M4771" i="3"/>
  <c r="M1850" i="3"/>
  <c r="M12" i="3"/>
  <c r="M5903" i="3"/>
  <c r="M5385" i="3"/>
  <c r="M2697" i="3"/>
  <c r="M4363" i="3"/>
  <c r="M1769" i="3"/>
  <c r="M3954" i="3"/>
  <c r="M3654" i="3"/>
  <c r="M2101" i="3"/>
  <c r="M4449" i="3"/>
  <c r="M3947" i="3"/>
  <c r="M2337" i="3"/>
  <c r="M1056" i="3"/>
  <c r="M319" i="3"/>
  <c r="M599" i="3"/>
  <c r="M4076" i="3"/>
  <c r="M5594" i="3"/>
  <c r="M1844" i="3"/>
  <c r="M994" i="3"/>
  <c r="M4906" i="3"/>
  <c r="M1129" i="3"/>
  <c r="M2820" i="3"/>
  <c r="M4225" i="3"/>
  <c r="M1631" i="3"/>
  <c r="M3408" i="3"/>
  <c r="M3966" i="3"/>
  <c r="M311" i="3"/>
  <c r="M4010" i="3"/>
  <c r="M4082" i="3"/>
  <c r="M2872" i="3"/>
  <c r="M3164" i="3"/>
  <c r="M4656" i="3"/>
  <c r="M5336" i="3"/>
  <c r="M1983" i="3"/>
  <c r="M2009" i="3"/>
  <c r="M5730" i="3"/>
  <c r="M5360" i="3"/>
  <c r="M4657" i="3"/>
  <c r="M5027" i="3"/>
  <c r="M2662" i="3"/>
  <c r="M4218" i="3"/>
  <c r="M1161" i="3"/>
  <c r="M2560" i="3"/>
  <c r="M772" i="3"/>
  <c r="M404" i="3"/>
  <c r="M4212" i="3"/>
  <c r="M4376" i="3"/>
  <c r="M1748" i="3"/>
  <c r="M2483" i="3"/>
  <c r="M1087" i="3"/>
  <c r="M5877" i="3"/>
  <c r="M3672" i="3"/>
  <c r="M4202" i="3"/>
  <c r="M698" i="3"/>
  <c r="M2551" i="3"/>
  <c r="M1945" i="3"/>
  <c r="M4178" i="3"/>
  <c r="M176" i="3"/>
  <c r="M1572" i="3"/>
  <c r="M2123" i="3"/>
  <c r="M1355" i="3"/>
  <c r="M5489" i="3"/>
  <c r="M5690" i="3"/>
  <c r="M5909" i="3"/>
  <c r="M3505" i="3"/>
  <c r="M2361" i="3"/>
  <c r="M4624" i="3"/>
  <c r="M995" i="3"/>
  <c r="M3878" i="3"/>
  <c r="M135" i="3"/>
  <c r="M951" i="3"/>
  <c r="M4779" i="3"/>
  <c r="M4841" i="3"/>
  <c r="M1251" i="3"/>
  <c r="M2571" i="3"/>
  <c r="M2295" i="3"/>
  <c r="M3827" i="3"/>
  <c r="M1522" i="3"/>
  <c r="M2352" i="3"/>
  <c r="M206" i="3"/>
  <c r="M2840" i="3"/>
  <c r="M3002" i="3"/>
  <c r="M5572" i="3"/>
  <c r="M4504" i="3"/>
  <c r="M5961" i="3"/>
  <c r="M1244" i="3"/>
  <c r="M3561" i="3"/>
  <c r="M3587" i="3"/>
  <c r="M2468" i="3"/>
  <c r="M5208" i="3"/>
  <c r="M5217" i="3"/>
  <c r="M2617" i="3"/>
  <c r="M1946" i="3"/>
  <c r="M86" i="3"/>
  <c r="M1402" i="3"/>
  <c r="M4938" i="3"/>
  <c r="M118" i="3"/>
  <c r="M2588" i="3"/>
  <c r="M4060" i="3"/>
  <c r="M985" i="3"/>
  <c r="M4832" i="3"/>
  <c r="M1990" i="3"/>
  <c r="M3041" i="3"/>
  <c r="M1974" i="3"/>
  <c r="M662" i="3"/>
  <c r="M5132" i="3"/>
  <c r="M5501" i="3"/>
  <c r="M2821" i="3"/>
  <c r="M5470" i="3"/>
  <c r="M2258" i="3"/>
  <c r="M395" i="3"/>
  <c r="M1202" i="3"/>
  <c r="M5929" i="3"/>
  <c r="M1820" i="3"/>
  <c r="M2688" i="3"/>
  <c r="M5600" i="3"/>
  <c r="M1837" i="3"/>
  <c r="M1975" i="3"/>
  <c r="M5153" i="3"/>
  <c r="M3991" i="3"/>
  <c r="M1162" i="3"/>
  <c r="M2991" i="3"/>
  <c r="M3207" i="3"/>
  <c r="M5147" i="3"/>
  <c r="M1643" i="3"/>
  <c r="M4733" i="3"/>
  <c r="M4833" i="3"/>
  <c r="M1762" i="3"/>
  <c r="M2002" i="3"/>
  <c r="M1115" i="3"/>
  <c r="M1116" i="3"/>
  <c r="M600" i="3"/>
  <c r="M4245" i="3"/>
  <c r="M5350" i="3"/>
  <c r="M5754" i="3"/>
  <c r="M3277" i="3"/>
  <c r="M2462" i="3"/>
  <c r="M4586" i="3"/>
  <c r="M1501" i="3"/>
  <c r="M4780" i="3"/>
  <c r="M2572" i="3"/>
  <c r="M4826" i="3"/>
  <c r="M428" i="3"/>
  <c r="M3377" i="3"/>
  <c r="M607" i="3"/>
  <c r="M3992" i="3"/>
  <c r="M1737" i="3"/>
  <c r="M1936" i="3"/>
  <c r="M1724" i="3"/>
  <c r="M2933" i="3"/>
  <c r="M2698" i="3"/>
  <c r="M3358" i="3"/>
  <c r="M1203" i="3"/>
  <c r="M5418" i="3"/>
  <c r="M1335" i="3"/>
  <c r="M5452" i="3"/>
  <c r="M3080" i="3"/>
  <c r="M3185" i="3"/>
  <c r="M5222" i="3"/>
  <c r="M2448" i="3"/>
  <c r="M2887" i="3"/>
  <c r="M4187" i="3"/>
  <c r="M1991" i="3"/>
  <c r="M5898" i="3"/>
  <c r="M3614" i="3"/>
  <c r="M5391" i="3"/>
  <c r="M1871" i="3"/>
  <c r="M5169" i="3"/>
  <c r="M4444" i="3"/>
  <c r="M2085" i="3"/>
  <c r="M2873" i="3"/>
  <c r="M3081" i="3"/>
  <c r="M2689" i="3"/>
  <c r="M2143" i="3"/>
  <c r="M4127" i="3"/>
  <c r="M4524" i="3"/>
  <c r="M5579" i="3"/>
  <c r="M3082" i="3"/>
  <c r="M129" i="3"/>
  <c r="M2815" i="3"/>
  <c r="M1155" i="3"/>
  <c r="M2785" i="3"/>
  <c r="M2010" i="3"/>
  <c r="M2496" i="3"/>
  <c r="M601" i="3"/>
  <c r="M5904" i="3"/>
  <c r="M5848" i="3"/>
  <c r="M2410" i="3"/>
  <c r="M2050" i="3"/>
  <c r="M119" i="3"/>
  <c r="M1882" i="3"/>
  <c r="M362" i="3"/>
  <c r="M2786" i="3"/>
  <c r="M231" i="3"/>
  <c r="M3338" i="3"/>
  <c r="M870" i="3"/>
  <c r="M4322" i="3"/>
  <c r="M59" i="3"/>
  <c r="M5372" i="3"/>
  <c r="M1845" i="3"/>
  <c r="M384" i="3"/>
  <c r="M1548" i="3"/>
  <c r="M1686" i="3"/>
  <c r="M1781" i="3"/>
  <c r="M405" i="3"/>
  <c r="M1036" i="3"/>
  <c r="M1573" i="3"/>
  <c r="M5703" i="3"/>
  <c r="M3850" i="3"/>
  <c r="M1163" i="3"/>
  <c r="M5230" i="3"/>
  <c r="M3912" i="3"/>
  <c r="M3449" i="3"/>
  <c r="M3290" i="3"/>
  <c r="M3591" i="3"/>
  <c r="M2127" i="3"/>
  <c r="M4863" i="3"/>
  <c r="M5190" i="3"/>
  <c r="M2736" i="3"/>
  <c r="M1738" i="3"/>
  <c r="M2627" i="3"/>
  <c r="M4748" i="3"/>
  <c r="M280" i="3"/>
  <c r="M5989" i="3"/>
  <c r="M4475" i="3"/>
  <c r="M3251" i="3"/>
  <c r="M2600" i="3"/>
  <c r="M4836" i="3"/>
  <c r="M3626" i="3"/>
  <c r="M5245" i="3"/>
  <c r="M5884" i="3"/>
  <c r="M4934" i="3"/>
  <c r="M4789" i="3"/>
  <c r="M3734" i="3"/>
  <c r="M4277" i="3"/>
  <c r="M5734" i="3"/>
  <c r="M714" i="3"/>
  <c r="M3756" i="3"/>
  <c r="M4128" i="3"/>
  <c r="M5072" i="3"/>
  <c r="M5239" i="3"/>
  <c r="M4638" i="3"/>
  <c r="M1099" i="3"/>
  <c r="M112" i="3"/>
  <c r="M5573" i="3"/>
  <c r="M269" i="3"/>
  <c r="M4857" i="3"/>
  <c r="M1024" i="3"/>
  <c r="M4364" i="3"/>
  <c r="M412" i="3"/>
  <c r="M4739" i="3"/>
  <c r="M179" i="3"/>
  <c r="M3313" i="3"/>
  <c r="M60" i="3"/>
  <c r="M3632" i="3"/>
  <c r="M3868" i="3"/>
  <c r="M2888" i="3"/>
  <c r="M100" i="3"/>
  <c r="M5282" i="3"/>
  <c r="M3640" i="3"/>
  <c r="M53" i="3"/>
  <c r="M4106" i="3"/>
  <c r="M4129" i="3"/>
  <c r="M5691" i="3"/>
  <c r="M5910" i="3"/>
  <c r="M5885" i="3"/>
  <c r="M3688" i="3"/>
  <c r="M444" i="3"/>
  <c r="M4804" i="3"/>
  <c r="M2252" i="3"/>
  <c r="M3003" i="3"/>
  <c r="M5309" i="3"/>
  <c r="M626" i="3"/>
  <c r="M3895" i="3"/>
  <c r="M1901" i="3"/>
  <c r="M3738" i="3"/>
  <c r="M5466" i="3"/>
  <c r="M2249" i="3"/>
  <c r="M940" i="3"/>
  <c r="M2926" i="3"/>
  <c r="M4555" i="3"/>
  <c r="M4729" i="3"/>
  <c r="M1245" i="3"/>
  <c r="M2573" i="3"/>
  <c r="M638" i="3"/>
  <c r="M4025" i="3"/>
  <c r="M3278" i="3"/>
  <c r="M2334" i="3"/>
  <c r="M3450" i="3"/>
  <c r="M524" i="3"/>
  <c r="M1393" i="3"/>
  <c r="M5765" i="3"/>
  <c r="M4387" i="3"/>
  <c r="M5816" i="3"/>
  <c r="M2980" i="3"/>
  <c r="M5274" i="3"/>
  <c r="M3227" i="3"/>
  <c r="M3314" i="3"/>
  <c r="M4414" i="3"/>
  <c r="M572" i="3"/>
  <c r="M87" i="3"/>
  <c r="M281" i="3"/>
  <c r="M3279" i="3"/>
  <c r="M3019" i="3"/>
  <c r="M4815" i="3"/>
  <c r="M920" i="3"/>
  <c r="M2904" i="3"/>
  <c r="M959" i="3"/>
  <c r="M3924" i="3"/>
  <c r="M5170" i="3"/>
  <c r="M1892" i="3"/>
  <c r="M910" i="3"/>
  <c r="M2069" i="3"/>
  <c r="M2889" i="3"/>
  <c r="M5633" i="3"/>
  <c r="M5550" i="3"/>
  <c r="M4305" i="3"/>
  <c r="M1156" i="3"/>
  <c r="M2045" i="3"/>
  <c r="M1336" i="3"/>
  <c r="M4029" i="3"/>
  <c r="M1655" i="3"/>
  <c r="M952" i="3"/>
  <c r="M3781" i="3"/>
  <c r="M2720" i="3"/>
  <c r="M773" i="3"/>
  <c r="M3655" i="3"/>
  <c r="M4107" i="3"/>
  <c r="M2538" i="3"/>
  <c r="M4885" i="3"/>
  <c r="M5197" i="3"/>
  <c r="M3858" i="3"/>
  <c r="M3903" i="3"/>
  <c r="M2787" i="3"/>
  <c r="M5441" i="3"/>
  <c r="M5073" i="3"/>
  <c r="M5565" i="3"/>
  <c r="M891" i="3"/>
  <c r="M2029" i="3"/>
  <c r="M871" i="3"/>
  <c r="M2278" i="3"/>
  <c r="M1523" i="3"/>
  <c r="M4278" i="3"/>
  <c r="M2927" i="3"/>
  <c r="M5704" i="3"/>
  <c r="M2491" i="3"/>
  <c r="M2841" i="3"/>
  <c r="M5634" i="3"/>
  <c r="M4323" i="3"/>
  <c r="M363" i="3"/>
  <c r="M312" i="3"/>
  <c r="M986" i="3"/>
  <c r="M5089" i="3"/>
  <c r="M40" i="3"/>
  <c r="M5223" i="3"/>
  <c r="M1595" i="3"/>
  <c r="M5246" i="3"/>
  <c r="M5930" i="3"/>
  <c r="M3146" i="3"/>
  <c r="M3522" i="3"/>
  <c r="M1947" i="3"/>
  <c r="M5171" i="3"/>
  <c r="M458" i="3"/>
  <c r="M1141" i="3"/>
  <c r="M313" i="3"/>
  <c r="M1952" i="3"/>
  <c r="M2070" i="3"/>
  <c r="M3432" i="3"/>
  <c r="M798" i="3"/>
  <c r="M3451" i="3"/>
  <c r="M4173" i="3"/>
  <c r="M3665" i="3"/>
  <c r="M1560" i="3"/>
  <c r="M294" i="3"/>
  <c r="M4182" i="3"/>
  <c r="M3140" i="3"/>
  <c r="M1195" i="3"/>
  <c r="M2094" i="3"/>
  <c r="M4911" i="3"/>
  <c r="M1479" i="3"/>
  <c r="M4445" i="3"/>
  <c r="M3291" i="3"/>
  <c r="M436" i="3"/>
  <c r="M197" i="3"/>
  <c r="M657" i="3"/>
  <c r="M1468" i="3"/>
  <c r="M5652" i="3"/>
  <c r="M5035" i="3"/>
  <c r="M3562" i="3"/>
  <c r="M3011" i="3"/>
  <c r="M3468" i="3"/>
  <c r="M1388" i="3"/>
  <c r="M3208" i="3"/>
  <c r="M1330" i="3"/>
  <c r="M2811" i="3"/>
  <c r="M681" i="3"/>
  <c r="M658" i="3"/>
  <c r="M4055" i="3"/>
  <c r="M1739" i="3"/>
  <c r="M911" i="3"/>
  <c r="M3252" i="3"/>
  <c r="M1181" i="3"/>
  <c r="M2943" i="3"/>
  <c r="M2285" i="3"/>
  <c r="M4297" i="3"/>
  <c r="M2021" i="3"/>
  <c r="M4639" i="3"/>
  <c r="M2665" i="3"/>
  <c r="M1348" i="3"/>
  <c r="M2905" i="3"/>
  <c r="M4892" i="3"/>
  <c r="M4351" i="3"/>
  <c r="M5103" i="3"/>
  <c r="M3329" i="3"/>
  <c r="M2874" i="3"/>
  <c r="M1961" i="3"/>
  <c r="M3165" i="3"/>
  <c r="M5404" i="3"/>
  <c r="M953" i="3"/>
  <c r="M2601" i="3"/>
  <c r="M5050" i="3"/>
  <c r="M5059" i="3"/>
  <c r="M5520" i="3"/>
  <c r="M303" i="3"/>
  <c r="M2217" i="3"/>
  <c r="M61" i="3"/>
  <c r="M2699" i="3"/>
  <c r="M3993" i="3"/>
  <c r="M4047" i="3"/>
  <c r="M1531" i="3"/>
  <c r="M1838" i="3"/>
  <c r="M2165" i="3"/>
  <c r="M4282" i="3"/>
  <c r="M4020" i="3"/>
  <c r="M2883" i="3"/>
  <c r="M262" i="3"/>
  <c r="M1304" i="3"/>
  <c r="M344" i="3"/>
  <c r="M5303" i="3"/>
  <c r="M5351" i="3"/>
  <c r="M72" i="3"/>
  <c r="M848" i="3"/>
  <c r="M3579" i="3"/>
  <c r="M62" i="3"/>
  <c r="M2046" i="3"/>
  <c r="M3339" i="3"/>
  <c r="M3424" i="3"/>
  <c r="M5419" i="3"/>
  <c r="M619" i="3"/>
  <c r="M2983" i="3"/>
  <c r="M3572" i="3"/>
  <c r="M1013" i="3"/>
  <c r="M2196" i="3"/>
  <c r="M2861" i="3"/>
  <c r="M2984" i="3"/>
  <c r="M5635" i="3"/>
  <c r="M3743" i="3"/>
  <c r="M4837" i="3"/>
  <c r="M5502" i="3"/>
  <c r="M1992" i="3"/>
  <c r="M4560" i="3"/>
  <c r="M3033" i="3"/>
  <c r="M810" i="3"/>
  <c r="M2047" i="3"/>
  <c r="M5685" i="3"/>
  <c r="M1902" i="3"/>
  <c r="M3147" i="3"/>
  <c r="M663" i="3"/>
  <c r="M664" i="3"/>
  <c r="M2402" i="3"/>
  <c r="M1142" i="3"/>
  <c r="M3053" i="3"/>
  <c r="M4514" i="3"/>
  <c r="M1480" i="3"/>
  <c r="M3347" i="3"/>
  <c r="M4858" i="3"/>
  <c r="M3927" i="3"/>
  <c r="M5283" i="3"/>
  <c r="M2145" i="3"/>
  <c r="M2298" i="3"/>
  <c r="M5982" i="3"/>
  <c r="M480" i="3"/>
  <c r="M5990" i="3"/>
  <c r="M63" i="3"/>
  <c r="M996" i="3"/>
  <c r="M1137" i="3"/>
  <c r="M2951" i="3"/>
  <c r="M4011" i="3"/>
  <c r="M4428" i="3"/>
  <c r="M941" i="3"/>
  <c r="M3677" i="3"/>
  <c r="M2227" i="3"/>
  <c r="M1937" i="3"/>
  <c r="M3913" i="3"/>
  <c r="M4398" i="3"/>
  <c r="M1122" i="3"/>
  <c r="M1532" i="3"/>
  <c r="M4419" i="3"/>
  <c r="M5947" i="3"/>
  <c r="M4790" i="3"/>
  <c r="M4765" i="3"/>
  <c r="M191" i="3"/>
  <c r="M1123" i="3"/>
  <c r="M3454" i="3"/>
  <c r="M2758" i="3"/>
  <c r="M1289" i="3"/>
  <c r="M5497" i="3"/>
  <c r="M3263" i="3"/>
  <c r="M1188" i="3"/>
  <c r="M5021" i="3"/>
  <c r="M5405" i="3"/>
  <c r="M4927" i="3"/>
  <c r="M3220" i="3"/>
  <c r="M481" i="3"/>
  <c r="M1419" i="3"/>
  <c r="M1861" i="3"/>
  <c r="M3458" i="3"/>
  <c r="M41" i="3"/>
  <c r="M1817" i="3"/>
  <c r="M1984" i="3"/>
  <c r="M5521" i="3"/>
  <c r="M5420" i="3"/>
  <c r="M3869" i="3"/>
  <c r="M5551" i="3"/>
  <c r="M2637" i="3"/>
  <c r="M2102" i="3"/>
  <c r="M2848" i="3"/>
  <c r="M3148" i="3"/>
  <c r="M5442" i="3"/>
  <c r="M5337" i="3"/>
  <c r="M5090" i="3"/>
  <c r="M4928" i="3"/>
  <c r="M5154" i="3"/>
  <c r="M3580" i="3"/>
  <c r="M1513" i="3"/>
  <c r="M3925" i="3"/>
  <c r="M765" i="3"/>
  <c r="M509" i="3"/>
  <c r="M5566" i="3"/>
  <c r="M5962" i="3"/>
  <c r="M166" i="3"/>
  <c r="M2435" i="3"/>
  <c r="M3928" i="3"/>
  <c r="M1703" i="3"/>
  <c r="M437" i="3"/>
  <c r="M803" i="3"/>
  <c r="M3280" i="3"/>
  <c r="M1502" i="3"/>
  <c r="M5731" i="3"/>
  <c r="M3750" i="3"/>
  <c r="M892" i="3"/>
  <c r="M4877" i="3"/>
  <c r="M2504" i="3"/>
  <c r="M1469" i="3"/>
  <c r="M5567" i="3"/>
  <c r="M2128" i="3"/>
  <c r="M928" i="3"/>
  <c r="M774" i="3"/>
  <c r="M4676" i="3"/>
  <c r="M3417" i="3"/>
  <c r="M602" i="3"/>
  <c r="M3554" i="3"/>
  <c r="M4625" i="3"/>
  <c r="M5181" i="3"/>
  <c r="M3914" i="3"/>
  <c r="M5338" i="3"/>
  <c r="M4626" i="3"/>
  <c r="M1485" i="3"/>
  <c r="M3641" i="3"/>
  <c r="M101" i="3"/>
  <c r="M1884" i="3"/>
  <c r="M1238" i="3"/>
  <c r="M3306" i="3"/>
  <c r="M1893" i="3"/>
  <c r="M5333" i="3"/>
  <c r="M4725" i="3"/>
  <c r="M1533" i="3"/>
  <c r="M3573" i="3"/>
  <c r="M2561" i="3"/>
  <c r="M4541" i="3"/>
  <c r="M997" i="3"/>
  <c r="M3237" i="3"/>
  <c r="M3042" i="3"/>
  <c r="M5198" i="3"/>
  <c r="M2754" i="3"/>
  <c r="M2893" i="3"/>
  <c r="M5275" i="3"/>
  <c r="M3751" i="3"/>
  <c r="M912" i="3"/>
  <c r="M3475" i="3"/>
  <c r="M3020" i="3"/>
  <c r="M1607" i="3"/>
  <c r="M962" i="3"/>
  <c r="M1851" i="3"/>
  <c r="M1962" i="3"/>
  <c r="M998" i="3"/>
  <c r="M130" i="3"/>
  <c r="M2324" i="3"/>
  <c r="M5111" i="3"/>
  <c r="M1081" i="3"/>
  <c r="M2741" i="3"/>
  <c r="M3581" i="3"/>
  <c r="M332" i="3"/>
  <c r="M454" i="3"/>
  <c r="M2146" i="3"/>
  <c r="M1363" i="3"/>
  <c r="M3633" i="3"/>
  <c r="M160" i="3"/>
  <c r="M2774" i="3"/>
  <c r="M4561" i="3"/>
  <c r="M2129" i="3"/>
  <c r="M211" i="3"/>
  <c r="M413" i="3"/>
  <c r="M3582" i="3"/>
  <c r="M849" i="3"/>
  <c r="M1670" i="3"/>
  <c r="M872" i="3"/>
  <c r="M3264" i="3"/>
  <c r="M532" i="3"/>
  <c r="M5695" i="3"/>
  <c r="M4781" i="3"/>
  <c r="M1687" i="3"/>
  <c r="M4515" i="3"/>
  <c r="M3711" i="3"/>
  <c r="M2509" i="3"/>
  <c r="M4311" i="3"/>
  <c r="M4143" i="3"/>
  <c r="M5240" i="3"/>
  <c r="M4174" i="3"/>
  <c r="M1627" i="3"/>
  <c r="M46" i="3"/>
  <c r="M533" i="3"/>
  <c r="M5191" i="3"/>
  <c r="M224" i="3"/>
  <c r="M1514" i="3"/>
  <c r="M4939" i="3"/>
  <c r="M5775" i="3"/>
  <c r="M954" i="3"/>
  <c r="M2875" i="3"/>
  <c r="M2279" i="3"/>
  <c r="M5628" i="3"/>
  <c r="M1246" i="3"/>
  <c r="M2130" i="3"/>
  <c r="M5112" i="3"/>
  <c r="M5078" i="3"/>
  <c r="M2644" i="3"/>
  <c r="M741" i="3"/>
  <c r="M3547" i="3"/>
  <c r="M5148" i="3"/>
  <c r="M639" i="3"/>
  <c r="M4048" i="3"/>
  <c r="M3307" i="3"/>
  <c r="M2638" i="3"/>
  <c r="M2086" i="3"/>
  <c r="M1290" i="3"/>
  <c r="M3698" i="3"/>
  <c r="M510" i="3"/>
  <c r="M4658" i="3"/>
  <c r="M161" i="3"/>
  <c r="M1437" i="3"/>
  <c r="M2529" i="3"/>
  <c r="M4516" i="3"/>
  <c r="M722" i="3"/>
  <c r="M4230" i="3"/>
  <c r="M1182" i="3"/>
  <c r="M3656" i="3"/>
  <c r="M3083" i="3"/>
  <c r="M5677" i="3"/>
  <c r="M1314" i="3"/>
  <c r="M5155" i="3"/>
  <c r="M3330" i="3"/>
  <c r="M2463" i="3"/>
  <c r="M1124" i="3"/>
  <c r="M620" i="3"/>
  <c r="M843" i="3"/>
  <c r="M4562" i="3"/>
  <c r="M4717" i="3"/>
  <c r="M4873" i="3"/>
  <c r="M5760" i="3"/>
  <c r="M4219" i="3"/>
  <c r="M4827" i="3"/>
  <c r="M364" i="3"/>
  <c r="M5580" i="3"/>
  <c r="M715" i="3"/>
  <c r="M2078" i="3"/>
  <c r="M1427" i="3"/>
  <c r="M3642" i="3"/>
  <c r="M3615" i="3"/>
  <c r="M3281" i="3"/>
  <c r="M5305" i="3"/>
  <c r="M2849" i="3"/>
  <c r="M4298" i="3"/>
  <c r="M1731" i="3"/>
  <c r="M275" i="3"/>
  <c r="M5863" i="3"/>
  <c r="M4098" i="3"/>
  <c r="M5574" i="3"/>
  <c r="M333" i="3"/>
  <c r="M5411" i="3"/>
  <c r="M573" i="3"/>
  <c r="M5911" i="3"/>
  <c r="M5717" i="3"/>
  <c r="M1675" i="3"/>
  <c r="M3253" i="3"/>
  <c r="M2530" i="3"/>
  <c r="M5859" i="3"/>
  <c r="M4886" i="3"/>
  <c r="M3836" i="3"/>
  <c r="M1656" i="3"/>
  <c r="M4279" i="3"/>
  <c r="M2894" i="3"/>
  <c r="M3606" i="3"/>
  <c r="M1534" i="3"/>
  <c r="M113" i="3"/>
  <c r="M5817" i="3"/>
  <c r="M3506" i="3"/>
  <c r="M1057" i="3"/>
  <c r="M5890" i="3"/>
  <c r="M4026" i="3"/>
  <c r="M23" i="3"/>
  <c r="M3670" i="3"/>
  <c r="M1258" i="3"/>
  <c r="M5983" i="3"/>
  <c r="M1252" i="3"/>
  <c r="M775" i="3"/>
  <c r="M3616" i="3"/>
  <c r="M5870" i="3"/>
  <c r="M282" i="3"/>
  <c r="M1926" i="3"/>
  <c r="M1406" i="3"/>
  <c r="M5297" i="3"/>
  <c r="M885" i="3"/>
  <c r="M5849" i="3"/>
  <c r="M4456" i="3"/>
  <c r="M4371" i="3"/>
  <c r="M3054" i="3"/>
  <c r="M345" i="3"/>
  <c r="M659" i="3"/>
  <c r="M5941" i="3"/>
  <c r="M1549" i="3"/>
  <c r="M2832" i="3"/>
  <c r="M3034" i="3"/>
  <c r="M674" i="3"/>
  <c r="M3418" i="3"/>
  <c r="M5830" i="3"/>
  <c r="M3648" i="3"/>
  <c r="M1267" i="3"/>
  <c r="M3171" i="3"/>
  <c r="M3802" i="3"/>
  <c r="M5931" i="3"/>
  <c r="M2957" i="3"/>
  <c r="M3765" i="3"/>
  <c r="M3004" i="3"/>
  <c r="M3870" i="3"/>
  <c r="M3574" i="3"/>
  <c r="M4450" i="3"/>
  <c r="M3597" i="3"/>
  <c r="M3132" i="3"/>
  <c r="M4755" i="3"/>
  <c r="M2639" i="3"/>
  <c r="M4481" i="3"/>
  <c r="M5972" i="3"/>
  <c r="M3978" i="3"/>
  <c r="M1885" i="3"/>
  <c r="M799" i="3"/>
  <c r="M1109" i="3"/>
  <c r="M1100" i="3"/>
  <c r="M459" i="3"/>
  <c r="M1927" i="3"/>
  <c r="M5800" i="3"/>
  <c r="M4798" i="3"/>
  <c r="M1463" i="3"/>
  <c r="M5218" i="3"/>
  <c r="M913" i="3"/>
  <c r="M3485" i="3"/>
  <c r="M3282" i="3"/>
  <c r="M4627" i="3"/>
  <c r="M1492" i="3"/>
  <c r="M3851" i="3"/>
  <c r="M5319" i="3"/>
  <c r="M873" i="3"/>
  <c r="M5298" i="3"/>
  <c r="M4940" i="3"/>
  <c r="M1164" i="3"/>
  <c r="M2958" i="3"/>
  <c r="M2700" i="3"/>
  <c r="M4420" i="3"/>
  <c r="M5443" i="3"/>
  <c r="M1770" i="3"/>
  <c r="M4850" i="3"/>
  <c r="M2396" i="3"/>
  <c r="M886" i="3"/>
  <c r="M5266" i="3"/>
  <c r="M3649" i="3"/>
  <c r="M1470" i="3"/>
  <c r="M3879" i="3"/>
  <c r="M4091" i="3"/>
  <c r="M2379" i="3"/>
  <c r="M5182" i="3"/>
  <c r="M1030" i="3"/>
  <c r="M2374" i="3"/>
  <c r="M4291" i="3"/>
  <c r="M503" i="3"/>
  <c r="M3292" i="3"/>
  <c r="M1117" i="3"/>
  <c r="M1503" i="3"/>
  <c r="M1464" i="3"/>
  <c r="M3240" i="3"/>
  <c r="M2233" i="3"/>
  <c r="M850" i="3"/>
  <c r="M3515" i="3"/>
  <c r="M5705" i="3"/>
  <c r="M5794" i="3"/>
  <c r="M1872" i="3"/>
  <c r="M5231" i="3"/>
  <c r="M2403" i="3"/>
  <c r="M4049" i="3"/>
  <c r="M5995" i="3"/>
  <c r="M1877" i="3"/>
  <c r="M5831" i="3"/>
  <c r="M1183" i="3"/>
  <c r="M5022" i="3"/>
  <c r="M3759" i="3"/>
  <c r="M3961" i="3"/>
  <c r="M893" i="3"/>
  <c r="M1443" i="3"/>
  <c r="M2259" i="3"/>
  <c r="M3459" i="3"/>
  <c r="M4399" i="3"/>
  <c r="M5339" i="3"/>
  <c r="M5060" i="3"/>
  <c r="M5079" i="3"/>
  <c r="M5467" i="3"/>
  <c r="M304" i="3"/>
  <c r="M5522" i="3"/>
  <c r="M2968" i="3"/>
  <c r="M5658" i="3"/>
  <c r="M4065" i="3"/>
  <c r="M4718" i="3"/>
  <c r="M5361" i="3"/>
  <c r="M3331" i="3"/>
  <c r="M2985" i="3"/>
  <c r="M3241" i="3"/>
  <c r="M2737" i="3"/>
  <c r="M4175" i="3"/>
  <c r="M1169" i="3"/>
  <c r="M1325" i="3"/>
  <c r="M936" i="3"/>
  <c r="M2346" i="3"/>
  <c r="M1331" i="3"/>
  <c r="M1253" i="3"/>
  <c r="M5905" i="3"/>
  <c r="M385" i="3"/>
  <c r="M689" i="3"/>
  <c r="M4116" i="3"/>
  <c r="M5523" i="3"/>
  <c r="M574" i="3"/>
  <c r="M3293" i="3"/>
  <c r="M1380" i="3"/>
  <c r="M5471" i="3"/>
  <c r="M2521" i="3"/>
  <c r="M3787" i="3"/>
  <c r="M263" i="3"/>
  <c r="M1862" i="3"/>
  <c r="M706" i="3"/>
  <c r="M5891" i="3"/>
  <c r="M5818" i="3"/>
  <c r="M734" i="3"/>
  <c r="M73" i="3"/>
  <c r="M3257" i="3"/>
  <c r="M2280" i="3"/>
  <c r="M1976" i="3"/>
  <c r="M4816" i="3"/>
  <c r="M1910" i="3"/>
  <c r="M3200" i="3"/>
  <c r="M2788" i="3"/>
  <c r="M2652" i="3"/>
  <c r="M901" i="3"/>
  <c r="M3495" i="3"/>
  <c r="M1809" i="3"/>
  <c r="M2153" i="3"/>
  <c r="M690" i="3"/>
  <c r="M4283" i="3"/>
  <c r="M2701" i="3"/>
  <c r="M5453" i="3"/>
  <c r="M1515" i="3"/>
  <c r="M946" i="3"/>
  <c r="M551" i="3"/>
  <c r="M4666" i="3"/>
  <c r="M3746" i="3"/>
  <c r="M64" i="3"/>
  <c r="M2160" i="3"/>
  <c r="M3820" i="3"/>
  <c r="M1565" i="3"/>
  <c r="M2583" i="3"/>
  <c r="M608" i="3"/>
  <c r="M5948" i="3"/>
  <c r="M2353" i="3"/>
  <c r="M4388" i="3"/>
  <c r="M987" i="3"/>
  <c r="M682" i="3"/>
  <c r="M1953" i="3"/>
  <c r="M5478" i="3"/>
  <c r="M977" i="3"/>
  <c r="M1407" i="3"/>
  <c r="M5000" i="3"/>
  <c r="M3021" i="3"/>
  <c r="M3563" i="3"/>
  <c r="M3555" i="3"/>
  <c r="M287" i="3"/>
  <c r="M390" i="3"/>
  <c r="M2769" i="3"/>
  <c r="M4030" i="3"/>
  <c r="M1839" i="3"/>
  <c r="M3298" i="3"/>
  <c r="M2514" i="3"/>
  <c r="M2197" i="3"/>
  <c r="M511" i="3"/>
  <c r="M237" i="3"/>
  <c r="M1389" i="3"/>
  <c r="M4183" i="3"/>
  <c r="M3896" i="3"/>
  <c r="M3385" i="3"/>
  <c r="M2914" i="3"/>
  <c r="M1280" i="3"/>
  <c r="M2079" i="3"/>
  <c r="M3607" i="3"/>
  <c r="M3149" i="3"/>
  <c r="M811" i="3"/>
  <c r="M2404" i="3"/>
  <c r="M4260" i="3"/>
  <c r="M1239" i="3"/>
  <c r="M276" i="3"/>
  <c r="M1231" i="3"/>
  <c r="M1486" i="3"/>
  <c r="M4893" i="3"/>
  <c r="M339" i="3"/>
  <c r="M5776" i="3"/>
  <c r="M3308" i="3"/>
  <c r="M5819" i="3"/>
  <c r="M1790" i="3"/>
  <c r="M978" i="3"/>
  <c r="M1749" i="3"/>
  <c r="M3702" i="3"/>
  <c r="M2497" i="3"/>
  <c r="M95" i="3"/>
  <c r="M2505" i="3"/>
  <c r="M1977" i="3"/>
  <c r="M2036" i="3"/>
  <c r="M3915" i="3"/>
  <c r="M5850" i="3"/>
  <c r="M4000" i="3"/>
  <c r="M1291" i="3"/>
  <c r="M1821" i="3"/>
  <c r="M212" i="3"/>
  <c r="M3723" i="3"/>
  <c r="M346" i="3"/>
  <c r="M585" i="3"/>
  <c r="M969" i="3"/>
  <c r="M4618" i="3"/>
  <c r="M4987" i="3"/>
  <c r="M4377" i="3"/>
  <c r="M2218" i="3"/>
  <c r="M5771" i="3"/>
  <c r="M5362" i="3"/>
  <c r="M5412" i="3"/>
  <c r="M1878" i="3"/>
  <c r="M2296" i="3"/>
  <c r="M5267" i="3"/>
  <c r="M3452" i="3"/>
  <c r="M1408" i="3"/>
  <c r="M5232" i="3"/>
  <c r="M586" i="3"/>
  <c r="M4324" i="3"/>
  <c r="M2003" i="3"/>
  <c r="M4993" i="3"/>
  <c r="M5366" i="3"/>
  <c r="M2666" i="3"/>
  <c r="M1420" i="3"/>
  <c r="M1583" i="3"/>
  <c r="M2667" i="3"/>
  <c r="M4922" i="3"/>
  <c r="M4782" i="3"/>
  <c r="M398" i="3"/>
  <c r="M2080" i="3"/>
  <c r="M4740" i="3"/>
  <c r="M4859" i="3"/>
  <c r="M2103" i="3"/>
  <c r="M3160" i="3"/>
  <c r="M5421" i="3"/>
  <c r="M1725" i="3"/>
  <c r="M4547" i="3"/>
  <c r="M2308" i="3"/>
  <c r="M1317" i="3"/>
  <c r="M406" i="3"/>
  <c r="M3133" i="3"/>
  <c r="M2316" i="3"/>
  <c r="M5036" i="3"/>
  <c r="M2405" i="3"/>
  <c r="M379" i="3"/>
  <c r="M1110" i="3"/>
  <c r="M2187" i="3"/>
  <c r="M5651" i="3"/>
  <c r="M3396" i="3"/>
  <c r="M4783" i="3"/>
  <c r="M665" i="3"/>
  <c r="M2469" i="3"/>
  <c r="M3657" i="3"/>
  <c r="M4667" i="3"/>
  <c r="M2048" i="3"/>
  <c r="M1827" i="3"/>
  <c r="M1596" i="3"/>
  <c r="M2709" i="3"/>
  <c r="M1170" i="3"/>
  <c r="M3955" i="3"/>
  <c r="M3634" i="3"/>
  <c r="M2037" i="3"/>
  <c r="M5342" i="3"/>
  <c r="M4261" i="3"/>
  <c r="M3766" i="3"/>
  <c r="M220" i="3"/>
  <c r="M2854" i="3"/>
  <c r="M1886" i="3"/>
  <c r="M5906" i="3"/>
  <c r="M4469" i="3"/>
  <c r="M1487" i="3"/>
  <c r="M2243" i="3"/>
  <c r="M2454" i="3"/>
  <c r="M2915" i="3"/>
  <c r="M4108" i="3"/>
  <c r="M2702" i="3"/>
  <c r="M2934" i="3"/>
  <c r="M955" i="3"/>
  <c r="M4912" i="3"/>
  <c r="M4975" i="3"/>
  <c r="M1574" i="3"/>
  <c r="M1240" i="3"/>
  <c r="M1661" i="3"/>
  <c r="M445" i="3"/>
  <c r="M2608" i="3"/>
  <c r="M5373" i="3"/>
  <c r="M3592" i="3"/>
  <c r="M2253" i="3"/>
  <c r="M4677" i="3"/>
  <c r="M766" i="3"/>
  <c r="M1963" i="3"/>
  <c r="M2759" i="3"/>
  <c r="M3852" i="3"/>
  <c r="M245" i="3"/>
  <c r="M3340" i="3"/>
  <c r="M3935" i="3"/>
  <c r="M5942" i="3"/>
  <c r="M2935" i="3"/>
  <c r="M3979" i="3"/>
  <c r="M1964" i="3"/>
  <c r="M1364" i="3"/>
  <c r="M1638" i="3"/>
  <c r="M3332" i="3"/>
  <c r="M2833" i="3"/>
  <c r="M2347" i="3"/>
  <c r="M4784" i="3"/>
  <c r="M5209" i="3"/>
  <c r="M3936" i="3"/>
  <c r="M3542" i="3"/>
  <c r="M2219" i="3"/>
  <c r="M2234" i="3"/>
  <c r="M2338" i="3"/>
  <c r="M614" i="3"/>
  <c r="M4292" i="3"/>
  <c r="M5429" i="3"/>
  <c r="M4400" i="3"/>
  <c r="M4864" i="3"/>
  <c r="M74" i="3"/>
  <c r="M603" i="3"/>
  <c r="M1903" i="3"/>
  <c r="M3269" i="3"/>
  <c r="M2492" i="3"/>
  <c r="M5399" i="3"/>
  <c r="M4994" i="3"/>
  <c r="M1428" i="3"/>
  <c r="M2354" i="3"/>
  <c r="M5276" i="3"/>
  <c r="M1763" i="3"/>
  <c r="M3985" i="3"/>
  <c r="M5051" i="3"/>
  <c r="M295" i="3"/>
  <c r="M102" i="3"/>
  <c r="M4648" i="3"/>
  <c r="M1305" i="3"/>
  <c r="M5219" i="3"/>
  <c r="M5581" i="3"/>
  <c r="M5247" i="3"/>
  <c r="M4389" i="3"/>
  <c r="M2051" i="3"/>
  <c r="M1764" i="3"/>
  <c r="M1704" i="3"/>
  <c r="M4805" i="3"/>
  <c r="M2681" i="3"/>
  <c r="M4306" i="3"/>
  <c r="M3930" i="3"/>
  <c r="M2309" i="3"/>
  <c r="M3215" i="3"/>
  <c r="M1037" i="3"/>
  <c r="M645" i="3"/>
  <c r="M3425" i="3"/>
  <c r="M960" i="3"/>
  <c r="M753" i="3"/>
  <c r="M5916" i="3"/>
  <c r="M2552" i="3"/>
  <c r="M4842" i="3"/>
  <c r="M3228" i="3"/>
  <c r="M5413" i="3"/>
  <c r="M1450" i="3"/>
  <c r="M4851" i="3"/>
  <c r="M988" i="3"/>
  <c r="M5" i="3"/>
  <c r="M2193" i="3"/>
  <c r="M374" i="3"/>
  <c r="M4505" i="3"/>
  <c r="M5028" i="3"/>
  <c r="M1822" i="3"/>
  <c r="M4099" i="3"/>
  <c r="M2484" i="3"/>
  <c r="M2429" i="3"/>
  <c r="M3090" i="3"/>
  <c r="M5617" i="3"/>
  <c r="M1695" i="3"/>
  <c r="M1259" i="3"/>
  <c r="M4401" i="3"/>
  <c r="M5851" i="3"/>
  <c r="M1465" i="3"/>
  <c r="M3871" i="3"/>
  <c r="M4246" i="3"/>
  <c r="M357" i="3"/>
  <c r="M5010" i="3"/>
  <c r="M4556" i="3"/>
  <c r="M5582" i="3"/>
  <c r="M4457" i="3"/>
  <c r="M2449" i="3"/>
  <c r="M2959" i="3"/>
  <c r="M1988" i="3"/>
  <c r="M1717" i="3"/>
  <c r="M2992" i="3"/>
  <c r="M5040" i="3"/>
  <c r="M4935" i="3"/>
  <c r="M5805" i="3"/>
  <c r="M5886" i="3"/>
  <c r="M5201" i="3"/>
  <c r="M4352" i="3"/>
  <c r="M5755" i="3"/>
  <c r="M534" i="3"/>
  <c r="M2670" i="3"/>
  <c r="M2476" i="3"/>
  <c r="M2420" i="3"/>
  <c r="M5080" i="3"/>
  <c r="M2653" i="3"/>
  <c r="M2327" i="3"/>
  <c r="M1999" i="3"/>
  <c r="M4525" i="3"/>
  <c r="M723" i="3"/>
  <c r="M5472" i="3"/>
  <c r="M88" i="3"/>
  <c r="M1756" i="3"/>
  <c r="M3916" i="3"/>
  <c r="M5374" i="3"/>
  <c r="M4072" i="3"/>
  <c r="M1575" i="3"/>
  <c r="M5795" i="3"/>
  <c r="M4887" i="3"/>
  <c r="M2071" i="3"/>
  <c r="M3441" i="3"/>
  <c r="M5966" i="3"/>
  <c r="M5459" i="3"/>
  <c r="M3178" i="3"/>
  <c r="M4109" i="3"/>
  <c r="M3884" i="3"/>
  <c r="M47" i="3"/>
  <c r="M5340" i="3"/>
  <c r="M2299" i="3"/>
  <c r="M1823" i="3"/>
  <c r="M3788" i="3"/>
  <c r="M535" i="3"/>
  <c r="M4136" i="3"/>
  <c r="M3937" i="3"/>
  <c r="M54" i="3"/>
  <c r="M3442" i="3"/>
  <c r="M2384" i="3"/>
  <c r="M859" i="3"/>
  <c r="M1632" i="3"/>
  <c r="M4464" i="3"/>
  <c r="M2260" i="3"/>
  <c r="M5781" i="3"/>
  <c r="M5932" i="3"/>
  <c r="M2411" i="3"/>
  <c r="M1662" i="3"/>
  <c r="M438" i="3"/>
  <c r="M627" i="3"/>
  <c r="M2789" i="3"/>
  <c r="M4588" i="3"/>
  <c r="M914" i="3"/>
  <c r="M902" i="3"/>
  <c r="M1451" i="3"/>
  <c r="M2022" i="3"/>
  <c r="M3353" i="3"/>
  <c r="M5899" i="3"/>
  <c r="M851" i="3"/>
  <c r="M1260" i="3"/>
  <c r="M716" i="3"/>
  <c r="M979" i="3"/>
  <c r="M3666" i="3"/>
  <c r="M887" i="3"/>
  <c r="M558" i="3"/>
  <c r="M3188" i="3"/>
  <c r="M2790" i="3"/>
  <c r="M493" i="3"/>
  <c r="M207" i="3"/>
  <c r="M1068" i="3"/>
  <c r="M4021" i="3"/>
  <c r="M5595" i="3"/>
  <c r="M5739" i="3"/>
  <c r="M5761" i="3"/>
  <c r="M5414" i="3"/>
  <c r="M473" i="3"/>
  <c r="M2602" i="3"/>
  <c r="M1298" i="3"/>
  <c r="M5953" i="3"/>
  <c r="M1948" i="3"/>
  <c r="M2791" i="3"/>
  <c r="M5820" i="3"/>
  <c r="M628" i="3"/>
  <c r="M4192" i="3"/>
  <c r="M4719" i="3"/>
  <c r="M391" i="3"/>
  <c r="M4970" i="3"/>
  <c r="M48" i="3"/>
  <c r="M3043" i="3"/>
  <c r="M2011" i="3"/>
  <c r="M1705" i="3"/>
  <c r="M2981" i="3"/>
  <c r="M198" i="3"/>
  <c r="M4044" i="3"/>
  <c r="M3872" i="3"/>
  <c r="M5544" i="3"/>
  <c r="M5672" i="3"/>
  <c r="M4092" i="3"/>
  <c r="M903" i="3"/>
  <c r="M4117" i="3"/>
  <c r="M3321" i="3"/>
  <c r="M2760" i="3"/>
  <c r="M2181" i="3"/>
  <c r="M1496" i="3"/>
  <c r="M5386" i="3"/>
  <c r="M525" i="3"/>
  <c r="M3258" i="3"/>
  <c r="M527" i="3"/>
  <c r="M1318" i="3"/>
  <c r="M255" i="3"/>
  <c r="M5248" i="3"/>
  <c r="M5607" i="3"/>
  <c r="M1965" i="3"/>
  <c r="M455" i="3"/>
  <c r="M3366" i="3"/>
  <c r="M1038" i="3"/>
  <c r="M283" i="3"/>
  <c r="M399" i="3"/>
  <c r="M5575" i="3"/>
  <c r="M1504" i="3"/>
  <c r="M221" i="3"/>
  <c r="M5557" i="3"/>
  <c r="M1429" i="3"/>
  <c r="M2654" i="3"/>
  <c r="M1688" i="3"/>
  <c r="M5352" i="3"/>
  <c r="M4231" i="3"/>
  <c r="M2366" i="3"/>
  <c r="M1390" i="3"/>
  <c r="M3232" i="3"/>
  <c r="M3035" i="3"/>
  <c r="M1319" i="3"/>
  <c r="M5949" i="3"/>
  <c r="M2710" i="3"/>
  <c r="M1555" i="3"/>
  <c r="M2993" i="3"/>
  <c r="M5821" i="3"/>
  <c r="M5083" i="3"/>
  <c r="M5202" i="3"/>
  <c r="M4659" i="3"/>
  <c r="M2822" i="3"/>
  <c r="M3782" i="3"/>
  <c r="M629" i="3"/>
  <c r="M2421" i="3"/>
  <c r="M3386" i="3"/>
  <c r="M2876" i="3"/>
  <c r="M609" i="3"/>
  <c r="M4325" i="3"/>
  <c r="M2300" i="3"/>
  <c r="M4687" i="3"/>
  <c r="M2339" i="3"/>
  <c r="M1138" i="3"/>
  <c r="M3843" i="3"/>
  <c r="M1726" i="3"/>
  <c r="M4293" i="3"/>
  <c r="M5483" i="3"/>
  <c r="M2628" i="3"/>
  <c r="M5041" i="3"/>
  <c r="M4342" i="3"/>
  <c r="M4587" i="3"/>
  <c r="M604" i="3"/>
  <c r="M131" i="3"/>
  <c r="M1452" i="3"/>
  <c r="M222" i="3"/>
  <c r="M3703" i="3"/>
  <c r="M5810" i="3"/>
  <c r="M75" i="3"/>
  <c r="M2397" i="3"/>
  <c r="M3071" i="3"/>
  <c r="M559" i="3"/>
  <c r="M5023" i="3"/>
  <c r="M3112" i="3"/>
  <c r="M5766" i="3"/>
  <c r="M860" i="3"/>
  <c r="M4615" i="3"/>
  <c r="M5871" i="3"/>
  <c r="M3598" i="3"/>
  <c r="M4482" i="3"/>
  <c r="M3486" i="3"/>
  <c r="M3507" i="3"/>
  <c r="M1938" i="3"/>
  <c r="M2855" i="3"/>
  <c r="M1394" i="3"/>
  <c r="M4589" i="3"/>
  <c r="M4203" i="3"/>
  <c r="M4590" i="3"/>
  <c r="M325" i="3"/>
  <c r="M1619" i="3"/>
  <c r="M4415" i="3"/>
  <c r="M630" i="3"/>
  <c r="M2104" i="3"/>
  <c r="M140" i="3"/>
  <c r="M5533" i="3"/>
  <c r="M4962" i="3"/>
  <c r="M980" i="3"/>
  <c r="M5686" i="3"/>
  <c r="M5917" i="3"/>
  <c r="M3769" i="3"/>
  <c r="M375" i="3"/>
  <c r="M804" i="3"/>
  <c r="M2198" i="3"/>
  <c r="M4204" i="3"/>
  <c r="M4118" i="3"/>
  <c r="M2367" i="3"/>
  <c r="M4390" i="3"/>
  <c r="M5224" i="3"/>
  <c r="M3599" i="3"/>
  <c r="M3962" i="3"/>
  <c r="M805" i="3"/>
  <c r="M2562" i="3"/>
  <c r="M621" i="3"/>
  <c r="M4517" i="3"/>
  <c r="M1130" i="3"/>
  <c r="M3072" i="3"/>
  <c r="M2663" i="3"/>
  <c r="M1306" i="3"/>
  <c r="M1954" i="3"/>
  <c r="M1157" i="3"/>
  <c r="M3460" i="3"/>
  <c r="M460" i="3"/>
  <c r="M5839" i="3"/>
  <c r="M296" i="3"/>
  <c r="M5430" i="3"/>
  <c r="M1993" i="3"/>
  <c r="M2412" i="3"/>
  <c r="M3121" i="3"/>
  <c r="M707" i="3"/>
  <c r="M2703" i="3"/>
  <c r="M560" i="3"/>
  <c r="M3453" i="3"/>
  <c r="M2574" i="3"/>
  <c r="M3221" i="3"/>
  <c r="M844" i="3"/>
  <c r="M5328" i="3"/>
  <c r="M429" i="3"/>
  <c r="M3931" i="3"/>
  <c r="M4741" i="3"/>
  <c r="M1680" i="3"/>
  <c r="M4184" i="3"/>
  <c r="M5037" i="3"/>
  <c r="M5061" i="3"/>
  <c r="M4476" i="3"/>
  <c r="M691" i="3"/>
  <c r="M3773" i="3"/>
  <c r="M1771" i="3"/>
  <c r="M2062" i="3"/>
  <c r="M5852" i="3"/>
  <c r="M4232" i="3"/>
  <c r="M1337" i="3"/>
  <c r="M5042" i="3"/>
  <c r="M5583" i="3"/>
  <c r="M4144" i="3"/>
  <c r="M1576" i="3"/>
  <c r="M2317" i="3"/>
  <c r="M2131" i="3"/>
  <c r="M5796" i="3"/>
  <c r="M1828" i="3"/>
  <c r="M2563" i="3"/>
  <c r="M5422" i="3"/>
  <c r="M2355" i="3"/>
  <c r="M5268" i="3"/>
  <c r="M2188" i="3"/>
  <c r="M4742" i="3"/>
  <c r="M4001" i="3"/>
  <c r="M4333" i="3"/>
  <c r="M1261" i="3"/>
  <c r="M5233" i="3"/>
  <c r="M5832" i="3"/>
  <c r="M213" i="3"/>
  <c r="M3166" i="3"/>
  <c r="M1292" i="3"/>
  <c r="M2214" i="3"/>
  <c r="M4256" i="3"/>
  <c r="M1591" i="3"/>
  <c r="M5653" i="3"/>
  <c r="M4708" i="3"/>
  <c r="M2603" i="3"/>
  <c r="M3689" i="3"/>
  <c r="M5806" i="3"/>
  <c r="M5133" i="3"/>
  <c r="M3161" i="3"/>
  <c r="M852" i="3"/>
  <c r="M956" i="3"/>
  <c r="M485" i="3"/>
  <c r="M3704" i="3"/>
  <c r="M1689" i="3"/>
  <c r="M4929" i="3"/>
  <c r="M1147" i="3"/>
  <c r="M167" i="3"/>
  <c r="M4595" i="3"/>
  <c r="M5696" i="3"/>
  <c r="M5918" i="3"/>
  <c r="M1608" i="3"/>
  <c r="M5299" i="3"/>
  <c r="M2105" i="3"/>
  <c r="M2805" i="3"/>
  <c r="M4213" i="3"/>
  <c r="M821" i="3"/>
  <c r="M232" i="3"/>
  <c r="M4591" i="3"/>
  <c r="M5431" i="3"/>
  <c r="M4235" i="3"/>
  <c r="M1772" i="3"/>
  <c r="M2030" i="3"/>
  <c r="M5984" i="3"/>
  <c r="M3098" i="3"/>
  <c r="M2994" i="3"/>
  <c r="M1750" i="3"/>
  <c r="M5122" i="3"/>
  <c r="M1356" i="3"/>
  <c r="M4270" i="3"/>
  <c r="M5172" i="3"/>
  <c r="M5460" i="3"/>
  <c r="M2675" i="3"/>
  <c r="M3496" i="3"/>
  <c r="M3099" i="3"/>
  <c r="M1232" i="3"/>
  <c r="M1505" i="3"/>
  <c r="M2095" i="3"/>
  <c r="M5043" i="3"/>
  <c r="M2052" i="3"/>
  <c r="M5872" i="3"/>
  <c r="M631" i="3"/>
  <c r="M3372" i="3"/>
  <c r="M2464" i="3"/>
  <c r="M5001" i="3"/>
  <c r="M2618" i="3"/>
  <c r="M3986" i="3"/>
  <c r="M767" i="3"/>
  <c r="M942" i="3"/>
  <c r="M561" i="3"/>
  <c r="M3113" i="3"/>
  <c r="M2154" i="3"/>
  <c r="M2166" i="3"/>
  <c r="M76" i="3"/>
  <c r="M861" i="3"/>
  <c r="M4603" i="3"/>
  <c r="M4791" i="3"/>
  <c r="M5659" i="3"/>
  <c r="M5084" i="3"/>
  <c r="M4548" i="3"/>
  <c r="M3917" i="3"/>
  <c r="M77" i="3"/>
  <c r="M512" i="3"/>
  <c r="M1196" i="3"/>
  <c r="M4477" i="3"/>
  <c r="M1002" i="3"/>
  <c r="M692" i="3"/>
  <c r="M3508" i="3"/>
  <c r="M132" i="3"/>
  <c r="M1204" i="3"/>
  <c r="M1025" i="3"/>
  <c r="M2057" i="3"/>
  <c r="M1939" i="3"/>
  <c r="M3167" i="3"/>
  <c r="M4649" i="3"/>
  <c r="M4451" i="3"/>
  <c r="M981" i="3"/>
  <c r="M3397" i="3"/>
  <c r="M270" i="3"/>
  <c r="M5310" i="3"/>
  <c r="M1241" i="3"/>
  <c r="M3803" i="3"/>
  <c r="M4343" i="3"/>
  <c r="M2969" i="3"/>
  <c r="M5864" i="3"/>
  <c r="M2738" i="3"/>
  <c r="M5887" i="3"/>
  <c r="M1911" i="3"/>
  <c r="M4185" i="3"/>
  <c r="M3853" i="3"/>
  <c r="M5782" i="3"/>
  <c r="M552" i="3"/>
  <c r="M754" i="3"/>
  <c r="M3804" i="3"/>
  <c r="M1955" i="3"/>
  <c r="M4155" i="3"/>
  <c r="M2155" i="3"/>
  <c r="M5767" i="3"/>
  <c r="M1775" i="3"/>
  <c r="M632" i="3"/>
  <c r="M708" i="3"/>
  <c r="M5284" i="3"/>
  <c r="M5139" i="3"/>
  <c r="M5636" i="3"/>
  <c r="M1863" i="3"/>
  <c r="M970" i="3"/>
  <c r="M5740" i="3"/>
  <c r="M5269" i="3"/>
  <c r="M633" i="3"/>
  <c r="M982" i="3"/>
  <c r="M3994" i="3"/>
  <c r="M829" i="3"/>
  <c r="M3885" i="3"/>
  <c r="M3516" i="3"/>
  <c r="M1493" i="3"/>
  <c r="M3189" i="3"/>
  <c r="M3987" i="3"/>
  <c r="M1014" i="3"/>
  <c r="M5085" i="3"/>
  <c r="M2531" i="3"/>
  <c r="M4963" i="3"/>
  <c r="M5149" i="3"/>
  <c r="M5545" i="3"/>
  <c r="M1681" i="3"/>
  <c r="M5513" i="3"/>
  <c r="M3789" i="3"/>
  <c r="M1132" i="3"/>
  <c r="M894" i="3"/>
  <c r="M4465" i="3"/>
  <c r="M2113" i="3"/>
  <c r="M2838" i="3"/>
  <c r="M4093" i="3"/>
  <c r="M1165" i="3"/>
  <c r="M192" i="3"/>
  <c r="M2348" i="3"/>
  <c r="M4247" i="3"/>
  <c r="M1111" i="3"/>
  <c r="M5134" i="3"/>
  <c r="M3100" i="3"/>
  <c r="M3333" i="3"/>
  <c r="M3402" i="3"/>
  <c r="M2318" i="3"/>
  <c r="M392" i="3"/>
  <c r="M830" i="3"/>
  <c r="M1879" i="3"/>
  <c r="M4248" i="3"/>
  <c r="M2132" i="3"/>
  <c r="M6001" i="3"/>
  <c r="M482" i="3"/>
  <c r="M1751" i="3"/>
  <c r="M5002" i="3"/>
  <c r="M2310" i="3"/>
  <c r="M562" i="3"/>
  <c r="M3790" i="3"/>
  <c r="M513" i="3"/>
  <c r="M3705" i="3"/>
  <c r="M5538" i="3"/>
  <c r="M650" i="3"/>
  <c r="M785" i="3"/>
  <c r="M414" i="3"/>
  <c r="M2254" i="3"/>
  <c r="M2023" i="3"/>
  <c r="M4249" i="3"/>
  <c r="M5546" i="3"/>
  <c r="M1727" i="3"/>
  <c r="M4640" i="3"/>
  <c r="M3678" i="3"/>
  <c r="M3242" i="3"/>
  <c r="M4318" i="3"/>
  <c r="M1831" i="3"/>
  <c r="M256" i="3"/>
  <c r="M755" i="3"/>
  <c r="M3359" i="3"/>
  <c r="M4688" i="3"/>
  <c r="M5568" i="3"/>
  <c r="M2170" i="3"/>
  <c r="M4365" i="3"/>
  <c r="M2096" i="3"/>
  <c r="M2742" i="3"/>
  <c r="M1438" i="3"/>
  <c r="M2215" i="3"/>
  <c r="M5490" i="3"/>
  <c r="M724" i="3"/>
  <c r="M4083" i="3"/>
  <c r="M2436" i="3"/>
  <c r="M1757" i="3"/>
  <c r="M233" i="3"/>
  <c r="M4571" i="3"/>
  <c r="M1628" i="3"/>
  <c r="M660" i="3"/>
  <c r="M2960" i="3"/>
  <c r="M5123" i="3"/>
  <c r="M3643" i="3"/>
  <c r="M4056" i="3"/>
  <c r="M563" i="3"/>
  <c r="M5576" i="3"/>
  <c r="M1148" i="3"/>
  <c r="M4843" i="3"/>
  <c r="M999" i="3"/>
  <c r="M1403" i="3"/>
  <c r="M699" i="3"/>
  <c r="M2147" i="3"/>
  <c r="M5091" i="3"/>
  <c r="M2199" i="3"/>
  <c r="M5892" i="3"/>
  <c r="M693" i="3"/>
  <c r="M3724" i="3"/>
  <c r="M1272" i="3"/>
  <c r="M971" i="3"/>
  <c r="M756" i="3"/>
  <c r="M3543" i="3"/>
  <c r="M2890" i="3"/>
  <c r="M4458" i="3"/>
  <c r="M1031" i="3"/>
  <c r="M1357" i="3"/>
  <c r="M365" i="3"/>
  <c r="M2690" i="3"/>
  <c r="M2311" i="3"/>
  <c r="M141" i="3"/>
  <c r="M2235" i="3"/>
  <c r="M3862" i="3"/>
  <c r="M5950" i="3"/>
  <c r="M193" i="3"/>
  <c r="M4188" i="3"/>
  <c r="M989" i="3"/>
  <c r="M2498" i="3"/>
  <c r="M947" i="3"/>
  <c r="M4563" i="3"/>
  <c r="M1372" i="3"/>
  <c r="M3844" i="3"/>
  <c r="M326" i="3"/>
  <c r="M800" i="3"/>
  <c r="M4964" i="3"/>
  <c r="M519" i="3"/>
  <c r="M2676" i="3"/>
  <c r="M241" i="3"/>
  <c r="M5991" i="3"/>
  <c r="M4271" i="3"/>
  <c r="M4494" i="3"/>
  <c r="M2761" i="3"/>
  <c r="M4483" i="3"/>
  <c r="M4050" i="3"/>
  <c r="M1740" i="3"/>
  <c r="M2510" i="3"/>
  <c r="M4806" i="3"/>
  <c r="M2455" i="3"/>
  <c r="M2261" i="3"/>
  <c r="M4695" i="3"/>
  <c r="M1395" i="3"/>
  <c r="M564" i="3"/>
  <c r="M1671" i="3"/>
  <c r="M5334" i="3"/>
  <c r="M1299" i="3"/>
  <c r="M2862" i="3"/>
  <c r="M2986" i="3"/>
  <c r="M915" i="3"/>
  <c r="M4572" i="3"/>
  <c r="M1077" i="3"/>
  <c r="M1481" i="3"/>
  <c r="M1706" i="3"/>
  <c r="M2928" i="3"/>
  <c r="M5375" i="3"/>
  <c r="M5507" i="3"/>
  <c r="M24" i="3"/>
  <c r="M3690" i="3"/>
  <c r="M2114" i="3"/>
  <c r="M5524" i="3"/>
  <c r="M5503" i="3"/>
  <c r="M3150" i="3"/>
  <c r="M4894" i="3"/>
  <c r="M3243" i="3"/>
  <c r="M4668" i="3"/>
  <c r="M5642" i="3"/>
  <c r="M5003" i="3"/>
  <c r="M789" i="3"/>
  <c r="M4145" i="3"/>
  <c r="M1396" i="3"/>
  <c r="M1832" i="3"/>
  <c r="M1994" i="3"/>
  <c r="M776" i="3"/>
  <c r="M439" i="3"/>
  <c r="M3938" i="3"/>
  <c r="M3443" i="3"/>
  <c r="M3673" i="3"/>
  <c r="M2775" i="3"/>
  <c r="M777" i="3"/>
  <c r="M327" i="3"/>
  <c r="M3774" i="3"/>
  <c r="M4416" i="3"/>
  <c r="M4946" i="3"/>
  <c r="M5811" i="3"/>
  <c r="M3190" i="3"/>
  <c r="M1776" i="3"/>
  <c r="M1707" i="3"/>
  <c r="M1956" i="3"/>
  <c r="M4110" i="3"/>
  <c r="M1205" i="3"/>
  <c r="M990" i="3"/>
  <c r="M4700" i="3"/>
  <c r="M5746" i="3"/>
  <c r="M2629" i="3"/>
  <c r="M1506" i="3"/>
  <c r="M4828" i="3"/>
  <c r="M5558" i="3"/>
  <c r="M3517" i="3"/>
  <c r="M1584" i="3"/>
  <c r="M1818" i="3"/>
  <c r="M5092" i="3"/>
  <c r="M3322" i="3"/>
  <c r="M1636" i="3"/>
  <c r="M2493" i="3"/>
  <c r="M4888" i="3"/>
  <c r="M3201" i="3"/>
  <c r="M366" i="3"/>
  <c r="M3005" i="3"/>
  <c r="M376" i="3"/>
  <c r="M4995" i="3"/>
  <c r="M6" i="3"/>
  <c r="M831" i="3"/>
  <c r="M314" i="3"/>
  <c r="M4709" i="3"/>
  <c r="M5973" i="3"/>
  <c r="M709" i="3"/>
  <c r="M3880" i="3"/>
  <c r="M3367" i="3"/>
  <c r="M2097" i="3"/>
  <c r="M4557" i="3"/>
  <c r="M5992" i="3"/>
  <c r="M2916" i="3"/>
  <c r="M3073" i="3"/>
  <c r="M3091" i="3"/>
  <c r="M5741" i="3"/>
  <c r="M4996" i="3"/>
  <c r="M3828" i="3"/>
  <c r="M5113" i="3"/>
  <c r="M2553" i="3"/>
  <c r="M504" i="3"/>
  <c r="M5044" i="3"/>
  <c r="M1471" i="3"/>
  <c r="M1732" i="3"/>
  <c r="M4294" i="3"/>
  <c r="M3360" i="3"/>
  <c r="M5547" i="3"/>
  <c r="M4913" i="3"/>
  <c r="M3186" i="3"/>
  <c r="M1409" i="3"/>
  <c r="M494" i="3"/>
  <c r="M5534" i="3"/>
  <c r="M4579" i="3"/>
  <c r="M2575" i="3"/>
  <c r="M3378" i="3"/>
  <c r="M4596" i="3"/>
  <c r="M1795" i="3"/>
  <c r="M5156" i="3"/>
  <c r="M4518" i="3"/>
  <c r="M1242" i="3"/>
  <c r="M3433" i="3"/>
  <c r="M1928" i="3"/>
  <c r="M421" i="3"/>
  <c r="M1904" i="3"/>
  <c r="M4421" i="3"/>
  <c r="M2506" i="3"/>
  <c r="M180" i="3"/>
  <c r="M4250" i="3"/>
  <c r="M921" i="3"/>
  <c r="M4558" i="3"/>
  <c r="M336" i="3"/>
  <c r="M5479" i="3"/>
  <c r="M5293" i="3"/>
  <c r="M3538" i="3"/>
  <c r="M55" i="3"/>
  <c r="M4402" i="3"/>
  <c r="M5093" i="3"/>
  <c r="M4262" i="3"/>
  <c r="M1139" i="3"/>
  <c r="M5210" i="3"/>
  <c r="M181" i="3"/>
  <c r="M3644" i="3"/>
  <c r="M4307" i="3"/>
  <c r="M2255" i="3"/>
  <c r="M4564" i="3"/>
  <c r="M1940" i="3"/>
  <c r="M315" i="3"/>
  <c r="M972" i="3"/>
  <c r="M456" i="3"/>
  <c r="M2970" i="3"/>
  <c r="M916" i="3"/>
  <c r="M145" i="3"/>
  <c r="M4233" i="3"/>
  <c r="M4002" i="3"/>
  <c r="M3509" i="3"/>
  <c r="M2929" i="3"/>
  <c r="M4506" i="3"/>
  <c r="M4965" i="3"/>
  <c r="M5252" i="3"/>
  <c r="M5912" i="3"/>
  <c r="M5629" i="3"/>
  <c r="M4536" i="3"/>
  <c r="M96" i="3"/>
  <c r="M2944" i="3"/>
  <c r="M5608" i="3"/>
  <c r="M4284" i="3"/>
  <c r="M1741" i="3"/>
  <c r="M5415" i="3"/>
  <c r="M3886" i="3"/>
  <c r="M3229" i="3"/>
  <c r="M4838" i="3"/>
  <c r="M2682" i="3"/>
  <c r="M3265" i="3"/>
  <c r="M5673" i="3"/>
  <c r="M5919" i="3"/>
  <c r="M5539" i="3"/>
  <c r="M4422" i="3"/>
  <c r="M4066" i="3"/>
  <c r="M2584" i="3"/>
  <c r="M380" i="3"/>
  <c r="M2795" i="3"/>
  <c r="M5423" i="3"/>
  <c r="M2532" i="3"/>
  <c r="M2863" i="3"/>
  <c r="K3012" i="3"/>
  <c r="K4997" i="3"/>
  <c r="K2704" i="3"/>
  <c r="K4895" i="3"/>
  <c r="K3527" i="3"/>
  <c r="K5135" i="3"/>
  <c r="K5601" i="3"/>
  <c r="K3334" i="3"/>
  <c r="K1765" i="3"/>
  <c r="K3244" i="3"/>
  <c r="K5094" i="3"/>
  <c r="K735" i="3"/>
  <c r="K271" i="3"/>
  <c r="K2156" i="3"/>
  <c r="K2533" i="3"/>
  <c r="K4766" i="3"/>
  <c r="K358" i="3"/>
  <c r="K3084" i="3"/>
  <c r="K3712" i="3"/>
  <c r="K5783" i="3"/>
  <c r="K2167" i="3"/>
  <c r="K1644" i="3"/>
  <c r="K3315" i="3"/>
  <c r="K3904" i="3"/>
  <c r="K4379" i="3"/>
  <c r="K5315" i="3"/>
  <c r="K4720" i="3"/>
  <c r="K5277" i="3"/>
  <c r="K124" i="3"/>
  <c r="K3168" i="3"/>
  <c r="K1921" i="3"/>
  <c r="K5840" i="3"/>
  <c r="K5052" i="3"/>
  <c r="K3939" i="3"/>
  <c r="K5278" i="3"/>
  <c r="K3469" i="3"/>
  <c r="K3658" i="3"/>
  <c r="K2494" i="3"/>
  <c r="K5841" i="3"/>
  <c r="K895" i="3"/>
  <c r="K1143" i="3"/>
  <c r="K4220" i="3"/>
  <c r="K422" i="3"/>
  <c r="K1338" i="3"/>
  <c r="K5654" i="3"/>
  <c r="K4039" i="3"/>
  <c r="K5609" i="3"/>
  <c r="K136" i="3"/>
  <c r="K526" i="3"/>
  <c r="K4146" i="3"/>
  <c r="K4372" i="3"/>
  <c r="K5199" i="3"/>
  <c r="K806" i="3"/>
  <c r="K5559" i="3"/>
  <c r="K4366" i="3"/>
  <c r="K3409" i="3"/>
  <c r="K5726" i="3"/>
  <c r="K5353" i="3"/>
  <c r="K874" i="3"/>
  <c r="K386" i="3"/>
  <c r="K2762" i="3"/>
  <c r="K1883" i="3"/>
  <c r="K4669" i="3"/>
  <c r="K1320" i="3"/>
  <c r="K1786" i="3"/>
  <c r="K1856" i="3"/>
  <c r="K4608" i="3"/>
  <c r="K5062" i="3"/>
  <c r="K5697" i="3"/>
  <c r="K2895" i="3"/>
  <c r="K835" i="3"/>
  <c r="K4003" i="3"/>
  <c r="K4061" i="3"/>
  <c r="K1682" i="3"/>
  <c r="K2271" i="3"/>
  <c r="K5873" i="3"/>
  <c r="K5114" i="3"/>
  <c r="K2477" i="3"/>
  <c r="K3617" i="3"/>
  <c r="K536" i="3"/>
  <c r="K2456" i="3"/>
  <c r="K2864" i="3"/>
  <c r="K2936" i="3"/>
  <c r="K2312" i="3"/>
  <c r="K65" i="3"/>
  <c r="K553" i="3"/>
  <c r="K4334" i="3"/>
  <c r="K2207" i="3"/>
  <c r="K3101" i="3"/>
  <c r="K4966" i="3"/>
  <c r="K3533" i="3"/>
  <c r="K137" i="3"/>
  <c r="K3222" i="3"/>
  <c r="K3659" i="3"/>
  <c r="K3455" i="3"/>
  <c r="K5552" i="3"/>
  <c r="K5772" i="3"/>
  <c r="K683" i="3"/>
  <c r="K5424" i="3"/>
  <c r="K3873" i="3"/>
  <c r="K2747" i="3"/>
  <c r="K4817" i="3"/>
  <c r="K4660" i="3"/>
  <c r="K4205" i="3"/>
  <c r="K1535" i="3"/>
  <c r="K2748" i="3"/>
  <c r="K1711" i="3"/>
  <c r="K2655" i="3"/>
  <c r="K5710" i="3"/>
  <c r="K2356" i="3"/>
  <c r="K1472" i="3"/>
  <c r="K3618" i="3"/>
  <c r="K1613" i="3"/>
  <c r="K3948" i="3"/>
  <c r="K4429" i="3"/>
  <c r="K5569" i="3"/>
  <c r="K5678" i="3"/>
  <c r="K4285" i="3"/>
  <c r="K3600" i="3"/>
  <c r="K5963" i="3"/>
  <c r="K3191" i="3"/>
  <c r="K5508" i="3"/>
  <c r="K4907" i="3"/>
  <c r="K3837" i="3"/>
  <c r="K4466" i="3"/>
  <c r="K316" i="3"/>
  <c r="K4031" i="3"/>
  <c r="K2585" i="3"/>
  <c r="K4908" i="3"/>
  <c r="K3048" i="3"/>
  <c r="K3327" i="3"/>
  <c r="K3829" i="3"/>
  <c r="K2613" i="3"/>
  <c r="K4236" i="3"/>
  <c r="K5311" i="3"/>
  <c r="K272" i="3"/>
  <c r="K2522" i="3"/>
  <c r="K5560" i="3"/>
  <c r="K2917" i="3"/>
  <c r="K4430" i="3"/>
  <c r="K2470" i="3"/>
  <c r="K5812" i="3"/>
  <c r="K4519" i="3"/>
  <c r="K2106" i="3"/>
  <c r="K1047" i="3"/>
  <c r="K4147" i="3"/>
  <c r="K1268" i="3"/>
  <c r="K514" i="3"/>
  <c r="K1015" i="3"/>
  <c r="K2124" i="3"/>
  <c r="K5143" i="3"/>
  <c r="K4661" i="3"/>
  <c r="K2301" i="3"/>
  <c r="K1397" i="3"/>
  <c r="K3387" i="3"/>
  <c r="K340" i="3"/>
  <c r="K3379" i="3"/>
  <c r="K1016" i="3"/>
  <c r="K1430" i="3"/>
  <c r="K3932" i="3"/>
  <c r="K5161" i="3"/>
  <c r="K3744" i="3"/>
  <c r="K1273" i="3"/>
  <c r="K5665" i="3"/>
  <c r="K2827" i="3"/>
  <c r="K5964" i="3"/>
  <c r="K2368" i="3"/>
  <c r="K5484" i="3"/>
  <c r="K4431" i="3"/>
  <c r="K1880" i="3"/>
  <c r="K3691" i="3"/>
  <c r="K7" i="3"/>
  <c r="K1791" i="3"/>
  <c r="K5974" i="3"/>
  <c r="K1536" i="3"/>
  <c r="K5437" i="3"/>
  <c r="K2656" i="3"/>
  <c r="K2945" i="3"/>
  <c r="K3556" i="3"/>
  <c r="K646" i="3"/>
  <c r="K1773" i="3"/>
  <c r="K2133" i="3"/>
  <c r="K3887" i="3"/>
  <c r="K5387" i="3"/>
  <c r="K1690" i="3"/>
  <c r="K4432" i="3"/>
  <c r="K3348" i="3"/>
  <c r="K5865" i="3"/>
  <c r="K4616" i="3"/>
  <c r="K4580" i="3"/>
  <c r="K4057" i="3"/>
  <c r="K1391" i="3"/>
  <c r="K565" i="3"/>
  <c r="K4641" i="3"/>
  <c r="K2896" i="3"/>
  <c r="K1733" i="3"/>
  <c r="K5822" i="3"/>
  <c r="K5011" i="3"/>
  <c r="K3622" i="3"/>
  <c r="K2856" i="3"/>
  <c r="K5256" i="3"/>
  <c r="K2589" i="3"/>
  <c r="K2256" i="3"/>
  <c r="K4156" i="3"/>
  <c r="K5679" i="3"/>
  <c r="K461" i="3"/>
  <c r="K1189" i="3"/>
  <c r="K1645" i="3"/>
  <c r="K1646" i="3"/>
  <c r="K4822" i="3"/>
  <c r="K4507" i="3"/>
  <c r="K3770" i="3"/>
  <c r="K5173" i="3"/>
  <c r="K1032" i="3"/>
  <c r="K4467" i="3"/>
  <c r="K5203" i="3"/>
  <c r="K3635" i="3"/>
  <c r="K1782" i="3"/>
  <c r="K1524" i="3"/>
  <c r="K2024" i="3"/>
  <c r="K3085" i="3"/>
  <c r="K2668" i="3"/>
  <c r="K2743" i="3"/>
  <c r="K387" i="3"/>
  <c r="K2995" i="3"/>
  <c r="K4609" i="3"/>
  <c r="K249" i="3"/>
  <c r="K78" i="3"/>
  <c r="K1101" i="3"/>
  <c r="K4998" i="3"/>
  <c r="K3114" i="3"/>
  <c r="K1556" i="3"/>
  <c r="K1293" i="3"/>
  <c r="K5866" i="3"/>
  <c r="K5687" i="3"/>
  <c r="K4130" i="3"/>
  <c r="K3683" i="3"/>
  <c r="K2115" i="3"/>
  <c r="K5954" i="3"/>
  <c r="K1171" i="3"/>
  <c r="K1696" i="3"/>
  <c r="K2236" i="3"/>
  <c r="K79" i="3"/>
  <c r="K3128" i="3"/>
  <c r="K2749" i="3"/>
  <c r="K3434" i="3"/>
  <c r="K5920" i="3"/>
  <c r="K5742" i="3"/>
  <c r="K5797" i="3"/>
  <c r="K5735" i="3"/>
  <c r="K142" i="3"/>
  <c r="K2691" i="3"/>
  <c r="K5204" i="3"/>
  <c r="K520" i="3"/>
  <c r="K1651" i="3"/>
  <c r="K4526" i="3"/>
  <c r="K2671" i="3"/>
  <c r="K288" i="3"/>
  <c r="K5680" i="3"/>
  <c r="K2229" i="3"/>
  <c r="K1966" i="3"/>
  <c r="K2189" i="3"/>
  <c r="K2012" i="3"/>
  <c r="K3063" i="3"/>
  <c r="K2677" i="3"/>
  <c r="K2081" i="3"/>
  <c r="K2803" i="3"/>
  <c r="K1082" i="3"/>
  <c r="K3783" i="3"/>
  <c r="K3064" i="3"/>
  <c r="K5813" i="3"/>
  <c r="K4865" i="3"/>
  <c r="K1003" i="3"/>
  <c r="K4179" i="3"/>
  <c r="K5263" i="3"/>
  <c r="K640" i="3"/>
  <c r="K4767" i="3"/>
  <c r="K590" i="3"/>
  <c r="K4914" i="3"/>
  <c r="K4976" i="3"/>
  <c r="K5853" i="3"/>
  <c r="K3778" i="3"/>
  <c r="K5029" i="3"/>
  <c r="K2645" i="3"/>
  <c r="K1092" i="3"/>
  <c r="K3619" i="3"/>
  <c r="K862" i="3"/>
  <c r="K430" i="3"/>
  <c r="K1234" i="3"/>
  <c r="K3410" i="3"/>
  <c r="K4878" i="3"/>
  <c r="K1235" i="3"/>
  <c r="K3316" i="3"/>
  <c r="K4012" i="3"/>
  <c r="K1929" i="3"/>
  <c r="K264" i="3"/>
  <c r="K1410" i="3"/>
  <c r="K566" i="3"/>
  <c r="K1190" i="3"/>
  <c r="K5874" i="3"/>
  <c r="K3980" i="3"/>
  <c r="K5306" i="3"/>
  <c r="K3209" i="3"/>
  <c r="K863" i="3"/>
  <c r="K5074" i="3"/>
  <c r="K1102" i="3"/>
  <c r="K3839" i="3"/>
  <c r="K615" i="3"/>
  <c r="K5425" i="3"/>
  <c r="K5285" i="3"/>
  <c r="K5637" i="3"/>
  <c r="K2576" i="3"/>
  <c r="K1922" i="3"/>
  <c r="K5225" i="3"/>
  <c r="K2657" i="3"/>
  <c r="K5300" i="3"/>
  <c r="K5596" i="3"/>
  <c r="K3593" i="3"/>
  <c r="K2053" i="3"/>
  <c r="K4353" i="3"/>
  <c r="K5444" i="3"/>
  <c r="K3497" i="3"/>
  <c r="K3233" i="3"/>
  <c r="K2672" i="3"/>
  <c r="K4988" i="3"/>
  <c r="K5747" i="3"/>
  <c r="K419" i="3"/>
  <c r="K2134" i="3"/>
  <c r="K651" i="3"/>
  <c r="K2445" i="3"/>
  <c r="K1247" i="3"/>
  <c r="K1206" i="3"/>
  <c r="K3349" i="3"/>
  <c r="K3967" i="3"/>
  <c r="K4844" i="3"/>
  <c r="K1358" i="3"/>
  <c r="K3294" i="3"/>
  <c r="K1339" i="3"/>
  <c r="K3245" i="3"/>
  <c r="K4662" i="3"/>
  <c r="K4610" i="3"/>
  <c r="K1864" i="3"/>
  <c r="K4004" i="3"/>
  <c r="K5814" i="3"/>
  <c r="K4682" i="3"/>
  <c r="K1103" i="3"/>
  <c r="K334" i="3"/>
  <c r="K5681" i="3"/>
  <c r="K1978" i="3"/>
  <c r="K2804" i="3"/>
  <c r="K1577" i="3"/>
  <c r="K5718" i="3"/>
  <c r="K4930" i="3"/>
  <c r="K2918" i="3"/>
  <c r="K3380" i="3"/>
  <c r="K736" i="3"/>
  <c r="K567" i="3"/>
  <c r="K381" i="3"/>
  <c r="K4214" i="3"/>
  <c r="K5124" i="3"/>
  <c r="K4896" i="3"/>
  <c r="K4137" i="3"/>
  <c r="K5643" i="3"/>
  <c r="K234" i="3"/>
  <c r="K4743" i="3"/>
  <c r="K3179" i="3"/>
  <c r="K5698" i="3"/>
  <c r="K5719" i="3"/>
  <c r="K2262" i="3"/>
  <c r="K1172" i="3"/>
  <c r="K2971" i="3"/>
  <c r="K1633" i="3"/>
  <c r="K2806" i="3"/>
  <c r="K5491" i="3"/>
  <c r="K4335" i="3"/>
  <c r="K2281" i="3"/>
  <c r="K5921" i="3"/>
  <c r="K1967" i="3"/>
  <c r="K1453" i="3"/>
  <c r="K5823" i="3"/>
  <c r="K634" i="3"/>
  <c r="K4308" i="3"/>
  <c r="K3752" i="3"/>
  <c r="K317" i="3"/>
  <c r="K2590" i="3"/>
  <c r="K5787" i="3"/>
  <c r="K904" i="3"/>
  <c r="K143" i="3"/>
  <c r="K3544" i="3"/>
  <c r="K4549" i="3"/>
  <c r="K3717" i="3"/>
  <c r="K4977" i="3"/>
  <c r="K3335" i="3"/>
  <c r="K462" i="3"/>
  <c r="K440" i="3"/>
  <c r="K1179" i="3"/>
  <c r="K97" i="3"/>
  <c r="K3283" i="3"/>
  <c r="K5784" i="3"/>
  <c r="K4013" i="3"/>
  <c r="K150" i="3"/>
  <c r="K1672" i="3"/>
  <c r="K5125" i="3"/>
  <c r="K89" i="3"/>
  <c r="K4866" i="3"/>
  <c r="K5241" i="3"/>
  <c r="K1691" i="3"/>
  <c r="K90" i="3"/>
  <c r="K4336" i="3"/>
  <c r="K4312" i="3"/>
  <c r="K2409" i="3"/>
  <c r="K5943" i="3"/>
  <c r="K1634" i="3"/>
  <c r="K922" i="3"/>
  <c r="K725" i="3"/>
  <c r="K4119" i="3"/>
  <c r="K3074" i="3"/>
  <c r="K4839" i="3"/>
  <c r="K3897" i="3"/>
  <c r="K2362" i="3"/>
  <c r="K4035" i="3"/>
  <c r="K486" i="3"/>
  <c r="K3811" i="3"/>
  <c r="K750" i="3"/>
  <c r="K187" i="3"/>
  <c r="K4051" i="3"/>
  <c r="K3216" i="3"/>
  <c r="K3548" i="3"/>
  <c r="K5445" i="3"/>
  <c r="K2673" i="3"/>
  <c r="K4120" i="3"/>
  <c r="K1587" i="3"/>
  <c r="K1787" i="3"/>
  <c r="K2471" i="3"/>
  <c r="K80" i="3"/>
  <c r="K2107" i="3"/>
  <c r="K4971" i="3"/>
  <c r="K138" i="3"/>
  <c r="K3679" i="3"/>
  <c r="K1865" i="3"/>
  <c r="K1210" i="3"/>
  <c r="K1048" i="3"/>
  <c r="K5878" i="3"/>
  <c r="K3049" i="3"/>
  <c r="K4162" i="3"/>
  <c r="K2237" i="3"/>
  <c r="K4163" i="3"/>
  <c r="K2604" i="3"/>
  <c r="K3539" i="3"/>
  <c r="K238" i="3"/>
  <c r="K896" i="3"/>
  <c r="K3498" i="3"/>
  <c r="K3940" i="3"/>
  <c r="K3667" i="3"/>
  <c r="K2139" i="3"/>
  <c r="K139" i="3"/>
  <c r="K4520" i="3"/>
  <c r="K3461" i="3"/>
  <c r="K5561" i="3"/>
  <c r="K2544" i="3"/>
  <c r="K2190" i="3"/>
  <c r="K3462" i="3"/>
  <c r="K5623" i="3"/>
  <c r="K1801" i="3"/>
  <c r="K3192" i="3"/>
  <c r="K1058" i="3"/>
  <c r="K1125" i="3"/>
  <c r="K463" i="3"/>
  <c r="K4410" i="3"/>
  <c r="K1158" i="3"/>
  <c r="K5833" i="3"/>
  <c r="K1173" i="3"/>
  <c r="K4354" i="3"/>
  <c r="K5468" i="3"/>
  <c r="K5824" i="3"/>
  <c r="K853" i="3"/>
  <c r="K1482" i="3"/>
  <c r="K3510" i="3"/>
  <c r="K5688" i="3"/>
  <c r="K1857" i="3"/>
  <c r="K3055" i="3"/>
  <c r="K225" i="3"/>
  <c r="K2919" i="3"/>
  <c r="K5610" i="3"/>
  <c r="K1159" i="3"/>
  <c r="K652" i="3"/>
  <c r="K1588" i="3"/>
  <c r="K1712" i="3"/>
  <c r="K2828" i="3"/>
  <c r="K4286" i="3"/>
  <c r="K5748" i="3"/>
  <c r="K726" i="3"/>
  <c r="K1635" i="3"/>
  <c r="K3771" i="3"/>
  <c r="K2961" i="3"/>
  <c r="K66" i="3"/>
  <c r="K188" i="3"/>
  <c r="K1597" i="3"/>
  <c r="K1912" i="3"/>
  <c r="K3151" i="3"/>
  <c r="K3674" i="3"/>
  <c r="K807" i="3"/>
  <c r="K4348" i="3"/>
  <c r="K836" i="3"/>
  <c r="K1149" i="3"/>
  <c r="K5376" i="3"/>
  <c r="K3373" i="3"/>
  <c r="K2457" i="3"/>
  <c r="K400" i="3"/>
  <c r="K114" i="3"/>
  <c r="K542" i="3"/>
  <c r="K1140" i="3"/>
  <c r="K1866" i="3"/>
  <c r="K4756" i="3"/>
  <c r="K5249" i="3"/>
  <c r="K2515" i="3"/>
  <c r="K2446" i="3"/>
  <c r="K4947" i="3"/>
  <c r="K4845" i="3"/>
  <c r="K5157" i="3"/>
  <c r="K189" i="3"/>
  <c r="K5257" i="3"/>
  <c r="K4650" i="3"/>
  <c r="K2591" i="3"/>
  <c r="K3859" i="3"/>
  <c r="K103" i="3"/>
  <c r="K4628" i="3"/>
  <c r="K2422" i="3"/>
  <c r="K2272" i="3"/>
  <c r="K4629" i="3"/>
  <c r="K3638" i="3"/>
  <c r="K4581" i="3"/>
  <c r="K359" i="3"/>
  <c r="K3830" i="3"/>
  <c r="K91" i="3"/>
  <c r="K2564" i="3"/>
  <c r="K8" i="3"/>
  <c r="K4550" i="3"/>
  <c r="K5553" i="3"/>
  <c r="K3444" i="3"/>
  <c r="K4073" i="3"/>
  <c r="K2499" i="3"/>
  <c r="K289" i="3"/>
  <c r="K2755" i="3"/>
  <c r="K5570" i="3"/>
  <c r="K1598" i="3"/>
  <c r="K2282" i="3"/>
  <c r="K5343" i="3"/>
  <c r="K578" i="3"/>
  <c r="K2962" i="3"/>
  <c r="K1444" i="3"/>
  <c r="K5514" i="3"/>
  <c r="K2465" i="3"/>
  <c r="K1566" i="3"/>
  <c r="K5016" i="3"/>
  <c r="K575" i="3"/>
  <c r="K1578" i="3"/>
  <c r="K3941" i="3"/>
  <c r="K2842" i="3"/>
  <c r="K5807" i="3"/>
  <c r="K5354" i="3"/>
  <c r="K2063" i="3"/>
  <c r="K1004" i="3"/>
  <c r="K377" i="3"/>
  <c r="K431" i="3"/>
  <c r="K1439" i="3"/>
  <c r="K5638" i="3"/>
  <c r="K3881" i="3"/>
  <c r="K1810" i="3"/>
  <c r="K3270" i="3"/>
  <c r="K4148" i="3"/>
  <c r="K1033" i="3"/>
  <c r="K4978" i="3"/>
  <c r="K5075" i="3"/>
  <c r="K3601" i="3"/>
  <c r="K3608" i="3"/>
  <c r="K5788" i="3"/>
  <c r="K1550" i="3"/>
  <c r="K1774" i="3"/>
  <c r="K3772" i="3"/>
  <c r="K446" i="3"/>
  <c r="K4749" i="3"/>
  <c r="K3122" i="3"/>
  <c r="K4263" i="3"/>
  <c r="K757" i="3"/>
  <c r="K2897" i="3"/>
  <c r="K4478" i="3"/>
  <c r="K758" i="3"/>
  <c r="K3006" i="3"/>
  <c r="K2877" i="3"/>
  <c r="K5158" i="3"/>
  <c r="K1174" i="3"/>
  <c r="K4423" i="3"/>
  <c r="K3086" i="3"/>
  <c r="K5406" i="3"/>
  <c r="K3259" i="3"/>
  <c r="K5644" i="3"/>
  <c r="K2614" i="3"/>
  <c r="K1792" i="3"/>
  <c r="K622" i="3"/>
  <c r="K2898" i="3"/>
  <c r="K401" i="3"/>
  <c r="K5438" i="3"/>
  <c r="K2516" i="3"/>
  <c r="K3388" i="3"/>
  <c r="K1349" i="3"/>
  <c r="K3323" i="3"/>
  <c r="K5798" i="3"/>
  <c r="K2413" i="3"/>
  <c r="K5492" i="3"/>
  <c r="K1039" i="3"/>
  <c r="K5063" i="3"/>
  <c r="K2228" i="3"/>
  <c r="K5253" i="3"/>
  <c r="K1507" i="3"/>
  <c r="K929" i="3"/>
  <c r="K2273" i="3"/>
  <c r="K5955" i="3"/>
  <c r="K808" i="3"/>
  <c r="K5630" i="3"/>
  <c r="K5258" i="3"/>
  <c r="K2" i="3"/>
  <c r="K3426" i="3"/>
  <c r="K684" i="3"/>
  <c r="K5355" i="3"/>
  <c r="K5004" i="3"/>
  <c r="K2437" i="3"/>
  <c r="K2987" i="3"/>
  <c r="K4701" i="3"/>
  <c r="K4792" i="3"/>
  <c r="K3141" i="3"/>
  <c r="K5711" i="3"/>
  <c r="K1281" i="3"/>
  <c r="K2711" i="3"/>
  <c r="K3246" i="3"/>
  <c r="K4575" i="3"/>
  <c r="K3918" i="3"/>
  <c r="K3299" i="3"/>
  <c r="K2328" i="3"/>
  <c r="K4867" i="3"/>
  <c r="K5548" i="3"/>
  <c r="K1697" i="3"/>
  <c r="K5005" i="3"/>
  <c r="K2920" i="3"/>
  <c r="K3065" i="3"/>
  <c r="K4138" i="3"/>
  <c r="K4683" i="3"/>
  <c r="K4326" i="3"/>
  <c r="K290" i="3"/>
  <c r="K3797" i="3"/>
  <c r="K2098" i="3"/>
  <c r="K3898" i="3"/>
  <c r="K1118" i="3"/>
  <c r="K5944" i="3"/>
  <c r="K5540" i="3"/>
  <c r="K214" i="3"/>
  <c r="K3123" i="3"/>
  <c r="K4100" i="3"/>
  <c r="K2472" i="3"/>
  <c r="K3815" i="3"/>
  <c r="K98" i="3"/>
  <c r="K5922" i="3"/>
  <c r="K2539" i="3"/>
  <c r="K3217" i="3"/>
  <c r="K5965" i="3"/>
  <c r="K2796" i="3"/>
  <c r="K1589" i="3"/>
  <c r="K2064" i="3"/>
  <c r="K215" i="3"/>
  <c r="K5825" i="3"/>
  <c r="K5126" i="3"/>
  <c r="K616" i="3"/>
  <c r="K208" i="3"/>
  <c r="K2513" i="3"/>
  <c r="K5363" i="3"/>
  <c r="K5674" i="3"/>
  <c r="K1104" i="3"/>
  <c r="K3511" i="3"/>
  <c r="K3831" i="3"/>
  <c r="K3013" i="3"/>
  <c r="K2565" i="3"/>
  <c r="K2721" i="3"/>
  <c r="K447" i="3"/>
  <c r="K3534" i="3"/>
  <c r="K3044" i="3"/>
  <c r="K4257" i="3"/>
  <c r="K457" i="3"/>
  <c r="K4721" i="3"/>
  <c r="K5933" i="3"/>
  <c r="K2054" i="3"/>
  <c r="K4989" i="3"/>
  <c r="K5329" i="3"/>
  <c r="K2013" i="3"/>
  <c r="K5854" i="3"/>
  <c r="K4014" i="3"/>
  <c r="K2937" i="3"/>
  <c r="K5388" i="3"/>
  <c r="K4032" i="3"/>
  <c r="K635" i="3"/>
  <c r="K1609" i="3"/>
  <c r="K2447" i="3"/>
  <c r="K3389" i="3"/>
  <c r="K5446" i="3"/>
  <c r="K4768" i="3"/>
  <c r="K3398" i="3"/>
  <c r="K4852" i="3"/>
  <c r="K2586" i="3"/>
  <c r="K5086" i="3"/>
  <c r="K2619" i="3"/>
  <c r="K2423" i="3"/>
  <c r="K1211" i="3"/>
  <c r="K742" i="3"/>
  <c r="K1274" i="3"/>
  <c r="K905" i="3"/>
  <c r="K146" i="3"/>
  <c r="K3732" i="3"/>
  <c r="K3309" i="3"/>
  <c r="K666" i="3"/>
  <c r="K1881" i="3"/>
  <c r="K1516" i="3"/>
  <c r="K2087" i="3"/>
  <c r="K1767" i="3"/>
  <c r="K1421" i="3"/>
  <c r="K5611" i="3"/>
  <c r="K4582" i="3"/>
  <c r="K4651" i="3"/>
  <c r="K2630" i="3"/>
  <c r="K5727" i="3"/>
  <c r="K1365" i="3"/>
  <c r="K973" i="3"/>
  <c r="K1144" i="3"/>
  <c r="K3791" i="3"/>
  <c r="K3193" i="3"/>
  <c r="K5879" i="3"/>
  <c r="K5192" i="3"/>
  <c r="K1923" i="3"/>
  <c r="K641" i="3"/>
  <c r="K432" i="3"/>
  <c r="K1445" i="3"/>
  <c r="K5118" i="3"/>
  <c r="K3381" i="3"/>
  <c r="K2823" i="3"/>
  <c r="K3949" i="3"/>
  <c r="K3882" i="3"/>
  <c r="K3124" i="3"/>
  <c r="K5706" i="3"/>
  <c r="K5045" i="3"/>
  <c r="K1497" i="3"/>
  <c r="K5038" i="3"/>
  <c r="K1359" i="3"/>
  <c r="K1488" i="3"/>
  <c r="K4678" i="3"/>
  <c r="K1819" i="3"/>
  <c r="K2329" i="3"/>
  <c r="K423" i="3"/>
  <c r="K3194" i="3"/>
  <c r="K483" i="3"/>
  <c r="K4121" i="3"/>
  <c r="K1069" i="3"/>
  <c r="K2438" i="3"/>
  <c r="K4122" i="3"/>
  <c r="K4551" i="3"/>
  <c r="K930" i="3"/>
  <c r="K3014" i="3"/>
  <c r="K5743" i="3"/>
  <c r="K5367" i="3"/>
  <c r="K2380" i="3"/>
  <c r="K2744" i="3"/>
  <c r="K832" i="3"/>
  <c r="K4180" i="3"/>
  <c r="K5286" i="3"/>
  <c r="K277" i="3"/>
  <c r="K3125" i="3"/>
  <c r="K5826" i="3"/>
  <c r="K2038" i="3"/>
  <c r="K3022" i="3"/>
  <c r="K4344" i="3"/>
  <c r="K1223" i="3"/>
  <c r="K3230" i="3"/>
  <c r="K1414" i="3"/>
  <c r="K3023" i="3"/>
  <c r="K790" i="3"/>
  <c r="K2116" i="3"/>
  <c r="K1059" i="3"/>
  <c r="K3832" i="3"/>
  <c r="K4931" i="3"/>
  <c r="K5860" i="3"/>
  <c r="K3739" i="3"/>
  <c r="K2646" i="3"/>
  <c r="K242" i="3"/>
  <c r="K2117" i="3"/>
  <c r="K4679" i="3"/>
  <c r="K478" i="3"/>
  <c r="K923" i="3"/>
  <c r="K4123" i="3"/>
  <c r="K4272" i="3"/>
  <c r="K5330" i="3"/>
  <c r="K5768" i="3"/>
  <c r="K3403" i="3"/>
  <c r="K3470" i="3"/>
  <c r="K273" i="3"/>
  <c r="K5689" i="3"/>
  <c r="K4823" i="3"/>
  <c r="K791" i="3"/>
  <c r="K3374" i="3"/>
  <c r="K2843" i="3"/>
  <c r="K5631" i="3"/>
  <c r="K3784" i="3"/>
  <c r="K5006" i="3"/>
  <c r="K5602" i="3"/>
  <c r="K1734" i="3"/>
  <c r="K4834" i="3"/>
  <c r="K5493" i="3"/>
  <c r="K1840" i="3"/>
  <c r="K120" i="3"/>
  <c r="K1431" i="3"/>
  <c r="K239" i="3"/>
  <c r="K3499" i="3"/>
  <c r="K4084" i="3"/>
  <c r="K2776" i="3"/>
  <c r="K4241" i="3"/>
  <c r="K49" i="3"/>
  <c r="K2088" i="3"/>
  <c r="K415" i="3"/>
  <c r="K1517" i="3"/>
  <c r="K5618" i="3"/>
  <c r="K2238" i="3"/>
  <c r="K1381" i="3"/>
  <c r="K5934" i="3"/>
  <c r="K2340" i="3"/>
  <c r="K5250" i="3"/>
  <c r="K3972" i="3"/>
  <c r="K3025" i="3"/>
  <c r="K515" i="3"/>
  <c r="K1610" i="3"/>
  <c r="K5913" i="3"/>
  <c r="K3888" i="3"/>
  <c r="K1873" i="3"/>
  <c r="K4824" i="3"/>
  <c r="K3260" i="3"/>
  <c r="K759" i="3"/>
  <c r="K2473" i="3"/>
  <c r="K1525" i="3"/>
  <c r="K3026" i="3"/>
  <c r="K1985" i="3"/>
  <c r="K5104" i="3"/>
  <c r="K4680" i="3"/>
  <c r="K5660" i="3"/>
  <c r="K554" i="3"/>
  <c r="K5699" i="3"/>
  <c r="K4403" i="3"/>
  <c r="K2288" i="3"/>
  <c r="K182" i="3"/>
  <c r="K3833" i="3"/>
  <c r="K4433" i="3"/>
  <c r="K3636" i="3"/>
  <c r="K5584" i="3"/>
  <c r="K4484" i="3"/>
  <c r="K3812" i="3"/>
  <c r="K3126" i="3"/>
  <c r="K4793" i="3"/>
  <c r="K470" i="3"/>
  <c r="K2756" i="3"/>
  <c r="K505" i="3"/>
  <c r="K3805" i="3"/>
  <c r="K2335" i="3"/>
  <c r="K3172" i="3"/>
  <c r="K5720" i="3"/>
  <c r="K265" i="3"/>
  <c r="K4840" i="3"/>
  <c r="K5749" i="3"/>
  <c r="K4237" i="3"/>
  <c r="K328" i="3"/>
  <c r="K1473" i="3"/>
  <c r="K5736" i="3"/>
  <c r="K1841" i="3"/>
  <c r="K1949" i="3"/>
  <c r="K2829" i="3"/>
  <c r="K1017" i="3"/>
  <c r="K4495" i="3"/>
  <c r="K4889" i="3"/>
  <c r="K3173" i="3"/>
  <c r="K424" i="3"/>
  <c r="K579" i="3"/>
  <c r="K875" i="3"/>
  <c r="K347" i="3"/>
  <c r="K19" i="3"/>
  <c r="K3874" i="3"/>
  <c r="K5666" i="3"/>
  <c r="K3860" i="3"/>
  <c r="K250" i="3"/>
  <c r="K3684" i="3"/>
  <c r="K1783" i="3"/>
  <c r="K5461" i="3"/>
  <c r="K2988" i="3"/>
  <c r="K4226" i="3"/>
  <c r="K1070" i="3"/>
  <c r="K768" i="3"/>
  <c r="K115" i="3"/>
  <c r="K5562" i="3"/>
  <c r="K4479" i="3"/>
  <c r="K2140" i="3"/>
  <c r="K1049" i="3"/>
  <c r="K1793" i="3"/>
  <c r="K1207" i="3"/>
  <c r="K3471" i="3"/>
  <c r="K5426" i="3"/>
  <c r="K4015" i="3"/>
  <c r="K3699" i="3"/>
  <c r="K1026" i="3"/>
  <c r="K4496" i="3"/>
  <c r="K1752" i="3"/>
  <c r="K5242" i="3"/>
  <c r="K5480" i="3"/>
  <c r="K2534" i="3"/>
  <c r="K4139" i="3"/>
  <c r="K4404" i="3"/>
  <c r="K3361" i="3"/>
  <c r="K3725" i="3"/>
  <c r="K3668" i="3"/>
  <c r="K4915" i="3"/>
  <c r="K2865" i="3"/>
  <c r="K4169" i="3"/>
  <c r="K1474" i="3"/>
  <c r="K2398" i="3"/>
  <c r="K1398" i="3"/>
  <c r="K4979" i="3"/>
  <c r="K4531" i="3"/>
  <c r="K1307" i="3"/>
  <c r="K1392" i="3"/>
  <c r="K5926" i="3"/>
  <c r="K3404" i="3"/>
  <c r="K4313" i="3"/>
  <c r="K1224" i="3"/>
  <c r="K1758" i="3"/>
  <c r="K4176" i="3"/>
  <c r="K4829" i="3"/>
  <c r="K348" i="3"/>
  <c r="K2727" i="3"/>
  <c r="K3382" i="3"/>
  <c r="K3564" i="3"/>
  <c r="K1475" i="3"/>
  <c r="K2728" i="3"/>
  <c r="K3362" i="3"/>
  <c r="K1918" i="3"/>
  <c r="K4932" i="3"/>
  <c r="K5996" i="3"/>
  <c r="K2857" i="3"/>
  <c r="K5789" i="3"/>
  <c r="K743" i="3"/>
  <c r="K5801" i="3"/>
  <c r="K1088" i="3"/>
  <c r="K3845" i="3"/>
  <c r="K4772" i="3"/>
  <c r="K5012" i="3"/>
  <c r="K92" i="3"/>
  <c r="K4497" i="3"/>
  <c r="K837" i="3"/>
  <c r="K367" i="3"/>
  <c r="K1557" i="3"/>
  <c r="K1060" i="3"/>
  <c r="K5597" i="3"/>
  <c r="K2517" i="3"/>
  <c r="K3328" i="3"/>
  <c r="K4956" i="3"/>
  <c r="K5585" i="3"/>
  <c r="K3821" i="3"/>
  <c r="K2289" i="3"/>
  <c r="K3210" i="3"/>
  <c r="K5842" i="3"/>
  <c r="K4215" i="3"/>
  <c r="K4485" i="3"/>
  <c r="K1768" i="3"/>
  <c r="K5975" i="3"/>
  <c r="K1133" i="3"/>
  <c r="K3399" i="3"/>
  <c r="K2430" i="3"/>
  <c r="K4452" i="3"/>
  <c r="K3368" i="3"/>
  <c r="K1894" i="3"/>
  <c r="K3092" i="3"/>
  <c r="K2518" i="3"/>
  <c r="K4327" i="3"/>
  <c r="K4470" i="3"/>
  <c r="K4319" i="3"/>
  <c r="K1366" i="3"/>
  <c r="K3929" i="3"/>
  <c r="K226" i="3"/>
  <c r="K4040" i="3"/>
  <c r="K737" i="3"/>
  <c r="K4617" i="3"/>
  <c r="K5254" i="3"/>
  <c r="K1639" i="3"/>
  <c r="K5956" i="3"/>
  <c r="K151" i="3"/>
  <c r="K591" i="3"/>
  <c r="K1184" i="3"/>
  <c r="K4807" i="3"/>
  <c r="K1829" i="3"/>
  <c r="K3806" i="3"/>
  <c r="K876" i="3"/>
  <c r="K3675" i="3"/>
  <c r="K1191" i="3"/>
  <c r="K464" i="3"/>
  <c r="K3700" i="3"/>
  <c r="K1040" i="3"/>
  <c r="K4033" i="3"/>
  <c r="K1350" i="3"/>
  <c r="K3718" i="3"/>
  <c r="K5855" i="3"/>
  <c r="K1718" i="3"/>
  <c r="K5515" i="3"/>
  <c r="K349" i="3"/>
  <c r="K1282" i="3"/>
  <c r="K4434" i="3"/>
  <c r="K3284" i="3"/>
  <c r="K1308" i="3"/>
  <c r="K31" i="3"/>
  <c r="K5432" i="3"/>
  <c r="K1225" i="3"/>
  <c r="K2208" i="3"/>
  <c r="K93" i="3"/>
  <c r="K5888" i="3"/>
  <c r="K3813" i="3"/>
  <c r="K4380" i="3"/>
  <c r="K56" i="3"/>
  <c r="K636" i="3"/>
  <c r="K1309" i="3"/>
  <c r="K3223" i="3"/>
  <c r="K1236" i="3"/>
  <c r="K5516" i="3"/>
  <c r="K2750" i="3"/>
  <c r="K4897" i="3"/>
  <c r="K2414" i="3"/>
  <c r="K5316" i="3"/>
  <c r="K738" i="3"/>
  <c r="K5119" i="3"/>
  <c r="K2824" i="3"/>
  <c r="K3692" i="3"/>
  <c r="K4328" i="3"/>
  <c r="K3180" i="3"/>
  <c r="K2647" i="3"/>
  <c r="K5498" i="3"/>
  <c r="K2161" i="3"/>
  <c r="K4189" i="3"/>
  <c r="K4874" i="3"/>
  <c r="K2082" i="3"/>
  <c r="K5389" i="3"/>
  <c r="K4853" i="3"/>
  <c r="K2039" i="3"/>
  <c r="K2290" i="3"/>
  <c r="K3565" i="3"/>
  <c r="K838" i="3"/>
  <c r="K4702" i="3"/>
  <c r="K1300" i="3"/>
  <c r="K3056" i="3"/>
  <c r="K1126" i="3"/>
  <c r="K4785" i="3"/>
  <c r="K4067" i="3"/>
  <c r="K4446" i="3"/>
  <c r="K3760" i="3"/>
  <c r="K1351" i="3"/>
  <c r="K2792" i="3"/>
  <c r="K5159" i="3"/>
  <c r="K4216" i="3"/>
  <c r="K3435" i="3"/>
  <c r="K5377" i="3"/>
  <c r="K471" i="3"/>
  <c r="K2523" i="3"/>
  <c r="K5259" i="3"/>
  <c r="K1005" i="3"/>
  <c r="K3476" i="3"/>
  <c r="K1150" i="3"/>
  <c r="K4972" i="3"/>
  <c r="K3512" i="3"/>
  <c r="K778" i="3"/>
  <c r="K168" i="3"/>
  <c r="K3134" i="3"/>
  <c r="K2609" i="3"/>
  <c r="K2135" i="3"/>
  <c r="K3285" i="3"/>
  <c r="K2291" i="3"/>
  <c r="K13" i="3"/>
  <c r="K484" i="3"/>
  <c r="K1498" i="3"/>
  <c r="K4948" i="3"/>
  <c r="K3627" i="3"/>
  <c r="K4726" i="3"/>
  <c r="K4898" i="3"/>
  <c r="K5307" i="3"/>
  <c r="K4597" i="3"/>
  <c r="K1537" i="3"/>
  <c r="K3907" i="3"/>
  <c r="K4077" i="3"/>
  <c r="K2194" i="3"/>
  <c r="K5294" i="3"/>
  <c r="K5612" i="3"/>
  <c r="K1321" i="3"/>
  <c r="K1041" i="3"/>
  <c r="K3840" i="3"/>
  <c r="K4016" i="3"/>
  <c r="K3411" i="3"/>
  <c r="K2763" i="3"/>
  <c r="K3300" i="3"/>
  <c r="K5900" i="3"/>
  <c r="K1061" i="3"/>
  <c r="K3889" i="3"/>
  <c r="K3956" i="3"/>
  <c r="K675" i="3"/>
  <c r="K3753" i="3"/>
  <c r="K2866" i="3"/>
  <c r="K3528" i="3"/>
  <c r="K948" i="3"/>
  <c r="K4799" i="3"/>
  <c r="K2439" i="3"/>
  <c r="K3875" i="3"/>
  <c r="K5020" i="3"/>
  <c r="K5270" i="3"/>
  <c r="K4287" i="3"/>
  <c r="K5923" i="3"/>
  <c r="K727" i="3"/>
  <c r="K897" i="3"/>
  <c r="K617" i="3"/>
  <c r="K2678" i="3"/>
  <c r="K1802" i="3"/>
  <c r="K3950" i="3"/>
  <c r="K3076" i="3"/>
  <c r="K1968" i="3"/>
  <c r="K5861" i="3"/>
  <c r="K5675" i="3"/>
  <c r="K5712" i="3"/>
  <c r="K4710" i="3"/>
  <c r="K3015" i="3"/>
  <c r="K2764" i="3"/>
  <c r="K1934" i="3"/>
  <c r="K801" i="3"/>
  <c r="K5613" i="3"/>
  <c r="K1134" i="3"/>
  <c r="K4299" i="3"/>
  <c r="K4703" i="3"/>
  <c r="K5053" i="3"/>
  <c r="K3375" i="3"/>
  <c r="K744" i="3"/>
  <c r="K1175" i="3"/>
  <c r="K407" i="3"/>
  <c r="K1913" i="3"/>
  <c r="K5017" i="3"/>
  <c r="K5481" i="3"/>
  <c r="K3286" i="3"/>
  <c r="K3899" i="3"/>
  <c r="K3152" i="3"/>
  <c r="K2640" i="3"/>
  <c r="K839" i="3"/>
  <c r="K3908" i="3"/>
  <c r="K779" i="3"/>
  <c r="K5721" i="3"/>
  <c r="K169" i="3"/>
  <c r="K781" i="3"/>
  <c r="K1979" i="3"/>
  <c r="K147" i="3"/>
  <c r="K2878" i="3"/>
  <c r="K5433" i="3"/>
  <c r="K5639" i="3"/>
  <c r="K3" i="3"/>
  <c r="K2938" i="3"/>
  <c r="K5287" i="3"/>
  <c r="K1700" i="3"/>
  <c r="K3102" i="3"/>
  <c r="K5434" i="3"/>
  <c r="K3419" i="3"/>
  <c r="K4085" i="3"/>
  <c r="K5054" i="3"/>
  <c r="K4417" i="3"/>
  <c r="K5174" i="3"/>
  <c r="K5378" i="3"/>
  <c r="K1692" i="3"/>
  <c r="K2566" i="3"/>
  <c r="K4630" i="3"/>
  <c r="K5790" i="3"/>
  <c r="K1852" i="3"/>
  <c r="K5400" i="3"/>
  <c r="K3390" i="3"/>
  <c r="K1846" i="3"/>
  <c r="K4068" i="3"/>
  <c r="K4034" i="3"/>
  <c r="K5469" i="3"/>
  <c r="K2554" i="3"/>
  <c r="K1185" i="3"/>
  <c r="K3487" i="3"/>
  <c r="K3957" i="3"/>
  <c r="K1905" i="3"/>
  <c r="K854" i="3"/>
  <c r="K240" i="3"/>
  <c r="K2592" i="3"/>
  <c r="K2705" i="3"/>
  <c r="K2431" i="3"/>
  <c r="K2450" i="3"/>
  <c r="K2302" i="3"/>
  <c r="K4527" i="3"/>
  <c r="K4598" i="3"/>
  <c r="K1382" i="3"/>
  <c r="K5447" i="3"/>
  <c r="K5535" i="3"/>
  <c r="K4206" i="3"/>
  <c r="K2458" i="3"/>
  <c r="K2610" i="3"/>
  <c r="K5586" i="3"/>
  <c r="K3181" i="3"/>
  <c r="K822" i="3"/>
  <c r="K1494" i="3"/>
  <c r="K3933" i="3"/>
  <c r="K1652" i="3"/>
  <c r="K4576" i="3"/>
  <c r="K2963" i="3"/>
  <c r="K5603" i="3"/>
  <c r="K2952" i="3"/>
  <c r="K974" i="3"/>
  <c r="K1275" i="3"/>
  <c r="K1411" i="3"/>
  <c r="K1404" i="3"/>
  <c r="K1050" i="3"/>
  <c r="K685" i="3"/>
  <c r="K5295" i="3"/>
  <c r="K2478" i="3"/>
  <c r="K9" i="3"/>
  <c r="K4391" i="3"/>
  <c r="K3578" i="3"/>
  <c r="K3557" i="3"/>
  <c r="K2303" i="3"/>
  <c r="K5264" i="3"/>
  <c r="K623" i="3"/>
  <c r="K1508" i="3"/>
  <c r="K3988" i="3"/>
  <c r="K3740" i="3"/>
  <c r="K5140" i="3"/>
  <c r="K4980" i="3"/>
  <c r="K266" i="3"/>
  <c r="K1895" i="3"/>
  <c r="K199" i="3"/>
  <c r="K3336" i="3"/>
  <c r="K4381" i="3"/>
  <c r="K5105" i="3"/>
  <c r="K3463" i="3"/>
  <c r="K4670" i="3"/>
  <c r="K4094" i="3"/>
  <c r="K2220" i="3"/>
  <c r="K3549" i="3"/>
  <c r="K4355" i="3"/>
  <c r="K5525" i="3"/>
  <c r="K1518" i="3"/>
  <c r="K1614" i="3"/>
  <c r="K337" i="3"/>
  <c r="K792" i="3"/>
  <c r="K1640" i="3"/>
  <c r="K3488" i="3"/>
  <c r="K4631" i="3"/>
  <c r="K5526" i="3"/>
  <c r="K5007" i="3"/>
  <c r="K4632" i="3"/>
  <c r="K1526" i="3"/>
  <c r="K3669" i="3"/>
  <c r="K745" i="3"/>
  <c r="K5320" i="3"/>
  <c r="K4453" i="3"/>
  <c r="K297" i="3"/>
  <c r="K1887" i="3"/>
  <c r="K4941" i="3"/>
  <c r="K5407" i="3"/>
  <c r="K3153" i="3"/>
  <c r="K2996" i="3"/>
  <c r="K5640" i="3"/>
  <c r="K257" i="3"/>
  <c r="K3445" i="3"/>
  <c r="K4392" i="3"/>
  <c r="K3301" i="3"/>
  <c r="K2014" i="3"/>
  <c r="K1830" i="3"/>
  <c r="K1458" i="3"/>
  <c r="K3628" i="3"/>
  <c r="K1042" i="3"/>
  <c r="K4942" i="3"/>
  <c r="K1647" i="3"/>
  <c r="K5645" i="3"/>
  <c r="K2025" i="3"/>
  <c r="K2083" i="3"/>
  <c r="K5055" i="3"/>
  <c r="K3302" i="3"/>
  <c r="K5587" i="3"/>
  <c r="K516" i="3"/>
  <c r="K5894" i="3"/>
  <c r="K1415" i="3"/>
  <c r="K5243" i="3"/>
  <c r="K4542" i="3"/>
  <c r="K2939" i="3"/>
  <c r="K4704" i="3"/>
  <c r="K592" i="3"/>
  <c r="K3529" i="3"/>
  <c r="K5435" i="3"/>
  <c r="K5554" i="3"/>
  <c r="K4508" i="3"/>
  <c r="K1360" i="3"/>
  <c r="K943" i="3"/>
  <c r="K5527" i="3"/>
  <c r="K2415" i="3"/>
  <c r="K3995" i="3"/>
  <c r="K786" i="3"/>
  <c r="K661" i="3"/>
  <c r="K3489" i="3"/>
  <c r="K4750" i="3"/>
  <c r="K3824" i="3"/>
  <c r="K5549" i="3"/>
  <c r="K4916" i="3"/>
  <c r="K4242" i="3"/>
  <c r="K5408" i="3"/>
  <c r="K3490" i="3"/>
  <c r="K4794" i="3"/>
  <c r="K1906" i="3"/>
  <c r="K2940" i="3"/>
  <c r="K1352" i="3"/>
  <c r="K4459" i="3"/>
  <c r="K4468" i="3"/>
  <c r="K2906" i="3"/>
  <c r="K1180" i="3"/>
  <c r="K1648" i="3"/>
  <c r="K3016" i="3"/>
  <c r="K1027" i="3"/>
  <c r="K2191" i="3"/>
  <c r="K667" i="3"/>
  <c r="K2844" i="3"/>
  <c r="K5588" i="3"/>
  <c r="K3981" i="3"/>
  <c r="K5957" i="3"/>
  <c r="K2535" i="3"/>
  <c r="K2997" i="3"/>
  <c r="K5312" i="3"/>
  <c r="K944" i="3"/>
  <c r="K2867" i="3"/>
  <c r="K2375" i="3"/>
  <c r="K4498" i="3"/>
  <c r="K610" i="3"/>
  <c r="K2812" i="3"/>
  <c r="K2200" i="3"/>
  <c r="K1858" i="3"/>
  <c r="K5068" i="3"/>
  <c r="K3077" i="3"/>
  <c r="K4846" i="3"/>
  <c r="K5205" i="3"/>
  <c r="K1131" i="3"/>
  <c r="K4917" i="3"/>
  <c r="K4005" i="3"/>
  <c r="K1867" i="3"/>
  <c r="K2148" i="3"/>
  <c r="K1135" i="3"/>
  <c r="K587" i="3"/>
  <c r="K474" i="3"/>
  <c r="K5655" i="3"/>
  <c r="K10" i="3"/>
  <c r="K2658" i="3"/>
  <c r="K1262" i="3"/>
  <c r="K5632" i="3"/>
  <c r="K3174" i="3"/>
  <c r="K4320" i="3"/>
  <c r="K5604" i="3"/>
  <c r="K425" i="3"/>
  <c r="K1440" i="3"/>
  <c r="K823" i="3"/>
  <c r="K3535" i="3"/>
  <c r="K2376" i="3"/>
  <c r="K3680" i="3"/>
  <c r="K2015" i="3"/>
  <c r="K2555" i="3"/>
  <c r="K2336" i="3"/>
  <c r="K4734" i="3"/>
  <c r="K1212" i="3"/>
  <c r="K3078" i="3"/>
  <c r="K760" i="3"/>
  <c r="K1226" i="3"/>
  <c r="K2072" i="3"/>
  <c r="K4808" i="3"/>
  <c r="K3540" i="3"/>
  <c r="K2540" i="3"/>
  <c r="K2230" i="3"/>
  <c r="K3324" i="3"/>
  <c r="K3757" i="3"/>
  <c r="K3996" i="3"/>
  <c r="K1127" i="3"/>
  <c r="K4973" i="3"/>
  <c r="K2274" i="3"/>
  <c r="K3261" i="3"/>
  <c r="K2648" i="3"/>
  <c r="K4543" i="3"/>
  <c r="K1071" i="3"/>
  <c r="K1544" i="3"/>
  <c r="K4744" i="3"/>
  <c r="K4411" i="3"/>
  <c r="K1941" i="3"/>
  <c r="K528" i="3"/>
  <c r="K4221" i="3"/>
  <c r="K5924" i="3"/>
  <c r="K4800" i="3"/>
  <c r="K1907" i="3"/>
  <c r="K2765" i="3"/>
  <c r="K388" i="3"/>
  <c r="K2631" i="3"/>
  <c r="K4418" i="3"/>
  <c r="K5700" i="3"/>
  <c r="K710" i="3"/>
  <c r="K2641" i="3"/>
  <c r="K3446" i="3"/>
  <c r="K1919" i="3"/>
  <c r="K4532" i="3"/>
  <c r="K1283" i="3"/>
  <c r="K2545" i="3"/>
  <c r="K4006" i="3"/>
  <c r="K3202" i="3"/>
  <c r="K4730" i="3"/>
  <c r="K2679" i="3"/>
  <c r="K676" i="3"/>
  <c r="K2722" i="3"/>
  <c r="K5183" i="3"/>
  <c r="K496" i="3"/>
  <c r="K611" i="3"/>
  <c r="K4818" i="3"/>
  <c r="K5875" i="3"/>
  <c r="K2953" i="3"/>
  <c r="K5175" i="3"/>
  <c r="K1542" i="3"/>
  <c r="K1930" i="3"/>
  <c r="K4949" i="3"/>
  <c r="K5462" i="3"/>
  <c r="K5356" i="3"/>
  <c r="K963" i="3"/>
  <c r="K3650" i="3"/>
  <c r="K991" i="3"/>
  <c r="K3376" i="3"/>
  <c r="K5439" i="3"/>
  <c r="K888" i="3"/>
  <c r="K4757" i="3"/>
  <c r="K4424" i="3"/>
  <c r="K4751" i="3"/>
  <c r="K4111" i="3"/>
  <c r="K3325" i="3"/>
  <c r="K3491" i="3"/>
  <c r="K5046" i="3"/>
  <c r="K543" i="3"/>
  <c r="K3169" i="3"/>
  <c r="K5827" i="3"/>
  <c r="K329" i="3"/>
  <c r="K2712" i="3"/>
  <c r="K931" i="3"/>
  <c r="K3337" i="3"/>
  <c r="K1459" i="3"/>
  <c r="K4405" i="3"/>
  <c r="K1361" i="3"/>
  <c r="K183" i="3"/>
  <c r="K3492" i="3"/>
  <c r="K1093" i="3"/>
  <c r="K855" i="3"/>
  <c r="K4619" i="3"/>
  <c r="K1969" i="3"/>
  <c r="K1227" i="3"/>
  <c r="K1561" i="3"/>
  <c r="K4758" i="3"/>
  <c r="K3493" i="3"/>
  <c r="K4170" i="3"/>
  <c r="K5357" i="3"/>
  <c r="K3792" i="3"/>
  <c r="K2304" i="3"/>
  <c r="K5528" i="3"/>
  <c r="K1105" i="3"/>
  <c r="K3447" i="3"/>
  <c r="K2209" i="3"/>
  <c r="K917" i="3"/>
  <c r="K3822" i="3"/>
  <c r="K5136" i="3"/>
  <c r="K5997" i="3"/>
  <c r="K576" i="3"/>
  <c r="K5509" i="3"/>
  <c r="K3530" i="3"/>
  <c r="K1466" i="3"/>
  <c r="K4273" i="3"/>
  <c r="K2797" i="3"/>
  <c r="K2536" i="3"/>
  <c r="K4486" i="3"/>
  <c r="K3154" i="3"/>
  <c r="K5024" i="3"/>
  <c r="K1728" i="3"/>
  <c r="K1213" i="3"/>
  <c r="K3326" i="3"/>
  <c r="K125" i="3"/>
  <c r="K4167" i="3"/>
  <c r="K4101" i="3"/>
  <c r="K4671" i="3"/>
  <c r="K1545" i="3"/>
  <c r="K5344" i="3"/>
  <c r="K2593" i="3"/>
  <c r="K5722" i="3"/>
  <c r="K4759" i="3"/>
  <c r="K368" i="3"/>
  <c r="K291" i="3"/>
  <c r="K3566" i="3"/>
  <c r="K1888" i="3"/>
  <c r="K1663" i="3"/>
  <c r="K1373" i="3"/>
  <c r="K4957" i="3"/>
  <c r="K2157" i="3"/>
  <c r="K1340" i="3"/>
  <c r="K1263" i="3"/>
  <c r="K700" i="3"/>
  <c r="K497" i="3"/>
  <c r="K2899" i="3"/>
  <c r="K3075" i="3"/>
  <c r="K4124" i="3"/>
  <c r="K1914" i="3"/>
  <c r="K3203" i="3"/>
  <c r="K833" i="3"/>
  <c r="K1310" i="3"/>
  <c r="K2221" i="3"/>
  <c r="K2244" i="3"/>
  <c r="K5756" i="3"/>
  <c r="K1653" i="3"/>
  <c r="K2004" i="3"/>
  <c r="K3420" i="3"/>
  <c r="K1579" i="3"/>
  <c r="K2921" i="3"/>
  <c r="K694" i="3"/>
  <c r="K1269" i="3"/>
  <c r="K1676" i="3"/>
  <c r="K121" i="3"/>
  <c r="K479" i="3"/>
  <c r="K1538" i="3"/>
  <c r="K5563" i="3"/>
  <c r="K1214" i="3"/>
  <c r="K1551" i="3"/>
  <c r="K5723" i="3"/>
  <c r="K4620" i="3"/>
  <c r="K4681" i="3"/>
  <c r="K3693" i="3"/>
  <c r="K3271" i="3"/>
  <c r="K4577" i="3"/>
  <c r="K4509" i="3"/>
  <c r="K647" i="3"/>
  <c r="K3391" i="3"/>
  <c r="K3310" i="3"/>
  <c r="K1931" i="3"/>
  <c r="K5769" i="3"/>
  <c r="K4435" i="3"/>
  <c r="K2040" i="3"/>
  <c r="K3341" i="3"/>
  <c r="K4559" i="3"/>
  <c r="K2642" i="3"/>
  <c r="K1062" i="3"/>
  <c r="K2524" i="3"/>
  <c r="K4164" i="3"/>
  <c r="K2507" i="3"/>
  <c r="K1233" i="3"/>
  <c r="K3846" i="3"/>
  <c r="K1742" i="3"/>
  <c r="K3155" i="3"/>
  <c r="K5856" i="3"/>
  <c r="K2171" i="3"/>
  <c r="K1509" i="3"/>
  <c r="K1089" i="3"/>
  <c r="K2222" i="3"/>
  <c r="K4663" i="3"/>
  <c r="K1615" i="3"/>
  <c r="K761" i="3"/>
  <c r="K2239" i="3"/>
  <c r="K4967" i="3"/>
  <c r="K5345" i="3"/>
  <c r="K235" i="3"/>
  <c r="K3726" i="3"/>
  <c r="K298" i="3"/>
  <c r="K1332" i="3"/>
  <c r="K320" i="3"/>
  <c r="K3142" i="3"/>
  <c r="K5473" i="3"/>
  <c r="K2149" i="3"/>
  <c r="K4847" i="3"/>
  <c r="K2383" i="3"/>
  <c r="K1743" i="3"/>
  <c r="K5454" i="3"/>
  <c r="K1896" i="3"/>
  <c r="K5555" i="3"/>
  <c r="K426" i="3"/>
  <c r="K4521" i="3"/>
  <c r="K1657" i="3"/>
  <c r="K3311" i="3"/>
  <c r="K824" i="3"/>
  <c r="K1567" i="3"/>
  <c r="K605" i="3"/>
  <c r="K2706" i="3"/>
  <c r="K5494" i="3"/>
  <c r="K5141" i="3"/>
  <c r="K3472" i="3"/>
  <c r="K2065" i="3"/>
  <c r="K194" i="3"/>
  <c r="K1051" i="3"/>
  <c r="K3363" i="3"/>
  <c r="K292" i="3"/>
  <c r="K3354" i="3"/>
  <c r="K1924" i="3"/>
  <c r="K4227" i="3"/>
  <c r="K5482" i="3"/>
  <c r="K1920" i="3"/>
  <c r="K3162" i="3"/>
  <c r="K975" i="3"/>
  <c r="K1713" i="3"/>
  <c r="K1043" i="3"/>
  <c r="K5976" i="3"/>
  <c r="K3500" i="3"/>
  <c r="K2459" i="3"/>
  <c r="K2325" i="3"/>
  <c r="K2834" i="3"/>
  <c r="K5115" i="3"/>
  <c r="K341" i="3"/>
  <c r="K5967" i="3"/>
  <c r="K3247" i="3"/>
  <c r="K2089" i="3"/>
  <c r="K4022" i="3"/>
  <c r="K2363" i="3"/>
  <c r="K2777" i="3"/>
  <c r="K2500" i="3"/>
  <c r="K2305" i="3"/>
  <c r="K4487" i="3"/>
  <c r="K1063" i="3"/>
  <c r="K2884" i="3"/>
  <c r="K5808" i="3"/>
  <c r="K4356" i="3"/>
  <c r="K190" i="3"/>
  <c r="K1580" i="3"/>
  <c r="K588" i="3"/>
  <c r="K3027" i="3"/>
  <c r="K3798" i="3"/>
  <c r="K5880" i="3"/>
  <c r="K1374" i="3"/>
  <c r="K465" i="3"/>
  <c r="K5047" i="3"/>
  <c r="K2245" i="3"/>
  <c r="K2972" i="3"/>
  <c r="K1701" i="3"/>
  <c r="K5095" i="3"/>
  <c r="K2479" i="3"/>
  <c r="K5162" i="3"/>
  <c r="K4140" i="3"/>
  <c r="K3224" i="3"/>
  <c r="K3900" i="3"/>
  <c r="K4773" i="3"/>
  <c r="K2381" i="3"/>
  <c r="K25" i="3"/>
  <c r="K4280" i="3"/>
  <c r="K3464" i="3"/>
  <c r="K170" i="3"/>
  <c r="K1693" i="3"/>
  <c r="K4314" i="3"/>
  <c r="K4086" i="3"/>
  <c r="K350" i="3"/>
  <c r="K5985" i="3"/>
  <c r="K2954" i="3"/>
  <c r="K3588" i="3"/>
  <c r="K568" i="3"/>
  <c r="K2567" i="3"/>
  <c r="K5321" i="3"/>
  <c r="K1399" i="3"/>
  <c r="K3754" i="3"/>
  <c r="K1215" i="3"/>
  <c r="K4238" i="3"/>
  <c r="K227" i="3"/>
  <c r="K1932" i="3"/>
  <c r="K4041" i="3"/>
  <c r="K1986" i="3"/>
  <c r="K5127" i="3"/>
  <c r="K4760" i="3"/>
  <c r="K1868" i="3"/>
  <c r="K1915" i="3"/>
  <c r="K4599" i="3"/>
  <c r="K5176" i="3"/>
  <c r="K3427" i="3"/>
  <c r="K4251" i="3"/>
  <c r="K3234" i="3"/>
  <c r="K3685" i="3"/>
  <c r="K898" i="3"/>
  <c r="K2816" i="3"/>
  <c r="K4705" i="3"/>
  <c r="K5463" i="3"/>
  <c r="K5837" i="3"/>
  <c r="K2751" i="3"/>
  <c r="K427" i="3"/>
  <c r="K3694" i="3"/>
  <c r="K57" i="3"/>
  <c r="K3275" i="3"/>
  <c r="K5474" i="3"/>
  <c r="K2313" i="3"/>
  <c r="K3814" i="3"/>
  <c r="K5802" i="3"/>
  <c r="K1341" i="3"/>
  <c r="K5907" i="3"/>
  <c r="K1446" i="3"/>
  <c r="K2930" i="3"/>
  <c r="K877" i="3"/>
  <c r="K5867" i="3"/>
  <c r="K5008" i="3"/>
  <c r="K1916" i="3"/>
  <c r="K1270" i="3"/>
  <c r="K3735" i="3"/>
  <c r="K5160" i="3"/>
  <c r="K4264" i="3"/>
  <c r="K5857" i="3"/>
  <c r="K5485" i="3"/>
  <c r="K2813" i="3"/>
  <c r="K4234" i="3"/>
  <c r="K5301" i="3"/>
  <c r="K2713" i="3"/>
  <c r="K5260" i="3"/>
  <c r="K4157" i="3"/>
  <c r="K1145" i="3"/>
  <c r="K1624" i="3"/>
  <c r="K3890" i="3"/>
  <c r="K3115" i="3"/>
  <c r="K4879" i="3"/>
  <c r="K177" i="3"/>
  <c r="K701" i="3"/>
  <c r="K3989" i="3"/>
  <c r="K3066" i="3"/>
  <c r="K1611" i="3"/>
  <c r="K32" i="3"/>
  <c r="K4078" i="3"/>
  <c r="K3758" i="3"/>
  <c r="K3195" i="3"/>
  <c r="K2090" i="3"/>
  <c r="K42" i="3"/>
  <c r="K5977" i="3"/>
  <c r="K4968" i="3"/>
  <c r="K3973" i="3"/>
  <c r="K330" i="3"/>
  <c r="K4923" i="3"/>
  <c r="K5128" i="3"/>
  <c r="K5317" i="3"/>
  <c r="K2451" i="3"/>
  <c r="K3701" i="3"/>
  <c r="K5986" i="3"/>
  <c r="K1874" i="3"/>
  <c r="K2835" i="3"/>
  <c r="K5177" i="3"/>
  <c r="K5895" i="3"/>
  <c r="K2263" i="3"/>
  <c r="K104" i="3"/>
  <c r="K5427" i="3"/>
  <c r="K5757" i="3"/>
  <c r="K3990" i="3"/>
  <c r="K321" i="3"/>
  <c r="K351" i="3"/>
  <c r="K3761" i="3"/>
  <c r="K4406" i="3"/>
  <c r="K5951" i="3"/>
  <c r="K1006" i="3"/>
  <c r="K4951" i="3"/>
  <c r="K5828" i="3"/>
  <c r="K1083" i="3"/>
  <c r="K2385" i="3"/>
  <c r="K4125" i="3"/>
  <c r="K1897" i="3"/>
  <c r="K2005" i="3"/>
  <c r="K369" i="3"/>
  <c r="K5777" i="3"/>
  <c r="K3254" i="3"/>
  <c r="K1546" i="3"/>
  <c r="K2587" i="3"/>
  <c r="K2692" i="3"/>
  <c r="K2058" i="3"/>
  <c r="K593" i="3"/>
  <c r="K2424" i="3"/>
  <c r="K5707" i="3"/>
  <c r="K3602" i="3"/>
  <c r="K4252" i="3"/>
  <c r="K4727" i="3"/>
  <c r="K4735" i="3"/>
  <c r="K1166" i="3"/>
  <c r="K4036" i="3"/>
  <c r="K5504" i="3"/>
  <c r="K3036" i="3"/>
  <c r="K2172" i="3"/>
  <c r="K2452" i="3"/>
  <c r="K4633" i="3"/>
  <c r="K1342" i="3"/>
  <c r="K5541" i="3"/>
  <c r="K4102" i="3"/>
  <c r="K5279" i="3"/>
  <c r="K4222" i="3"/>
  <c r="K5958" i="3"/>
  <c r="K2941" i="3"/>
  <c r="K450" i="3"/>
  <c r="K906" i="3"/>
  <c r="K3645" i="3"/>
  <c r="K3779" i="3"/>
  <c r="K1094" i="3"/>
  <c r="K1599" i="3"/>
  <c r="K668" i="3"/>
  <c r="K5288" i="3"/>
  <c r="K4" i="3"/>
  <c r="K4488" i="3"/>
  <c r="K14" i="3"/>
  <c r="K3767" i="3"/>
  <c r="K4860" i="3"/>
  <c r="K793" i="3"/>
  <c r="K1311" i="3"/>
  <c r="K5244" i="3"/>
  <c r="K2659" i="3"/>
  <c r="K3629" i="3"/>
  <c r="K3793" i="3"/>
  <c r="K184" i="3"/>
  <c r="K1649" i="3"/>
  <c r="K2546" i="3"/>
  <c r="K2392" i="3"/>
  <c r="K4165" i="3"/>
  <c r="K3129" i="3"/>
  <c r="K3531" i="3"/>
  <c r="K33" i="3"/>
  <c r="K2041" i="3"/>
  <c r="K4990" i="3"/>
  <c r="K1869" i="3"/>
  <c r="K3583" i="3"/>
  <c r="K318" i="3"/>
  <c r="K3412" i="3"/>
  <c r="K544" i="3"/>
  <c r="K4197" i="3"/>
  <c r="K794" i="3"/>
  <c r="K2168" i="3"/>
  <c r="K3660" i="3"/>
  <c r="K2240" i="3"/>
  <c r="K1106" i="3"/>
  <c r="K4471" i="3"/>
  <c r="K1052" i="3"/>
  <c r="K4761" i="3"/>
  <c r="K3905" i="3"/>
  <c r="K338" i="3"/>
  <c r="K1028" i="3"/>
  <c r="K34" i="3"/>
  <c r="K918" i="3"/>
  <c r="K3156" i="3"/>
  <c r="K4087" i="3"/>
  <c r="K2055" i="3"/>
  <c r="K864" i="3"/>
  <c r="K3575" i="3"/>
  <c r="K2680" i="3"/>
  <c r="K782" i="3"/>
  <c r="K5762" i="3"/>
  <c r="K3863" i="3"/>
  <c r="K695" i="3"/>
  <c r="K3501" i="3"/>
  <c r="K1568" i="3"/>
  <c r="K5289" i="3"/>
  <c r="K2292" i="3"/>
  <c r="K3106" i="3"/>
  <c r="K3477" i="3"/>
  <c r="K4337" i="3"/>
  <c r="K2425" i="3"/>
  <c r="K4819" i="3"/>
  <c r="K976" i="3"/>
  <c r="K5346" i="3"/>
  <c r="K5358" i="3"/>
  <c r="K4207" i="3"/>
  <c r="K5758" i="3"/>
  <c r="K1467" i="3"/>
  <c r="K4253" i="3"/>
  <c r="K466" i="3"/>
  <c r="K840" i="3"/>
  <c r="K4592" i="3"/>
  <c r="K1112" i="3"/>
  <c r="K5619" i="3"/>
  <c r="K67" i="3"/>
  <c r="K5397" i="3"/>
  <c r="K4736" i="3"/>
  <c r="K1136" i="3"/>
  <c r="K5713" i="3"/>
  <c r="K1811" i="3"/>
  <c r="K2432" i="3"/>
  <c r="K2922" i="3"/>
  <c r="K4573" i="3"/>
  <c r="K5737" i="3"/>
  <c r="K396" i="3"/>
  <c r="K2246" i="3"/>
  <c r="K3287" i="3"/>
  <c r="K3428" i="3"/>
  <c r="K251" i="3"/>
  <c r="K1160" i="3"/>
  <c r="K3997" i="3"/>
  <c r="K2964" i="3"/>
  <c r="K1432" i="3"/>
  <c r="K2393" i="3"/>
  <c r="K4265" i="3"/>
  <c r="K5096" i="3"/>
  <c r="K4454" i="3"/>
  <c r="K2594" i="3"/>
  <c r="K5039" i="3"/>
  <c r="K2965" i="3"/>
  <c r="K4722" i="3"/>
  <c r="K5701" i="3"/>
  <c r="K4131" i="3"/>
  <c r="K4528" i="3"/>
  <c r="K1658" i="3"/>
  <c r="K3854" i="3"/>
  <c r="K1995" i="3"/>
  <c r="K126" i="3"/>
  <c r="K1113" i="3"/>
  <c r="K4689" i="3"/>
  <c r="K728" i="3"/>
  <c r="K945" i="3"/>
  <c r="K4472" i="3"/>
  <c r="K5150" i="3"/>
  <c r="K5803" i="3"/>
  <c r="K2907" i="3"/>
  <c r="K1007" i="3"/>
  <c r="K1383" i="3"/>
  <c r="K2595" i="3"/>
  <c r="K5398" i="3"/>
  <c r="K441" i="3"/>
  <c r="K1197" i="3"/>
  <c r="K68" i="3"/>
  <c r="K3609" i="3"/>
  <c r="K3295" i="3"/>
  <c r="K352" i="3"/>
  <c r="K5018" i="3"/>
  <c r="K2440" i="3"/>
  <c r="K4664" i="3"/>
  <c r="K4079" i="3"/>
  <c r="K3045" i="3"/>
  <c r="K3303" i="3"/>
  <c r="K353" i="3"/>
  <c r="K1176" i="3"/>
  <c r="K3909" i="3"/>
  <c r="K4460" i="3"/>
  <c r="K3785" i="3"/>
  <c r="K4382" i="3"/>
  <c r="K3405" i="3"/>
  <c r="K4345" i="3"/>
  <c r="K1264" i="3"/>
  <c r="K4329" i="3"/>
  <c r="K1499" i="3"/>
  <c r="K1796" i="3"/>
  <c r="K4544" i="3"/>
  <c r="K2341" i="3"/>
  <c r="K3706" i="3"/>
  <c r="K1322" i="3"/>
  <c r="K2330" i="3"/>
  <c r="K825" i="3"/>
  <c r="K2766" i="3"/>
  <c r="K2556" i="3"/>
  <c r="K1753" i="3"/>
  <c r="K2091" i="3"/>
  <c r="K1353" i="3"/>
  <c r="K1000" i="3"/>
  <c r="K907" i="3"/>
  <c r="K1119" i="3"/>
  <c r="K2729" i="3"/>
  <c r="K1510" i="3"/>
  <c r="K4461" i="3"/>
  <c r="K545" i="3"/>
  <c r="K2693" i="3"/>
  <c r="K4062" i="3"/>
  <c r="K555" i="3"/>
  <c r="K1784" i="3"/>
  <c r="K4918" i="3"/>
  <c r="K1889" i="3"/>
  <c r="K3157" i="3"/>
  <c r="K517" i="3"/>
  <c r="K2182" i="3"/>
  <c r="K1362" i="3"/>
  <c r="K2331" i="3"/>
  <c r="K889" i="3"/>
  <c r="K2223" i="3"/>
  <c r="K3105" i="3"/>
  <c r="K787" i="3"/>
  <c r="K1489" i="3"/>
  <c r="K3342" i="3"/>
  <c r="K3713" i="3"/>
  <c r="K26" i="3"/>
  <c r="K5927" i="3"/>
  <c r="K3058" i="3"/>
  <c r="K653" i="3"/>
  <c r="K3343" i="3"/>
  <c r="K812" i="3"/>
  <c r="K834" i="3"/>
  <c r="K1284" i="3"/>
  <c r="K5178" i="3"/>
  <c r="K2730" i="3"/>
  <c r="K4288" i="3"/>
  <c r="K4171" i="3"/>
  <c r="K1078" i="3"/>
  <c r="K4367" i="3"/>
  <c r="K5914" i="3"/>
  <c r="K3436" i="3"/>
  <c r="K4177" i="3"/>
  <c r="K3465" i="3"/>
  <c r="K5213" i="3"/>
  <c r="K3594" i="3"/>
  <c r="K932" i="3"/>
  <c r="K5368" i="3"/>
  <c r="K3536" i="3"/>
  <c r="K3982" i="3"/>
  <c r="K331" i="3"/>
  <c r="K3364" i="3"/>
  <c r="K3392" i="3"/>
  <c r="K5598" i="3"/>
  <c r="K4037" i="3"/>
  <c r="K1666" i="3"/>
  <c r="K127" i="3"/>
  <c r="K3143" i="3"/>
  <c r="K4258" i="3"/>
  <c r="K3248" i="3"/>
  <c r="K878" i="3"/>
  <c r="K949" i="3"/>
  <c r="K2955" i="3"/>
  <c r="K1384" i="3"/>
  <c r="K1539" i="3"/>
  <c r="K209" i="3"/>
  <c r="K3719" i="3"/>
  <c r="K5968" i="3"/>
  <c r="K11" i="3"/>
  <c r="K1543" i="3"/>
  <c r="K5076" i="3"/>
  <c r="K4890" i="3"/>
  <c r="K3266" i="3"/>
  <c r="K2998" i="3"/>
  <c r="K2683" i="3"/>
  <c r="K2900" i="3"/>
  <c r="K5137" i="3"/>
  <c r="K216" i="3"/>
  <c r="K3437" i="3"/>
  <c r="K442" i="3"/>
  <c r="K2798" i="3"/>
  <c r="K1812" i="3"/>
  <c r="K2714" i="3"/>
  <c r="K1333" i="3"/>
  <c r="K1600" i="3"/>
  <c r="K1412" i="3"/>
  <c r="K354" i="3"/>
  <c r="K3825" i="3"/>
  <c r="K826" i="3"/>
  <c r="K5379" i="3"/>
  <c r="K4809" i="3"/>
  <c r="K2369" i="3"/>
  <c r="K4642" i="3"/>
  <c r="K3576" i="3"/>
  <c r="K1957" i="3"/>
  <c r="K1683" i="3"/>
  <c r="K2611" i="3"/>
  <c r="K1803" i="3"/>
  <c r="K1008" i="3"/>
  <c r="K1483" i="3"/>
  <c r="K3304" i="3"/>
  <c r="K3968" i="3"/>
  <c r="K1664" i="3"/>
  <c r="K4919" i="3"/>
  <c r="K5323" i="3"/>
  <c r="K2660" i="3"/>
  <c r="K1460" i="3"/>
  <c r="K1294" i="3"/>
  <c r="K487" i="3"/>
  <c r="K4958" i="3"/>
  <c r="K5364" i="3"/>
  <c r="K5889" i="3"/>
  <c r="K1958" i="3"/>
  <c r="K200" i="3"/>
  <c r="K1385" i="3"/>
  <c r="K4393" i="3"/>
  <c r="K2031" i="3"/>
  <c r="K5838" i="3"/>
  <c r="K4533" i="3"/>
  <c r="K2267" i="3"/>
  <c r="K4600" i="3"/>
  <c r="K201" i="3"/>
  <c r="K1987" i="3"/>
  <c r="K3727" i="3"/>
  <c r="K2577" i="3"/>
  <c r="K3296" i="3"/>
  <c r="K4545" i="3"/>
  <c r="K4074" i="3"/>
  <c r="K162" i="3"/>
  <c r="K3093" i="3"/>
  <c r="K4052" i="3"/>
  <c r="K3841" i="3"/>
  <c r="K2966" i="3"/>
  <c r="K518" i="3"/>
  <c r="K498" i="3"/>
  <c r="K1441" i="3"/>
  <c r="K2807" i="3"/>
  <c r="K3175" i="3"/>
  <c r="K865" i="3"/>
  <c r="K499" i="3"/>
  <c r="K5987" i="3"/>
  <c r="K260" i="3"/>
  <c r="K258" i="3"/>
  <c r="K3942" i="3"/>
  <c r="K2547" i="3"/>
  <c r="K5226" i="3"/>
  <c r="K2377" i="3"/>
  <c r="K2108" i="3"/>
  <c r="K5030" i="3"/>
  <c r="K546" i="3"/>
  <c r="K163" i="3"/>
  <c r="K5829" i="3"/>
  <c r="K4534" i="3"/>
  <c r="K4690" i="3"/>
  <c r="K4820" i="3"/>
  <c r="K4875" i="3"/>
  <c r="K4300" i="3"/>
  <c r="K299" i="3"/>
  <c r="K4795" i="3"/>
  <c r="K5858" i="3"/>
  <c r="K2548" i="3"/>
  <c r="K2793" i="3"/>
  <c r="K4959" i="3"/>
  <c r="K4537" i="3"/>
  <c r="K2973" i="3"/>
  <c r="K4899" i="3"/>
  <c r="K1367" i="3"/>
  <c r="K5097" i="3"/>
  <c r="K813" i="3"/>
  <c r="K2557" i="3"/>
  <c r="K5978" i="3"/>
  <c r="K3775" i="3"/>
  <c r="K2770" i="3"/>
  <c r="K2885" i="3"/>
  <c r="K5064" i="3"/>
  <c r="K5505" i="3"/>
  <c r="K5785" i="3"/>
  <c r="K4621" i="3"/>
  <c r="K5661" i="3"/>
  <c r="K4373" i="3"/>
  <c r="K5979" i="3"/>
  <c r="K2908" i="3"/>
  <c r="K2578" i="3"/>
  <c r="K4447" i="3"/>
  <c r="K1754" i="3"/>
  <c r="K4861" i="3"/>
  <c r="K1601" i="3"/>
  <c r="K2541" i="3"/>
  <c r="K1285" i="3"/>
  <c r="K3998" i="3"/>
  <c r="K3865" i="3"/>
  <c r="K2125" i="3"/>
  <c r="K300" i="3"/>
  <c r="K3059" i="3"/>
  <c r="K5098" i="3"/>
  <c r="K3369" i="3"/>
  <c r="K2931" i="3"/>
  <c r="K5099" i="3"/>
  <c r="K5656" i="3"/>
  <c r="K4266" i="3"/>
  <c r="K1326" i="3"/>
  <c r="K4267" i="3"/>
  <c r="K3623" i="3"/>
  <c r="K4095" i="3"/>
  <c r="K5142" i="3"/>
  <c r="K3661" i="3"/>
  <c r="K4436" i="3"/>
  <c r="K4239" i="3"/>
  <c r="K5013" i="3"/>
  <c r="K81" i="3"/>
  <c r="K27" i="3"/>
  <c r="K3494" i="3"/>
  <c r="K4672" i="3"/>
  <c r="K1198" i="3"/>
  <c r="K2173" i="3"/>
  <c r="K35" i="3"/>
  <c r="K580" i="3"/>
  <c r="K3028" i="3"/>
  <c r="K2453" i="3"/>
  <c r="K378" i="3"/>
  <c r="K5151" i="3"/>
  <c r="K3584" i="3"/>
  <c r="K3910" i="3"/>
  <c r="K1500" i="3"/>
  <c r="K4786" i="3"/>
  <c r="K4691" i="3"/>
  <c r="K2909" i="3"/>
  <c r="K2485" i="3"/>
  <c r="K3107" i="3"/>
  <c r="K1777" i="3"/>
  <c r="K5077" i="3"/>
  <c r="K3037" i="3"/>
  <c r="K1072" i="3"/>
  <c r="K769" i="3"/>
  <c r="K2558" i="3"/>
  <c r="K5662" i="3"/>
  <c r="K4489" i="3"/>
  <c r="K1511" i="3"/>
  <c r="K420" i="3"/>
  <c r="K2620" i="3"/>
  <c r="K5392" i="3"/>
  <c r="K2032" i="3"/>
  <c r="K3595" i="3"/>
  <c r="K1859" i="3"/>
  <c r="K2141" i="3"/>
  <c r="K5163" i="3"/>
  <c r="K3355" i="3"/>
  <c r="K5862" i="3"/>
  <c r="K3943" i="3"/>
  <c r="K845" i="3"/>
  <c r="K4974" i="3"/>
  <c r="K3807" i="3"/>
  <c r="K1735" i="3"/>
  <c r="K4634" i="3"/>
  <c r="K3969" i="3"/>
  <c r="K5234" i="3"/>
  <c r="K4706" i="3"/>
  <c r="K5271" i="3"/>
  <c r="K3707" i="3"/>
  <c r="K217" i="3"/>
  <c r="K467" i="3"/>
  <c r="K4774" i="3"/>
  <c r="K3438" i="3"/>
  <c r="K2073" i="3"/>
  <c r="K171" i="3"/>
  <c r="K1375" i="3"/>
  <c r="K1186" i="3"/>
  <c r="K1950" i="3"/>
  <c r="K1592" i="3"/>
  <c r="K3135" i="3"/>
  <c r="K1243" i="3"/>
  <c r="K185" i="3"/>
  <c r="K2723" i="3"/>
  <c r="K3400" i="3"/>
  <c r="K5206" i="3"/>
  <c r="K3255" i="3"/>
  <c r="K3038" i="3"/>
  <c r="K5732" i="3"/>
  <c r="K4112" i="3"/>
  <c r="K116" i="3"/>
  <c r="K144" i="3"/>
  <c r="K1684" i="3"/>
  <c r="K1620" i="3"/>
  <c r="K4158" i="3"/>
  <c r="K397" i="3"/>
  <c r="K950" i="3"/>
  <c r="K4490" i="3"/>
  <c r="K2426" i="3"/>
  <c r="K5620" i="3"/>
  <c r="K20" i="3"/>
  <c r="K3963" i="3"/>
  <c r="K2433" i="3"/>
  <c r="K5791" i="3"/>
  <c r="K3136" i="3"/>
  <c r="K133" i="3"/>
  <c r="K2150" i="3"/>
  <c r="K4394" i="3"/>
  <c r="K4374" i="3"/>
  <c r="K1146" i="3"/>
  <c r="K3639" i="3"/>
  <c r="K5475" i="3"/>
  <c r="K1053" i="3"/>
  <c r="K4583" i="3"/>
  <c r="K2297" i="3"/>
  <c r="K2357" i="3"/>
  <c r="K5251" i="3"/>
  <c r="K1495" i="3"/>
  <c r="K3094" i="3"/>
  <c r="K2349" i="3"/>
  <c r="K3116" i="3"/>
  <c r="K3847" i="3"/>
  <c r="K4848" i="3"/>
  <c r="K4132" i="3"/>
  <c r="K5106" i="3"/>
  <c r="K2946" i="3"/>
  <c r="K2956" i="3"/>
  <c r="K5605" i="3"/>
  <c r="K4880" i="3"/>
  <c r="K4407" i="3"/>
  <c r="K3794" i="3"/>
  <c r="K1898" i="3"/>
  <c r="K2808" i="3"/>
  <c r="K2694" i="3"/>
  <c r="K117" i="3"/>
  <c r="K2809" i="3"/>
  <c r="K5759" i="3"/>
  <c r="K2486" i="3"/>
  <c r="K5843" i="3"/>
  <c r="K2293" i="3"/>
  <c r="K2275" i="3"/>
  <c r="K3714" i="3"/>
  <c r="K3518" i="3"/>
  <c r="K2192" i="3"/>
  <c r="K1616" i="3"/>
  <c r="K2059" i="3"/>
  <c r="K899" i="3"/>
  <c r="K1376" i="3"/>
  <c r="K5069" i="3"/>
  <c r="K5048" i="3"/>
  <c r="K594" i="3"/>
  <c r="K5844" i="3"/>
  <c r="K5834" i="3"/>
  <c r="K802" i="3"/>
  <c r="K3067" i="3"/>
  <c r="K3799" i="3"/>
  <c r="K2118" i="3"/>
  <c r="K4103" i="3"/>
  <c r="K5390" i="3"/>
  <c r="K2836" i="3"/>
  <c r="K5107" i="3"/>
  <c r="K968" i="3"/>
  <c r="K5065" i="3"/>
  <c r="K3662" i="3"/>
  <c r="K2508" i="3"/>
  <c r="K3883" i="3"/>
  <c r="K3532" i="3"/>
  <c r="K4611" i="3"/>
  <c r="K4876" i="3"/>
  <c r="K2033" i="3"/>
  <c r="K2466" i="3"/>
  <c r="K322" i="3"/>
  <c r="K1804" i="3"/>
  <c r="K4338" i="3"/>
  <c r="K4900" i="3"/>
  <c r="K246" i="3"/>
  <c r="K3448" i="3"/>
  <c r="K2537" i="3"/>
  <c r="K448" i="3"/>
  <c r="K4810" i="3"/>
  <c r="K4042" i="3"/>
  <c r="K1167" i="3"/>
  <c r="K3103" i="3"/>
  <c r="K2294" i="3"/>
  <c r="K3958" i="3"/>
  <c r="K3651" i="3"/>
  <c r="K195" i="3"/>
  <c r="K5290" i="3"/>
  <c r="K5663" i="3"/>
  <c r="K1095" i="3"/>
  <c r="K4149" i="3"/>
  <c r="K1625" i="3"/>
  <c r="K5901" i="3"/>
  <c r="K3456" i="3"/>
  <c r="K2099" i="3"/>
  <c r="K1778" i="3"/>
  <c r="K3708" i="3"/>
  <c r="K856" i="3"/>
  <c r="K1744" i="3"/>
  <c r="K841" i="3"/>
  <c r="K3068" i="3"/>
  <c r="K4593" i="3"/>
  <c r="K3029" i="3"/>
  <c r="K2416" i="3"/>
  <c r="K2974" i="3"/>
  <c r="K4565" i="3"/>
  <c r="K2136" i="3"/>
  <c r="K3401" i="3"/>
  <c r="K3630" i="3"/>
  <c r="K5116" i="3"/>
  <c r="K2319" i="3"/>
  <c r="K416" i="3"/>
  <c r="K1677" i="3"/>
  <c r="K5763" i="3"/>
  <c r="K2550" i="3"/>
  <c r="K122" i="3"/>
  <c r="K4960" i="3"/>
  <c r="K3610" i="3"/>
  <c r="K5184" i="3"/>
  <c r="K5265" i="3"/>
  <c r="K3747" i="3"/>
  <c r="K4881" i="3"/>
  <c r="K402" i="3"/>
  <c r="K2767" i="3"/>
  <c r="K4499" i="3"/>
  <c r="K2947" i="3"/>
  <c r="K3652" i="3"/>
  <c r="K1090" i="3"/>
  <c r="K4546" i="3"/>
  <c r="K612" i="3"/>
  <c r="K2669" i="3"/>
  <c r="K1343" i="3"/>
  <c r="K1552" i="3"/>
  <c r="K1107" i="3"/>
  <c r="K3523" i="3"/>
  <c r="K5556" i="3"/>
  <c r="K2511" i="3"/>
  <c r="K3983" i="3"/>
  <c r="K1875" i="3"/>
  <c r="K3483" i="3"/>
  <c r="K1018" i="3"/>
  <c r="K4933" i="3"/>
  <c r="K3891" i="3"/>
  <c r="K3225" i="3"/>
  <c r="K1779" i="3"/>
  <c r="K618" i="3"/>
  <c r="K3709" i="3"/>
  <c r="K2314" i="3"/>
  <c r="K2276" i="3"/>
  <c r="K2982" i="3"/>
  <c r="K4113" i="3"/>
  <c r="K5589" i="3"/>
  <c r="K382" i="3"/>
  <c r="K4383" i="3"/>
  <c r="K857" i="3"/>
  <c r="K3545" i="3"/>
  <c r="K3196" i="3"/>
  <c r="K2542" i="3"/>
  <c r="K4769" i="3"/>
  <c r="K1120" i="3"/>
  <c r="K3550" i="3"/>
  <c r="K3095" i="3"/>
  <c r="K5915" i="3"/>
  <c r="K3182" i="3"/>
  <c r="K4063" i="3"/>
  <c r="K4643" i="3"/>
  <c r="K2621" i="3"/>
  <c r="K3681" i="3"/>
  <c r="K2074" i="3"/>
  <c r="K537" i="3"/>
  <c r="K2210" i="3"/>
  <c r="K3728" i="3"/>
  <c r="K5214" i="3"/>
  <c r="K3344" i="3"/>
  <c r="K1970" i="3"/>
  <c r="K1168" i="3"/>
  <c r="K4104" i="3"/>
  <c r="K3624" i="3"/>
  <c r="K3762" i="3"/>
  <c r="K4901" i="3"/>
  <c r="K4491" i="3"/>
  <c r="K1659" i="3"/>
  <c r="K581" i="3"/>
  <c r="K5624" i="3"/>
  <c r="K5510" i="3"/>
  <c r="K5025" i="3"/>
  <c r="K3748" i="3"/>
  <c r="K4301" i="3"/>
  <c r="K3603" i="3"/>
  <c r="K827" i="3"/>
  <c r="K2211" i="3"/>
  <c r="K770" i="3"/>
  <c r="K1323" i="3"/>
  <c r="K846" i="3"/>
  <c r="K5393" i="3"/>
  <c r="K1237" i="3"/>
  <c r="K1612" i="3"/>
  <c r="K5625" i="3"/>
  <c r="K1108" i="3"/>
  <c r="K4811" i="3"/>
  <c r="K1216" i="3"/>
  <c r="K4114" i="3"/>
  <c r="K5692" i="3"/>
  <c r="K2034" i="3"/>
  <c r="K957" i="3"/>
  <c r="K2684" i="3"/>
  <c r="K2268" i="3"/>
  <c r="K5448" i="3"/>
  <c r="K5324" i="3"/>
  <c r="K3808" i="3"/>
  <c r="K2695" i="3"/>
  <c r="K2622" i="3"/>
  <c r="K5499" i="3"/>
  <c r="K3235" i="3"/>
  <c r="K3017" i="3"/>
  <c r="K3585" i="3"/>
  <c r="K5235" i="3"/>
  <c r="K1400" i="3"/>
  <c r="K3749" i="3"/>
  <c r="K2999" i="3"/>
  <c r="K3317" i="3"/>
  <c r="K5194" i="3"/>
  <c r="K4069" i="3"/>
  <c r="K1433" i="3"/>
  <c r="K4652" i="3"/>
  <c r="K164" i="3"/>
  <c r="K2715" i="3"/>
  <c r="K252" i="3"/>
  <c r="K5682" i="3"/>
  <c r="K5215" i="3"/>
  <c r="K5272" i="3"/>
  <c r="K105" i="3"/>
  <c r="K2216" i="3"/>
  <c r="K3816" i="3"/>
  <c r="K5945" i="3"/>
  <c r="K267" i="3"/>
  <c r="K5236" i="3"/>
  <c r="K4190" i="3"/>
  <c r="K3060" i="3"/>
  <c r="K4440" i="3"/>
  <c r="K1295" i="3"/>
  <c r="K1569" i="3"/>
  <c r="K3901" i="3"/>
  <c r="K342" i="3"/>
  <c r="K1019" i="3"/>
  <c r="K1890" i="3"/>
  <c r="K2716" i="3"/>
  <c r="K4223" i="3"/>
  <c r="K5667" i="3"/>
  <c r="K1759" i="3"/>
  <c r="K4775" i="3"/>
  <c r="K2358" i="3"/>
  <c r="K5714" i="3"/>
  <c r="K449" i="3"/>
  <c r="K2075" i="3"/>
  <c r="K1891" i="3"/>
  <c r="K3974" i="3"/>
  <c r="K5815" i="3"/>
  <c r="K4240" i="3"/>
  <c r="K4510" i="3"/>
  <c r="K4692" i="3"/>
  <c r="K2778" i="3"/>
  <c r="K3457" i="3"/>
  <c r="K488" i="3"/>
  <c r="K5014" i="3"/>
  <c r="K1151" i="3"/>
  <c r="K2549" i="3"/>
  <c r="K2779" i="3"/>
  <c r="K5347" i="3"/>
  <c r="K228" i="3"/>
  <c r="K2799" i="3"/>
  <c r="K2151" i="3"/>
  <c r="K2480" i="3"/>
  <c r="K3695" i="3"/>
  <c r="K4441" i="3"/>
  <c r="K1755" i="3"/>
  <c r="K5606" i="3"/>
  <c r="K2394" i="3"/>
  <c r="K4604" i="3"/>
  <c r="K1454" i="3"/>
  <c r="K69" i="3"/>
  <c r="K2745" i="3"/>
  <c r="K1416" i="3"/>
  <c r="K3919" i="3"/>
  <c r="K5893" i="3"/>
  <c r="K4584" i="3"/>
  <c r="K711" i="3"/>
  <c r="K1527" i="3"/>
  <c r="K4723" i="3"/>
  <c r="K1698" i="3"/>
  <c r="K4339" i="3"/>
  <c r="K3671" i="3"/>
  <c r="K3776" i="3"/>
  <c r="K3365" i="3"/>
  <c r="K3158" i="3"/>
  <c r="K1641" i="3"/>
  <c r="K2231" i="3"/>
  <c r="K5778" i="3"/>
  <c r="K4070" i="3"/>
  <c r="K3305" i="3"/>
  <c r="K1434" i="3"/>
  <c r="K4812" i="3"/>
  <c r="K1435" i="3"/>
  <c r="K3272" i="3"/>
  <c r="K3204" i="3"/>
  <c r="K1476" i="3"/>
  <c r="K3567" i="3"/>
  <c r="K4408" i="3"/>
  <c r="K2707" i="3"/>
  <c r="K3484" i="3"/>
  <c r="K202" i="3"/>
  <c r="K1847" i="3"/>
  <c r="K879" i="3"/>
  <c r="K933" i="3"/>
  <c r="K2224" i="3"/>
  <c r="K5708" i="3"/>
  <c r="K203" i="3"/>
  <c r="K2247" i="3"/>
  <c r="K1667" i="3"/>
  <c r="K5590" i="3"/>
  <c r="K106" i="3"/>
  <c r="K3312" i="3"/>
  <c r="K4601" i="3"/>
  <c r="K3733" i="3"/>
  <c r="K5998" i="3"/>
  <c r="K5031" i="3"/>
  <c r="K2632" i="3"/>
  <c r="K2731" i="3"/>
  <c r="K1422" i="3"/>
  <c r="K2306" i="3"/>
  <c r="K5185" i="3"/>
  <c r="K186" i="3"/>
  <c r="K4315" i="3"/>
  <c r="K3163" i="3"/>
  <c r="K3823" i="3"/>
  <c r="K1805" i="3"/>
  <c r="K5380" i="3"/>
  <c r="K5486" i="3"/>
  <c r="K717" i="3"/>
  <c r="K2109" i="3"/>
  <c r="K3096" i="3"/>
  <c r="K2174" i="3"/>
  <c r="K3039" i="3"/>
  <c r="K284" i="3"/>
  <c r="K1593" i="3"/>
  <c r="K4168" i="3"/>
  <c r="K582" i="3"/>
  <c r="K417" i="3"/>
  <c r="K3842" i="3"/>
  <c r="K4412" i="3"/>
  <c r="K1797" i="3"/>
  <c r="K4075" i="3"/>
  <c r="K1806" i="3"/>
  <c r="K2780" i="3"/>
  <c r="K4316" i="3"/>
  <c r="K4133" i="3"/>
  <c r="K5381" i="3"/>
  <c r="K1368" i="3"/>
  <c r="K107" i="3"/>
  <c r="K5693" i="3"/>
  <c r="K654" i="3"/>
  <c r="K4017" i="3"/>
  <c r="K3226" i="3"/>
  <c r="K5738" i="3"/>
  <c r="K1423" i="3"/>
  <c r="K489" i="3"/>
  <c r="K669" i="3"/>
  <c r="K4349" i="3"/>
  <c r="K3524" i="3"/>
  <c r="K152" i="3"/>
  <c r="K1079" i="3"/>
  <c r="K3646" i="3"/>
  <c r="K301" i="3"/>
  <c r="K2596" i="3"/>
  <c r="K3159" i="3"/>
  <c r="K880" i="3"/>
  <c r="K3393" i="3"/>
  <c r="K1673" i="3"/>
  <c r="K1271" i="3"/>
  <c r="K3211" i="3"/>
  <c r="K3866" i="3"/>
  <c r="K3568" i="3"/>
  <c r="K2042" i="3"/>
  <c r="K2016" i="3"/>
  <c r="K2056" i="3"/>
  <c r="K218" i="3"/>
  <c r="K890" i="3"/>
  <c r="K3763" i="3"/>
  <c r="K4395" i="3"/>
  <c r="K5646" i="3"/>
  <c r="K746" i="3"/>
  <c r="K1096" i="3"/>
  <c r="K5668" i="3"/>
  <c r="K3057" i="3"/>
  <c r="K5669" i="3"/>
  <c r="K1029" i="3"/>
  <c r="K5195" i="3"/>
  <c r="K1674" i="3"/>
  <c r="K5087" i="3"/>
  <c r="K1199" i="3"/>
  <c r="K5280" i="3"/>
  <c r="K1807" i="3"/>
  <c r="K5683" i="3"/>
  <c r="K3519" i="3"/>
  <c r="K2026" i="3"/>
  <c r="K4952" i="3"/>
  <c r="K4752" i="3"/>
  <c r="K219" i="3"/>
  <c r="K5728" i="3"/>
  <c r="K1177" i="3"/>
  <c r="K475" i="3"/>
  <c r="K370" i="3"/>
  <c r="K2257" i="3"/>
  <c r="K82" i="3"/>
  <c r="K2975" i="3"/>
  <c r="K2868" i="3"/>
  <c r="K1217" i="3"/>
  <c r="K2142" i="3"/>
  <c r="K1528" i="3"/>
  <c r="K3288" i="3"/>
  <c r="K2441" i="3"/>
  <c r="K964" i="3"/>
  <c r="K729" i="3"/>
  <c r="K1091" i="3"/>
  <c r="K4141" i="3"/>
  <c r="K99" i="3"/>
  <c r="K3686" i="3"/>
  <c r="K1064" i="3"/>
  <c r="K5049" i="3"/>
  <c r="K5401" i="3"/>
  <c r="K1798" i="3"/>
  <c r="K2850" i="3"/>
  <c r="K1668" i="3"/>
  <c r="K5487" i="3"/>
  <c r="K4492" i="3"/>
  <c r="K5261" i="3"/>
  <c r="K490" i="3"/>
  <c r="K5868" i="3"/>
  <c r="K4920" i="3"/>
  <c r="K3345" i="3"/>
  <c r="K4198" i="3"/>
  <c r="K3050" i="3"/>
  <c r="K5081" i="3"/>
  <c r="K3589" i="3"/>
  <c r="K3212" i="3"/>
  <c r="K2342" i="3"/>
  <c r="K1286" i="3"/>
  <c r="K2487" i="3"/>
  <c r="K4396" i="3"/>
  <c r="K4224" i="3"/>
  <c r="K3370" i="3"/>
  <c r="K302" i="3"/>
  <c r="K5809" i="3"/>
  <c r="K1447" i="3"/>
  <c r="K4150" i="3"/>
  <c r="K3663" i="3"/>
  <c r="K1529" i="3"/>
  <c r="K2879" i="3"/>
  <c r="K3741" i="3"/>
  <c r="K858" i="3"/>
  <c r="K5129" i="3"/>
  <c r="K4776" i="3"/>
  <c r="K3478" i="3"/>
  <c r="K355" i="3"/>
  <c r="K3611" i="3"/>
  <c r="K1200" i="3"/>
  <c r="K247" i="3"/>
  <c r="K3356" i="3"/>
  <c r="K305" i="3"/>
  <c r="K1908" i="3"/>
  <c r="K4321" i="3"/>
  <c r="K2158" i="3"/>
  <c r="K5325" i="3"/>
  <c r="K4181" i="3"/>
  <c r="K5117" i="3"/>
  <c r="K500" i="3"/>
  <c r="K4566" i="3"/>
  <c r="K2752" i="3"/>
  <c r="K2717" i="3"/>
  <c r="K4023" i="3"/>
  <c r="K58" i="3"/>
  <c r="K2417" i="3"/>
  <c r="K3479" i="3"/>
  <c r="K624" i="3"/>
  <c r="K3273" i="3"/>
  <c r="K5845" i="3"/>
  <c r="K5792" i="3"/>
  <c r="K3682" i="3"/>
  <c r="K747" i="3"/>
  <c r="K2643" i="3"/>
  <c r="K28" i="3"/>
  <c r="K2395" i="3"/>
  <c r="K1218" i="3"/>
  <c r="K274" i="3"/>
  <c r="K2967" i="3"/>
  <c r="K371" i="3"/>
  <c r="K2858" i="3"/>
  <c r="K5108" i="3"/>
  <c r="K1369" i="3"/>
  <c r="K4357" i="3"/>
  <c r="K4259" i="3"/>
  <c r="K1540" i="3"/>
  <c r="K1248" i="3"/>
  <c r="K3729" i="3"/>
  <c r="K908" i="3"/>
  <c r="K748" i="3"/>
  <c r="K3647" i="3"/>
  <c r="K2386" i="3"/>
  <c r="K3170" i="3"/>
  <c r="K5032" i="3"/>
  <c r="K1760" i="3"/>
  <c r="K476" i="3"/>
  <c r="K5056" i="3"/>
  <c r="K4644" i="3"/>
  <c r="K4745" i="3"/>
  <c r="K1009" i="3"/>
  <c r="K2418" i="3"/>
  <c r="K3087" i="3"/>
  <c r="K5744" i="3"/>
  <c r="K2794" i="3"/>
  <c r="K965" i="3"/>
  <c r="K3439" i="3"/>
  <c r="K1745" i="3"/>
  <c r="K2110" i="3"/>
  <c r="K1201" i="3"/>
  <c r="K2851" i="3"/>
  <c r="K4902" i="3"/>
  <c r="K5207" i="3"/>
  <c r="K1044" i="3"/>
  <c r="K2989" i="3"/>
  <c r="K2839" i="3"/>
  <c r="K966" i="3"/>
  <c r="K2326" i="3"/>
  <c r="K4027" i="3"/>
  <c r="K2880" i="3"/>
  <c r="K2718" i="3"/>
  <c r="K4053" i="3"/>
  <c r="K2910" i="3"/>
  <c r="K547" i="3"/>
  <c r="K1660" i="3"/>
  <c r="K3525" i="3"/>
  <c r="K5591" i="3"/>
  <c r="K702" i="3"/>
  <c r="K2781" i="3"/>
  <c r="K5402" i="3"/>
  <c r="K1327" i="3"/>
  <c r="K4340" i="3"/>
  <c r="K1562" i="3"/>
  <c r="K4105" i="3"/>
  <c r="K2364" i="3"/>
  <c r="K178" i="3"/>
  <c r="K253" i="3"/>
  <c r="K204" i="3"/>
  <c r="K5164" i="3"/>
  <c r="K4731" i="3"/>
  <c r="K3620" i="3"/>
  <c r="K2406" i="3"/>
  <c r="K229" i="3"/>
  <c r="K5896" i="3"/>
  <c r="K5709" i="3"/>
  <c r="K1553" i="3"/>
  <c r="K3040" i="3"/>
  <c r="K2976" i="3"/>
  <c r="K3046" i="3"/>
  <c r="K2623" i="3"/>
  <c r="K2746" i="3"/>
  <c r="K2043" i="3"/>
  <c r="K1276" i="3"/>
  <c r="K2724" i="3"/>
  <c r="K4058" i="3"/>
  <c r="K5476" i="3"/>
  <c r="K4268" i="3"/>
  <c r="K5009" i="3"/>
  <c r="K2195" i="3"/>
  <c r="K5477" i="3"/>
  <c r="K1669" i="3"/>
  <c r="K5733" i="3"/>
  <c r="K3466" i="3"/>
  <c r="K5495" i="3"/>
  <c r="K5779" i="3"/>
  <c r="K577" i="3"/>
  <c r="K3526" i="3"/>
  <c r="K2307" i="3"/>
  <c r="K3696" i="3"/>
  <c r="K2568" i="3"/>
  <c r="K2732" i="3"/>
  <c r="K36" i="3"/>
  <c r="K343" i="3"/>
  <c r="K2006" i="3"/>
  <c r="K642" i="3"/>
  <c r="K703" i="3"/>
  <c r="K3213" i="3"/>
  <c r="K2027" i="3"/>
  <c r="K718" i="3"/>
  <c r="K1344" i="3"/>
  <c r="K5273" i="3"/>
  <c r="K1678" i="3"/>
  <c r="K3730" i="3"/>
  <c r="K1315" i="3"/>
  <c r="K3238" i="3"/>
  <c r="K2399" i="3"/>
  <c r="K4045" i="3"/>
  <c r="K1152" i="3"/>
  <c r="K4891" i="3"/>
  <c r="K1702" i="3"/>
  <c r="K50" i="3"/>
  <c r="K3596" i="3"/>
  <c r="K2525" i="3"/>
  <c r="K2526" i="3"/>
  <c r="K15" i="3"/>
  <c r="K408" i="3"/>
  <c r="K16" i="3"/>
  <c r="K2320" i="3"/>
  <c r="K556" i="3"/>
  <c r="K43" i="3"/>
  <c r="K4724" i="3"/>
  <c r="K5670" i="3"/>
  <c r="K1876" i="3"/>
  <c r="K5647" i="3"/>
  <c r="K1424" i="3"/>
  <c r="K5428" i="3"/>
  <c r="K1813" i="3"/>
  <c r="K3551" i="3"/>
  <c r="K1541" i="3"/>
  <c r="K3007" i="3"/>
  <c r="K5211" i="3"/>
  <c r="K3350" i="3"/>
  <c r="K4134" i="3"/>
  <c r="K3817" i="3"/>
  <c r="K4071" i="3"/>
  <c r="K2427" i="3"/>
  <c r="K4274" i="3"/>
  <c r="K293" i="3"/>
  <c r="K670" i="3"/>
  <c r="K4882" i="3"/>
  <c r="K172" i="3"/>
  <c r="K4645" i="3"/>
  <c r="K2400" i="3"/>
  <c r="K4868" i="3"/>
  <c r="K5846" i="3"/>
  <c r="K4903" i="3"/>
  <c r="K3541" i="3"/>
  <c r="K677" i="3"/>
  <c r="K1679" i="3"/>
  <c r="K2201" i="3"/>
  <c r="K3520" i="3"/>
  <c r="K5186" i="3"/>
  <c r="K4384" i="3"/>
  <c r="K4883" i="3"/>
  <c r="K5750" i="3"/>
  <c r="K5237" i="3"/>
  <c r="K2881" i="3"/>
  <c r="K2512" i="3"/>
  <c r="K1377" i="3"/>
  <c r="K613" i="3"/>
  <c r="K3030" i="3"/>
  <c r="K4358" i="3"/>
  <c r="K5804" i="3"/>
  <c r="K5641" i="3"/>
  <c r="K3848" i="3"/>
  <c r="K3926" i="3"/>
  <c r="K4635" i="3"/>
  <c r="K4302" i="3"/>
  <c r="K1296" i="3"/>
  <c r="K5676" i="3"/>
  <c r="K4567" i="3"/>
  <c r="K5394" i="3"/>
  <c r="K4909" i="3"/>
  <c r="K2241" i="3"/>
  <c r="K3861" i="3"/>
  <c r="K719" i="3"/>
  <c r="K814" i="3"/>
  <c r="K2000" i="3"/>
  <c r="K2442" i="3"/>
  <c r="K3088" i="3"/>
  <c r="K1563" i="3"/>
  <c r="K3621" i="3"/>
  <c r="K2649" i="3"/>
  <c r="K1001" i="3"/>
  <c r="K2810" i="3"/>
  <c r="K2891" i="3"/>
  <c r="K5621" i="3"/>
  <c r="K4943" i="3"/>
  <c r="K5120" i="3"/>
  <c r="K3951" i="3"/>
  <c r="K5773" i="3"/>
  <c r="K937" i="3"/>
  <c r="K3318" i="3"/>
  <c r="K569" i="3"/>
  <c r="K3130" i="3"/>
  <c r="K2315" i="3"/>
  <c r="K501" i="3"/>
  <c r="K1996" i="3"/>
  <c r="K1208" i="3"/>
  <c r="K2277" i="3"/>
  <c r="K3008" i="3"/>
  <c r="K4813" i="3"/>
  <c r="K5542" i="3"/>
  <c r="K1650" i="3"/>
  <c r="K4378" i="3"/>
  <c r="K815" i="3"/>
  <c r="K730" i="3"/>
  <c r="K4346" i="3"/>
  <c r="K2771" i="3"/>
  <c r="K3144" i="3"/>
  <c r="K595" i="3"/>
  <c r="K1073" i="3"/>
  <c r="K3720" i="3"/>
  <c r="K2321" i="3"/>
  <c r="K3117" i="3"/>
  <c r="K3826" i="3"/>
  <c r="K1277" i="3"/>
  <c r="K1448" i="3"/>
  <c r="K3745" i="3"/>
  <c r="K5517" i="3"/>
  <c r="K4538" i="3"/>
  <c r="K3000" i="3"/>
  <c r="K2825" i="3"/>
  <c r="K1708" i="3"/>
  <c r="K4437" i="3"/>
  <c r="K596" i="3"/>
  <c r="K2633" i="3"/>
  <c r="K3183" i="3"/>
  <c r="K1824" i="3"/>
  <c r="K1942" i="3"/>
  <c r="K783" i="3"/>
  <c r="K2948" i="3"/>
  <c r="K2757" i="3"/>
  <c r="K1328" i="3"/>
  <c r="K5382" i="3"/>
  <c r="K196" i="3"/>
  <c r="K4801" i="3"/>
  <c r="K3262" i="3"/>
  <c r="K3855" i="3"/>
  <c r="K5308" i="3"/>
  <c r="K548" i="3"/>
  <c r="K3137" i="3"/>
  <c r="K1249" i="3"/>
  <c r="K1010" i="3"/>
  <c r="K881" i="3"/>
  <c r="K2007" i="3"/>
  <c r="K938" i="3"/>
  <c r="K924" i="3"/>
  <c r="K2365" i="3"/>
  <c r="K4080" i="3"/>
  <c r="K4191" i="3"/>
  <c r="K4096" i="3"/>
  <c r="K671" i="3"/>
  <c r="K3127" i="3"/>
  <c r="K5255" i="3"/>
  <c r="K704" i="3"/>
  <c r="K4711" i="3"/>
  <c r="K4199" i="3"/>
  <c r="K5529" i="3"/>
  <c r="K4981" i="3"/>
  <c r="K2162" i="3"/>
  <c r="K2283" i="3"/>
  <c r="K3351" i="3"/>
  <c r="K1621" i="3"/>
  <c r="K934" i="3"/>
  <c r="K3736" i="3"/>
  <c r="K1301" i="3"/>
  <c r="K2481" i="3"/>
  <c r="K2869" i="3"/>
  <c r="K173" i="3"/>
  <c r="K1417" i="3"/>
  <c r="K306" i="3"/>
  <c r="K2175" i="3"/>
  <c r="K1011" i="3"/>
  <c r="K3267" i="3"/>
  <c r="K1012" i="3"/>
  <c r="K2830" i="3"/>
  <c r="K3031" i="3"/>
  <c r="K5577" i="3"/>
  <c r="K5464" i="3"/>
  <c r="K3577" i="3"/>
  <c r="K3944" i="3"/>
  <c r="K4243" i="3"/>
  <c r="K5592" i="3"/>
  <c r="K4193" i="3"/>
  <c r="K3864" i="3"/>
  <c r="K236" i="3"/>
  <c r="K625" i="3"/>
  <c r="K2800" i="3"/>
  <c r="K5959" i="3"/>
  <c r="K5835" i="3"/>
  <c r="K4208" i="3"/>
  <c r="K1602" i="3"/>
  <c r="K967" i="3"/>
  <c r="K153" i="3"/>
  <c r="K4568" i="3"/>
  <c r="K108" i="3"/>
  <c r="K5671" i="3"/>
  <c r="K2501" i="3"/>
  <c r="K866" i="3"/>
  <c r="K5383" i="3"/>
  <c r="K5455" i="3"/>
  <c r="K3715" i="3"/>
  <c r="K5780" i="3"/>
  <c r="K123" i="3"/>
  <c r="K210" i="3"/>
  <c r="K109" i="3"/>
  <c r="K5296" i="3"/>
  <c r="K2119" i="3"/>
  <c r="K4732" i="3"/>
  <c r="K5187" i="3"/>
  <c r="K2350" i="3"/>
  <c r="K2076" i="3"/>
  <c r="K4409" i="3"/>
  <c r="K1297" i="3"/>
  <c r="K1808" i="3"/>
  <c r="K1766" i="3"/>
  <c r="K307" i="3"/>
  <c r="K4442" i="3"/>
  <c r="K2977" i="3"/>
  <c r="K4126" i="3"/>
  <c r="K5881" i="3"/>
  <c r="K1219" i="3"/>
  <c r="K739" i="3"/>
  <c r="K1719" i="3"/>
  <c r="K2753" i="3"/>
  <c r="K4737" i="3"/>
  <c r="K4425" i="3"/>
  <c r="K3977" i="3"/>
  <c r="K3480" i="3"/>
  <c r="K3856" i="3"/>
  <c r="K44" i="3"/>
  <c r="K5395" i="3"/>
  <c r="K2049" i="3"/>
  <c r="K3197" i="3"/>
  <c r="K2814" i="3"/>
  <c r="K1694" i="3"/>
  <c r="K2084" i="3"/>
  <c r="K4097" i="3"/>
  <c r="K3552" i="3"/>
  <c r="K4194" i="3"/>
  <c r="K1054" i="3"/>
  <c r="K1617" i="3"/>
  <c r="K2911" i="3"/>
  <c r="K4368" i="3"/>
  <c r="K5165" i="3"/>
  <c r="K5456" i="3"/>
  <c r="K720" i="3"/>
  <c r="K1370" i="3"/>
  <c r="K4142" i="3"/>
  <c r="K731" i="3"/>
  <c r="K1254" i="3"/>
  <c r="K5614" i="3"/>
  <c r="K248" i="3"/>
  <c r="K2719" i="3"/>
  <c r="K4830" i="3"/>
  <c r="K3612" i="3"/>
  <c r="K5793" i="3"/>
  <c r="K83" i="3"/>
  <c r="K1909" i="3"/>
  <c r="K2017" i="3"/>
  <c r="K372" i="3"/>
  <c r="K570" i="3"/>
  <c r="K992" i="3"/>
  <c r="K1848" i="3"/>
  <c r="K842" i="3"/>
  <c r="K1378" i="3"/>
  <c r="K4455" i="3"/>
  <c r="K5138" i="3"/>
  <c r="K3145" i="3"/>
  <c r="K4539" i="3"/>
  <c r="K2250" i="3"/>
  <c r="K2370" i="3"/>
  <c r="K3920" i="3"/>
  <c r="K549" i="3"/>
  <c r="K712" i="3"/>
  <c r="K5751" i="3"/>
  <c r="K2460" i="3"/>
  <c r="K4500" i="3"/>
  <c r="K5578" i="3"/>
  <c r="K538" i="3"/>
  <c r="K867" i="3"/>
  <c r="K2859" i="3"/>
  <c r="K2120" i="3"/>
  <c r="K1192" i="3"/>
  <c r="K2378" i="3"/>
  <c r="K4217" i="3"/>
  <c r="K5980" i="3"/>
  <c r="K3319" i="3"/>
  <c r="K3018" i="3"/>
  <c r="K2502" i="3"/>
  <c r="K1980" i="3"/>
  <c r="K3876" i="3"/>
  <c r="K409" i="3"/>
  <c r="K2176" i="3"/>
  <c r="K154" i="3"/>
  <c r="K3742" i="3"/>
  <c r="K3892" i="3"/>
  <c r="K678" i="3"/>
  <c r="K1603" i="3"/>
  <c r="K4770" i="3"/>
  <c r="K3768" i="3"/>
  <c r="K1558" i="3"/>
  <c r="K2100" i="3"/>
  <c r="K2060" i="3"/>
  <c r="K3421" i="3"/>
  <c r="K2212" i="3"/>
  <c r="K3795" i="3"/>
  <c r="K4991" i="3"/>
  <c r="K2708" i="3"/>
  <c r="K1604" i="3"/>
  <c r="K5536" i="3"/>
  <c r="K1405" i="3"/>
  <c r="K3118" i="3"/>
  <c r="K1618" i="3"/>
  <c r="K784" i="3"/>
  <c r="K713" i="3"/>
  <c r="K816" i="3"/>
  <c r="K4360" i="3"/>
  <c r="K1917" i="3"/>
  <c r="K5121" i="3"/>
  <c r="K1997" i="3"/>
  <c r="K1530" i="3"/>
  <c r="K2923" i="3"/>
  <c r="K4802" i="3"/>
  <c r="K3429" i="3"/>
  <c r="K2343" i="3"/>
  <c r="K4462" i="3"/>
  <c r="K1449" i="3"/>
  <c r="K4605" i="3"/>
  <c r="K37" i="3"/>
  <c r="K4209" i="3"/>
  <c r="K3394" i="3"/>
  <c r="K134" i="3"/>
  <c r="K1065" i="3"/>
  <c r="K1255" i="3"/>
  <c r="K5066" i="3"/>
  <c r="K4038" i="3"/>
  <c r="K1570" i="3"/>
  <c r="K2183" i="3"/>
  <c r="K4884" i="3"/>
  <c r="K2387" i="3"/>
  <c r="K5902" i="3"/>
  <c r="K3834" i="3"/>
  <c r="K2932" i="3"/>
  <c r="K521" i="3"/>
  <c r="K4522" i="3"/>
  <c r="K243" i="3"/>
  <c r="K2371" i="3"/>
  <c r="K5518" i="3"/>
  <c r="K5262" i="3"/>
  <c r="K155" i="3"/>
  <c r="K5993" i="3"/>
  <c r="K3970" i="3"/>
  <c r="K1720" i="3"/>
  <c r="K2527" i="3"/>
  <c r="K1278" i="3"/>
  <c r="K2605" i="3"/>
  <c r="K4195" i="3"/>
  <c r="K4869" i="3"/>
  <c r="K4540" i="3"/>
  <c r="K383" i="3"/>
  <c r="K1220" i="3"/>
  <c r="K477" i="3"/>
  <c r="K5457" i="3"/>
  <c r="K3069" i="3"/>
  <c r="K1287" i="3"/>
  <c r="K643" i="3"/>
  <c r="K4200" i="3"/>
  <c r="K5897" i="3"/>
  <c r="K2443" i="3"/>
  <c r="K1585" i="3"/>
  <c r="K1477" i="3"/>
  <c r="K3921" i="3"/>
  <c r="K3604" i="3"/>
  <c r="K259" i="3"/>
  <c r="K4369" i="3"/>
  <c r="K4578" i="3"/>
  <c r="K1228" i="3"/>
  <c r="K1998" i="3"/>
  <c r="K2624" i="3"/>
  <c r="K4569" i="3"/>
  <c r="K45" i="3"/>
  <c r="K919" i="3"/>
  <c r="K522" i="3"/>
  <c r="K110" i="3"/>
  <c r="K5988" i="3"/>
  <c r="K5715" i="3"/>
  <c r="K2519" i="3"/>
  <c r="K3971" i="3"/>
  <c r="K3249" i="3"/>
  <c r="K589" i="3"/>
  <c r="K4854" i="3"/>
  <c r="K5774" i="3"/>
  <c r="K3061" i="3"/>
  <c r="K389" i="3"/>
  <c r="K4814" i="3"/>
  <c r="K4501" i="3"/>
  <c r="K4904" i="3"/>
  <c r="K4493" i="3"/>
  <c r="K2488" i="3"/>
  <c r="K5519" i="3"/>
  <c r="K308" i="3"/>
  <c r="K3999" i="3"/>
  <c r="K2264" i="3"/>
  <c r="K2001" i="3"/>
  <c r="K4159" i="3"/>
  <c r="K705" i="3"/>
  <c r="K4088" i="3"/>
  <c r="K5212" i="3"/>
  <c r="K268" i="3"/>
  <c r="K2634" i="3"/>
  <c r="K5716" i="3"/>
  <c r="K5702" i="3"/>
  <c r="K2248" i="3"/>
  <c r="K17" i="3"/>
  <c r="K4210" i="3"/>
  <c r="K1442" i="3"/>
  <c r="K1084" i="3"/>
  <c r="K751" i="3"/>
  <c r="K4054" i="3"/>
  <c r="K3569" i="3"/>
  <c r="K5876" i="3"/>
  <c r="K223" i="3"/>
  <c r="K2242" i="3"/>
  <c r="K847" i="3"/>
  <c r="K1729" i="3"/>
  <c r="K1935" i="3"/>
  <c r="K1629" i="3"/>
  <c r="K5322" i="3"/>
  <c r="K360" i="3"/>
  <c r="K4473" i="3"/>
  <c r="K1193" i="3"/>
  <c r="K5109" i="3"/>
  <c r="K4244" i="3"/>
  <c r="K4622" i="3"/>
  <c r="K2044" i="3"/>
  <c r="K4511" i="3"/>
  <c r="K2407" i="3"/>
  <c r="K1354" i="3"/>
  <c r="K1833" i="3"/>
  <c r="K4046" i="3"/>
  <c r="K4024" i="3"/>
  <c r="K1899" i="3"/>
  <c r="K3256" i="3"/>
  <c r="K5770" i="3"/>
  <c r="K4602" i="3"/>
  <c r="K1209" i="3"/>
  <c r="K5928" i="3"/>
  <c r="K472" i="3"/>
  <c r="K1709" i="3"/>
  <c r="K5331" i="3"/>
  <c r="K4172" i="3"/>
  <c r="K2886" i="3"/>
  <c r="K2784" i="3"/>
  <c r="K4712" i="3"/>
  <c r="K3625" i="3"/>
  <c r="K3959" i="3"/>
  <c r="K4275" i="3"/>
  <c r="K2615" i="3"/>
  <c r="K4950" i="3"/>
  <c r="K1256" i="3"/>
  <c r="K2949" i="3"/>
  <c r="K3395" i="3"/>
  <c r="K4693" i="3"/>
  <c r="K174" i="3"/>
  <c r="K433" i="3"/>
  <c r="K3051" i="3"/>
  <c r="K5359" i="3"/>
  <c r="K2444" i="3"/>
  <c r="K5067" i="3"/>
  <c r="K5882" i="3"/>
  <c r="K3047" i="3"/>
  <c r="K506" i="3"/>
  <c r="K5409" i="3"/>
  <c r="K1730" i="3"/>
  <c r="K4474" i="3"/>
  <c r="K686" i="3"/>
  <c r="K4115" i="3"/>
  <c r="K3809" i="3"/>
  <c r="K5530" i="3"/>
  <c r="K5935" i="3"/>
  <c r="K5724" i="3"/>
  <c r="K5657" i="3"/>
  <c r="K2817" i="3"/>
  <c r="K1714" i="3"/>
  <c r="K1178" i="3"/>
  <c r="K3079" i="3"/>
  <c r="K828" i="3"/>
  <c r="K2461" i="3"/>
  <c r="K1288" i="3"/>
  <c r="K4762" i="3"/>
  <c r="K4535" i="3"/>
  <c r="K3960" i="3"/>
  <c r="K2685" i="3"/>
  <c r="K1788" i="3"/>
  <c r="K817" i="3"/>
  <c r="K3236" i="3"/>
  <c r="K925" i="3"/>
  <c r="K4463" i="3"/>
  <c r="K4151" i="3"/>
  <c r="K5500" i="3"/>
  <c r="K5936" i="3"/>
  <c r="K655" i="3"/>
  <c r="K2818" i="3"/>
  <c r="K2286" i="3"/>
  <c r="K1721" i="3"/>
  <c r="K3231" i="3"/>
  <c r="K3502" i="3"/>
  <c r="K309" i="3"/>
  <c r="K4254" i="3"/>
  <c r="K3800" i="3"/>
  <c r="K1586" i="3"/>
  <c r="K29" i="3"/>
  <c r="K1484" i="3"/>
  <c r="K672" i="3"/>
  <c r="K5694" i="3"/>
  <c r="K2650" i="3"/>
  <c r="K373" i="3"/>
  <c r="K5166" i="3"/>
  <c r="K1334" i="3"/>
  <c r="K5449" i="3"/>
  <c r="K3198" i="3"/>
  <c r="K1971" i="3"/>
  <c r="K1229" i="3"/>
  <c r="K3687" i="3"/>
  <c r="K3104" i="3"/>
  <c r="K4438" i="3"/>
  <c r="K4201" i="3"/>
  <c r="K2159" i="3"/>
  <c r="K809" i="3"/>
  <c r="K1849" i="3"/>
  <c r="K3945" i="3"/>
  <c r="K4728" i="3"/>
  <c r="K491" i="3"/>
  <c r="K4196" i="3"/>
  <c r="K1564" i="3"/>
  <c r="K4160" i="3"/>
  <c r="K2733" i="3"/>
  <c r="K2489" i="3"/>
  <c r="K1814" i="3"/>
  <c r="K2382" i="3"/>
  <c r="K2408" i="3"/>
  <c r="K5291" i="3"/>
  <c r="K2202" i="3"/>
  <c r="K939" i="3"/>
  <c r="K30" i="3"/>
  <c r="K51" i="3"/>
  <c r="K5937" i="3"/>
  <c r="K410" i="3"/>
  <c r="K4523" i="3"/>
  <c r="K2169" i="3"/>
  <c r="K94" i="3"/>
  <c r="K4303" i="3"/>
  <c r="K3108" i="3"/>
  <c r="K5648" i="3"/>
  <c r="K2901" i="3"/>
  <c r="K5416" i="3"/>
  <c r="K451" i="3"/>
  <c r="K393" i="3"/>
  <c r="K4684" i="3"/>
  <c r="K5348" i="3"/>
  <c r="K762" i="3"/>
  <c r="K2018" i="3"/>
  <c r="K4870" i="3"/>
  <c r="K495" i="3"/>
  <c r="K4753" i="3"/>
  <c r="K4713" i="3"/>
  <c r="K1825" i="3"/>
  <c r="K1512" i="3"/>
  <c r="K4089" i="3"/>
  <c r="K5100" i="3"/>
  <c r="K597" i="3"/>
  <c r="K2772" i="3"/>
  <c r="K3877" i="3"/>
  <c r="K3138" i="3"/>
  <c r="K5088" i="3"/>
  <c r="K5946" i="3"/>
  <c r="K452" i="3"/>
  <c r="K1972" i="3"/>
  <c r="K507" i="3"/>
  <c r="K356" i="3"/>
  <c r="K2322" i="3"/>
  <c r="K4982" i="3"/>
  <c r="K2860" i="3"/>
  <c r="K3320" i="3"/>
  <c r="K1519" i="3"/>
  <c r="K5938" i="3"/>
  <c r="K2725" i="3"/>
  <c r="K983" i="3"/>
  <c r="K1943" i="3"/>
  <c r="K2664" i="3"/>
  <c r="K4636" i="3"/>
  <c r="K1826" i="3"/>
  <c r="K721" i="3"/>
  <c r="K4413" i="3"/>
  <c r="K5994" i="3"/>
  <c r="K1074" i="3"/>
  <c r="K5939" i="3"/>
  <c r="K2924" i="3"/>
  <c r="K2892" i="3"/>
  <c r="K3922" i="3"/>
  <c r="K3764" i="3"/>
  <c r="K5152" i="3"/>
  <c r="K1085" i="3"/>
  <c r="K4855" i="3"/>
  <c r="K2388" i="3"/>
  <c r="K3801" i="3"/>
  <c r="K1834" i="3"/>
  <c r="K5292" i="3"/>
  <c r="K3239" i="3"/>
  <c r="K4502" i="3"/>
  <c r="K529" i="3"/>
  <c r="K2269" i="3"/>
  <c r="K1312" i="3"/>
  <c r="K3346" i="3"/>
  <c r="K5369" i="3"/>
  <c r="K2428" i="3"/>
  <c r="K254" i="3"/>
  <c r="K1345" i="3"/>
  <c r="K2912" i="3"/>
  <c r="K2351" i="3"/>
  <c r="K4359" i="3"/>
  <c r="K148" i="3"/>
  <c r="K539" i="3"/>
  <c r="K4007" i="3"/>
  <c r="K4924" i="3"/>
  <c r="K4594" i="3"/>
  <c r="K4552" i="3"/>
  <c r="K2559" i="3"/>
  <c r="K5564" i="3"/>
  <c r="K4746" i="3"/>
  <c r="K38" i="3"/>
  <c r="K3867" i="3"/>
  <c r="K1302" i="3"/>
  <c r="K3406" i="3"/>
  <c r="K3297" i="3"/>
  <c r="K418" i="3"/>
  <c r="K4944" i="3"/>
  <c r="K2661" i="3"/>
  <c r="K5326" i="3"/>
  <c r="K5999" i="3"/>
  <c r="K5615" i="3"/>
  <c r="K984" i="3"/>
  <c r="K2978" i="3"/>
  <c r="K3513" i="3"/>
  <c r="K3570" i="3"/>
  <c r="K5649" i="3"/>
  <c r="K2177" i="3"/>
  <c r="K2111" i="3"/>
  <c r="K5057" i="3"/>
  <c r="K5506" i="3"/>
  <c r="K285" i="3"/>
  <c r="K4606" i="3"/>
  <c r="K111" i="3"/>
  <c r="K571" i="3"/>
  <c r="K3503" i="3"/>
  <c r="K2270" i="3"/>
  <c r="K1736" i="3"/>
  <c r="K1153" i="3"/>
  <c r="K1685" i="3"/>
  <c r="K5952" i="3"/>
  <c r="K3289" i="3"/>
  <c r="K84" i="3"/>
  <c r="K4439" i="3"/>
  <c r="K3613" i="3"/>
  <c r="K1324" i="3"/>
  <c r="K882" i="3"/>
  <c r="K3383" i="3"/>
  <c r="K2092" i="3"/>
  <c r="K4361" i="3"/>
  <c r="K2870" i="3"/>
  <c r="K4341" i="3"/>
  <c r="K2739" i="3"/>
  <c r="K4304" i="3"/>
  <c r="K4018" i="3"/>
  <c r="K2213" i="3"/>
  <c r="K795" i="3"/>
  <c r="K696" i="3"/>
  <c r="K5745" i="3"/>
  <c r="K1418" i="3"/>
  <c r="K5650" i="3"/>
  <c r="K1746" i="3"/>
  <c r="K2203" i="3"/>
  <c r="K4295" i="3"/>
  <c r="K2845" i="3"/>
  <c r="K3139" i="3"/>
  <c r="K5144" i="3"/>
  <c r="K2606" i="3"/>
  <c r="K4161" i="3"/>
  <c r="K5101" i="3"/>
  <c r="K2225" i="3"/>
  <c r="K3250" i="3"/>
  <c r="K583" i="3"/>
  <c r="K2942" i="3"/>
  <c r="K4796" i="3"/>
  <c r="K5033" i="3"/>
  <c r="K4152" i="3"/>
  <c r="K4953" i="3"/>
  <c r="K4362" i="3"/>
  <c r="K4685" i="3"/>
  <c r="K1835" i="3"/>
  <c r="K1329" i="3"/>
  <c r="K2332" i="3"/>
  <c r="K2204" i="3"/>
  <c r="K4787" i="3"/>
  <c r="K5034" i="3"/>
  <c r="K5684" i="3"/>
  <c r="K3676" i="3"/>
  <c r="K926" i="3"/>
  <c r="K2625" i="3"/>
  <c r="K5450" i="3"/>
  <c r="K4696" i="3"/>
  <c r="K3818" i="3"/>
  <c r="K3697" i="3"/>
  <c r="K4309" i="3"/>
  <c r="K3571" i="3"/>
  <c r="K4330" i="3"/>
  <c r="K4331" i="3"/>
  <c r="K2144" i="3"/>
  <c r="K5969" i="3"/>
  <c r="K2768" i="3"/>
  <c r="K4714" i="3"/>
  <c r="K3422" i="3"/>
  <c r="K5440" i="3"/>
  <c r="K21" i="3"/>
  <c r="K4777" i="3"/>
  <c r="K1581" i="3"/>
  <c r="K3537" i="3"/>
  <c r="K4821" i="3"/>
  <c r="K3819" i="3"/>
  <c r="K5015" i="3"/>
  <c r="K128" i="3"/>
  <c r="K4825" i="3"/>
  <c r="K5220" i="3"/>
  <c r="K1080" i="3"/>
  <c r="K883" i="3"/>
  <c r="K2419" i="3"/>
  <c r="K3184" i="3"/>
  <c r="K4637" i="3"/>
  <c r="K4715" i="3"/>
  <c r="K2569" i="3"/>
  <c r="K5370" i="3"/>
  <c r="K1554" i="3"/>
  <c r="K4289" i="3"/>
  <c r="K1386" i="3"/>
  <c r="K2635" i="3"/>
  <c r="K2467" i="3"/>
  <c r="K5410" i="3"/>
  <c r="K335" i="3"/>
  <c r="K2178" i="3"/>
  <c r="K3964" i="3"/>
  <c r="K5764" i="3"/>
  <c r="K443" i="3"/>
  <c r="K557" i="3"/>
  <c r="K4653" i="3"/>
  <c r="K1559" i="3"/>
  <c r="K22" i="3"/>
  <c r="K2520" i="3"/>
  <c r="K3637" i="3"/>
  <c r="K3558" i="3"/>
  <c r="K3423" i="3"/>
  <c r="K4255" i="3"/>
  <c r="K468" i="3"/>
  <c r="K411" i="3"/>
  <c r="K2265" i="3"/>
  <c r="K1547" i="3"/>
  <c r="K3413" i="3"/>
  <c r="K2579" i="3"/>
  <c r="K1455" i="3"/>
  <c r="K3755" i="3"/>
  <c r="K2205" i="3"/>
  <c r="K5488" i="3"/>
  <c r="K3440" i="3"/>
  <c r="K4623" i="3"/>
  <c r="K2782" i="3"/>
  <c r="K2323" i="3"/>
  <c r="K278" i="3"/>
  <c r="K4228" i="3"/>
  <c r="K5238" i="3"/>
  <c r="K5188" i="3"/>
  <c r="K584" i="3"/>
  <c r="K5465" i="3"/>
  <c r="K1436" i="3"/>
  <c r="K4936" i="3"/>
  <c r="K1973" i="3"/>
  <c r="K3716" i="3"/>
  <c r="K2950" i="3"/>
  <c r="K4426" i="3"/>
  <c r="K2184" i="3"/>
  <c r="K697" i="3"/>
  <c r="K1981" i="3"/>
  <c r="K5349" i="3"/>
  <c r="K5869" i="3"/>
  <c r="K3352" i="3"/>
  <c r="K3473" i="3"/>
  <c r="K5102" i="3"/>
  <c r="K909" i="3"/>
  <c r="K469" i="3"/>
  <c r="K3952" i="3"/>
  <c r="K2028" i="3"/>
  <c r="K2902" i="3"/>
  <c r="K2819" i="3"/>
  <c r="K4443" i="3"/>
  <c r="K5396" i="3"/>
  <c r="K1944" i="3"/>
  <c r="K530" i="3"/>
  <c r="K1075" i="3"/>
  <c r="K3721" i="3"/>
  <c r="K732" i="3"/>
  <c r="K5531" i="3"/>
  <c r="K4778" i="3"/>
  <c r="K3357" i="3"/>
  <c r="K4008" i="3"/>
  <c r="K4229" i="3"/>
  <c r="K4269" i="3"/>
  <c r="K4797" i="3"/>
  <c r="K4347" i="3"/>
  <c r="K3001" i="3"/>
  <c r="K3923" i="3"/>
  <c r="K4747" i="3"/>
  <c r="K1194" i="3"/>
  <c r="K434" i="3"/>
  <c r="K687" i="3"/>
  <c r="K2871" i="3"/>
  <c r="K4503" i="3"/>
  <c r="K5847" i="3"/>
  <c r="K5200" i="3"/>
  <c r="K5281" i="3"/>
  <c r="K5836" i="3"/>
  <c r="K1815" i="3"/>
  <c r="K3559" i="3"/>
  <c r="K4694" i="3"/>
  <c r="K4028" i="3"/>
  <c r="K3187" i="3"/>
  <c r="K540" i="3"/>
  <c r="K4835" i="3"/>
  <c r="K3474" i="3"/>
  <c r="K1715" i="3"/>
  <c r="K1371" i="3"/>
  <c r="K5082" i="3"/>
  <c r="K1456" i="3"/>
  <c r="K1982" i="3"/>
  <c r="K2616" i="3"/>
  <c r="K52" i="3"/>
  <c r="K5227" i="3"/>
  <c r="K550" i="3"/>
  <c r="K4009" i="3"/>
  <c r="K1313" i="3"/>
  <c r="K3407" i="3"/>
  <c r="K3731" i="3"/>
  <c r="K3205" i="3"/>
  <c r="K4969" i="3"/>
  <c r="K3206" i="3"/>
  <c r="K5532" i="3"/>
  <c r="K244" i="3"/>
  <c r="K531" i="3"/>
  <c r="K70" i="3"/>
  <c r="K1785" i="3"/>
  <c r="K656" i="3"/>
  <c r="K740" i="3"/>
  <c r="K3176" i="3"/>
  <c r="K1842" i="3"/>
  <c r="K1097" i="3"/>
  <c r="K4135" i="3"/>
  <c r="K5167" i="3"/>
  <c r="K2066" i="3"/>
  <c r="K2826" i="3"/>
  <c r="K2801" i="3"/>
  <c r="K1799" i="3"/>
  <c r="K5168" i="3"/>
  <c r="K261" i="3"/>
  <c r="K2179" i="3"/>
  <c r="K175" i="3"/>
  <c r="K5496" i="3"/>
  <c r="K3070" i="3"/>
  <c r="K5622" i="3"/>
  <c r="K2580" i="3"/>
  <c r="K1045" i="3"/>
  <c r="K4763" i="3"/>
  <c r="K4983" i="3"/>
  <c r="K1478" i="3"/>
  <c r="K1461" i="3"/>
  <c r="K2401" i="3"/>
  <c r="K3032" i="3"/>
  <c r="K2372" i="3"/>
  <c r="K3268" i="3"/>
  <c r="K1959" i="3"/>
  <c r="K394" i="3"/>
  <c r="K4448" i="3"/>
  <c r="K4754" i="3"/>
  <c r="K2121" i="3"/>
  <c r="K1303" i="3"/>
  <c r="K2019" i="3"/>
  <c r="K1699" i="3"/>
  <c r="K4764" i="3"/>
  <c r="K3276" i="3"/>
  <c r="K5216" i="3"/>
  <c r="K4921" i="3"/>
  <c r="K2482" i="3"/>
  <c r="K1780" i="3"/>
  <c r="K323" i="3"/>
  <c r="K5313" i="3"/>
  <c r="K2651" i="3"/>
  <c r="K4153" i="3"/>
  <c r="K3214" i="3"/>
  <c r="K818" i="3"/>
  <c r="K5221" i="3"/>
  <c r="K3984" i="3"/>
  <c r="K5571" i="3"/>
  <c r="K3024" i="3"/>
  <c r="K156" i="3"/>
  <c r="K4276" i="3"/>
  <c r="K1665" i="3"/>
  <c r="K3109" i="3"/>
  <c r="K5970" i="3"/>
  <c r="K4992" i="3"/>
  <c r="K1761" i="3"/>
  <c r="K3605" i="3"/>
  <c r="K2925" i="3"/>
  <c r="K5196" i="3"/>
  <c r="K2597" i="3"/>
  <c r="K5145" i="3"/>
  <c r="K205" i="3"/>
  <c r="K1590" i="3"/>
  <c r="K4925" i="3"/>
  <c r="K2067" i="3"/>
  <c r="K1594" i="3"/>
  <c r="K1637" i="3"/>
  <c r="K1642" i="3"/>
  <c r="K771" i="3"/>
  <c r="K4607" i="3"/>
  <c r="K3062" i="3"/>
  <c r="K1853" i="3"/>
  <c r="K788" i="3"/>
  <c r="K1622" i="3"/>
  <c r="K3218" i="3"/>
  <c r="K5626" i="3"/>
  <c r="K796" i="3"/>
  <c r="K3710" i="3"/>
  <c r="K900" i="3"/>
  <c r="K3975" i="3"/>
  <c r="K5786" i="3"/>
  <c r="K598" i="3"/>
  <c r="K2333" i="3"/>
  <c r="K1346" i="3"/>
  <c r="K4984" i="3"/>
  <c r="K3371" i="3"/>
  <c r="K2783" i="3"/>
  <c r="K4585" i="3"/>
  <c r="K4186" i="3"/>
  <c r="K2112" i="3"/>
  <c r="K4081" i="3"/>
  <c r="K2846" i="3"/>
  <c r="K1020" i="3"/>
  <c r="K4612" i="3"/>
  <c r="K2284" i="3"/>
  <c r="K4856" i="3"/>
  <c r="K3119" i="3"/>
  <c r="K993" i="3"/>
  <c r="K3722" i="3"/>
  <c r="K4574" i="3"/>
  <c r="K3893" i="3"/>
  <c r="K4296" i="3"/>
  <c r="K2503" i="3"/>
  <c r="K2686" i="3"/>
  <c r="K4673" i="3"/>
  <c r="K868" i="3"/>
  <c r="K4985" i="3"/>
  <c r="K5451" i="3"/>
  <c r="K1722" i="3"/>
  <c r="K3110" i="3"/>
  <c r="K5925" i="3"/>
  <c r="K1900" i="3"/>
  <c r="K4954" i="3"/>
  <c r="K5616" i="3"/>
  <c r="K4862" i="3"/>
  <c r="K2490" i="3"/>
  <c r="K4385" i="3"/>
  <c r="K310" i="3"/>
  <c r="K1716" i="3"/>
  <c r="K3009" i="3"/>
  <c r="K5365" i="3"/>
  <c r="K2389" i="3"/>
  <c r="K1623" i="3"/>
  <c r="K2543" i="3"/>
  <c r="K2570" i="3"/>
  <c r="K2122" i="3"/>
  <c r="K5752" i="3"/>
  <c r="K3849" i="3"/>
  <c r="K4926" i="3"/>
  <c r="K4955" i="3"/>
  <c r="K2837" i="3"/>
  <c r="K5627" i="3"/>
  <c r="K1055" i="3"/>
  <c r="K3653" i="3"/>
  <c r="K4375" i="3"/>
  <c r="K4154" i="3"/>
  <c r="K71" i="3"/>
  <c r="K4716" i="3"/>
  <c r="K4529" i="3"/>
  <c r="K4945" i="3"/>
  <c r="K5019" i="3"/>
  <c r="K4019" i="3"/>
  <c r="K673" i="3"/>
  <c r="K4211" i="3"/>
  <c r="K4512" i="3"/>
  <c r="K1425" i="3"/>
  <c r="K5940" i="3"/>
  <c r="K1076" i="3"/>
  <c r="K1221" i="3"/>
  <c r="K1925" i="3"/>
  <c r="K2740" i="3"/>
  <c r="K4871" i="3"/>
  <c r="K1490" i="3"/>
  <c r="K5417" i="3"/>
  <c r="K1462" i="3"/>
  <c r="K819" i="3"/>
  <c r="K797" i="3"/>
  <c r="K4788" i="3"/>
  <c r="K1387" i="3"/>
  <c r="K4646" i="3"/>
  <c r="K3906" i="3"/>
  <c r="K5384" i="3"/>
  <c r="K648" i="3"/>
  <c r="K3553" i="3"/>
  <c r="K2163" i="3"/>
  <c r="K279" i="3"/>
  <c r="K4317" i="3"/>
  <c r="K1654" i="3"/>
  <c r="K3414" i="3"/>
  <c r="K2852" i="3"/>
  <c r="K230" i="3"/>
  <c r="K4961" i="3"/>
  <c r="K5971" i="3"/>
  <c r="K4397" i="3"/>
  <c r="K5543" i="3"/>
  <c r="K2528" i="3"/>
  <c r="K5228" i="3"/>
  <c r="K884" i="3"/>
  <c r="K958" i="3"/>
  <c r="K5799" i="3"/>
  <c r="K3796" i="3"/>
  <c r="K5883" i="3"/>
  <c r="K453" i="3"/>
  <c r="K1265" i="3"/>
  <c r="K4570" i="3"/>
  <c r="K3664" i="3"/>
  <c r="K679" i="3"/>
  <c r="K435" i="3"/>
  <c r="K3857" i="3"/>
  <c r="K3481" i="3"/>
  <c r="K3514" i="3"/>
  <c r="K3177" i="3"/>
  <c r="K3976" i="3"/>
  <c r="K4427" i="3"/>
  <c r="K3415" i="3"/>
  <c r="K324" i="3"/>
  <c r="K2390" i="3"/>
  <c r="K2137" i="3"/>
  <c r="K1457" i="3"/>
  <c r="K5318" i="3"/>
  <c r="K5981" i="3"/>
  <c r="K2474" i="3"/>
  <c r="K5146" i="3"/>
  <c r="K2068" i="3"/>
  <c r="K5511" i="3"/>
  <c r="K2434" i="3"/>
  <c r="K3894" i="3"/>
  <c r="K1316" i="3"/>
  <c r="K3097" i="3"/>
  <c r="K1086" i="3"/>
  <c r="K1250" i="3"/>
  <c r="K3810" i="3"/>
  <c r="K3946" i="3"/>
  <c r="K2180" i="3"/>
  <c r="K3911" i="3"/>
  <c r="K961" i="3"/>
  <c r="K1266" i="3"/>
  <c r="K1257" i="3"/>
  <c r="K5593" i="3"/>
  <c r="K4697" i="3"/>
  <c r="K2185" i="3"/>
  <c r="K3219" i="3"/>
  <c r="K4332" i="3"/>
  <c r="K688" i="3"/>
  <c r="K644" i="3"/>
  <c r="K85" i="3"/>
  <c r="K1154" i="3"/>
  <c r="K5960" i="3"/>
  <c r="K1021" i="3"/>
  <c r="K4910" i="3"/>
  <c r="K2251" i="3"/>
  <c r="K1034" i="3"/>
  <c r="K2607" i="3"/>
  <c r="K2164" i="3"/>
  <c r="K157" i="3"/>
  <c r="K3467" i="3"/>
  <c r="K637" i="3"/>
  <c r="K3504" i="3"/>
  <c r="K1789" i="3"/>
  <c r="K4553" i="3"/>
  <c r="K2636" i="3"/>
  <c r="K149" i="3"/>
  <c r="K3780" i="3"/>
  <c r="K1951" i="3"/>
  <c r="K1605" i="3"/>
  <c r="K2612" i="3"/>
  <c r="K3430" i="3"/>
  <c r="K4654" i="3"/>
  <c r="K1843" i="3"/>
  <c r="K3934" i="3"/>
  <c r="K4613" i="3"/>
  <c r="K2138" i="3"/>
  <c r="K2847" i="3"/>
  <c r="K2391" i="3"/>
  <c r="K2186" i="3"/>
  <c r="K1606" i="3"/>
  <c r="K5332" i="3"/>
  <c r="K3902" i="3"/>
  <c r="K4872" i="3"/>
  <c r="K5179" i="3"/>
  <c r="K5908" i="3"/>
  <c r="K3120" i="3"/>
  <c r="K2696" i="3"/>
  <c r="K18" i="3"/>
  <c r="K4831" i="3"/>
  <c r="K4554" i="3"/>
  <c r="K5341" i="3"/>
  <c r="K2831" i="3"/>
  <c r="K2734" i="3"/>
  <c r="K5193" i="3"/>
  <c r="K5725" i="3"/>
  <c r="K1121" i="3"/>
  <c r="K5335" i="3"/>
  <c r="K3199" i="3"/>
  <c r="K1747" i="3"/>
  <c r="K2266" i="3"/>
  <c r="K3546" i="3"/>
  <c r="K3838" i="3"/>
  <c r="K3521" i="3"/>
  <c r="K39" i="3"/>
  <c r="K749" i="3"/>
  <c r="K1582" i="3"/>
  <c r="K3482" i="3"/>
  <c r="K5458" i="3"/>
  <c r="K4686" i="3"/>
  <c r="K3431" i="3"/>
  <c r="K1626" i="3"/>
  <c r="K3131" i="3"/>
  <c r="K3737" i="3"/>
  <c r="K2232" i="3"/>
  <c r="K3089" i="3"/>
  <c r="K3560" i="3"/>
  <c r="K2287" i="3"/>
  <c r="K5436" i="3"/>
  <c r="K4655" i="3"/>
  <c r="K2598" i="3"/>
  <c r="K4905" i="3"/>
  <c r="K2581" i="3"/>
  <c r="K4674" i="3"/>
  <c r="K5403" i="3"/>
  <c r="K403" i="3"/>
  <c r="K1035" i="3"/>
  <c r="K763" i="3"/>
  <c r="K1854" i="3"/>
  <c r="K158" i="3"/>
  <c r="K764" i="3"/>
  <c r="K5026" i="3"/>
  <c r="K1723" i="3"/>
  <c r="K3010" i="3"/>
  <c r="K1128" i="3"/>
  <c r="K3953" i="3"/>
  <c r="K5180" i="3"/>
  <c r="K5314" i="3"/>
  <c r="K4647" i="3"/>
  <c r="K4281" i="3"/>
  <c r="K2913" i="3"/>
  <c r="K3111" i="3"/>
  <c r="K4290" i="3"/>
  <c r="K5599" i="3"/>
  <c r="K2475" i="3"/>
  <c r="K1855" i="3"/>
  <c r="K1989" i="3"/>
  <c r="K5729" i="3"/>
  <c r="K5664" i="3"/>
  <c r="K3777" i="3"/>
  <c r="K5302" i="3"/>
  <c r="K5537" i="3"/>
  <c r="K2687" i="3"/>
  <c r="K1230" i="3"/>
  <c r="K2802" i="3"/>
  <c r="K2674" i="3"/>
  <c r="K4738" i="3"/>
  <c r="K752" i="3"/>
  <c r="K1066" i="3"/>
  <c r="K1022" i="3"/>
  <c r="K2020" i="3"/>
  <c r="K361" i="3"/>
  <c r="K1279" i="3"/>
  <c r="K5070" i="3"/>
  <c r="K3590" i="3"/>
  <c r="K5130" i="3"/>
  <c r="K4803" i="3"/>
  <c r="K4310" i="3"/>
  <c r="K2344" i="3"/>
  <c r="K2206" i="3"/>
  <c r="K1836" i="3"/>
  <c r="K2599" i="3"/>
  <c r="K606" i="3"/>
  <c r="K502" i="3"/>
  <c r="K1379" i="3"/>
  <c r="K286" i="3"/>
  <c r="K649" i="3"/>
  <c r="K780" i="3"/>
  <c r="K4090" i="3"/>
  <c r="K1187" i="3"/>
  <c r="K5071" i="3"/>
  <c r="K1114" i="3"/>
  <c r="K4937" i="3"/>
  <c r="K5512" i="3"/>
  <c r="K5371" i="3"/>
  <c r="K2093" i="3"/>
  <c r="K2373" i="3"/>
  <c r="K820" i="3"/>
  <c r="K733" i="3"/>
  <c r="K1520" i="3"/>
  <c r="K2990" i="3"/>
  <c r="K2903" i="3"/>
  <c r="K159" i="3"/>
  <c r="K3835" i="3"/>
  <c r="K2359" i="3"/>
  <c r="K165" i="3"/>
  <c r="K2077" i="3"/>
  <c r="K1630" i="3"/>
  <c r="K2626" i="3"/>
  <c r="K4166" i="3"/>
  <c r="K935" i="3"/>
  <c r="K4999" i="3"/>
  <c r="K492" i="3"/>
  <c r="K1413" i="3"/>
  <c r="K1860" i="3"/>
  <c r="K2152" i="3"/>
  <c r="K4614" i="3"/>
  <c r="K523" i="3"/>
  <c r="K2360" i="3"/>
  <c r="K3274" i="3"/>
  <c r="K4370" i="3"/>
  <c r="K4698" i="3"/>
  <c r="K5327" i="3"/>
  <c r="K1933" i="3"/>
  <c r="K5110" i="3"/>
  <c r="K1800" i="3"/>
  <c r="K4699" i="3"/>
  <c r="K4986" i="3"/>
  <c r="K5753" i="3"/>
  <c r="K2882" i="3"/>
  <c r="K4064" i="3"/>
  <c r="K680" i="3"/>
  <c r="K4530" i="3"/>
  <c r="K4480" i="3"/>
  <c r="K1960" i="3"/>
  <c r="K2853" i="3"/>
  <c r="K1098" i="3"/>
  <c r="K5058" i="3"/>
  <c r="K1710" i="3"/>
  <c r="K4043" i="3"/>
  <c r="K3631" i="3"/>
  <c r="K4707" i="3"/>
  <c r="K3384" i="3"/>
  <c r="K3052" i="3"/>
  <c r="K2726" i="3"/>
  <c r="K1222" i="3"/>
  <c r="K3586" i="3"/>
  <c r="K4386" i="3"/>
  <c r="K5304" i="3"/>
  <c r="K2495" i="3"/>
  <c r="K869" i="3"/>
  <c r="K1023" i="3"/>
  <c r="K2035" i="3"/>
  <c r="K1870" i="3"/>
  <c r="K4350" i="3"/>
  <c r="K1067" i="3"/>
  <c r="K1816" i="3"/>
  <c r="K4665" i="3"/>
  <c r="K1426" i="3"/>
  <c r="K1491" i="3"/>
  <c r="K2061" i="3"/>
  <c r="K541" i="3"/>
  <c r="K2126" i="3"/>
  <c r="K2735" i="3"/>
  <c r="K2979" i="3"/>
  <c r="K3965" i="3"/>
  <c r="K1571" i="3"/>
  <c r="K3416" i="3"/>
  <c r="K4675" i="3"/>
  <c r="K1401" i="3"/>
  <c r="K2226" i="3"/>
  <c r="K1347" i="3"/>
  <c r="K4849" i="3"/>
  <c r="K4059" i="3"/>
  <c r="K5189" i="3"/>
  <c r="K3786" i="3"/>
  <c r="K508" i="3"/>
  <c r="K1794" i="3"/>
  <c r="K5131" i="3"/>
  <c r="K1046" i="3"/>
  <c r="K6000" i="3"/>
  <c r="K2008" i="3"/>
  <c r="K2345" i="3"/>
  <c r="K1521" i="3"/>
  <c r="K2582" i="3"/>
  <c r="K2773" i="3"/>
  <c r="K4513" i="3"/>
  <c r="K5229" i="3"/>
  <c r="K927" i="3"/>
  <c r="K4771" i="3"/>
  <c r="K1850" i="3"/>
  <c r="K12" i="3"/>
  <c r="K5903" i="3"/>
  <c r="K5385" i="3"/>
  <c r="K2697" i="3"/>
  <c r="K4363" i="3"/>
  <c r="K1769" i="3"/>
  <c r="K3954" i="3"/>
  <c r="K3654" i="3"/>
  <c r="K2101" i="3"/>
  <c r="K4449" i="3"/>
  <c r="K3947" i="3"/>
  <c r="K2337" i="3"/>
  <c r="K1056" i="3"/>
  <c r="K319" i="3"/>
  <c r="K599" i="3"/>
  <c r="K4076" i="3"/>
  <c r="K5594" i="3"/>
  <c r="K1844" i="3"/>
  <c r="K994" i="3"/>
  <c r="K4906" i="3"/>
  <c r="K1129" i="3"/>
  <c r="K2820" i="3"/>
  <c r="K4225" i="3"/>
  <c r="K1631" i="3"/>
  <c r="K3408" i="3"/>
  <c r="K3966" i="3"/>
  <c r="K311" i="3"/>
  <c r="K4010" i="3"/>
  <c r="K4082" i="3"/>
  <c r="K2872" i="3"/>
  <c r="K3164" i="3"/>
  <c r="K4656" i="3"/>
  <c r="K5336" i="3"/>
  <c r="K1983" i="3"/>
  <c r="K2009" i="3"/>
  <c r="K5730" i="3"/>
  <c r="K5360" i="3"/>
  <c r="K4657" i="3"/>
  <c r="K5027" i="3"/>
  <c r="K2662" i="3"/>
  <c r="K4218" i="3"/>
  <c r="K1161" i="3"/>
  <c r="K2560" i="3"/>
  <c r="K772" i="3"/>
  <c r="K404" i="3"/>
  <c r="K4212" i="3"/>
  <c r="K4376" i="3"/>
  <c r="K1748" i="3"/>
  <c r="K2483" i="3"/>
  <c r="K1087" i="3"/>
  <c r="K5877" i="3"/>
  <c r="K3672" i="3"/>
  <c r="K4202" i="3"/>
  <c r="K698" i="3"/>
  <c r="K2551" i="3"/>
  <c r="K1945" i="3"/>
  <c r="K4178" i="3"/>
  <c r="K176" i="3"/>
  <c r="K1572" i="3"/>
  <c r="K2123" i="3"/>
  <c r="K1355" i="3"/>
  <c r="K5489" i="3"/>
  <c r="K5690" i="3"/>
  <c r="K5909" i="3"/>
  <c r="K3505" i="3"/>
  <c r="K2361" i="3"/>
  <c r="K4624" i="3"/>
  <c r="K995" i="3"/>
  <c r="K3878" i="3"/>
  <c r="K135" i="3"/>
  <c r="K951" i="3"/>
  <c r="K4779" i="3"/>
  <c r="K4841" i="3"/>
  <c r="K1251" i="3"/>
  <c r="K2571" i="3"/>
  <c r="K2295" i="3"/>
  <c r="K3827" i="3"/>
  <c r="K1522" i="3"/>
  <c r="K2352" i="3"/>
  <c r="K206" i="3"/>
  <c r="K2840" i="3"/>
  <c r="K3002" i="3"/>
  <c r="K5572" i="3"/>
  <c r="K4504" i="3"/>
  <c r="K5961" i="3"/>
  <c r="K1244" i="3"/>
  <c r="K3561" i="3"/>
  <c r="K3587" i="3"/>
  <c r="K2468" i="3"/>
  <c r="K5208" i="3"/>
  <c r="K5217" i="3"/>
  <c r="K2617" i="3"/>
  <c r="K1946" i="3"/>
  <c r="K86" i="3"/>
  <c r="K1402" i="3"/>
  <c r="K4938" i="3"/>
  <c r="K118" i="3"/>
  <c r="K2588" i="3"/>
  <c r="K4060" i="3"/>
  <c r="K985" i="3"/>
  <c r="K4832" i="3"/>
  <c r="K1990" i="3"/>
  <c r="K3041" i="3"/>
  <c r="K1974" i="3"/>
  <c r="K662" i="3"/>
  <c r="K5132" i="3"/>
  <c r="K5501" i="3"/>
  <c r="K2821" i="3"/>
  <c r="K5470" i="3"/>
  <c r="K2258" i="3"/>
  <c r="K395" i="3"/>
  <c r="K1202" i="3"/>
  <c r="K5929" i="3"/>
  <c r="K1820" i="3"/>
  <c r="K2688" i="3"/>
  <c r="K5600" i="3"/>
  <c r="K1837" i="3"/>
  <c r="K1975" i="3"/>
  <c r="K5153" i="3"/>
  <c r="K3991" i="3"/>
  <c r="K1162" i="3"/>
  <c r="K2991" i="3"/>
  <c r="K3207" i="3"/>
  <c r="K5147" i="3"/>
  <c r="K1643" i="3"/>
  <c r="K4733" i="3"/>
  <c r="K4833" i="3"/>
  <c r="K1762" i="3"/>
  <c r="K2002" i="3"/>
  <c r="K1115" i="3"/>
  <c r="K1116" i="3"/>
  <c r="K600" i="3"/>
  <c r="K4245" i="3"/>
  <c r="K5350" i="3"/>
  <c r="K5754" i="3"/>
  <c r="K3277" i="3"/>
  <c r="K2462" i="3"/>
  <c r="K4586" i="3"/>
  <c r="K1501" i="3"/>
  <c r="K4780" i="3"/>
  <c r="K2572" i="3"/>
  <c r="K4826" i="3"/>
  <c r="K428" i="3"/>
  <c r="K3377" i="3"/>
  <c r="K607" i="3"/>
  <c r="K3992" i="3"/>
  <c r="K1737" i="3"/>
  <c r="K1936" i="3"/>
  <c r="K1724" i="3"/>
  <c r="K2933" i="3"/>
  <c r="K2698" i="3"/>
  <c r="K3358" i="3"/>
  <c r="K1203" i="3"/>
  <c r="K5418" i="3"/>
  <c r="K1335" i="3"/>
  <c r="K5452" i="3"/>
  <c r="K3080" i="3"/>
  <c r="K3185" i="3"/>
  <c r="K5222" i="3"/>
  <c r="K2448" i="3"/>
  <c r="K2887" i="3"/>
  <c r="K4187" i="3"/>
  <c r="K1991" i="3"/>
  <c r="K5898" i="3"/>
  <c r="K3614" i="3"/>
  <c r="K5391" i="3"/>
  <c r="K1871" i="3"/>
  <c r="K5169" i="3"/>
  <c r="K4444" i="3"/>
  <c r="K2085" i="3"/>
  <c r="K2873" i="3"/>
  <c r="K3081" i="3"/>
  <c r="K2689" i="3"/>
  <c r="K2143" i="3"/>
  <c r="K4127" i="3"/>
  <c r="K4524" i="3"/>
  <c r="K5579" i="3"/>
  <c r="K3082" i="3"/>
  <c r="K129" i="3"/>
  <c r="K2815" i="3"/>
  <c r="K1155" i="3"/>
  <c r="K2785" i="3"/>
  <c r="K2010" i="3"/>
  <c r="K2496" i="3"/>
  <c r="K601" i="3"/>
  <c r="K5904" i="3"/>
  <c r="K5848" i="3"/>
  <c r="K2410" i="3"/>
  <c r="K2050" i="3"/>
  <c r="K119" i="3"/>
  <c r="K1882" i="3"/>
  <c r="K362" i="3"/>
  <c r="K2786" i="3"/>
  <c r="K231" i="3"/>
  <c r="K3338" i="3"/>
  <c r="K870" i="3"/>
  <c r="K4322" i="3"/>
  <c r="K59" i="3"/>
  <c r="K5372" i="3"/>
  <c r="K1845" i="3"/>
  <c r="K384" i="3"/>
  <c r="K1548" i="3"/>
  <c r="K1686" i="3"/>
  <c r="K1781" i="3"/>
  <c r="K405" i="3"/>
  <c r="K1036" i="3"/>
  <c r="K1573" i="3"/>
  <c r="K5703" i="3"/>
  <c r="K3850" i="3"/>
  <c r="K1163" i="3"/>
  <c r="K5230" i="3"/>
  <c r="K3912" i="3"/>
  <c r="K3449" i="3"/>
  <c r="K3290" i="3"/>
  <c r="K3591" i="3"/>
  <c r="K2127" i="3"/>
  <c r="K4863" i="3"/>
  <c r="K5190" i="3"/>
  <c r="K2736" i="3"/>
  <c r="K1738" i="3"/>
  <c r="K2627" i="3"/>
  <c r="K4748" i="3"/>
  <c r="K280" i="3"/>
  <c r="K5989" i="3"/>
  <c r="K4475" i="3"/>
  <c r="K3251" i="3"/>
  <c r="K2600" i="3"/>
  <c r="K4836" i="3"/>
  <c r="K3626" i="3"/>
  <c r="K5245" i="3"/>
  <c r="K5884" i="3"/>
  <c r="K4934" i="3"/>
  <c r="K4789" i="3"/>
  <c r="K3734" i="3"/>
  <c r="K4277" i="3"/>
  <c r="K5734" i="3"/>
  <c r="K714" i="3"/>
  <c r="K3756" i="3"/>
  <c r="K4128" i="3"/>
  <c r="K5072" i="3"/>
  <c r="K5239" i="3"/>
  <c r="K4638" i="3"/>
  <c r="K1099" i="3"/>
  <c r="K112" i="3"/>
  <c r="K5573" i="3"/>
  <c r="K269" i="3"/>
  <c r="K4857" i="3"/>
  <c r="K1024" i="3"/>
  <c r="K4364" i="3"/>
  <c r="K412" i="3"/>
  <c r="K4739" i="3"/>
  <c r="K179" i="3"/>
  <c r="K3313" i="3"/>
  <c r="K60" i="3"/>
  <c r="K3632" i="3"/>
  <c r="K3868" i="3"/>
  <c r="K2888" i="3"/>
  <c r="K100" i="3"/>
  <c r="K5282" i="3"/>
  <c r="K3640" i="3"/>
  <c r="K53" i="3"/>
  <c r="K4106" i="3"/>
  <c r="K4129" i="3"/>
  <c r="K5691" i="3"/>
  <c r="K5910" i="3"/>
  <c r="K5885" i="3"/>
  <c r="K3688" i="3"/>
  <c r="K444" i="3"/>
  <c r="K4804" i="3"/>
  <c r="K2252" i="3"/>
  <c r="K3003" i="3"/>
  <c r="K5309" i="3"/>
  <c r="K626" i="3"/>
  <c r="K3895" i="3"/>
  <c r="K1901" i="3"/>
  <c r="K3738" i="3"/>
  <c r="K5466" i="3"/>
  <c r="K2249" i="3"/>
  <c r="K940" i="3"/>
  <c r="K2926" i="3"/>
  <c r="K4555" i="3"/>
  <c r="K4729" i="3"/>
  <c r="K1245" i="3"/>
  <c r="K2573" i="3"/>
  <c r="K638" i="3"/>
  <c r="K4025" i="3"/>
  <c r="K3278" i="3"/>
  <c r="K2334" i="3"/>
  <c r="K3450" i="3"/>
  <c r="K524" i="3"/>
  <c r="K1393" i="3"/>
  <c r="K5765" i="3"/>
  <c r="K4387" i="3"/>
  <c r="K5816" i="3"/>
  <c r="K2980" i="3"/>
  <c r="K5274" i="3"/>
  <c r="K3227" i="3"/>
  <c r="K3314" i="3"/>
  <c r="K4414" i="3"/>
  <c r="K572" i="3"/>
  <c r="K87" i="3"/>
  <c r="K281" i="3"/>
  <c r="K3279" i="3"/>
  <c r="K3019" i="3"/>
  <c r="K4815" i="3"/>
  <c r="K920" i="3"/>
  <c r="K2904" i="3"/>
  <c r="K959" i="3"/>
  <c r="K3924" i="3"/>
  <c r="K5170" i="3"/>
  <c r="K1892" i="3"/>
  <c r="K910" i="3"/>
  <c r="K2069" i="3"/>
  <c r="K2889" i="3"/>
  <c r="K5633" i="3"/>
  <c r="K5550" i="3"/>
  <c r="K4305" i="3"/>
  <c r="K1156" i="3"/>
  <c r="K2045" i="3"/>
  <c r="K1336" i="3"/>
  <c r="K4029" i="3"/>
  <c r="K1655" i="3"/>
  <c r="K952" i="3"/>
  <c r="K3781" i="3"/>
  <c r="K2720" i="3"/>
  <c r="K773" i="3"/>
  <c r="K3655" i="3"/>
  <c r="K4107" i="3"/>
  <c r="K2538" i="3"/>
  <c r="K4885" i="3"/>
  <c r="K5197" i="3"/>
  <c r="K3858" i="3"/>
  <c r="K3903" i="3"/>
  <c r="K2787" i="3"/>
  <c r="K5441" i="3"/>
  <c r="K5073" i="3"/>
  <c r="K5565" i="3"/>
  <c r="K891" i="3"/>
  <c r="K2029" i="3"/>
  <c r="K871" i="3"/>
  <c r="K2278" i="3"/>
  <c r="K1523" i="3"/>
  <c r="K4278" i="3"/>
  <c r="K2927" i="3"/>
  <c r="K5704" i="3"/>
  <c r="K2491" i="3"/>
  <c r="K2841" i="3"/>
  <c r="K5634" i="3"/>
  <c r="K4323" i="3"/>
  <c r="K363" i="3"/>
  <c r="K312" i="3"/>
  <c r="K986" i="3"/>
  <c r="K5089" i="3"/>
  <c r="K40" i="3"/>
  <c r="K5223" i="3"/>
  <c r="K1595" i="3"/>
  <c r="K5246" i="3"/>
  <c r="K5930" i="3"/>
  <c r="K3146" i="3"/>
  <c r="K3522" i="3"/>
  <c r="K1947" i="3"/>
  <c r="K5171" i="3"/>
  <c r="K458" i="3"/>
  <c r="K1141" i="3"/>
  <c r="K313" i="3"/>
  <c r="K1952" i="3"/>
  <c r="K2070" i="3"/>
  <c r="K3432" i="3"/>
  <c r="K798" i="3"/>
  <c r="K3451" i="3"/>
  <c r="K4173" i="3"/>
  <c r="K3665" i="3"/>
  <c r="K1560" i="3"/>
  <c r="K294" i="3"/>
  <c r="K4182" i="3"/>
  <c r="K3140" i="3"/>
  <c r="K1195" i="3"/>
  <c r="K2094" i="3"/>
  <c r="K4911" i="3"/>
  <c r="K1479" i="3"/>
  <c r="K4445" i="3"/>
  <c r="K3291" i="3"/>
  <c r="K436" i="3"/>
  <c r="K197" i="3"/>
  <c r="K657" i="3"/>
  <c r="K1468" i="3"/>
  <c r="K5652" i="3"/>
  <c r="K5035" i="3"/>
  <c r="K3562" i="3"/>
  <c r="K3011" i="3"/>
  <c r="K3468" i="3"/>
  <c r="K1388" i="3"/>
  <c r="K3208" i="3"/>
  <c r="K1330" i="3"/>
  <c r="K2811" i="3"/>
  <c r="K681" i="3"/>
  <c r="K658" i="3"/>
  <c r="K4055" i="3"/>
  <c r="K1739" i="3"/>
  <c r="K911" i="3"/>
  <c r="K3252" i="3"/>
  <c r="K1181" i="3"/>
  <c r="K2943" i="3"/>
  <c r="K2285" i="3"/>
  <c r="K4297" i="3"/>
  <c r="K2021" i="3"/>
  <c r="K4639" i="3"/>
  <c r="K2665" i="3"/>
  <c r="K1348" i="3"/>
  <c r="K2905" i="3"/>
  <c r="K4892" i="3"/>
  <c r="K4351" i="3"/>
  <c r="K5103" i="3"/>
  <c r="K3329" i="3"/>
  <c r="K2874" i="3"/>
  <c r="K1961" i="3"/>
  <c r="K3165" i="3"/>
  <c r="K5404" i="3"/>
  <c r="K953" i="3"/>
  <c r="K2601" i="3"/>
  <c r="K5050" i="3"/>
  <c r="K5059" i="3"/>
  <c r="K5520" i="3"/>
  <c r="K303" i="3"/>
  <c r="K2217" i="3"/>
  <c r="K61" i="3"/>
  <c r="K2699" i="3"/>
  <c r="K3993" i="3"/>
  <c r="K4047" i="3"/>
  <c r="K1531" i="3"/>
  <c r="K1838" i="3"/>
  <c r="K2165" i="3"/>
  <c r="K4282" i="3"/>
  <c r="K4020" i="3"/>
  <c r="K2883" i="3"/>
  <c r="K262" i="3"/>
  <c r="K1304" i="3"/>
  <c r="K344" i="3"/>
  <c r="K5303" i="3"/>
  <c r="K5351" i="3"/>
  <c r="K72" i="3"/>
  <c r="K848" i="3"/>
  <c r="K3579" i="3"/>
  <c r="K62" i="3"/>
  <c r="K2046" i="3"/>
  <c r="K3339" i="3"/>
  <c r="K3424" i="3"/>
  <c r="K5419" i="3"/>
  <c r="K619" i="3"/>
  <c r="K2983" i="3"/>
  <c r="K3572" i="3"/>
  <c r="K1013" i="3"/>
  <c r="K2196" i="3"/>
  <c r="K2861" i="3"/>
  <c r="K2984" i="3"/>
  <c r="K5635" i="3"/>
  <c r="K3743" i="3"/>
  <c r="K4837" i="3"/>
  <c r="K5502" i="3"/>
  <c r="K1992" i="3"/>
  <c r="K4560" i="3"/>
  <c r="K3033" i="3"/>
  <c r="K810" i="3"/>
  <c r="K2047" i="3"/>
  <c r="K5685" i="3"/>
  <c r="K1902" i="3"/>
  <c r="K3147" i="3"/>
  <c r="K663" i="3"/>
  <c r="K664" i="3"/>
  <c r="K2402" i="3"/>
  <c r="K1142" i="3"/>
  <c r="K3053" i="3"/>
  <c r="K4514" i="3"/>
  <c r="K1480" i="3"/>
  <c r="K3347" i="3"/>
  <c r="K4858" i="3"/>
  <c r="K3927" i="3"/>
  <c r="K5283" i="3"/>
  <c r="K2145" i="3"/>
  <c r="K2298" i="3"/>
  <c r="K5982" i="3"/>
  <c r="K480" i="3"/>
  <c r="K5990" i="3"/>
  <c r="K63" i="3"/>
  <c r="K996" i="3"/>
  <c r="K1137" i="3"/>
  <c r="K2951" i="3"/>
  <c r="K4011" i="3"/>
  <c r="K4428" i="3"/>
  <c r="K941" i="3"/>
  <c r="K3677" i="3"/>
  <c r="K2227" i="3"/>
  <c r="K1937" i="3"/>
  <c r="K3913" i="3"/>
  <c r="K4398" i="3"/>
  <c r="K1122" i="3"/>
  <c r="K1532" i="3"/>
  <c r="K4419" i="3"/>
  <c r="K5947" i="3"/>
  <c r="K4790" i="3"/>
  <c r="K4765" i="3"/>
  <c r="K191" i="3"/>
  <c r="K1123" i="3"/>
  <c r="K3454" i="3"/>
  <c r="K2758" i="3"/>
  <c r="K1289" i="3"/>
  <c r="K5497" i="3"/>
  <c r="K3263" i="3"/>
  <c r="K1188" i="3"/>
  <c r="K5021" i="3"/>
  <c r="K5405" i="3"/>
  <c r="K4927" i="3"/>
  <c r="K3220" i="3"/>
  <c r="K481" i="3"/>
  <c r="K1419" i="3"/>
  <c r="K1861" i="3"/>
  <c r="K3458" i="3"/>
  <c r="K41" i="3"/>
  <c r="K1817" i="3"/>
  <c r="K1984" i="3"/>
  <c r="K5521" i="3"/>
  <c r="K5420" i="3"/>
  <c r="K3869" i="3"/>
  <c r="K5551" i="3"/>
  <c r="K2637" i="3"/>
  <c r="K2102" i="3"/>
  <c r="K2848" i="3"/>
  <c r="K3148" i="3"/>
  <c r="K5442" i="3"/>
  <c r="K5337" i="3"/>
  <c r="K5090" i="3"/>
  <c r="K4928" i="3"/>
  <c r="K5154" i="3"/>
  <c r="K3580" i="3"/>
  <c r="K1513" i="3"/>
  <c r="K3925" i="3"/>
  <c r="K765" i="3"/>
  <c r="K509" i="3"/>
  <c r="K5566" i="3"/>
  <c r="K5962" i="3"/>
  <c r="K166" i="3"/>
  <c r="K2435" i="3"/>
  <c r="K3928" i="3"/>
  <c r="K1703" i="3"/>
  <c r="K437" i="3"/>
  <c r="K803" i="3"/>
  <c r="K3280" i="3"/>
  <c r="K1502" i="3"/>
  <c r="K5731" i="3"/>
  <c r="K3750" i="3"/>
  <c r="K892" i="3"/>
  <c r="K4877" i="3"/>
  <c r="K2504" i="3"/>
  <c r="K1469" i="3"/>
  <c r="K5567" i="3"/>
  <c r="K2128" i="3"/>
  <c r="K928" i="3"/>
  <c r="K774" i="3"/>
  <c r="K4676" i="3"/>
  <c r="K3417" i="3"/>
  <c r="K602" i="3"/>
  <c r="K3554" i="3"/>
  <c r="K4625" i="3"/>
  <c r="K5181" i="3"/>
  <c r="K3914" i="3"/>
  <c r="K5338" i="3"/>
  <c r="K4626" i="3"/>
  <c r="K1485" i="3"/>
  <c r="K3641" i="3"/>
  <c r="K101" i="3"/>
  <c r="K1884" i="3"/>
  <c r="K1238" i="3"/>
  <c r="K3306" i="3"/>
  <c r="K1893" i="3"/>
  <c r="K5333" i="3"/>
  <c r="K4725" i="3"/>
  <c r="K1533" i="3"/>
  <c r="K3573" i="3"/>
  <c r="K2561" i="3"/>
  <c r="K4541" i="3"/>
  <c r="K997" i="3"/>
  <c r="K3237" i="3"/>
  <c r="K3042" i="3"/>
  <c r="K5198" i="3"/>
  <c r="K2754" i="3"/>
  <c r="K2893" i="3"/>
  <c r="K5275" i="3"/>
  <c r="K3751" i="3"/>
  <c r="K912" i="3"/>
  <c r="K3475" i="3"/>
  <c r="K3020" i="3"/>
  <c r="K1607" i="3"/>
  <c r="K962" i="3"/>
  <c r="K1851" i="3"/>
  <c r="K1962" i="3"/>
  <c r="K998" i="3"/>
  <c r="K130" i="3"/>
  <c r="K2324" i="3"/>
  <c r="K5111" i="3"/>
  <c r="K1081" i="3"/>
  <c r="K2741" i="3"/>
  <c r="K3581" i="3"/>
  <c r="K332" i="3"/>
  <c r="K454" i="3"/>
  <c r="K2146" i="3"/>
  <c r="K1363" i="3"/>
  <c r="K3633" i="3"/>
  <c r="K160" i="3"/>
  <c r="K2774" i="3"/>
  <c r="K4561" i="3"/>
  <c r="K2129" i="3"/>
  <c r="K211" i="3"/>
  <c r="K413" i="3"/>
  <c r="K3582" i="3"/>
  <c r="K849" i="3"/>
  <c r="K1670" i="3"/>
  <c r="K872" i="3"/>
  <c r="K3264" i="3"/>
  <c r="K532" i="3"/>
  <c r="K5695" i="3"/>
  <c r="K4781" i="3"/>
  <c r="K1687" i="3"/>
  <c r="K4515" i="3"/>
  <c r="K3711" i="3"/>
  <c r="K2509" i="3"/>
  <c r="K4311" i="3"/>
  <c r="K4143" i="3"/>
  <c r="K5240" i="3"/>
  <c r="K4174" i="3"/>
  <c r="K1627" i="3"/>
  <c r="K46" i="3"/>
  <c r="K533" i="3"/>
  <c r="K5191" i="3"/>
  <c r="K224" i="3"/>
  <c r="K1514" i="3"/>
  <c r="K4939" i="3"/>
  <c r="K5775" i="3"/>
  <c r="K954" i="3"/>
  <c r="K2875" i="3"/>
  <c r="K2279" i="3"/>
  <c r="K5628" i="3"/>
  <c r="K1246" i="3"/>
  <c r="K2130" i="3"/>
  <c r="K5112" i="3"/>
  <c r="K5078" i="3"/>
  <c r="K2644" i="3"/>
  <c r="K741" i="3"/>
  <c r="K3547" i="3"/>
  <c r="K5148" i="3"/>
  <c r="K639" i="3"/>
  <c r="K4048" i="3"/>
  <c r="K3307" i="3"/>
  <c r="K2638" i="3"/>
  <c r="K2086" i="3"/>
  <c r="K1290" i="3"/>
  <c r="K3698" i="3"/>
  <c r="K510" i="3"/>
  <c r="K4658" i="3"/>
  <c r="K161" i="3"/>
  <c r="K1437" i="3"/>
  <c r="K2529" i="3"/>
  <c r="K4516" i="3"/>
  <c r="K722" i="3"/>
  <c r="K4230" i="3"/>
  <c r="K1182" i="3"/>
  <c r="K3656" i="3"/>
  <c r="K3083" i="3"/>
  <c r="K5677" i="3"/>
  <c r="K1314" i="3"/>
  <c r="K5155" i="3"/>
  <c r="K3330" i="3"/>
  <c r="K2463" i="3"/>
  <c r="K1124" i="3"/>
  <c r="K620" i="3"/>
  <c r="K843" i="3"/>
  <c r="K4562" i="3"/>
  <c r="K4717" i="3"/>
  <c r="K4873" i="3"/>
  <c r="K5760" i="3"/>
  <c r="K4219" i="3"/>
  <c r="K4827" i="3"/>
  <c r="K364" i="3"/>
  <c r="K5580" i="3"/>
  <c r="K715" i="3"/>
  <c r="K2078" i="3"/>
  <c r="K1427" i="3"/>
  <c r="K3642" i="3"/>
  <c r="K3615" i="3"/>
  <c r="K3281" i="3"/>
  <c r="K5305" i="3"/>
  <c r="K2849" i="3"/>
  <c r="K4298" i="3"/>
  <c r="K1731" i="3"/>
  <c r="K275" i="3"/>
  <c r="K5863" i="3"/>
  <c r="K4098" i="3"/>
  <c r="K5574" i="3"/>
  <c r="K333" i="3"/>
  <c r="K5411" i="3"/>
  <c r="K573" i="3"/>
  <c r="K5911" i="3"/>
  <c r="K5717" i="3"/>
  <c r="K1675" i="3"/>
  <c r="K3253" i="3"/>
  <c r="K2530" i="3"/>
  <c r="K5859" i="3"/>
  <c r="K4886" i="3"/>
  <c r="K3836" i="3"/>
  <c r="K1656" i="3"/>
  <c r="K4279" i="3"/>
  <c r="K2894" i="3"/>
  <c r="K3606" i="3"/>
  <c r="K1534" i="3"/>
  <c r="K113" i="3"/>
  <c r="K5817" i="3"/>
  <c r="K3506" i="3"/>
  <c r="K1057" i="3"/>
  <c r="K5890" i="3"/>
  <c r="K4026" i="3"/>
  <c r="K23" i="3"/>
  <c r="K3670" i="3"/>
  <c r="K1258" i="3"/>
  <c r="K5983" i="3"/>
  <c r="K1252" i="3"/>
  <c r="K775" i="3"/>
  <c r="K3616" i="3"/>
  <c r="K5870" i="3"/>
  <c r="K282" i="3"/>
  <c r="K1926" i="3"/>
  <c r="K1406" i="3"/>
  <c r="K5297" i="3"/>
  <c r="K885" i="3"/>
  <c r="K5849" i="3"/>
  <c r="K4456" i="3"/>
  <c r="K4371" i="3"/>
  <c r="K3054" i="3"/>
  <c r="K345" i="3"/>
  <c r="K659" i="3"/>
  <c r="K5941" i="3"/>
  <c r="K1549" i="3"/>
  <c r="K2832" i="3"/>
  <c r="K3034" i="3"/>
  <c r="K674" i="3"/>
  <c r="K3418" i="3"/>
  <c r="K5830" i="3"/>
  <c r="K3648" i="3"/>
  <c r="K1267" i="3"/>
  <c r="K3171" i="3"/>
  <c r="K3802" i="3"/>
  <c r="K5931" i="3"/>
  <c r="K2957" i="3"/>
  <c r="K3765" i="3"/>
  <c r="K3004" i="3"/>
  <c r="K3870" i="3"/>
  <c r="K3574" i="3"/>
  <c r="K4450" i="3"/>
  <c r="K3597" i="3"/>
  <c r="K3132" i="3"/>
  <c r="K4755" i="3"/>
  <c r="K2639" i="3"/>
  <c r="K4481" i="3"/>
  <c r="K5972" i="3"/>
  <c r="K3978" i="3"/>
  <c r="K1885" i="3"/>
  <c r="K799" i="3"/>
  <c r="K1109" i="3"/>
  <c r="K1100" i="3"/>
  <c r="K459" i="3"/>
  <c r="K1927" i="3"/>
  <c r="K5800" i="3"/>
  <c r="K4798" i="3"/>
  <c r="K1463" i="3"/>
  <c r="K5218" i="3"/>
  <c r="K913" i="3"/>
  <c r="K3485" i="3"/>
  <c r="K3282" i="3"/>
  <c r="K4627" i="3"/>
  <c r="K1492" i="3"/>
  <c r="K3851" i="3"/>
  <c r="K5319" i="3"/>
  <c r="K873" i="3"/>
  <c r="K5298" i="3"/>
  <c r="K4940" i="3"/>
  <c r="K1164" i="3"/>
  <c r="K2958" i="3"/>
  <c r="K2700" i="3"/>
  <c r="K4420" i="3"/>
  <c r="K5443" i="3"/>
  <c r="K1770" i="3"/>
  <c r="K4850" i="3"/>
  <c r="K2396" i="3"/>
  <c r="K886" i="3"/>
  <c r="K5266" i="3"/>
  <c r="K3649" i="3"/>
  <c r="K1470" i="3"/>
  <c r="K3879" i="3"/>
  <c r="K4091" i="3"/>
  <c r="K2379" i="3"/>
  <c r="K5182" i="3"/>
  <c r="K1030" i="3"/>
  <c r="K2374" i="3"/>
  <c r="K4291" i="3"/>
  <c r="K503" i="3"/>
  <c r="K3292" i="3"/>
  <c r="K1117" i="3"/>
  <c r="K1503" i="3"/>
  <c r="K1464" i="3"/>
  <c r="K3240" i="3"/>
  <c r="K2233" i="3"/>
  <c r="K850" i="3"/>
  <c r="K3515" i="3"/>
  <c r="K5705" i="3"/>
  <c r="K5794" i="3"/>
  <c r="K1872" i="3"/>
  <c r="K5231" i="3"/>
  <c r="K2403" i="3"/>
  <c r="K4049" i="3"/>
  <c r="K5995" i="3"/>
  <c r="K1877" i="3"/>
  <c r="K5831" i="3"/>
  <c r="K1183" i="3"/>
  <c r="K5022" i="3"/>
  <c r="K3759" i="3"/>
  <c r="K3961" i="3"/>
  <c r="K893" i="3"/>
  <c r="K1443" i="3"/>
  <c r="K2259" i="3"/>
  <c r="K3459" i="3"/>
  <c r="K4399" i="3"/>
  <c r="K5339" i="3"/>
  <c r="K5060" i="3"/>
  <c r="K5079" i="3"/>
  <c r="K5467" i="3"/>
  <c r="K304" i="3"/>
  <c r="K5522" i="3"/>
  <c r="K2968" i="3"/>
  <c r="K5658" i="3"/>
  <c r="K4065" i="3"/>
  <c r="K4718" i="3"/>
  <c r="K5361" i="3"/>
  <c r="K3331" i="3"/>
  <c r="K2985" i="3"/>
  <c r="K3241" i="3"/>
  <c r="K2737" i="3"/>
  <c r="K4175" i="3"/>
  <c r="K1169" i="3"/>
  <c r="K1325" i="3"/>
  <c r="K936" i="3"/>
  <c r="K2346" i="3"/>
  <c r="K1331" i="3"/>
  <c r="K1253" i="3"/>
  <c r="K5905" i="3"/>
  <c r="K385" i="3"/>
  <c r="K689" i="3"/>
  <c r="K4116" i="3"/>
  <c r="K5523" i="3"/>
  <c r="K574" i="3"/>
  <c r="K3293" i="3"/>
  <c r="K1380" i="3"/>
  <c r="K5471" i="3"/>
  <c r="K2521" i="3"/>
  <c r="K3787" i="3"/>
  <c r="K263" i="3"/>
  <c r="K1862" i="3"/>
  <c r="K706" i="3"/>
  <c r="K5891" i="3"/>
  <c r="K5818" i="3"/>
  <c r="K734" i="3"/>
  <c r="K73" i="3"/>
  <c r="K3257" i="3"/>
  <c r="K2280" i="3"/>
  <c r="K1976" i="3"/>
  <c r="K4816" i="3"/>
  <c r="K1910" i="3"/>
  <c r="K3200" i="3"/>
  <c r="K2788" i="3"/>
  <c r="K2652" i="3"/>
  <c r="K901" i="3"/>
  <c r="K3495" i="3"/>
  <c r="K1809" i="3"/>
  <c r="K2153" i="3"/>
  <c r="K690" i="3"/>
  <c r="K4283" i="3"/>
  <c r="K2701" i="3"/>
  <c r="K5453" i="3"/>
  <c r="K1515" i="3"/>
  <c r="K946" i="3"/>
  <c r="K551" i="3"/>
  <c r="K4666" i="3"/>
  <c r="K3746" i="3"/>
  <c r="K64" i="3"/>
  <c r="K2160" i="3"/>
  <c r="K3820" i="3"/>
  <c r="K1565" i="3"/>
  <c r="K2583" i="3"/>
  <c r="K608" i="3"/>
  <c r="K5948" i="3"/>
  <c r="K2353" i="3"/>
  <c r="K4388" i="3"/>
  <c r="K987" i="3"/>
  <c r="K682" i="3"/>
  <c r="K1953" i="3"/>
  <c r="K5478" i="3"/>
  <c r="K977" i="3"/>
  <c r="K1407" i="3"/>
  <c r="K5000" i="3"/>
  <c r="K3021" i="3"/>
  <c r="K3563" i="3"/>
  <c r="K3555" i="3"/>
  <c r="K287" i="3"/>
  <c r="K390" i="3"/>
  <c r="K2769" i="3"/>
  <c r="K4030" i="3"/>
  <c r="K1839" i="3"/>
  <c r="K3298" i="3"/>
  <c r="K2514" i="3"/>
  <c r="K2197" i="3"/>
  <c r="K511" i="3"/>
  <c r="K237" i="3"/>
  <c r="K1389" i="3"/>
  <c r="K4183" i="3"/>
  <c r="K3896" i="3"/>
  <c r="K3385" i="3"/>
  <c r="K2914" i="3"/>
  <c r="K1280" i="3"/>
  <c r="K2079" i="3"/>
  <c r="K3607" i="3"/>
  <c r="K3149" i="3"/>
  <c r="K811" i="3"/>
  <c r="K2404" i="3"/>
  <c r="K4260" i="3"/>
  <c r="K1239" i="3"/>
  <c r="K276" i="3"/>
  <c r="K1231" i="3"/>
  <c r="K1486" i="3"/>
  <c r="K4893" i="3"/>
  <c r="K339" i="3"/>
  <c r="K5776" i="3"/>
  <c r="K3308" i="3"/>
  <c r="K5819" i="3"/>
  <c r="K1790" i="3"/>
  <c r="K978" i="3"/>
  <c r="K1749" i="3"/>
  <c r="K3702" i="3"/>
  <c r="K2497" i="3"/>
  <c r="K95" i="3"/>
  <c r="K2505" i="3"/>
  <c r="K1977" i="3"/>
  <c r="K2036" i="3"/>
  <c r="K3915" i="3"/>
  <c r="K5850" i="3"/>
  <c r="K4000" i="3"/>
  <c r="K1291" i="3"/>
  <c r="K1821" i="3"/>
  <c r="K212" i="3"/>
  <c r="K3723" i="3"/>
  <c r="K346" i="3"/>
  <c r="K585" i="3"/>
  <c r="K969" i="3"/>
  <c r="K4618" i="3"/>
  <c r="K4987" i="3"/>
  <c r="K4377" i="3"/>
  <c r="K2218" i="3"/>
  <c r="K5771" i="3"/>
  <c r="K5362" i="3"/>
  <c r="K5412" i="3"/>
  <c r="K1878" i="3"/>
  <c r="K2296" i="3"/>
  <c r="K5267" i="3"/>
  <c r="K3452" i="3"/>
  <c r="K1408" i="3"/>
  <c r="K5232" i="3"/>
  <c r="K586" i="3"/>
  <c r="K4324" i="3"/>
  <c r="K2003" i="3"/>
  <c r="K4993" i="3"/>
  <c r="K5366" i="3"/>
  <c r="K2666" i="3"/>
  <c r="K1420" i="3"/>
  <c r="K1583" i="3"/>
  <c r="K2667" i="3"/>
  <c r="K4922" i="3"/>
  <c r="K4782" i="3"/>
  <c r="K398" i="3"/>
  <c r="K2080" i="3"/>
  <c r="K4740" i="3"/>
  <c r="K4859" i="3"/>
  <c r="K2103" i="3"/>
  <c r="K3160" i="3"/>
  <c r="K5421" i="3"/>
  <c r="K1725" i="3"/>
  <c r="K4547" i="3"/>
  <c r="K2308" i="3"/>
  <c r="K1317" i="3"/>
  <c r="K406" i="3"/>
  <c r="K3133" i="3"/>
  <c r="K2316" i="3"/>
  <c r="K5036" i="3"/>
  <c r="K2405" i="3"/>
  <c r="K379" i="3"/>
  <c r="K1110" i="3"/>
  <c r="K2187" i="3"/>
  <c r="K5651" i="3"/>
  <c r="K3396" i="3"/>
  <c r="K4783" i="3"/>
  <c r="K665" i="3"/>
  <c r="K2469" i="3"/>
  <c r="K3657" i="3"/>
  <c r="K4667" i="3"/>
  <c r="K2048" i="3"/>
  <c r="K1827" i="3"/>
  <c r="K1596" i="3"/>
  <c r="K2709" i="3"/>
  <c r="K1170" i="3"/>
  <c r="K3955" i="3"/>
  <c r="K3634" i="3"/>
  <c r="K2037" i="3"/>
  <c r="K5342" i="3"/>
  <c r="K4261" i="3"/>
  <c r="K3766" i="3"/>
  <c r="K220" i="3"/>
  <c r="K2854" i="3"/>
  <c r="K1886" i="3"/>
  <c r="K5906" i="3"/>
  <c r="K4469" i="3"/>
  <c r="K1487" i="3"/>
  <c r="K2243" i="3"/>
  <c r="K2454" i="3"/>
  <c r="K2915" i="3"/>
  <c r="K4108" i="3"/>
  <c r="K2702" i="3"/>
  <c r="K2934" i="3"/>
  <c r="K955" i="3"/>
  <c r="K4912" i="3"/>
  <c r="K4975" i="3"/>
  <c r="K1574" i="3"/>
  <c r="K1240" i="3"/>
  <c r="K1661" i="3"/>
  <c r="K445" i="3"/>
  <c r="K2608" i="3"/>
  <c r="K5373" i="3"/>
  <c r="K3592" i="3"/>
  <c r="K2253" i="3"/>
  <c r="K4677" i="3"/>
  <c r="K766" i="3"/>
  <c r="K1963" i="3"/>
  <c r="K2759" i="3"/>
  <c r="K3852" i="3"/>
  <c r="K245" i="3"/>
  <c r="K3340" i="3"/>
  <c r="K3935" i="3"/>
  <c r="K5942" i="3"/>
  <c r="K2935" i="3"/>
  <c r="K3979" i="3"/>
  <c r="K1964" i="3"/>
  <c r="K1364" i="3"/>
  <c r="K1638" i="3"/>
  <c r="K3332" i="3"/>
  <c r="K2833" i="3"/>
  <c r="K2347" i="3"/>
  <c r="K4784" i="3"/>
  <c r="K5209" i="3"/>
  <c r="K3936" i="3"/>
  <c r="K3542" i="3"/>
  <c r="K2219" i="3"/>
  <c r="K2234" i="3"/>
  <c r="K2338" i="3"/>
  <c r="K614" i="3"/>
  <c r="K4292" i="3"/>
  <c r="K5429" i="3"/>
  <c r="K4400" i="3"/>
  <c r="K4864" i="3"/>
  <c r="K74" i="3"/>
  <c r="K603" i="3"/>
  <c r="K1903" i="3"/>
  <c r="K3269" i="3"/>
  <c r="K2492" i="3"/>
  <c r="K5399" i="3"/>
  <c r="K4994" i="3"/>
  <c r="K1428" i="3"/>
  <c r="K2354" i="3"/>
  <c r="K5276" i="3"/>
  <c r="K1763" i="3"/>
  <c r="K3985" i="3"/>
  <c r="K5051" i="3"/>
  <c r="K295" i="3"/>
  <c r="K102" i="3"/>
  <c r="K4648" i="3"/>
  <c r="K1305" i="3"/>
  <c r="K5219" i="3"/>
  <c r="K5581" i="3"/>
  <c r="K5247" i="3"/>
  <c r="K4389" i="3"/>
  <c r="K2051" i="3"/>
  <c r="K1764" i="3"/>
  <c r="K1704" i="3"/>
  <c r="K4805" i="3"/>
  <c r="K2681" i="3"/>
  <c r="K4306" i="3"/>
  <c r="K3930" i="3"/>
  <c r="K2309" i="3"/>
  <c r="K3215" i="3"/>
  <c r="K1037" i="3"/>
  <c r="K645" i="3"/>
  <c r="K3425" i="3"/>
  <c r="K960" i="3"/>
  <c r="K753" i="3"/>
  <c r="K5916" i="3"/>
  <c r="K2552" i="3"/>
  <c r="K4842" i="3"/>
  <c r="K3228" i="3"/>
  <c r="K5413" i="3"/>
  <c r="K1450" i="3"/>
  <c r="K4851" i="3"/>
  <c r="K988" i="3"/>
  <c r="K5" i="3"/>
  <c r="K2193" i="3"/>
  <c r="K374" i="3"/>
  <c r="K4505" i="3"/>
  <c r="K5028" i="3"/>
  <c r="K1822" i="3"/>
  <c r="K4099" i="3"/>
  <c r="K2484" i="3"/>
  <c r="K2429" i="3"/>
  <c r="K3090" i="3"/>
  <c r="K5617" i="3"/>
  <c r="K1695" i="3"/>
  <c r="K1259" i="3"/>
  <c r="K4401" i="3"/>
  <c r="K5851" i="3"/>
  <c r="K1465" i="3"/>
  <c r="K3871" i="3"/>
  <c r="K4246" i="3"/>
  <c r="K357" i="3"/>
  <c r="K5010" i="3"/>
  <c r="K4556" i="3"/>
  <c r="K5582" i="3"/>
  <c r="K4457" i="3"/>
  <c r="K2449" i="3"/>
  <c r="K2959" i="3"/>
  <c r="K1988" i="3"/>
  <c r="K1717" i="3"/>
  <c r="K2992" i="3"/>
  <c r="K5040" i="3"/>
  <c r="K4935" i="3"/>
  <c r="K5805" i="3"/>
  <c r="K5886" i="3"/>
  <c r="K5201" i="3"/>
  <c r="K4352" i="3"/>
  <c r="K5755" i="3"/>
  <c r="K534" i="3"/>
  <c r="K2670" i="3"/>
  <c r="K2476" i="3"/>
  <c r="K2420" i="3"/>
  <c r="K5080" i="3"/>
  <c r="K2653" i="3"/>
  <c r="K2327" i="3"/>
  <c r="K1999" i="3"/>
  <c r="K4525" i="3"/>
  <c r="K723" i="3"/>
  <c r="K5472" i="3"/>
  <c r="K88" i="3"/>
  <c r="K1756" i="3"/>
  <c r="K3916" i="3"/>
  <c r="K5374" i="3"/>
  <c r="K4072" i="3"/>
  <c r="K1575" i="3"/>
  <c r="K5795" i="3"/>
  <c r="K4887" i="3"/>
  <c r="K2071" i="3"/>
  <c r="K3441" i="3"/>
  <c r="K5966" i="3"/>
  <c r="K5459" i="3"/>
  <c r="K3178" i="3"/>
  <c r="K4109" i="3"/>
  <c r="K3884" i="3"/>
  <c r="K47" i="3"/>
  <c r="K5340" i="3"/>
  <c r="K2299" i="3"/>
  <c r="K1823" i="3"/>
  <c r="K3788" i="3"/>
  <c r="K535" i="3"/>
  <c r="K4136" i="3"/>
  <c r="K3937" i="3"/>
  <c r="K54" i="3"/>
  <c r="K3442" i="3"/>
  <c r="K2384" i="3"/>
  <c r="K859" i="3"/>
  <c r="K1632" i="3"/>
  <c r="K4464" i="3"/>
  <c r="K2260" i="3"/>
  <c r="K5781" i="3"/>
  <c r="K5932" i="3"/>
  <c r="K2411" i="3"/>
  <c r="K1662" i="3"/>
  <c r="K438" i="3"/>
  <c r="K627" i="3"/>
  <c r="K2789" i="3"/>
  <c r="K4588" i="3"/>
  <c r="K914" i="3"/>
  <c r="K902" i="3"/>
  <c r="K1451" i="3"/>
  <c r="K2022" i="3"/>
  <c r="K3353" i="3"/>
  <c r="K5899" i="3"/>
  <c r="K851" i="3"/>
  <c r="K1260" i="3"/>
  <c r="K716" i="3"/>
  <c r="K979" i="3"/>
  <c r="K3666" i="3"/>
  <c r="K887" i="3"/>
  <c r="K558" i="3"/>
  <c r="K3188" i="3"/>
  <c r="K2790" i="3"/>
  <c r="K493" i="3"/>
  <c r="K207" i="3"/>
  <c r="K1068" i="3"/>
  <c r="K4021" i="3"/>
  <c r="K5595" i="3"/>
  <c r="K5739" i="3"/>
  <c r="K5761" i="3"/>
  <c r="K5414" i="3"/>
  <c r="K473" i="3"/>
  <c r="K2602" i="3"/>
  <c r="K1298" i="3"/>
  <c r="K5953" i="3"/>
  <c r="K1948" i="3"/>
  <c r="K2791" i="3"/>
  <c r="K5820" i="3"/>
  <c r="K628" i="3"/>
  <c r="K4192" i="3"/>
  <c r="K4719" i="3"/>
  <c r="K391" i="3"/>
  <c r="K4970" i="3"/>
  <c r="K48" i="3"/>
  <c r="K3043" i="3"/>
  <c r="K2011" i="3"/>
  <c r="K1705" i="3"/>
  <c r="K2981" i="3"/>
  <c r="K198" i="3"/>
  <c r="K4044" i="3"/>
  <c r="K3872" i="3"/>
  <c r="K5544" i="3"/>
  <c r="K5672" i="3"/>
  <c r="K4092" i="3"/>
  <c r="K903" i="3"/>
  <c r="K4117" i="3"/>
  <c r="K3321" i="3"/>
  <c r="K2760" i="3"/>
  <c r="K2181" i="3"/>
  <c r="K1496" i="3"/>
  <c r="K5386" i="3"/>
  <c r="K525" i="3"/>
  <c r="K3258" i="3"/>
  <c r="K527" i="3"/>
  <c r="K1318" i="3"/>
  <c r="K255" i="3"/>
  <c r="K5248" i="3"/>
  <c r="K5607" i="3"/>
  <c r="K1965" i="3"/>
  <c r="K455" i="3"/>
  <c r="K3366" i="3"/>
  <c r="K1038" i="3"/>
  <c r="K283" i="3"/>
  <c r="K399" i="3"/>
  <c r="K5575" i="3"/>
  <c r="K1504" i="3"/>
  <c r="K221" i="3"/>
  <c r="K5557" i="3"/>
  <c r="K1429" i="3"/>
  <c r="K2654" i="3"/>
  <c r="K1688" i="3"/>
  <c r="K5352" i="3"/>
  <c r="K4231" i="3"/>
  <c r="K2366" i="3"/>
  <c r="K1390" i="3"/>
  <c r="K3232" i="3"/>
  <c r="K3035" i="3"/>
  <c r="K1319" i="3"/>
  <c r="K5949" i="3"/>
  <c r="K2710" i="3"/>
  <c r="K1555" i="3"/>
  <c r="K2993" i="3"/>
  <c r="K5821" i="3"/>
  <c r="K5083" i="3"/>
  <c r="K5202" i="3"/>
  <c r="K4659" i="3"/>
  <c r="K2822" i="3"/>
  <c r="K3782" i="3"/>
  <c r="K629" i="3"/>
  <c r="K2421" i="3"/>
  <c r="K3386" i="3"/>
  <c r="K2876" i="3"/>
  <c r="K609" i="3"/>
  <c r="K4325" i="3"/>
  <c r="K2300" i="3"/>
  <c r="K4687" i="3"/>
  <c r="K2339" i="3"/>
  <c r="K1138" i="3"/>
  <c r="K3843" i="3"/>
  <c r="K1726" i="3"/>
  <c r="K4293" i="3"/>
  <c r="K5483" i="3"/>
  <c r="K2628" i="3"/>
  <c r="K5041" i="3"/>
  <c r="K4342" i="3"/>
  <c r="K4587" i="3"/>
  <c r="K604" i="3"/>
  <c r="K131" i="3"/>
  <c r="K1452" i="3"/>
  <c r="K222" i="3"/>
  <c r="K3703" i="3"/>
  <c r="K5810" i="3"/>
  <c r="K75" i="3"/>
  <c r="K2397" i="3"/>
  <c r="K3071" i="3"/>
  <c r="K559" i="3"/>
  <c r="K5023" i="3"/>
  <c r="K3112" i="3"/>
  <c r="K5766" i="3"/>
  <c r="K860" i="3"/>
  <c r="K4615" i="3"/>
  <c r="K5871" i="3"/>
  <c r="K3598" i="3"/>
  <c r="K4482" i="3"/>
  <c r="K3486" i="3"/>
  <c r="K3507" i="3"/>
  <c r="K1938" i="3"/>
  <c r="K2855" i="3"/>
  <c r="K1394" i="3"/>
  <c r="K4589" i="3"/>
  <c r="K4203" i="3"/>
  <c r="K4590" i="3"/>
  <c r="K325" i="3"/>
  <c r="K1619" i="3"/>
  <c r="K4415" i="3"/>
  <c r="K630" i="3"/>
  <c r="K2104" i="3"/>
  <c r="K140" i="3"/>
  <c r="K5533" i="3"/>
  <c r="K4962" i="3"/>
  <c r="K980" i="3"/>
  <c r="K5686" i="3"/>
  <c r="K5917" i="3"/>
  <c r="K3769" i="3"/>
  <c r="K375" i="3"/>
  <c r="K804" i="3"/>
  <c r="K2198" i="3"/>
  <c r="K4204" i="3"/>
  <c r="K4118" i="3"/>
  <c r="K2367" i="3"/>
  <c r="K4390" i="3"/>
  <c r="K5224" i="3"/>
  <c r="K3599" i="3"/>
  <c r="K3962" i="3"/>
  <c r="K805" i="3"/>
  <c r="K2562" i="3"/>
  <c r="K621" i="3"/>
  <c r="K4517" i="3"/>
  <c r="K1130" i="3"/>
  <c r="K3072" i="3"/>
  <c r="K2663" i="3"/>
  <c r="K1306" i="3"/>
  <c r="K1954" i="3"/>
  <c r="K1157" i="3"/>
  <c r="K3460" i="3"/>
  <c r="K460" i="3"/>
  <c r="K5839" i="3"/>
  <c r="K296" i="3"/>
  <c r="K5430" i="3"/>
  <c r="K1993" i="3"/>
  <c r="K2412" i="3"/>
  <c r="K3121" i="3"/>
  <c r="K707" i="3"/>
  <c r="K2703" i="3"/>
  <c r="K560" i="3"/>
  <c r="K3453" i="3"/>
  <c r="K2574" i="3"/>
  <c r="K3221" i="3"/>
  <c r="K844" i="3"/>
  <c r="K5328" i="3"/>
  <c r="K429" i="3"/>
  <c r="K3931" i="3"/>
  <c r="K4741" i="3"/>
  <c r="K1680" i="3"/>
  <c r="K4184" i="3"/>
  <c r="K5037" i="3"/>
  <c r="K5061" i="3"/>
  <c r="K4476" i="3"/>
  <c r="K691" i="3"/>
  <c r="K3773" i="3"/>
  <c r="K1771" i="3"/>
  <c r="K2062" i="3"/>
  <c r="K5852" i="3"/>
  <c r="K4232" i="3"/>
  <c r="K1337" i="3"/>
  <c r="K5042" i="3"/>
  <c r="K5583" i="3"/>
  <c r="K4144" i="3"/>
  <c r="K1576" i="3"/>
  <c r="K2317" i="3"/>
  <c r="K2131" i="3"/>
  <c r="K5796" i="3"/>
  <c r="K1828" i="3"/>
  <c r="K2563" i="3"/>
  <c r="K5422" i="3"/>
  <c r="K2355" i="3"/>
  <c r="K5268" i="3"/>
  <c r="K2188" i="3"/>
  <c r="K4742" i="3"/>
  <c r="K4001" i="3"/>
  <c r="K4333" i="3"/>
  <c r="K1261" i="3"/>
  <c r="K5233" i="3"/>
  <c r="K5832" i="3"/>
  <c r="K213" i="3"/>
  <c r="K3166" i="3"/>
  <c r="K1292" i="3"/>
  <c r="K2214" i="3"/>
  <c r="K4256" i="3"/>
  <c r="K1591" i="3"/>
  <c r="K5653" i="3"/>
  <c r="K4708" i="3"/>
  <c r="K2603" i="3"/>
  <c r="K3689" i="3"/>
  <c r="K5806" i="3"/>
  <c r="K5133" i="3"/>
  <c r="K3161" i="3"/>
  <c r="K852" i="3"/>
  <c r="K956" i="3"/>
  <c r="K485" i="3"/>
  <c r="K3704" i="3"/>
  <c r="K1689" i="3"/>
  <c r="K4929" i="3"/>
  <c r="K1147" i="3"/>
  <c r="K167" i="3"/>
  <c r="K4595" i="3"/>
  <c r="K5696" i="3"/>
  <c r="K5918" i="3"/>
  <c r="K1608" i="3"/>
  <c r="K5299" i="3"/>
  <c r="K2105" i="3"/>
  <c r="K2805" i="3"/>
  <c r="K4213" i="3"/>
  <c r="K821" i="3"/>
  <c r="K232" i="3"/>
  <c r="K4591" i="3"/>
  <c r="K5431" i="3"/>
  <c r="K4235" i="3"/>
  <c r="K1772" i="3"/>
  <c r="K2030" i="3"/>
  <c r="K5984" i="3"/>
  <c r="K3098" i="3"/>
  <c r="K2994" i="3"/>
  <c r="K1750" i="3"/>
  <c r="K5122" i="3"/>
  <c r="K1356" i="3"/>
  <c r="K4270" i="3"/>
  <c r="K5172" i="3"/>
  <c r="K5460" i="3"/>
  <c r="K2675" i="3"/>
  <c r="K3496" i="3"/>
  <c r="K3099" i="3"/>
  <c r="K1232" i="3"/>
  <c r="K1505" i="3"/>
  <c r="K2095" i="3"/>
  <c r="K5043" i="3"/>
  <c r="K2052" i="3"/>
  <c r="K5872" i="3"/>
  <c r="K631" i="3"/>
  <c r="K3372" i="3"/>
  <c r="K2464" i="3"/>
  <c r="K5001" i="3"/>
  <c r="K2618" i="3"/>
  <c r="K3986" i="3"/>
  <c r="K767" i="3"/>
  <c r="K942" i="3"/>
  <c r="K561" i="3"/>
  <c r="K3113" i="3"/>
  <c r="K2154" i="3"/>
  <c r="K2166" i="3"/>
  <c r="K76" i="3"/>
  <c r="K861" i="3"/>
  <c r="K4603" i="3"/>
  <c r="K4791" i="3"/>
  <c r="K5659" i="3"/>
  <c r="K5084" i="3"/>
  <c r="K4548" i="3"/>
  <c r="K3917" i="3"/>
  <c r="K77" i="3"/>
  <c r="K512" i="3"/>
  <c r="K1196" i="3"/>
  <c r="K4477" i="3"/>
  <c r="K1002" i="3"/>
  <c r="K692" i="3"/>
  <c r="K3508" i="3"/>
  <c r="K132" i="3"/>
  <c r="K1204" i="3"/>
  <c r="K1025" i="3"/>
  <c r="K2057" i="3"/>
  <c r="K1939" i="3"/>
  <c r="K3167" i="3"/>
  <c r="K4649" i="3"/>
  <c r="K4451" i="3"/>
  <c r="K981" i="3"/>
  <c r="K3397" i="3"/>
  <c r="K270" i="3"/>
  <c r="K5310" i="3"/>
  <c r="K1241" i="3"/>
  <c r="K3803" i="3"/>
  <c r="K4343" i="3"/>
  <c r="K2969" i="3"/>
  <c r="K5864" i="3"/>
  <c r="K2738" i="3"/>
  <c r="K5887" i="3"/>
  <c r="K1911" i="3"/>
  <c r="K4185" i="3"/>
  <c r="K3853" i="3"/>
  <c r="K5782" i="3"/>
  <c r="K552" i="3"/>
  <c r="K754" i="3"/>
  <c r="K3804" i="3"/>
  <c r="K1955" i="3"/>
  <c r="K4155" i="3"/>
  <c r="K2155" i="3"/>
  <c r="K5767" i="3"/>
  <c r="K1775" i="3"/>
  <c r="K632" i="3"/>
  <c r="K708" i="3"/>
  <c r="K5284" i="3"/>
  <c r="K5139" i="3"/>
  <c r="K5636" i="3"/>
  <c r="K1863" i="3"/>
  <c r="K970" i="3"/>
  <c r="K5740" i="3"/>
  <c r="K5269" i="3"/>
  <c r="K633" i="3"/>
  <c r="K982" i="3"/>
  <c r="K3994" i="3"/>
  <c r="K829" i="3"/>
  <c r="K3885" i="3"/>
  <c r="K3516" i="3"/>
  <c r="K1493" i="3"/>
  <c r="K3189" i="3"/>
  <c r="K3987" i="3"/>
  <c r="K1014" i="3"/>
  <c r="K5085" i="3"/>
  <c r="K2531" i="3"/>
  <c r="K4963" i="3"/>
  <c r="K5149" i="3"/>
  <c r="K5545" i="3"/>
  <c r="K1681" i="3"/>
  <c r="K5513" i="3"/>
  <c r="K3789" i="3"/>
  <c r="K1132" i="3"/>
  <c r="K894" i="3"/>
  <c r="K4465" i="3"/>
  <c r="K2113" i="3"/>
  <c r="K2838" i="3"/>
  <c r="K4093" i="3"/>
  <c r="K1165" i="3"/>
  <c r="K192" i="3"/>
  <c r="K2348" i="3"/>
  <c r="K4247" i="3"/>
  <c r="K1111" i="3"/>
  <c r="K5134" i="3"/>
  <c r="K3100" i="3"/>
  <c r="K3333" i="3"/>
  <c r="K3402" i="3"/>
  <c r="K2318" i="3"/>
  <c r="K392" i="3"/>
  <c r="K830" i="3"/>
  <c r="K1879" i="3"/>
  <c r="K4248" i="3"/>
  <c r="K2132" i="3"/>
  <c r="K6001" i="3"/>
  <c r="K482" i="3"/>
  <c r="K1751" i="3"/>
  <c r="K5002" i="3"/>
  <c r="K2310" i="3"/>
  <c r="K562" i="3"/>
  <c r="K3790" i="3"/>
  <c r="K513" i="3"/>
  <c r="K3705" i="3"/>
  <c r="K5538" i="3"/>
  <c r="K650" i="3"/>
  <c r="K785" i="3"/>
  <c r="K414" i="3"/>
  <c r="K2254" i="3"/>
  <c r="K2023" i="3"/>
  <c r="K4249" i="3"/>
  <c r="K5546" i="3"/>
  <c r="K1727" i="3"/>
  <c r="K4640" i="3"/>
  <c r="K3678" i="3"/>
  <c r="K3242" i="3"/>
  <c r="K4318" i="3"/>
  <c r="K1831" i="3"/>
  <c r="K256" i="3"/>
  <c r="K755" i="3"/>
  <c r="K3359" i="3"/>
  <c r="K4688" i="3"/>
  <c r="K5568" i="3"/>
  <c r="K2170" i="3"/>
  <c r="K4365" i="3"/>
  <c r="K2096" i="3"/>
  <c r="K2742" i="3"/>
  <c r="K1438" i="3"/>
  <c r="K2215" i="3"/>
  <c r="K5490" i="3"/>
  <c r="K724" i="3"/>
  <c r="K4083" i="3"/>
  <c r="K2436" i="3"/>
  <c r="K1757" i="3"/>
  <c r="K233" i="3"/>
  <c r="K4571" i="3"/>
  <c r="K1628" i="3"/>
  <c r="K660" i="3"/>
  <c r="K2960" i="3"/>
  <c r="K5123" i="3"/>
  <c r="K3643" i="3"/>
  <c r="K4056" i="3"/>
  <c r="K563" i="3"/>
  <c r="K5576" i="3"/>
  <c r="K1148" i="3"/>
  <c r="K4843" i="3"/>
  <c r="K999" i="3"/>
  <c r="K1403" i="3"/>
  <c r="K699" i="3"/>
  <c r="K2147" i="3"/>
  <c r="K5091" i="3"/>
  <c r="K2199" i="3"/>
  <c r="K5892" i="3"/>
  <c r="K693" i="3"/>
  <c r="K3724" i="3"/>
  <c r="K1272" i="3"/>
  <c r="K971" i="3"/>
  <c r="K756" i="3"/>
  <c r="K3543" i="3"/>
  <c r="K2890" i="3"/>
  <c r="K4458" i="3"/>
  <c r="K1031" i="3"/>
  <c r="K1357" i="3"/>
  <c r="K365" i="3"/>
  <c r="K2690" i="3"/>
  <c r="K2311" i="3"/>
  <c r="K141" i="3"/>
  <c r="K2235" i="3"/>
  <c r="K3862" i="3"/>
  <c r="K5950" i="3"/>
  <c r="K193" i="3"/>
  <c r="K4188" i="3"/>
  <c r="K989" i="3"/>
  <c r="K2498" i="3"/>
  <c r="K947" i="3"/>
  <c r="K4563" i="3"/>
  <c r="K1372" i="3"/>
  <c r="K3844" i="3"/>
  <c r="K326" i="3"/>
  <c r="K800" i="3"/>
  <c r="K4964" i="3"/>
  <c r="K519" i="3"/>
  <c r="K2676" i="3"/>
  <c r="K241" i="3"/>
  <c r="K5991" i="3"/>
  <c r="K4271" i="3"/>
  <c r="K4494" i="3"/>
  <c r="K2761" i="3"/>
  <c r="K4483" i="3"/>
  <c r="K4050" i="3"/>
  <c r="K1740" i="3"/>
  <c r="K2510" i="3"/>
  <c r="K4806" i="3"/>
  <c r="K2455" i="3"/>
  <c r="K2261" i="3"/>
  <c r="K4695" i="3"/>
  <c r="K1395" i="3"/>
  <c r="K564" i="3"/>
  <c r="K1671" i="3"/>
  <c r="K5334" i="3"/>
  <c r="K1299" i="3"/>
  <c r="K2862" i="3"/>
  <c r="K2986" i="3"/>
  <c r="K915" i="3"/>
  <c r="K4572" i="3"/>
  <c r="K1077" i="3"/>
  <c r="K1481" i="3"/>
  <c r="K1706" i="3"/>
  <c r="K2928" i="3"/>
  <c r="K5375" i="3"/>
  <c r="K5507" i="3"/>
  <c r="K24" i="3"/>
  <c r="K3690" i="3"/>
  <c r="K2114" i="3"/>
  <c r="K5524" i="3"/>
  <c r="K5503" i="3"/>
  <c r="K3150" i="3"/>
  <c r="K4894" i="3"/>
  <c r="K3243" i="3"/>
  <c r="K4668" i="3"/>
  <c r="K5642" i="3"/>
  <c r="K5003" i="3"/>
  <c r="K789" i="3"/>
  <c r="K4145" i="3"/>
  <c r="K1396" i="3"/>
  <c r="K1832" i="3"/>
  <c r="K1994" i="3"/>
  <c r="K776" i="3"/>
  <c r="K439" i="3"/>
  <c r="K3938" i="3"/>
  <c r="K3443" i="3"/>
  <c r="K3673" i="3"/>
  <c r="K2775" i="3"/>
  <c r="K777" i="3"/>
  <c r="K327" i="3"/>
  <c r="K3774" i="3"/>
  <c r="K4416" i="3"/>
  <c r="K4946" i="3"/>
  <c r="K5811" i="3"/>
  <c r="K3190" i="3"/>
  <c r="K1776" i="3"/>
  <c r="K1707" i="3"/>
  <c r="K1956" i="3"/>
  <c r="K4110" i="3"/>
  <c r="K1205" i="3"/>
  <c r="K990" i="3"/>
  <c r="K4700" i="3"/>
  <c r="K5746" i="3"/>
  <c r="K2629" i="3"/>
  <c r="K1506" i="3"/>
  <c r="K4828" i="3"/>
  <c r="K5558" i="3"/>
  <c r="K3517" i="3"/>
  <c r="K1584" i="3"/>
  <c r="K1818" i="3"/>
  <c r="K5092" i="3"/>
  <c r="K3322" i="3"/>
  <c r="K1636" i="3"/>
  <c r="K2493" i="3"/>
  <c r="K4888" i="3"/>
  <c r="K3201" i="3"/>
  <c r="K366" i="3"/>
  <c r="K3005" i="3"/>
  <c r="K376" i="3"/>
  <c r="K4995" i="3"/>
  <c r="K6" i="3"/>
  <c r="K831" i="3"/>
  <c r="K314" i="3"/>
  <c r="K4709" i="3"/>
  <c r="K5973" i="3"/>
  <c r="K709" i="3"/>
  <c r="K3880" i="3"/>
  <c r="K3367" i="3"/>
  <c r="K2097" i="3"/>
  <c r="K4557" i="3"/>
  <c r="K5992" i="3"/>
  <c r="K2916" i="3"/>
  <c r="K3073" i="3"/>
  <c r="K3091" i="3"/>
  <c r="K5741" i="3"/>
  <c r="K4996" i="3"/>
  <c r="K3828" i="3"/>
  <c r="K5113" i="3"/>
  <c r="K2553" i="3"/>
  <c r="K504" i="3"/>
  <c r="K5044" i="3"/>
  <c r="K1471" i="3"/>
  <c r="K1732" i="3"/>
  <c r="K4294" i="3"/>
  <c r="K3360" i="3"/>
  <c r="K5547" i="3"/>
  <c r="K4913" i="3"/>
  <c r="K3186" i="3"/>
  <c r="K1409" i="3"/>
  <c r="K494" i="3"/>
  <c r="K5534" i="3"/>
  <c r="K4579" i="3"/>
  <c r="K2575" i="3"/>
  <c r="K3378" i="3"/>
  <c r="K4596" i="3"/>
  <c r="K1795" i="3"/>
  <c r="K5156" i="3"/>
  <c r="K4518" i="3"/>
  <c r="K1242" i="3"/>
  <c r="K3433" i="3"/>
  <c r="K1928" i="3"/>
  <c r="K421" i="3"/>
  <c r="K1904" i="3"/>
  <c r="K4421" i="3"/>
  <c r="K2506" i="3"/>
  <c r="K180" i="3"/>
  <c r="K4250" i="3"/>
  <c r="K921" i="3"/>
  <c r="K4558" i="3"/>
  <c r="K336" i="3"/>
  <c r="K5479" i="3"/>
  <c r="K5293" i="3"/>
  <c r="K3538" i="3"/>
  <c r="K55" i="3"/>
  <c r="K4402" i="3"/>
  <c r="K5093" i="3"/>
  <c r="K4262" i="3"/>
  <c r="K1139" i="3"/>
  <c r="K5210" i="3"/>
  <c r="K181" i="3"/>
  <c r="K3644" i="3"/>
  <c r="K4307" i="3"/>
  <c r="K2255" i="3"/>
  <c r="K4564" i="3"/>
  <c r="K1940" i="3"/>
  <c r="K315" i="3"/>
  <c r="K972" i="3"/>
  <c r="K456" i="3"/>
  <c r="K2970" i="3"/>
  <c r="K916" i="3"/>
  <c r="K145" i="3"/>
  <c r="K4233" i="3"/>
  <c r="K4002" i="3"/>
  <c r="K3509" i="3"/>
  <c r="K2929" i="3"/>
  <c r="K4506" i="3"/>
  <c r="K4965" i="3"/>
  <c r="K5252" i="3"/>
  <c r="K5912" i="3"/>
  <c r="K5629" i="3"/>
  <c r="K4536" i="3"/>
  <c r="K96" i="3"/>
  <c r="K2944" i="3"/>
  <c r="K5608" i="3"/>
  <c r="K4284" i="3"/>
  <c r="K1741" i="3"/>
  <c r="K5415" i="3"/>
  <c r="K3886" i="3"/>
  <c r="K3229" i="3"/>
  <c r="K4838" i="3"/>
  <c r="K2682" i="3"/>
  <c r="K3265" i="3"/>
  <c r="K5673" i="3"/>
  <c r="K5919" i="3"/>
  <c r="K5539" i="3"/>
  <c r="K4422" i="3"/>
  <c r="K4066" i="3"/>
  <c r="K2584" i="3"/>
  <c r="K380" i="3"/>
  <c r="K2795" i="3"/>
  <c r="K5423" i="3"/>
  <c r="K2532" i="3"/>
  <c r="K2863" i="3"/>
  <c r="J5431" i="3"/>
  <c r="J2221" i="3"/>
  <c r="J3131" i="3"/>
  <c r="J3315" i="3"/>
  <c r="J5961" i="3"/>
  <c r="J5046" i="3"/>
  <c r="J953" i="3"/>
  <c r="J1818" i="3"/>
  <c r="J1239" i="3"/>
  <c r="J4706" i="3"/>
  <c r="J4049" i="3"/>
  <c r="J5662" i="3"/>
  <c r="J2270" i="3"/>
  <c r="J5478" i="3"/>
  <c r="J1956" i="3"/>
  <c r="J1426" i="3"/>
  <c r="J560" i="3"/>
  <c r="J2851" i="3"/>
  <c r="J2521" i="3"/>
  <c r="J1304" i="3"/>
  <c r="J2711" i="3"/>
  <c r="J5981" i="3"/>
  <c r="J2597" i="3"/>
  <c r="J5713" i="3"/>
  <c r="J3905" i="3"/>
  <c r="J1601" i="3"/>
  <c r="J154" i="3"/>
  <c r="J174" i="3"/>
  <c r="J3826" i="3"/>
  <c r="J4410" i="3"/>
  <c r="J4176" i="3"/>
  <c r="J4268" i="3"/>
  <c r="J1632" i="3"/>
  <c r="J596" i="3"/>
  <c r="J3213" i="3"/>
  <c r="J1428" i="3"/>
  <c r="J1825" i="3"/>
  <c r="J4818" i="3"/>
  <c r="J5817" i="3"/>
  <c r="J1204" i="3"/>
  <c r="J334" i="3"/>
  <c r="J2771" i="3"/>
  <c r="J4205" i="3"/>
  <c r="J2980" i="3"/>
  <c r="J4086" i="3"/>
  <c r="J1815" i="3"/>
  <c r="J1071" i="3"/>
  <c r="J600" i="3"/>
  <c r="J2519" i="3"/>
  <c r="J1218" i="3"/>
  <c r="J3873" i="3"/>
  <c r="J820" i="3"/>
  <c r="J117" i="3"/>
  <c r="J4940" i="3"/>
  <c r="J3646" i="3"/>
  <c r="J3024" i="3"/>
  <c r="J5304" i="3"/>
  <c r="J3146" i="3"/>
  <c r="J5668" i="3"/>
  <c r="J4603" i="3"/>
  <c r="J3443" i="3"/>
  <c r="J831" i="3"/>
  <c r="J1604" i="3"/>
  <c r="J4903" i="3"/>
  <c r="J1465" i="3"/>
  <c r="J1370" i="3"/>
  <c r="J5879" i="3"/>
  <c r="J5564" i="3"/>
  <c r="J5346" i="3"/>
  <c r="J1846" i="3"/>
  <c r="J1999" i="3"/>
  <c r="J5138" i="3"/>
  <c r="J3436" i="3"/>
  <c r="J2638" i="3"/>
  <c r="J930" i="3"/>
  <c r="J2993" i="3"/>
  <c r="J5845" i="3"/>
  <c r="J1482" i="3"/>
  <c r="J4091" i="3"/>
  <c r="J1544" i="3"/>
  <c r="J5646" i="3"/>
  <c r="J1957" i="3"/>
  <c r="J5002" i="3"/>
  <c r="J4627" i="3"/>
  <c r="J1354" i="3"/>
  <c r="J2879" i="3"/>
  <c r="J1282" i="3"/>
  <c r="J2821" i="3"/>
  <c r="J5427" i="3"/>
  <c r="J1039" i="3"/>
  <c r="J212" i="3"/>
  <c r="J2012" i="3"/>
  <c r="J1824" i="3"/>
  <c r="J1663" i="3"/>
  <c r="J4211" i="3"/>
  <c r="J3123" i="3"/>
  <c r="J1746" i="3"/>
  <c r="J2533" i="3"/>
  <c r="J3978" i="3"/>
  <c r="J4684" i="3"/>
  <c r="J4414" i="3"/>
  <c r="J3184" i="3"/>
  <c r="J572" i="3"/>
  <c r="J78" i="3"/>
  <c r="J3258" i="3"/>
  <c r="J956" i="3"/>
  <c r="J5946" i="3"/>
  <c r="J2246" i="3"/>
  <c r="J4744" i="3"/>
  <c r="J2752" i="3"/>
  <c r="J4708" i="3"/>
  <c r="J1525" i="3"/>
  <c r="J4902" i="3"/>
  <c r="J2640" i="3"/>
  <c r="J4862" i="3"/>
  <c r="J2926" i="3"/>
  <c r="J5059" i="3"/>
  <c r="J4068" i="3"/>
  <c r="J1788" i="3"/>
  <c r="J481" i="3"/>
  <c r="J642" i="3"/>
  <c r="J3822" i="3"/>
  <c r="J396" i="3"/>
  <c r="J350" i="3"/>
  <c r="J2300" i="3"/>
  <c r="J1657" i="3"/>
  <c r="J3266" i="3"/>
  <c r="J2430" i="3"/>
  <c r="J4143" i="3"/>
  <c r="J4586" i="3"/>
  <c r="J5497" i="3"/>
  <c r="J4074" i="3"/>
  <c r="J4871" i="3"/>
  <c r="J5145" i="3"/>
  <c r="J5540" i="3"/>
  <c r="J305" i="3"/>
  <c r="J39" i="3"/>
  <c r="J1774" i="3"/>
  <c r="J3510" i="3"/>
  <c r="J4224" i="3"/>
  <c r="J2620" i="3"/>
  <c r="J2102" i="3"/>
  <c r="J2734" i="3"/>
  <c r="J4589" i="3"/>
  <c r="J2541" i="3"/>
  <c r="J947" i="3"/>
  <c r="J3830" i="3"/>
  <c r="J282" i="3"/>
  <c r="J3971" i="3"/>
  <c r="J1278" i="3"/>
  <c r="J1817" i="3"/>
  <c r="J1208" i="3"/>
  <c r="J3499" i="3"/>
  <c r="J3425" i="3"/>
  <c r="J2345" i="3"/>
  <c r="J5985" i="3"/>
  <c r="J3249" i="3"/>
  <c r="J944" i="3"/>
  <c r="J593" i="3"/>
  <c r="J2203" i="3"/>
  <c r="J4874" i="3"/>
  <c r="J3675" i="3"/>
  <c r="J3011" i="3"/>
  <c r="J1005" i="3"/>
  <c r="J1811" i="3"/>
  <c r="J807" i="3"/>
  <c r="J2172" i="3"/>
  <c r="J299" i="3"/>
  <c r="J909" i="3"/>
  <c r="J3475" i="3"/>
  <c r="J5945" i="3"/>
  <c r="J5716" i="3"/>
  <c r="J1942" i="3"/>
  <c r="J5140" i="3"/>
  <c r="J2483" i="3"/>
  <c r="J2983" i="3"/>
  <c r="J1959" i="3"/>
  <c r="J5975" i="3"/>
  <c r="J1832" i="3"/>
  <c r="J4180" i="3"/>
  <c r="J5681" i="3"/>
  <c r="J5229" i="3"/>
  <c r="J1833" i="3"/>
  <c r="J3589" i="3"/>
  <c r="J2178" i="3"/>
  <c r="J3025" i="3"/>
  <c r="J1175" i="3"/>
  <c r="J2199" i="3"/>
  <c r="J5063" i="3"/>
  <c r="J3416" i="3"/>
  <c r="J5252" i="3"/>
  <c r="J1087" i="3"/>
  <c r="J3818" i="3"/>
  <c r="J5832" i="3"/>
  <c r="J4489" i="3"/>
  <c r="J4336" i="3"/>
  <c r="J5468" i="3"/>
  <c r="J3055" i="3"/>
  <c r="J365" i="3"/>
  <c r="J1351" i="3"/>
  <c r="J1072" i="3"/>
  <c r="J369" i="3"/>
  <c r="J1633" i="3"/>
  <c r="J1309" i="3"/>
  <c r="J248" i="3"/>
  <c r="J3263" i="3"/>
  <c r="J1814" i="3"/>
  <c r="J1168" i="3"/>
  <c r="J4840" i="3"/>
  <c r="J3241" i="3"/>
  <c r="J3034" i="3"/>
  <c r="J805" i="3"/>
  <c r="J3434" i="3"/>
  <c r="J271" i="3"/>
  <c r="J3068" i="3"/>
  <c r="J2455" i="3"/>
  <c r="J4870" i="3"/>
  <c r="J3844" i="3"/>
  <c r="J3367" i="3"/>
  <c r="J3176" i="3"/>
  <c r="J3423" i="3"/>
  <c r="J783" i="3"/>
  <c r="J5777" i="3"/>
  <c r="J4947" i="3"/>
  <c r="J5911" i="3"/>
  <c r="J1062" i="3"/>
  <c r="J867" i="3"/>
  <c r="J2400" i="3"/>
  <c r="J627" i="3"/>
  <c r="J1459" i="3"/>
  <c r="J5921" i="3"/>
  <c r="J1971" i="3"/>
  <c r="J1285" i="3"/>
  <c r="J5717" i="3"/>
  <c r="J1199" i="3"/>
  <c r="J5151" i="3"/>
  <c r="J3534" i="3"/>
  <c r="J5640" i="3"/>
  <c r="J1892" i="3"/>
  <c r="J3858" i="3"/>
  <c r="J4540" i="3"/>
  <c r="J3996" i="3"/>
  <c r="J1526" i="3"/>
  <c r="J3987" i="3"/>
  <c r="J30" i="3"/>
  <c r="J3647" i="3"/>
  <c r="J5266" i="3"/>
  <c r="J3904" i="3"/>
  <c r="J1287" i="3"/>
  <c r="J2868" i="3"/>
  <c r="J499" i="3"/>
  <c r="J1730" i="3"/>
  <c r="J5275" i="3"/>
  <c r="J3467" i="3"/>
  <c r="J4620" i="3"/>
  <c r="J637" i="3"/>
  <c r="J2279" i="3"/>
  <c r="J192" i="3"/>
  <c r="J1984" i="3"/>
  <c r="J4664" i="3"/>
  <c r="J4657" i="3"/>
  <c r="J850" i="3"/>
  <c r="J2722" i="3"/>
  <c r="J2562" i="3"/>
  <c r="J4034" i="3"/>
  <c r="J725" i="3"/>
  <c r="J5728" i="3"/>
  <c r="J2244" i="3"/>
  <c r="J1108" i="3"/>
  <c r="J213" i="3"/>
  <c r="J531" i="3"/>
  <c r="J3200" i="3"/>
  <c r="J5687" i="3"/>
  <c r="J4859" i="3"/>
  <c r="J4512" i="3"/>
  <c r="J3330" i="3"/>
  <c r="J3145" i="3"/>
  <c r="J4283" i="3"/>
  <c r="J1866" i="3"/>
  <c r="J4053" i="3"/>
  <c r="J4487" i="3"/>
  <c r="J40" i="3"/>
  <c r="J2285" i="3"/>
  <c r="J293" i="3"/>
  <c r="J4470" i="3"/>
  <c r="J4240" i="3"/>
  <c r="J3140" i="3"/>
  <c r="J2252" i="3"/>
  <c r="J5028" i="3"/>
  <c r="J5043" i="3"/>
  <c r="J5465" i="3"/>
  <c r="J3893" i="3"/>
  <c r="J924" i="3"/>
  <c r="J1516" i="3"/>
  <c r="J5892" i="3"/>
  <c r="J329" i="3"/>
  <c r="J5484" i="3"/>
  <c r="J4385" i="3"/>
  <c r="J1963" i="3"/>
  <c r="J2238" i="3"/>
  <c r="J5470" i="3"/>
  <c r="J379" i="3"/>
  <c r="J5114" i="3"/>
  <c r="J473" i="3"/>
  <c r="J3767" i="3"/>
  <c r="J4110" i="3"/>
  <c r="J2624" i="3"/>
  <c r="J621" i="3"/>
  <c r="J2761" i="3"/>
  <c r="J1782" i="3"/>
  <c r="J1270" i="3"/>
  <c r="J1686" i="3"/>
  <c r="J5296" i="3"/>
  <c r="J5903" i="3"/>
  <c r="J2759" i="3"/>
  <c r="J591" i="3"/>
  <c r="J156" i="3"/>
  <c r="J5821" i="3"/>
  <c r="J1495" i="3"/>
  <c r="J1164" i="3"/>
  <c r="J2674" i="3"/>
  <c r="J5339" i="3"/>
  <c r="J2788" i="3"/>
  <c r="J1981" i="3"/>
  <c r="J4412" i="3"/>
  <c r="J5175" i="3"/>
  <c r="J4464" i="3"/>
  <c r="J1106" i="3"/>
  <c r="J839" i="3"/>
  <c r="J2066" i="3"/>
  <c r="J3406" i="3"/>
  <c r="J5485" i="3"/>
  <c r="J3001" i="3"/>
  <c r="J5060" i="3"/>
  <c r="J5512" i="3"/>
  <c r="J2158" i="3"/>
  <c r="J4695" i="3"/>
  <c r="J4112" i="3"/>
  <c r="J937" i="3"/>
  <c r="J2466" i="3"/>
  <c r="J4555" i="3"/>
  <c r="J646" i="3"/>
  <c r="J5698" i="3"/>
  <c r="J2520" i="3"/>
  <c r="J3559" i="3"/>
  <c r="J1433" i="3"/>
  <c r="J3400" i="3"/>
  <c r="J3097" i="3"/>
  <c r="J2671" i="3"/>
  <c r="J3304" i="3"/>
  <c r="J1858" i="3"/>
  <c r="J3857" i="3"/>
  <c r="J4084" i="3"/>
  <c r="J2919" i="3"/>
  <c r="J605" i="3"/>
  <c r="J5200" i="3"/>
  <c r="J2910" i="3"/>
  <c r="J5549" i="3"/>
  <c r="J2522" i="3"/>
  <c r="J4186" i="3"/>
  <c r="J1326" i="3"/>
  <c r="J3017" i="3"/>
  <c r="J4297" i="3"/>
  <c r="J2948" i="3"/>
  <c r="J632" i="3"/>
  <c r="J274" i="3"/>
  <c r="J3569" i="3"/>
  <c r="J2361" i="3"/>
  <c r="J3221" i="3"/>
  <c r="J4616" i="3"/>
  <c r="J1606" i="3"/>
  <c r="J4419" i="3"/>
  <c r="J4697" i="3"/>
  <c r="J4895" i="3"/>
  <c r="J1113" i="3"/>
  <c r="J3446" i="3"/>
  <c r="J3656" i="3"/>
  <c r="J4287" i="3"/>
  <c r="J4411" i="3"/>
  <c r="J3644" i="3"/>
  <c r="J548" i="3"/>
  <c r="J2021" i="3"/>
  <c r="J3246" i="3"/>
  <c r="J3040" i="3"/>
  <c r="J524" i="3"/>
  <c r="J5488" i="3"/>
  <c r="J3318" i="3"/>
  <c r="J2082" i="3"/>
  <c r="J1069" i="3"/>
  <c r="J905" i="3"/>
  <c r="J4688" i="3"/>
  <c r="J2085" i="3"/>
  <c r="J5749" i="3"/>
  <c r="J1747" i="3"/>
  <c r="J3629" i="3"/>
  <c r="J2954" i="3"/>
  <c r="J2050" i="3"/>
  <c r="J3896" i="3"/>
  <c r="J324" i="3"/>
  <c r="J3783" i="3"/>
  <c r="J497" i="3"/>
  <c r="J311" i="3"/>
  <c r="J3572" i="3"/>
  <c r="J749" i="3"/>
  <c r="J3545" i="3"/>
  <c r="J2938" i="3"/>
  <c r="J2840" i="3"/>
  <c r="J634" i="3"/>
  <c r="J3223" i="3"/>
  <c r="J4525" i="3"/>
  <c r="J4949" i="3"/>
  <c r="J3890" i="3"/>
  <c r="J5565" i="3"/>
  <c r="J1773" i="3"/>
  <c r="J2442" i="3"/>
  <c r="J1781" i="3"/>
  <c r="J3998" i="3"/>
  <c r="J529" i="3"/>
  <c r="J5280" i="3"/>
  <c r="J3504" i="3"/>
  <c r="J129" i="3"/>
  <c r="J786" i="3"/>
  <c r="J5092" i="3"/>
  <c r="J4530" i="3"/>
  <c r="J3214" i="3"/>
  <c r="J1273" i="3"/>
  <c r="J5388" i="3"/>
  <c r="J1302" i="3"/>
  <c r="J5766" i="3"/>
  <c r="J2717" i="3"/>
  <c r="J307" i="3"/>
  <c r="J543" i="3"/>
  <c r="J2865" i="3"/>
  <c r="J5974" i="3"/>
  <c r="J4838" i="3"/>
  <c r="J2062" i="3"/>
  <c r="J2182" i="3"/>
  <c r="J4021" i="3"/>
  <c r="J4971" i="3"/>
  <c r="J3157" i="3"/>
  <c r="J5207" i="3"/>
  <c r="J4582" i="3"/>
  <c r="J3114" i="3"/>
  <c r="J4245" i="3"/>
  <c r="J5532" i="3"/>
  <c r="J1842" i="3"/>
  <c r="J2357" i="3"/>
  <c r="J5948" i="3"/>
  <c r="J5546" i="3"/>
  <c r="J1333" i="3"/>
  <c r="J1521" i="3"/>
  <c r="J1320" i="3"/>
  <c r="J517" i="3"/>
  <c r="J5136" i="3"/>
  <c r="J4127" i="3"/>
  <c r="J1801" i="3"/>
  <c r="J5947" i="3"/>
  <c r="J4601" i="3"/>
  <c r="J732" i="3"/>
  <c r="J3014" i="3"/>
  <c r="J3705" i="3"/>
  <c r="J138" i="3"/>
  <c r="J31" i="3"/>
  <c r="J2728" i="3"/>
  <c r="J810" i="3"/>
  <c r="J108" i="3"/>
  <c r="J1229" i="3"/>
  <c r="J4474" i="3"/>
  <c r="J3311" i="3"/>
  <c r="J3193" i="3"/>
  <c r="J4737" i="3"/>
  <c r="J2800" i="3"/>
  <c r="J5923" i="3"/>
  <c r="J4484" i="3"/>
  <c r="J5120" i="3"/>
  <c r="J4100" i="3"/>
  <c r="J4992" i="3"/>
  <c r="J3373" i="3"/>
  <c r="J2114" i="3"/>
  <c r="J4216" i="3"/>
  <c r="J5568" i="3"/>
  <c r="J4202" i="3"/>
  <c r="J2478" i="3"/>
  <c r="J4732" i="3"/>
  <c r="J4602" i="3"/>
  <c r="J4726" i="3"/>
  <c r="J4614" i="3"/>
  <c r="J2737" i="3"/>
  <c r="J5500" i="3"/>
  <c r="J2103" i="3"/>
  <c r="J583" i="3"/>
  <c r="J891" i="3"/>
  <c r="J961" i="3"/>
  <c r="J116" i="3"/>
  <c r="J1365" i="3"/>
  <c r="J778" i="3"/>
  <c r="J5592" i="3"/>
  <c r="J124" i="3"/>
  <c r="J4768" i="3"/>
  <c r="J1347" i="3"/>
  <c r="J5869" i="3"/>
  <c r="J196" i="3"/>
  <c r="J1498" i="3"/>
  <c r="J3338" i="3"/>
  <c r="J4423" i="3"/>
  <c r="J1038" i="3"/>
  <c r="J4432" i="3"/>
  <c r="J1698" i="3"/>
  <c r="J3031" i="3"/>
  <c r="J5760" i="3"/>
  <c r="J4269" i="3"/>
  <c r="J5860" i="3"/>
  <c r="J5401" i="3"/>
  <c r="J3730" i="3"/>
  <c r="J1371" i="3"/>
  <c r="J576" i="3"/>
  <c r="J2097" i="3"/>
  <c r="J5286" i="3"/>
  <c r="J3216" i="3"/>
  <c r="J1063" i="3"/>
  <c r="J3283" i="3"/>
  <c r="J2912" i="3"/>
  <c r="J162" i="3"/>
  <c r="J811" i="3"/>
  <c r="J1188" i="3"/>
  <c r="J1097" i="3"/>
  <c r="J5080" i="3"/>
  <c r="J4825" i="3"/>
  <c r="J3086" i="3"/>
  <c r="J3362" i="3"/>
  <c r="J3267" i="3"/>
  <c r="J147" i="3"/>
  <c r="J5874" i="3"/>
  <c r="J3115" i="3"/>
  <c r="J4001" i="3"/>
  <c r="J1700" i="3"/>
  <c r="J1446" i="3"/>
  <c r="J2040" i="3"/>
  <c r="J3898" i="3"/>
  <c r="J5683" i="3"/>
  <c r="J5707" i="3"/>
  <c r="J2706" i="3"/>
  <c r="J344" i="3"/>
  <c r="J2301" i="3"/>
  <c r="J57" i="3"/>
  <c r="J708" i="3"/>
  <c r="J4298" i="3"/>
  <c r="J5784" i="3"/>
  <c r="J4906" i="3"/>
  <c r="J3003" i="3"/>
  <c r="J2857" i="3"/>
  <c r="J5789" i="3"/>
  <c r="J3451" i="3"/>
  <c r="J5066" i="3"/>
  <c r="J3957" i="3"/>
  <c r="J4066" i="3"/>
  <c r="J5021" i="3"/>
  <c r="J3806" i="3"/>
  <c r="J2014" i="3"/>
  <c r="J250" i="3"/>
  <c r="J3385" i="3"/>
  <c r="J2766" i="3"/>
  <c r="J3370" i="3"/>
  <c r="J3566" i="3"/>
  <c r="J4038" i="3"/>
  <c r="J4978" i="3"/>
  <c r="J4177" i="3"/>
  <c r="J4628" i="3"/>
  <c r="J5597" i="3"/>
  <c r="J5917" i="3"/>
  <c r="J3386" i="3"/>
  <c r="J1642" i="3"/>
  <c r="J4911" i="3"/>
  <c r="J410" i="3"/>
  <c r="J3660" i="3"/>
  <c r="J145" i="3"/>
  <c r="J2907" i="3"/>
  <c r="J3945" i="3"/>
  <c r="J2197" i="3"/>
  <c r="J3798" i="3"/>
  <c r="J425" i="3"/>
  <c r="J1859" i="3"/>
  <c r="J4417" i="3"/>
  <c r="J2874" i="3"/>
  <c r="J3275" i="3"/>
  <c r="J806" i="3"/>
  <c r="J3440" i="3"/>
  <c r="J4239" i="3"/>
  <c r="J4408" i="3"/>
  <c r="J2390" i="3"/>
  <c r="J3110" i="3"/>
  <c r="J4790" i="3"/>
  <c r="J3032" i="3"/>
  <c r="J159" i="3"/>
  <c r="J1153" i="3"/>
  <c r="J1997" i="3"/>
  <c r="J4994" i="3"/>
  <c r="J1376" i="3"/>
  <c r="J3257" i="3"/>
  <c r="J2377" i="3"/>
  <c r="J3044" i="3"/>
  <c r="J1640" i="3"/>
  <c r="J3527" i="3"/>
  <c r="J1575" i="3"/>
  <c r="J4012" i="3"/>
  <c r="J4694" i="3"/>
  <c r="J2346" i="3"/>
  <c r="J4105" i="3"/>
  <c r="J5830" i="3"/>
  <c r="J5756" i="3"/>
  <c r="J4922" i="3"/>
  <c r="J4480" i="3"/>
  <c r="J3245" i="3"/>
  <c r="J942" i="3"/>
  <c r="J2035" i="3"/>
  <c r="J4967" i="3"/>
  <c r="J4879" i="3"/>
  <c r="J2684" i="3"/>
  <c r="J2864" i="3"/>
  <c r="J5706" i="3"/>
  <c r="J4599" i="3"/>
  <c r="J4454" i="3"/>
  <c r="J5045" i="3"/>
  <c r="J2472" i="3"/>
  <c r="J5459" i="3"/>
  <c r="J3271" i="3"/>
  <c r="J5476" i="3"/>
  <c r="J5769" i="3"/>
  <c r="J1154" i="3"/>
  <c r="J4235" i="3"/>
  <c r="J1491" i="3"/>
  <c r="J1960" i="3"/>
  <c r="J4733" i="3"/>
  <c r="J5156" i="3"/>
  <c r="J575" i="3"/>
  <c r="J4568" i="3"/>
  <c r="J3348" i="3"/>
  <c r="J928" i="3"/>
  <c r="J1236" i="3"/>
  <c r="J1436" i="3"/>
  <c r="J1129" i="3"/>
  <c r="J4138" i="3"/>
  <c r="J3412" i="3"/>
  <c r="J686" i="3"/>
  <c r="J5432" i="3"/>
  <c r="J2859" i="3"/>
  <c r="J3429" i="3"/>
  <c r="J2110" i="3"/>
  <c r="J1660" i="3"/>
  <c r="J1503" i="3"/>
  <c r="J3823" i="3"/>
  <c r="J327" i="3"/>
  <c r="J139" i="3"/>
  <c r="J2465" i="3"/>
  <c r="J1822" i="3"/>
  <c r="J2452" i="3"/>
  <c r="J4624" i="3"/>
  <c r="J1133" i="3"/>
  <c r="J1244" i="3"/>
  <c r="J5667" i="3"/>
  <c r="J5875" i="3"/>
  <c r="J3506" i="3"/>
  <c r="J231" i="3"/>
  <c r="J5520" i="3"/>
  <c r="J428" i="3"/>
  <c r="J2329" i="3"/>
  <c r="J2982" i="3"/>
  <c r="J788" i="3"/>
  <c r="J4209" i="3"/>
  <c r="J1622" i="3"/>
  <c r="J840" i="3"/>
  <c r="J3852" i="3"/>
  <c r="J1608" i="3"/>
  <c r="J3378" i="3"/>
  <c r="J1798" i="3"/>
  <c r="J2354" i="3"/>
  <c r="J5371" i="3"/>
  <c r="J2438" i="3"/>
  <c r="J5282" i="3"/>
  <c r="J319" i="3"/>
  <c r="J5293" i="3"/>
  <c r="J5987" i="3"/>
  <c r="J3821" i="3"/>
  <c r="J1852" i="3"/>
  <c r="J1083" i="3"/>
  <c r="J5829" i="3"/>
  <c r="J4728" i="3"/>
  <c r="J5958" i="3"/>
  <c r="J3578" i="3"/>
  <c r="J4119" i="3"/>
  <c r="J4575" i="3"/>
  <c r="J711" i="3"/>
  <c r="J4845" i="3"/>
  <c r="J338" i="3"/>
  <c r="J3045" i="3"/>
  <c r="J5474" i="3"/>
  <c r="J3178" i="3"/>
  <c r="J5755" i="3"/>
  <c r="J5198" i="3"/>
  <c r="J775" i="3"/>
  <c r="J727" i="3"/>
  <c r="J5345" i="3"/>
  <c r="J4169" i="3"/>
  <c r="J4168" i="3"/>
  <c r="J5343" i="3"/>
  <c r="J5861" i="3"/>
  <c r="J698" i="3"/>
  <c r="J5651" i="3"/>
  <c r="J3848" i="3"/>
  <c r="J283" i="3"/>
  <c r="J3528" i="3"/>
  <c r="J718" i="3"/>
  <c r="J1193" i="3"/>
  <c r="J4296" i="3"/>
  <c r="J812" i="3"/>
  <c r="J5935" i="3"/>
  <c r="J1474" i="3"/>
  <c r="J2491" i="3"/>
  <c r="J1127" i="3"/>
  <c r="J5009" i="3"/>
  <c r="J2030" i="3"/>
  <c r="J4860" i="3"/>
  <c r="J3073" i="3"/>
  <c r="J5236" i="3"/>
  <c r="J3525" i="3"/>
  <c r="J3465" i="3"/>
  <c r="J5032" i="3"/>
  <c r="J5936" i="3"/>
  <c r="J670" i="3"/>
  <c r="J1101" i="3"/>
  <c r="J4416" i="3"/>
  <c r="J2503" i="3"/>
  <c r="J2318" i="3"/>
  <c r="J5610" i="3"/>
  <c r="J977" i="3"/>
  <c r="J855" i="3"/>
  <c r="J5795" i="3"/>
  <c r="J1450" i="3"/>
  <c r="J3049" i="3"/>
  <c r="J2856" i="3"/>
  <c r="J5284" i="3"/>
  <c r="J5283" i="3"/>
  <c r="J48" i="3"/>
  <c r="J1726" i="3"/>
  <c r="J5710" i="3"/>
  <c r="J5538" i="3"/>
  <c r="J3287" i="3"/>
  <c r="J2360" i="3"/>
  <c r="J1994" i="3"/>
  <c r="J3518" i="3"/>
  <c r="J1223" i="3"/>
  <c r="J569" i="3"/>
  <c r="J1851" i="3"/>
  <c r="J2551" i="3"/>
  <c r="J4920" i="3"/>
  <c r="J5192" i="3"/>
  <c r="J2853" i="3"/>
  <c r="J2480" i="3"/>
  <c r="J4293" i="3"/>
  <c r="J4544" i="3"/>
  <c r="J1720" i="3"/>
  <c r="J1090" i="3"/>
  <c r="J5183" i="3"/>
  <c r="J5187" i="3"/>
  <c r="J3673" i="3"/>
  <c r="J2899" i="3"/>
  <c r="J5393" i="3"/>
  <c r="J1624" i="3"/>
  <c r="J975" i="3"/>
  <c r="J5494" i="3"/>
  <c r="J2973" i="3"/>
  <c r="J2843" i="3"/>
  <c r="J2826" i="3"/>
  <c r="J3185" i="3"/>
  <c r="J5819" i="3"/>
  <c r="J3584" i="3"/>
  <c r="J5439" i="3"/>
  <c r="J4674" i="3"/>
  <c r="J2493" i="3"/>
  <c r="J215" i="3"/>
  <c r="J3075" i="3"/>
  <c r="J1041" i="3"/>
  <c r="J5285" i="3"/>
  <c r="J87" i="3"/>
  <c r="J4935" i="3"/>
  <c r="J5509" i="3"/>
  <c r="J3591" i="3"/>
  <c r="J469" i="3"/>
  <c r="J561" i="3"/>
  <c r="J2336" i="3"/>
  <c r="J2192" i="3"/>
  <c r="J2778" i="3"/>
  <c r="J5303" i="3"/>
  <c r="J1178" i="3"/>
  <c r="J3012" i="3"/>
  <c r="J408" i="3"/>
  <c r="J2712" i="3"/>
  <c r="J5213" i="3"/>
  <c r="J252" i="3"/>
  <c r="J4523" i="3"/>
  <c r="J4368" i="3"/>
  <c r="J1086" i="3"/>
  <c r="J3929" i="3"/>
  <c r="J394" i="3"/>
  <c r="J4301" i="3"/>
  <c r="J4898" i="3"/>
  <c r="J5477" i="3"/>
  <c r="J4520" i="3"/>
  <c r="J5971" i="3"/>
  <c r="J3616" i="3"/>
  <c r="J2052" i="3"/>
  <c r="J2885" i="3"/>
  <c r="J2783" i="3"/>
  <c r="J4662" i="3"/>
  <c r="J4808" i="3"/>
  <c r="J3799" i="3"/>
  <c r="J5959" i="3"/>
  <c r="J2120" i="3"/>
  <c r="J4951" i="3"/>
  <c r="J5109" i="3"/>
  <c r="J2185" i="3"/>
  <c r="J2379" i="3"/>
  <c r="J63" i="3"/>
  <c r="J5660" i="3"/>
  <c r="J1939" i="3"/>
  <c r="J3659" i="3"/>
  <c r="J4170" i="3"/>
  <c r="J1047" i="3"/>
  <c r="J4811" i="3"/>
  <c r="J2792" i="3"/>
  <c r="J3100" i="3"/>
  <c r="J4384" i="3"/>
  <c r="J1479" i="3"/>
  <c r="J3756" i="3"/>
  <c r="J4255" i="3"/>
  <c r="J5398" i="3"/>
  <c r="J4214" i="3"/>
  <c r="J4448" i="3"/>
  <c r="J3064" i="3"/>
  <c r="J4791" i="3"/>
  <c r="J2382" i="3"/>
  <c r="J5553" i="3"/>
  <c r="J5350" i="3"/>
  <c r="J4425" i="3"/>
  <c r="J2801" i="3"/>
  <c r="J5318" i="3"/>
  <c r="J1419" i="3"/>
  <c r="J2087" i="3"/>
  <c r="J554" i="3"/>
  <c r="J255" i="3"/>
  <c r="J3717" i="3"/>
  <c r="J2317" i="3"/>
  <c r="J2686" i="3"/>
  <c r="J4977" i="3"/>
  <c r="J4942" i="3"/>
  <c r="J5083" i="3"/>
  <c r="J5997" i="3"/>
  <c r="J897" i="3"/>
  <c r="J3612" i="3"/>
  <c r="J3736" i="3"/>
  <c r="J1975" i="3"/>
  <c r="J1540" i="3"/>
  <c r="J622" i="3"/>
  <c r="J3554" i="3"/>
  <c r="J3793" i="3"/>
  <c r="J2169" i="3"/>
  <c r="J3617" i="3"/>
  <c r="J2353" i="3"/>
  <c r="J5205" i="3"/>
  <c r="J4333" i="3"/>
  <c r="J1142" i="3"/>
  <c r="J170" i="3"/>
  <c r="J205" i="3"/>
  <c r="J5460" i="3"/>
  <c r="J3733" i="3"/>
  <c r="J4041" i="3"/>
  <c r="J1797" i="3"/>
  <c r="J1699" i="3"/>
  <c r="J5703" i="3"/>
  <c r="J5309" i="3"/>
  <c r="J2121" i="3"/>
  <c r="J4990" i="3"/>
  <c r="J2913" i="3"/>
  <c r="J3522" i="3"/>
  <c r="J771" i="3"/>
  <c r="J5027" i="3"/>
  <c r="J405" i="3"/>
  <c r="J5752" i="3"/>
  <c r="J2552" i="3"/>
  <c r="J1805" i="3"/>
  <c r="J4276" i="3"/>
  <c r="J3532" i="3"/>
  <c r="J2432" i="3"/>
  <c r="J862" i="3"/>
  <c r="J322" i="3"/>
  <c r="J5202" i="3"/>
  <c r="J4444" i="3"/>
  <c r="J878" i="3"/>
  <c r="J3107" i="3"/>
  <c r="J2065" i="3"/>
  <c r="J3918" i="3"/>
  <c r="J5064" i="3"/>
  <c r="J37" i="3"/>
  <c r="J3143" i="3"/>
  <c r="J2343" i="3"/>
  <c r="J1664" i="3"/>
  <c r="J5505" i="3"/>
  <c r="J5124" i="3"/>
  <c r="J3976" i="3"/>
  <c r="J3870" i="3"/>
  <c r="J4907" i="3"/>
  <c r="J4272" i="3"/>
  <c r="J4557" i="3"/>
  <c r="J3697" i="3"/>
  <c r="J5771" i="3"/>
  <c r="J4060" i="3"/>
  <c r="J1653" i="3"/>
  <c r="J2408" i="3"/>
  <c r="J2078" i="3"/>
  <c r="J1978" i="3"/>
  <c r="J4563" i="3"/>
  <c r="J5373" i="3"/>
  <c r="J5578" i="3"/>
  <c r="J4916" i="3"/>
  <c r="J3924" i="3"/>
  <c r="J4593" i="3"/>
  <c r="J995" i="3"/>
  <c r="J4913" i="3"/>
  <c r="J2599" i="3"/>
  <c r="J3610" i="3"/>
  <c r="J5069" i="3"/>
  <c r="J1735" i="3"/>
  <c r="J719" i="3"/>
  <c r="J2269" i="3"/>
  <c r="J3585" i="3"/>
  <c r="J3977" i="3"/>
  <c r="J1381" i="3"/>
  <c r="J5637" i="3"/>
  <c r="J5330" i="3"/>
  <c r="J2484" i="3"/>
  <c r="J3160" i="3"/>
  <c r="J661" i="3"/>
  <c r="J1057" i="3"/>
  <c r="J4882" i="3"/>
  <c r="J2941" i="3"/>
  <c r="J5675" i="3"/>
  <c r="J2837" i="3"/>
  <c r="J534" i="3"/>
  <c r="J615" i="3"/>
  <c r="J416" i="3"/>
  <c r="J2940" i="3"/>
  <c r="J931" i="3"/>
  <c r="J3306" i="3"/>
  <c r="J1542" i="3"/>
  <c r="J3094" i="3"/>
  <c r="J511" i="3"/>
  <c r="J2537" i="3"/>
  <c r="J4625" i="3"/>
  <c r="J3648" i="3"/>
  <c r="J2789" i="3"/>
  <c r="J4022" i="3"/>
  <c r="J3836" i="3"/>
  <c r="J3602" i="3"/>
  <c r="J5332" i="3"/>
  <c r="J2731" i="3"/>
  <c r="J5949" i="3"/>
  <c r="J1839" i="3"/>
  <c r="J3988" i="3"/>
  <c r="J3468" i="3"/>
  <c r="J4342" i="3"/>
  <c r="J2922" i="3"/>
  <c r="J3057" i="3"/>
  <c r="J4723" i="3"/>
  <c r="J3398" i="3"/>
  <c r="J5024" i="3"/>
  <c r="J2867" i="3"/>
  <c r="J5644" i="3"/>
  <c r="J1158" i="3"/>
  <c r="J1029" i="3"/>
  <c r="J3519" i="3"/>
  <c r="J915" i="3"/>
  <c r="J3366" i="3"/>
  <c r="J4887" i="3"/>
  <c r="J3172" i="3"/>
  <c r="J927" i="3"/>
  <c r="J4834" i="3"/>
  <c r="J3574" i="3"/>
  <c r="J5890" i="3"/>
  <c r="J3669" i="3"/>
  <c r="J815" i="3"/>
  <c r="J4756" i="3"/>
  <c r="J1530" i="3"/>
  <c r="J3166" i="3"/>
  <c r="J3278" i="3"/>
  <c r="J235" i="3"/>
  <c r="J5139" i="3"/>
  <c r="J1128" i="3"/>
  <c r="J3835" i="3"/>
  <c r="J2534" i="3"/>
  <c r="J826" i="3"/>
  <c r="J4104" i="3"/>
  <c r="J5813" i="3"/>
  <c r="J2820" i="3"/>
  <c r="J759" i="3"/>
  <c r="J837" i="3"/>
  <c r="J2536" i="3"/>
  <c r="J3914" i="3"/>
  <c r="J2004" i="3"/>
  <c r="J276" i="3"/>
  <c r="J3633" i="3"/>
  <c r="J1098" i="3"/>
  <c r="J817" i="3"/>
  <c r="J2548" i="3"/>
  <c r="J2131" i="3"/>
  <c r="J2571" i="3"/>
  <c r="J2112" i="3"/>
  <c r="J2048" i="3"/>
  <c r="J3372" i="3"/>
  <c r="J203" i="3"/>
  <c r="J5421" i="3"/>
  <c r="J1016" i="3"/>
  <c r="J1014" i="3"/>
  <c r="J5366" i="3"/>
  <c r="J4029" i="3"/>
  <c r="J2901" i="3"/>
  <c r="J333" i="3"/>
  <c r="J2127" i="3"/>
  <c r="J1967" i="3"/>
  <c r="J1545" i="3"/>
  <c r="J1312" i="3"/>
  <c r="J5612" i="3"/>
  <c r="J5085" i="3"/>
  <c r="J3396" i="3"/>
  <c r="J14" i="3"/>
  <c r="J860" i="3"/>
  <c r="J3769" i="3"/>
  <c r="J2398" i="3"/>
  <c r="J450" i="3"/>
  <c r="J5934" i="3"/>
  <c r="J302" i="3"/>
  <c r="J2873" i="3"/>
  <c r="J3334" i="3"/>
  <c r="J3923" i="3"/>
  <c r="J2156" i="3"/>
  <c r="J3866" i="3"/>
  <c r="J3137" i="3"/>
  <c r="J2334" i="3"/>
  <c r="J5351" i="3"/>
  <c r="J2603" i="3"/>
  <c r="J3297" i="3"/>
  <c r="J5714" i="3"/>
  <c r="J4950" i="3"/>
  <c r="J5709" i="3"/>
  <c r="J4139" i="3"/>
  <c r="J946" i="3"/>
  <c r="J5240" i="3"/>
  <c r="J973" i="3"/>
  <c r="J3511" i="3"/>
  <c r="J4334" i="3"/>
  <c r="J3196" i="3"/>
  <c r="J5230" i="3"/>
  <c r="J3119" i="3"/>
  <c r="J4572" i="3"/>
  <c r="J3111" i="3"/>
  <c r="J1070" i="3"/>
  <c r="J5912" i="3"/>
  <c r="J5006" i="3"/>
  <c r="J2258" i="3"/>
  <c r="J599" i="3"/>
  <c r="J5483" i="3"/>
  <c r="J4252" i="3"/>
  <c r="J4546" i="3"/>
  <c r="J4242" i="3"/>
  <c r="J2824" i="3"/>
  <c r="J2670" i="3"/>
  <c r="J1650" i="3"/>
  <c r="J2733" i="3"/>
  <c r="J2348" i="3"/>
  <c r="J3737" i="3"/>
  <c r="J314" i="3"/>
  <c r="J4587" i="3"/>
  <c r="J3074" i="3"/>
  <c r="J5052" i="3"/>
  <c r="J1925" i="3"/>
  <c r="J4405" i="3"/>
  <c r="J589" i="3"/>
  <c r="J5902" i="3"/>
  <c r="J1181" i="3"/>
  <c r="J4854" i="3"/>
  <c r="J184" i="3"/>
  <c r="J3910" i="3"/>
  <c r="J4295" i="3"/>
  <c r="J5455" i="3"/>
  <c r="J5302" i="3"/>
  <c r="J4852" i="3"/>
  <c r="J2150" i="3"/>
  <c r="J3840" i="3"/>
  <c r="J4397" i="3"/>
  <c r="J866" i="3"/>
  <c r="J4379" i="3"/>
  <c r="J3831" i="3"/>
  <c r="J570" i="3"/>
  <c r="J1388" i="3"/>
  <c r="J4219" i="3"/>
  <c r="J3742" i="3"/>
  <c r="J3940" i="3"/>
  <c r="J5206" i="3"/>
  <c r="J358" i="3"/>
  <c r="J3902" i="3"/>
  <c r="J3624" i="3"/>
  <c r="J1350" i="3"/>
  <c r="J5157" i="3"/>
  <c r="J3303" i="3"/>
  <c r="J3495" i="3"/>
  <c r="J142" i="3"/>
  <c r="J844" i="3"/>
  <c r="J4496" i="3"/>
  <c r="J3679" i="3"/>
  <c r="J1284" i="3"/>
  <c r="J143" i="3"/>
  <c r="J1905" i="3"/>
  <c r="J5389" i="3"/>
  <c r="J1473" i="3"/>
  <c r="J1727" i="3"/>
  <c r="J5678" i="3"/>
  <c r="J4839" i="3"/>
  <c r="J5736" i="3"/>
  <c r="J3963" i="3"/>
  <c r="J3083" i="3"/>
  <c r="J563" i="3"/>
  <c r="J5524" i="3"/>
  <c r="J3695" i="3"/>
  <c r="J4147" i="3"/>
  <c r="J2228" i="3"/>
  <c r="J2779" i="3"/>
  <c r="J4028" i="3"/>
  <c r="J308" i="3"/>
  <c r="J3417" i="3"/>
  <c r="J5880" i="3"/>
  <c r="J168" i="3"/>
  <c r="J2350" i="3"/>
  <c r="J3043" i="3"/>
  <c r="J1292" i="3"/>
  <c r="J2850" i="3"/>
  <c r="J178" i="3"/>
  <c r="J5876" i="3"/>
  <c r="J3658" i="3"/>
  <c r="J2204" i="3"/>
  <c r="J2637" i="3"/>
  <c r="J1793" i="3"/>
  <c r="J612" i="3"/>
  <c r="J793" i="3"/>
  <c r="J669" i="3"/>
  <c r="J3741" i="3"/>
  <c r="J1201" i="3"/>
  <c r="J1986" i="3"/>
  <c r="J1028" i="3"/>
  <c r="J1311" i="3"/>
  <c r="J1783" i="3"/>
  <c r="J5276" i="3"/>
  <c r="J603" i="3"/>
  <c r="J1110" i="3"/>
  <c r="J2141" i="3"/>
  <c r="J2815" i="3"/>
  <c r="J4639" i="3"/>
  <c r="J1207" i="3"/>
  <c r="J399" i="3"/>
  <c r="J4190" i="3"/>
  <c r="J2260" i="3"/>
  <c r="J1298" i="3"/>
  <c r="J194" i="3"/>
  <c r="J4896" i="3"/>
  <c r="J393" i="3"/>
  <c r="J2071" i="3"/>
  <c r="J2690" i="3"/>
  <c r="J674" i="3"/>
  <c r="J2227" i="3"/>
  <c r="J1007" i="3"/>
  <c r="J2841" i="3"/>
  <c r="J2247" i="3"/>
  <c r="J1799" i="3"/>
  <c r="J2576" i="3"/>
  <c r="J5671" i="3"/>
  <c r="J835" i="3"/>
  <c r="J355" i="3"/>
  <c r="J1454" i="3"/>
  <c r="J1685" i="3"/>
  <c r="J5173" i="3"/>
  <c r="J4071" i="3"/>
  <c r="J4010" i="3"/>
  <c r="J1669" i="3"/>
  <c r="J3421" i="3"/>
  <c r="J3538" i="3"/>
  <c r="J5178" i="3"/>
  <c r="J3513" i="3"/>
  <c r="J2656" i="3"/>
  <c r="J792" i="3"/>
  <c r="J1871" i="3"/>
  <c r="J407" i="3"/>
  <c r="J2212" i="3"/>
  <c r="J3226" i="3"/>
  <c r="J3804" i="3"/>
  <c r="J2809" i="3"/>
  <c r="J441" i="3"/>
  <c r="J3360" i="3"/>
  <c r="J209" i="3"/>
  <c r="J2813" i="3"/>
  <c r="J4312" i="3"/>
  <c r="J1656" i="3"/>
  <c r="J144" i="3"/>
  <c r="J1865" i="3"/>
  <c r="J3808" i="3"/>
  <c r="J4003" i="3"/>
  <c r="J4615" i="3"/>
  <c r="J693" i="3"/>
  <c r="J1731" i="3"/>
  <c r="J5248" i="3"/>
  <c r="J3811" i="3"/>
  <c r="J4450" i="3"/>
  <c r="J5380" i="3"/>
  <c r="J893" i="3"/>
  <c r="J2119" i="3"/>
  <c r="J3882" i="3"/>
  <c r="J2807" i="3"/>
  <c r="J3099" i="3"/>
  <c r="J550" i="3"/>
  <c r="J5781" i="3"/>
  <c r="J4339" i="3"/>
  <c r="J3480" i="3"/>
  <c r="J1460" i="3"/>
  <c r="J5362" i="3"/>
  <c r="J1012" i="3"/>
  <c r="J2556" i="3"/>
  <c r="J3735" i="3"/>
  <c r="J1205" i="3"/>
  <c r="J5344" i="3"/>
  <c r="J1725" i="3"/>
  <c r="J3724" i="3"/>
  <c r="J2923" i="3"/>
  <c r="J3812" i="3"/>
  <c r="J3130" i="3"/>
  <c r="J281" i="3"/>
  <c r="J11" i="3"/>
  <c r="J5559" i="3"/>
  <c r="J3228" i="3"/>
  <c r="J5682" i="3"/>
  <c r="J4230" i="3"/>
  <c r="J2007" i="3"/>
  <c r="J4452" i="3"/>
  <c r="J1191" i="3"/>
  <c r="J2" i="3"/>
  <c r="J404" i="3"/>
  <c r="J3345" i="3"/>
  <c r="J1887" i="3"/>
  <c r="J4076" i="3"/>
  <c r="J1763" i="3"/>
  <c r="J5738" i="3"/>
  <c r="J4651" i="3"/>
  <c r="J2615" i="3"/>
  <c r="J2409" i="3"/>
  <c r="J5759" i="3"/>
  <c r="J4309" i="3"/>
  <c r="J1527" i="3"/>
  <c r="J3999" i="3"/>
  <c r="J5746" i="3"/>
  <c r="J3544" i="3"/>
  <c r="J1955" i="3"/>
  <c r="J310" i="3"/>
  <c r="J1152" i="3"/>
  <c r="J5079" i="3"/>
  <c r="J3692" i="3"/>
  <c r="J3856" i="3"/>
  <c r="J468" i="3"/>
  <c r="J2081" i="3"/>
  <c r="J604" i="3"/>
  <c r="J2736" i="3"/>
  <c r="J4798" i="3"/>
  <c r="J854" i="3"/>
  <c r="J5690" i="3"/>
  <c r="J996" i="3"/>
  <c r="J4980" i="3"/>
  <c r="J3815" i="3"/>
  <c r="J1937" i="3"/>
  <c r="J5995" i="3"/>
  <c r="J2999" i="3"/>
  <c r="J1512" i="3"/>
  <c r="J4174" i="3"/>
  <c r="J3515" i="3"/>
  <c r="J5496" i="3"/>
  <c r="J2207" i="3"/>
  <c r="J4673" i="3"/>
  <c r="J2365" i="3"/>
  <c r="J4328" i="3"/>
  <c r="J1820" i="3"/>
  <c r="J5182" i="3"/>
  <c r="J4853" i="3"/>
  <c r="J3134" i="3"/>
  <c r="J1893" i="3"/>
  <c r="J1719" i="3"/>
  <c r="J4534" i="3"/>
  <c r="J2234" i="3"/>
  <c r="J2359" i="3"/>
  <c r="J1509" i="3"/>
  <c r="J3187" i="3"/>
  <c r="J4080" i="3"/>
  <c r="J2277" i="3"/>
  <c r="J131" i="3"/>
  <c r="J4738" i="3"/>
  <c r="J948" i="3"/>
  <c r="J4404" i="3"/>
  <c r="J18" i="3"/>
  <c r="J4165" i="3"/>
  <c r="J3299" i="3"/>
  <c r="J28" i="3"/>
  <c r="J72" i="3"/>
  <c r="J4595" i="3"/>
  <c r="J1237" i="3"/>
  <c r="J2848" i="3"/>
  <c r="J3820" i="3"/>
  <c r="J4784" i="3"/>
  <c r="J4833" i="3"/>
  <c r="J3397" i="3"/>
  <c r="J5237" i="3"/>
  <c r="J2720" i="3"/>
  <c r="J3728" i="3"/>
  <c r="J530" i="3"/>
  <c r="J5396" i="3"/>
  <c r="J5984" i="3"/>
  <c r="J4427" i="3"/>
  <c r="J4441" i="3"/>
  <c r="J510" i="3"/>
  <c r="J3726" i="3"/>
  <c r="J223" i="3"/>
  <c r="J5697" i="3"/>
  <c r="J5595" i="3"/>
  <c r="J4588" i="3"/>
  <c r="J3087" i="3"/>
  <c r="J4592" i="3"/>
  <c r="J868" i="3"/>
  <c r="J2422" i="3"/>
  <c r="J5560" i="3"/>
  <c r="J2586" i="3"/>
  <c r="J5665" i="3"/>
  <c r="J4097" i="3"/>
  <c r="J2460" i="3"/>
  <c r="J2669" i="3"/>
  <c r="J1267" i="3"/>
  <c r="J5739" i="3"/>
  <c r="J5271" i="3"/>
  <c r="J5556" i="3"/>
  <c r="J4783" i="3"/>
  <c r="J60" i="3"/>
  <c r="J876" i="3"/>
  <c r="J3212" i="3"/>
  <c r="J2542" i="3"/>
  <c r="J1385" i="3"/>
  <c r="J3084" i="3"/>
  <c r="J66" i="3"/>
  <c r="J1585" i="3"/>
  <c r="J5107" i="3"/>
  <c r="J146" i="3"/>
  <c r="J5211" i="3"/>
  <c r="J1947" i="3"/>
  <c r="J4659" i="3"/>
  <c r="J4865" i="3"/>
  <c r="J2463" i="3"/>
  <c r="J1374" i="3"/>
  <c r="J607" i="3"/>
  <c r="J5591" i="3"/>
  <c r="J4187" i="3"/>
  <c r="J4257" i="3"/>
  <c r="J2108" i="3"/>
  <c r="J5529" i="3"/>
  <c r="J4936" i="3"/>
  <c r="J1586" i="3"/>
  <c r="J1655" i="3"/>
  <c r="J3428" i="3"/>
  <c r="J2494" i="3"/>
  <c r="J251" i="3"/>
  <c r="J1941" i="3"/>
  <c r="J3420" i="3"/>
  <c r="J4829" i="3"/>
  <c r="J4849" i="3"/>
  <c r="J4141" i="3"/>
  <c r="J1500" i="3"/>
  <c r="J55" i="3"/>
  <c r="J1407" i="3"/>
  <c r="J5628" i="3"/>
  <c r="J4349" i="3"/>
  <c r="J2739" i="3"/>
  <c r="J773" i="3"/>
  <c r="J5928" i="3"/>
  <c r="J1928" i="3"/>
  <c r="J3891" i="3"/>
  <c r="J3481" i="3"/>
  <c r="J3426" i="3"/>
  <c r="J1216" i="3"/>
  <c r="J3794" i="3"/>
  <c r="J1395" i="3"/>
  <c r="J4517" i="3"/>
  <c r="J5075" i="3"/>
  <c r="J3865" i="3"/>
  <c r="J4596" i="3"/>
  <c r="J4675" i="3"/>
  <c r="J4114" i="3"/>
  <c r="J3863" i="3"/>
  <c r="J1250" i="3"/>
  <c r="J436" i="3"/>
  <c r="J4023" i="3"/>
  <c r="J921" i="3"/>
  <c r="J5127" i="3"/>
  <c r="J433" i="3"/>
  <c r="J914" i="3"/>
  <c r="J1804" i="3"/>
  <c r="J3897" i="3"/>
  <c r="J5852" i="3"/>
  <c r="J1626" i="3"/>
  <c r="J3630" i="3"/>
  <c r="J5013" i="3"/>
  <c r="J5358" i="3"/>
  <c r="J1903" i="3"/>
  <c r="J1379" i="3"/>
  <c r="J5792" i="3"/>
  <c r="J4634" i="3"/>
  <c r="J172" i="3"/>
  <c r="J4746" i="3"/>
  <c r="J4640" i="3"/>
  <c r="J3687" i="3"/>
  <c r="J4191" i="3"/>
  <c r="J1772" i="3"/>
  <c r="J4663" i="3"/>
  <c r="J3837" i="3"/>
  <c r="J3150" i="3"/>
  <c r="J16" i="3"/>
  <c r="J2958" i="3"/>
  <c r="J4366" i="3"/>
  <c r="J4600" i="3"/>
  <c r="J4431" i="3"/>
  <c r="J353" i="3"/>
  <c r="J5834" i="3"/>
  <c r="J2242" i="3"/>
  <c r="J2997" i="3"/>
  <c r="J5768" i="3"/>
  <c r="J2806" i="3"/>
  <c r="J1898" i="3"/>
  <c r="J847" i="3"/>
  <c r="J4658" i="3"/>
  <c r="J3594" i="3"/>
  <c r="J3234" i="3"/>
  <c r="J3444" i="3"/>
  <c r="J2489" i="3"/>
  <c r="J3588" i="3"/>
  <c r="J5215" i="3"/>
  <c r="J288" i="3"/>
  <c r="J4955" i="3"/>
  <c r="J1600" i="3"/>
  <c r="J326" i="3"/>
  <c r="J1923" i="3"/>
  <c r="J2892" i="3"/>
  <c r="J3685" i="3"/>
  <c r="J3113" i="3"/>
  <c r="J2196" i="3"/>
  <c r="J34" i="3"/>
  <c r="J2707" i="3"/>
  <c r="J1401" i="3"/>
  <c r="J2315" i="3"/>
  <c r="J532" i="3"/>
  <c r="J3913" i="3"/>
  <c r="J5528" i="3"/>
  <c r="J182" i="3"/>
  <c r="J5068" i="3"/>
  <c r="J1615" i="3"/>
  <c r="J4729" i="3"/>
  <c r="J2917" i="3"/>
  <c r="J491" i="3"/>
  <c r="J1753" i="3"/>
  <c r="J1413" i="3"/>
  <c r="J1177" i="3"/>
  <c r="J2284" i="3"/>
  <c r="J2165" i="3"/>
  <c r="J421" i="3"/>
  <c r="J4265" i="3"/>
  <c r="J4260" i="3"/>
  <c r="J655" i="3"/>
  <c r="J201" i="3"/>
  <c r="J3333" i="3"/>
  <c r="J3002" i="3"/>
  <c r="J5530" i="3"/>
  <c r="J177" i="3"/>
  <c r="J4039" i="3"/>
  <c r="J5461" i="3"/>
  <c r="J4267" i="3"/>
  <c r="J2313" i="3"/>
  <c r="J5743" i="3"/>
  <c r="J1760" i="3"/>
  <c r="J1738" i="3"/>
  <c r="J743" i="3"/>
  <c r="J3276" i="3"/>
  <c r="J1680" i="3"/>
  <c r="J2349" i="3"/>
  <c r="J5702" i="3"/>
  <c r="J375" i="3"/>
  <c r="J5636" i="3"/>
  <c r="J2310" i="3"/>
  <c r="J3611" i="3"/>
  <c r="J5440" i="3"/>
  <c r="J1667" i="3"/>
  <c r="J479" i="3"/>
  <c r="J5315" i="3"/>
  <c r="J4092" i="3"/>
  <c r="J4225" i="3"/>
  <c r="J3051" i="3"/>
  <c r="J5249" i="3"/>
  <c r="J641" i="3"/>
  <c r="J4258" i="3"/>
  <c r="J3104" i="3"/>
  <c r="J3959" i="3"/>
  <c r="J880" i="3"/>
  <c r="J568" i="3"/>
  <c r="J412" i="3"/>
  <c r="J240" i="3"/>
  <c r="J2590" i="3"/>
  <c r="J2180" i="3"/>
  <c r="J5796" i="3"/>
  <c r="J4754" i="3"/>
  <c r="J432" i="3"/>
  <c r="J5361" i="3"/>
  <c r="J906" i="3"/>
  <c r="J415" i="3"/>
  <c r="J5491" i="3"/>
  <c r="J3063" i="3"/>
  <c r="J380" i="3"/>
  <c r="J2091" i="3"/>
  <c r="J4173" i="3"/>
  <c r="J4271" i="3"/>
  <c r="J3005" i="3"/>
  <c r="J442" i="3"/>
  <c r="J695" i="3"/>
  <c r="J4619" i="3"/>
  <c r="J383" i="3"/>
  <c r="J3833" i="3"/>
  <c r="J348" i="3"/>
  <c r="J2047" i="3"/>
  <c r="J5801" i="3"/>
  <c r="J2627" i="3"/>
  <c r="J2776" i="3"/>
  <c r="J650" i="3"/>
  <c r="J4207" i="3"/>
  <c r="J5174" i="3"/>
  <c r="J2830" i="3"/>
  <c r="J1649" i="3"/>
  <c r="J5894" i="3"/>
  <c r="J4077" i="3"/>
  <c r="J5394" i="3"/>
  <c r="J4508" i="3"/>
  <c r="J4241" i="3"/>
  <c r="J81" i="3"/>
  <c r="J3142" i="3"/>
  <c r="J2652" i="3"/>
  <c r="J3225" i="3"/>
  <c r="J5452" i="3"/>
  <c r="J2967" i="3"/>
  <c r="J4232" i="3"/>
  <c r="J4220" i="3"/>
  <c r="J684" i="3"/>
  <c r="J2341" i="3"/>
  <c r="J4445" i="3"/>
  <c r="J4610" i="3"/>
  <c r="J5359" i="3"/>
  <c r="J188" i="3"/>
  <c r="J3148" i="3"/>
  <c r="J3592" i="3"/>
  <c r="J2275" i="3"/>
  <c r="J4019" i="3"/>
  <c r="J1387" i="3"/>
  <c r="J742" i="3"/>
  <c r="J701" i="3"/>
  <c r="J99" i="3"/>
  <c r="J4059" i="3"/>
  <c r="J4899" i="3"/>
  <c r="J452" i="3"/>
  <c r="J4047" i="3"/>
  <c r="J5403" i="3"/>
  <c r="J5744" i="3"/>
  <c r="J1392" i="3"/>
  <c r="J3922" i="3"/>
  <c r="J902" i="3"/>
  <c r="J4345" i="3"/>
  <c r="J3540" i="3"/>
  <c r="J1789" i="3"/>
  <c r="J2441" i="3"/>
  <c r="J2898" i="3"/>
  <c r="J3337" i="3"/>
  <c r="J4981" i="3"/>
  <c r="J4233" i="3"/>
  <c r="J3088" i="3"/>
  <c r="J1331" i="3"/>
  <c r="J1701" i="3"/>
  <c r="J972" i="3"/>
  <c r="J5462" i="3"/>
  <c r="J301" i="3"/>
  <c r="J403" i="3"/>
  <c r="J910" i="3"/>
  <c r="J2170" i="3"/>
  <c r="J3992" i="3"/>
  <c r="J3029" i="3"/>
  <c r="J3568" i="3"/>
  <c r="J4451" i="3"/>
  <c r="J5193" i="3"/>
  <c r="J2457" i="3"/>
  <c r="J2162" i="3"/>
  <c r="J3985" i="3"/>
  <c r="J3739" i="3"/>
  <c r="J5316" i="3"/>
  <c r="J1044" i="3"/>
  <c r="J1051" i="3"/>
  <c r="J3255" i="3"/>
  <c r="J2154" i="3"/>
  <c r="J4115" i="3"/>
  <c r="J2372" i="3"/>
  <c r="J2029" i="3"/>
  <c r="J2524" i="3"/>
  <c r="J64" i="3"/>
  <c r="J3597" i="3"/>
  <c r="J4007" i="3"/>
  <c r="J4485" i="3"/>
  <c r="J4633" i="3"/>
  <c r="J1032" i="3"/>
  <c r="J392" i="3"/>
  <c r="J1675" i="3"/>
  <c r="J3530" i="3"/>
  <c r="J5617" i="3"/>
  <c r="J5719" i="3"/>
  <c r="J3834" i="3"/>
  <c r="J5871" i="3"/>
  <c r="J371" i="3"/>
  <c r="J2914" i="3"/>
  <c r="J2375" i="3"/>
  <c r="J1408" i="3"/>
  <c r="J1443" i="3"/>
  <c r="J4361" i="3"/>
  <c r="J1452" i="3"/>
  <c r="J5378" i="3"/>
  <c r="J457" i="3"/>
  <c r="J2356" i="3"/>
  <c r="J1352" i="3"/>
  <c r="J4571" i="3"/>
  <c r="J3307" i="3"/>
  <c r="J4765" i="3"/>
  <c r="J4734" i="3"/>
  <c r="J3239" i="3"/>
  <c r="J4089" i="3"/>
  <c r="J4747" i="3"/>
  <c r="J2295" i="3"/>
  <c r="J5818" i="3"/>
  <c r="J3961" i="3"/>
  <c r="J3871" i="3"/>
  <c r="J2320" i="3"/>
  <c r="J4196" i="3"/>
  <c r="J2075" i="3"/>
  <c r="J2881" i="3"/>
  <c r="J2271" i="3"/>
  <c r="J1159" i="3"/>
  <c r="J723" i="3"/>
  <c r="J3158" i="3"/>
  <c r="J5976" i="3"/>
  <c r="J5405" i="3"/>
  <c r="J287" i="3"/>
  <c r="J3453" i="3"/>
  <c r="J1570" i="3"/>
  <c r="J24" i="3"/>
  <c r="J4358" i="3"/>
  <c r="J1593" i="3"/>
  <c r="J4748" i="3"/>
  <c r="J1635" i="3"/>
  <c r="J3236" i="3"/>
  <c r="J4246" i="3"/>
  <c r="J1538" i="3"/>
  <c r="J1677" i="3"/>
  <c r="J3335" i="3"/>
  <c r="J5051" i="3"/>
  <c r="J5272" i="3"/>
  <c r="J5577" i="3"/>
  <c r="J2289" i="3"/>
  <c r="J5516" i="3"/>
  <c r="J5082" i="3"/>
  <c r="J2584" i="3"/>
  <c r="J1477" i="3"/>
  <c r="J2767" i="3"/>
  <c r="J1315" i="3"/>
  <c r="J5659" i="3"/>
  <c r="J44" i="3"/>
  <c r="J2496" i="3"/>
  <c r="J79" i="3"/>
  <c r="J485" i="3"/>
  <c r="J2459" i="3"/>
  <c r="J222" i="3"/>
  <c r="J3814" i="3"/>
  <c r="J800" i="3"/>
  <c r="J1003" i="3"/>
  <c r="J2020" i="3"/>
  <c r="J3056" i="3"/>
  <c r="J1403" i="3"/>
  <c r="J4304" i="3"/>
  <c r="J3995" i="3"/>
  <c r="J5253" i="3"/>
  <c r="J2473" i="3"/>
  <c r="J289" i="3"/>
  <c r="J220" i="3"/>
  <c r="J1422" i="3"/>
  <c r="J1415" i="3"/>
  <c r="J1969" i="3"/>
  <c r="J1246" i="3"/>
  <c r="J1566" i="3"/>
  <c r="J1827" i="3"/>
  <c r="J4941" i="3"/>
  <c r="J1245" i="3"/>
  <c r="J2342" i="3"/>
  <c r="J5785" i="3"/>
  <c r="J3810" i="3"/>
  <c r="J1718" i="3"/>
  <c r="J1272" i="3"/>
  <c r="J1404" i="3"/>
  <c r="J165" i="3"/>
  <c r="J1260" i="3"/>
  <c r="J5763" i="3"/>
  <c r="J1828" i="3"/>
  <c r="J692" i="3"/>
  <c r="J160" i="3"/>
  <c r="J5695" i="3"/>
  <c r="J4621" i="3"/>
  <c r="J971" i="3"/>
  <c r="J2609" i="3"/>
  <c r="J4466" i="3"/>
  <c r="J5395" i="3"/>
  <c r="J768" i="3"/>
  <c r="J2338" i="3"/>
  <c r="J1507" i="3"/>
  <c r="J2125" i="3"/>
  <c r="J3168" i="3"/>
  <c r="J1684" i="3"/>
  <c r="J2538" i="3"/>
  <c r="J5536" i="3"/>
  <c r="J2550" i="3"/>
  <c r="J4524" i="3"/>
  <c r="J1227" i="3"/>
  <c r="J3655" i="3"/>
  <c r="J5473" i="3"/>
  <c r="J4244" i="3"/>
  <c r="J3013" i="3"/>
  <c r="J5994" i="3"/>
  <c r="J4883" i="3"/>
  <c r="J430" i="3"/>
  <c r="J824" i="3"/>
  <c r="J1030" i="3"/>
  <c r="J932" i="3"/>
  <c r="J5441" i="3"/>
  <c r="J1358" i="3"/>
  <c r="J1377" i="3"/>
  <c r="J3688" i="3"/>
  <c r="J2604" i="3"/>
  <c r="J4762" i="3"/>
  <c r="J2568" i="3"/>
  <c r="J2214" i="3"/>
  <c r="J4082" i="3"/>
  <c r="J2981" i="3"/>
  <c r="J4335" i="3"/>
  <c r="J1716" i="3"/>
  <c r="J316" i="3"/>
  <c r="J5243" i="3"/>
  <c r="J4193" i="3"/>
  <c r="J4020" i="3"/>
  <c r="J1353" i="3"/>
  <c r="J5833" i="3"/>
  <c r="J3707" i="3"/>
  <c r="J2039" i="3"/>
  <c r="J5400" i="3"/>
  <c r="J1075" i="3"/>
  <c r="J2268" i="3"/>
  <c r="J1737" i="3"/>
  <c r="J361" i="3"/>
  <c r="J4285" i="3"/>
  <c r="J5448" i="3"/>
  <c r="J1936" i="3"/>
  <c r="J5952" i="3"/>
  <c r="J903" i="3"/>
  <c r="J5809" i="3"/>
  <c r="J3533" i="3"/>
  <c r="J3989" i="3"/>
  <c r="J3394" i="3"/>
  <c r="J1497" i="3"/>
  <c r="J4998" i="3"/>
  <c r="J528" i="3"/>
  <c r="J5368" i="3"/>
  <c r="J3261" i="3"/>
  <c r="J5413" i="3"/>
  <c r="J4539" i="3"/>
  <c r="J4192" i="3"/>
  <c r="J431" i="3"/>
  <c r="J1192" i="3"/>
  <c r="J3536" i="3"/>
  <c r="J2672" i="3"/>
  <c r="J5171" i="3"/>
  <c r="J4398" i="3"/>
  <c r="J5163" i="3"/>
  <c r="J3541" i="3"/>
  <c r="J2574" i="3"/>
  <c r="J3461" i="3"/>
  <c r="J3601" i="3"/>
  <c r="J3224" i="3"/>
  <c r="J1277" i="3"/>
  <c r="J2232" i="3"/>
  <c r="J4894" i="3"/>
  <c r="J2563" i="3"/>
  <c r="J3645" i="3"/>
  <c r="J4764" i="3"/>
  <c r="J3352" i="3"/>
  <c r="J4919" i="3"/>
  <c r="J3441" i="3"/>
  <c r="J3289" i="3"/>
  <c r="J1863" i="3"/>
  <c r="J3975" i="3"/>
  <c r="J2774" i="3"/>
  <c r="J4348" i="3"/>
  <c r="J5412" i="3"/>
  <c r="J3980" i="3"/>
  <c r="J4430" i="3"/>
  <c r="J253" i="3"/>
  <c r="J1492" i="3"/>
  <c r="J1568" i="3"/>
  <c r="J1456" i="3"/>
  <c r="J3128" i="3"/>
  <c r="J5888" i="3"/>
  <c r="J1661" i="3"/>
  <c r="J2741" i="3"/>
  <c r="J1565" i="3"/>
  <c r="J2136" i="3"/>
  <c r="J2936" i="3"/>
  <c r="J2592" i="3"/>
  <c r="J3908" i="3"/>
  <c r="J1130" i="3"/>
  <c r="J5757" i="3"/>
  <c r="J2565" i="3"/>
  <c r="J1777" i="3"/>
  <c r="J3779" i="3"/>
  <c r="J556" i="3"/>
  <c r="J959" i="3"/>
  <c r="J5168" i="3"/>
  <c r="J564" i="3"/>
  <c r="J2049" i="3"/>
  <c r="J3089" i="3"/>
  <c r="J3600" i="3"/>
  <c r="J2416" i="3"/>
  <c r="J1636" i="3"/>
  <c r="J3982" i="3"/>
  <c r="J277" i="3"/>
  <c r="J3230" i="3"/>
  <c r="J3557" i="3"/>
  <c r="J4234" i="3"/>
  <c r="J2325" i="3"/>
  <c r="J2945" i="3"/>
  <c r="J3124" i="3"/>
  <c r="J3242" i="3"/>
  <c r="J3000" i="3"/>
  <c r="J2822" i="3"/>
  <c r="J2517" i="3"/>
  <c r="J5503" i="3"/>
  <c r="J3455" i="3"/>
  <c r="J2201" i="3"/>
  <c r="J1888" i="3"/>
  <c r="J2630" i="3"/>
  <c r="J185" i="3"/>
  <c r="J1280" i="3"/>
  <c r="J3072" i="3"/>
  <c r="J1652" i="3"/>
  <c r="J1841" i="3"/>
  <c r="J4394" i="3"/>
  <c r="J495" i="3"/>
  <c r="J2468" i="3"/>
  <c r="J536" i="3"/>
  <c r="J2042" i="3"/>
  <c r="J5761" i="3"/>
  <c r="J3484" i="3"/>
  <c r="J3571" i="3"/>
  <c r="J3764" i="3"/>
  <c r="J4388" i="3"/>
  <c r="J515" i="3"/>
  <c r="J5383" i="3"/>
  <c r="J1919" i="3"/>
  <c r="J1628" i="3"/>
  <c r="J665" i="3"/>
  <c r="J829" i="3"/>
  <c r="J474" i="3"/>
  <c r="J2474" i="3"/>
  <c r="J262" i="3"/>
  <c r="J3762" i="3"/>
  <c r="J1439" i="3"/>
  <c r="J2303" i="3"/>
  <c r="J1412" i="3"/>
  <c r="J4611" i="3"/>
  <c r="J2281" i="3"/>
  <c r="J1761" i="3"/>
  <c r="J2104" i="3"/>
  <c r="J5128" i="3"/>
  <c r="J5590" i="3"/>
  <c r="J5274" i="3"/>
  <c r="J4681" i="3"/>
  <c r="J5774" i="3"/>
  <c r="J1908" i="3"/>
  <c r="J1367" i="3"/>
  <c r="J4841" i="3"/>
  <c r="J4124" i="3"/>
  <c r="J981" i="3"/>
  <c r="J5837" i="3"/>
  <c r="J5181" i="3"/>
  <c r="J4928" i="3"/>
  <c r="J5084" i="3"/>
  <c r="J3751" i="3"/>
  <c r="J1823" i="3"/>
  <c r="J58" i="3"/>
  <c r="J5291" i="3"/>
  <c r="J2076" i="3"/>
  <c r="J1949" i="3"/>
  <c r="J5638" i="3"/>
  <c r="J2383" i="3"/>
  <c r="J5356" i="3"/>
  <c r="J2794" i="3"/>
  <c r="J2804" i="3"/>
  <c r="J5635" i="3"/>
  <c r="J3964" i="3"/>
  <c r="J5208" i="3"/>
  <c r="J4471" i="3"/>
  <c r="J98" i="3"/>
  <c r="J3274" i="3"/>
  <c r="J4459" i="3"/>
  <c r="J3560" i="3"/>
  <c r="J5232" i="3"/>
  <c r="J1077" i="3"/>
  <c r="J5904" i="3"/>
  <c r="J2751" i="3"/>
  <c r="J1627" i="3"/>
  <c r="J1620" i="3"/>
  <c r="J4966" i="3"/>
  <c r="J5153" i="3"/>
  <c r="J1501" i="3"/>
  <c r="J3293" i="3"/>
  <c r="J1651" i="3"/>
  <c r="J3586" i="3"/>
  <c r="J4016" i="3"/>
  <c r="J5385" i="3"/>
  <c r="J3795" i="3"/>
  <c r="J5210" i="3"/>
  <c r="J3253" i="3"/>
  <c r="J4964" i="3"/>
  <c r="J5575" i="3"/>
  <c r="J3204" i="3"/>
  <c r="J2351" i="3"/>
  <c r="J5416" i="3"/>
  <c r="J566" i="3"/>
  <c r="J2177" i="3"/>
  <c r="J5782" i="3"/>
  <c r="J1344" i="3"/>
  <c r="J2976" i="3"/>
  <c r="J5289" i="3"/>
  <c r="J4787" i="3"/>
  <c r="J2876" i="3"/>
  <c r="J1504" i="3"/>
  <c r="J3053" i="3"/>
  <c r="J3116" i="3"/>
  <c r="J5825" i="3"/>
  <c r="J3827" i="3"/>
  <c r="J217" i="3"/>
  <c r="J2567" i="3"/>
  <c r="J987" i="3"/>
  <c r="J3952" i="3"/>
  <c r="J5957" i="3"/>
  <c r="J918" i="3"/>
  <c r="J2130" i="3"/>
  <c r="J5071" i="3"/>
  <c r="J69" i="3"/>
  <c r="J3471" i="3"/>
  <c r="J5547" i="3"/>
  <c r="J4499" i="3"/>
  <c r="J5712" i="3"/>
  <c r="J2444" i="3"/>
  <c r="J2340" i="3"/>
  <c r="J1610" i="3"/>
  <c r="J2888" i="3"/>
  <c r="J2942" i="3"/>
  <c r="J4699" i="3"/>
  <c r="J5176" i="3"/>
  <c r="J2795" i="3"/>
  <c r="J5244" i="3"/>
  <c r="J5333" i="3"/>
  <c r="J4730" i="3"/>
  <c r="J3719" i="3"/>
  <c r="J2077" i="3"/>
  <c r="J2261" i="3"/>
  <c r="J4013" i="3"/>
  <c r="J169" i="3"/>
  <c r="J3885" i="3"/>
  <c r="J5379" i="3"/>
  <c r="J228" i="3"/>
  <c r="J990" i="3"/>
  <c r="J1105" i="3"/>
  <c r="J2287" i="3"/>
  <c r="J3881" i="3"/>
  <c r="J4290" i="3"/>
  <c r="J5475" i="3"/>
  <c r="J4117" i="3"/>
  <c r="J4158" i="3"/>
  <c r="J3928" i="3"/>
  <c r="J5909" i="3"/>
  <c r="J2691" i="3"/>
  <c r="J2629" i="3"/>
  <c r="J1468" i="3"/>
  <c r="J2697" i="3"/>
  <c r="J423" i="3"/>
  <c r="J3704" i="3"/>
  <c r="J2666" i="3"/>
  <c r="J1343" i="3"/>
  <c r="J3294" i="3"/>
  <c r="J756" i="3"/>
  <c r="J2276" i="3"/>
  <c r="J3900" i="3"/>
  <c r="J3129" i="3"/>
  <c r="J4353" i="3"/>
  <c r="J2118" i="3"/>
  <c r="J626" i="3"/>
  <c r="J1226" i="3"/>
  <c r="J713" i="3"/>
  <c r="J4608" i="3"/>
  <c r="J3801" i="3"/>
  <c r="J1266" i="3"/>
  <c r="J225" i="3"/>
  <c r="J5661" i="3"/>
  <c r="J4721" i="3"/>
  <c r="J4113" i="3"/>
  <c r="J3393" i="3"/>
  <c r="J198" i="3"/>
  <c r="J1337" i="3"/>
  <c r="J1427" i="3"/>
  <c r="J465" i="3"/>
  <c r="J2665" i="3"/>
  <c r="J1972" i="3"/>
  <c r="J1476" i="3"/>
  <c r="J1647" i="3"/>
  <c r="J2025" i="3"/>
  <c r="J4509" i="3"/>
  <c r="J3637" i="3"/>
  <c r="J462" i="3"/>
  <c r="J3156" i="3"/>
  <c r="J387" i="3"/>
  <c r="J2531" i="3"/>
  <c r="J3596" i="3"/>
  <c r="J91" i="3"/>
  <c r="J1232" i="3"/>
  <c r="J2266" i="3"/>
  <c r="J5873" i="3"/>
  <c r="J2829" i="3"/>
  <c r="J2700" i="3"/>
  <c r="J1126" i="3"/>
  <c r="J776" i="3"/>
  <c r="J923" i="3"/>
  <c r="J3712" i="3"/>
  <c r="J2878" i="3"/>
  <c r="J3322" i="3"/>
  <c r="J5112" i="3"/>
  <c r="J458" i="3"/>
  <c r="J2682" i="3"/>
  <c r="J5901" i="3"/>
  <c r="J1487" i="3"/>
  <c r="J929" i="3"/>
  <c r="J5942" i="3"/>
  <c r="J1472" i="3"/>
  <c r="J2160" i="3"/>
  <c r="J2998" i="3"/>
  <c r="J5602" i="3"/>
  <c r="J4868" i="3"/>
  <c r="J4548" i="3"/>
  <c r="J3298" i="3"/>
  <c r="J1137" i="3"/>
  <c r="J4128" i="3"/>
  <c r="J3931" i="3"/>
  <c r="J2159" i="3"/>
  <c r="J4018" i="3"/>
  <c r="J1453" i="3"/>
  <c r="J3489" i="3"/>
  <c r="J4927" i="3"/>
  <c r="J4689" i="3"/>
  <c r="J3180" i="3"/>
  <c r="J1914" i="3"/>
  <c r="J1448" i="3"/>
  <c r="J49" i="3"/>
  <c r="J1017" i="3"/>
  <c r="J3093" i="3"/>
  <c r="J427" i="3"/>
  <c r="J5652" i="3"/>
  <c r="J2757" i="3"/>
  <c r="J4136" i="3"/>
  <c r="J5521" i="3"/>
  <c r="J1728" i="3"/>
  <c r="J3649" i="3"/>
  <c r="J2272" i="3"/>
  <c r="J3895" i="3"/>
  <c r="J6001" i="3"/>
  <c r="J3403" i="3"/>
  <c r="J3192" i="3"/>
  <c r="J3209" i="3"/>
  <c r="J3937" i="3"/>
  <c r="J270" i="3"/>
  <c r="J5067" i="3"/>
  <c r="J613" i="3"/>
  <c r="J1995" i="3"/>
  <c r="J4409" i="3"/>
  <c r="J3171" i="3"/>
  <c r="J2385" i="3"/>
  <c r="J4809" i="3"/>
  <c r="J5758" i="3"/>
  <c r="J4885" i="3"/>
  <c r="J5426" i="3"/>
  <c r="J2061" i="3"/>
  <c r="J2699" i="3"/>
  <c r="J4179" i="3"/>
  <c r="J5645" i="3"/>
  <c r="J5543" i="3"/>
  <c r="J5804" i="3"/>
  <c r="J1248" i="3"/>
  <c r="J2858" i="3"/>
  <c r="J1752" i="3"/>
  <c r="J1279" i="3"/>
  <c r="J4212" i="3"/>
  <c r="J5034" i="3"/>
  <c r="J2995" i="3"/>
  <c r="J3174" i="3"/>
  <c r="J2647" i="3"/>
  <c r="J4495" i="3"/>
  <c r="J1308" i="3"/>
  <c r="J4796" i="3"/>
  <c r="J3892" i="3"/>
  <c r="J643" i="3"/>
  <c r="J2719" i="3"/>
  <c r="J4795" i="3"/>
  <c r="J296" i="3"/>
  <c r="J1689" i="3"/>
  <c r="J5933" i="3"/>
  <c r="J1131" i="3"/>
  <c r="J1901" i="3"/>
  <c r="J4282" i="3"/>
  <c r="J3723" i="3"/>
  <c r="J2026" i="3"/>
  <c r="J4561" i="3"/>
  <c r="J448" i="3"/>
  <c r="J4789" i="3"/>
  <c r="J4988" i="3"/>
  <c r="J4961" i="3"/>
  <c r="J1556" i="3"/>
  <c r="J3427" i="3"/>
  <c r="J2836" i="3"/>
  <c r="J5235" i="3"/>
  <c r="J3802" i="3"/>
  <c r="J848" i="3"/>
  <c r="J2528" i="3"/>
  <c r="J496" i="3"/>
  <c r="J5195" i="3"/>
  <c r="J722" i="3"/>
  <c r="J3516" i="3"/>
  <c r="J5256" i="3"/>
  <c r="J5338" i="3"/>
  <c r="J2259" i="3"/>
  <c r="J2825" i="3"/>
  <c r="J3126" i="3"/>
  <c r="J1176" i="3"/>
  <c r="J1767" i="3"/>
  <c r="J1490" i="3"/>
  <c r="J3524" i="3"/>
  <c r="J300" i="3"/>
  <c r="J3210" i="3"/>
  <c r="J197" i="3"/>
  <c r="J482" i="3"/>
  <c r="J4359" i="3"/>
  <c r="J4760" i="3"/>
  <c r="J4609" i="3"/>
  <c r="J5152" i="3"/>
  <c r="J3208" i="3"/>
  <c r="J2621" i="3"/>
  <c r="J2374" i="3"/>
  <c r="J5126" i="3"/>
  <c r="J2755" i="3"/>
  <c r="J5841" i="3"/>
  <c r="J1398" i="3"/>
  <c r="J2745" i="3"/>
  <c r="J259" i="3"/>
  <c r="J84" i="3"/>
  <c r="J1762" i="3"/>
  <c r="J799" i="3"/>
  <c r="J4872" i="3"/>
  <c r="J965" i="3"/>
  <c r="J2262" i="3"/>
  <c r="J4580" i="3"/>
  <c r="J5147" i="3"/>
  <c r="J3227" i="3"/>
  <c r="J3361" i="3"/>
  <c r="J3203" i="3"/>
  <c r="J451" i="3"/>
  <c r="J540" i="3"/>
  <c r="J3772" i="3"/>
  <c r="J4483" i="3"/>
  <c r="J1703" i="3"/>
  <c r="J4901" i="3"/>
  <c r="J3046" i="3"/>
  <c r="J993" i="3"/>
  <c r="J3269" i="3"/>
  <c r="J5627" i="3"/>
  <c r="J1930" i="3"/>
  <c r="J5747" i="3"/>
  <c r="J1156" i="3"/>
  <c r="J1212" i="3"/>
  <c r="J5733" i="3"/>
  <c r="J140" i="3"/>
  <c r="J4155" i="3"/>
  <c r="J677" i="3"/>
  <c r="J1264" i="3"/>
  <c r="J2045" i="3"/>
  <c r="J887" i="3"/>
  <c r="J3703" i="3"/>
  <c r="J5097" i="3"/>
  <c r="J2695" i="3"/>
  <c r="J1203" i="3"/>
  <c r="J507" i="3"/>
  <c r="J4590" i="3"/>
  <c r="J5246" i="3"/>
  <c r="J94" i="3"/>
  <c r="J4623" i="3"/>
  <c r="J1891" i="3"/>
  <c r="J1109" i="3"/>
  <c r="J3060" i="3"/>
  <c r="J2464" i="3"/>
  <c r="J1268" i="3"/>
  <c r="J1553" i="3"/>
  <c r="J4909" i="3"/>
  <c r="J245" i="3"/>
  <c r="J4613" i="3"/>
  <c r="J3689" i="3"/>
  <c r="J1552" i="3"/>
  <c r="J3070" i="3"/>
  <c r="J4780" i="3"/>
  <c r="J321" i="3"/>
  <c r="J5724" i="3"/>
  <c r="J4330" i="3"/>
  <c r="J5550" i="3"/>
  <c r="J3634" i="3"/>
  <c r="J4370" i="3"/>
  <c r="J4535" i="3"/>
  <c r="J4924" i="3"/>
  <c r="J4514" i="3"/>
  <c r="J702" i="3"/>
  <c r="J2683" i="3"/>
  <c r="J4727" i="3"/>
  <c r="J2145" i="3"/>
  <c r="J3077" i="3"/>
  <c r="J356" i="3"/>
  <c r="J4073" i="3"/>
  <c r="J27" i="3"/>
  <c r="J331" i="3"/>
  <c r="J5301" i="3"/>
  <c r="J2589" i="3"/>
  <c r="J5263" i="3"/>
  <c r="J1447" i="3"/>
  <c r="J1755" i="3"/>
  <c r="J2575" i="3"/>
  <c r="J1679" i="3"/>
  <c r="J1430" i="3"/>
  <c r="J614" i="3"/>
  <c r="J125" i="3"/>
  <c r="J2895" i="3"/>
  <c r="J204" i="3"/>
  <c r="J115" i="3"/>
  <c r="J2328" i="3"/>
  <c r="J5629" i="3"/>
  <c r="J1380" i="3"/>
  <c r="J4652" i="3"/>
  <c r="J4576" i="3"/>
  <c r="J419" i="3"/>
  <c r="J1577" i="3"/>
  <c r="J649" i="3"/>
  <c r="J5464" i="3"/>
  <c r="J5718" i="3"/>
  <c r="J5688" i="3"/>
  <c r="J4542" i="3"/>
  <c r="J1195" i="3"/>
  <c r="J4973" i="3"/>
  <c r="J1189" i="3"/>
  <c r="J298" i="3"/>
  <c r="J2861" i="3"/>
  <c r="J3558" i="3"/>
  <c r="J745" i="3"/>
  <c r="J5594" i="3"/>
  <c r="J2264" i="3"/>
  <c r="J2243" i="3"/>
  <c r="J3847" i="3"/>
  <c r="J4263" i="3"/>
  <c r="J1362" i="3"/>
  <c r="J4256" i="3"/>
  <c r="J1489" i="3"/>
  <c r="J3743" i="3"/>
  <c r="J2732" i="3"/>
  <c r="J2965" i="3"/>
  <c r="J836" i="3"/>
  <c r="J1641" i="3"/>
  <c r="J1535" i="3"/>
  <c r="J728" i="3"/>
  <c r="J2454" i="3"/>
  <c r="J2248" i="3"/>
  <c r="J1234" i="3"/>
  <c r="J122" i="3"/>
  <c r="J2781" i="3"/>
  <c r="J4462" i="3"/>
  <c r="J2194" i="3"/>
  <c r="J100" i="3"/>
  <c r="J2677" i="3"/>
  <c r="J1524" i="3"/>
  <c r="J3186" i="3"/>
  <c r="J1579" i="3"/>
  <c r="J440" i="3"/>
  <c r="J4491" i="3"/>
  <c r="J5579" i="3"/>
  <c r="J1929" i="3"/>
  <c r="J4439" i="3"/>
  <c r="J4247" i="3"/>
  <c r="J2525" i="3"/>
  <c r="J295" i="3"/>
  <c r="J446" i="3"/>
  <c r="J1563" i="3"/>
  <c r="J2827" i="3"/>
  <c r="J2093" i="3"/>
  <c r="J5264" i="3"/>
  <c r="J4081" i="3"/>
  <c r="J3473" i="3"/>
  <c r="J699" i="3"/>
  <c r="J4891" i="3"/>
  <c r="J3714" i="3"/>
  <c r="J5417" i="3"/>
  <c r="J5805" i="3"/>
  <c r="J3887" i="3"/>
  <c r="J1231" i="3"/>
  <c r="J1765" i="3"/>
  <c r="J640" i="3"/>
  <c r="J4087" i="3"/>
  <c r="J2250" i="3"/>
  <c r="J4303" i="3"/>
  <c r="J4782" i="3"/>
  <c r="J2675" i="3"/>
  <c r="J4637" i="3"/>
  <c r="J5295" i="3"/>
  <c r="J4749" i="3"/>
  <c r="J949" i="3"/>
  <c r="J2298" i="3"/>
  <c r="J1251" i="3"/>
  <c r="J4329" i="3"/>
  <c r="J5228" i="3"/>
  <c r="J4715" i="3"/>
  <c r="J2209" i="3"/>
  <c r="J5810" i="3"/>
  <c r="J4562" i="3"/>
  <c r="J3347" i="3"/>
  <c r="J456" i="3"/>
  <c r="J2322" i="3"/>
  <c r="J141" i="3"/>
  <c r="J4164" i="3"/>
  <c r="J4000" i="3"/>
  <c r="J3108" i="3"/>
  <c r="J2633" i="3"/>
  <c r="J3548" i="3"/>
  <c r="J4365" i="3"/>
  <c r="J5095" i="3"/>
  <c r="J1648" i="3"/>
  <c r="J3505" i="3"/>
  <c r="J4015" i="3"/>
  <c r="J4837" i="3"/>
  <c r="J105" i="3"/>
  <c r="J1645" i="3"/>
  <c r="J150" i="3"/>
  <c r="J4198" i="3"/>
  <c r="J5218" i="3"/>
  <c r="J884" i="3"/>
  <c r="J2149" i="3"/>
  <c r="J1668" i="3"/>
  <c r="J5072" i="3"/>
  <c r="J2963" i="3"/>
  <c r="J5204" i="3"/>
  <c r="J1708" i="3"/>
  <c r="J4221" i="3"/>
  <c r="J520" i="3"/>
  <c r="J401" i="3"/>
  <c r="J968" i="3"/>
  <c r="J2573" i="3"/>
  <c r="J3466" i="3"/>
  <c r="J2055" i="3"/>
  <c r="J1445" i="3"/>
  <c r="J1088" i="3"/>
  <c r="J2582" i="3"/>
  <c r="J1467" i="3"/>
  <c r="J4373" i="3"/>
  <c r="J257" i="3"/>
  <c r="J1672" i="3"/>
  <c r="J4986" i="3"/>
  <c r="J4075" i="3"/>
  <c r="J3081" i="3"/>
  <c r="J5077" i="3"/>
  <c r="J5992" i="3"/>
  <c r="J2273" i="3"/>
  <c r="J960" i="3"/>
  <c r="J1926" i="3"/>
  <c r="J2213" i="3"/>
  <c r="J4386" i="3"/>
  <c r="J5387" i="3"/>
  <c r="J5222" i="3"/>
  <c r="J264" i="3"/>
  <c r="J3618" i="3"/>
  <c r="J5423" i="3"/>
  <c r="J2854" i="3"/>
  <c r="J4421" i="3"/>
  <c r="J5567" i="3"/>
  <c r="J2001" i="3"/>
  <c r="J5160" i="3"/>
  <c r="J181" i="3"/>
  <c r="J1630" i="3"/>
  <c r="J5786" i="3"/>
  <c r="J5037" i="3"/>
  <c r="J2290" i="3"/>
  <c r="J2362" i="3"/>
  <c r="J1702" i="3"/>
  <c r="J1481" i="3"/>
  <c r="J3732" i="3"/>
  <c r="J376" i="3"/>
  <c r="J4547" i="3"/>
  <c r="J1743" i="3"/>
  <c r="J5486" i="3"/>
  <c r="J4709" i="3"/>
  <c r="J4767" i="3"/>
  <c r="J4944" i="3"/>
  <c r="J1590" i="3"/>
  <c r="J4159" i="3"/>
  <c r="J5953" i="3"/>
  <c r="J2623" i="3"/>
  <c r="J3621" i="3"/>
  <c r="J2235" i="3"/>
  <c r="J1307" i="3"/>
  <c r="J3066" i="3"/>
  <c r="J4289" i="3"/>
  <c r="J43" i="3"/>
  <c r="J437" i="3"/>
  <c r="J5926" i="3"/>
  <c r="J3411" i="3"/>
  <c r="J467" i="3"/>
  <c r="J1386" i="3"/>
  <c r="J357" i="3"/>
  <c r="J4321" i="3"/>
  <c r="J1000" i="3"/>
  <c r="J1470" i="3"/>
  <c r="J888" i="3"/>
  <c r="J611" i="3"/>
  <c r="J1241" i="3"/>
  <c r="J4044" i="3"/>
  <c r="J3775" i="3"/>
  <c r="J5692" i="3"/>
  <c r="J5445" i="3"/>
  <c r="J1466" i="3"/>
  <c r="J1665" i="3"/>
  <c r="J3531" i="3"/>
  <c r="J514" i="3"/>
  <c r="J2951" i="3"/>
  <c r="J4982" i="3"/>
  <c r="J3243" i="3"/>
  <c r="J2164" i="3"/>
  <c r="J1172" i="3"/>
  <c r="J4954" i="3"/>
  <c r="J1416" i="3"/>
  <c r="J1713" i="3"/>
  <c r="J2935" i="3"/>
  <c r="J1257" i="3"/>
  <c r="J4142" i="3"/>
  <c r="J1751" i="3"/>
  <c r="J2111" i="3"/>
  <c r="J1987" i="3"/>
  <c r="J3939" i="3"/>
  <c r="J3109" i="3"/>
  <c r="J4331" i="3"/>
  <c r="J1451" i="3"/>
  <c r="J1886" i="3"/>
  <c r="J5889" i="3"/>
  <c r="J5348" i="3"/>
  <c r="J3340" i="3"/>
  <c r="J523" i="3"/>
  <c r="J2470" i="3"/>
  <c r="J2753" i="3"/>
  <c r="J2593" i="3"/>
  <c r="J1194" i="3"/>
  <c r="J3268" i="3"/>
  <c r="J3061" i="3"/>
  <c r="J2915" i="3"/>
  <c r="J3520" i="3"/>
  <c r="J4167" i="3"/>
  <c r="J5048" i="3"/>
  <c r="J3009" i="3"/>
  <c r="J5220" i="3"/>
  <c r="J1118" i="3"/>
  <c r="J5622" i="3"/>
  <c r="J5436" i="3"/>
  <c r="J3342" i="3"/>
  <c r="J148" i="3"/>
  <c r="J5239" i="3"/>
  <c r="J2628" i="3"/>
  <c r="J2955" i="3"/>
  <c r="J5835" i="3"/>
  <c r="J551" i="3"/>
  <c r="J5214" i="3"/>
  <c r="J2086" i="3"/>
  <c r="J4057" i="3"/>
  <c r="J3718" i="3"/>
  <c r="J1094" i="3"/>
  <c r="J3803" i="3"/>
  <c r="J4997" i="3"/>
  <c r="J1253" i="3"/>
  <c r="J1795" i="3"/>
  <c r="J2614" i="3"/>
  <c r="J3219" i="3"/>
  <c r="J2134" i="3"/>
  <c r="J3144" i="3"/>
  <c r="J1976" i="3"/>
  <c r="J2583" i="3"/>
  <c r="J3851" i="3"/>
  <c r="J4137" i="3"/>
  <c r="J3336" i="3"/>
  <c r="J476" i="3"/>
  <c r="J2311" i="3"/>
  <c r="J963" i="3"/>
  <c r="J4917" i="3"/>
  <c r="J3254" i="3"/>
  <c r="J1406" i="3"/>
  <c r="J1112" i="3"/>
  <c r="J1360" i="3"/>
  <c r="J29" i="3"/>
  <c r="J107" i="3"/>
  <c r="J5886" i="3"/>
  <c r="J3482" i="3"/>
  <c r="J5019" i="3"/>
  <c r="J4979" i="3"/>
  <c r="J2564" i="3"/>
  <c r="J3409" i="3"/>
  <c r="J2798" i="3"/>
  <c r="J2860" i="3"/>
  <c r="J2730" i="3"/>
  <c r="J5108" i="3"/>
  <c r="J2561" i="3"/>
  <c r="J2646" i="3"/>
  <c r="J3401" i="3"/>
  <c r="J2144" i="3"/>
  <c r="J4369" i="3"/>
  <c r="J4026" i="3"/>
  <c r="J472" i="3"/>
  <c r="J2817" i="3"/>
  <c r="J260" i="3"/>
  <c r="J881" i="3"/>
  <c r="J2661" i="3"/>
  <c r="J3872" i="3"/>
  <c r="J1160" i="3"/>
  <c r="J1391" i="3"/>
  <c r="J5242" i="3"/>
  <c r="J3026" i="3"/>
  <c r="J1784" i="3"/>
  <c r="J5297" i="3"/>
  <c r="J5169" i="3"/>
  <c r="J4963" i="3"/>
  <c r="J2395" i="3"/>
  <c r="J3539" i="3"/>
  <c r="J4867" i="3"/>
  <c r="J3390" i="3"/>
  <c r="J4332" i="3"/>
  <c r="J4724" i="3"/>
  <c r="J2532" i="3"/>
  <c r="J4774" i="3"/>
  <c r="J395" i="3"/>
  <c r="J4440" i="3"/>
  <c r="J2662" i="3"/>
  <c r="J2932" i="3"/>
  <c r="J5058" i="3"/>
  <c r="J1729" i="3"/>
  <c r="J1706" i="3"/>
  <c r="J3321" i="3"/>
  <c r="J244" i="3"/>
  <c r="J5563" i="3"/>
  <c r="J2492" i="3"/>
  <c r="J4307" i="3"/>
  <c r="J4850" i="3"/>
  <c r="J4618" i="3"/>
  <c r="J202" i="3"/>
  <c r="J4786" i="3"/>
  <c r="J4553" i="3"/>
  <c r="J4393" i="3"/>
  <c r="J1064" i="3"/>
  <c r="J1819" i="3"/>
  <c r="J4130" i="3"/>
  <c r="J3167" i="3"/>
  <c r="J4668" i="3"/>
  <c r="J1053" i="3"/>
  <c r="J1779" i="3"/>
  <c r="J1736" i="3"/>
  <c r="J4101" i="3"/>
  <c r="J3958" i="3"/>
  <c r="J4532" i="3"/>
  <c r="J5754" i="3"/>
  <c r="J1155" i="3"/>
  <c r="J102" i="3"/>
  <c r="J809" i="3"/>
  <c r="J5299" i="3"/>
  <c r="J616" i="3"/>
  <c r="J4381" i="3"/>
  <c r="J4888" i="3"/>
  <c r="J2653" i="3"/>
  <c r="J2748" i="3"/>
  <c r="J4851" i="3"/>
  <c r="J4008" i="3"/>
  <c r="J527" i="3"/>
  <c r="J3598" i="3"/>
  <c r="J1356" i="3"/>
  <c r="J5982" i="3"/>
  <c r="J2929" i="3"/>
  <c r="J1179" i="3"/>
  <c r="J5685" i="3"/>
  <c r="J2953" i="3"/>
  <c r="J1768" i="3"/>
  <c r="J4739" i="3"/>
  <c r="J2105" i="3"/>
  <c r="J3476" i="3"/>
  <c r="J3690" i="3"/>
  <c r="J4503" i="3"/>
  <c r="J2636" i="3"/>
  <c r="J4009" i="3"/>
  <c r="J2147" i="3"/>
  <c r="J5042" i="3"/>
  <c r="J2834" i="3"/>
  <c r="J5179" i="3"/>
  <c r="J5979" i="3"/>
  <c r="J5010" i="3"/>
  <c r="J5932" i="3"/>
  <c r="J598" i="3"/>
  <c r="J750" i="3"/>
  <c r="J4338" i="3"/>
  <c r="J3919" i="3"/>
  <c r="J5321" i="3"/>
  <c r="J5467" i="3"/>
  <c r="J2378" i="3"/>
  <c r="J5572" i="3"/>
  <c r="J1025" i="3"/>
  <c r="J1870" i="3"/>
  <c r="J5146" i="3"/>
  <c r="J1499" i="3"/>
  <c r="J5144" i="3"/>
  <c r="J2750" i="3"/>
  <c r="J4793" i="3"/>
  <c r="J2146" i="3"/>
  <c r="J46" i="3"/>
  <c r="J1197" i="3"/>
  <c r="J5593" i="3"/>
  <c r="J3415" i="3"/>
  <c r="J9" i="3"/>
  <c r="J652" i="3"/>
  <c r="J464" i="3"/>
  <c r="J5307" i="3"/>
  <c r="J4781" i="3"/>
  <c r="J2872" i="3"/>
  <c r="J3642" i="3"/>
  <c r="J2870" i="3"/>
  <c r="J4467" i="3"/>
  <c r="J2002" i="3"/>
  <c r="J5033" i="3"/>
  <c r="J2994" i="3"/>
  <c r="J1213" i="3"/>
  <c r="J1261" i="3"/>
  <c r="J2572" i="3"/>
  <c r="J1328" i="3"/>
  <c r="J4831" i="3"/>
  <c r="J958" i="3"/>
  <c r="J1414" i="3"/>
  <c r="J3376" i="3"/>
  <c r="J1301" i="3"/>
  <c r="J3494" i="3"/>
  <c r="J757" i="3"/>
  <c r="J3125" i="3"/>
  <c r="J3878" i="3"/>
  <c r="J5576" i="3"/>
  <c r="J1531" i="3"/>
  <c r="J1330" i="3"/>
  <c r="J1440" i="3"/>
  <c r="J398" i="3"/>
  <c r="J5154" i="3"/>
  <c r="J1313" i="3"/>
  <c r="J5537" i="3"/>
  <c r="J5217" i="3"/>
  <c r="J1373" i="3"/>
  <c r="J1806" i="3"/>
  <c r="J5944" i="3"/>
  <c r="J2818" i="3"/>
  <c r="J3059" i="3"/>
  <c r="J4270" i="3"/>
  <c r="J4253" i="3"/>
  <c r="J752" i="3"/>
  <c r="J5922" i="3"/>
  <c r="J4343" i="3"/>
  <c r="J1184" i="3"/>
  <c r="J521" i="3"/>
  <c r="J2034" i="3"/>
  <c r="J565" i="3"/>
  <c r="J2596" i="3"/>
  <c r="J885" i="3"/>
  <c r="J1918" i="3"/>
  <c r="J426" i="3"/>
  <c r="J2364" i="3"/>
  <c r="J221" i="3"/>
  <c r="J4002" i="3"/>
  <c r="J1659" i="3"/>
  <c r="J3320" i="3"/>
  <c r="J3363" i="3"/>
  <c r="J4594" i="3"/>
  <c r="J5223" i="3"/>
  <c r="J688" i="3"/>
  <c r="J75" i="3"/>
  <c r="J411" i="3"/>
  <c r="J1848" i="3"/>
  <c r="J5164" i="3"/>
  <c r="J53" i="3"/>
  <c r="J4552" i="3"/>
  <c r="J3979" i="3"/>
  <c r="J5402" i="3"/>
  <c r="J279" i="3"/>
  <c r="J651" i="3"/>
  <c r="J1519" i="3"/>
  <c r="J3623" i="3"/>
  <c r="J5422" i="3"/>
  <c r="J54" i="3"/>
  <c r="J2580" i="3"/>
  <c r="J4111" i="3"/>
  <c r="J3608" i="3"/>
  <c r="J5233" i="3"/>
  <c r="J1847" i="3"/>
  <c r="J3368" i="3"/>
  <c r="J3279" i="3"/>
  <c r="J5209" i="3"/>
  <c r="J2331" i="3"/>
  <c r="J4122" i="3"/>
  <c r="J2971" i="3"/>
  <c r="J2326" i="3"/>
  <c r="J2540" i="3"/>
  <c r="J4672" i="3"/>
  <c r="J2369" i="3"/>
  <c r="J2191" i="3"/>
  <c r="J5599" i="3"/>
  <c r="J1687" i="3"/>
  <c r="J2477" i="3"/>
  <c r="J4549" i="3"/>
  <c r="J2760" i="3"/>
  <c r="J2606" i="3"/>
  <c r="J4175" i="3"/>
  <c r="J389" i="3"/>
  <c r="J2448" i="3"/>
  <c r="J5955" i="3"/>
  <c r="J2286" i="3"/>
  <c r="J5513" i="3"/>
  <c r="J678" i="3"/>
  <c r="J21" i="3"/>
  <c r="J3169" i="3"/>
  <c r="J5938" i="3"/>
  <c r="J4797" i="3"/>
  <c r="J2782" i="3"/>
  <c r="J4985" i="3"/>
  <c r="J5722" i="3"/>
  <c r="J988" i="3"/>
  <c r="J189" i="3"/>
  <c r="J4108" i="3"/>
  <c r="J858" i="3"/>
  <c r="J5924" i="3"/>
  <c r="J3678" i="3"/>
  <c r="J1935" i="3"/>
  <c r="J4801" i="3"/>
  <c r="J5170" i="3"/>
  <c r="J5583" i="3"/>
  <c r="J1750" i="3"/>
  <c r="J2530" i="3"/>
  <c r="J3132" i="3"/>
  <c r="J4217" i="3"/>
  <c r="J4698" i="3"/>
  <c r="J4498" i="3"/>
  <c r="J5931" i="3"/>
  <c r="J3295" i="3"/>
  <c r="J3582" i="3"/>
  <c r="J2846" i="3"/>
  <c r="J4522" i="3"/>
  <c r="J1342" i="3"/>
  <c r="J23" i="3"/>
  <c r="J4350" i="3"/>
  <c r="J5562" i="3"/>
  <c r="J2231" i="3"/>
  <c r="J135" i="3"/>
  <c r="J4317" i="3"/>
  <c r="J2475" i="3"/>
  <c r="J5960" i="3"/>
  <c r="J306" i="3"/>
  <c r="J5515" i="3"/>
  <c r="J5057" i="3"/>
  <c r="J2256" i="3"/>
  <c r="J4638" i="3"/>
  <c r="J3079" i="3"/>
  <c r="J1654" i="3"/>
  <c r="J4152" i="3"/>
  <c r="J3364" i="3"/>
  <c r="J2763" i="3"/>
  <c r="J5078" i="3"/>
  <c r="J4181" i="3"/>
  <c r="J5438" i="3"/>
  <c r="J533" i="3"/>
  <c r="J2393" i="3"/>
  <c r="J2970" i="3"/>
  <c r="J3302" i="3"/>
  <c r="J4506" i="3"/>
  <c r="J5859" i="3"/>
  <c r="J4800" i="3"/>
  <c r="J682" i="3"/>
  <c r="J5038" i="3"/>
  <c r="J2663" i="3"/>
  <c r="J2036" i="3"/>
  <c r="J4146" i="3"/>
  <c r="J1397" i="3"/>
  <c r="J4889" i="3"/>
  <c r="J1015" i="3"/>
  <c r="J5929" i="3"/>
  <c r="J3615" i="3"/>
  <c r="J5980" i="3"/>
  <c r="J3909" i="3"/>
  <c r="J5367" i="3"/>
  <c r="J5858" i="3"/>
  <c r="J4929" i="3"/>
  <c r="J3514" i="3"/>
  <c r="J226" i="3"/>
  <c r="J907" i="3"/>
  <c r="J3456" i="3"/>
  <c r="J5454" i="3"/>
  <c r="J581" i="3"/>
  <c r="J2094" i="3"/>
  <c r="J5705" i="3"/>
  <c r="J4597" i="3"/>
  <c r="J3774" i="3"/>
  <c r="J5963" i="3"/>
  <c r="J3238" i="3"/>
  <c r="J1198" i="3"/>
  <c r="J3098" i="3"/>
  <c r="J803" i="3"/>
  <c r="J3346" i="3"/>
  <c r="J4536" i="3"/>
  <c r="J3738" i="3"/>
  <c r="J1695" i="3"/>
  <c r="J1710" i="3"/>
  <c r="J1522" i="3"/>
  <c r="J1217" i="3"/>
  <c r="J5188" i="3"/>
  <c r="J4518" i="3"/>
  <c r="J4799" i="3"/>
  <c r="J590" i="3"/>
  <c r="J734" i="3"/>
  <c r="J3023" i="3"/>
  <c r="J4914" i="3"/>
  <c r="J208" i="3"/>
  <c r="J1144" i="3"/>
  <c r="J2265" i="3"/>
  <c r="J2644" i="3"/>
  <c r="J5257" i="3"/>
  <c r="J1945" i="3"/>
  <c r="J1582" i="3"/>
  <c r="J4946" i="3"/>
  <c r="J1794" i="3"/>
  <c r="J4556" i="3"/>
  <c r="J3300" i="3"/>
  <c r="J4583" i="3"/>
  <c r="J863" i="3"/>
  <c r="J4558" i="3"/>
  <c r="J967" i="3"/>
  <c r="J3699" i="3"/>
  <c r="J4318" i="3"/>
  <c r="J4987" i="3"/>
  <c r="J3410" i="3"/>
  <c r="J606" i="3"/>
  <c r="J5453" i="3"/>
  <c r="J4735" i="3"/>
  <c r="J2297" i="3"/>
  <c r="J5943" i="3"/>
  <c r="J1603" i="3"/>
  <c r="J3936" i="3"/>
  <c r="J5260" i="3"/>
  <c r="J4094" i="3"/>
  <c r="J434" i="3"/>
  <c r="J4387" i="3"/>
  <c r="J2370" i="3"/>
  <c r="J2594" i="3"/>
  <c r="J4930" i="3"/>
  <c r="J5110" i="3"/>
  <c r="J5061" i="3"/>
  <c r="J4976" i="3"/>
  <c r="J2626" i="3"/>
  <c r="J4460" i="3"/>
  <c r="J4372" i="3"/>
  <c r="J5369" i="3"/>
  <c r="J3850" i="3"/>
  <c r="J5842" i="3"/>
  <c r="J3042" i="3"/>
  <c r="J5533" i="3"/>
  <c r="J1646" i="3"/>
  <c r="J1596" i="3"/>
  <c r="J1809" i="3"/>
  <c r="J804" i="3"/>
  <c r="J2016" i="3"/>
  <c r="J578" i="3"/>
  <c r="J780" i="3"/>
  <c r="J594" i="3"/>
  <c r="J2355" i="3"/>
  <c r="J5086" i="3"/>
  <c r="J4043" i="3"/>
  <c r="J1348" i="3"/>
  <c r="J5122" i="3"/>
  <c r="J802" i="3"/>
  <c r="J3921" i="3"/>
  <c r="J2515" i="3"/>
  <c r="J913" i="3"/>
  <c r="J5826" i="3"/>
  <c r="J2173" i="3"/>
  <c r="J2617" i="3"/>
  <c r="J3947" i="3"/>
  <c r="J5065" i="3"/>
  <c r="J8" i="3"/>
  <c r="J2166" i="3"/>
  <c r="J418" i="3"/>
  <c r="J4032" i="3"/>
  <c r="J3706" i="3"/>
  <c r="J1363" i="3"/>
  <c r="J5783" i="3"/>
  <c r="J2673" i="3"/>
  <c r="J2921" i="3"/>
  <c r="J2226" i="3"/>
  <c r="J5294" i="3"/>
  <c r="J2507" i="3"/>
  <c r="J5466" i="3"/>
  <c r="J4641" i="3"/>
  <c r="J5458" i="3"/>
  <c r="J898" i="3"/>
  <c r="J3613" i="3"/>
  <c r="J4541" i="3"/>
  <c r="J4109" i="3"/>
  <c r="J4031" i="3"/>
  <c r="J1588" i="3"/>
  <c r="J737" i="3"/>
  <c r="J2727" i="3"/>
  <c r="J70" i="3"/>
  <c r="J3727" i="3"/>
  <c r="J5812" i="3"/>
  <c r="J3201" i="3"/>
  <c r="J2195" i="3"/>
  <c r="J1036" i="3"/>
  <c r="J5589" i="3"/>
  <c r="J2054" i="3"/>
  <c r="J5726" i="3"/>
  <c r="J1567" i="3"/>
  <c r="J3470" i="3"/>
  <c r="J4650" i="3"/>
  <c r="J3164" i="3"/>
  <c r="J1055" i="3"/>
  <c r="J4096" i="3"/>
  <c r="J1973" i="3"/>
  <c r="J1045" i="3"/>
  <c r="J5135" i="3"/>
  <c r="J4551" i="3"/>
  <c r="J5799" i="3"/>
  <c r="J5487" i="3"/>
  <c r="J5669" i="3"/>
  <c r="J4827" i="3"/>
  <c r="J242" i="3"/>
  <c r="J4079" i="3"/>
  <c r="J2220" i="3"/>
  <c r="J2153" i="3"/>
  <c r="J3488" i="3"/>
  <c r="J4725" i="3"/>
  <c r="J864" i="3"/>
  <c r="J1896" i="3"/>
  <c r="J5793" i="3"/>
  <c r="J4848" i="3"/>
  <c r="J3926" i="3"/>
  <c r="J3319" i="3"/>
  <c r="J4306" i="3"/>
  <c r="J5677" i="3"/>
  <c r="J1546" i="3"/>
  <c r="J3438" i="3"/>
  <c r="J2027" i="3"/>
  <c r="J4835" i="3"/>
  <c r="J2587" i="3"/>
  <c r="J397" i="3"/>
  <c r="J5541" i="3"/>
  <c r="J2308" i="3"/>
  <c r="J1095" i="3"/>
  <c r="J5670" i="3"/>
  <c r="J4925" i="3"/>
  <c r="J1514" i="3"/>
  <c r="J5788" i="3"/>
  <c r="J5035" i="3"/>
  <c r="J5545" i="3"/>
  <c r="J1611" i="3"/>
  <c r="J4807" i="3"/>
  <c r="J5056" i="3"/>
  <c r="J352" i="3"/>
  <c r="J5906" i="3"/>
  <c r="J5319" i="3"/>
  <c r="J1274" i="3"/>
  <c r="J5853" i="3"/>
  <c r="J3382" i="3"/>
  <c r="J5000" i="3"/>
  <c r="J2705" i="3"/>
  <c r="J2073" i="3"/>
  <c r="J5582" i="3"/>
  <c r="J4515" i="3"/>
  <c r="J5794" i="3"/>
  <c r="J1141" i="3"/>
  <c r="J166" i="3"/>
  <c r="J3773" i="3"/>
  <c r="J2709" i="3"/>
  <c r="J2333" i="3"/>
  <c r="J2908" i="3"/>
  <c r="J4635" i="3"/>
  <c r="J3280" i="3"/>
  <c r="J2397" i="3"/>
  <c r="J5203" i="3"/>
  <c r="J2702" i="3"/>
  <c r="J2692" i="3"/>
  <c r="J475" i="3"/>
  <c r="J3665" i="3"/>
  <c r="J5001" i="3"/>
  <c r="J1964" i="3"/>
  <c r="J1962" i="3"/>
  <c r="J4773" i="3"/>
  <c r="J1399" i="3"/>
  <c r="J4814" i="3"/>
  <c r="J5848" i="3"/>
  <c r="J3771" i="3"/>
  <c r="J2723" i="3"/>
  <c r="J660" i="3"/>
  <c r="J939" i="3"/>
  <c r="J2249" i="3"/>
  <c r="J5177" i="3"/>
  <c r="J5420" i="3"/>
  <c r="J3969" i="3"/>
  <c r="J5905" i="3"/>
  <c r="J5506" i="3"/>
  <c r="J370" i="3"/>
  <c r="J5806" i="3"/>
  <c r="J4873" i="3"/>
  <c r="J2117" i="3"/>
  <c r="J3173" i="3"/>
  <c r="J4468" i="3"/>
  <c r="J1170" i="3"/>
  <c r="J3953" i="3"/>
  <c r="J970" i="3"/>
  <c r="J3071" i="3"/>
  <c r="J4769" i="3"/>
  <c r="J3350" i="3"/>
  <c r="J2024" i="3"/>
  <c r="J1035" i="3"/>
  <c r="J1502" i="3"/>
  <c r="J1561" i="3"/>
  <c r="J5502" i="3"/>
  <c r="J5149" i="3"/>
  <c r="J1409" i="3"/>
  <c r="J5047" i="3"/>
  <c r="J4442" i="3"/>
  <c r="J73" i="3"/>
  <c r="J2486" i="3"/>
  <c r="J4995" i="3"/>
  <c r="J5849" i="3"/>
  <c r="J3935" i="3"/>
  <c r="J694" i="3"/>
  <c r="J4631" i="3"/>
  <c r="J5382" i="3"/>
  <c r="J5872" i="3"/>
  <c r="J1058" i="3"/>
  <c r="J2585" i="3"/>
  <c r="J2957" i="3"/>
  <c r="J4648" i="3"/>
  <c r="J5753" i="3"/>
  <c r="J1202" i="3"/>
  <c r="J385" i="3"/>
  <c r="J647" i="3"/>
  <c r="J2445" i="3"/>
  <c r="J3291" i="3"/>
  <c r="J1276" i="3"/>
  <c r="J354" i="3"/>
  <c r="J813" i="3"/>
  <c r="J3579" i="3"/>
  <c r="J4434" i="3"/>
  <c r="J2337" i="3"/>
  <c r="J4050" i="3"/>
  <c r="J3018" i="3"/>
  <c r="J1074" i="3"/>
  <c r="J4273" i="3"/>
  <c r="J4960" i="3"/>
  <c r="J2793" i="3"/>
  <c r="J1711" i="3"/>
  <c r="J238" i="3"/>
  <c r="J823" i="3"/>
  <c r="J1693" i="3"/>
  <c r="J2746" i="3"/>
  <c r="J3392" i="3"/>
  <c r="J2099" i="3"/>
  <c r="J4719" i="3"/>
  <c r="J4061" i="3"/>
  <c r="J1233" i="3"/>
  <c r="J4456" i="3"/>
  <c r="J5133" i="3"/>
  <c r="J2578" i="3"/>
  <c r="J5317" i="3"/>
  <c r="J4741" i="3"/>
  <c r="J5444" i="3"/>
  <c r="J4584" i="3"/>
  <c r="J4501" i="3"/>
  <c r="J602" i="3"/>
  <c r="J5323" i="3"/>
  <c r="J3218" i="3"/>
  <c r="J5895" i="3"/>
  <c r="J5601" i="3"/>
  <c r="J4433" i="3"/>
  <c r="J2635" i="3"/>
  <c r="J1907" i="3"/>
  <c r="J4308" i="3"/>
  <c r="J4457" i="3"/>
  <c r="J3091" i="3"/>
  <c r="J2516" i="3"/>
  <c r="J96" i="3"/>
  <c r="J834" i="3"/>
  <c r="J808" i="3"/>
  <c r="J541" i="3"/>
  <c r="J849" i="3"/>
  <c r="J3387" i="3"/>
  <c r="J4371" i="3"/>
  <c r="J4573" i="3"/>
  <c r="J3543" i="3"/>
  <c r="J1612" i="3"/>
  <c r="J171" i="3"/>
  <c r="J4005" i="3"/>
  <c r="J3925" i="3"/>
  <c r="J3920" i="3"/>
  <c r="J3331" i="3"/>
  <c r="J1904" i="3"/>
  <c r="J4753" i="3"/>
  <c r="J5131" i="3"/>
  <c r="J635" i="3"/>
  <c r="J5442" i="3"/>
  <c r="J4046" i="3"/>
  <c r="J1295" i="3"/>
  <c r="J2651" i="3"/>
  <c r="J3355" i="3"/>
  <c r="J4402" i="3"/>
  <c r="J4824" i="3"/>
  <c r="J3019" i="3"/>
  <c r="J2063" i="3"/>
  <c r="J3912" i="3"/>
  <c r="J889" i="3"/>
  <c r="J671" i="3"/>
  <c r="J2257" i="3"/>
  <c r="J422" i="3"/>
  <c r="J4897" i="3"/>
  <c r="J5882" i="3"/>
  <c r="J5451" i="3"/>
  <c r="J3721" i="3"/>
  <c r="J1324" i="3"/>
  <c r="J2803" i="3"/>
  <c r="J5561" i="3"/>
  <c r="J4815" i="3"/>
  <c r="J149" i="3"/>
  <c r="J2721" i="3"/>
  <c r="J3819" i="3"/>
  <c r="J5603" i="3"/>
  <c r="J3716" i="3"/>
  <c r="J5365" i="3"/>
  <c r="J5557" i="3"/>
  <c r="J3671" i="3"/>
  <c r="J3391" i="3"/>
  <c r="J424" i="3"/>
  <c r="J3603" i="3"/>
  <c r="J5731" i="3"/>
  <c r="J3990" i="3"/>
  <c r="J3729" i="3"/>
  <c r="J4904" i="3"/>
  <c r="J5609" i="3"/>
  <c r="J5414" i="3"/>
  <c r="J4447" i="3"/>
  <c r="J879" i="3"/>
  <c r="J5189" i="3"/>
  <c r="J5184" i="3"/>
  <c r="J1493" i="3"/>
  <c r="J4500" i="3"/>
  <c r="J818" i="3"/>
  <c r="J1294" i="3"/>
  <c r="J5884" i="3"/>
  <c r="J4083" i="3"/>
  <c r="J4758" i="3"/>
  <c r="J1283" i="3"/>
  <c r="J32" i="3"/>
  <c r="J3813" i="3"/>
  <c r="J3102" i="3"/>
  <c r="J5480" i="3"/>
  <c r="J2183" i="3"/>
  <c r="J861" i="3"/>
  <c r="J269" i="3"/>
  <c r="J919" i="3"/>
  <c r="J3930" i="3"/>
  <c r="J1484" i="3"/>
  <c r="J4455" i="3"/>
  <c r="J1149" i="3"/>
  <c r="J582" i="3"/>
  <c r="J3845" i="3"/>
  <c r="J1790" i="3"/>
  <c r="J5807" i="3"/>
  <c r="J5191" i="3"/>
  <c r="J243" i="3"/>
  <c r="J559" i="3"/>
  <c r="J882" i="3"/>
  <c r="J3526" i="3"/>
  <c r="J2069" i="3"/>
  <c r="J2506" i="3"/>
  <c r="J3752" i="3"/>
  <c r="J1224" i="3"/>
  <c r="J2918" i="3"/>
  <c r="J4494" i="3"/>
  <c r="J5" i="3"/>
  <c r="J1749" i="3"/>
  <c r="J2083" i="3"/>
  <c r="J317" i="3"/>
  <c r="J3605" i="3"/>
  <c r="J5353" i="3"/>
  <c r="J2037" i="3"/>
  <c r="J4502" i="3"/>
  <c r="J3694" i="3"/>
  <c r="J3085" i="3"/>
  <c r="J997" i="3"/>
  <c r="J3946" i="3"/>
  <c r="J3404" i="3"/>
  <c r="J4763" i="3"/>
  <c r="J2179" i="3"/>
  <c r="J3632" i="3"/>
  <c r="J2417" i="3"/>
  <c r="J4144" i="3"/>
  <c r="J3725" i="3"/>
  <c r="J3546" i="3"/>
  <c r="J1505" i="3"/>
  <c r="J4710" i="3"/>
  <c r="J667" i="3"/>
  <c r="J4531" i="3"/>
  <c r="J5619" i="3"/>
  <c r="J304" i="3"/>
  <c r="J1670" i="3"/>
  <c r="J249" i="3"/>
  <c r="J1346" i="3"/>
  <c r="J1004" i="3"/>
  <c r="J2072" i="3"/>
  <c r="J5843" i="3"/>
  <c r="J5699" i="3"/>
  <c r="J1547" i="3"/>
  <c r="J957" i="3"/>
  <c r="J4106" i="3"/>
  <c r="J3796" i="3"/>
  <c r="J1551" i="3"/>
  <c r="J4035" i="3"/>
  <c r="J2467" i="3"/>
  <c r="J1922" i="3"/>
  <c r="J920" i="3"/>
  <c r="J5015" i="3"/>
  <c r="J4237" i="3"/>
  <c r="J2906" i="3"/>
  <c r="J486" i="3"/>
  <c r="J3778" i="3"/>
  <c r="J1785" i="3"/>
  <c r="J1810" i="3"/>
  <c r="J2622" i="3"/>
  <c r="J4438" i="3"/>
  <c r="J1169" i="3"/>
  <c r="J2765" i="3"/>
  <c r="J3170" i="3"/>
  <c r="J544" i="3"/>
  <c r="J1778" i="3"/>
  <c r="J4617" i="3"/>
  <c r="J2939" i="3"/>
  <c r="J4759" i="3"/>
  <c r="J1021" i="3"/>
  <c r="J3711" i="3"/>
  <c r="J1464" i="3"/>
  <c r="J470" i="3"/>
  <c r="J4288" i="3"/>
  <c r="J5029" i="3"/>
  <c r="J1872" i="3"/>
  <c r="J4313" i="3"/>
  <c r="J4777" i="3"/>
  <c r="J4403" i="3"/>
  <c r="J1383" i="3"/>
  <c r="J4910" i="3"/>
  <c r="J2553" i="3"/>
  <c r="J3862" i="3"/>
  <c r="J4493" i="3"/>
  <c r="J4420" i="3"/>
  <c r="J5624" i="3"/>
  <c r="J3549" i="3"/>
  <c r="J4132" i="3"/>
  <c r="J1166" i="3"/>
  <c r="J2890" i="3"/>
  <c r="J5634" i="3"/>
  <c r="J1107" i="3"/>
  <c r="J2198" i="3"/>
  <c r="J5392" i="3"/>
  <c r="J3016" i="3"/>
  <c r="J2610" i="3"/>
  <c r="J187" i="3"/>
  <c r="J4120" i="3"/>
  <c r="J1740" i="3"/>
  <c r="J505" i="3"/>
  <c r="J1877" i="3"/>
  <c r="J874" i="3"/>
  <c r="J3682" i="3"/>
  <c r="J763" i="3"/>
  <c r="J4683" i="3"/>
  <c r="J3770" i="3"/>
  <c r="J2811" i="3"/>
  <c r="J445" i="3"/>
  <c r="J2283" i="3"/>
  <c r="J4363" i="3"/>
  <c r="J595" i="3"/>
  <c r="J2495" i="3"/>
  <c r="J2306" i="3"/>
  <c r="J5328" i="3"/>
  <c r="J1890" i="3"/>
  <c r="J1046" i="3"/>
  <c r="J5925" i="3"/>
  <c r="J5471" i="3"/>
  <c r="J1616" i="3"/>
  <c r="J1900" i="3"/>
  <c r="J82" i="3"/>
  <c r="J662" i="3"/>
  <c r="J2601" i="3"/>
  <c r="J1587" i="3"/>
  <c r="J2605" i="3"/>
  <c r="J717" i="3"/>
  <c r="J5355" i="3"/>
  <c r="J873" i="3"/>
  <c r="J1247" i="3"/>
  <c r="J3653" i="3"/>
  <c r="J5004" i="3"/>
  <c r="J5969" i="3"/>
  <c r="J2135" i="3"/>
  <c r="J4024" i="3"/>
  <c r="J5631" i="3"/>
  <c r="J5522" i="3"/>
  <c r="J3402" i="3"/>
  <c r="J644" i="3"/>
  <c r="J3668" i="3"/>
  <c r="J2402" i="3"/>
  <c r="J4813" i="3"/>
  <c r="J3915" i="3"/>
  <c r="J5900" i="3"/>
  <c r="J1953" i="3"/>
  <c r="J3785" i="3"/>
  <c r="J1880" i="3"/>
  <c r="J4161" i="3"/>
  <c r="J672" i="3"/>
  <c r="J328" i="3"/>
  <c r="J1220" i="3"/>
  <c r="J2208" i="3"/>
  <c r="J5172" i="3"/>
  <c r="J2679" i="3"/>
  <c r="J1293" i="3"/>
  <c r="J2381" i="3"/>
  <c r="J5510" i="3"/>
  <c r="J5100" i="3"/>
  <c r="J4629" i="3"/>
  <c r="J5399" i="3"/>
  <c r="J3681" i="3"/>
  <c r="J3789" i="3"/>
  <c r="J4052" i="3"/>
  <c r="J5802" i="3"/>
  <c r="J2785" i="3"/>
  <c r="J3310" i="3"/>
  <c r="J4040" i="3"/>
  <c r="J912" i="3"/>
  <c r="J1807" i="3"/>
  <c r="J68" i="3"/>
  <c r="J4704" i="3"/>
  <c r="J3565" i="3"/>
  <c r="J4900" i="3"/>
  <c r="J1119" i="3"/>
  <c r="J4492" i="3"/>
  <c r="J896" i="3"/>
  <c r="J1020" i="3"/>
  <c r="J2608" i="3"/>
  <c r="J3884" i="3"/>
  <c r="J5054" i="3"/>
  <c r="J1854" i="3"/>
  <c r="J364" i="3"/>
  <c r="J4984" i="3"/>
  <c r="J4355" i="3"/>
  <c r="J2539" i="3"/>
  <c r="J4856" i="3"/>
  <c r="J5324" i="3"/>
  <c r="J1756" i="3"/>
  <c r="J4636" i="3"/>
  <c r="J4162" i="3"/>
  <c r="J2877" i="3"/>
  <c r="J4847" i="3"/>
  <c r="J3175" i="3"/>
  <c r="J1314" i="3"/>
  <c r="J3050" i="3"/>
  <c r="J2431" i="3"/>
  <c r="J5469" i="3"/>
  <c r="J3244" i="3"/>
  <c r="J3496" i="3"/>
  <c r="J1992" i="3"/>
  <c r="J1913" i="3"/>
  <c r="J2969" i="3"/>
  <c r="J3620" i="3"/>
  <c r="J4939" i="3"/>
  <c r="J5570" i="3"/>
  <c r="J1631" i="3"/>
  <c r="J2124" i="3"/>
  <c r="J4326" i="3"/>
  <c r="J5862" i="3"/>
  <c r="J579" i="3"/>
  <c r="J2126" i="3"/>
  <c r="J2808" i="3"/>
  <c r="J5298" i="3"/>
  <c r="J2175" i="3"/>
  <c r="J5775" i="3"/>
  <c r="J608" i="3"/>
  <c r="J4320" i="3"/>
  <c r="J522" i="3"/>
  <c r="J501" i="3"/>
  <c r="J5017" i="3"/>
  <c r="J1683" i="3"/>
  <c r="J623" i="3"/>
  <c r="J1180" i="3"/>
  <c r="J3932" i="3"/>
  <c r="J390" i="3"/>
  <c r="J557" i="3"/>
  <c r="J5117" i="3"/>
  <c r="J1985" i="3"/>
  <c r="J3805" i="3"/>
  <c r="J3422" i="3"/>
  <c r="J5526" i="3"/>
  <c r="J5964" i="3"/>
  <c r="J83" i="3"/>
  <c r="J2934" i="3"/>
  <c r="J4622" i="3"/>
  <c r="J3535" i="3"/>
  <c r="J5023" i="3"/>
  <c r="J964" i="3"/>
  <c r="J3328" i="3"/>
  <c r="J3457" i="3"/>
  <c r="J3581" i="3"/>
  <c r="J4691" i="3"/>
  <c r="J4626" i="3"/>
  <c r="J3683" i="3"/>
  <c r="J4785" i="3"/>
  <c r="J875" i="3"/>
  <c r="J2805" i="3"/>
  <c r="J119" i="3"/>
  <c r="J4197" i="3"/>
  <c r="J1364" i="3"/>
  <c r="J5693" i="3"/>
  <c r="J5130" i="3"/>
  <c r="J51" i="3"/>
  <c r="J4908" i="3"/>
  <c r="J2943" i="3"/>
  <c r="J4828" i="3"/>
  <c r="J3700" i="3"/>
  <c r="J5155" i="3"/>
  <c r="J2380" i="3"/>
  <c r="J1712" i="3"/>
  <c r="J5074" i="3"/>
  <c r="J4526" i="3"/>
  <c r="J5648" i="3"/>
  <c r="J3662" i="3"/>
  <c r="J4686" i="3"/>
  <c r="J4166" i="3"/>
  <c r="J285" i="3"/>
  <c r="J4153" i="3"/>
  <c r="J3112" i="3"/>
  <c r="J1200" i="3"/>
  <c r="J4606" i="3"/>
  <c r="J5250" i="3"/>
  <c r="J3636" i="3"/>
  <c r="J1609" i="3"/>
  <c r="J1249" i="3"/>
  <c r="J488" i="3"/>
  <c r="J2514" i="3"/>
  <c r="J5741" i="3"/>
  <c r="J950" i="3"/>
  <c r="J3577" i="3"/>
  <c r="J2429" i="3"/>
  <c r="J343" i="3"/>
  <c r="J2909" i="3"/>
  <c r="J3449" i="3"/>
  <c r="J2611" i="3"/>
  <c r="J1222" i="3"/>
  <c r="J2554" i="3"/>
  <c r="J785" i="3"/>
  <c r="J2335" i="3"/>
  <c r="J4646" i="3"/>
  <c r="J1754" i="3"/>
  <c r="J5694" i="3"/>
  <c r="J3734" i="3"/>
  <c r="J5811" i="3"/>
  <c r="J5261" i="3"/>
  <c r="J5864" i="3"/>
  <c r="J816" i="3"/>
  <c r="J2022" i="3"/>
  <c r="J2079" i="3"/>
  <c r="J3353" i="3"/>
  <c r="J2031" i="3"/>
  <c r="J1845" i="3"/>
  <c r="J1537" i="3"/>
  <c r="J17" i="3"/>
  <c r="J5070" i="3"/>
  <c r="J4302" i="3"/>
  <c r="J3894" i="3"/>
  <c r="J2725" i="3"/>
  <c r="J1560" i="3"/>
  <c r="J2129" i="3"/>
  <c r="J4378" i="3"/>
  <c r="J3580" i="3"/>
  <c r="J5655" i="3"/>
  <c r="J246" i="3"/>
  <c r="J3220" i="3"/>
  <c r="J4213" i="3"/>
  <c r="J5787" i="3"/>
  <c r="J3383" i="3"/>
  <c r="J391" i="3"/>
  <c r="J2449" i="3"/>
  <c r="J47" i="3"/>
  <c r="J4195" i="3"/>
  <c r="J3197" i="3"/>
  <c r="J2278" i="3"/>
  <c r="J2068" i="3"/>
  <c r="J2436" i="3"/>
  <c r="J741" i="3"/>
  <c r="J35" i="3"/>
  <c r="J2406" i="3"/>
  <c r="J4962" i="3"/>
  <c r="J1327" i="3"/>
  <c r="J2780" i="3"/>
  <c r="J2437" i="3"/>
  <c r="J67" i="3"/>
  <c r="J689" i="3"/>
  <c r="J2987" i="3"/>
  <c r="J3413" i="3"/>
  <c r="J1420" i="3"/>
  <c r="J562" i="3"/>
  <c r="J3667" i="3"/>
  <c r="J3575" i="3"/>
  <c r="J1102" i="3"/>
  <c r="J2828" i="3"/>
  <c r="J870" i="3"/>
  <c r="J3380" i="3"/>
  <c r="J50" i="3"/>
  <c r="J1122" i="3"/>
  <c r="J5281" i="3"/>
  <c r="J4479" i="3"/>
  <c r="J1759" i="3"/>
  <c r="J1613" i="3"/>
  <c r="J3262" i="3"/>
  <c r="J2735" i="3"/>
  <c r="J2569" i="3"/>
  <c r="J2080" i="3"/>
  <c r="J2509" i="3"/>
  <c r="J2968" i="3"/>
  <c r="J1306" i="3"/>
  <c r="J3715" i="3"/>
  <c r="J5552" i="3"/>
  <c r="J1869" i="3"/>
  <c r="J753" i="3"/>
  <c r="J3054" i="3"/>
  <c r="J4482" i="3"/>
  <c r="J5740" i="3"/>
  <c r="J3048" i="3"/>
  <c r="J1150" i="3"/>
  <c r="J998" i="3"/>
  <c r="J2433" i="3"/>
  <c r="J5141" i="3"/>
  <c r="J3015" i="3"/>
  <c r="J41" i="3"/>
  <c r="J2469" i="3"/>
  <c r="J5939" i="3"/>
  <c r="J4869" i="3"/>
  <c r="J1429" i="3"/>
  <c r="J774" i="3"/>
  <c r="J1359" i="3"/>
  <c r="J1982" i="3"/>
  <c r="J273" i="3"/>
  <c r="J955" i="3"/>
  <c r="J2729" i="3"/>
  <c r="J2900" i="3"/>
  <c r="J5115" i="3"/>
  <c r="J2293" i="3"/>
  <c r="J229" i="3"/>
  <c r="J1147" i="3"/>
  <c r="J4564" i="3"/>
  <c r="J1425" i="3"/>
  <c r="J3325" i="3"/>
  <c r="J4554" i="3"/>
  <c r="J1849" i="3"/>
  <c r="J830" i="3"/>
  <c r="J2896" i="3"/>
  <c r="J3388" i="3"/>
  <c r="J3780" i="3"/>
  <c r="J3445" i="3"/>
  <c r="J5481" i="3"/>
  <c r="J4671" i="3"/>
  <c r="J4912" i="3"/>
  <c r="J908" i="3"/>
  <c r="J2251" i="3"/>
  <c r="J5161" i="3"/>
  <c r="J5251" i="3"/>
  <c r="J5342" i="3"/>
  <c r="J2764" i="3"/>
  <c r="J3486" i="3"/>
  <c r="J4996" i="3"/>
  <c r="J5098" i="3"/>
  <c r="J5764" i="3"/>
  <c r="J5658" i="3"/>
  <c r="J2680" i="3"/>
  <c r="J940" i="3"/>
  <c r="J765" i="3"/>
  <c r="J747" i="3"/>
  <c r="J5430" i="3"/>
  <c r="J152" i="3"/>
  <c r="J895" i="3"/>
  <c r="J1120" i="3"/>
  <c r="J2376" i="3"/>
  <c r="J3479" i="3"/>
  <c r="J104" i="3"/>
  <c r="J5269" i="3"/>
  <c r="J4687" i="3"/>
  <c r="J1671" i="3"/>
  <c r="J351" i="3"/>
  <c r="J4632" i="3"/>
  <c r="J5684" i="3"/>
  <c r="J2363" i="3"/>
  <c r="J2978" i="3"/>
  <c r="J4067" i="3"/>
  <c r="J5073" i="3"/>
  <c r="J62" i="3"/>
  <c r="J3021" i="3"/>
  <c r="J3327" i="3"/>
  <c r="J2011" i="3"/>
  <c r="J1954" i="3"/>
  <c r="J3369" i="3"/>
  <c r="J538" i="3"/>
  <c r="J5225" i="3"/>
  <c r="J2977" i="3"/>
  <c r="J1734" i="3"/>
  <c r="J4210" i="3"/>
  <c r="J1099" i="3"/>
  <c r="J5014" i="3"/>
  <c r="J3550" i="3"/>
  <c r="J1332" i="3"/>
  <c r="J1757" i="3"/>
  <c r="J1948" i="3"/>
  <c r="J5265" i="3"/>
  <c r="J795" i="3"/>
  <c r="J5893" i="3"/>
  <c r="J1830" i="3"/>
  <c r="J4816" i="3"/>
  <c r="J1733" i="3"/>
  <c r="J4560" i="3"/>
  <c r="J5623" i="3"/>
  <c r="J2974" i="3"/>
  <c r="J1423" i="3"/>
  <c r="J3286" i="3"/>
  <c r="J4846" i="3"/>
  <c r="J5357" i="3"/>
  <c r="J5544" i="3"/>
  <c r="J705" i="3"/>
  <c r="J4810" i="3"/>
  <c r="J5016" i="3"/>
  <c r="J3492" i="3"/>
  <c r="J4171" i="3"/>
  <c r="J1297" i="3"/>
  <c r="J1349" i="3"/>
  <c r="J5838" i="3"/>
  <c r="J4036" i="3"/>
  <c r="J4291" i="3"/>
  <c r="J4322" i="3"/>
  <c r="J1073" i="3"/>
  <c r="J1629" i="3"/>
  <c r="J838" i="3"/>
  <c r="J943" i="3"/>
  <c r="J2775" i="3"/>
  <c r="J261" i="3"/>
  <c r="J1899" i="3"/>
  <c r="J1375" i="3"/>
  <c r="J1040" i="3"/>
  <c r="J2947" i="3"/>
  <c r="J137" i="3"/>
  <c r="J4204" i="3"/>
  <c r="J1437" i="3"/>
  <c r="J610" i="3"/>
  <c r="J5899" i="3"/>
  <c r="J346" i="3"/>
  <c r="J2618" i="3"/>
  <c r="J2814" i="3"/>
  <c r="J3638" i="3"/>
  <c r="J2137" i="3"/>
  <c r="J4803" i="3"/>
  <c r="J4316" i="3"/>
  <c r="J1638" i="3"/>
  <c r="J1591" i="3"/>
  <c r="J2327" i="3"/>
  <c r="J2950" i="3"/>
  <c r="J3326" i="3"/>
  <c r="J414" i="3"/>
  <c r="J3547" i="3"/>
  <c r="J2959" i="3"/>
  <c r="J4382" i="3"/>
  <c r="J340" i="3"/>
  <c r="J2123" i="3"/>
  <c r="J758" i="3"/>
  <c r="J1864" i="3"/>
  <c r="J2504" i="3"/>
  <c r="J1946" i="3"/>
  <c r="J2411" i="3"/>
  <c r="J4878" i="3"/>
  <c r="J2882" i="3"/>
  <c r="J1732" i="3"/>
  <c r="J2223" i="3"/>
  <c r="J325" i="3"/>
  <c r="J1305" i="3"/>
  <c r="J275" i="3"/>
  <c r="J6" i="3"/>
  <c r="J347" i="3"/>
  <c r="J4519" i="3"/>
  <c r="J5118" i="3"/>
  <c r="J2230" i="3"/>
  <c r="J1532" i="3"/>
  <c r="J1988" i="3"/>
  <c r="J3270" i="3"/>
  <c r="J1934" i="3"/>
  <c r="J4148" i="3"/>
  <c r="J690" i="3"/>
  <c r="J2989" i="3"/>
  <c r="J1325" i="3"/>
  <c r="J1771" i="3"/>
  <c r="J3418" i="3"/>
  <c r="J2502" i="3"/>
  <c r="J2312" i="3"/>
  <c r="J2115" i="3"/>
  <c r="J779" i="3"/>
  <c r="J657" i="3"/>
  <c r="J4578" i="3"/>
  <c r="J112" i="3"/>
  <c r="J4679" i="3"/>
  <c r="J3792" i="3"/>
  <c r="J5290" i="3"/>
  <c r="J5883" i="3"/>
  <c r="J935" i="3"/>
  <c r="J2292" i="3"/>
  <c r="J2481" i="3"/>
  <c r="J5101" i="3"/>
  <c r="J5542" i="3"/>
  <c r="J2485" i="3"/>
  <c r="J5105" i="3"/>
  <c r="J5334" i="3"/>
  <c r="J4027" i="3"/>
  <c r="J3670" i="3"/>
  <c r="J4134" i="3"/>
  <c r="J2546" i="3"/>
  <c r="J1674" i="3"/>
  <c r="J4437" i="3"/>
  <c r="J1917" i="3"/>
  <c r="J1510" i="3"/>
  <c r="J3991" i="3"/>
  <c r="J2645" i="3"/>
  <c r="J585" i="3"/>
  <c r="J733" i="3"/>
  <c r="J933" i="3"/>
  <c r="J4286" i="3"/>
  <c r="J5104" i="3"/>
  <c r="J4103" i="3"/>
  <c r="J842" i="3"/>
  <c r="J280" i="3"/>
  <c r="J4004" i="3"/>
  <c r="J4469" i="3"/>
  <c r="J5605" i="3"/>
  <c r="J1369" i="3"/>
  <c r="J1384" i="3"/>
  <c r="J4836" i="3"/>
  <c r="J3095" i="3"/>
  <c r="J673" i="3"/>
  <c r="J487" i="3"/>
  <c r="J3761" i="3"/>
  <c r="J4215" i="3"/>
  <c r="J2371" i="3"/>
  <c r="J2095" i="3"/>
  <c r="J4983" i="3"/>
  <c r="J3285" i="3"/>
  <c r="J5231" i="3"/>
  <c r="J1449" i="3"/>
  <c r="J3691" i="3"/>
  <c r="J4952" i="3"/>
  <c r="J1111" i="3"/>
  <c r="J290" i="3"/>
  <c r="J904" i="3"/>
  <c r="J1378" i="3"/>
  <c r="J2883" i="3"/>
  <c r="J3782" i="3"/>
  <c r="J4880" i="3"/>
  <c r="J1769" i="3"/>
  <c r="J5989" i="3"/>
  <c r="J5219" i="3"/>
  <c r="J5831" i="3"/>
  <c r="J5778" i="3"/>
  <c r="J3838" i="3"/>
  <c r="J2386" i="3"/>
  <c r="J2511" i="3"/>
  <c r="J3106" i="3"/>
  <c r="J4294" i="3"/>
  <c r="J4934" i="3"/>
  <c r="J821" i="3"/>
  <c r="J3033" i="3"/>
  <c r="J453" i="3"/>
  <c r="J3351" i="3"/>
  <c r="J2884" i="3"/>
  <c r="J3635" i="3"/>
  <c r="J3498" i="3"/>
  <c r="J5407" i="3"/>
  <c r="J164" i="3"/>
  <c r="J1186" i="3"/>
  <c r="J4078" i="3"/>
  <c r="J1902" i="3"/>
  <c r="J4772" i="3"/>
  <c r="J925" i="3"/>
  <c r="J2009" i="3"/>
  <c r="J313" i="3"/>
  <c r="J3869" i="3"/>
  <c r="J409" i="3"/>
  <c r="J5443" i="3"/>
  <c r="J4755" i="3"/>
  <c r="J1361" i="3"/>
  <c r="J5093" i="3"/>
  <c r="J5581" i="3"/>
  <c r="J2754" i="3"/>
  <c r="J3439" i="3"/>
  <c r="J4690" i="3"/>
  <c r="J3684" i="3"/>
  <c r="J5940" i="3"/>
  <c r="J3570" i="3"/>
  <c r="J489" i="3"/>
  <c r="J1183" i="3"/>
  <c r="J3047" i="3"/>
  <c r="J5158" i="3"/>
  <c r="J3542" i="3"/>
  <c r="J2654" i="3"/>
  <c r="J3846" i="3"/>
  <c r="J5337" i="3"/>
  <c r="J2688" i="3"/>
  <c r="J2770" i="3"/>
  <c r="J4150" i="3"/>
  <c r="J1885" i="3"/>
  <c r="J1485" i="3"/>
  <c r="J1317" i="3"/>
  <c r="J19" i="3"/>
  <c r="J1140" i="3"/>
  <c r="J3917" i="3"/>
  <c r="J1564" i="3"/>
  <c r="J4042" i="3"/>
  <c r="J4775" i="3"/>
  <c r="J77" i="3"/>
  <c r="J5998" i="3"/>
  <c r="J5408" i="3"/>
  <c r="J3564" i="3"/>
  <c r="J3165" i="3"/>
  <c r="J3507" i="3"/>
  <c r="J4858" i="3"/>
  <c r="J4948" i="3"/>
  <c r="J3641" i="3"/>
  <c r="J1808" i="3"/>
  <c r="J2109" i="3"/>
  <c r="J5814" i="3"/>
  <c r="J1578" i="3"/>
  <c r="J2056" i="3"/>
  <c r="J4861" i="3"/>
  <c r="J1860" i="3"/>
  <c r="J3791" i="3"/>
  <c r="J828" i="3"/>
  <c r="J1228" i="3"/>
  <c r="J1599" i="3"/>
  <c r="J309" i="3"/>
  <c r="J3696" i="3"/>
  <c r="J1673" i="3"/>
  <c r="J2028" i="3"/>
  <c r="J266" i="3"/>
  <c r="J4357" i="3"/>
  <c r="J1067" i="3"/>
  <c r="J1921" i="3"/>
  <c r="J952" i="3"/>
  <c r="J1876" i="3"/>
  <c r="J5954" i="3"/>
  <c r="J5411" i="3"/>
  <c r="J341" i="3"/>
  <c r="J4375" i="3"/>
  <c r="J1742" i="3"/>
  <c r="J5647" i="3"/>
  <c r="J1511" i="3"/>
  <c r="J3702" i="3"/>
  <c r="J801" i="3"/>
  <c r="J10" i="3"/>
  <c r="J4426" i="3"/>
  <c r="J2389" i="3"/>
  <c r="J4310" i="3"/>
  <c r="J4133" i="3"/>
  <c r="J2526" i="3"/>
  <c r="J2255" i="3"/>
  <c r="J547" i="3"/>
  <c r="J4842" i="3"/>
  <c r="J3776" i="3"/>
  <c r="J1834" i="3"/>
  <c r="J4959" i="3"/>
  <c r="J954" i="3"/>
  <c r="J2816" i="3"/>
  <c r="J4178" i="3"/>
  <c r="J2046" i="3"/>
  <c r="J2253" i="3"/>
  <c r="J388" i="3"/>
  <c r="J4262" i="3"/>
  <c r="J5586" i="3"/>
  <c r="J86" i="3"/>
  <c r="J5643" i="3"/>
  <c r="J2447" i="3"/>
  <c r="J1569" i="3"/>
  <c r="J5022" i="3"/>
  <c r="J1940" i="3"/>
  <c r="J1258" i="3"/>
  <c r="J1787" i="3"/>
  <c r="J130" i="3"/>
  <c r="J3720" i="3"/>
  <c r="J4490" i="3"/>
  <c r="J5913" i="3"/>
  <c r="J5327" i="3"/>
  <c r="J5341" i="3"/>
  <c r="J3983" i="3"/>
  <c r="J729" i="3"/>
  <c r="J4957" i="3"/>
  <c r="J5125" i="3"/>
  <c r="J4717" i="3"/>
  <c r="J2631" i="3"/>
  <c r="J4463" i="3"/>
  <c r="J1792" i="3"/>
  <c r="J5930" i="3"/>
  <c r="J4264" i="3"/>
  <c r="J4323" i="3"/>
  <c r="J4129" i="3"/>
  <c r="J3786" i="3"/>
  <c r="J1486" i="3"/>
  <c r="J5598" i="3"/>
  <c r="J3067" i="3"/>
  <c r="J1581" i="3"/>
  <c r="J2254" i="3"/>
  <c r="J1867" i="3"/>
  <c r="J1462" i="3"/>
  <c r="J3974" i="3"/>
  <c r="J4292" i="3"/>
  <c r="J5527" i="3"/>
  <c r="J5863" i="3"/>
  <c r="J5180" i="3"/>
  <c r="J2738" i="3"/>
  <c r="J1124" i="3"/>
  <c r="J3096" i="3"/>
  <c r="J1643" i="3"/>
  <c r="J5018" i="3"/>
  <c r="J4989" i="3"/>
  <c r="J3020" i="3"/>
  <c r="J2529" i="3"/>
  <c r="J1066" i="3"/>
  <c r="J3323" i="3"/>
  <c r="J624" i="3"/>
  <c r="J3448" i="3"/>
  <c r="J1296" i="3"/>
  <c r="J3188" i="3"/>
  <c r="J1322" i="3"/>
  <c r="J5587" i="3"/>
  <c r="J5891" i="3"/>
  <c r="J1259" i="3"/>
  <c r="J1355" i="3"/>
  <c r="J3899" i="3"/>
  <c r="J3408" i="3"/>
  <c r="J5012" i="3"/>
  <c r="J1290" i="3"/>
  <c r="J4418" i="3"/>
  <c r="J1951" i="3"/>
  <c r="J153" i="3"/>
  <c r="J2157" i="3"/>
  <c r="J1163" i="3"/>
  <c r="J1265" i="3"/>
  <c r="J5606" i="3"/>
  <c r="J2724" i="3"/>
  <c r="J4701" i="3"/>
  <c r="J4157" i="3"/>
  <c r="J1339" i="3"/>
  <c r="J466" i="3"/>
  <c r="J1023" i="3"/>
  <c r="J477" i="3"/>
  <c r="J2949" i="3"/>
  <c r="J1724" i="3"/>
  <c r="J3155" i="3"/>
  <c r="J4401" i="3"/>
  <c r="J2791" i="3"/>
  <c r="J676" i="3"/>
  <c r="J4972" i="3"/>
  <c r="J3657" i="3"/>
  <c r="J969" i="3"/>
  <c r="J4999" i="3"/>
  <c r="J5159" i="3"/>
  <c r="J5525" i="3"/>
  <c r="J97" i="3"/>
  <c r="J4116" i="3"/>
  <c r="J681" i="3"/>
  <c r="J2591" i="3"/>
  <c r="J2649" i="3"/>
  <c r="J157" i="3"/>
  <c r="J761" i="3"/>
  <c r="J5663" i="3"/>
  <c r="J111" i="3"/>
  <c r="J5247" i="3"/>
  <c r="J5689" i="3"/>
  <c r="J4389" i="3"/>
  <c r="J292" i="3"/>
  <c r="J945" i="3"/>
  <c r="J1745" i="3"/>
  <c r="J5287" i="3"/>
  <c r="J552" i="3"/>
  <c r="J1861" i="3"/>
  <c r="J1022" i="3"/>
  <c r="J4279" i="3"/>
  <c r="J4090" i="3"/>
  <c r="J110" i="3"/>
  <c r="J5429" i="3"/>
  <c r="J65" i="3"/>
  <c r="J5418" i="3"/>
  <c r="J731" i="3"/>
  <c r="J3745" i="3"/>
  <c r="J5055" i="3"/>
  <c r="J5604" i="3"/>
  <c r="J2339" i="3"/>
  <c r="J5828" i="3"/>
  <c r="J4857" i="3"/>
  <c r="J571" i="3"/>
  <c r="J1457" i="3"/>
  <c r="J985" i="3"/>
  <c r="J3332" i="3"/>
  <c r="J5216" i="3"/>
  <c r="J3855" i="3"/>
  <c r="J3082" i="3"/>
  <c r="J5584" i="3"/>
  <c r="J1167" i="3"/>
  <c r="J2140" i="3"/>
  <c r="J2288" i="3"/>
  <c r="J3324" i="3"/>
  <c r="J1114" i="3"/>
  <c r="J1709" i="3"/>
  <c r="J384" i="3"/>
  <c r="J3747" i="3"/>
  <c r="J4740" i="3"/>
  <c r="J1855" i="3"/>
  <c r="J4277" i="3"/>
  <c r="J3750" i="3"/>
  <c r="J871" i="3"/>
  <c r="J158" i="3"/>
  <c r="J5653" i="3"/>
  <c r="J303" i="3"/>
  <c r="J707" i="3"/>
  <c r="J3755" i="3"/>
  <c r="J2057" i="3"/>
  <c r="J703" i="3"/>
  <c r="J3552" i="3"/>
  <c r="J5725" i="3"/>
  <c r="J2863" i="3"/>
  <c r="J1013" i="3"/>
  <c r="J7" i="3"/>
  <c r="J1597" i="3"/>
  <c r="J179" i="3"/>
  <c r="J1621" i="3"/>
  <c r="J2952" i="3"/>
  <c r="J2660" i="3"/>
  <c r="J1052" i="3"/>
  <c r="J2424" i="3"/>
  <c r="J4475" i="3"/>
  <c r="J1993" i="3"/>
  <c r="J1619" i="3"/>
  <c r="J6000" i="3"/>
  <c r="J4682" i="3"/>
  <c r="J2648" i="3"/>
  <c r="J4702" i="3"/>
  <c r="J4921" i="3"/>
  <c r="J5642" i="3"/>
  <c r="J781" i="3"/>
  <c r="J3414" i="3"/>
  <c r="J1206" i="3"/>
  <c r="J764" i="3"/>
  <c r="J1605" i="3"/>
  <c r="J696" i="3"/>
  <c r="J1950" i="3"/>
  <c r="J2450" i="3"/>
  <c r="J500" i="3"/>
  <c r="J4194" i="3"/>
  <c r="J2302" i="3"/>
  <c r="J827" i="3"/>
  <c r="J2479" i="3"/>
  <c r="J553" i="3"/>
  <c r="J294" i="3"/>
  <c r="J4131" i="3"/>
  <c r="J1084" i="3"/>
  <c r="J1269" i="3"/>
  <c r="J2962" i="3"/>
  <c r="J3676" i="3"/>
  <c r="J2314" i="3"/>
  <c r="J4088" i="3"/>
  <c r="J1299" i="3"/>
  <c r="J4644" i="3"/>
  <c r="J2944" i="3"/>
  <c r="J1080" i="3"/>
  <c r="J4569" i="3"/>
  <c r="J4705" i="3"/>
  <c r="J2096" i="3"/>
  <c r="J4251" i="3"/>
  <c r="J5607" i="3"/>
  <c r="J1989" i="3"/>
  <c r="J2396" i="3"/>
  <c r="J5973" i="3"/>
  <c r="J716" i="3"/>
  <c r="J1882" i="3"/>
  <c r="J3474" i="3"/>
  <c r="J4527" i="3"/>
  <c r="J2527" i="3"/>
  <c r="J1844" i="3"/>
  <c r="J5548" i="3"/>
  <c r="J4886" i="3"/>
  <c r="J5472" i="3"/>
  <c r="J503" i="3"/>
  <c r="J5397" i="3"/>
  <c r="J15" i="3"/>
  <c r="J5887" i="3"/>
  <c r="J1076" i="3"/>
  <c r="J5325" i="3"/>
  <c r="J4472" i="3"/>
  <c r="J1054" i="3"/>
  <c r="J2224" i="3"/>
  <c r="J1061" i="3"/>
  <c r="J2687" i="3"/>
  <c r="J3103" i="3"/>
  <c r="J4953" i="3"/>
  <c r="J5457" i="3"/>
  <c r="J5381" i="3"/>
  <c r="J3317" i="3"/>
  <c r="J5580" i="3"/>
  <c r="J449" i="3"/>
  <c r="J782" i="3"/>
  <c r="J3951" i="3"/>
  <c r="J2960" i="3"/>
  <c r="J5003" i="3"/>
  <c r="J1931" i="3"/>
  <c r="J1034" i="3"/>
  <c r="J609" i="3"/>
  <c r="J2237" i="3"/>
  <c r="J916" i="3"/>
  <c r="J1300" i="3"/>
  <c r="J5268" i="3"/>
  <c r="J2657" i="3"/>
  <c r="J2427" i="3"/>
  <c r="J2216" i="3"/>
  <c r="J3435" i="3"/>
  <c r="J2933" i="3"/>
  <c r="J3339" i="3"/>
  <c r="J4752" i="3"/>
  <c r="J2844" i="3"/>
  <c r="J4102" i="3"/>
  <c r="J5433" i="3"/>
  <c r="J4340" i="3"/>
  <c r="J2309" i="3"/>
  <c r="J974" i="3"/>
  <c r="J5495" i="3"/>
  <c r="J4461" i="3"/>
  <c r="J1721" i="3"/>
  <c r="J2642" i="3"/>
  <c r="J2880" i="3"/>
  <c r="J3777" i="3"/>
  <c r="J3459" i="3"/>
  <c r="J3731" i="3"/>
  <c r="J3693" i="3"/>
  <c r="J3424" i="3"/>
  <c r="J3686" i="3"/>
  <c r="J3713" i="3"/>
  <c r="J5630" i="3"/>
  <c r="J1634" i="3"/>
  <c r="J2650" i="3"/>
  <c r="J545" i="3"/>
  <c r="J3968" i="3"/>
  <c r="J4918" i="3"/>
  <c r="J2905" i="3"/>
  <c r="J3651" i="3"/>
  <c r="J3948" i="3"/>
  <c r="J5320" i="3"/>
  <c r="J4750" i="3"/>
  <c r="J5551" i="3"/>
  <c r="J5148" i="3"/>
  <c r="J1573" i="3"/>
  <c r="J4826" i="3"/>
  <c r="J584" i="3"/>
  <c r="J1662" i="3"/>
  <c r="J2490" i="3"/>
  <c r="J13" i="3"/>
  <c r="J1458" i="3"/>
  <c r="J5808" i="3"/>
  <c r="J134" i="3"/>
  <c r="J2498" i="3"/>
  <c r="J3828" i="3"/>
  <c r="J3292" i="3"/>
  <c r="J951" i="3"/>
  <c r="J762" i="3"/>
  <c r="J406" i="3"/>
  <c r="J2403" i="3"/>
  <c r="J2482" i="3"/>
  <c r="J5800" i="3"/>
  <c r="J5798" i="3"/>
  <c r="J5908" i="3"/>
  <c r="J5331" i="3"/>
  <c r="J5616" i="3"/>
  <c r="J983" i="3"/>
  <c r="J2044" i="3"/>
  <c r="J3194" i="3"/>
  <c r="J1027" i="3"/>
  <c r="J5720" i="3"/>
  <c r="J5822" i="3"/>
  <c r="J3788" i="3"/>
  <c r="J2902" i="3"/>
  <c r="J1705" i="3"/>
  <c r="J1508" i="3"/>
  <c r="J5672" i="3"/>
  <c r="J1598" i="3"/>
  <c r="J382" i="3"/>
  <c r="J5137" i="3"/>
  <c r="J979" i="3"/>
  <c r="J819" i="3"/>
  <c r="J4771" i="3"/>
  <c r="J4832" i="3"/>
  <c r="J1024" i="3"/>
  <c r="J2595" i="3"/>
  <c r="J5030" i="3"/>
  <c r="J191" i="3"/>
  <c r="J4770" i="3"/>
  <c r="J2931" i="3"/>
  <c r="J2544" i="3"/>
  <c r="J368" i="3"/>
  <c r="J4820" i="3"/>
  <c r="J730" i="3"/>
  <c r="J4533" i="3"/>
  <c r="J3972" i="3"/>
  <c r="J484" i="3"/>
  <c r="J3314" i="3"/>
  <c r="J5729" i="3"/>
  <c r="J4051" i="3"/>
  <c r="J5941" i="3"/>
  <c r="J1132" i="3"/>
  <c r="J214" i="3"/>
  <c r="J1050" i="3"/>
  <c r="J2512" i="3"/>
  <c r="J1001" i="3"/>
  <c r="J516" i="3"/>
  <c r="J1717" i="3"/>
  <c r="J504" i="3"/>
  <c r="J101" i="3"/>
  <c r="J3889" i="3"/>
  <c r="J5696" i="3"/>
  <c r="J5571" i="3"/>
  <c r="J2869" i="3"/>
  <c r="J1078" i="3"/>
  <c r="J5254" i="3"/>
  <c r="J1303" i="3"/>
  <c r="J3265" i="3"/>
  <c r="J5116" i="3"/>
  <c r="J992" i="3"/>
  <c r="J5143" i="3"/>
  <c r="J3663" i="3"/>
  <c r="J4792" i="3"/>
  <c r="J2074" i="3"/>
  <c r="J3260" i="3"/>
  <c r="J2838" i="3"/>
  <c r="J4956" i="3"/>
  <c r="J2330" i="3"/>
  <c r="J3080" i="3"/>
  <c r="J5349" i="3"/>
  <c r="J4400" i="3"/>
  <c r="J4757" i="3"/>
  <c r="J106" i="3"/>
  <c r="J1991" i="3"/>
  <c r="J777" i="3"/>
  <c r="J1123" i="3"/>
  <c r="J400" i="3"/>
  <c r="J4374" i="3"/>
  <c r="J232" i="3"/>
  <c r="J4125" i="3"/>
  <c r="J5162" i="3"/>
  <c r="J1235" i="3"/>
  <c r="J3509" i="3"/>
  <c r="J1143" i="3"/>
  <c r="J89" i="3"/>
  <c r="J2742" i="3"/>
  <c r="J5700" i="3"/>
  <c r="J2924" i="3"/>
  <c r="J4655" i="3"/>
  <c r="J5967" i="3"/>
  <c r="J3161" i="3"/>
  <c r="J3809" i="3"/>
  <c r="J4884" i="3"/>
  <c r="J5680" i="3"/>
  <c r="J1800" i="3"/>
  <c r="J3907" i="3"/>
  <c r="J3483" i="3"/>
  <c r="J2138" i="3"/>
  <c r="J4866" i="3"/>
  <c r="J1623" i="3"/>
  <c r="J2928" i="3"/>
  <c r="J1125" i="3"/>
  <c r="J1884" i="3"/>
  <c r="J618" i="3"/>
  <c r="J3626" i="3"/>
  <c r="J2602" i="3"/>
  <c r="J894" i="3"/>
  <c r="J5113" i="3"/>
  <c r="J1517" i="3"/>
  <c r="J2773" i="3"/>
  <c r="J4218" i="3"/>
  <c r="J381" i="3"/>
  <c r="J1576" i="3"/>
  <c r="J2710" i="3"/>
  <c r="J1318" i="3"/>
  <c r="J5639" i="3"/>
  <c r="J5132" i="3"/>
  <c r="J3829" i="3"/>
  <c r="J4135" i="3"/>
  <c r="J5748" i="3"/>
  <c r="J509" i="3"/>
  <c r="J5600" i="3"/>
  <c r="J4745" i="3"/>
  <c r="J3248" i="3"/>
  <c r="J3309" i="3"/>
  <c r="J2181" i="3"/>
  <c r="J4453" i="3"/>
  <c r="J4376" i="3"/>
  <c r="J2797" i="3"/>
  <c r="J5673" i="3"/>
  <c r="J2613" i="3"/>
  <c r="J1171" i="3"/>
  <c r="J367" i="3"/>
  <c r="J5498" i="3"/>
  <c r="J2545" i="3"/>
  <c r="J4415" i="3"/>
  <c r="J2930" i="3"/>
  <c r="J1400" i="3"/>
  <c r="J1878" i="3"/>
  <c r="J751" i="3"/>
  <c r="J715" i="3"/>
  <c r="J508" i="3"/>
  <c r="J2497" i="3"/>
  <c r="J4118" i="3"/>
  <c r="J5329" i="3"/>
  <c r="J5780" i="3"/>
  <c r="J2321" i="3"/>
  <c r="J207" i="3"/>
  <c r="J1688" i="3"/>
  <c r="J1952" i="3"/>
  <c r="J1162" i="3"/>
  <c r="J3740" i="3"/>
  <c r="J736" i="3"/>
  <c r="J438" i="3"/>
  <c r="J1523" i="3"/>
  <c r="J4070" i="3"/>
  <c r="J95" i="3"/>
  <c r="J5201" i="3"/>
  <c r="J2152" i="3"/>
  <c r="J1340" i="3"/>
  <c r="J3787" i="3"/>
  <c r="J1444" i="3"/>
  <c r="J4352" i="3"/>
  <c r="J234" i="3"/>
  <c r="J1692" i="3"/>
  <c r="J1868" i="3"/>
  <c r="J573" i="3"/>
  <c r="J3903" i="3"/>
  <c r="J3864" i="3"/>
  <c r="J297" i="3"/>
  <c r="J3859" i="3"/>
  <c r="J5415" i="3"/>
  <c r="J3354" i="3"/>
  <c r="J315" i="3"/>
  <c r="J332" i="3"/>
  <c r="J2193" i="3"/>
  <c r="J633" i="3"/>
  <c r="J2155" i="3"/>
  <c r="J61" i="3"/>
  <c r="J2451" i="3"/>
  <c r="J5167" i="3"/>
  <c r="J1958" i="3"/>
  <c r="J2747" i="3"/>
  <c r="J3477" i="3"/>
  <c r="J1402" i="3"/>
  <c r="J2190" i="3"/>
  <c r="J5165" i="3"/>
  <c r="J2693" i="3"/>
  <c r="J4991" i="3"/>
  <c r="J2446" i="3"/>
  <c r="J922" i="3"/>
  <c r="J4823" i="3"/>
  <c r="J4607" i="3"/>
  <c r="J654" i="3"/>
  <c r="J2294" i="3"/>
  <c r="J2812" i="3"/>
  <c r="J5096" i="3"/>
  <c r="J3497" i="3"/>
  <c r="J685" i="3"/>
  <c r="J3490" i="3"/>
  <c r="J5514" i="3"/>
  <c r="J5314" i="3"/>
  <c r="J1079" i="3"/>
  <c r="J180" i="3"/>
  <c r="J4017" i="3"/>
  <c r="J5456" i="3"/>
  <c r="J2639" i="3"/>
  <c r="J3312" i="3"/>
  <c r="J4011" i="3"/>
  <c r="J5920" i="3"/>
  <c r="J5820" i="3"/>
  <c r="J258" i="3"/>
  <c r="J2013" i="3"/>
  <c r="J1157" i="3"/>
  <c r="J1089" i="3"/>
  <c r="J4677" i="3"/>
  <c r="J3217" i="3"/>
  <c r="J519" i="3"/>
  <c r="J4261" i="3"/>
  <c r="J630" i="3"/>
  <c r="J4938" i="3"/>
  <c r="J1639" i="3"/>
  <c r="J1549" i="3"/>
  <c r="J5518" i="3"/>
  <c r="J4666" i="3"/>
  <c r="J4465" i="3"/>
  <c r="J1002" i="3"/>
  <c r="J5279" i="3"/>
  <c r="J4937" i="3"/>
  <c r="J1145" i="3"/>
  <c r="J3485" i="3"/>
  <c r="J3583" i="3"/>
  <c r="J5011" i="3"/>
  <c r="J4163" i="3"/>
  <c r="J4446" i="3"/>
  <c r="J3628" i="3"/>
  <c r="J5278" i="3"/>
  <c r="J2358" i="3"/>
  <c r="J3105" i="3"/>
  <c r="J5377" i="3"/>
  <c r="J938" i="3"/>
  <c r="J2344" i="3"/>
  <c r="J2018" i="3"/>
  <c r="J2471" i="3"/>
  <c r="J4248" i="3"/>
  <c r="J5851" i="3"/>
  <c r="J2988" i="3"/>
  <c r="J267" i="3"/>
  <c r="J4892" i="3"/>
  <c r="J5310" i="3"/>
  <c r="J4680" i="3"/>
  <c r="J2668" i="3"/>
  <c r="J1676" i="3"/>
  <c r="J1496" i="3"/>
  <c r="J4172" i="3"/>
  <c r="J4149" i="3"/>
  <c r="J494" i="3"/>
  <c r="J1092" i="3"/>
  <c r="J3874" i="3"/>
  <c r="J4278" i="3"/>
  <c r="J3460" i="3"/>
  <c r="J656" i="3"/>
  <c r="J5504" i="3"/>
  <c r="J123" i="3"/>
  <c r="J1018" i="3"/>
  <c r="J5258" i="3"/>
  <c r="J5937" i="3"/>
  <c r="J2148" i="3"/>
  <c r="J3768" i="3"/>
  <c r="J5915" i="3"/>
  <c r="J5463" i="3"/>
  <c r="J5352" i="3"/>
  <c r="J580" i="3"/>
  <c r="J3463" i="3"/>
  <c r="J639" i="3"/>
  <c r="J3152" i="3"/>
  <c r="J2187" i="3"/>
  <c r="J1209" i="3"/>
  <c r="J2051" i="3"/>
  <c r="J1151" i="3"/>
  <c r="J454" i="3"/>
  <c r="J1938" i="3"/>
  <c r="J3943" i="3"/>
  <c r="J2505" i="3"/>
  <c r="J2426" i="3"/>
  <c r="J597" i="3"/>
  <c r="J471" i="3"/>
  <c r="J1275" i="3"/>
  <c r="J4876" i="3"/>
  <c r="J5300" i="3"/>
  <c r="J3191" i="3"/>
  <c r="J1796" i="3"/>
  <c r="J3277" i="3"/>
  <c r="J1786" i="3"/>
  <c r="J5241" i="3"/>
  <c r="J5977" i="3"/>
  <c r="J3069" i="3"/>
  <c r="J4429" i="3"/>
  <c r="J994" i="3"/>
  <c r="J872" i="3"/>
  <c r="J3888" i="3"/>
  <c r="J3381" i="3"/>
  <c r="J265" i="3"/>
  <c r="J2501" i="3"/>
  <c r="J5870" i="3"/>
  <c r="J1990" i="3"/>
  <c r="J2772" i="3"/>
  <c r="J2819" i="3"/>
  <c r="J5855" i="3"/>
  <c r="J4222" i="3"/>
  <c r="J4656" i="3"/>
  <c r="J926" i="3"/>
  <c r="J3062" i="3"/>
  <c r="J2513" i="3"/>
  <c r="J3563" i="3"/>
  <c r="J5772" i="3"/>
  <c r="J4254" i="3"/>
  <c r="J2188" i="3"/>
  <c r="J2558" i="3"/>
  <c r="J546" i="3"/>
  <c r="J4676" i="3"/>
  <c r="J2847" i="3"/>
  <c r="J3523" i="3"/>
  <c r="J3120" i="3"/>
  <c r="J1829" i="3"/>
  <c r="J5986" i="3"/>
  <c r="J5970" i="3"/>
  <c r="J4670" i="3"/>
  <c r="J286" i="3"/>
  <c r="J4231" i="3"/>
  <c r="J4380" i="3"/>
  <c r="J386" i="3"/>
  <c r="J5090" i="3"/>
  <c r="J5410" i="3"/>
  <c r="J1714" i="3"/>
  <c r="J4802" i="3"/>
  <c r="J5626" i="3"/>
  <c r="J3841" i="3"/>
  <c r="J56" i="3"/>
  <c r="J1115" i="3"/>
  <c r="J5824" i="3"/>
  <c r="J720" i="3"/>
  <c r="J2019" i="3"/>
  <c r="J2577" i="3"/>
  <c r="J1138" i="3"/>
  <c r="J3901" i="3"/>
  <c r="J2758" i="3"/>
  <c r="J5836" i="3"/>
  <c r="J480" i="3"/>
  <c r="J1592" i="3"/>
  <c r="J2676" i="3"/>
  <c r="J5965" i="3"/>
  <c r="J3215" i="3"/>
  <c r="J4577" i="3"/>
  <c r="J629" i="3"/>
  <c r="J2404" i="3"/>
  <c r="J3237" i="3"/>
  <c r="J3251" i="3"/>
  <c r="J4377" i="3"/>
  <c r="J3701" i="3"/>
  <c r="J5608" i="3"/>
  <c r="J3231" i="3"/>
  <c r="J754" i="3"/>
  <c r="J567" i="3"/>
  <c r="J1286" i="3"/>
  <c r="J5026" i="3"/>
  <c r="J746" i="3"/>
  <c r="J2744" i="3"/>
  <c r="J5273" i="3"/>
  <c r="J3008" i="3"/>
  <c r="J1438" i="3"/>
  <c r="J2777" i="3"/>
  <c r="J2280" i="3"/>
  <c r="J439" i="3"/>
  <c r="J2202" i="3"/>
  <c r="J2367" i="3"/>
  <c r="J4126" i="3"/>
  <c r="J3371" i="3"/>
  <c r="J1533" i="3"/>
  <c r="J4822" i="3"/>
  <c r="J5094" i="3"/>
  <c r="J3305" i="3"/>
  <c r="J796" i="3"/>
  <c r="J1933" i="3"/>
  <c r="J3154" i="3"/>
  <c r="J263" i="3"/>
  <c r="J3758" i="3"/>
  <c r="J1121" i="3"/>
  <c r="J3264" i="3"/>
  <c r="J1042" i="3"/>
  <c r="J4362" i="3"/>
  <c r="J1539" i="3"/>
  <c r="J2222" i="3"/>
  <c r="J3886" i="3"/>
  <c r="J233" i="3"/>
  <c r="J4098" i="3"/>
  <c r="J5306" i="3"/>
  <c r="J2616" i="3"/>
  <c r="J417" i="3"/>
  <c r="J5534" i="3"/>
  <c r="J2487" i="3"/>
  <c r="J5404" i="3"/>
  <c r="J2984" i="3"/>
  <c r="J3281" i="3"/>
  <c r="J1536" i="3"/>
  <c r="J373" i="3"/>
  <c r="J1520" i="3"/>
  <c r="J5919" i="3"/>
  <c r="J173" i="3"/>
  <c r="J5212" i="3"/>
  <c r="J4685" i="3"/>
  <c r="J2927" i="3"/>
  <c r="J1875" i="3"/>
  <c r="J1770" i="3"/>
  <c r="J4327" i="3"/>
  <c r="J1256" i="3"/>
  <c r="J549" i="3"/>
  <c r="J1011" i="3"/>
  <c r="J460" i="3"/>
  <c r="J1894" i="3"/>
  <c r="J2796" i="3"/>
  <c r="J535" i="3"/>
  <c r="J2067" i="3"/>
  <c r="J5956" i="3"/>
  <c r="J4893" i="3"/>
  <c r="J3133" i="3"/>
  <c r="J5950" i="3"/>
  <c r="J2887" i="3"/>
  <c r="J3640" i="3"/>
  <c r="J1543" i="3"/>
  <c r="J4579" i="3"/>
  <c r="J1803" i="3"/>
  <c r="J1316" i="3"/>
  <c r="J5691" i="3"/>
  <c r="J374" i="3"/>
  <c r="J617" i="3"/>
  <c r="J2966" i="3"/>
  <c r="J2366" i="3"/>
  <c r="J5185" i="3"/>
  <c r="J2059" i="3"/>
  <c r="J1174" i="3"/>
  <c r="J1424" i="3"/>
  <c r="J2399" i="3"/>
  <c r="J2886" i="3"/>
  <c r="J3341" i="3"/>
  <c r="J3296" i="3"/>
  <c r="J3708" i="3"/>
  <c r="J4722" i="3"/>
  <c r="J5363" i="3"/>
  <c r="J1146" i="3"/>
  <c r="J4779" i="3"/>
  <c r="J3041" i="3"/>
  <c r="J2439" i="3"/>
  <c r="J4743" i="3"/>
  <c r="J3906" i="3"/>
  <c r="J2678" i="3"/>
  <c r="J5641" i="3"/>
  <c r="J85" i="3"/>
  <c r="J3842" i="3"/>
  <c r="J5354" i="3"/>
  <c r="J4069" i="3"/>
  <c r="J1421" i="3"/>
  <c r="J506" i="3"/>
  <c r="J4968" i="3"/>
  <c r="J4566" i="3"/>
  <c r="J3960" i="3"/>
  <c r="J4200" i="3"/>
  <c r="J1037" i="3"/>
  <c r="J2245" i="3"/>
  <c r="J4543" i="3"/>
  <c r="J5649" i="3"/>
  <c r="J5041" i="3"/>
  <c r="J5106" i="3"/>
  <c r="J5657" i="3"/>
  <c r="J5062" i="3"/>
  <c r="J5031" i="3"/>
  <c r="J2200" i="3"/>
  <c r="J114" i="3"/>
  <c r="J1085" i="3"/>
  <c r="J3181" i="3"/>
  <c r="J1065" i="3"/>
  <c r="J3472" i="3"/>
  <c r="J5897" i="3"/>
  <c r="J2206" i="3"/>
  <c r="J789" i="3"/>
  <c r="J5428" i="3"/>
  <c r="J4605" i="3"/>
  <c r="J2810" i="3"/>
  <c r="J1831" i="3"/>
  <c r="J3619" i="3"/>
  <c r="J4958" i="3"/>
  <c r="J22" i="3"/>
  <c r="J3127" i="3"/>
  <c r="J5701" i="3"/>
  <c r="J5854" i="3"/>
  <c r="J892" i="3"/>
  <c r="J4325" i="3"/>
  <c r="J3117" i="3"/>
  <c r="J4356" i="3"/>
  <c r="J3956" i="3"/>
  <c r="J658" i="3"/>
  <c r="J256" i="3"/>
  <c r="J1562" i="3"/>
  <c r="J5129" i="3"/>
  <c r="J1341" i="3"/>
  <c r="J2894" i="3"/>
  <c r="J4778" i="3"/>
  <c r="J3766" i="3"/>
  <c r="J5308" i="3"/>
  <c r="J1185" i="3"/>
  <c r="J4095" i="3"/>
  <c r="J2598" i="3"/>
  <c r="J1555" i="3"/>
  <c r="J2392" i="3"/>
  <c r="J1506" i="3"/>
  <c r="J1372" i="3"/>
  <c r="J4642" i="3"/>
  <c r="J3944" i="3"/>
  <c r="J118" i="3"/>
  <c r="J2543" i="3"/>
  <c r="J5569" i="3"/>
  <c r="J2500" i="3"/>
  <c r="J126" i="3"/>
  <c r="J2100" i="3"/>
  <c r="J2142" i="3"/>
  <c r="J3491" i="3"/>
  <c r="J5613" i="3"/>
  <c r="J5916" i="3"/>
  <c r="J883" i="3"/>
  <c r="J4806" i="3"/>
  <c r="J3469" i="3"/>
  <c r="J4428" i="3"/>
  <c r="J3162" i="3"/>
  <c r="J2845" i="3"/>
  <c r="J2832" i="3"/>
  <c r="J2419" i="3"/>
  <c r="J2421" i="3"/>
  <c r="J5674" i="3"/>
  <c r="J3746" i="3"/>
  <c r="J2946" i="3"/>
  <c r="J3631" i="3"/>
  <c r="J5255" i="3"/>
  <c r="J2319" i="3"/>
  <c r="J787" i="3"/>
  <c r="J1254" i="3"/>
  <c r="J3182" i="3"/>
  <c r="J2964" i="3"/>
  <c r="J2555" i="3"/>
  <c r="J1263" i="3"/>
  <c r="J3797" i="3"/>
  <c r="J4058" i="3"/>
  <c r="J1161" i="3"/>
  <c r="J3744" i="3"/>
  <c r="J3030" i="3"/>
  <c r="J2625" i="3"/>
  <c r="J1980" i="3"/>
  <c r="J5773" i="3"/>
  <c r="J4507" i="3"/>
  <c r="J4720" i="3"/>
  <c r="J4653" i="3"/>
  <c r="J3036" i="3"/>
  <c r="J4319" i="3"/>
  <c r="J1977" i="3"/>
  <c r="J4817" i="3"/>
  <c r="J4226" i="3"/>
  <c r="J5856" i="3"/>
  <c r="J668" i="3"/>
  <c r="J586" i="3"/>
  <c r="J5508" i="3"/>
  <c r="J5727" i="3"/>
  <c r="J710" i="3"/>
  <c r="J592" i="3"/>
  <c r="J4435" i="3"/>
  <c r="J128" i="3"/>
  <c r="J4201" i="3"/>
  <c r="J2835" i="3"/>
  <c r="J712" i="3"/>
  <c r="J3454" i="3"/>
  <c r="J5150" i="3"/>
  <c r="J5166" i="3"/>
  <c r="J4250" i="3"/>
  <c r="J3754" i="3"/>
  <c r="J675" i="3"/>
  <c r="J4314" i="3"/>
  <c r="J3078" i="3"/>
  <c r="J3508" i="3"/>
  <c r="J3973" i="3"/>
  <c r="J5511" i="3"/>
  <c r="J237" i="3"/>
  <c r="J4570" i="3"/>
  <c r="J2006" i="3"/>
  <c r="J5815" i="3"/>
  <c r="J2891" i="3"/>
  <c r="J1518" i="3"/>
  <c r="J1594" i="3"/>
  <c r="J5322" i="3"/>
  <c r="J3159" i="3"/>
  <c r="J3790" i="3"/>
  <c r="J2619" i="3"/>
  <c r="J791" i="3"/>
  <c r="J1405" i="3"/>
  <c r="J5847" i="3"/>
  <c r="J3256" i="3"/>
  <c r="J877" i="3"/>
  <c r="J2410" i="3"/>
  <c r="J5434" i="3"/>
  <c r="J3229" i="3"/>
  <c r="J2839" i="3"/>
  <c r="J5625" i="3"/>
  <c r="J4392" i="3"/>
  <c r="J4830" i="3"/>
  <c r="J5375" i="3"/>
  <c r="J5087" i="3"/>
  <c r="J2740" i="3"/>
  <c r="J52" i="3"/>
  <c r="J2570" i="3"/>
  <c r="J5347" i="3"/>
  <c r="J1607" i="3"/>
  <c r="J3529" i="3"/>
  <c r="J1974" i="3"/>
  <c r="J1862" i="3"/>
  <c r="J5996" i="3"/>
  <c r="J4504" i="3"/>
  <c r="J1835" i="3"/>
  <c r="J2139" i="3"/>
  <c r="J5734" i="3"/>
  <c r="J5450" i="3"/>
  <c r="J2852" i="3"/>
  <c r="J4598" i="3"/>
  <c r="J1696" i="3"/>
  <c r="J25" i="3"/>
  <c r="J2855" i="3"/>
  <c r="J236" i="3"/>
  <c r="J120" i="3"/>
  <c r="J193" i="3"/>
  <c r="J1103" i="3"/>
  <c r="J5409" i="3"/>
  <c r="J2566" i="3"/>
  <c r="J5745" i="3"/>
  <c r="J5596" i="3"/>
  <c r="J3606" i="3"/>
  <c r="J5621" i="3"/>
  <c r="J5102" i="3"/>
  <c r="J4085" i="3"/>
  <c r="J2215" i="3"/>
  <c r="J2324" i="3"/>
  <c r="J1215" i="3"/>
  <c r="J3916" i="3"/>
  <c r="J2985" i="3"/>
  <c r="J1697" i="3"/>
  <c r="J3816" i="3"/>
  <c r="J2694" i="3"/>
  <c r="J1382" i="3"/>
  <c r="J4203" i="3"/>
  <c r="J4383" i="3"/>
  <c r="J2718" i="3"/>
  <c r="J5676" i="3"/>
  <c r="J342" i="3"/>
  <c r="J5490" i="3"/>
  <c r="J3955" i="3"/>
  <c r="J2979" i="3"/>
  <c r="J917" i="3"/>
  <c r="J4337" i="3"/>
  <c r="J2689" i="3"/>
  <c r="J5005" i="3"/>
  <c r="J1238" i="3"/>
  <c r="J2790" i="3"/>
  <c r="J2211" i="3"/>
  <c r="J3590" i="3"/>
  <c r="J1135" i="3"/>
  <c r="J3037" i="3"/>
  <c r="J1637" i="3"/>
  <c r="J666" i="3"/>
  <c r="J4875" i="3"/>
  <c r="J5489" i="3"/>
  <c r="J899" i="3"/>
  <c r="J3512" i="3"/>
  <c r="J822" i="3"/>
  <c r="J4300" i="3"/>
  <c r="J3942" i="3"/>
  <c r="J5370" i="3"/>
  <c r="J2704" i="3"/>
  <c r="J5767" i="3"/>
  <c r="J5234" i="3"/>
  <c r="J4275" i="3"/>
  <c r="J1813" i="3"/>
  <c r="J5730" i="3"/>
  <c r="J3800" i="3"/>
  <c r="J1134" i="3"/>
  <c r="J2240" i="3"/>
  <c r="J1463" i="3"/>
  <c r="J628" i="3"/>
  <c r="J631" i="3"/>
  <c r="J190" i="3"/>
  <c r="J3038" i="3"/>
  <c r="J93" i="3"/>
  <c r="J4280" i="3"/>
  <c r="J5288" i="3"/>
  <c r="J4045" i="3"/>
  <c r="J1096" i="3"/>
  <c r="J200" i="3"/>
  <c r="J4208" i="3"/>
  <c r="J4855" i="3"/>
  <c r="J3749" i="3"/>
  <c r="J518" i="3"/>
  <c r="J3911" i="3"/>
  <c r="J2632" i="3"/>
  <c r="J186" i="3"/>
  <c r="J5111" i="3"/>
  <c r="J5039" i="3"/>
  <c r="J934" i="3"/>
  <c r="J3147" i="3"/>
  <c r="J4324" i="3"/>
  <c r="J4299" i="3"/>
  <c r="J5326" i="3"/>
  <c r="J2461" i="3"/>
  <c r="J1334" i="3"/>
  <c r="J1682" i="3"/>
  <c r="J4458" i="3"/>
  <c r="J1589" i="3"/>
  <c r="J2058" i="3"/>
  <c r="J1393" i="3"/>
  <c r="J3709" i="3"/>
  <c r="J5742" i="3"/>
  <c r="J1722" i="3"/>
  <c r="J4993" i="3"/>
  <c r="J5335" i="3"/>
  <c r="J5517" i="3"/>
  <c r="J5386" i="3"/>
  <c r="J2607" i="3"/>
  <c r="J5292" i="3"/>
  <c r="J1816" i="3"/>
  <c r="J4516" i="3"/>
  <c r="J345" i="3"/>
  <c r="J1909" i="3"/>
  <c r="J537" i="3"/>
  <c r="J1031" i="3"/>
  <c r="J4274" i="3"/>
  <c r="J176" i="3"/>
  <c r="J4351" i="3"/>
  <c r="J3965" i="3"/>
  <c r="J5910" i="3"/>
  <c r="J706" i="3"/>
  <c r="J769" i="3"/>
  <c r="J3190" i="3"/>
  <c r="J4062" i="3"/>
  <c r="J857" i="3"/>
  <c r="J738" i="3"/>
  <c r="J1009" i="3"/>
  <c r="J1961" i="3"/>
  <c r="J1826" i="3"/>
  <c r="J1291" i="3"/>
  <c r="J625" i="3"/>
  <c r="J512" i="3"/>
  <c r="J3442" i="3"/>
  <c r="J5770" i="3"/>
  <c r="J2488" i="3"/>
  <c r="J5732" i="3"/>
  <c r="J1488" i="3"/>
  <c r="J2698" i="3"/>
  <c r="J687" i="3"/>
  <c r="J3405" i="3"/>
  <c r="J5447" i="3"/>
  <c r="J167" i="3"/>
  <c r="J2849" i="3"/>
  <c r="J483" i="3"/>
  <c r="J3377" i="3"/>
  <c r="J4259" i="3"/>
  <c r="J502" i="3"/>
  <c r="J1513" i="3"/>
  <c r="J4707" i="3"/>
  <c r="J2889" i="3"/>
  <c r="J2579" i="3"/>
  <c r="J2184" i="3"/>
  <c r="J4315" i="3"/>
  <c r="J3122" i="3"/>
  <c r="J5531" i="3"/>
  <c r="J1148" i="3"/>
  <c r="J1289" i="3"/>
  <c r="J2064" i="3"/>
  <c r="J88" i="3"/>
  <c r="J1271" i="3"/>
  <c r="J4510" i="3"/>
  <c r="J3875" i="3"/>
  <c r="J4305" i="3"/>
  <c r="J4151" i="3"/>
  <c r="J5839" i="3"/>
  <c r="J230" i="3"/>
  <c r="J814" i="3"/>
  <c r="J2368" i="3"/>
  <c r="J2391" i="3"/>
  <c r="J3358" i="3"/>
  <c r="J4188" i="3"/>
  <c r="J4093" i="3"/>
  <c r="J3760" i="3"/>
  <c r="J38" i="3"/>
  <c r="J1139" i="3"/>
  <c r="J3622" i="3"/>
  <c r="J5099" i="3"/>
  <c r="J1780" i="3"/>
  <c r="J845" i="3"/>
  <c r="J1389" i="3"/>
  <c r="J4145" i="3"/>
  <c r="J216" i="3"/>
  <c r="J3710" i="3"/>
  <c r="J175" i="3"/>
  <c r="J3593" i="3"/>
  <c r="J3561" i="3"/>
  <c r="J5227" i="3"/>
  <c r="J1100" i="3"/>
  <c r="J1554" i="3"/>
  <c r="J5907" i="3"/>
  <c r="J2508" i="3"/>
  <c r="J790" i="3"/>
  <c r="J1558" i="3"/>
  <c r="J218" i="3"/>
  <c r="J2267" i="3"/>
  <c r="J980" i="3"/>
  <c r="J1580" i="3"/>
  <c r="J542" i="3"/>
  <c r="J5007" i="3"/>
  <c r="J4742" i="3"/>
  <c r="J900" i="3"/>
  <c r="J1857" i="3"/>
  <c r="J1895" i="3"/>
  <c r="J3344" i="3"/>
  <c r="J1434" i="3"/>
  <c r="J620" i="3"/>
  <c r="J2394" i="3"/>
  <c r="J4863" i="3"/>
  <c r="J3784" i="3"/>
  <c r="J4449" i="3"/>
  <c r="J2038" i="3"/>
  <c r="J3240" i="3"/>
  <c r="J5134" i="3"/>
  <c r="J5535" i="3"/>
  <c r="J3450" i="3"/>
  <c r="J3028" i="3"/>
  <c r="J3562" i="3"/>
  <c r="J2762" i="3"/>
  <c r="J1390" i="3"/>
  <c r="J1764" i="3"/>
  <c r="J1242" i="3"/>
  <c r="J1418" i="3"/>
  <c r="J4703" i="3"/>
  <c r="J5779" i="3"/>
  <c r="J4932" i="3"/>
  <c r="J1943" i="3"/>
  <c r="J2713" i="3"/>
  <c r="J700" i="3"/>
  <c r="J3986" i="3"/>
  <c r="J5435" i="3"/>
  <c r="J5262" i="3"/>
  <c r="J4014" i="3"/>
  <c r="J2167" i="3"/>
  <c r="J1182" i="3"/>
  <c r="J5437" i="3"/>
  <c r="J1480" i="3"/>
  <c r="J4965" i="3"/>
  <c r="J3384" i="3"/>
  <c r="J3006" i="3"/>
  <c r="J3092" i="3"/>
  <c r="J2925" i="3"/>
  <c r="J4065" i="3"/>
  <c r="J5142" i="3"/>
  <c r="J1883" i="3"/>
  <c r="J5588" i="3"/>
  <c r="J2218" i="3"/>
  <c r="J4236" i="3"/>
  <c r="J748" i="3"/>
  <c r="J4154" i="3"/>
  <c r="J2641" i="3"/>
  <c r="J2975" i="3"/>
  <c r="J1431" i="3"/>
  <c r="J3877" i="3"/>
  <c r="J2428" i="3"/>
  <c r="J2557" i="3"/>
  <c r="J4311" i="3"/>
  <c r="J5620" i="3"/>
  <c r="J429" i="3"/>
  <c r="J3118" i="3"/>
  <c r="J1190" i="3"/>
  <c r="J241" i="3"/>
  <c r="J3551" i="3"/>
  <c r="J1776" i="3"/>
  <c r="J4006" i="3"/>
  <c r="J2823" i="3"/>
  <c r="J2033" i="3"/>
  <c r="J4123" i="3"/>
  <c r="J5664" i="3"/>
  <c r="J5988" i="3"/>
  <c r="J4399" i="3"/>
  <c r="J3674" i="3"/>
  <c r="J2413" i="3"/>
  <c r="J2749" i="3"/>
  <c r="J219" i="3"/>
  <c r="J794" i="3"/>
  <c r="J1288" i="3"/>
  <c r="J5539" i="3"/>
  <c r="J2236" i="3"/>
  <c r="J2972" i="3"/>
  <c r="J5406" i="3"/>
  <c r="J1329" i="3"/>
  <c r="J2462" i="3"/>
  <c r="J1723" i="3"/>
  <c r="J478" i="3"/>
  <c r="J1548" i="3"/>
  <c r="J4481" i="3"/>
  <c r="J2549" i="3"/>
  <c r="J2547" i="3"/>
  <c r="J1033" i="3"/>
  <c r="J5336" i="3"/>
  <c r="J2186" i="3"/>
  <c r="J856" i="3"/>
  <c r="J71" i="3"/>
  <c r="J2217" i="3"/>
  <c r="J4718" i="3"/>
  <c r="J92" i="3"/>
  <c r="J4933" i="3"/>
  <c r="J2274" i="3"/>
  <c r="J1541" i="3"/>
  <c r="J3232" i="3"/>
  <c r="J3883" i="3"/>
  <c r="J5449" i="3"/>
  <c r="J2229" i="3"/>
  <c r="J1644" i="3"/>
  <c r="J3849" i="3"/>
  <c r="J443" i="3"/>
  <c r="J2658" i="3"/>
  <c r="J1966" i="3"/>
  <c r="J4107" i="3"/>
  <c r="J1529" i="3"/>
  <c r="J3652" i="3"/>
  <c r="J1557" i="3"/>
  <c r="J704" i="3"/>
  <c r="J3843" i="3"/>
  <c r="J1924" i="3"/>
  <c r="J4926" i="3"/>
  <c r="J4156" i="3"/>
  <c r="J5519" i="3"/>
  <c r="J5877" i="3"/>
  <c r="J4591" i="3"/>
  <c r="J490" i="3"/>
  <c r="J3927" i="3"/>
  <c r="J4406" i="3"/>
  <c r="J2897" i="3"/>
  <c r="J4669" i="3"/>
  <c r="J5199" i="3"/>
  <c r="J3022" i="3"/>
  <c r="J2210" i="3"/>
  <c r="J5566" i="3"/>
  <c r="J2225" i="3"/>
  <c r="J1417" i="3"/>
  <c r="J1410" i="3"/>
  <c r="J335" i="3"/>
  <c r="J5493" i="3"/>
  <c r="J3433" i="3"/>
  <c r="J3462" i="3"/>
  <c r="J318" i="3"/>
  <c r="J1911" i="3"/>
  <c r="J2904" i="3"/>
  <c r="J832" i="3"/>
  <c r="J886" i="3"/>
  <c r="J3139" i="3"/>
  <c r="J1225" i="3"/>
  <c r="J4099" i="3"/>
  <c r="J2263" i="3"/>
  <c r="J4037" i="3"/>
  <c r="J2643" i="3"/>
  <c r="J1666" i="3"/>
  <c r="J3941" i="3"/>
  <c r="J151" i="3"/>
  <c r="J1983" i="3"/>
  <c r="J136" i="3"/>
  <c r="J4390" i="3"/>
  <c r="J5364" i="3"/>
  <c r="J5840" i="3"/>
  <c r="J3938" i="3"/>
  <c r="J26" i="3"/>
  <c r="J3205" i="3"/>
  <c r="J1979" i="3"/>
  <c r="J941" i="3"/>
  <c r="J5751" i="3"/>
  <c r="J2784" i="3"/>
  <c r="J254" i="3"/>
  <c r="J3698" i="3"/>
  <c r="J3661" i="3"/>
  <c r="J268" i="3"/>
  <c r="J2332" i="3"/>
  <c r="J4396" i="3"/>
  <c r="J132" i="3"/>
  <c r="J461" i="3"/>
  <c r="J3259" i="3"/>
  <c r="J645" i="3"/>
  <c r="J5686" i="3"/>
  <c r="J5492" i="3"/>
  <c r="J2862" i="3"/>
  <c r="J4969" i="3"/>
  <c r="J2092" i="3"/>
  <c r="J1910" i="3"/>
  <c r="J2205" i="3"/>
  <c r="J5186" i="3"/>
  <c r="J2384" i="3"/>
  <c r="J2769" i="3"/>
  <c r="J525" i="3"/>
  <c r="J3817" i="3"/>
  <c r="J5312" i="3"/>
  <c r="J2174" i="3"/>
  <c r="J3431" i="3"/>
  <c r="J4184" i="3"/>
  <c r="J323" i="3"/>
  <c r="J2714" i="3"/>
  <c r="J2070" i="3"/>
  <c r="J4776" i="3"/>
  <c r="J3153" i="3"/>
  <c r="J3432" i="3"/>
  <c r="J5797" i="3"/>
  <c r="J4367" i="3"/>
  <c r="J852" i="3"/>
  <c r="J5765" i="3"/>
  <c r="J2560" i="3"/>
  <c r="J4206" i="3"/>
  <c r="J709" i="3"/>
  <c r="J211" i="3"/>
  <c r="J1602" i="3"/>
  <c r="J320" i="3"/>
  <c r="J5656" i="3"/>
  <c r="J80" i="3"/>
  <c r="J989" i="3"/>
  <c r="J721" i="3"/>
  <c r="J2239" i="3"/>
  <c r="J5881" i="3"/>
  <c r="J4716" i="3"/>
  <c r="J4975" i="3"/>
  <c r="J3035" i="3"/>
  <c r="J1617" i="3"/>
  <c r="J1210" i="3"/>
  <c r="J588" i="3"/>
  <c r="J1368" i="3"/>
  <c r="J4974" i="3"/>
  <c r="J5555" i="3"/>
  <c r="J2523" i="3"/>
  <c r="J5585" i="3"/>
  <c r="J3722" i="3"/>
  <c r="J33" i="3"/>
  <c r="J4713" i="3"/>
  <c r="J5918" i="3"/>
  <c r="J349" i="3"/>
  <c r="J1802" i="3"/>
  <c r="J5374" i="3"/>
  <c r="J291" i="3"/>
  <c r="J770" i="3"/>
  <c r="J330" i="3"/>
  <c r="J2116" i="3"/>
  <c r="J492" i="3"/>
  <c r="J1838" i="3"/>
  <c r="J2282" i="3"/>
  <c r="J4712" i="3"/>
  <c r="J4185" i="3"/>
  <c r="J5419" i="3"/>
  <c r="J5558" i="3"/>
  <c r="J2612" i="3"/>
  <c r="J1879" i="3"/>
  <c r="J4794" i="3"/>
  <c r="J1214" i="3"/>
  <c r="J982" i="3"/>
  <c r="J3981" i="3"/>
  <c r="J3195" i="3"/>
  <c r="J833" i="3"/>
  <c r="J901" i="3"/>
  <c r="J2219" i="3"/>
  <c r="J5885" i="3"/>
  <c r="J1068" i="3"/>
  <c r="J5190" i="3"/>
  <c r="J3993" i="3"/>
  <c r="J5803" i="3"/>
  <c r="J2842" i="3"/>
  <c r="J4346" i="3"/>
  <c r="J3101" i="3"/>
  <c r="J4574" i="3"/>
  <c r="J859" i="3"/>
  <c r="J3625" i="3"/>
  <c r="J3666" i="3"/>
  <c r="J1694" i="3"/>
  <c r="J3949" i="3"/>
  <c r="J3316" i="3"/>
  <c r="J4529" i="3"/>
  <c r="J3399" i="3"/>
  <c r="J1944" i="3"/>
  <c r="J2233" i="3"/>
  <c r="J5305" i="3"/>
  <c r="J5020" i="3"/>
  <c r="J3349" i="3"/>
  <c r="J1614" i="3"/>
  <c r="J619" i="3"/>
  <c r="J1836" i="3"/>
  <c r="J5259" i="3"/>
  <c r="J2053" i="3"/>
  <c r="J4881" i="3"/>
  <c r="J539" i="3"/>
  <c r="J2425" i="3"/>
  <c r="J3825" i="3"/>
  <c r="J5721" i="3"/>
  <c r="J5951" i="3"/>
  <c r="J1704" i="3"/>
  <c r="J4511" i="3"/>
  <c r="J4413" i="3"/>
  <c r="J5049" i="3"/>
  <c r="J5844" i="3"/>
  <c r="J1475" i="3"/>
  <c r="J4761" i="3"/>
  <c r="J513" i="3"/>
  <c r="J493" i="3"/>
  <c r="J3437" i="3"/>
  <c r="J402" i="3"/>
  <c r="J1534" i="3"/>
  <c r="J113" i="3"/>
  <c r="J4585" i="3"/>
  <c r="J1550" i="3"/>
  <c r="J3247" i="3"/>
  <c r="J5614" i="3"/>
  <c r="J2655" i="3"/>
  <c r="J1345" i="3"/>
  <c r="J3379" i="3"/>
  <c r="J724" i="3"/>
  <c r="J2352" i="3"/>
  <c r="J1494" i="3"/>
  <c r="J5573" i="3"/>
  <c r="J4033" i="3"/>
  <c r="J5226" i="3"/>
  <c r="J3664" i="3"/>
  <c r="J3576" i="3"/>
  <c r="J5867" i="3"/>
  <c r="J2176" i="3"/>
  <c r="J5221" i="3"/>
  <c r="J2168" i="3"/>
  <c r="J4864" i="3"/>
  <c r="J3141" i="3"/>
  <c r="J4476" i="3"/>
  <c r="J1104" i="3"/>
  <c r="J5791" i="3"/>
  <c r="J3517" i="3"/>
  <c r="J726" i="3"/>
  <c r="J936" i="3"/>
  <c r="J1572" i="3"/>
  <c r="J2499" i="3"/>
  <c r="J2659" i="3"/>
  <c r="J3136" i="3"/>
  <c r="J5914" i="3"/>
  <c r="J4229" i="3"/>
  <c r="J3567" i="3"/>
  <c r="J1455" i="3"/>
  <c r="J5340" i="3"/>
  <c r="J2768" i="3"/>
  <c r="J1338" i="3"/>
  <c r="J459" i="3"/>
  <c r="J1927" i="3"/>
  <c r="J2920" i="3"/>
  <c r="J1173" i="3"/>
  <c r="J4696" i="3"/>
  <c r="J2143" i="3"/>
  <c r="J5927" i="3"/>
  <c r="J3950" i="3"/>
  <c r="J4422" i="3"/>
  <c r="J697" i="3"/>
  <c r="J1048" i="3"/>
  <c r="J3202" i="3"/>
  <c r="J5983" i="3"/>
  <c r="J735" i="3"/>
  <c r="J5123" i="3"/>
  <c r="J766" i="3"/>
  <c r="J1691" i="3"/>
  <c r="J127" i="3"/>
  <c r="J3198" i="3"/>
  <c r="J1336" i="3"/>
  <c r="J1853" i="3"/>
  <c r="J210" i="3"/>
  <c r="J3301" i="3"/>
  <c r="J4528" i="3"/>
  <c r="J3677" i="3"/>
  <c r="J3138" i="3"/>
  <c r="J2414" i="3"/>
  <c r="J1840" i="3"/>
  <c r="J825" i="3"/>
  <c r="J3781" i="3"/>
  <c r="J558" i="3"/>
  <c r="J2435" i="3"/>
  <c r="J2991" i="3"/>
  <c r="J1528" i="3"/>
  <c r="J1082" i="3"/>
  <c r="J2743" i="3"/>
  <c r="J3487" i="3"/>
  <c r="J2992" i="3"/>
  <c r="J3537" i="3"/>
  <c r="J2305" i="3"/>
  <c r="J363" i="3"/>
  <c r="J3058" i="3"/>
  <c r="J1889" i="3"/>
  <c r="J2535" i="3"/>
  <c r="J663" i="3"/>
  <c r="J336" i="3"/>
  <c r="J4424" i="3"/>
  <c r="J2634" i="3"/>
  <c r="J5025" i="3"/>
  <c r="J2911" i="3"/>
  <c r="J1394" i="3"/>
  <c r="J2043" i="3"/>
  <c r="J1357" i="3"/>
  <c r="J2787" i="3"/>
  <c r="J1255" i="3"/>
  <c r="J4055" i="3"/>
  <c r="J1915" i="3"/>
  <c r="J3672" i="3"/>
  <c r="J4160" i="3"/>
  <c r="J3430" i="3"/>
  <c r="J3604" i="3"/>
  <c r="J3007" i="3"/>
  <c r="J755" i="3"/>
  <c r="J4660" i="3"/>
  <c r="J337" i="3"/>
  <c r="J4407" i="3"/>
  <c r="J1744" i="3"/>
  <c r="J772" i="3"/>
  <c r="J1571" i="3"/>
  <c r="J797" i="3"/>
  <c r="J360" i="3"/>
  <c r="J247" i="3"/>
  <c r="J3933" i="3"/>
  <c r="J1850" i="3"/>
  <c r="J1678" i="3"/>
  <c r="J444" i="3"/>
  <c r="J3680" i="3"/>
  <c r="J683" i="3"/>
  <c r="J1912" i="3"/>
  <c r="J1618" i="3"/>
  <c r="J4227" i="3"/>
  <c r="J4805" i="3"/>
  <c r="J4923" i="3"/>
  <c r="J2799" i="3"/>
  <c r="J2708" i="3"/>
  <c r="J2715" i="3"/>
  <c r="J691" i="3"/>
  <c r="J1584" i="3"/>
  <c r="J5044" i="3"/>
  <c r="J5650" i="3"/>
  <c r="J5999" i="3"/>
  <c r="J4736" i="3"/>
  <c r="J1856" i="3"/>
  <c r="J3447" i="3"/>
  <c r="J1478" i="3"/>
  <c r="J1230" i="3"/>
  <c r="J5376" i="3"/>
  <c r="J1461" i="3"/>
  <c r="J2388" i="3"/>
  <c r="J4347" i="3"/>
  <c r="J1998" i="3"/>
  <c r="J4843" i="3"/>
  <c r="J4063" i="3"/>
  <c r="J1996" i="3"/>
  <c r="J5040" i="3"/>
  <c r="J20" i="3"/>
  <c r="J636" i="3"/>
  <c r="J1323" i="3"/>
  <c r="J3503" i="3"/>
  <c r="J4812" i="3"/>
  <c r="J4238" i="3"/>
  <c r="J3313" i="3"/>
  <c r="J5076" i="3"/>
  <c r="J2132" i="3"/>
  <c r="J5823" i="3"/>
  <c r="J4711" i="3"/>
  <c r="J1681" i="3"/>
  <c r="J1221" i="3"/>
  <c r="J2189" i="3"/>
  <c r="J4661" i="3"/>
  <c r="J463" i="3"/>
  <c r="J1187" i="3"/>
  <c r="J1335" i="3"/>
  <c r="J2299" i="3"/>
  <c r="J3163" i="3"/>
  <c r="J1008" i="3"/>
  <c r="J103" i="3"/>
  <c r="J4559" i="3"/>
  <c r="J3284" i="3"/>
  <c r="J2961" i="3"/>
  <c r="J2316" i="3"/>
  <c r="J155" i="3"/>
  <c r="J1262" i="3"/>
  <c r="J1837" i="3"/>
  <c r="J498" i="3"/>
  <c r="J1219" i="3"/>
  <c r="J4649" i="3"/>
  <c r="J5224" i="3"/>
  <c r="J5827" i="3"/>
  <c r="J74" i="3"/>
  <c r="J4054" i="3"/>
  <c r="J2418" i="3"/>
  <c r="J3288" i="3"/>
  <c r="J3984" i="3"/>
  <c r="J12" i="3"/>
  <c r="J3389" i="3"/>
  <c r="J5962" i="3"/>
  <c r="J1739" i="3"/>
  <c r="J3273" i="3"/>
  <c r="J760" i="3"/>
  <c r="J312" i="3"/>
  <c r="J5611" i="3"/>
  <c r="J133" i="3"/>
  <c r="J3879" i="3"/>
  <c r="J4654" i="3"/>
  <c r="J2023" i="3"/>
  <c r="J5723" i="3"/>
  <c r="J1625" i="3"/>
  <c r="J3643" i="3"/>
  <c r="J3500" i="3"/>
  <c r="J1196" i="3"/>
  <c r="J5196" i="3"/>
  <c r="J1056" i="3"/>
  <c r="J5313" i="3"/>
  <c r="J638" i="3"/>
  <c r="J679" i="3"/>
  <c r="J2122" i="3"/>
  <c r="J5501" i="3"/>
  <c r="J5053" i="3"/>
  <c r="J2323" i="3"/>
  <c r="J3135" i="3"/>
  <c r="J3407" i="3"/>
  <c r="J5050" i="3"/>
  <c r="J2412" i="3"/>
  <c r="J3757" i="3"/>
  <c r="J1791" i="3"/>
  <c r="J4537" i="3"/>
  <c r="J3375" i="3"/>
  <c r="J1775" i="3"/>
  <c r="J2510" i="3"/>
  <c r="J3179" i="3"/>
  <c r="J109" i="3"/>
  <c r="J5666" i="3"/>
  <c r="J2423" i="3"/>
  <c r="J2089" i="3"/>
  <c r="J4877" i="3"/>
  <c r="J2307" i="3"/>
  <c r="J3599" i="3"/>
  <c r="J5311" i="3"/>
  <c r="J4538" i="3"/>
  <c r="J5857" i="3"/>
  <c r="J5898" i="3"/>
  <c r="J5762" i="3"/>
  <c r="J4064" i="3"/>
  <c r="J3356" i="3"/>
  <c r="J784" i="3"/>
  <c r="J1873" i="3"/>
  <c r="J4700" i="3"/>
  <c r="J3607" i="3"/>
  <c r="J5008" i="3"/>
  <c r="J4360" i="3"/>
  <c r="J161" i="3"/>
  <c r="J1059" i="3"/>
  <c r="J2833" i="3"/>
  <c r="J5846" i="3"/>
  <c r="J1583" i="3"/>
  <c r="J4513" i="3"/>
  <c r="J1006" i="3"/>
  <c r="J2453" i="3"/>
  <c r="J3458" i="3"/>
  <c r="J224" i="3"/>
  <c r="J1715" i="3"/>
  <c r="J3954" i="3"/>
  <c r="J5091" i="3"/>
  <c r="J4766" i="3"/>
  <c r="J2990" i="3"/>
  <c r="J2476" i="3"/>
  <c r="J1483" i="3"/>
  <c r="J5121" i="3"/>
  <c r="J601" i="3"/>
  <c r="J1396" i="3"/>
  <c r="J2600" i="3"/>
  <c r="J4354" i="3"/>
  <c r="J744" i="3"/>
  <c r="J1897" i="3"/>
  <c r="J5991" i="3"/>
  <c r="J4266" i="3"/>
  <c r="J4643" i="3"/>
  <c r="J3753" i="3"/>
  <c r="J3121" i="3"/>
  <c r="J5978" i="3"/>
  <c r="J3654" i="3"/>
  <c r="J1252" i="3"/>
  <c r="J1843" i="3"/>
  <c r="J4645" i="3"/>
  <c r="J2401" i="3"/>
  <c r="J2296" i="3"/>
  <c r="J2701" i="3"/>
  <c r="J4030" i="3"/>
  <c r="J2875" i="3"/>
  <c r="J1916" i="3"/>
  <c r="J2151" i="3"/>
  <c r="J1366" i="3"/>
  <c r="J278" i="3"/>
  <c r="J3966" i="3"/>
  <c r="J3614" i="3"/>
  <c r="J4819" i="3"/>
  <c r="J2373" i="3"/>
  <c r="J5711" i="3"/>
  <c r="J4183" i="3"/>
  <c r="J853" i="3"/>
  <c r="J3010" i="3"/>
  <c r="J5446" i="3"/>
  <c r="J3151" i="3"/>
  <c r="J3880" i="3"/>
  <c r="J5425" i="3"/>
  <c r="J5424" i="3"/>
  <c r="J2387" i="3"/>
  <c r="J2000" i="3"/>
  <c r="J767" i="3"/>
  <c r="J59" i="3"/>
  <c r="J3464" i="3"/>
  <c r="J4692" i="3"/>
  <c r="J1049" i="3"/>
  <c r="J3233" i="3"/>
  <c r="J4667" i="3"/>
  <c r="J1081" i="3"/>
  <c r="J3627" i="3"/>
  <c r="J2010" i="3"/>
  <c r="J4243" i="3"/>
  <c r="J3824" i="3"/>
  <c r="J4545" i="3"/>
  <c r="J1165" i="3"/>
  <c r="J2113" i="3"/>
  <c r="J3374" i="3"/>
  <c r="J2003" i="3"/>
  <c r="J435" i="3"/>
  <c r="J5479" i="3"/>
  <c r="J2041" i="3"/>
  <c r="J121" i="3"/>
  <c r="J3149" i="3"/>
  <c r="J272" i="3"/>
  <c r="J1559" i="3"/>
  <c r="J1965" i="3"/>
  <c r="J5654" i="3"/>
  <c r="J4048" i="3"/>
  <c r="J865" i="3"/>
  <c r="J362" i="3"/>
  <c r="J3395" i="3"/>
  <c r="J2133" i="3"/>
  <c r="J36" i="3"/>
  <c r="J2986" i="3"/>
  <c r="J2420" i="3"/>
  <c r="J4521" i="3"/>
  <c r="J5715" i="3"/>
  <c r="J4" i="3"/>
  <c r="J339" i="3"/>
  <c r="J1766" i="3"/>
  <c r="J978" i="3"/>
  <c r="J2407" i="3"/>
  <c r="J5993" i="3"/>
  <c r="J1970" i="3"/>
  <c r="J5384" i="3"/>
  <c r="J5866" i="3"/>
  <c r="J3493" i="3"/>
  <c r="J4550" i="3"/>
  <c r="J5277" i="3"/>
  <c r="J3839" i="3"/>
  <c r="J1117" i="3"/>
  <c r="J577" i="3"/>
  <c r="J4905" i="3"/>
  <c r="J1881" i="3"/>
  <c r="J1019" i="3"/>
  <c r="J5036" i="3"/>
  <c r="J1411" i="3"/>
  <c r="J2996" i="3"/>
  <c r="J3997" i="3"/>
  <c r="J526" i="3"/>
  <c r="J2017" i="3"/>
  <c r="J1574" i="3"/>
  <c r="J227" i="3"/>
  <c r="J3282" i="3"/>
  <c r="J2440" i="3"/>
  <c r="J1748" i="3"/>
  <c r="J5554" i="3"/>
  <c r="J4630" i="3"/>
  <c r="J4344" i="3"/>
  <c r="J2664" i="3"/>
  <c r="J2916" i="3"/>
  <c r="J2756" i="3"/>
  <c r="J664" i="3"/>
  <c r="J1821" i="3"/>
  <c r="J2101" i="3"/>
  <c r="J4072" i="3"/>
  <c r="J2161" i="3"/>
  <c r="J1240" i="3"/>
  <c r="J3860" i="3"/>
  <c r="J3027" i="3"/>
  <c r="J4647" i="3"/>
  <c r="J5972" i="3"/>
  <c r="J2241" i="3"/>
  <c r="J5499" i="3"/>
  <c r="J3962" i="3"/>
  <c r="J986" i="3"/>
  <c r="J4678" i="3"/>
  <c r="J5270" i="3"/>
  <c r="J1432" i="3"/>
  <c r="J1758" i="3"/>
  <c r="J962" i="3"/>
  <c r="J2871" i="3"/>
  <c r="J3807" i="3"/>
  <c r="J1435" i="3"/>
  <c r="J2090" i="3"/>
  <c r="J2128" i="3"/>
  <c r="J574" i="3"/>
  <c r="J2060" i="3"/>
  <c r="J3876" i="3"/>
  <c r="J4284" i="3"/>
  <c r="J3207" i="3"/>
  <c r="J3759" i="3"/>
  <c r="J1310" i="3"/>
  <c r="J2581" i="3"/>
  <c r="J5360" i="3"/>
  <c r="J5968" i="3"/>
  <c r="J5708" i="3"/>
  <c r="J3039" i="3"/>
  <c r="J648" i="3"/>
  <c r="J976" i="3"/>
  <c r="J3650" i="3"/>
  <c r="J3065" i="3"/>
  <c r="J4751" i="3"/>
  <c r="J2171" i="3"/>
  <c r="J3502" i="3"/>
  <c r="J4693" i="3"/>
  <c r="J4890" i="3"/>
  <c r="J2458" i="3"/>
  <c r="J3250" i="3"/>
  <c r="J2434" i="3"/>
  <c r="J2956" i="3"/>
  <c r="J3235" i="3"/>
  <c r="J2893" i="3"/>
  <c r="J2831" i="3"/>
  <c r="J3206" i="3"/>
  <c r="J206" i="3"/>
  <c r="J3832" i="3"/>
  <c r="J195" i="3"/>
  <c r="J5267" i="3"/>
  <c r="J2903" i="3"/>
  <c r="J587" i="3"/>
  <c r="J5197" i="3"/>
  <c r="J991" i="3"/>
  <c r="J4189" i="3"/>
  <c r="J2098" i="3"/>
  <c r="J5390" i="3"/>
  <c r="J1707" i="3"/>
  <c r="J3970" i="3"/>
  <c r="J3556" i="3"/>
  <c r="J2559" i="3"/>
  <c r="J911" i="3"/>
  <c r="J4228" i="3"/>
  <c r="J3748" i="3"/>
  <c r="J3868" i="3"/>
  <c r="J5990" i="3"/>
  <c r="J2032" i="3"/>
  <c r="J366" i="3"/>
  <c r="J5194" i="3"/>
  <c r="J5776" i="3"/>
  <c r="J2716" i="3"/>
  <c r="J890" i="3"/>
  <c r="J2786" i="3"/>
  <c r="J4581" i="3"/>
  <c r="J45" i="3"/>
  <c r="J3211" i="3"/>
  <c r="J5523" i="3"/>
  <c r="J5245" i="3"/>
  <c r="J5966" i="3"/>
  <c r="J3595" i="3"/>
  <c r="J3199" i="3"/>
  <c r="J5737" i="3"/>
  <c r="J372" i="3"/>
  <c r="J555" i="3"/>
  <c r="J378" i="3"/>
  <c r="J1874" i="3"/>
  <c r="J5679" i="3"/>
  <c r="J4436" i="3"/>
  <c r="J740" i="3"/>
  <c r="J2304" i="3"/>
  <c r="J4056" i="3"/>
  <c r="J653" i="3"/>
  <c r="J5632" i="3"/>
  <c r="J2015" i="3"/>
  <c r="J3867" i="3"/>
  <c r="J3343" i="3"/>
  <c r="J4731" i="3"/>
  <c r="J2291" i="3"/>
  <c r="J5896" i="3"/>
  <c r="J413" i="3"/>
  <c r="J851" i="3"/>
  <c r="J5089" i="3"/>
  <c r="J3994" i="3"/>
  <c r="J4604" i="3"/>
  <c r="J3553" i="3"/>
  <c r="J5081" i="3"/>
  <c r="J4931" i="3"/>
  <c r="J359" i="3"/>
  <c r="J4821" i="3"/>
  <c r="J1469" i="3"/>
  <c r="J3587" i="3"/>
  <c r="J1026" i="3"/>
  <c r="J3853" i="3"/>
  <c r="J5088" i="3"/>
  <c r="J3452" i="3"/>
  <c r="J966" i="3"/>
  <c r="J1595" i="3"/>
  <c r="J4612" i="3"/>
  <c r="J4364" i="3"/>
  <c r="J5816" i="3"/>
  <c r="J1116" i="3"/>
  <c r="J2088" i="3"/>
  <c r="J4281" i="3"/>
  <c r="J2163" i="3"/>
  <c r="J4945" i="3"/>
  <c r="J42" i="3"/>
  <c r="J5507" i="3"/>
  <c r="J3365" i="3"/>
  <c r="J4249" i="3"/>
  <c r="J4714" i="3"/>
  <c r="J1441" i="3"/>
  <c r="J798" i="3"/>
  <c r="J447" i="3"/>
  <c r="J3" i="3"/>
  <c r="J1093" i="3"/>
  <c r="J4121" i="3"/>
  <c r="J843" i="3"/>
  <c r="J3609" i="3"/>
  <c r="J659" i="3"/>
  <c r="J1741" i="3"/>
  <c r="J1471" i="3"/>
  <c r="J714" i="3"/>
  <c r="J3290" i="3"/>
  <c r="J183" i="3"/>
  <c r="J5704" i="3"/>
  <c r="J3521" i="3"/>
  <c r="J3076" i="3"/>
  <c r="J2696" i="3"/>
  <c r="J377" i="3"/>
  <c r="J846" i="3"/>
  <c r="J2084" i="3"/>
  <c r="J2802" i="3"/>
  <c r="J3357" i="3"/>
  <c r="J1319" i="3"/>
  <c r="J5618" i="3"/>
  <c r="J1658" i="3"/>
  <c r="J5750" i="3"/>
  <c r="J5790" i="3"/>
  <c r="J3765" i="3"/>
  <c r="J1812" i="3"/>
  <c r="J5633" i="3"/>
  <c r="J4182" i="3"/>
  <c r="J4665" i="3"/>
  <c r="J3052" i="3"/>
  <c r="J5865" i="3"/>
  <c r="J4488" i="3"/>
  <c r="J4199" i="3"/>
  <c r="J869" i="3"/>
  <c r="J3004" i="3"/>
  <c r="J1043" i="3"/>
  <c r="J4341" i="3"/>
  <c r="J163" i="3"/>
  <c r="J1321" i="3"/>
  <c r="J1010" i="3"/>
  <c r="J5615" i="3"/>
  <c r="J5119" i="3"/>
  <c r="J4486" i="3"/>
  <c r="J1690" i="3"/>
  <c r="J1211" i="3"/>
  <c r="J3555" i="3"/>
  <c r="J5103" i="3"/>
  <c r="J4804" i="3"/>
  <c r="J3763" i="3"/>
  <c r="J1442" i="3"/>
  <c r="J3308" i="3"/>
  <c r="J3329" i="3"/>
  <c r="J2008" i="3"/>
  <c r="J2005" i="3"/>
  <c r="J4565" i="3"/>
  <c r="J680" i="3"/>
  <c r="J4025" i="3"/>
  <c r="J3419" i="3"/>
  <c r="J2518" i="3"/>
  <c r="J4567" i="3"/>
  <c r="J1906" i="3"/>
  <c r="J2703" i="3"/>
  <c r="J2667" i="3"/>
  <c r="J4788" i="3"/>
  <c r="J5482" i="3"/>
  <c r="J739" i="3"/>
  <c r="J3222" i="3"/>
  <c r="J2866" i="3"/>
  <c r="J5574" i="3"/>
  <c r="J2937" i="3"/>
  <c r="J1060" i="3"/>
  <c r="J199" i="3"/>
  <c r="J1968" i="3"/>
  <c r="J3177" i="3"/>
  <c r="J841" i="3"/>
  <c r="J3861" i="3"/>
  <c r="J2681" i="3"/>
  <c r="J90" i="3"/>
  <c r="J3967" i="3"/>
  <c r="J2106" i="3"/>
  <c r="J239" i="3"/>
  <c r="J4391" i="3"/>
  <c r="J4443" i="3"/>
  <c r="J4478" i="3"/>
  <c r="J4223" i="3"/>
  <c r="J3090" i="3"/>
  <c r="J284" i="3"/>
  <c r="J2443" i="3"/>
  <c r="J984" i="3"/>
  <c r="J3252" i="3"/>
  <c r="J4970" i="3"/>
  <c r="J3183" i="3"/>
  <c r="J1920" i="3"/>
  <c r="J76" i="3"/>
  <c r="J1136" i="3"/>
  <c r="J2456" i="3"/>
  <c r="J3478" i="3"/>
  <c r="J5850" i="3"/>
  <c r="J5878" i="3"/>
  <c r="J3501" i="3"/>
  <c r="J1515" i="3"/>
  <c r="J2405" i="3"/>
  <c r="J4844" i="3"/>
  <c r="J3639" i="3"/>
  <c r="J2685" i="3"/>
  <c r="J3573" i="3"/>
  <c r="J420" i="3"/>
  <c r="J1243" i="3"/>
  <c r="J4473" i="3"/>
  <c r="J1091" i="3"/>
  <c r="J2415" i="3"/>
  <c r="J4477" i="3"/>
  <c r="J4943" i="3"/>
  <c r="J3854" i="3"/>
  <c r="J2347" i="3"/>
  <c r="J3189" i="3"/>
  <c r="J4915" i="3"/>
  <c r="J5868" i="3"/>
  <c r="J5391" i="3"/>
  <c r="J999" i="3"/>
  <c r="J1932" i="3"/>
  <c r="J5372" i="3"/>
  <c r="J5238" i="3"/>
  <c r="J4505" i="3"/>
  <c r="J2107" i="3"/>
  <c r="J2726" i="3"/>
  <c r="J455" i="3"/>
  <c r="J5735" i="3"/>
  <c r="J4395" i="3"/>
  <c r="J3359" i="3"/>
  <c r="J2588" i="3"/>
  <c r="J3272" i="3"/>
  <c r="J4140" i="3"/>
  <c r="J4497" i="3"/>
  <c r="J1281" i="3"/>
  <c r="J3934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G2" i="1"/>
  <c r="H2" i="1" s="1" a="1"/>
  <c r="H2" i="1" s="1"/>
  <c r="G3" i="1"/>
  <c r="H3" i="1" s="1" a="1"/>
  <c r="H3" i="1" s="1"/>
  <c r="G4" i="1"/>
  <c r="H4" i="1" s="1" a="1"/>
  <c r="H4" i="1" s="1"/>
  <c r="G5" i="1"/>
  <c r="H5" i="1" s="1" a="1"/>
  <c r="H5" i="1" s="1"/>
  <c r="G6" i="1"/>
  <c r="H6" i="1" s="1" a="1"/>
  <c r="H6" i="1" s="1"/>
  <c r="G7" i="1"/>
  <c r="H7" i="1" s="1" a="1"/>
  <c r="H7" i="1" s="1"/>
  <c r="G8" i="1"/>
  <c r="H8" i="1" s="1" a="1"/>
  <c r="H8" i="1" s="1"/>
  <c r="G9" i="1"/>
  <c r="H9" i="1" s="1" a="1"/>
  <c r="H9" i="1" s="1"/>
  <c r="G10" i="1"/>
  <c r="H10" i="1" s="1" a="1"/>
  <c r="H10" i="1" s="1"/>
  <c r="G11" i="1"/>
  <c r="H11" i="1" s="1" a="1"/>
  <c r="H11" i="1" s="1"/>
  <c r="G12" i="1"/>
  <c r="H12" i="1" s="1" a="1"/>
  <c r="H12" i="1" s="1"/>
  <c r="G13" i="1"/>
  <c r="H13" i="1" s="1" a="1"/>
  <c r="H13" i="1" s="1"/>
  <c r="G14" i="1"/>
  <c r="H14" i="1" s="1" a="1"/>
  <c r="H14" i="1" s="1"/>
  <c r="G15" i="1"/>
  <c r="H15" i="1" s="1" a="1"/>
  <c r="H15" i="1" s="1"/>
  <c r="G16" i="1"/>
  <c r="H16" i="1" s="1" a="1"/>
  <c r="H16" i="1" s="1"/>
  <c r="G17" i="1"/>
  <c r="H17" i="1" s="1" a="1"/>
  <c r="H17" i="1" s="1"/>
  <c r="G18" i="1"/>
  <c r="H18" i="1" s="1" a="1"/>
  <c r="H18" i="1" s="1"/>
  <c r="G19" i="1"/>
  <c r="H19" i="1" s="1" a="1"/>
  <c r="H19" i="1" s="1"/>
  <c r="G20" i="1"/>
  <c r="H20" i="1" s="1" a="1"/>
  <c r="H20" i="1" s="1"/>
  <c r="G21" i="1"/>
  <c r="H21" i="1" s="1" a="1"/>
  <c r="H21" i="1" s="1"/>
  <c r="G22" i="1"/>
  <c r="H22" i="1" s="1" a="1"/>
  <c r="H22" i="1" s="1"/>
  <c r="L526" i="3" s="1"/>
  <c r="G23" i="1"/>
  <c r="H23" i="1" s="1" a="1"/>
  <c r="H23" i="1" s="1"/>
  <c r="G24" i="1"/>
  <c r="H24" i="1" s="1" a="1"/>
  <c r="H24" i="1" s="1"/>
  <c r="G25" i="1"/>
  <c r="H25" i="1" s="1" a="1"/>
  <c r="H25" i="1" s="1"/>
  <c r="L1320" i="3" s="1"/>
  <c r="G26" i="1"/>
  <c r="H26" i="1" s="1" a="1"/>
  <c r="H26" i="1" s="1"/>
  <c r="G27" i="1"/>
  <c r="H27" i="1" s="1" a="1"/>
  <c r="H27" i="1" s="1"/>
  <c r="G28" i="1"/>
  <c r="H28" i="1" s="1" a="1"/>
  <c r="H28" i="1" s="1"/>
  <c r="G29" i="1"/>
  <c r="H29" i="1" s="1" a="1"/>
  <c r="H29" i="1" s="1"/>
  <c r="G30" i="1"/>
  <c r="H30" i="1" s="1" a="1"/>
  <c r="H30" i="1" s="1"/>
  <c r="G31" i="1"/>
  <c r="H31" i="1" s="1" a="1"/>
  <c r="H31" i="1" s="1"/>
  <c r="G32" i="1"/>
  <c r="H32" i="1" s="1" a="1"/>
  <c r="H32" i="1" s="1"/>
  <c r="G33" i="1"/>
  <c r="H33" i="1" s="1" a="1"/>
  <c r="H33" i="1" s="1"/>
  <c r="G34" i="1"/>
  <c r="H34" i="1" s="1" a="1"/>
  <c r="H34" i="1" s="1"/>
  <c r="G35" i="1"/>
  <c r="H35" i="1" s="1" a="1"/>
  <c r="H35" i="1" s="1"/>
  <c r="G36" i="1"/>
  <c r="H36" i="1" s="1" a="1"/>
  <c r="H36" i="1" s="1"/>
  <c r="G37" i="1"/>
  <c r="H37" i="1" s="1" a="1"/>
  <c r="H37" i="1" s="1"/>
  <c r="G38" i="1"/>
  <c r="H38" i="1" s="1" a="1"/>
  <c r="H38" i="1" s="1"/>
  <c r="G39" i="1"/>
  <c r="H39" i="1" s="1" a="1"/>
  <c r="H39" i="1" s="1"/>
  <c r="G40" i="1"/>
  <c r="H40" i="1" s="1" a="1"/>
  <c r="H40" i="1" s="1"/>
  <c r="G41" i="1"/>
  <c r="H41" i="1" s="1" a="1"/>
  <c r="H41" i="1" s="1"/>
  <c r="G42" i="1"/>
  <c r="H42" i="1" s="1" a="1"/>
  <c r="H42" i="1" s="1"/>
  <c r="L4966" i="3" s="1"/>
  <c r="G43" i="1"/>
  <c r="H43" i="1" s="1" a="1"/>
  <c r="H43" i="1" s="1"/>
  <c r="G44" i="1"/>
  <c r="H44" i="1" s="1" a="1"/>
  <c r="H44" i="1" s="1"/>
  <c r="G45" i="1"/>
  <c r="H45" i="1" s="1" a="1"/>
  <c r="H45" i="1" s="1"/>
  <c r="G46" i="1"/>
  <c r="H46" i="1" s="1" a="1"/>
  <c r="H46" i="1" s="1"/>
  <c r="L3873" i="3" s="1"/>
  <c r="G47" i="1"/>
  <c r="H47" i="1" s="1" a="1"/>
  <c r="H47" i="1" s="1"/>
  <c r="G48" i="1"/>
  <c r="H48" i="1" s="1" a="1"/>
  <c r="H48" i="1" s="1"/>
  <c r="G49" i="1"/>
  <c r="H49" i="1" s="1" a="1"/>
  <c r="H49" i="1" s="1"/>
  <c r="G50" i="1"/>
  <c r="H50" i="1" s="1" a="1"/>
  <c r="H50" i="1" s="1"/>
  <c r="G51" i="1"/>
  <c r="H51" i="1" s="1" a="1"/>
  <c r="H51" i="1" s="1"/>
  <c r="G52" i="1"/>
  <c r="H52" i="1" s="1" a="1"/>
  <c r="H52" i="1" s="1"/>
  <c r="G53" i="1"/>
  <c r="H53" i="1" s="1" a="1"/>
  <c r="H53" i="1" s="1"/>
  <c r="G54" i="1"/>
  <c r="H54" i="1" s="1" a="1"/>
  <c r="H54" i="1" s="1"/>
  <c r="G55" i="1"/>
  <c r="H55" i="1" s="1" a="1"/>
  <c r="H55" i="1" s="1"/>
  <c r="G56" i="1"/>
  <c r="H56" i="1" s="1" a="1"/>
  <c r="H56" i="1" s="1"/>
  <c r="G57" i="1"/>
  <c r="H57" i="1" s="1" a="1"/>
  <c r="H57" i="1" s="1"/>
  <c r="G58" i="1"/>
  <c r="H58" i="1" s="1" a="1"/>
  <c r="H58" i="1" s="1"/>
  <c r="G59" i="1"/>
  <c r="H59" i="1" s="1" a="1"/>
  <c r="H59" i="1" s="1"/>
  <c r="G60" i="1"/>
  <c r="H60" i="1" s="1" a="1"/>
  <c r="H60" i="1" s="1"/>
  <c r="G61" i="1"/>
  <c r="H61" i="1" s="1" a="1"/>
  <c r="H61" i="1" s="1"/>
  <c r="G62" i="1"/>
  <c r="H62" i="1" s="1" a="1"/>
  <c r="H62" i="1" s="1"/>
  <c r="G63" i="1"/>
  <c r="H63" i="1" s="1" a="1"/>
  <c r="H63" i="1" s="1"/>
  <c r="G64" i="1"/>
  <c r="H64" i="1" s="1" a="1"/>
  <c r="H64" i="1" s="1"/>
  <c r="G65" i="1"/>
  <c r="H65" i="1" s="1" a="1"/>
  <c r="H65" i="1" s="1"/>
  <c r="G66" i="1"/>
  <c r="H66" i="1" s="1" a="1"/>
  <c r="H66" i="1" s="1"/>
  <c r="G67" i="1"/>
  <c r="H67" i="1" s="1" a="1"/>
  <c r="H67" i="1" s="1"/>
  <c r="G68" i="1"/>
  <c r="H68" i="1" s="1" a="1"/>
  <c r="H68" i="1" s="1"/>
  <c r="G69" i="1"/>
  <c r="H69" i="1" s="1" a="1"/>
  <c r="H69" i="1" s="1"/>
  <c r="G70" i="1"/>
  <c r="H70" i="1" s="1" a="1"/>
  <c r="H70" i="1" s="1"/>
  <c r="G71" i="1"/>
  <c r="H71" i="1" s="1" a="1"/>
  <c r="H71" i="1" s="1"/>
  <c r="G72" i="1"/>
  <c r="H72" i="1" s="1" a="1"/>
  <c r="H72" i="1" s="1"/>
  <c r="G73" i="1"/>
  <c r="H73" i="1" s="1" a="1"/>
  <c r="H73" i="1" s="1"/>
  <c r="G74" i="1"/>
  <c r="H74" i="1" s="1" a="1"/>
  <c r="H74" i="1" s="1"/>
  <c r="G75" i="1"/>
  <c r="H75" i="1" s="1" a="1"/>
  <c r="H75" i="1" s="1"/>
  <c r="L461" i="3" s="1"/>
  <c r="G76" i="1"/>
  <c r="H76" i="1" s="1" a="1"/>
  <c r="H76" i="1" s="1"/>
  <c r="G77" i="1"/>
  <c r="H77" i="1" s="1" a="1"/>
  <c r="H77" i="1" s="1"/>
  <c r="G78" i="1"/>
  <c r="H78" i="1" s="1" a="1"/>
  <c r="H78" i="1" s="1"/>
  <c r="L3770" i="3" s="1"/>
  <c r="G79" i="1"/>
  <c r="H79" i="1" s="1" a="1"/>
  <c r="H79" i="1" s="1"/>
  <c r="G80" i="1"/>
  <c r="H80" i="1" s="1" a="1"/>
  <c r="H80" i="1" s="1"/>
  <c r="G81" i="1"/>
  <c r="H81" i="1" s="1" a="1"/>
  <c r="H81" i="1" s="1"/>
  <c r="G82" i="1"/>
  <c r="H82" i="1" s="1" a="1"/>
  <c r="H82" i="1" s="1"/>
  <c r="G83" i="1"/>
  <c r="H83" i="1" s="1" a="1"/>
  <c r="H83" i="1" s="1"/>
  <c r="L3635" i="3" s="1"/>
  <c r="G84" i="1"/>
  <c r="H84" i="1" s="1" a="1"/>
  <c r="H84" i="1" s="1"/>
  <c r="G85" i="1"/>
  <c r="H85" i="1" s="1" a="1"/>
  <c r="H85" i="1" s="1"/>
  <c r="L387" i="3" s="1"/>
  <c r="G86" i="1"/>
  <c r="H86" i="1" s="1" a="1"/>
  <c r="H86" i="1" s="1"/>
  <c r="G87" i="1"/>
  <c r="H87" i="1" s="1" a="1"/>
  <c r="H87" i="1" s="1"/>
  <c r="G88" i="1"/>
  <c r="H88" i="1" s="1" a="1"/>
  <c r="H88" i="1" s="1"/>
  <c r="G89" i="1"/>
  <c r="H89" i="1" s="1" a="1"/>
  <c r="H89" i="1" s="1"/>
  <c r="G90" i="1"/>
  <c r="H90" i="1" s="1" a="1"/>
  <c r="H90" i="1" s="1"/>
  <c r="G91" i="1"/>
  <c r="H91" i="1" s="1" a="1"/>
  <c r="H91" i="1" s="1"/>
  <c r="G92" i="1"/>
  <c r="H92" i="1" s="1" a="1"/>
  <c r="H92" i="1" s="1"/>
  <c r="G93" i="1"/>
  <c r="H93" i="1" s="1" a="1"/>
  <c r="H93" i="1" s="1"/>
  <c r="G94" i="1"/>
  <c r="H94" i="1" s="1" a="1"/>
  <c r="H94" i="1" s="1"/>
  <c r="G95" i="1"/>
  <c r="H95" i="1" s="1" a="1"/>
  <c r="H95" i="1" s="1"/>
  <c r="L1651" i="3" s="1"/>
  <c r="G96" i="1"/>
  <c r="H96" i="1" s="1" a="1"/>
  <c r="H96" i="1" s="1"/>
  <c r="G97" i="1"/>
  <c r="H97" i="1" s="1" a="1"/>
  <c r="H97" i="1" s="1"/>
  <c r="L4526" i="3" s="1"/>
  <c r="G98" i="1"/>
  <c r="H98" i="1" s="1" a="1"/>
  <c r="H98" i="1" s="1"/>
  <c r="G99" i="1"/>
  <c r="H99" i="1" s="1" a="1"/>
  <c r="H99" i="1" s="1"/>
  <c r="G100" i="1"/>
  <c r="H100" i="1" s="1" a="1"/>
  <c r="H100" i="1" s="1"/>
  <c r="G101" i="1"/>
  <c r="H101" i="1" s="1" a="1"/>
  <c r="H101" i="1" s="1"/>
  <c r="G102" i="1"/>
  <c r="H102" i="1" s="1" a="1"/>
  <c r="H102" i="1" s="1"/>
  <c r="G103" i="1"/>
  <c r="H103" i="1" s="1" a="1"/>
  <c r="H103" i="1" s="1"/>
  <c r="G104" i="1"/>
  <c r="H104" i="1" s="1" a="1"/>
  <c r="H104" i="1" s="1"/>
  <c r="G105" i="1"/>
  <c r="H105" i="1" s="1" a="1"/>
  <c r="H105" i="1" s="1"/>
  <c r="G106" i="1"/>
  <c r="H106" i="1" s="1" a="1"/>
  <c r="H106" i="1" s="1"/>
  <c r="G107" i="1"/>
  <c r="H107" i="1" s="1" a="1"/>
  <c r="H107" i="1" s="1"/>
  <c r="G108" i="1"/>
  <c r="H108" i="1" s="1" a="1"/>
  <c r="H108" i="1" s="1"/>
  <c r="G109" i="1"/>
  <c r="H109" i="1" s="1" a="1"/>
  <c r="H109" i="1" s="1"/>
  <c r="G110" i="1"/>
  <c r="H110" i="1" s="1" a="1"/>
  <c r="H110" i="1" s="1"/>
  <c r="G111" i="1"/>
  <c r="H111" i="1" s="1" a="1"/>
  <c r="H111" i="1" s="1"/>
  <c r="G112" i="1"/>
  <c r="H112" i="1" s="1" a="1"/>
  <c r="H112" i="1" s="1"/>
  <c r="G113" i="1"/>
  <c r="H113" i="1" s="1" a="1"/>
  <c r="H113" i="1" s="1"/>
  <c r="G114" i="1"/>
  <c r="H114" i="1" s="1" a="1"/>
  <c r="H114" i="1" s="1"/>
  <c r="G115" i="1"/>
  <c r="H115" i="1" s="1" a="1"/>
  <c r="H115" i="1" s="1"/>
  <c r="G116" i="1"/>
  <c r="H116" i="1" s="1" a="1"/>
  <c r="H116" i="1" s="1"/>
  <c r="G117" i="1"/>
  <c r="H117" i="1" s="1" a="1"/>
  <c r="H117" i="1" s="1"/>
  <c r="G118" i="1"/>
  <c r="H118" i="1" s="1" a="1"/>
  <c r="H118" i="1" s="1"/>
  <c r="G119" i="1"/>
  <c r="H119" i="1" s="1" a="1"/>
  <c r="H119" i="1" s="1"/>
  <c r="G120" i="1"/>
  <c r="H120" i="1" s="1" a="1"/>
  <c r="H120" i="1" s="1"/>
  <c r="G121" i="1"/>
  <c r="H121" i="1" s="1" a="1"/>
  <c r="H121" i="1" s="1"/>
  <c r="G122" i="1"/>
  <c r="H122" i="1" s="1" a="1"/>
  <c r="H122" i="1" s="1"/>
  <c r="G123" i="1"/>
  <c r="H123" i="1" s="1" a="1"/>
  <c r="H123" i="1" s="1"/>
  <c r="G124" i="1"/>
  <c r="H124" i="1" s="1" a="1"/>
  <c r="H124" i="1" s="1"/>
  <c r="G125" i="1"/>
  <c r="H125" i="1" s="1" a="1"/>
  <c r="H125" i="1" s="1"/>
  <c r="L381" i="3" s="1"/>
  <c r="G126" i="1"/>
  <c r="H126" i="1" s="1" a="1"/>
  <c r="H126" i="1" s="1"/>
  <c r="G127" i="1"/>
  <c r="H127" i="1" s="1" a="1"/>
  <c r="H127" i="1" s="1"/>
  <c r="L4214" i="3" s="1"/>
  <c r="G128" i="1"/>
  <c r="H128" i="1" s="1" a="1"/>
  <c r="H128" i="1" s="1"/>
  <c r="G129" i="1"/>
  <c r="H129" i="1" s="1" a="1"/>
  <c r="H129" i="1" s="1"/>
  <c r="G130" i="1"/>
  <c r="H130" i="1" s="1" a="1"/>
  <c r="H130" i="1" s="1"/>
  <c r="G131" i="1"/>
  <c r="H131" i="1" s="1" a="1"/>
  <c r="H131" i="1" s="1"/>
  <c r="G132" i="1"/>
  <c r="H132" i="1" s="1" a="1"/>
  <c r="H132" i="1" s="1"/>
  <c r="G133" i="1"/>
  <c r="H133" i="1" s="1" a="1"/>
  <c r="H133" i="1" s="1"/>
  <c r="G134" i="1"/>
  <c r="H134" i="1" s="1" a="1"/>
  <c r="H134" i="1" s="1"/>
  <c r="G135" i="1"/>
  <c r="H135" i="1" s="1" a="1"/>
  <c r="H135" i="1" s="1"/>
  <c r="G136" i="1"/>
  <c r="H136" i="1" s="1" a="1"/>
  <c r="H136" i="1" s="1"/>
  <c r="G137" i="1"/>
  <c r="H137" i="1" s="1" a="1"/>
  <c r="H137" i="1" s="1"/>
  <c r="G138" i="1"/>
  <c r="H138" i="1" s="1" a="1"/>
  <c r="H138" i="1" s="1"/>
  <c r="G139" i="1"/>
  <c r="H139" i="1" s="1" a="1"/>
  <c r="H139" i="1" s="1"/>
  <c r="G140" i="1"/>
  <c r="H140" i="1" s="1" a="1"/>
  <c r="H140" i="1" s="1"/>
  <c r="G141" i="1"/>
  <c r="H141" i="1" s="1" a="1"/>
  <c r="H141" i="1" s="1"/>
  <c r="G142" i="1"/>
  <c r="H142" i="1" s="1" a="1"/>
  <c r="H142" i="1" s="1"/>
  <c r="G143" i="1"/>
  <c r="H143" i="1" s="1" a="1"/>
  <c r="H143" i="1" s="1"/>
  <c r="G144" i="1"/>
  <c r="H144" i="1" s="1" a="1"/>
  <c r="H144" i="1" s="1"/>
  <c r="G145" i="1"/>
  <c r="H145" i="1" s="1" a="1"/>
  <c r="H145" i="1" s="1"/>
  <c r="G146" i="1"/>
  <c r="H146" i="1" s="1" a="1"/>
  <c r="H146" i="1" s="1"/>
  <c r="L922" i="3" s="1"/>
  <c r="G147" i="1"/>
  <c r="H147" i="1" s="1" a="1"/>
  <c r="H147" i="1" s="1"/>
  <c r="G148" i="1"/>
  <c r="H148" i="1" s="1" a="1"/>
  <c r="H148" i="1" s="1"/>
  <c r="G149" i="1"/>
  <c r="H149" i="1" s="1" a="1"/>
  <c r="H149" i="1" s="1"/>
  <c r="G150" i="1"/>
  <c r="H150" i="1" s="1" a="1"/>
  <c r="H150" i="1" s="1"/>
  <c r="G151" i="1"/>
  <c r="H151" i="1" s="1" a="1"/>
  <c r="H151" i="1" s="1"/>
  <c r="L2107" i="3" s="1"/>
  <c r="G152" i="1"/>
  <c r="H152" i="1" s="1" a="1"/>
  <c r="H152" i="1" s="1"/>
  <c r="G153" i="1"/>
  <c r="H153" i="1" s="1" a="1"/>
  <c r="H153" i="1" s="1"/>
  <c r="G154" i="1"/>
  <c r="H154" i="1" s="1" a="1"/>
  <c r="H154" i="1" s="1"/>
  <c r="G155" i="1"/>
  <c r="H155" i="1" s="1" a="1"/>
  <c r="H155" i="1" s="1"/>
  <c r="G156" i="1"/>
  <c r="H156" i="1" s="1" a="1"/>
  <c r="H156" i="1" s="1"/>
  <c r="G157" i="1"/>
  <c r="H157" i="1" s="1" a="1"/>
  <c r="H157" i="1" s="1"/>
  <c r="G158" i="1"/>
  <c r="H158" i="1" s="1" a="1"/>
  <c r="H158" i="1" s="1"/>
  <c r="G159" i="1"/>
  <c r="H159" i="1" s="1" a="1"/>
  <c r="H159" i="1" s="1"/>
  <c r="L3940" i="3" s="1"/>
  <c r="G160" i="1"/>
  <c r="H160" i="1" s="1" a="1"/>
  <c r="H160" i="1" s="1"/>
  <c r="G161" i="1"/>
  <c r="H161" i="1" s="1" a="1"/>
  <c r="H161" i="1" s="1"/>
  <c r="G162" i="1"/>
  <c r="H162" i="1" s="1" a="1"/>
  <c r="H162" i="1" s="1"/>
  <c r="G163" i="1"/>
  <c r="H163" i="1" s="1" a="1"/>
  <c r="H163" i="1" s="1"/>
  <c r="L5623" i="3" s="1"/>
  <c r="G164" i="1"/>
  <c r="H164" i="1" s="1" a="1"/>
  <c r="H164" i="1" s="1"/>
  <c r="G165" i="1"/>
  <c r="H165" i="1" s="1" a="1"/>
  <c r="H165" i="1" s="1"/>
  <c r="G166" i="1"/>
  <c r="H166" i="1" s="1" a="1"/>
  <c r="H166" i="1" s="1"/>
  <c r="G167" i="1"/>
  <c r="H167" i="1" s="1" a="1"/>
  <c r="H167" i="1" s="1"/>
  <c r="L5468" i="3" s="1"/>
  <c r="G168" i="1"/>
  <c r="H168" i="1" s="1" a="1"/>
  <c r="H168" i="1" s="1"/>
  <c r="G169" i="1"/>
  <c r="H169" i="1" s="1" a="1"/>
  <c r="H169" i="1" s="1"/>
  <c r="G170" i="1"/>
  <c r="H170" i="1" s="1" a="1"/>
  <c r="H170" i="1" s="1"/>
  <c r="L1857" i="3" s="1"/>
  <c r="G171" i="1"/>
  <c r="H171" i="1" s="1" a="1"/>
  <c r="H171" i="1" s="1"/>
  <c r="G172" i="1"/>
  <c r="H172" i="1" s="1" a="1"/>
  <c r="H172" i="1" s="1"/>
  <c r="G173" i="1"/>
  <c r="H173" i="1" s="1" a="1"/>
  <c r="H173" i="1" s="1"/>
  <c r="G174" i="1"/>
  <c r="H174" i="1" s="1" a="1"/>
  <c r="H174" i="1" s="1"/>
  <c r="G175" i="1"/>
  <c r="H175" i="1" s="1" a="1"/>
  <c r="H175" i="1" s="1"/>
  <c r="G176" i="1"/>
  <c r="H176" i="1" s="1" a="1"/>
  <c r="H176" i="1" s="1"/>
  <c r="G177" i="1"/>
  <c r="H177" i="1" s="1" a="1"/>
  <c r="H177" i="1" s="1"/>
  <c r="G178" i="1"/>
  <c r="H178" i="1" s="1" a="1"/>
  <c r="H178" i="1" s="1"/>
  <c r="G179" i="1"/>
  <c r="H179" i="1" s="1" a="1"/>
  <c r="H179" i="1" s="1"/>
  <c r="G180" i="1"/>
  <c r="H180" i="1" s="1" a="1"/>
  <c r="H180" i="1" s="1"/>
  <c r="G181" i="1"/>
  <c r="H181" i="1" s="1" a="1"/>
  <c r="H181" i="1" s="1"/>
  <c r="L2961" i="3" s="1"/>
  <c r="G182" i="1"/>
  <c r="H182" i="1" s="1" a="1"/>
  <c r="H182" i="1" s="1"/>
  <c r="G183" i="1"/>
  <c r="H183" i="1" s="1" a="1"/>
  <c r="H183" i="1" s="1"/>
  <c r="L66" i="3" s="1"/>
  <c r="G184" i="1"/>
  <c r="H184" i="1" s="1" a="1"/>
  <c r="H184" i="1" s="1"/>
  <c r="G185" i="1"/>
  <c r="H185" i="1" s="1" a="1"/>
  <c r="H185" i="1" s="1"/>
  <c r="G186" i="1"/>
  <c r="H186" i="1" s="1" a="1"/>
  <c r="H186" i="1" s="1"/>
  <c r="G187" i="1"/>
  <c r="H187" i="1" s="1" a="1"/>
  <c r="H187" i="1" s="1"/>
  <c r="L3674" i="3" s="1"/>
  <c r="G188" i="1"/>
  <c r="H188" i="1" s="1" a="1"/>
  <c r="H188" i="1" s="1"/>
  <c r="G189" i="1"/>
  <c r="H189" i="1" s="1" a="1"/>
  <c r="H189" i="1" s="1"/>
  <c r="L3373" i="3" s="1"/>
  <c r="G190" i="1"/>
  <c r="H190" i="1" s="1" a="1"/>
  <c r="H190" i="1" s="1"/>
  <c r="G191" i="1"/>
  <c r="H191" i="1" s="1" a="1"/>
  <c r="H191" i="1" s="1"/>
  <c r="G192" i="1"/>
  <c r="H192" i="1" s="1" a="1"/>
  <c r="H192" i="1" s="1"/>
  <c r="G193" i="1"/>
  <c r="H193" i="1" s="1" a="1"/>
  <c r="H193" i="1" s="1"/>
  <c r="G194" i="1"/>
  <c r="H194" i="1" s="1" a="1"/>
  <c r="H194" i="1" s="1"/>
  <c r="L1140" i="3" s="1"/>
  <c r="G195" i="1"/>
  <c r="H195" i="1" s="1" a="1"/>
  <c r="H195" i="1" s="1"/>
  <c r="G196" i="1"/>
  <c r="H196" i="1" s="1" a="1"/>
  <c r="H196" i="1" s="1"/>
  <c r="G197" i="1"/>
  <c r="H197" i="1" s="1" a="1"/>
  <c r="H197" i="1" s="1"/>
  <c r="G198" i="1"/>
  <c r="H198" i="1" s="1" a="1"/>
  <c r="H198" i="1" s="1"/>
  <c r="G199" i="1"/>
  <c r="H199" i="1" s="1" a="1"/>
  <c r="H199" i="1" s="1"/>
  <c r="G200" i="1"/>
  <c r="H200" i="1" s="1" a="1"/>
  <c r="H200" i="1" s="1"/>
  <c r="G201" i="1"/>
  <c r="H201" i="1" s="1" a="1"/>
  <c r="H201" i="1" s="1"/>
  <c r="G202" i="1"/>
  <c r="H202" i="1" s="1" a="1"/>
  <c r="H202" i="1" s="1"/>
  <c r="G203" i="1"/>
  <c r="H203" i="1" s="1" a="1"/>
  <c r="H203" i="1" s="1"/>
  <c r="G204" i="1"/>
  <c r="H204" i="1" s="1" a="1"/>
  <c r="H204" i="1" s="1"/>
  <c r="G205" i="1"/>
  <c r="H205" i="1" s="1" a="1"/>
  <c r="H205" i="1" s="1"/>
  <c r="G206" i="1"/>
  <c r="H206" i="1" s="1" a="1"/>
  <c r="H206" i="1" s="1"/>
  <c r="G207" i="1"/>
  <c r="H207" i="1" s="1" a="1"/>
  <c r="H207" i="1" s="1"/>
  <c r="G208" i="1"/>
  <c r="H208" i="1" s="1" a="1"/>
  <c r="H208" i="1" s="1"/>
  <c r="G209" i="1"/>
  <c r="H209" i="1" s="1" a="1"/>
  <c r="H209" i="1" s="1"/>
  <c r="G210" i="1"/>
  <c r="H210" i="1" s="1" a="1"/>
  <c r="H210" i="1" s="1"/>
  <c r="G211" i="1"/>
  <c r="H211" i="1" s="1" a="1"/>
  <c r="H211" i="1" s="1"/>
  <c r="G212" i="1"/>
  <c r="H212" i="1" s="1" a="1"/>
  <c r="H212" i="1" s="1"/>
  <c r="G213" i="1"/>
  <c r="H213" i="1" s="1" a="1"/>
  <c r="H213" i="1" s="1"/>
  <c r="G214" i="1"/>
  <c r="H214" i="1" s="1" a="1"/>
  <c r="H214" i="1" s="1"/>
  <c r="G215" i="1"/>
  <c r="H215" i="1" s="1" a="1"/>
  <c r="H215" i="1" s="1"/>
  <c r="G216" i="1"/>
  <c r="H216" i="1" s="1" a="1"/>
  <c r="H216" i="1" s="1"/>
  <c r="G217" i="1"/>
  <c r="H217" i="1" s="1" a="1"/>
  <c r="H217" i="1" s="1"/>
  <c r="G218" i="1"/>
  <c r="H218" i="1" s="1" a="1"/>
  <c r="H218" i="1" s="1"/>
  <c r="L1550" i="3" s="1"/>
  <c r="G219" i="1"/>
  <c r="H219" i="1" s="1" a="1"/>
  <c r="H219" i="1" s="1"/>
  <c r="G220" i="1"/>
  <c r="H220" i="1" s="1" a="1"/>
  <c r="H220" i="1" s="1"/>
  <c r="G221" i="1"/>
  <c r="H221" i="1" s="1" a="1"/>
  <c r="H221" i="1" s="1"/>
  <c r="G222" i="1"/>
  <c r="H222" i="1" s="1" a="1"/>
  <c r="H222" i="1" s="1"/>
  <c r="G223" i="1"/>
  <c r="H223" i="1" s="1" a="1"/>
  <c r="H223" i="1" s="1"/>
  <c r="G224" i="1"/>
  <c r="H224" i="1" s="1" a="1"/>
  <c r="H224" i="1" s="1"/>
  <c r="G225" i="1"/>
  <c r="H225" i="1" s="1" a="1"/>
  <c r="H225" i="1" s="1"/>
  <c r="G226" i="1"/>
  <c r="H226" i="1" s="1" a="1"/>
  <c r="H226" i="1" s="1"/>
  <c r="G227" i="1"/>
  <c r="H227" i="1" s="1" a="1"/>
  <c r="H227" i="1" s="1"/>
  <c r="G228" i="1"/>
  <c r="H228" i="1" s="1" a="1"/>
  <c r="H228" i="1" s="1"/>
  <c r="G229" i="1"/>
  <c r="H229" i="1" s="1" a="1"/>
  <c r="H229" i="1" s="1"/>
  <c r="G230" i="1"/>
  <c r="H230" i="1" s="1" a="1"/>
  <c r="H230" i="1" s="1"/>
  <c r="G231" i="1"/>
  <c r="H231" i="1" s="1" a="1"/>
  <c r="H231" i="1" s="1"/>
  <c r="G232" i="1"/>
  <c r="H232" i="1" s="1" a="1"/>
  <c r="H232" i="1" s="1"/>
  <c r="G233" i="1"/>
  <c r="H233" i="1" s="1" a="1"/>
  <c r="H233" i="1" s="1"/>
  <c r="G234" i="1"/>
  <c r="H234" i="1" s="1" a="1"/>
  <c r="H234" i="1" s="1"/>
  <c r="G235" i="1"/>
  <c r="H235" i="1" s="1" a="1"/>
  <c r="H235" i="1" s="1"/>
  <c r="G236" i="1"/>
  <c r="H236" i="1" s="1" a="1"/>
  <c r="H236" i="1" s="1"/>
  <c r="G237" i="1"/>
  <c r="H237" i="1" s="1" a="1"/>
  <c r="H237" i="1" s="1"/>
  <c r="G238" i="1"/>
  <c r="H238" i="1" s="1" a="1"/>
  <c r="H238" i="1" s="1"/>
  <c r="L3534" i="3" s="1"/>
  <c r="G239" i="1"/>
  <c r="H239" i="1" s="1" a="1"/>
  <c r="H239" i="1" s="1"/>
  <c r="G240" i="1"/>
  <c r="H240" i="1" s="1" a="1"/>
  <c r="H240" i="1" s="1"/>
  <c r="G241" i="1"/>
  <c r="H241" i="1" s="1" a="1"/>
  <c r="H241" i="1" s="1"/>
  <c r="G242" i="1"/>
  <c r="H242" i="1" s="1" a="1"/>
  <c r="H242" i="1" s="1"/>
  <c r="G243" i="1"/>
  <c r="H243" i="1" s="1" a="1"/>
  <c r="H243" i="1" s="1"/>
  <c r="G244" i="1"/>
  <c r="H244" i="1" s="1" a="1"/>
  <c r="H244" i="1" s="1"/>
  <c r="G245" i="1"/>
  <c r="H245" i="1" s="1" a="1"/>
  <c r="H245" i="1" s="1"/>
  <c r="G246" i="1"/>
  <c r="H246" i="1" s="1" a="1"/>
  <c r="H246" i="1" s="1"/>
  <c r="G247" i="1"/>
  <c r="H247" i="1" s="1" a="1"/>
  <c r="H247" i="1" s="1"/>
  <c r="G248" i="1"/>
  <c r="H248" i="1" s="1" a="1"/>
  <c r="H248" i="1" s="1"/>
  <c r="G249" i="1"/>
  <c r="H249" i="1" s="1" a="1"/>
  <c r="H249" i="1" s="1"/>
  <c r="G250" i="1"/>
  <c r="H250" i="1" s="1" a="1"/>
  <c r="H250" i="1" s="1"/>
  <c r="G251" i="1"/>
  <c r="H251" i="1" s="1" a="1"/>
  <c r="H251" i="1" s="1"/>
  <c r="L3193" i="3" s="1"/>
  <c r="G252" i="1"/>
  <c r="H252" i="1" s="1" a="1"/>
  <c r="H252" i="1" s="1"/>
  <c r="G253" i="1"/>
  <c r="H253" i="1" s="1" a="1"/>
  <c r="H253" i="1" s="1"/>
  <c r="G254" i="1"/>
  <c r="H254" i="1" s="1" a="1"/>
  <c r="H254" i="1" s="1"/>
  <c r="G255" i="1"/>
  <c r="H255" i="1" s="1" a="1"/>
  <c r="H255" i="1" s="1"/>
  <c r="G256" i="1"/>
  <c r="H256" i="1" s="1" a="1"/>
  <c r="H256" i="1" s="1"/>
  <c r="G257" i="1"/>
  <c r="H257" i="1" s="1" a="1"/>
  <c r="H257" i="1" s="1"/>
  <c r="G258" i="1"/>
  <c r="H258" i="1" s="1" a="1"/>
  <c r="H258" i="1" s="1"/>
  <c r="G259" i="1"/>
  <c r="H259" i="1" s="1" a="1"/>
  <c r="H259" i="1" s="1"/>
  <c r="G260" i="1"/>
  <c r="H260" i="1" s="1" a="1"/>
  <c r="H260" i="1" s="1"/>
  <c r="G261" i="1"/>
  <c r="H261" i="1" s="1" a="1"/>
  <c r="H261" i="1" s="1"/>
  <c r="G262" i="1"/>
  <c r="H262" i="1" s="1" a="1"/>
  <c r="H262" i="1" s="1"/>
  <c r="L1819" i="3" s="1"/>
  <c r="G263" i="1"/>
  <c r="H263" i="1" s="1" a="1"/>
  <c r="H263" i="1" s="1"/>
  <c r="G264" i="1"/>
  <c r="H264" i="1" s="1" a="1"/>
  <c r="H264" i="1" s="1"/>
  <c r="G265" i="1"/>
  <c r="H265" i="1" s="1" a="1"/>
  <c r="H265" i="1" s="1"/>
  <c r="G266" i="1"/>
  <c r="H266" i="1" s="1" a="1"/>
  <c r="H266" i="1" s="1"/>
  <c r="L4121" i="3" s="1"/>
  <c r="G267" i="1"/>
  <c r="H267" i="1" s="1" a="1"/>
  <c r="H267" i="1" s="1"/>
  <c r="G268" i="1"/>
  <c r="H268" i="1" s="1" a="1"/>
  <c r="H268" i="1" s="1"/>
  <c r="G269" i="1"/>
  <c r="H269" i="1" s="1" a="1"/>
  <c r="H269" i="1" s="1"/>
  <c r="G270" i="1"/>
  <c r="H270" i="1" s="1" a="1"/>
  <c r="H270" i="1" s="1"/>
  <c r="G271" i="1"/>
  <c r="H271" i="1" s="1" a="1"/>
  <c r="H271" i="1" s="1"/>
  <c r="G272" i="1"/>
  <c r="H272" i="1" s="1" a="1"/>
  <c r="H272" i="1" s="1"/>
  <c r="G273" i="1"/>
  <c r="H273" i="1" s="1" a="1"/>
  <c r="H273" i="1" s="1"/>
  <c r="G274" i="1"/>
  <c r="H274" i="1" s="1" a="1"/>
  <c r="H274" i="1" s="1"/>
  <c r="G275" i="1"/>
  <c r="H275" i="1" s="1" a="1"/>
  <c r="H275" i="1" s="1"/>
  <c r="G276" i="1"/>
  <c r="H276" i="1" s="1" a="1"/>
  <c r="H276" i="1" s="1"/>
  <c r="G277" i="1"/>
  <c r="H277" i="1" s="1" a="1"/>
  <c r="H277" i="1" s="1"/>
  <c r="G278" i="1"/>
  <c r="H278" i="1" s="1" a="1"/>
  <c r="H278" i="1" s="1"/>
  <c r="G279" i="1"/>
  <c r="H279" i="1" s="1" a="1"/>
  <c r="H279" i="1" s="1"/>
  <c r="G280" i="1"/>
  <c r="H280" i="1" s="1" a="1"/>
  <c r="H280" i="1" s="1"/>
  <c r="G281" i="1"/>
  <c r="H281" i="1" s="1" a="1"/>
  <c r="H281" i="1" s="1"/>
  <c r="G282" i="1"/>
  <c r="H282" i="1" s="1" a="1"/>
  <c r="H282" i="1" s="1"/>
  <c r="G283" i="1"/>
  <c r="H283" i="1" s="1" a="1"/>
  <c r="H283" i="1" s="1"/>
  <c r="G284" i="1"/>
  <c r="H284" i="1" s="1" a="1"/>
  <c r="H284" i="1" s="1"/>
  <c r="G285" i="1"/>
  <c r="H285" i="1" s="1" a="1"/>
  <c r="H285" i="1" s="1"/>
  <c r="G286" i="1"/>
  <c r="H286" i="1" s="1" a="1"/>
  <c r="H286" i="1" s="1"/>
  <c r="G287" i="1"/>
  <c r="H287" i="1" s="1" a="1"/>
  <c r="H287" i="1" s="1"/>
  <c r="G288" i="1"/>
  <c r="H288" i="1" s="1" a="1"/>
  <c r="H288" i="1" s="1"/>
  <c r="G289" i="1"/>
  <c r="H289" i="1" s="1" a="1"/>
  <c r="H289" i="1" s="1"/>
  <c r="G290" i="1"/>
  <c r="H290" i="1" s="1" a="1"/>
  <c r="H290" i="1" s="1"/>
  <c r="G291" i="1"/>
  <c r="H291" i="1" s="1" a="1"/>
  <c r="H291" i="1" s="1"/>
  <c r="G292" i="1"/>
  <c r="H292" i="1" s="1" a="1"/>
  <c r="H292" i="1" s="1"/>
  <c r="G293" i="1"/>
  <c r="H293" i="1" s="1" a="1"/>
  <c r="H293" i="1" s="1"/>
  <c r="G294" i="1"/>
  <c r="H294" i="1" s="1" a="1"/>
  <c r="H294" i="1" s="1"/>
  <c r="G295" i="1"/>
  <c r="H295" i="1" s="1" a="1"/>
  <c r="H295" i="1" s="1"/>
  <c r="G296" i="1"/>
  <c r="H296" i="1" s="1" a="1"/>
  <c r="H296" i="1" s="1"/>
  <c r="G297" i="1"/>
  <c r="H297" i="1" s="1" a="1"/>
  <c r="H297" i="1" s="1"/>
  <c r="G298" i="1"/>
  <c r="H298" i="1" s="1" a="1"/>
  <c r="H298" i="1" s="1"/>
  <c r="G299" i="1"/>
  <c r="H299" i="1" s="1" a="1"/>
  <c r="H299" i="1" s="1"/>
  <c r="G300" i="1"/>
  <c r="H300" i="1" s="1" a="1"/>
  <c r="H300" i="1" s="1"/>
  <c r="G301" i="1"/>
  <c r="H301" i="1" s="1" a="1"/>
  <c r="H301" i="1" s="1"/>
  <c r="G302" i="1"/>
  <c r="H302" i="1" s="1" a="1"/>
  <c r="H302" i="1" s="1"/>
  <c r="G303" i="1"/>
  <c r="H303" i="1" s="1" a="1"/>
  <c r="H303" i="1" s="1"/>
  <c r="G304" i="1"/>
  <c r="H304" i="1" s="1" a="1"/>
  <c r="H304" i="1" s="1"/>
  <c r="G305" i="1"/>
  <c r="H305" i="1" s="1" a="1"/>
  <c r="H305" i="1" s="1"/>
  <c r="G306" i="1"/>
  <c r="H306" i="1" s="1" a="1"/>
  <c r="H306" i="1" s="1"/>
  <c r="G307" i="1"/>
  <c r="H307" i="1" s="1" a="1"/>
  <c r="H307" i="1" s="1"/>
  <c r="G308" i="1"/>
  <c r="H308" i="1" s="1" a="1"/>
  <c r="H308" i="1" s="1"/>
  <c r="G309" i="1"/>
  <c r="H309" i="1" s="1" a="1"/>
  <c r="H309" i="1" s="1"/>
  <c r="G310" i="1"/>
  <c r="H310" i="1" s="1" a="1"/>
  <c r="H310" i="1" s="1"/>
  <c r="L4496" i="3" s="1"/>
  <c r="G311" i="1"/>
  <c r="H311" i="1" s="1" a="1"/>
  <c r="H311" i="1" s="1"/>
  <c r="G312" i="1"/>
  <c r="H312" i="1" s="1" a="1"/>
  <c r="H312" i="1" s="1"/>
  <c r="G313" i="1"/>
  <c r="H313" i="1" s="1" a="1"/>
  <c r="H313" i="1" s="1"/>
  <c r="G314" i="1"/>
  <c r="H314" i="1" s="1" a="1"/>
  <c r="H314" i="1" s="1"/>
  <c r="G315" i="1"/>
  <c r="H315" i="1" s="1" a="1"/>
  <c r="H315" i="1" s="1"/>
  <c r="L1307" i="3" s="1"/>
  <c r="G316" i="1"/>
  <c r="H316" i="1" s="1" a="1"/>
  <c r="H316" i="1" s="1"/>
  <c r="G317" i="1"/>
  <c r="H317" i="1" s="1" a="1"/>
  <c r="H317" i="1" s="1"/>
  <c r="G318" i="1"/>
  <c r="H318" i="1" s="1" a="1"/>
  <c r="H318" i="1" s="1"/>
  <c r="G319" i="1"/>
  <c r="H319" i="1" s="1" a="1"/>
  <c r="H319" i="1" s="1"/>
  <c r="G320" i="1"/>
  <c r="H320" i="1" s="1" a="1"/>
  <c r="H320" i="1" s="1"/>
  <c r="G321" i="1"/>
  <c r="H321" i="1" s="1" a="1"/>
  <c r="H321" i="1" s="1"/>
  <c r="L5996" i="3" s="1"/>
  <c r="G322" i="1"/>
  <c r="H322" i="1" s="1" a="1"/>
  <c r="H322" i="1" s="1"/>
  <c r="G323" i="1"/>
  <c r="H323" i="1" s="1" a="1"/>
  <c r="H323" i="1" s="1"/>
  <c r="G324" i="1"/>
  <c r="H324" i="1" s="1" a="1"/>
  <c r="H324" i="1" s="1"/>
  <c r="G325" i="1"/>
  <c r="H325" i="1" s="1" a="1"/>
  <c r="H325" i="1" s="1"/>
  <c r="G326" i="1"/>
  <c r="H326" i="1" s="1" a="1"/>
  <c r="H326" i="1" s="1"/>
  <c r="G327" i="1"/>
  <c r="H327" i="1" s="1" a="1"/>
  <c r="H327" i="1" s="1"/>
  <c r="G328" i="1"/>
  <c r="H328" i="1" s="1" a="1"/>
  <c r="H328" i="1" s="1"/>
  <c r="L4485" i="3" s="1"/>
  <c r="G329" i="1"/>
  <c r="H329" i="1" s="1" a="1"/>
  <c r="H329" i="1" s="1"/>
  <c r="L1768" i="3" s="1"/>
  <c r="G330" i="1"/>
  <c r="H330" i="1" s="1" a="1"/>
  <c r="H330" i="1" s="1"/>
  <c r="G331" i="1"/>
  <c r="H331" i="1" s="1" a="1"/>
  <c r="H331" i="1" s="1"/>
  <c r="G332" i="1"/>
  <c r="H332" i="1" s="1" a="1"/>
  <c r="H332" i="1" s="1"/>
  <c r="G333" i="1"/>
  <c r="H333" i="1" s="1" a="1"/>
  <c r="H333" i="1" s="1"/>
  <c r="L4327" i="3" s="1"/>
  <c r="G334" i="1"/>
  <c r="H334" i="1" s="1" a="1"/>
  <c r="H334" i="1" s="1"/>
  <c r="G335" i="1"/>
  <c r="H335" i="1" s="1" a="1"/>
  <c r="H335" i="1" s="1"/>
  <c r="G336" i="1"/>
  <c r="H336" i="1" s="1" a="1"/>
  <c r="H336" i="1" s="1"/>
  <c r="G337" i="1"/>
  <c r="H337" i="1" s="1" a="1"/>
  <c r="H337" i="1" s="1"/>
  <c r="L4040" i="3" s="1"/>
  <c r="G338" i="1"/>
  <c r="H338" i="1" s="1" a="1"/>
  <c r="H338" i="1" s="1"/>
  <c r="G339" i="1"/>
  <c r="H339" i="1" s="1" a="1"/>
  <c r="H339" i="1" s="1"/>
  <c r="G340" i="1"/>
  <c r="H340" i="1" s="1" a="1"/>
  <c r="H340" i="1" s="1"/>
  <c r="G341" i="1"/>
  <c r="H341" i="1" s="1" a="1"/>
  <c r="H341" i="1" s="1"/>
  <c r="G342" i="1"/>
  <c r="H342" i="1" s="1" a="1"/>
  <c r="H342" i="1" s="1"/>
  <c r="G343" i="1"/>
  <c r="H343" i="1" s="1" a="1"/>
  <c r="H343" i="1" s="1"/>
  <c r="G344" i="1"/>
  <c r="H344" i="1" s="1" a="1"/>
  <c r="H344" i="1" s="1"/>
  <c r="G345" i="1"/>
  <c r="H345" i="1" s="1" a="1"/>
  <c r="H345" i="1" s="1"/>
  <c r="L1350" i="3" s="1"/>
  <c r="G346" i="1"/>
  <c r="H346" i="1" s="1" a="1"/>
  <c r="H346" i="1" s="1"/>
  <c r="G347" i="1"/>
  <c r="H347" i="1" s="1" a="1"/>
  <c r="H347" i="1" s="1"/>
  <c r="G348" i="1"/>
  <c r="H348" i="1" s="1" a="1"/>
  <c r="H348" i="1" s="1"/>
  <c r="G349" i="1"/>
  <c r="H349" i="1" s="1" a="1"/>
  <c r="H349" i="1" s="1"/>
  <c r="G350" i="1"/>
  <c r="H350" i="1" s="1" a="1"/>
  <c r="H350" i="1" s="1"/>
  <c r="L1308" i="3" s="1"/>
  <c r="G351" i="1"/>
  <c r="H351" i="1" s="1" a="1"/>
  <c r="H351" i="1" s="1"/>
  <c r="G352" i="1"/>
  <c r="H352" i="1" s="1" a="1"/>
  <c r="H352" i="1" s="1"/>
  <c r="G353" i="1"/>
  <c r="H353" i="1" s="1" a="1"/>
  <c r="H353" i="1" s="1"/>
  <c r="L5888" i="3" s="1"/>
  <c r="G354" i="1"/>
  <c r="H354" i="1" s="1" a="1"/>
  <c r="H354" i="1" s="1"/>
  <c r="G355" i="1"/>
  <c r="H355" i="1" s="1" a="1"/>
  <c r="H355" i="1" s="1"/>
  <c r="G356" i="1"/>
  <c r="H356" i="1" s="1" a="1"/>
  <c r="H356" i="1" s="1"/>
  <c r="G357" i="1"/>
  <c r="H357" i="1" s="1" a="1"/>
  <c r="H357" i="1" s="1"/>
  <c r="G358" i="1"/>
  <c r="H358" i="1" s="1" a="1"/>
  <c r="H358" i="1" s="1"/>
  <c r="G359" i="1"/>
  <c r="H359" i="1" s="1" a="1"/>
  <c r="H359" i="1" s="1"/>
  <c r="G360" i="1"/>
  <c r="H360" i="1" s="1" a="1"/>
  <c r="H360" i="1" s="1"/>
  <c r="G361" i="1"/>
  <c r="H361" i="1" s="1" a="1"/>
  <c r="H361" i="1" s="1"/>
  <c r="G362" i="1"/>
  <c r="H362" i="1" s="1" a="1"/>
  <c r="H362" i="1" s="1"/>
  <c r="G363" i="1"/>
  <c r="H363" i="1" s="1" a="1"/>
  <c r="H363" i="1" s="1"/>
  <c r="G364" i="1"/>
  <c r="H364" i="1" s="1" a="1"/>
  <c r="H364" i="1" s="1"/>
  <c r="G365" i="1"/>
  <c r="H365" i="1" s="1" a="1"/>
  <c r="H365" i="1" s="1"/>
  <c r="G366" i="1"/>
  <c r="H366" i="1" s="1" a="1"/>
  <c r="H366" i="1" s="1"/>
  <c r="G367" i="1"/>
  <c r="H367" i="1" s="1" a="1"/>
  <c r="H367" i="1" s="1"/>
  <c r="G368" i="1"/>
  <c r="H368" i="1" s="1" a="1"/>
  <c r="H368" i="1" s="1"/>
  <c r="G369" i="1"/>
  <c r="H369" i="1" s="1" a="1"/>
  <c r="H369" i="1" s="1"/>
  <c r="G370" i="1"/>
  <c r="H370" i="1" s="1" a="1"/>
  <c r="H370" i="1" s="1"/>
  <c r="G371" i="1"/>
  <c r="H371" i="1" s="1" a="1"/>
  <c r="H371" i="1" s="1"/>
  <c r="G372" i="1"/>
  <c r="H372" i="1" s="1" a="1"/>
  <c r="H372" i="1" s="1"/>
  <c r="G373" i="1"/>
  <c r="H373" i="1" s="1" a="1"/>
  <c r="H373" i="1" s="1"/>
  <c r="L3907" i="3" s="1"/>
  <c r="G374" i="1"/>
  <c r="H374" i="1" s="1" a="1"/>
  <c r="H374" i="1" s="1"/>
  <c r="G375" i="1"/>
  <c r="H375" i="1" s="1" a="1"/>
  <c r="H375" i="1" s="1"/>
  <c r="G376" i="1"/>
  <c r="H376" i="1" s="1" a="1"/>
  <c r="H376" i="1" s="1"/>
  <c r="L1041" i="3" s="1"/>
  <c r="G377" i="1"/>
  <c r="H377" i="1" s="1" a="1"/>
  <c r="H377" i="1" s="1"/>
  <c r="G378" i="1"/>
  <c r="H378" i="1" s="1" a="1"/>
  <c r="H378" i="1" s="1"/>
  <c r="G379" i="1"/>
  <c r="H379" i="1" s="1" a="1"/>
  <c r="H379" i="1" s="1"/>
  <c r="L3528" i="3" s="1"/>
  <c r="G380" i="1"/>
  <c r="H380" i="1" s="1" a="1"/>
  <c r="H380" i="1" s="1"/>
  <c r="G381" i="1"/>
  <c r="H381" i="1" s="1" a="1"/>
  <c r="H381" i="1" s="1"/>
  <c r="G382" i="1"/>
  <c r="H382" i="1" s="1" a="1"/>
  <c r="H382" i="1" s="1"/>
  <c r="G383" i="1"/>
  <c r="H383" i="1" s="1" a="1"/>
  <c r="H383" i="1" s="1"/>
  <c r="G384" i="1"/>
  <c r="H384" i="1" s="1" a="1"/>
  <c r="H384" i="1" s="1"/>
  <c r="G385" i="1"/>
  <c r="H385" i="1" s="1" a="1"/>
  <c r="H385" i="1" s="1"/>
  <c r="G386" i="1"/>
  <c r="H386" i="1" s="1" a="1"/>
  <c r="H386" i="1" s="1"/>
  <c r="G387" i="1"/>
  <c r="H387" i="1" s="1" a="1"/>
  <c r="H387" i="1" s="1"/>
  <c r="L2938" i="3" s="1"/>
  <c r="G388" i="1"/>
  <c r="H388" i="1" s="1" a="1"/>
  <c r="H388" i="1" s="1"/>
  <c r="G389" i="1"/>
  <c r="H389" i="1" s="1" a="1"/>
  <c r="H389" i="1" s="1"/>
  <c r="G390" i="1"/>
  <c r="H390" i="1" s="1" a="1"/>
  <c r="H390" i="1" s="1"/>
  <c r="L5287" i="3" s="1"/>
  <c r="G391" i="1"/>
  <c r="H391" i="1" s="1" a="1"/>
  <c r="H391" i="1" s="1"/>
  <c r="G392" i="1"/>
  <c r="H392" i="1" s="1" a="1"/>
  <c r="H392" i="1" s="1"/>
  <c r="L4085" i="3" s="1"/>
  <c r="G393" i="1"/>
  <c r="H393" i="1" s="1" a="1"/>
  <c r="H393" i="1" s="1"/>
  <c r="L5054" i="3" s="1"/>
  <c r="G394" i="1"/>
  <c r="H394" i="1" s="1" a="1"/>
  <c r="H394" i="1" s="1"/>
  <c r="G395" i="1"/>
  <c r="H395" i="1" s="1" a="1"/>
  <c r="H395" i="1" s="1"/>
  <c r="G396" i="1"/>
  <c r="H396" i="1" s="1" a="1"/>
  <c r="H396" i="1" s="1"/>
  <c r="G397" i="1"/>
  <c r="H397" i="1" s="1" a="1"/>
  <c r="H397" i="1" s="1"/>
  <c r="G398" i="1"/>
  <c r="H398" i="1" s="1" a="1"/>
  <c r="H398" i="1" s="1"/>
  <c r="G399" i="1"/>
  <c r="H399" i="1" s="1" a="1"/>
  <c r="H399" i="1" s="1"/>
  <c r="G400" i="1"/>
  <c r="H400" i="1" s="1" a="1"/>
  <c r="H400" i="1" s="1"/>
  <c r="G401" i="1"/>
  <c r="H401" i="1" s="1" a="1"/>
  <c r="H401" i="1" s="1"/>
  <c r="G402" i="1"/>
  <c r="H402" i="1" s="1" a="1"/>
  <c r="H402" i="1" s="1"/>
  <c r="G403" i="1"/>
  <c r="H403" i="1" s="1" a="1"/>
  <c r="H403" i="1" s="1"/>
  <c r="G404" i="1"/>
  <c r="H404" i="1" s="1" a="1"/>
  <c r="H404" i="1" s="1"/>
  <c r="G405" i="1"/>
  <c r="H405" i="1" s="1" a="1"/>
  <c r="H405" i="1" s="1"/>
  <c r="G406" i="1"/>
  <c r="H406" i="1" s="1" a="1"/>
  <c r="H406" i="1" s="1"/>
  <c r="G407" i="1"/>
  <c r="H407" i="1" s="1" a="1"/>
  <c r="H407" i="1" s="1"/>
  <c r="G408" i="1"/>
  <c r="H408" i="1" s="1" a="1"/>
  <c r="H408" i="1" s="1"/>
  <c r="L5295" i="3" s="1"/>
  <c r="G409" i="1"/>
  <c r="H409" i="1" s="1" a="1"/>
  <c r="H409" i="1" s="1"/>
  <c r="G410" i="1"/>
  <c r="H410" i="1" s="1" a="1"/>
  <c r="H410" i="1" s="1"/>
  <c r="G411" i="1"/>
  <c r="H411" i="1" s="1" a="1"/>
  <c r="H411" i="1" s="1"/>
  <c r="G412" i="1"/>
  <c r="H412" i="1" s="1" a="1"/>
  <c r="H412" i="1" s="1"/>
  <c r="G413" i="1"/>
  <c r="H413" i="1" s="1" a="1"/>
  <c r="H413" i="1" s="1"/>
  <c r="G414" i="1"/>
  <c r="H414" i="1" s="1" a="1"/>
  <c r="H414" i="1" s="1"/>
  <c r="G415" i="1"/>
  <c r="H415" i="1" s="1" a="1"/>
  <c r="H415" i="1" s="1"/>
  <c r="G416" i="1"/>
  <c r="H416" i="1" s="1" a="1"/>
  <c r="H416" i="1" s="1"/>
  <c r="G417" i="1"/>
  <c r="H417" i="1" s="1" a="1"/>
  <c r="H417" i="1" s="1"/>
  <c r="L792" i="3" s="1"/>
  <c r="G418" i="1"/>
  <c r="H418" i="1" s="1" a="1"/>
  <c r="H418" i="1" s="1"/>
  <c r="G419" i="1"/>
  <c r="H419" i="1" s="1" a="1"/>
  <c r="H419" i="1" s="1"/>
  <c r="L4632" i="3" s="1"/>
  <c r="G420" i="1"/>
  <c r="H420" i="1" s="1" a="1"/>
  <c r="H420" i="1" s="1"/>
  <c r="G421" i="1"/>
  <c r="H421" i="1" s="1" a="1"/>
  <c r="H421" i="1" s="1"/>
  <c r="G422" i="1"/>
  <c r="H422" i="1" s="1" a="1"/>
  <c r="H422" i="1" s="1"/>
  <c r="G423" i="1"/>
  <c r="H423" i="1" s="1" a="1"/>
  <c r="H423" i="1" s="1"/>
  <c r="G424" i="1"/>
  <c r="H424" i="1" s="1" a="1"/>
  <c r="H424" i="1" s="1"/>
  <c r="G425" i="1"/>
  <c r="H425" i="1" s="1" a="1"/>
  <c r="H425" i="1" s="1"/>
  <c r="G426" i="1"/>
  <c r="H426" i="1" s="1" a="1"/>
  <c r="H426" i="1" s="1"/>
  <c r="G427" i="1"/>
  <c r="H427" i="1" s="1" a="1"/>
  <c r="H427" i="1" s="1"/>
  <c r="G428" i="1"/>
  <c r="H428" i="1" s="1" a="1"/>
  <c r="H428" i="1" s="1"/>
  <c r="G429" i="1"/>
  <c r="H429" i="1" s="1" a="1"/>
  <c r="H429" i="1" s="1"/>
  <c r="G430" i="1"/>
  <c r="H430" i="1" s="1" a="1"/>
  <c r="H430" i="1" s="1"/>
  <c r="G431" i="1"/>
  <c r="H431" i="1" s="1" a="1"/>
  <c r="H431" i="1" s="1"/>
  <c r="G432" i="1"/>
  <c r="H432" i="1" s="1" a="1"/>
  <c r="H432" i="1" s="1"/>
  <c r="G433" i="1"/>
  <c r="H433" i="1" s="1" a="1"/>
  <c r="H433" i="1" s="1"/>
  <c r="G434" i="1"/>
  <c r="H434" i="1" s="1" a="1"/>
  <c r="H434" i="1" s="1"/>
  <c r="G435" i="1"/>
  <c r="H435" i="1" s="1" a="1"/>
  <c r="H435" i="1" s="1"/>
  <c r="G436" i="1"/>
  <c r="H436" i="1" s="1" a="1"/>
  <c r="H436" i="1" s="1"/>
  <c r="G437" i="1"/>
  <c r="H437" i="1" s="1" a="1"/>
  <c r="H437" i="1" s="1"/>
  <c r="G438" i="1"/>
  <c r="H438" i="1" s="1" a="1"/>
  <c r="H438" i="1" s="1"/>
  <c r="L3995" i="3" s="1"/>
  <c r="G439" i="1"/>
  <c r="H439" i="1" s="1" a="1"/>
  <c r="H439" i="1" s="1"/>
  <c r="G440" i="1"/>
  <c r="H440" i="1" s="1" a="1"/>
  <c r="H440" i="1" s="1"/>
  <c r="G441" i="1"/>
  <c r="H441" i="1" s="1" a="1"/>
  <c r="H441" i="1" s="1"/>
  <c r="G442" i="1"/>
  <c r="H442" i="1" s="1" a="1"/>
  <c r="H442" i="1" s="1"/>
  <c r="L1906" i="3" s="1"/>
  <c r="G443" i="1"/>
  <c r="H443" i="1" s="1" a="1"/>
  <c r="H443" i="1" s="1"/>
  <c r="G444" i="1"/>
  <c r="H444" i="1" s="1" a="1"/>
  <c r="H444" i="1" s="1"/>
  <c r="G445" i="1"/>
  <c r="H445" i="1" s="1" a="1"/>
  <c r="H445" i="1" s="1"/>
  <c r="G446" i="1"/>
  <c r="H446" i="1" s="1" a="1"/>
  <c r="H446" i="1" s="1"/>
  <c r="G447" i="1"/>
  <c r="H447" i="1" s="1" a="1"/>
  <c r="H447" i="1" s="1"/>
  <c r="G448" i="1"/>
  <c r="H448" i="1" s="1" a="1"/>
  <c r="H448" i="1" s="1"/>
  <c r="G449" i="1"/>
  <c r="H449" i="1" s="1" a="1"/>
  <c r="H449" i="1" s="1"/>
  <c r="G450" i="1"/>
  <c r="H450" i="1" s="1" a="1"/>
  <c r="H450" i="1" s="1"/>
  <c r="G451" i="1"/>
  <c r="H451" i="1" s="1" a="1"/>
  <c r="H451" i="1" s="1"/>
  <c r="G452" i="1"/>
  <c r="H452" i="1" s="1" a="1"/>
  <c r="H452" i="1" s="1"/>
  <c r="G453" i="1"/>
  <c r="H453" i="1" s="1" a="1"/>
  <c r="H453" i="1" s="1"/>
  <c r="G454" i="1"/>
  <c r="H454" i="1" s="1" a="1"/>
  <c r="H454" i="1" s="1"/>
  <c r="L3174" i="3" s="1"/>
  <c r="G455" i="1"/>
  <c r="H455" i="1" s="1" a="1"/>
  <c r="H455" i="1" s="1"/>
  <c r="G456" i="1"/>
  <c r="H456" i="1" s="1" a="1"/>
  <c r="H456" i="1" s="1"/>
  <c r="G457" i="1"/>
  <c r="H457" i="1" s="1" a="1"/>
  <c r="H457" i="1" s="1"/>
  <c r="L2555" i="3" s="1"/>
  <c r="G458" i="1"/>
  <c r="H458" i="1" s="1" a="1"/>
  <c r="H458" i="1" s="1"/>
  <c r="G459" i="1"/>
  <c r="H459" i="1" s="1" a="1"/>
  <c r="H459" i="1" s="1"/>
  <c r="G460" i="1"/>
  <c r="H460" i="1" s="1" a="1"/>
  <c r="H460" i="1" s="1"/>
  <c r="G461" i="1"/>
  <c r="H461" i="1" s="1" a="1"/>
  <c r="H461" i="1" s="1"/>
  <c r="G462" i="1"/>
  <c r="H462" i="1" s="1" a="1"/>
  <c r="H462" i="1" s="1"/>
  <c r="G463" i="1"/>
  <c r="H463" i="1" s="1" a="1"/>
  <c r="H463" i="1" s="1"/>
  <c r="G464" i="1"/>
  <c r="H464" i="1" s="1" a="1"/>
  <c r="H464" i="1" s="1"/>
  <c r="G465" i="1"/>
  <c r="H465" i="1" s="1" a="1"/>
  <c r="H465" i="1" s="1"/>
  <c r="G466" i="1"/>
  <c r="H466" i="1" s="1" a="1"/>
  <c r="H466" i="1" s="1"/>
  <c r="G467" i="1"/>
  <c r="H467" i="1" s="1" a="1"/>
  <c r="H467" i="1" s="1"/>
  <c r="G468" i="1"/>
  <c r="H468" i="1" s="1" a="1"/>
  <c r="H468" i="1" s="1"/>
  <c r="G469" i="1"/>
  <c r="H469" i="1" s="1" a="1"/>
  <c r="H469" i="1" s="1"/>
  <c r="G470" i="1"/>
  <c r="H470" i="1" s="1" a="1"/>
  <c r="H470" i="1" s="1"/>
  <c r="G471" i="1"/>
  <c r="H471" i="1" s="1" a="1"/>
  <c r="H471" i="1" s="1"/>
  <c r="G472" i="1"/>
  <c r="H472" i="1" s="1" a="1"/>
  <c r="H472" i="1" s="1"/>
  <c r="G473" i="1"/>
  <c r="H473" i="1" s="1" a="1"/>
  <c r="H473" i="1" s="1"/>
  <c r="G474" i="1"/>
  <c r="H474" i="1" s="1" a="1"/>
  <c r="H474" i="1" s="1"/>
  <c r="G475" i="1"/>
  <c r="H475" i="1" s="1" a="1"/>
  <c r="H475" i="1" s="1"/>
  <c r="G476" i="1"/>
  <c r="H476" i="1" s="1" a="1"/>
  <c r="H476" i="1" s="1"/>
  <c r="G477" i="1"/>
  <c r="H477" i="1" s="1" a="1"/>
  <c r="H477" i="1" s="1"/>
  <c r="L3376" i="3" s="1"/>
  <c r="G478" i="1"/>
  <c r="H478" i="1" s="1" a="1"/>
  <c r="H478" i="1" s="1"/>
  <c r="G479" i="1"/>
  <c r="H479" i="1" s="1" a="1"/>
  <c r="H479" i="1" s="1"/>
  <c r="G480" i="1"/>
  <c r="H480" i="1" s="1" a="1"/>
  <c r="H480" i="1" s="1"/>
  <c r="G481" i="1"/>
  <c r="H481" i="1" s="1" a="1"/>
  <c r="H481" i="1" s="1"/>
  <c r="G482" i="1"/>
  <c r="H482" i="1" s="1" a="1"/>
  <c r="H482" i="1" s="1"/>
  <c r="G483" i="1"/>
  <c r="H483" i="1" s="1" a="1"/>
  <c r="H483" i="1" s="1"/>
  <c r="G484" i="1"/>
  <c r="H484" i="1" s="1" a="1"/>
  <c r="H484" i="1" s="1"/>
  <c r="G485" i="1"/>
  <c r="H485" i="1" s="1" a="1"/>
  <c r="H485" i="1" s="1"/>
  <c r="G486" i="1"/>
  <c r="H486" i="1" s="1" a="1"/>
  <c r="H486" i="1" s="1"/>
  <c r="G487" i="1"/>
  <c r="H487" i="1" s="1" a="1"/>
  <c r="H487" i="1" s="1"/>
  <c r="L329" i="3" s="1"/>
  <c r="G488" i="1"/>
  <c r="H488" i="1" s="1" a="1"/>
  <c r="H488" i="1" s="1"/>
  <c r="G489" i="1"/>
  <c r="H489" i="1" s="1" a="1"/>
  <c r="H489" i="1" s="1"/>
  <c r="G490" i="1"/>
  <c r="H490" i="1" s="1" a="1"/>
  <c r="H490" i="1" s="1"/>
  <c r="G491" i="1"/>
  <c r="H491" i="1" s="1" a="1"/>
  <c r="H491" i="1" s="1"/>
  <c r="G492" i="1"/>
  <c r="H492" i="1" s="1" a="1"/>
  <c r="H492" i="1" s="1"/>
  <c r="G493" i="1"/>
  <c r="H493" i="1" s="1" a="1"/>
  <c r="H493" i="1" s="1"/>
  <c r="G494" i="1"/>
  <c r="H494" i="1" s="1" a="1"/>
  <c r="H494" i="1" s="1"/>
  <c r="G495" i="1"/>
  <c r="H495" i="1" s="1" a="1"/>
  <c r="H495" i="1" s="1"/>
  <c r="G496" i="1"/>
  <c r="H496" i="1" s="1" a="1"/>
  <c r="H496" i="1" s="1"/>
  <c r="G497" i="1"/>
  <c r="H497" i="1" s="1" a="1"/>
  <c r="H497" i="1" s="1"/>
  <c r="G498" i="1"/>
  <c r="H498" i="1" s="1" a="1"/>
  <c r="H498" i="1" s="1"/>
  <c r="G499" i="1"/>
  <c r="H499" i="1" s="1" a="1"/>
  <c r="H499" i="1" s="1"/>
  <c r="G500" i="1"/>
  <c r="H500" i="1" s="1" a="1"/>
  <c r="H500" i="1" s="1"/>
  <c r="L5997" i="3" s="1"/>
  <c r="G501" i="1"/>
  <c r="H501" i="1" s="1" a="1"/>
  <c r="H501" i="1" s="1"/>
  <c r="G502" i="1"/>
  <c r="H502" i="1" s="1" a="1"/>
  <c r="H502" i="1" s="1"/>
  <c r="G503" i="1"/>
  <c r="H503" i="1" s="1" a="1"/>
  <c r="H503" i="1" s="1"/>
  <c r="G504" i="1"/>
  <c r="H504" i="1" s="1" a="1"/>
  <c r="H504" i="1" s="1"/>
  <c r="G505" i="1"/>
  <c r="H505" i="1" s="1" a="1"/>
  <c r="H505" i="1" s="1"/>
  <c r="L3154" i="3" s="1"/>
  <c r="G506" i="1"/>
  <c r="H506" i="1" s="1" a="1"/>
  <c r="H506" i="1" s="1"/>
  <c r="G507" i="1"/>
  <c r="H507" i="1" s="1" a="1"/>
  <c r="H507" i="1" s="1"/>
  <c r="G508" i="1"/>
  <c r="H508" i="1" s="1" a="1"/>
  <c r="H508" i="1" s="1"/>
  <c r="G509" i="1"/>
  <c r="H509" i="1" s="1" a="1"/>
  <c r="H509" i="1" s="1"/>
  <c r="G510" i="1"/>
  <c r="H510" i="1" s="1" a="1"/>
  <c r="H510" i="1" s="1"/>
  <c r="G511" i="1"/>
  <c r="H511" i="1" s="1" a="1"/>
  <c r="H511" i="1" s="1"/>
  <c r="G512" i="1"/>
  <c r="H512" i="1" s="1" a="1"/>
  <c r="H512" i="1" s="1"/>
  <c r="G513" i="1"/>
  <c r="H513" i="1" s="1" a="1"/>
  <c r="H513" i="1" s="1"/>
  <c r="G514" i="1"/>
  <c r="H514" i="1" s="1" a="1"/>
  <c r="H514" i="1" s="1"/>
  <c r="G515" i="1"/>
  <c r="H515" i="1" s="1" a="1"/>
  <c r="H515" i="1" s="1"/>
  <c r="G516" i="1"/>
  <c r="H516" i="1" s="1" a="1"/>
  <c r="H516" i="1" s="1"/>
  <c r="G517" i="1"/>
  <c r="H517" i="1" s="1" a="1"/>
  <c r="H517" i="1" s="1"/>
  <c r="G518" i="1"/>
  <c r="H518" i="1" s="1" a="1"/>
  <c r="H518" i="1" s="1"/>
  <c r="G519" i="1"/>
  <c r="H519" i="1" s="1" a="1"/>
  <c r="H519" i="1" s="1"/>
  <c r="G520" i="1"/>
  <c r="H520" i="1" s="1" a="1"/>
  <c r="H520" i="1" s="1"/>
  <c r="G521" i="1"/>
  <c r="H521" i="1" s="1" a="1"/>
  <c r="H521" i="1" s="1"/>
  <c r="G522" i="1"/>
  <c r="H522" i="1" s="1" a="1"/>
  <c r="H522" i="1" s="1"/>
  <c r="G523" i="1"/>
  <c r="H523" i="1" s="1" a="1"/>
  <c r="H523" i="1" s="1"/>
  <c r="G524" i="1"/>
  <c r="H524" i="1" s="1" a="1"/>
  <c r="H524" i="1" s="1"/>
  <c r="G525" i="1"/>
  <c r="H525" i="1" s="1" a="1"/>
  <c r="H525" i="1" s="1"/>
  <c r="G526" i="1"/>
  <c r="H526" i="1" s="1" a="1"/>
  <c r="H526" i="1" s="1"/>
  <c r="G527" i="1"/>
  <c r="H527" i="1" s="1" a="1"/>
  <c r="H527" i="1" s="1"/>
  <c r="G528" i="1"/>
  <c r="H528" i="1" s="1" a="1"/>
  <c r="H528" i="1" s="1"/>
  <c r="G529" i="1"/>
  <c r="H529" i="1" s="1" a="1"/>
  <c r="H529" i="1" s="1"/>
  <c r="G530" i="1"/>
  <c r="H530" i="1" s="1" a="1"/>
  <c r="H530" i="1" s="1"/>
  <c r="G531" i="1"/>
  <c r="H531" i="1" s="1" a="1"/>
  <c r="H531" i="1" s="1"/>
  <c r="G532" i="1"/>
  <c r="H532" i="1" s="1" a="1"/>
  <c r="H532" i="1" s="1"/>
  <c r="G533" i="1"/>
  <c r="H533" i="1" s="1" a="1"/>
  <c r="H533" i="1" s="1"/>
  <c r="G534" i="1"/>
  <c r="H534" i="1" s="1" a="1"/>
  <c r="H534" i="1" s="1"/>
  <c r="G535" i="1"/>
  <c r="H535" i="1" s="1" a="1"/>
  <c r="H535" i="1" s="1"/>
  <c r="G536" i="1"/>
  <c r="H536" i="1" s="1" a="1"/>
  <c r="H536" i="1" s="1"/>
  <c r="G537" i="1"/>
  <c r="H537" i="1" s="1" a="1"/>
  <c r="H537" i="1" s="1"/>
  <c r="L2642" i="3" s="1"/>
  <c r="G538" i="1"/>
  <c r="H538" i="1" s="1" a="1"/>
  <c r="H538" i="1" s="1"/>
  <c r="G539" i="1"/>
  <c r="H539" i="1" s="1" a="1"/>
  <c r="H539" i="1" s="1"/>
  <c r="G540" i="1"/>
  <c r="H540" i="1" s="1" a="1"/>
  <c r="H540" i="1" s="1"/>
  <c r="G541" i="1"/>
  <c r="H541" i="1" s="1" a="1"/>
  <c r="H541" i="1" s="1"/>
  <c r="G542" i="1"/>
  <c r="H542" i="1" s="1" a="1"/>
  <c r="H542" i="1" s="1"/>
  <c r="G543" i="1"/>
  <c r="H543" i="1" s="1" a="1"/>
  <c r="H543" i="1" s="1"/>
  <c r="G544" i="1"/>
  <c r="H544" i="1" s="1" a="1"/>
  <c r="H544" i="1" s="1"/>
  <c r="G545" i="1"/>
  <c r="H545" i="1" s="1" a="1"/>
  <c r="H545" i="1" s="1"/>
  <c r="G546" i="1"/>
  <c r="H546" i="1" s="1" a="1"/>
  <c r="H546" i="1" s="1"/>
  <c r="G547" i="1"/>
  <c r="H547" i="1" s="1" a="1"/>
  <c r="H547" i="1" s="1"/>
  <c r="G548" i="1"/>
  <c r="H548" i="1" s="1" a="1"/>
  <c r="H548" i="1" s="1"/>
  <c r="G549" i="1"/>
  <c r="H549" i="1" s="1" a="1"/>
  <c r="H549" i="1" s="1"/>
  <c r="G550" i="1"/>
  <c r="H550" i="1" s="1" a="1"/>
  <c r="H550" i="1" s="1"/>
  <c r="G551" i="1"/>
  <c r="H551" i="1" s="1" a="1"/>
  <c r="H551" i="1" s="1"/>
  <c r="G552" i="1"/>
  <c r="H552" i="1" s="1" a="1"/>
  <c r="H552" i="1" s="1"/>
  <c r="G553" i="1"/>
  <c r="H553" i="1" s="1" a="1"/>
  <c r="H553" i="1" s="1"/>
  <c r="L3162" i="3" s="1"/>
  <c r="G554" i="1"/>
  <c r="H554" i="1" s="1" a="1"/>
  <c r="H554" i="1" s="1"/>
  <c r="G555" i="1"/>
  <c r="H555" i="1" s="1" a="1"/>
  <c r="H555" i="1" s="1"/>
  <c r="G556" i="1"/>
  <c r="H556" i="1" s="1" a="1"/>
  <c r="H556" i="1" s="1"/>
  <c r="G557" i="1"/>
  <c r="H557" i="1" s="1" a="1"/>
  <c r="H557" i="1" s="1"/>
  <c r="G558" i="1"/>
  <c r="H558" i="1" s="1" a="1"/>
  <c r="H558" i="1" s="1"/>
  <c r="G559" i="1"/>
  <c r="H559" i="1" s="1" a="1"/>
  <c r="H559" i="1" s="1"/>
  <c r="G560" i="1"/>
  <c r="H560" i="1" s="1" a="1"/>
  <c r="H560" i="1" s="1"/>
  <c r="G561" i="1"/>
  <c r="H561" i="1" s="1" a="1"/>
  <c r="H561" i="1" s="1"/>
  <c r="G562" i="1"/>
  <c r="H562" i="1" s="1" a="1"/>
  <c r="H562" i="1" s="1"/>
  <c r="G563" i="1"/>
  <c r="H563" i="1" s="1" a="1"/>
  <c r="H563" i="1" s="1"/>
  <c r="G564" i="1"/>
  <c r="H564" i="1" s="1" a="1"/>
  <c r="H564" i="1" s="1"/>
  <c r="G565" i="1"/>
  <c r="H565" i="1" s="1" a="1"/>
  <c r="H565" i="1" s="1"/>
  <c r="G566" i="1"/>
  <c r="H566" i="1" s="1" a="1"/>
  <c r="H566" i="1" s="1"/>
  <c r="G567" i="1"/>
  <c r="H567" i="1" s="1" a="1"/>
  <c r="H567" i="1" s="1"/>
  <c r="G568" i="1"/>
  <c r="H568" i="1" s="1" a="1"/>
  <c r="H568" i="1" s="1"/>
  <c r="G569" i="1"/>
  <c r="H569" i="1" s="1" a="1"/>
  <c r="H569" i="1" s="1"/>
  <c r="G570" i="1"/>
  <c r="H570" i="1" s="1" a="1"/>
  <c r="H570" i="1" s="1"/>
  <c r="G571" i="1"/>
  <c r="H571" i="1" s="1" a="1"/>
  <c r="H571" i="1" s="1"/>
  <c r="G572" i="1"/>
  <c r="H572" i="1" s="1" a="1"/>
  <c r="H572" i="1" s="1"/>
  <c r="G573" i="1"/>
  <c r="H573" i="1" s="1" a="1"/>
  <c r="H573" i="1" s="1"/>
  <c r="G574" i="1"/>
  <c r="H574" i="1" s="1" a="1"/>
  <c r="H574" i="1" s="1"/>
  <c r="G575" i="1"/>
  <c r="H575" i="1" s="1" a="1"/>
  <c r="H575" i="1" s="1"/>
  <c r="G576" i="1"/>
  <c r="H576" i="1" s="1" a="1"/>
  <c r="H576" i="1" s="1"/>
  <c r="G577" i="1"/>
  <c r="H577" i="1" s="1" a="1"/>
  <c r="H577" i="1" s="1"/>
  <c r="G578" i="1"/>
  <c r="H578" i="1" s="1" a="1"/>
  <c r="H578" i="1" s="1"/>
  <c r="G579" i="1"/>
  <c r="H579" i="1" s="1" a="1"/>
  <c r="H579" i="1" s="1"/>
  <c r="G580" i="1"/>
  <c r="H580" i="1" s="1" a="1"/>
  <c r="H580" i="1" s="1"/>
  <c r="G581" i="1"/>
  <c r="H581" i="1" s="1" a="1"/>
  <c r="H581" i="1" s="1"/>
  <c r="G582" i="1"/>
  <c r="H582" i="1" s="1" a="1"/>
  <c r="H582" i="1" s="1"/>
  <c r="G583" i="1"/>
  <c r="H583" i="1" s="1" a="1"/>
  <c r="H583" i="1" s="1"/>
  <c r="G584" i="1"/>
  <c r="H584" i="1" s="1" a="1"/>
  <c r="H584" i="1" s="1"/>
  <c r="G585" i="1"/>
  <c r="H585" i="1" s="1" a="1"/>
  <c r="H585" i="1" s="1"/>
  <c r="L1624" i="3" s="1"/>
  <c r="G586" i="1"/>
  <c r="H586" i="1" s="1" a="1"/>
  <c r="H586" i="1" s="1"/>
  <c r="G587" i="1"/>
  <c r="H587" i="1" s="1" a="1"/>
  <c r="H587" i="1" s="1"/>
  <c r="G588" i="1"/>
  <c r="H588" i="1" s="1" a="1"/>
  <c r="H588" i="1" s="1"/>
  <c r="G589" i="1"/>
  <c r="H589" i="1" s="1" a="1"/>
  <c r="H589" i="1" s="1"/>
  <c r="G590" i="1"/>
  <c r="H590" i="1" s="1" a="1"/>
  <c r="H590" i="1" s="1"/>
  <c r="L5128" i="3" s="1"/>
  <c r="G591" i="1"/>
  <c r="H591" i="1" s="1" a="1"/>
  <c r="H591" i="1" s="1"/>
  <c r="G592" i="1"/>
  <c r="H592" i="1" s="1" a="1"/>
  <c r="H592" i="1" s="1"/>
  <c r="G593" i="1"/>
  <c r="H593" i="1" s="1" a="1"/>
  <c r="H593" i="1" s="1"/>
  <c r="L2835" i="3" s="1"/>
  <c r="G594" i="1"/>
  <c r="H594" i="1" s="1" a="1"/>
  <c r="H594" i="1" s="1"/>
  <c r="G595" i="1"/>
  <c r="H595" i="1" s="1" a="1"/>
  <c r="H595" i="1" s="1"/>
  <c r="G596" i="1"/>
  <c r="H596" i="1" s="1" a="1"/>
  <c r="H596" i="1" s="1"/>
  <c r="G597" i="1"/>
  <c r="H597" i="1" s="1" a="1"/>
  <c r="H597" i="1" s="1"/>
  <c r="L104" i="3" s="1"/>
  <c r="G598" i="1"/>
  <c r="H598" i="1" s="1" a="1"/>
  <c r="H598" i="1" s="1"/>
  <c r="G599" i="1"/>
  <c r="H599" i="1" s="1" a="1"/>
  <c r="H599" i="1" s="1"/>
  <c r="G600" i="1"/>
  <c r="H600" i="1" s="1" a="1"/>
  <c r="H600" i="1" s="1"/>
  <c r="G601" i="1"/>
  <c r="H601" i="1" s="1" a="1"/>
  <c r="H601" i="1" s="1"/>
  <c r="G602" i="1"/>
  <c r="H602" i="1" s="1" a="1"/>
  <c r="H602" i="1" s="1"/>
  <c r="G603" i="1"/>
  <c r="H603" i="1" s="1" a="1"/>
  <c r="H603" i="1" s="1"/>
  <c r="G604" i="1"/>
  <c r="H604" i="1" s="1" a="1"/>
  <c r="H604" i="1" s="1"/>
  <c r="G605" i="1"/>
  <c r="H605" i="1" s="1" a="1"/>
  <c r="H605" i="1" s="1"/>
  <c r="G606" i="1"/>
  <c r="H606" i="1" s="1" a="1"/>
  <c r="H606" i="1" s="1"/>
  <c r="G607" i="1"/>
  <c r="H607" i="1" s="1" a="1"/>
  <c r="H607" i="1" s="1"/>
  <c r="G608" i="1"/>
  <c r="H608" i="1" s="1" a="1"/>
  <c r="H608" i="1" s="1"/>
  <c r="L14" i="3" s="1"/>
  <c r="G609" i="1"/>
  <c r="H609" i="1" s="1" a="1"/>
  <c r="H609" i="1" s="1"/>
  <c r="G610" i="1"/>
  <c r="H610" i="1" s="1" a="1"/>
  <c r="H610" i="1" s="1"/>
  <c r="G611" i="1"/>
  <c r="H611" i="1" s="1" a="1"/>
  <c r="H611" i="1" s="1"/>
  <c r="G612" i="1"/>
  <c r="H612" i="1" s="1" a="1"/>
  <c r="H612" i="1" s="1"/>
  <c r="G613" i="1"/>
  <c r="H613" i="1" s="1" a="1"/>
  <c r="H613" i="1" s="1"/>
  <c r="G614" i="1"/>
  <c r="H614" i="1" s="1" a="1"/>
  <c r="H614" i="1" s="1"/>
  <c r="G615" i="1"/>
  <c r="H615" i="1" s="1" a="1"/>
  <c r="H615" i="1" s="1"/>
  <c r="G616" i="1"/>
  <c r="H616" i="1" s="1" a="1"/>
  <c r="H616" i="1" s="1"/>
  <c r="G617" i="1"/>
  <c r="H617" i="1" s="1" a="1"/>
  <c r="H617" i="1" s="1"/>
  <c r="G618" i="1"/>
  <c r="H618" i="1" s="1" a="1"/>
  <c r="H618" i="1" s="1"/>
  <c r="G619" i="1"/>
  <c r="H619" i="1" s="1" a="1"/>
  <c r="H619" i="1" s="1"/>
  <c r="G620" i="1"/>
  <c r="H620" i="1" s="1" a="1"/>
  <c r="H620" i="1" s="1"/>
  <c r="G621" i="1"/>
  <c r="H621" i="1" s="1" a="1"/>
  <c r="H621" i="1" s="1"/>
  <c r="G622" i="1"/>
  <c r="H622" i="1" s="1" a="1"/>
  <c r="H622" i="1" s="1"/>
  <c r="G623" i="1"/>
  <c r="H623" i="1" s="1" a="1"/>
  <c r="H623" i="1" s="1"/>
  <c r="G624" i="1"/>
  <c r="H624" i="1" s="1" a="1"/>
  <c r="H624" i="1" s="1"/>
  <c r="G625" i="1"/>
  <c r="H625" i="1" s="1" a="1"/>
  <c r="H625" i="1" s="1"/>
  <c r="G626" i="1"/>
  <c r="H626" i="1" s="1" a="1"/>
  <c r="H626" i="1" s="1"/>
  <c r="G627" i="1"/>
  <c r="H627" i="1" s="1" a="1"/>
  <c r="H627" i="1" s="1"/>
  <c r="G628" i="1"/>
  <c r="H628" i="1" s="1" a="1"/>
  <c r="H628" i="1" s="1"/>
  <c r="G629" i="1"/>
  <c r="H629" i="1" s="1" a="1"/>
  <c r="H629" i="1" s="1"/>
  <c r="G630" i="1"/>
  <c r="H630" i="1" s="1" a="1"/>
  <c r="H630" i="1" s="1"/>
  <c r="G631" i="1"/>
  <c r="H631" i="1" s="1" a="1"/>
  <c r="H631" i="1" s="1"/>
  <c r="G632" i="1"/>
  <c r="H632" i="1" s="1" a="1"/>
  <c r="H632" i="1" s="1"/>
  <c r="G633" i="1"/>
  <c r="H633" i="1" s="1" a="1"/>
  <c r="H633" i="1" s="1"/>
  <c r="L396" i="3" s="1"/>
  <c r="G634" i="1"/>
  <c r="H634" i="1" s="1" a="1"/>
  <c r="H634" i="1" s="1"/>
  <c r="G635" i="1"/>
  <c r="H635" i="1" s="1" a="1"/>
  <c r="H635" i="1" s="1"/>
  <c r="G636" i="1"/>
  <c r="H636" i="1" s="1" a="1"/>
  <c r="H636" i="1" s="1"/>
  <c r="G637" i="1"/>
  <c r="H637" i="1" s="1" a="1"/>
  <c r="H637" i="1" s="1"/>
  <c r="G638" i="1"/>
  <c r="H638" i="1" s="1" a="1"/>
  <c r="H638" i="1" s="1"/>
  <c r="L2393" i="3" s="1"/>
  <c r="G639" i="1"/>
  <c r="H639" i="1" s="1" a="1"/>
  <c r="H639" i="1" s="1"/>
  <c r="G640" i="1"/>
  <c r="H640" i="1" s="1" a="1"/>
  <c r="H640" i="1" s="1"/>
  <c r="G641" i="1"/>
  <c r="H641" i="1" s="1" a="1"/>
  <c r="H641" i="1" s="1"/>
  <c r="G642" i="1"/>
  <c r="H642" i="1" s="1" a="1"/>
  <c r="H642" i="1" s="1"/>
  <c r="G643" i="1"/>
  <c r="H643" i="1" s="1" a="1"/>
  <c r="H643" i="1" s="1"/>
  <c r="G644" i="1"/>
  <c r="H644" i="1" s="1" a="1"/>
  <c r="H644" i="1" s="1"/>
  <c r="G645" i="1"/>
  <c r="H645" i="1" s="1" a="1"/>
  <c r="H645" i="1" s="1"/>
  <c r="G646" i="1"/>
  <c r="H646" i="1" s="1" a="1"/>
  <c r="H646" i="1" s="1"/>
  <c r="G647" i="1"/>
  <c r="H647" i="1" s="1" a="1"/>
  <c r="H647" i="1" s="1"/>
  <c r="G648" i="1"/>
  <c r="H648" i="1" s="1" a="1"/>
  <c r="H648" i="1" s="1"/>
  <c r="G649" i="1"/>
  <c r="H649" i="1" s="1" a="1"/>
  <c r="H649" i="1" s="1"/>
  <c r="G650" i="1"/>
  <c r="H650" i="1" s="1" a="1"/>
  <c r="H650" i="1" s="1"/>
  <c r="L2440" i="3" s="1"/>
  <c r="G651" i="1"/>
  <c r="H651" i="1" s="1" a="1"/>
  <c r="H651" i="1" s="1"/>
  <c r="G652" i="1"/>
  <c r="H652" i="1" s="1" a="1"/>
  <c r="H652" i="1" s="1"/>
  <c r="G653" i="1"/>
  <c r="H653" i="1" s="1" a="1"/>
  <c r="H653" i="1" s="1"/>
  <c r="G654" i="1"/>
  <c r="H654" i="1" s="1" a="1"/>
  <c r="H654" i="1" s="1"/>
  <c r="G655" i="1"/>
  <c r="H655" i="1" s="1" a="1"/>
  <c r="H655" i="1" s="1"/>
  <c r="G656" i="1"/>
  <c r="H656" i="1" s="1" a="1"/>
  <c r="H656" i="1" s="1"/>
  <c r="G657" i="1"/>
  <c r="H657" i="1" s="1" a="1"/>
  <c r="H657" i="1" s="1"/>
  <c r="G658" i="1"/>
  <c r="H658" i="1" s="1" a="1"/>
  <c r="H658" i="1" s="1"/>
  <c r="G659" i="1"/>
  <c r="H659" i="1" s="1" a="1"/>
  <c r="H659" i="1" s="1"/>
  <c r="G660" i="1"/>
  <c r="H660" i="1" s="1" a="1"/>
  <c r="H660" i="1" s="1"/>
  <c r="G661" i="1"/>
  <c r="H661" i="1" s="1" a="1"/>
  <c r="H661" i="1" s="1"/>
  <c r="G662" i="1"/>
  <c r="H662" i="1" s="1" a="1"/>
  <c r="H662" i="1" s="1"/>
  <c r="G663" i="1"/>
  <c r="H663" i="1" s="1" a="1"/>
  <c r="H663" i="1" s="1"/>
  <c r="G664" i="1"/>
  <c r="H664" i="1" s="1" a="1"/>
  <c r="H664" i="1" s="1"/>
  <c r="G665" i="1"/>
  <c r="H665" i="1" s="1" a="1"/>
  <c r="H665" i="1" s="1"/>
  <c r="G666" i="1"/>
  <c r="H666" i="1" s="1" a="1"/>
  <c r="H666" i="1" s="1"/>
  <c r="G667" i="1"/>
  <c r="H667" i="1" s="1" a="1"/>
  <c r="H667" i="1" s="1"/>
  <c r="G668" i="1"/>
  <c r="H668" i="1" s="1" a="1"/>
  <c r="H668" i="1" s="1"/>
  <c r="G669" i="1"/>
  <c r="H669" i="1" s="1" a="1"/>
  <c r="H669" i="1" s="1"/>
  <c r="G670" i="1"/>
  <c r="H670" i="1" s="1" a="1"/>
  <c r="H670" i="1" s="1"/>
  <c r="G671" i="1"/>
  <c r="H671" i="1" s="1" a="1"/>
  <c r="H671" i="1" s="1"/>
  <c r="G672" i="1"/>
  <c r="H672" i="1" s="1" a="1"/>
  <c r="H672" i="1" s="1"/>
  <c r="G673" i="1"/>
  <c r="H673" i="1" s="1" a="1"/>
  <c r="H673" i="1" s="1"/>
  <c r="G674" i="1"/>
  <c r="H674" i="1" s="1" a="1"/>
  <c r="H674" i="1" s="1"/>
  <c r="G675" i="1"/>
  <c r="H675" i="1" s="1" a="1"/>
  <c r="H675" i="1" s="1"/>
  <c r="G676" i="1"/>
  <c r="H676" i="1" s="1" a="1"/>
  <c r="H676" i="1" s="1"/>
  <c r="G677" i="1"/>
  <c r="H677" i="1" s="1" a="1"/>
  <c r="H677" i="1" s="1"/>
  <c r="G678" i="1"/>
  <c r="H678" i="1" s="1" a="1"/>
  <c r="H678" i="1" s="1"/>
  <c r="G679" i="1"/>
  <c r="H679" i="1" s="1" a="1"/>
  <c r="H679" i="1" s="1"/>
  <c r="G680" i="1"/>
  <c r="H680" i="1" s="1" a="1"/>
  <c r="H680" i="1" s="1"/>
  <c r="G681" i="1"/>
  <c r="H681" i="1" s="1" a="1"/>
  <c r="H681" i="1" s="1"/>
  <c r="G682" i="1"/>
  <c r="H682" i="1" s="1" a="1"/>
  <c r="H682" i="1" s="1"/>
  <c r="G683" i="1"/>
  <c r="H683" i="1" s="1" a="1"/>
  <c r="H683" i="1" s="1"/>
  <c r="G684" i="1"/>
  <c r="H684" i="1" s="1" a="1"/>
  <c r="H684" i="1" s="1"/>
  <c r="G685" i="1"/>
  <c r="H685" i="1" s="1" a="1"/>
  <c r="H685" i="1" s="1"/>
  <c r="G686" i="1"/>
  <c r="H686" i="1" s="1" a="1"/>
  <c r="H686" i="1" s="1"/>
  <c r="L2714" i="3" s="1"/>
  <c r="G687" i="1"/>
  <c r="H687" i="1" s="1" a="1"/>
  <c r="H687" i="1" s="1"/>
  <c r="G688" i="1"/>
  <c r="H688" i="1" s="1" a="1"/>
  <c r="H688" i="1" s="1"/>
  <c r="G689" i="1"/>
  <c r="H689" i="1" s="1" a="1"/>
  <c r="H689" i="1" s="1"/>
  <c r="G690" i="1"/>
  <c r="H690" i="1" s="1" a="1"/>
  <c r="H690" i="1" s="1"/>
  <c r="G691" i="1"/>
  <c r="H691" i="1" s="1" a="1"/>
  <c r="H691" i="1" s="1"/>
  <c r="G692" i="1"/>
  <c r="H692" i="1" s="1" a="1"/>
  <c r="H692" i="1" s="1"/>
  <c r="G693" i="1"/>
  <c r="H693" i="1" s="1" a="1"/>
  <c r="H693" i="1" s="1"/>
  <c r="G694" i="1"/>
  <c r="H694" i="1" s="1" a="1"/>
  <c r="H694" i="1" s="1"/>
  <c r="G695" i="1"/>
  <c r="H695" i="1" s="1" a="1"/>
  <c r="H695" i="1" s="1"/>
  <c r="G696" i="1"/>
  <c r="H696" i="1" s="1" a="1"/>
  <c r="H696" i="1" s="1"/>
  <c r="G697" i="1"/>
  <c r="H697" i="1" s="1" a="1"/>
  <c r="H697" i="1" s="1"/>
  <c r="G698" i="1"/>
  <c r="H698" i="1" s="1" a="1"/>
  <c r="H698" i="1" s="1"/>
  <c r="G699" i="1"/>
  <c r="H699" i="1" s="1" a="1"/>
  <c r="H699" i="1" s="1"/>
  <c r="G700" i="1"/>
  <c r="H700" i="1" s="1" a="1"/>
  <c r="H700" i="1" s="1"/>
  <c r="G701" i="1"/>
  <c r="H701" i="1" s="1" a="1"/>
  <c r="H701" i="1" s="1"/>
  <c r="G702" i="1"/>
  <c r="H702" i="1" s="1" a="1"/>
  <c r="H702" i="1" s="1"/>
  <c r="G703" i="1"/>
  <c r="H703" i="1" s="1" a="1"/>
  <c r="H703" i="1" s="1"/>
  <c r="G704" i="1"/>
  <c r="H704" i="1" s="1" a="1"/>
  <c r="H704" i="1" s="1"/>
  <c r="G705" i="1"/>
  <c r="H705" i="1" s="1" a="1"/>
  <c r="H705" i="1" s="1"/>
  <c r="G706" i="1"/>
  <c r="H706" i="1" s="1" a="1"/>
  <c r="H706" i="1" s="1"/>
  <c r="G707" i="1"/>
  <c r="H707" i="1" s="1" a="1"/>
  <c r="H707" i="1" s="1"/>
  <c r="G708" i="1"/>
  <c r="H708" i="1" s="1" a="1"/>
  <c r="H708" i="1" s="1"/>
  <c r="G709" i="1"/>
  <c r="H709" i="1" s="1" a="1"/>
  <c r="H709" i="1" s="1"/>
  <c r="G710" i="1"/>
  <c r="H710" i="1" s="1" a="1"/>
  <c r="H710" i="1" s="1"/>
  <c r="G711" i="1"/>
  <c r="H711" i="1" s="1" a="1"/>
  <c r="H711" i="1" s="1"/>
  <c r="G712" i="1"/>
  <c r="H712" i="1" s="1" a="1"/>
  <c r="H712" i="1" s="1"/>
  <c r="G713" i="1"/>
  <c r="H713" i="1" s="1" a="1"/>
  <c r="H713" i="1" s="1"/>
  <c r="G714" i="1"/>
  <c r="H714" i="1" s="1" a="1"/>
  <c r="H714" i="1" s="1"/>
  <c r="G715" i="1"/>
  <c r="H715" i="1" s="1" a="1"/>
  <c r="H715" i="1" s="1"/>
  <c r="G716" i="1"/>
  <c r="H716" i="1" s="1" a="1"/>
  <c r="H716" i="1" s="1"/>
  <c r="L4436" i="3" s="1"/>
  <c r="G717" i="1"/>
  <c r="H717" i="1" s="1" a="1"/>
  <c r="H717" i="1" s="1"/>
  <c r="G718" i="1"/>
  <c r="H718" i="1" s="1" a="1"/>
  <c r="H718" i="1" s="1"/>
  <c r="G719" i="1"/>
  <c r="H719" i="1" s="1" a="1"/>
  <c r="H719" i="1" s="1"/>
  <c r="G720" i="1"/>
  <c r="H720" i="1" s="1" a="1"/>
  <c r="H720" i="1" s="1"/>
  <c r="G721" i="1"/>
  <c r="H721" i="1" s="1" a="1"/>
  <c r="H721" i="1" s="1"/>
  <c r="G722" i="1"/>
  <c r="H722" i="1" s="1" a="1"/>
  <c r="H722" i="1" s="1"/>
  <c r="L2558" i="3" s="1"/>
  <c r="G723" i="1"/>
  <c r="H723" i="1" s="1" a="1"/>
  <c r="H723" i="1" s="1"/>
  <c r="G724" i="1"/>
  <c r="H724" i="1" s="1" a="1"/>
  <c r="H724" i="1" s="1"/>
  <c r="G725" i="1"/>
  <c r="H725" i="1" s="1" a="1"/>
  <c r="H725" i="1" s="1"/>
  <c r="G726" i="1"/>
  <c r="H726" i="1" s="1" a="1"/>
  <c r="H726" i="1" s="1"/>
  <c r="G727" i="1"/>
  <c r="H727" i="1" s="1" a="1"/>
  <c r="H727" i="1" s="1"/>
  <c r="G728" i="1"/>
  <c r="H728" i="1" s="1" a="1"/>
  <c r="H728" i="1" s="1"/>
  <c r="G729" i="1"/>
  <c r="H729" i="1" s="1" a="1"/>
  <c r="H729" i="1" s="1"/>
  <c r="G730" i="1"/>
  <c r="H730" i="1" s="1" a="1"/>
  <c r="H730" i="1" s="1"/>
  <c r="G731" i="1"/>
  <c r="H731" i="1" s="1" a="1"/>
  <c r="H731" i="1" s="1"/>
  <c r="G732" i="1"/>
  <c r="H732" i="1" s="1" a="1"/>
  <c r="H732" i="1" s="1"/>
  <c r="L1735" i="3" s="1"/>
  <c r="G733" i="1"/>
  <c r="H733" i="1" s="1" a="1"/>
  <c r="H733" i="1" s="1"/>
  <c r="G734" i="1"/>
  <c r="H734" i="1" s="1" a="1"/>
  <c r="H734" i="1" s="1"/>
  <c r="L4634" i="3" s="1"/>
  <c r="G735" i="1"/>
  <c r="H735" i="1" s="1" a="1"/>
  <c r="H735" i="1" s="1"/>
  <c r="G736" i="1"/>
  <c r="H736" i="1" s="1" a="1"/>
  <c r="H736" i="1" s="1"/>
  <c r="G737" i="1"/>
  <c r="H737" i="1" s="1" a="1"/>
  <c r="H737" i="1" s="1"/>
  <c r="G738" i="1"/>
  <c r="H738" i="1" s="1" a="1"/>
  <c r="H738" i="1" s="1"/>
  <c r="G739" i="1"/>
  <c r="H739" i="1" s="1" a="1"/>
  <c r="H739" i="1" s="1"/>
  <c r="G740" i="1"/>
  <c r="H740" i="1" s="1" a="1"/>
  <c r="H740" i="1" s="1"/>
  <c r="G741" i="1"/>
  <c r="H741" i="1" s="1" a="1"/>
  <c r="H741" i="1" s="1"/>
  <c r="G742" i="1"/>
  <c r="H742" i="1" s="1" a="1"/>
  <c r="H742" i="1" s="1"/>
  <c r="G743" i="1"/>
  <c r="H743" i="1" s="1" a="1"/>
  <c r="H743" i="1" s="1"/>
  <c r="G744" i="1"/>
  <c r="H744" i="1" s="1" a="1"/>
  <c r="H744" i="1" s="1"/>
  <c r="G745" i="1"/>
  <c r="H745" i="1" s="1" a="1"/>
  <c r="H745" i="1" s="1"/>
  <c r="G746" i="1"/>
  <c r="H746" i="1" s="1" a="1"/>
  <c r="H746" i="1" s="1"/>
  <c r="G747" i="1"/>
  <c r="H747" i="1" s="1" a="1"/>
  <c r="H747" i="1" s="1"/>
  <c r="G748" i="1"/>
  <c r="H748" i="1" s="1" a="1"/>
  <c r="H748" i="1" s="1"/>
  <c r="G749" i="1"/>
  <c r="H749" i="1" s="1" a="1"/>
  <c r="H749" i="1" s="1"/>
  <c r="G750" i="1"/>
  <c r="H750" i="1" s="1" a="1"/>
  <c r="H750" i="1" s="1"/>
  <c r="G751" i="1"/>
  <c r="H751" i="1" s="1" a="1"/>
  <c r="H751" i="1" s="1"/>
  <c r="G752" i="1"/>
  <c r="H752" i="1" s="1" a="1"/>
  <c r="H752" i="1" s="1"/>
  <c r="L2293" i="3" s="1"/>
  <c r="G753" i="1"/>
  <c r="H753" i="1" s="1" a="1"/>
  <c r="H753" i="1" s="1"/>
  <c r="G754" i="1"/>
  <c r="H754" i="1" s="1" a="1"/>
  <c r="H754" i="1" s="1"/>
  <c r="G755" i="1"/>
  <c r="H755" i="1" s="1" a="1"/>
  <c r="H755" i="1" s="1"/>
  <c r="G756" i="1"/>
  <c r="H756" i="1" s="1" a="1"/>
  <c r="H756" i="1" s="1"/>
  <c r="G757" i="1"/>
  <c r="H757" i="1" s="1" a="1"/>
  <c r="H757" i="1" s="1"/>
  <c r="G758" i="1"/>
  <c r="H758" i="1" s="1" a="1"/>
  <c r="H758" i="1" s="1"/>
  <c r="G759" i="1"/>
  <c r="H759" i="1" s="1" a="1"/>
  <c r="H759" i="1" s="1"/>
  <c r="L2836" i="3" s="1"/>
  <c r="G760" i="1"/>
  <c r="H760" i="1" s="1" a="1"/>
  <c r="H760" i="1" s="1"/>
  <c r="G761" i="1"/>
  <c r="H761" i="1" s="1" a="1"/>
  <c r="H761" i="1" s="1"/>
  <c r="G762" i="1"/>
  <c r="H762" i="1" s="1" a="1"/>
  <c r="H762" i="1" s="1"/>
  <c r="G763" i="1"/>
  <c r="H763" i="1" s="1" a="1"/>
  <c r="H763" i="1" s="1"/>
  <c r="G764" i="1"/>
  <c r="H764" i="1" s="1" a="1"/>
  <c r="H764" i="1" s="1"/>
  <c r="G765" i="1"/>
  <c r="H765" i="1" s="1" a="1"/>
  <c r="H765" i="1" s="1"/>
  <c r="L2537" i="3" s="1"/>
  <c r="G766" i="1"/>
  <c r="H766" i="1" s="1" a="1"/>
  <c r="H766" i="1" s="1"/>
  <c r="G767" i="1"/>
  <c r="H767" i="1" s="1" a="1"/>
  <c r="H767" i="1" s="1"/>
  <c r="G768" i="1"/>
  <c r="H768" i="1" s="1" a="1"/>
  <c r="H768" i="1" s="1"/>
  <c r="G769" i="1"/>
  <c r="H769" i="1" s="1" a="1"/>
  <c r="H769" i="1" s="1"/>
  <c r="G770" i="1"/>
  <c r="H770" i="1" s="1" a="1"/>
  <c r="H770" i="1" s="1"/>
  <c r="G771" i="1"/>
  <c r="H771" i="1" s="1" a="1"/>
  <c r="H771" i="1" s="1"/>
  <c r="G772" i="1"/>
  <c r="H772" i="1" s="1" a="1"/>
  <c r="H772" i="1" s="1"/>
  <c r="G773" i="1"/>
  <c r="H773" i="1" s="1" a="1"/>
  <c r="H773" i="1" s="1"/>
  <c r="G774" i="1"/>
  <c r="H774" i="1" s="1" a="1"/>
  <c r="H774" i="1" s="1"/>
  <c r="G775" i="1"/>
  <c r="H775" i="1" s="1" a="1"/>
  <c r="H775" i="1" s="1"/>
  <c r="G776" i="1"/>
  <c r="H776" i="1" s="1" a="1"/>
  <c r="H776" i="1" s="1"/>
  <c r="G777" i="1"/>
  <c r="H777" i="1" s="1" a="1"/>
  <c r="H777" i="1" s="1"/>
  <c r="L4565" i="3" s="1"/>
  <c r="G778" i="1"/>
  <c r="H778" i="1" s="1" a="1"/>
  <c r="H778" i="1" s="1"/>
  <c r="G779" i="1"/>
  <c r="H779" i="1" s="1" a="1"/>
  <c r="H779" i="1" s="1"/>
  <c r="G780" i="1"/>
  <c r="H780" i="1" s="1" a="1"/>
  <c r="H780" i="1" s="1"/>
  <c r="G781" i="1"/>
  <c r="H781" i="1" s="1" a="1"/>
  <c r="H781" i="1" s="1"/>
  <c r="G782" i="1"/>
  <c r="H782" i="1" s="1" a="1"/>
  <c r="H782" i="1" s="1"/>
  <c r="G783" i="1"/>
  <c r="H783" i="1" s="1" a="1"/>
  <c r="H783" i="1" s="1"/>
  <c r="G784" i="1"/>
  <c r="H784" i="1" s="1" a="1"/>
  <c r="H784" i="1" s="1"/>
  <c r="G785" i="1"/>
  <c r="H785" i="1" s="1" a="1"/>
  <c r="H785" i="1" s="1"/>
  <c r="G786" i="1"/>
  <c r="H786" i="1" s="1" a="1"/>
  <c r="H786" i="1" s="1"/>
  <c r="G787" i="1"/>
  <c r="H787" i="1" s="1" a="1"/>
  <c r="H787" i="1" s="1"/>
  <c r="G788" i="1"/>
  <c r="H788" i="1" s="1" a="1"/>
  <c r="H788" i="1" s="1"/>
  <c r="L1875" i="3" s="1"/>
  <c r="G789" i="1"/>
  <c r="H789" i="1" s="1" a="1"/>
  <c r="H789" i="1" s="1"/>
  <c r="G790" i="1"/>
  <c r="H790" i="1" s="1" a="1"/>
  <c r="H790" i="1" s="1"/>
  <c r="G791" i="1"/>
  <c r="H791" i="1" s="1" a="1"/>
  <c r="H791" i="1" s="1"/>
  <c r="L2314" i="3" s="1"/>
  <c r="G792" i="1"/>
  <c r="H792" i="1" s="1" a="1"/>
  <c r="H792" i="1" s="1"/>
  <c r="L2276" i="3" s="1"/>
  <c r="G793" i="1"/>
  <c r="H793" i="1" s="1" a="1"/>
  <c r="H793" i="1" s="1"/>
  <c r="G794" i="1"/>
  <c r="H794" i="1" s="1" a="1"/>
  <c r="H794" i="1" s="1"/>
  <c r="G795" i="1"/>
  <c r="H795" i="1" s="1" a="1"/>
  <c r="H795" i="1" s="1"/>
  <c r="G796" i="1"/>
  <c r="H796" i="1" s="1" a="1"/>
  <c r="H796" i="1" s="1"/>
  <c r="G797" i="1"/>
  <c r="H797" i="1" s="1" a="1"/>
  <c r="H797" i="1" s="1"/>
  <c r="G798" i="1"/>
  <c r="H798" i="1" s="1" a="1"/>
  <c r="H798" i="1" s="1"/>
  <c r="G799" i="1"/>
  <c r="H799" i="1" s="1" a="1"/>
  <c r="H799" i="1" s="1"/>
  <c r="G800" i="1"/>
  <c r="H800" i="1" s="1" a="1"/>
  <c r="H800" i="1" s="1"/>
  <c r="G801" i="1"/>
  <c r="H801" i="1" s="1" a="1"/>
  <c r="H801" i="1" s="1"/>
  <c r="G802" i="1"/>
  <c r="H802" i="1" s="1" a="1"/>
  <c r="H802" i="1" s="1"/>
  <c r="G803" i="1"/>
  <c r="H803" i="1" s="1" a="1"/>
  <c r="H803" i="1" s="1"/>
  <c r="G804" i="1"/>
  <c r="H804" i="1" s="1" a="1"/>
  <c r="H804" i="1" s="1"/>
  <c r="G805" i="1"/>
  <c r="H805" i="1" s="1" a="1"/>
  <c r="H805" i="1" s="1"/>
  <c r="G806" i="1"/>
  <c r="H806" i="1" s="1" a="1"/>
  <c r="H806" i="1" s="1"/>
  <c r="G807" i="1"/>
  <c r="H807" i="1" s="1" a="1"/>
  <c r="H807" i="1" s="1"/>
  <c r="G808" i="1"/>
  <c r="H808" i="1" s="1" a="1"/>
  <c r="H808" i="1" s="1"/>
  <c r="G809" i="1"/>
  <c r="H809" i="1" s="1" a="1"/>
  <c r="H809" i="1" s="1"/>
  <c r="L4069" i="3" s="1"/>
  <c r="G810" i="1"/>
  <c r="H810" i="1" s="1" a="1"/>
  <c r="H810" i="1" s="1"/>
  <c r="G811" i="1"/>
  <c r="H811" i="1" s="1" a="1"/>
  <c r="H811" i="1" s="1"/>
  <c r="G812" i="1"/>
  <c r="H812" i="1" s="1" a="1"/>
  <c r="H812" i="1" s="1"/>
  <c r="G813" i="1"/>
  <c r="H813" i="1" s="1" a="1"/>
  <c r="H813" i="1" s="1"/>
  <c r="G814" i="1"/>
  <c r="H814" i="1" s="1" a="1"/>
  <c r="H814" i="1" s="1"/>
  <c r="G815" i="1"/>
  <c r="H815" i="1" s="1" a="1"/>
  <c r="H815" i="1" s="1"/>
  <c r="G816" i="1"/>
  <c r="H816" i="1" s="1" a="1"/>
  <c r="H816" i="1" s="1"/>
  <c r="G817" i="1"/>
  <c r="H817" i="1" s="1" a="1"/>
  <c r="H817" i="1" s="1"/>
  <c r="G818" i="1"/>
  <c r="H818" i="1" s="1" a="1"/>
  <c r="H818" i="1" s="1"/>
  <c r="G819" i="1"/>
  <c r="H819" i="1" s="1" a="1"/>
  <c r="H819" i="1" s="1"/>
  <c r="G820" i="1"/>
  <c r="H820" i="1" s="1" a="1"/>
  <c r="H820" i="1" s="1"/>
  <c r="G821" i="1"/>
  <c r="H821" i="1" s="1" a="1"/>
  <c r="H821" i="1" s="1"/>
  <c r="G822" i="1"/>
  <c r="H822" i="1" s="1" a="1"/>
  <c r="H822" i="1" s="1"/>
  <c r="G823" i="1"/>
  <c r="H823" i="1" s="1" a="1"/>
  <c r="H823" i="1" s="1"/>
  <c r="G824" i="1"/>
  <c r="H824" i="1" s="1" a="1"/>
  <c r="H824" i="1" s="1"/>
  <c r="G825" i="1"/>
  <c r="H825" i="1" s="1" a="1"/>
  <c r="H825" i="1" s="1"/>
  <c r="G826" i="1"/>
  <c r="H826" i="1" s="1" a="1"/>
  <c r="H826" i="1" s="1"/>
  <c r="G827" i="1"/>
  <c r="H827" i="1" s="1" a="1"/>
  <c r="H827" i="1" s="1"/>
  <c r="G828" i="1"/>
  <c r="H828" i="1" s="1" a="1"/>
  <c r="H828" i="1" s="1"/>
  <c r="G829" i="1"/>
  <c r="H829" i="1" s="1" a="1"/>
  <c r="H829" i="1" s="1"/>
  <c r="G830" i="1"/>
  <c r="H830" i="1" s="1" a="1"/>
  <c r="H830" i="1" s="1"/>
  <c r="G831" i="1"/>
  <c r="H831" i="1" s="1" a="1"/>
  <c r="H831" i="1" s="1"/>
  <c r="L4584" i="3" s="1"/>
  <c r="G832" i="1"/>
  <c r="H832" i="1" s="1" a="1"/>
  <c r="H832" i="1" s="1"/>
  <c r="G833" i="1"/>
  <c r="H833" i="1" s="1" a="1"/>
  <c r="H833" i="1" s="1"/>
  <c r="L4723" i="3" s="1"/>
  <c r="G834" i="1"/>
  <c r="H834" i="1" s="1" a="1"/>
  <c r="H834" i="1" s="1"/>
  <c r="G835" i="1"/>
  <c r="H835" i="1" s="1" a="1"/>
  <c r="H835" i="1" s="1"/>
  <c r="G836" i="1"/>
  <c r="H836" i="1" s="1" a="1"/>
  <c r="H836" i="1" s="1"/>
  <c r="G837" i="1"/>
  <c r="H837" i="1" s="1" a="1"/>
  <c r="H837" i="1" s="1"/>
  <c r="G838" i="1"/>
  <c r="H838" i="1" s="1" a="1"/>
  <c r="H838" i="1" s="1"/>
  <c r="G839" i="1"/>
  <c r="H839" i="1" s="1" a="1"/>
  <c r="H839" i="1" s="1"/>
  <c r="G840" i="1"/>
  <c r="H840" i="1" s="1" a="1"/>
  <c r="H840" i="1" s="1"/>
  <c r="G841" i="1"/>
  <c r="H841" i="1" s="1" a="1"/>
  <c r="H841" i="1" s="1"/>
  <c r="G842" i="1"/>
  <c r="H842" i="1" s="1" a="1"/>
  <c r="H842" i="1" s="1"/>
  <c r="G843" i="1"/>
  <c r="H843" i="1" s="1" a="1"/>
  <c r="H843" i="1" s="1"/>
  <c r="G844" i="1"/>
  <c r="H844" i="1" s="1" a="1"/>
  <c r="H844" i="1" s="1"/>
  <c r="G845" i="1"/>
  <c r="H845" i="1" s="1" a="1"/>
  <c r="H845" i="1" s="1"/>
  <c r="G846" i="1"/>
  <c r="H846" i="1" s="1" a="1"/>
  <c r="H846" i="1" s="1"/>
  <c r="L1593" i="3" s="1"/>
  <c r="G847" i="1"/>
  <c r="H847" i="1" s="1" a="1"/>
  <c r="H847" i="1" s="1"/>
  <c r="G848" i="1"/>
  <c r="H848" i="1" s="1" a="1"/>
  <c r="H848" i="1" s="1"/>
  <c r="G849" i="1"/>
  <c r="H849" i="1" s="1" a="1"/>
  <c r="H849" i="1" s="1"/>
  <c r="G850" i="1"/>
  <c r="H850" i="1" s="1" a="1"/>
  <c r="H850" i="1" s="1"/>
  <c r="G851" i="1"/>
  <c r="H851" i="1" s="1" a="1"/>
  <c r="H851" i="1" s="1"/>
  <c r="G852" i="1"/>
  <c r="H852" i="1" s="1" a="1"/>
  <c r="H852" i="1" s="1"/>
  <c r="G853" i="1"/>
  <c r="H853" i="1" s="1" a="1"/>
  <c r="H853" i="1" s="1"/>
  <c r="G854" i="1"/>
  <c r="H854" i="1" s="1" a="1"/>
  <c r="H854" i="1" s="1"/>
  <c r="G855" i="1"/>
  <c r="H855" i="1" s="1" a="1"/>
  <c r="H855" i="1" s="1"/>
  <c r="G856" i="1"/>
  <c r="H856" i="1" s="1" a="1"/>
  <c r="H856" i="1" s="1"/>
  <c r="G857" i="1"/>
  <c r="H857" i="1" s="1" a="1"/>
  <c r="H857" i="1" s="1"/>
  <c r="G858" i="1"/>
  <c r="H858" i="1" s="1" a="1"/>
  <c r="H858" i="1" s="1"/>
  <c r="G859" i="1"/>
  <c r="H859" i="1" s="1" a="1"/>
  <c r="H859" i="1" s="1"/>
  <c r="G860" i="1"/>
  <c r="H860" i="1" s="1" a="1"/>
  <c r="H860" i="1" s="1"/>
  <c r="G861" i="1"/>
  <c r="H861" i="1" s="1" a="1"/>
  <c r="H861" i="1" s="1"/>
  <c r="G862" i="1"/>
  <c r="H862" i="1" s="1" a="1"/>
  <c r="H862" i="1" s="1"/>
  <c r="G863" i="1"/>
  <c r="H863" i="1" s="1" a="1"/>
  <c r="H863" i="1" s="1"/>
  <c r="G864" i="1"/>
  <c r="H864" i="1" s="1" a="1"/>
  <c r="H864" i="1" s="1"/>
  <c r="G865" i="1"/>
  <c r="H865" i="1" s="1" a="1"/>
  <c r="H865" i="1" s="1"/>
  <c r="G866" i="1"/>
  <c r="H866" i="1" s="1" a="1"/>
  <c r="H866" i="1" s="1"/>
  <c r="L5683" i="3" s="1"/>
  <c r="G867" i="1"/>
  <c r="H867" i="1" s="1" a="1"/>
  <c r="H867" i="1" s="1"/>
  <c r="G868" i="1"/>
  <c r="H868" i="1" s="1" a="1"/>
  <c r="H868" i="1" s="1"/>
  <c r="G869" i="1"/>
  <c r="H869" i="1" s="1" a="1"/>
  <c r="H869" i="1" s="1"/>
  <c r="G870" i="1"/>
  <c r="H870" i="1" s="1" a="1"/>
  <c r="H870" i="1" s="1"/>
  <c r="G871" i="1"/>
  <c r="H871" i="1" s="1" a="1"/>
  <c r="H871" i="1" s="1"/>
  <c r="G872" i="1"/>
  <c r="H872" i="1" s="1" a="1"/>
  <c r="H872" i="1" s="1"/>
  <c r="G873" i="1"/>
  <c r="H873" i="1" s="1" a="1"/>
  <c r="H873" i="1" s="1"/>
  <c r="G874" i="1"/>
  <c r="H874" i="1" s="1" a="1"/>
  <c r="H874" i="1" s="1"/>
  <c r="G875" i="1"/>
  <c r="H875" i="1" s="1" a="1"/>
  <c r="H875" i="1" s="1"/>
  <c r="G876" i="1"/>
  <c r="H876" i="1" s="1" a="1"/>
  <c r="H876" i="1" s="1"/>
  <c r="G877" i="1"/>
  <c r="H877" i="1" s="1" a="1"/>
  <c r="H877" i="1" s="1"/>
  <c r="G878" i="1"/>
  <c r="H878" i="1" s="1" a="1"/>
  <c r="H878" i="1" s="1"/>
  <c r="G879" i="1"/>
  <c r="H879" i="1" s="1" a="1"/>
  <c r="H879" i="1" s="1"/>
  <c r="G880" i="1"/>
  <c r="H880" i="1" s="1" a="1"/>
  <c r="H880" i="1" s="1"/>
  <c r="G881" i="1"/>
  <c r="H881" i="1" s="1" a="1"/>
  <c r="H881" i="1" s="1"/>
  <c r="G882" i="1"/>
  <c r="H882" i="1" s="1" a="1"/>
  <c r="H882" i="1" s="1"/>
  <c r="G883" i="1"/>
  <c r="H883" i="1" s="1" a="1"/>
  <c r="H883" i="1" s="1"/>
  <c r="G884" i="1"/>
  <c r="H884" i="1" s="1" a="1"/>
  <c r="H884" i="1" s="1"/>
  <c r="G885" i="1"/>
  <c r="H885" i="1" s="1" a="1"/>
  <c r="H885" i="1" s="1"/>
  <c r="G886" i="1"/>
  <c r="H886" i="1" s="1" a="1"/>
  <c r="H886" i="1" s="1"/>
  <c r="G887" i="1"/>
  <c r="H887" i="1" s="1" a="1"/>
  <c r="H887" i="1" s="1"/>
  <c r="G888" i="1"/>
  <c r="H888" i="1" s="1" a="1"/>
  <c r="H888" i="1" s="1"/>
  <c r="G889" i="1"/>
  <c r="H889" i="1" s="1" a="1"/>
  <c r="H889" i="1" s="1"/>
  <c r="G890" i="1"/>
  <c r="H890" i="1" s="1" a="1"/>
  <c r="H890" i="1" s="1"/>
  <c r="G891" i="1"/>
  <c r="H891" i="1" s="1" a="1"/>
  <c r="H891" i="1" s="1"/>
  <c r="G892" i="1"/>
  <c r="H892" i="1" s="1" a="1"/>
  <c r="H892" i="1" s="1"/>
  <c r="G893" i="1"/>
  <c r="H893" i="1" s="1" a="1"/>
  <c r="H893" i="1" s="1"/>
  <c r="G894" i="1"/>
  <c r="H894" i="1" s="1" a="1"/>
  <c r="H894" i="1" s="1"/>
  <c r="G895" i="1"/>
  <c r="H895" i="1" s="1" a="1"/>
  <c r="H895" i="1" s="1"/>
  <c r="G896" i="1"/>
  <c r="H896" i="1" s="1" a="1"/>
  <c r="H896" i="1" s="1"/>
  <c r="G897" i="1"/>
  <c r="H897" i="1" s="1" a="1"/>
  <c r="H897" i="1" s="1"/>
  <c r="G898" i="1"/>
  <c r="H898" i="1" s="1" a="1"/>
  <c r="H898" i="1" s="1"/>
  <c r="L3170" i="3" s="1"/>
  <c r="G899" i="1"/>
  <c r="H899" i="1" s="1" a="1"/>
  <c r="H899" i="1" s="1"/>
  <c r="G900" i="1"/>
  <c r="H900" i="1" s="1" a="1"/>
  <c r="H900" i="1" s="1"/>
  <c r="G901" i="1"/>
  <c r="H901" i="1" s="1" a="1"/>
  <c r="H901" i="1" s="1"/>
  <c r="G902" i="1"/>
  <c r="H902" i="1" s="1" a="1"/>
  <c r="H902" i="1" s="1"/>
  <c r="G903" i="1"/>
  <c r="H903" i="1" s="1" a="1"/>
  <c r="H903" i="1" s="1"/>
  <c r="G904" i="1"/>
  <c r="H904" i="1" s="1" a="1"/>
  <c r="H904" i="1" s="1"/>
  <c r="G905" i="1"/>
  <c r="H905" i="1" s="1" a="1"/>
  <c r="H905" i="1" s="1"/>
  <c r="G906" i="1"/>
  <c r="H906" i="1" s="1" a="1"/>
  <c r="H906" i="1" s="1"/>
  <c r="G907" i="1"/>
  <c r="H907" i="1" s="1" a="1"/>
  <c r="H907" i="1" s="1"/>
  <c r="G908" i="1"/>
  <c r="H908" i="1" s="1" a="1"/>
  <c r="H908" i="1" s="1"/>
  <c r="G909" i="1"/>
  <c r="H909" i="1" s="1" a="1"/>
  <c r="H909" i="1" s="1"/>
  <c r="G910" i="1"/>
  <c r="H910" i="1" s="1" a="1"/>
  <c r="H910" i="1" s="1"/>
  <c r="G911" i="1"/>
  <c r="H911" i="1" s="1" a="1"/>
  <c r="H911" i="1" s="1"/>
  <c r="G912" i="1"/>
  <c r="H912" i="1" s="1" a="1"/>
  <c r="H912" i="1" s="1"/>
  <c r="G913" i="1"/>
  <c r="H913" i="1" s="1" a="1"/>
  <c r="H913" i="1" s="1"/>
  <c r="G914" i="1"/>
  <c r="H914" i="1" s="1" a="1"/>
  <c r="H914" i="1" s="1"/>
  <c r="G915" i="1"/>
  <c r="H915" i="1" s="1" a="1"/>
  <c r="H915" i="1" s="1"/>
  <c r="L5709" i="3" s="1"/>
  <c r="G916" i="1"/>
  <c r="H916" i="1" s="1" a="1"/>
  <c r="H916" i="1" s="1"/>
  <c r="G917" i="1"/>
  <c r="H917" i="1" s="1" a="1"/>
  <c r="H917" i="1" s="1"/>
  <c r="L1553" i="3" s="1"/>
  <c r="G918" i="1"/>
  <c r="H918" i="1" s="1" a="1"/>
  <c r="H918" i="1" s="1"/>
  <c r="G919" i="1"/>
  <c r="H919" i="1" s="1" a="1"/>
  <c r="H919" i="1" s="1"/>
  <c r="G920" i="1"/>
  <c r="H920" i="1" s="1" a="1"/>
  <c r="H920" i="1" s="1"/>
  <c r="L5476" i="3" s="1"/>
  <c r="G921" i="1"/>
  <c r="H921" i="1" s="1" a="1"/>
  <c r="H921" i="1" s="1"/>
  <c r="L4268" i="3" s="1"/>
  <c r="G922" i="1"/>
  <c r="H922" i="1" s="1" a="1"/>
  <c r="H922" i="1" s="1"/>
  <c r="G923" i="1"/>
  <c r="H923" i="1" s="1" a="1"/>
  <c r="H923" i="1" s="1"/>
  <c r="G924" i="1"/>
  <c r="H924" i="1" s="1" a="1"/>
  <c r="H924" i="1" s="1"/>
  <c r="G925" i="1"/>
  <c r="H925" i="1" s="1" a="1"/>
  <c r="H925" i="1" s="1"/>
  <c r="L3696" i="3" s="1"/>
  <c r="G926" i="1"/>
  <c r="H926" i="1" s="1" a="1"/>
  <c r="H926" i="1" s="1"/>
  <c r="G927" i="1"/>
  <c r="H927" i="1" s="1" a="1"/>
  <c r="H927" i="1" s="1"/>
  <c r="G928" i="1"/>
  <c r="H928" i="1" s="1" a="1"/>
  <c r="H928" i="1" s="1"/>
  <c r="G929" i="1"/>
  <c r="H929" i="1" s="1" a="1"/>
  <c r="H929" i="1" s="1"/>
  <c r="G930" i="1"/>
  <c r="H930" i="1" s="1" a="1"/>
  <c r="H930" i="1" s="1"/>
  <c r="G931" i="1"/>
  <c r="H931" i="1" s="1" a="1"/>
  <c r="H931" i="1" s="1"/>
  <c r="G932" i="1"/>
  <c r="H932" i="1" s="1" a="1"/>
  <c r="H932" i="1" s="1"/>
  <c r="G933" i="1"/>
  <c r="H933" i="1" s="1" a="1"/>
  <c r="H933" i="1" s="1"/>
  <c r="G934" i="1"/>
  <c r="H934" i="1" s="1" a="1"/>
  <c r="H934" i="1" s="1"/>
  <c r="G935" i="1"/>
  <c r="H935" i="1" s="1" a="1"/>
  <c r="H935" i="1" s="1"/>
  <c r="G936" i="1"/>
  <c r="H936" i="1" s="1" a="1"/>
  <c r="H936" i="1" s="1"/>
  <c r="G937" i="1"/>
  <c r="H937" i="1" s="1" a="1"/>
  <c r="H937" i="1" s="1"/>
  <c r="G938" i="1"/>
  <c r="H938" i="1" s="1" a="1"/>
  <c r="H938" i="1" s="1"/>
  <c r="G939" i="1"/>
  <c r="H939" i="1" s="1" a="1"/>
  <c r="H939" i="1" s="1"/>
  <c r="G940" i="1"/>
  <c r="H940" i="1" s="1" a="1"/>
  <c r="H940" i="1" s="1"/>
  <c r="G941" i="1"/>
  <c r="H941" i="1" s="1" a="1"/>
  <c r="H941" i="1" s="1"/>
  <c r="G942" i="1"/>
  <c r="H942" i="1" s="1" a="1"/>
  <c r="H942" i="1" s="1"/>
  <c r="G943" i="1"/>
  <c r="H943" i="1" s="1" a="1"/>
  <c r="H943" i="1" s="1"/>
  <c r="G944" i="1"/>
  <c r="H944" i="1" s="1" a="1"/>
  <c r="H944" i="1" s="1"/>
  <c r="G945" i="1"/>
  <c r="H945" i="1" s="1" a="1"/>
  <c r="H945" i="1" s="1"/>
  <c r="G946" i="1"/>
  <c r="H946" i="1" s="1" a="1"/>
  <c r="H946" i="1" s="1"/>
  <c r="G947" i="1"/>
  <c r="H947" i="1" s="1" a="1"/>
  <c r="H947" i="1" s="1"/>
  <c r="G948" i="1"/>
  <c r="H948" i="1" s="1" a="1"/>
  <c r="H948" i="1" s="1"/>
  <c r="G949" i="1"/>
  <c r="H949" i="1" s="1" a="1"/>
  <c r="H949" i="1" s="1"/>
  <c r="G950" i="1"/>
  <c r="H950" i="1" s="1" a="1"/>
  <c r="H950" i="1" s="1"/>
  <c r="G951" i="1"/>
  <c r="H951" i="1" s="1" a="1"/>
  <c r="H951" i="1" s="1"/>
  <c r="L2201" i="3" s="1"/>
  <c r="G952" i="1"/>
  <c r="H952" i="1" s="1" a="1"/>
  <c r="H952" i="1" s="1"/>
  <c r="G953" i="1"/>
  <c r="H953" i="1" s="1" a="1"/>
  <c r="H953" i="1" s="1"/>
  <c r="L5186" i="3" s="1"/>
  <c r="G954" i="1"/>
  <c r="H954" i="1" s="1" a="1"/>
  <c r="H954" i="1" s="1"/>
  <c r="G955" i="1"/>
  <c r="H955" i="1" s="1" a="1"/>
  <c r="H955" i="1" s="1"/>
  <c r="G956" i="1"/>
  <c r="H956" i="1" s="1" a="1"/>
  <c r="H956" i="1" s="1"/>
  <c r="G957" i="1"/>
  <c r="H957" i="1" s="1" a="1"/>
  <c r="H957" i="1" s="1"/>
  <c r="G958" i="1"/>
  <c r="H958" i="1" s="1" a="1"/>
  <c r="H958" i="1" s="1"/>
  <c r="G959" i="1"/>
  <c r="H959" i="1" s="1" a="1"/>
  <c r="H959" i="1" s="1"/>
  <c r="G960" i="1"/>
  <c r="H960" i="1" s="1" a="1"/>
  <c r="H960" i="1" s="1"/>
  <c r="G961" i="1"/>
  <c r="H961" i="1" s="1" a="1"/>
  <c r="H961" i="1" s="1"/>
  <c r="G962" i="1"/>
  <c r="H962" i="1" s="1" a="1"/>
  <c r="H962" i="1" s="1"/>
  <c r="G963" i="1"/>
  <c r="H963" i="1" s="1" a="1"/>
  <c r="H963" i="1" s="1"/>
  <c r="G964" i="1"/>
  <c r="H964" i="1" s="1" a="1"/>
  <c r="H964" i="1" s="1"/>
  <c r="G965" i="1"/>
  <c r="H965" i="1" s="1" a="1"/>
  <c r="H965" i="1" s="1"/>
  <c r="G966" i="1"/>
  <c r="H966" i="1" s="1" a="1"/>
  <c r="H966" i="1" s="1"/>
  <c r="G967" i="1"/>
  <c r="H967" i="1" s="1" a="1"/>
  <c r="H967" i="1" s="1"/>
  <c r="G968" i="1"/>
  <c r="H968" i="1" s="1" a="1"/>
  <c r="H968" i="1" s="1"/>
  <c r="G969" i="1"/>
  <c r="H969" i="1" s="1" a="1"/>
  <c r="H969" i="1" s="1"/>
  <c r="G970" i="1"/>
  <c r="H970" i="1" s="1" a="1"/>
  <c r="H970" i="1" s="1"/>
  <c r="G971" i="1"/>
  <c r="H971" i="1" s="1" a="1"/>
  <c r="H971" i="1" s="1"/>
  <c r="G972" i="1"/>
  <c r="H972" i="1" s="1" a="1"/>
  <c r="H972" i="1" s="1"/>
  <c r="G973" i="1"/>
  <c r="H973" i="1" s="1" a="1"/>
  <c r="H973" i="1" s="1"/>
  <c r="G974" i="1"/>
  <c r="H974" i="1" s="1" a="1"/>
  <c r="H974" i="1" s="1"/>
  <c r="G975" i="1"/>
  <c r="H975" i="1" s="1" a="1"/>
  <c r="H975" i="1" s="1"/>
  <c r="G976" i="1"/>
  <c r="H976" i="1" s="1" a="1"/>
  <c r="H976" i="1" s="1"/>
  <c r="G977" i="1"/>
  <c r="H977" i="1" s="1" a="1"/>
  <c r="H977" i="1" s="1"/>
  <c r="G978" i="1"/>
  <c r="H978" i="1" s="1" a="1"/>
  <c r="H978" i="1" s="1"/>
  <c r="G979" i="1"/>
  <c r="H979" i="1" s="1" a="1"/>
  <c r="H979" i="1" s="1"/>
  <c r="G980" i="1"/>
  <c r="H980" i="1" s="1" a="1"/>
  <c r="H980" i="1" s="1"/>
  <c r="G981" i="1"/>
  <c r="H981" i="1" s="1" a="1"/>
  <c r="H981" i="1" s="1"/>
  <c r="G982" i="1"/>
  <c r="H982" i="1" s="1" a="1"/>
  <c r="H982" i="1" s="1"/>
  <c r="G983" i="1"/>
  <c r="H983" i="1" s="1" a="1"/>
  <c r="H983" i="1" s="1"/>
  <c r="G984" i="1"/>
  <c r="H984" i="1" s="1" a="1"/>
  <c r="H984" i="1" s="1"/>
  <c r="G985" i="1"/>
  <c r="H985" i="1" s="1" a="1"/>
  <c r="H985" i="1" s="1"/>
  <c r="G986" i="1"/>
  <c r="H986" i="1" s="1" a="1"/>
  <c r="H986" i="1" s="1"/>
  <c r="L881" i="3" s="1"/>
  <c r="G987" i="1"/>
  <c r="H987" i="1" s="1" a="1"/>
  <c r="H987" i="1" s="1"/>
  <c r="G988" i="1"/>
  <c r="H988" i="1" s="1" a="1"/>
  <c r="H988" i="1" s="1"/>
  <c r="G989" i="1"/>
  <c r="H989" i="1" s="1" a="1"/>
  <c r="H989" i="1" s="1"/>
  <c r="G990" i="1"/>
  <c r="H990" i="1" s="1" a="1"/>
  <c r="H990" i="1" s="1"/>
  <c r="G991" i="1"/>
  <c r="H991" i="1" s="1" a="1"/>
  <c r="H991" i="1" s="1"/>
  <c r="G992" i="1"/>
  <c r="H992" i="1" s="1" a="1"/>
  <c r="H992" i="1" s="1"/>
  <c r="G993" i="1"/>
  <c r="H993" i="1" s="1" a="1"/>
  <c r="H993" i="1" s="1"/>
  <c r="L1011" i="3" s="1"/>
  <c r="G994" i="1"/>
  <c r="H994" i="1" s="1" a="1"/>
  <c r="H994" i="1" s="1"/>
  <c r="G995" i="1"/>
  <c r="H995" i="1" s="1" a="1"/>
  <c r="H995" i="1" s="1"/>
  <c r="G996" i="1"/>
  <c r="H996" i="1" s="1" a="1"/>
  <c r="H996" i="1" s="1"/>
  <c r="G997" i="1"/>
  <c r="H997" i="1" s="1" a="1"/>
  <c r="H997" i="1" s="1"/>
  <c r="G998" i="1"/>
  <c r="H998" i="1" s="1" a="1"/>
  <c r="H998" i="1" s="1"/>
  <c r="G999" i="1"/>
  <c r="H999" i="1" s="1" a="1"/>
  <c r="H999" i="1" s="1"/>
  <c r="L4568" i="3" s="1"/>
  <c r="G1000" i="1"/>
  <c r="H1000" i="1" s="1" a="1"/>
  <c r="H1000" i="1" s="1"/>
  <c r="G1001" i="1"/>
  <c r="H1001" i="1" s="1" a="1"/>
  <c r="H1001" i="1" s="1"/>
  <c r="G1002" i="1"/>
  <c r="H1002" i="1" s="1" a="1"/>
  <c r="H1002" i="1" s="1"/>
  <c r="G1003" i="1"/>
  <c r="H1003" i="1" s="1" a="1"/>
  <c r="H1003" i="1" s="1"/>
  <c r="G1004" i="1"/>
  <c r="H1004" i="1" s="1" a="1"/>
  <c r="H1004" i="1" s="1"/>
  <c r="G1005" i="1"/>
  <c r="H1005" i="1" s="1" a="1"/>
  <c r="H1005" i="1" s="1"/>
  <c r="G1006" i="1"/>
  <c r="H1006" i="1" s="1" a="1"/>
  <c r="H1006" i="1" s="1"/>
  <c r="G1007" i="1"/>
  <c r="H1007" i="1" s="1" a="1"/>
  <c r="H1007" i="1" s="1"/>
  <c r="L4442" i="3" s="1"/>
  <c r="G1008" i="1"/>
  <c r="H1008" i="1" s="1" a="1"/>
  <c r="H1008" i="1" s="1"/>
  <c r="G1009" i="1"/>
  <c r="H1009" i="1" s="1" a="1"/>
  <c r="H1009" i="1" s="1"/>
  <c r="G1010" i="1"/>
  <c r="H1010" i="1" s="1" a="1"/>
  <c r="H1010" i="1" s="1"/>
  <c r="G1011" i="1"/>
  <c r="H1011" i="1" s="1" a="1"/>
  <c r="H1011" i="1" s="1"/>
  <c r="L4737" i="3" s="1"/>
  <c r="G1012" i="1"/>
  <c r="H1012" i="1" s="1" a="1"/>
  <c r="H1012" i="1" s="1"/>
  <c r="G1013" i="1"/>
  <c r="H1013" i="1" s="1" a="1"/>
  <c r="H1013" i="1" s="1"/>
  <c r="G1014" i="1"/>
  <c r="H1014" i="1" s="1" a="1"/>
  <c r="H1014" i="1" s="1"/>
  <c r="L5456" i="3" s="1"/>
  <c r="G1015" i="1"/>
  <c r="H1015" i="1" s="1" a="1"/>
  <c r="H1015" i="1" s="1"/>
  <c r="L720" i="3" s="1"/>
  <c r="G1016" i="1"/>
  <c r="H1016" i="1" s="1" a="1"/>
  <c r="H1016" i="1" s="1"/>
  <c r="G1017" i="1"/>
  <c r="H1017" i="1" s="1" a="1"/>
  <c r="H1017" i="1" s="1"/>
  <c r="L5614" i="3" s="1"/>
  <c r="G1018" i="1"/>
  <c r="H1018" i="1" s="1" a="1"/>
  <c r="H1018" i="1" s="1"/>
  <c r="G1019" i="1"/>
  <c r="H1019" i="1" s="1" a="1"/>
  <c r="H1019" i="1" s="1"/>
  <c r="G1020" i="1"/>
  <c r="H1020" i="1" s="1" a="1"/>
  <c r="H1020" i="1" s="1"/>
  <c r="G1021" i="1"/>
  <c r="H1021" i="1" s="1" a="1"/>
  <c r="H1021" i="1" s="1"/>
  <c r="G1022" i="1"/>
  <c r="H1022" i="1" s="1" a="1"/>
  <c r="H1022" i="1" s="1"/>
  <c r="G1023" i="1"/>
  <c r="H1023" i="1" s="1" a="1"/>
  <c r="H1023" i="1" s="1"/>
  <c r="L4455" i="3" s="1"/>
  <c r="G1024" i="1"/>
  <c r="H1024" i="1" s="1" a="1"/>
  <c r="H1024" i="1" s="1"/>
  <c r="G1025" i="1"/>
  <c r="H1025" i="1" s="1" a="1"/>
  <c r="H1025" i="1" s="1"/>
  <c r="G1026" i="1"/>
  <c r="H1026" i="1" s="1" a="1"/>
  <c r="H1026" i="1" s="1"/>
  <c r="G1027" i="1"/>
  <c r="H1027" i="1" s="1" a="1"/>
  <c r="H1027" i="1" s="1"/>
  <c r="G1028" i="1"/>
  <c r="H1028" i="1" s="1" a="1"/>
  <c r="H1028" i="1" s="1"/>
  <c r="L2460" i="3" s="1"/>
  <c r="G1029" i="1"/>
  <c r="H1029" i="1" s="1" a="1"/>
  <c r="H1029" i="1" s="1"/>
  <c r="L4500" i="3" s="1"/>
  <c r="G1030" i="1"/>
  <c r="H1030" i="1" s="1" a="1"/>
  <c r="H1030" i="1" s="1"/>
  <c r="G1031" i="1"/>
  <c r="H1031" i="1" s="1" a="1"/>
  <c r="H1031" i="1" s="1"/>
  <c r="G1032" i="1"/>
  <c r="H1032" i="1" s="1" a="1"/>
  <c r="H1032" i="1" s="1"/>
  <c r="G1033" i="1"/>
  <c r="H1033" i="1" s="1" a="1"/>
  <c r="H1033" i="1" s="1"/>
  <c r="G1034" i="1"/>
  <c r="H1034" i="1" s="1" a="1"/>
  <c r="H1034" i="1" s="1"/>
  <c r="G1035" i="1"/>
  <c r="H1035" i="1" s="1" a="1"/>
  <c r="H1035" i="1" s="1"/>
  <c r="G1036" i="1"/>
  <c r="H1036" i="1" s="1" a="1"/>
  <c r="H1036" i="1" s="1"/>
  <c r="G1037" i="1"/>
  <c r="H1037" i="1" s="1" a="1"/>
  <c r="H1037" i="1" s="1"/>
  <c r="G1038" i="1"/>
  <c r="H1038" i="1" s="1" a="1"/>
  <c r="H1038" i="1" s="1"/>
  <c r="G1039" i="1"/>
  <c r="H1039" i="1" s="1" a="1"/>
  <c r="H1039" i="1" s="1"/>
  <c r="G1040" i="1"/>
  <c r="H1040" i="1" s="1" a="1"/>
  <c r="H1040" i="1" s="1"/>
  <c r="G1041" i="1"/>
  <c r="H1041" i="1" s="1" a="1"/>
  <c r="H1041" i="1" s="1"/>
  <c r="G1042" i="1"/>
  <c r="H1042" i="1" s="1" a="1"/>
  <c r="H1042" i="1" s="1"/>
  <c r="L37" i="3" s="1"/>
  <c r="G1043" i="1"/>
  <c r="H1043" i="1" s="1" a="1"/>
  <c r="H1043" i="1" s="1"/>
  <c r="G1044" i="1"/>
  <c r="H1044" i="1" s="1" a="1"/>
  <c r="H1044" i="1" s="1"/>
  <c r="G1045" i="1"/>
  <c r="H1045" i="1" s="1" a="1"/>
  <c r="H1045" i="1" s="1"/>
  <c r="G1046" i="1"/>
  <c r="H1046" i="1" s="1" a="1"/>
  <c r="H1046" i="1" s="1"/>
  <c r="G1047" i="1"/>
  <c r="H1047" i="1" s="1" a="1"/>
  <c r="H1047" i="1" s="1"/>
  <c r="G1048" i="1"/>
  <c r="H1048" i="1" s="1" a="1"/>
  <c r="H1048" i="1" s="1"/>
  <c r="G1049" i="1"/>
  <c r="H1049" i="1" s="1" a="1"/>
  <c r="H1049" i="1" s="1"/>
  <c r="L2527" i="3" s="1"/>
  <c r="G1050" i="1"/>
  <c r="H1050" i="1" s="1" a="1"/>
  <c r="H1050" i="1" s="1"/>
  <c r="G1051" i="1"/>
  <c r="H1051" i="1" s="1" a="1"/>
  <c r="H1051" i="1" s="1"/>
  <c r="G1052" i="1"/>
  <c r="H1052" i="1" s="1" a="1"/>
  <c r="H1052" i="1" s="1"/>
  <c r="G1053" i="1"/>
  <c r="H1053" i="1" s="1" a="1"/>
  <c r="H1053" i="1" s="1"/>
  <c r="G1054" i="1"/>
  <c r="H1054" i="1" s="1" a="1"/>
  <c r="H1054" i="1" s="1"/>
  <c r="G1055" i="1"/>
  <c r="H1055" i="1" s="1" a="1"/>
  <c r="H1055" i="1" s="1"/>
  <c r="G1056" i="1"/>
  <c r="H1056" i="1" s="1" a="1"/>
  <c r="H1056" i="1" s="1"/>
  <c r="G1057" i="1"/>
  <c r="H1057" i="1" s="1" a="1"/>
  <c r="H1057" i="1" s="1"/>
  <c r="G1058" i="1"/>
  <c r="H1058" i="1" s="1" a="1"/>
  <c r="H1058" i="1" s="1"/>
  <c r="G1059" i="1"/>
  <c r="H1059" i="1" s="1" a="1"/>
  <c r="H1059" i="1" s="1"/>
  <c r="L1287" i="3" s="1"/>
  <c r="G1060" i="1"/>
  <c r="H1060" i="1" s="1" a="1"/>
  <c r="H1060" i="1" s="1"/>
  <c r="G1061" i="1"/>
  <c r="H1061" i="1" s="1" a="1"/>
  <c r="H1061" i="1" s="1"/>
  <c r="G1062" i="1"/>
  <c r="H1062" i="1" s="1" a="1"/>
  <c r="H1062" i="1" s="1"/>
  <c r="G1063" i="1"/>
  <c r="H1063" i="1" s="1" a="1"/>
  <c r="H1063" i="1" s="1"/>
  <c r="G1064" i="1"/>
  <c r="H1064" i="1" s="1" a="1"/>
  <c r="H1064" i="1" s="1"/>
  <c r="G1065" i="1"/>
  <c r="H1065" i="1" s="1" a="1"/>
  <c r="H1065" i="1" s="1"/>
  <c r="G1066" i="1"/>
  <c r="H1066" i="1" s="1" a="1"/>
  <c r="H1066" i="1" s="1"/>
  <c r="G1067" i="1"/>
  <c r="H1067" i="1" s="1" a="1"/>
  <c r="H1067" i="1" s="1"/>
  <c r="G1068" i="1"/>
  <c r="H1068" i="1" s="1" a="1"/>
  <c r="H1068" i="1" s="1"/>
  <c r="G1069" i="1"/>
  <c r="H1069" i="1" s="1" a="1"/>
  <c r="H1069" i="1" s="1"/>
  <c r="G1070" i="1"/>
  <c r="H1070" i="1" s="1" a="1"/>
  <c r="H1070" i="1" s="1"/>
  <c r="G1071" i="1"/>
  <c r="H1071" i="1" s="1" a="1"/>
  <c r="H1071" i="1" s="1"/>
  <c r="L5774" i="3" s="1"/>
  <c r="G1072" i="1"/>
  <c r="H1072" i="1" s="1" a="1"/>
  <c r="H1072" i="1" s="1"/>
  <c r="G1073" i="1"/>
  <c r="H1073" i="1" s="1" a="1"/>
  <c r="H1073" i="1" s="1"/>
  <c r="G1074" i="1"/>
  <c r="H1074" i="1" s="1" a="1"/>
  <c r="H1074" i="1" s="1"/>
  <c r="G1075" i="1"/>
  <c r="H1075" i="1" s="1" a="1"/>
  <c r="H1075" i="1" s="1"/>
  <c r="G1076" i="1"/>
  <c r="H1076" i="1" s="1" a="1"/>
  <c r="H1076" i="1" s="1"/>
  <c r="G1077" i="1"/>
  <c r="H1077" i="1" s="1" a="1"/>
  <c r="H1077" i="1" s="1"/>
  <c r="G1078" i="1"/>
  <c r="H1078" i="1" s="1" a="1"/>
  <c r="H1078" i="1" s="1"/>
  <c r="L5109" i="3" s="1"/>
  <c r="G1079" i="1"/>
  <c r="H1079" i="1" s="1" a="1"/>
  <c r="H1079" i="1" s="1"/>
  <c r="L1354" i="3" s="1"/>
  <c r="G1080" i="1"/>
  <c r="H1080" i="1" s="1" a="1"/>
  <c r="H1080" i="1" s="1"/>
  <c r="G1081" i="1"/>
  <c r="H1081" i="1" s="1" a="1"/>
  <c r="H1081" i="1" s="1"/>
  <c r="G1082" i="1"/>
  <c r="H1082" i="1" s="1" a="1"/>
  <c r="H1082" i="1" s="1"/>
  <c r="G1083" i="1"/>
  <c r="H1083" i="1" s="1" a="1"/>
  <c r="H1083" i="1" s="1"/>
  <c r="L2615" i="3" s="1"/>
  <c r="G1084" i="1"/>
  <c r="H1084" i="1" s="1" a="1"/>
  <c r="H1084" i="1" s="1"/>
  <c r="G1085" i="1"/>
  <c r="H1085" i="1" s="1" a="1"/>
  <c r="H1085" i="1" s="1"/>
  <c r="G1086" i="1"/>
  <c r="H1086" i="1" s="1" a="1"/>
  <c r="H1086" i="1" s="1"/>
  <c r="G1087" i="1"/>
  <c r="H1087" i="1" s="1" a="1"/>
  <c r="H1087" i="1" s="1"/>
  <c r="G1088" i="1"/>
  <c r="H1088" i="1" s="1" a="1"/>
  <c r="H1088" i="1" s="1"/>
  <c r="G1089" i="1"/>
  <c r="H1089" i="1" s="1" a="1"/>
  <c r="H1089" i="1" s="1"/>
  <c r="G1090" i="1"/>
  <c r="H1090" i="1" s="1" a="1"/>
  <c r="H1090" i="1" s="1"/>
  <c r="L5409" i="3" s="1"/>
  <c r="G1091" i="1"/>
  <c r="H1091" i="1" s="1" a="1"/>
  <c r="H1091" i="1" s="1"/>
  <c r="G1092" i="1"/>
  <c r="H1092" i="1" s="1" a="1"/>
  <c r="H1092" i="1" s="1"/>
  <c r="G1093" i="1"/>
  <c r="H1093" i="1" s="1" a="1"/>
  <c r="H1093" i="1" s="1"/>
  <c r="L5530" i="3" s="1"/>
  <c r="G1094" i="1"/>
  <c r="H1094" i="1" s="1" a="1"/>
  <c r="H1094" i="1" s="1"/>
  <c r="L5724" i="3" s="1"/>
  <c r="G1095" i="1"/>
  <c r="H1095" i="1" s="1" a="1"/>
  <c r="H1095" i="1" s="1"/>
  <c r="G1096" i="1"/>
  <c r="H1096" i="1" s="1" a="1"/>
  <c r="H1096" i="1" s="1"/>
  <c r="G1097" i="1"/>
  <c r="H1097" i="1" s="1" a="1"/>
  <c r="H1097" i="1" s="1"/>
  <c r="G1098" i="1"/>
  <c r="H1098" i="1" s="1" a="1"/>
  <c r="H1098" i="1" s="1"/>
  <c r="G1099" i="1"/>
  <c r="H1099" i="1" s="1" a="1"/>
  <c r="H1099" i="1" s="1"/>
  <c r="G1100" i="1"/>
  <c r="H1100" i="1" s="1" a="1"/>
  <c r="H1100" i="1" s="1"/>
  <c r="L2685" i="3" s="1"/>
  <c r="G1101" i="1"/>
  <c r="H1101" i="1" s="1" a="1"/>
  <c r="H1101" i="1" s="1"/>
  <c r="G1102" i="1"/>
  <c r="H1102" i="1" s="1" a="1"/>
  <c r="H1102" i="1" s="1"/>
  <c r="G1103" i="1"/>
  <c r="H1103" i="1" s="1" a="1"/>
  <c r="H1103" i="1" s="1"/>
  <c r="G1104" i="1"/>
  <c r="H1104" i="1" s="1" a="1"/>
  <c r="H1104" i="1" s="1"/>
  <c r="G1105" i="1"/>
  <c r="H1105" i="1" s="1" a="1"/>
  <c r="H1105" i="1" s="1"/>
  <c r="L1484" i="3" s="1"/>
  <c r="G1106" i="1"/>
  <c r="H1106" i="1" s="1" a="1"/>
  <c r="H1106" i="1" s="1"/>
  <c r="G1107" i="1"/>
  <c r="H1107" i="1" s="1" a="1"/>
  <c r="H1107" i="1" s="1"/>
  <c r="G1108" i="1"/>
  <c r="H1108" i="1" s="1" a="1"/>
  <c r="H1108" i="1" s="1"/>
  <c r="L2159" i="3" s="1"/>
  <c r="G1109" i="1"/>
  <c r="H1109" i="1" s="1" a="1"/>
  <c r="H1109" i="1" s="1"/>
  <c r="G1110" i="1"/>
  <c r="H1110" i="1" s="1" a="1"/>
  <c r="H1110" i="1" s="1"/>
  <c r="G1111" i="1"/>
  <c r="H1111" i="1" s="1" a="1"/>
  <c r="H1111" i="1" s="1"/>
  <c r="G1112" i="1"/>
  <c r="H1112" i="1" s="1" a="1"/>
  <c r="H1112" i="1" s="1"/>
  <c r="G1113" i="1"/>
  <c r="H1113" i="1" s="1" a="1"/>
  <c r="H1113" i="1" s="1"/>
  <c r="G1114" i="1"/>
  <c r="H1114" i="1" s="1" a="1"/>
  <c r="H1114" i="1" s="1"/>
  <c r="G1115" i="1"/>
  <c r="H1115" i="1" s="1" a="1"/>
  <c r="H1115" i="1" s="1"/>
  <c r="L939" i="3" s="1"/>
  <c r="G1116" i="1"/>
  <c r="H1116" i="1" s="1" a="1"/>
  <c r="H1116" i="1" s="1"/>
  <c r="L30" i="3" s="1"/>
  <c r="G1117" i="1"/>
  <c r="H1117" i="1" s="1" a="1"/>
  <c r="H1117" i="1" s="1"/>
  <c r="G1118" i="1"/>
  <c r="H1118" i="1" s="1" a="1"/>
  <c r="H1118" i="1" s="1"/>
  <c r="G1119" i="1"/>
  <c r="H1119" i="1" s="1" a="1"/>
  <c r="H1119" i="1" s="1"/>
  <c r="G1120" i="1"/>
  <c r="H1120" i="1" s="1" a="1"/>
  <c r="H1120" i="1" s="1"/>
  <c r="G1121" i="1"/>
  <c r="H1121" i="1" s="1" a="1"/>
  <c r="H1121" i="1" s="1"/>
  <c r="G1122" i="1"/>
  <c r="H1122" i="1" s="1" a="1"/>
  <c r="H1122" i="1" s="1"/>
  <c r="G1123" i="1"/>
  <c r="H1123" i="1" s="1" a="1"/>
  <c r="H1123" i="1" s="1"/>
  <c r="G1124" i="1"/>
  <c r="H1124" i="1" s="1" a="1"/>
  <c r="H1124" i="1" s="1"/>
  <c r="L393" i="3" s="1"/>
  <c r="G1125" i="1"/>
  <c r="H1125" i="1" s="1" a="1"/>
  <c r="H1125" i="1" s="1"/>
  <c r="G1126" i="1"/>
  <c r="H1126" i="1" s="1" a="1"/>
  <c r="H1126" i="1" s="1"/>
  <c r="G1127" i="1"/>
  <c r="H1127" i="1" s="1" a="1"/>
  <c r="H1127" i="1" s="1"/>
  <c r="G1128" i="1"/>
  <c r="H1128" i="1" s="1" a="1"/>
  <c r="H1128" i="1" s="1"/>
  <c r="G1129" i="1"/>
  <c r="H1129" i="1" s="1" a="1"/>
  <c r="H1129" i="1" s="1"/>
  <c r="G1130" i="1"/>
  <c r="H1130" i="1" s="1" a="1"/>
  <c r="H1130" i="1" s="1"/>
  <c r="G1131" i="1"/>
  <c r="H1131" i="1" s="1" a="1"/>
  <c r="H1131" i="1" s="1"/>
  <c r="G1132" i="1"/>
  <c r="H1132" i="1" s="1" a="1"/>
  <c r="H1132" i="1" s="1"/>
  <c r="G1133" i="1"/>
  <c r="H1133" i="1" s="1" a="1"/>
  <c r="H1133" i="1" s="1"/>
  <c r="G1134" i="1"/>
  <c r="H1134" i="1" s="1" a="1"/>
  <c r="H1134" i="1" s="1"/>
  <c r="G1135" i="1"/>
  <c r="H1135" i="1" s="1" a="1"/>
  <c r="H1135" i="1" s="1"/>
  <c r="G1136" i="1"/>
  <c r="H1136" i="1" s="1" a="1"/>
  <c r="H1136" i="1" s="1"/>
  <c r="G1137" i="1"/>
  <c r="H1137" i="1" s="1" a="1"/>
  <c r="H1137" i="1" s="1"/>
  <c r="G1138" i="1"/>
  <c r="H1138" i="1" s="1" a="1"/>
  <c r="H1138" i="1" s="1"/>
  <c r="G1139" i="1"/>
  <c r="H1139" i="1" s="1" a="1"/>
  <c r="H1139" i="1" s="1"/>
  <c r="G1140" i="1"/>
  <c r="H1140" i="1" s="1" a="1"/>
  <c r="H1140" i="1" s="1"/>
  <c r="L4594" i="3" s="1"/>
  <c r="G1141" i="1"/>
  <c r="H1141" i="1" s="1" a="1"/>
  <c r="H1141" i="1" s="1"/>
  <c r="G1142" i="1"/>
  <c r="H1142" i="1" s="1" a="1"/>
  <c r="H1142" i="1" s="1"/>
  <c r="G1143" i="1"/>
  <c r="H1143" i="1" s="1" a="1"/>
  <c r="H1143" i="1" s="1"/>
  <c r="L5564" i="3" s="1"/>
  <c r="G1144" i="1"/>
  <c r="H1144" i="1" s="1" a="1"/>
  <c r="H1144" i="1" s="1"/>
  <c r="L1302" i="3" s="1"/>
  <c r="G1145" i="1"/>
  <c r="H1145" i="1" s="1" a="1"/>
  <c r="H1145" i="1" s="1"/>
  <c r="G1146" i="1"/>
  <c r="H1146" i="1" s="1" a="1"/>
  <c r="H1146" i="1" s="1"/>
  <c r="G1147" i="1"/>
  <c r="H1147" i="1" s="1" a="1"/>
  <c r="H1147" i="1" s="1"/>
  <c r="G1148" i="1"/>
  <c r="H1148" i="1" s="1" a="1"/>
  <c r="H1148" i="1" s="1"/>
  <c r="G1149" i="1"/>
  <c r="H1149" i="1" s="1" a="1"/>
  <c r="H1149" i="1" s="1"/>
  <c r="G1150" i="1"/>
  <c r="H1150" i="1" s="1" a="1"/>
  <c r="H1150" i="1" s="1"/>
  <c r="G1151" i="1"/>
  <c r="H1151" i="1" s="1" a="1"/>
  <c r="H1151" i="1" s="1"/>
  <c r="L2978" i="3" s="1"/>
  <c r="G1152" i="1"/>
  <c r="H1152" i="1" s="1" a="1"/>
  <c r="H1152" i="1" s="1"/>
  <c r="G1153" i="1"/>
  <c r="H1153" i="1" s="1" a="1"/>
  <c r="H1153" i="1" s="1"/>
  <c r="G1154" i="1"/>
  <c r="H1154" i="1" s="1" a="1"/>
  <c r="H1154" i="1" s="1"/>
  <c r="G1155" i="1"/>
  <c r="H1155" i="1" s="1" a="1"/>
  <c r="H1155" i="1" s="1"/>
  <c r="G1156" i="1"/>
  <c r="H1156" i="1" s="1" a="1"/>
  <c r="H1156" i="1" s="1"/>
  <c r="G1157" i="1"/>
  <c r="H1157" i="1" s="1" a="1"/>
  <c r="H1157" i="1" s="1"/>
  <c r="G1158" i="1"/>
  <c r="H1158" i="1" s="1" a="1"/>
  <c r="H1158" i="1" s="1"/>
  <c r="G1159" i="1"/>
  <c r="H1159" i="1" s="1" a="1"/>
  <c r="H1159" i="1" s="1"/>
  <c r="G1160" i="1"/>
  <c r="H1160" i="1" s="1" a="1"/>
  <c r="H1160" i="1" s="1"/>
  <c r="G1161" i="1"/>
  <c r="H1161" i="1" s="1" a="1"/>
  <c r="H1161" i="1" s="1"/>
  <c r="G1162" i="1"/>
  <c r="H1162" i="1" s="1" a="1"/>
  <c r="H1162" i="1" s="1"/>
  <c r="G1163" i="1"/>
  <c r="H1163" i="1" s="1" a="1"/>
  <c r="H1163" i="1" s="1"/>
  <c r="G1164" i="1"/>
  <c r="H1164" i="1" s="1" a="1"/>
  <c r="H1164" i="1" s="1"/>
  <c r="G1165" i="1"/>
  <c r="H1165" i="1" s="1" a="1"/>
  <c r="H1165" i="1" s="1"/>
  <c r="L3422" i="3" s="1"/>
  <c r="G1166" i="1"/>
  <c r="H1166" i="1" s="1" a="1"/>
  <c r="H1166" i="1" s="1"/>
  <c r="G1167" i="1"/>
  <c r="H1167" i="1" s="1" a="1"/>
  <c r="H1167" i="1" s="1"/>
  <c r="G1168" i="1"/>
  <c r="H1168" i="1" s="1" a="1"/>
  <c r="H1168" i="1" s="1"/>
  <c r="G1169" i="1"/>
  <c r="H1169" i="1" s="1" a="1"/>
  <c r="H1169" i="1" s="1"/>
  <c r="G1170" i="1"/>
  <c r="H1170" i="1" s="1" a="1"/>
  <c r="H1170" i="1" s="1"/>
  <c r="L1554" i="3" s="1"/>
  <c r="G1171" i="1"/>
  <c r="H1171" i="1" s="1" a="1"/>
  <c r="H1171" i="1" s="1"/>
  <c r="L4289" i="3" s="1"/>
  <c r="G1172" i="1"/>
  <c r="H1172" i="1" s="1" a="1"/>
  <c r="H1172" i="1" s="1"/>
  <c r="L335" i="3" s="1"/>
  <c r="G1173" i="1"/>
  <c r="H1173" i="1" s="1" a="1"/>
  <c r="H1173" i="1" s="1"/>
  <c r="G1174" i="1"/>
  <c r="H1174" i="1" s="1" a="1"/>
  <c r="H1174" i="1" s="1"/>
  <c r="G1175" i="1"/>
  <c r="H1175" i="1" s="1" a="1"/>
  <c r="H1175" i="1" s="1"/>
  <c r="G1176" i="1"/>
  <c r="H1176" i="1" s="1" a="1"/>
  <c r="H1176" i="1" s="1"/>
  <c r="L22" i="3" s="1"/>
  <c r="G1177" i="1"/>
  <c r="H1177" i="1" s="1" a="1"/>
  <c r="H1177" i="1" s="1"/>
  <c r="L3637" i="3" s="1"/>
  <c r="G1178" i="1"/>
  <c r="H1178" i="1" s="1" a="1"/>
  <c r="H1178" i="1" s="1"/>
  <c r="G1179" i="1"/>
  <c r="H1179" i="1" s="1" a="1"/>
  <c r="H1179" i="1" s="1"/>
  <c r="L2205" i="3" s="1"/>
  <c r="G1180" i="1"/>
  <c r="H1180" i="1" s="1" a="1"/>
  <c r="H1180" i="1" s="1"/>
  <c r="G1181" i="1"/>
  <c r="H1181" i="1" s="1" a="1"/>
  <c r="H1181" i="1" s="1"/>
  <c r="L5238" i="3" s="1"/>
  <c r="G1182" i="1"/>
  <c r="H1182" i="1" s="1" a="1"/>
  <c r="H1182" i="1" s="1"/>
  <c r="G1183" i="1"/>
  <c r="H1183" i="1" s="1" a="1"/>
  <c r="H1183" i="1" s="1"/>
  <c r="G1184" i="1"/>
  <c r="H1184" i="1" s="1" a="1"/>
  <c r="H1184" i="1" s="1"/>
  <c r="G1185" i="1"/>
  <c r="H1185" i="1" s="1" a="1"/>
  <c r="H1185" i="1" s="1"/>
  <c r="L1981" i="3" s="1"/>
  <c r="G1186" i="1"/>
  <c r="H1186" i="1" s="1" a="1"/>
  <c r="H1186" i="1" s="1"/>
  <c r="L5349" i="3" s="1"/>
  <c r="G1187" i="1"/>
  <c r="H1187" i="1" s="1" a="1"/>
  <c r="H1187" i="1" s="1"/>
  <c r="G1188" i="1"/>
  <c r="H1188" i="1" s="1" a="1"/>
  <c r="H1188" i="1" s="1"/>
  <c r="G1189" i="1"/>
  <c r="H1189" i="1" s="1" a="1"/>
  <c r="H1189" i="1" s="1"/>
  <c r="G1190" i="1"/>
  <c r="H1190" i="1" s="1" a="1"/>
  <c r="H1190" i="1" s="1"/>
  <c r="G1191" i="1"/>
  <c r="H1191" i="1" s="1" a="1"/>
  <c r="H1191" i="1" s="1"/>
  <c r="L5531" i="3" s="1"/>
  <c r="G1192" i="1"/>
  <c r="H1192" i="1" s="1" a="1"/>
  <c r="H1192" i="1" s="1"/>
  <c r="G1193" i="1"/>
  <c r="H1193" i="1" s="1" a="1"/>
  <c r="H1193" i="1" s="1"/>
  <c r="G1194" i="1"/>
  <c r="H1194" i="1" s="1" a="1"/>
  <c r="H1194" i="1" s="1"/>
  <c r="L4269" i="3" s="1"/>
  <c r="G1195" i="1"/>
  <c r="H1195" i="1" s="1" a="1"/>
  <c r="H1195" i="1" s="1"/>
  <c r="G1196" i="1"/>
  <c r="H1196" i="1" s="1" a="1"/>
  <c r="H1196" i="1" s="1"/>
  <c r="G1197" i="1"/>
  <c r="H1197" i="1" s="1" a="1"/>
  <c r="H1197" i="1" s="1"/>
  <c r="G1198" i="1"/>
  <c r="H1198" i="1" s="1" a="1"/>
  <c r="H1198" i="1" s="1"/>
  <c r="G1199" i="1"/>
  <c r="H1199" i="1" s="1" a="1"/>
  <c r="H1199" i="1" s="1"/>
  <c r="G1200" i="1"/>
  <c r="H1200" i="1" s="1" a="1"/>
  <c r="H1200" i="1" s="1"/>
  <c r="G1201" i="1"/>
  <c r="H1201" i="1" s="1" a="1"/>
  <c r="H1201" i="1" s="1"/>
  <c r="L4028" i="3" s="1"/>
  <c r="G1202" i="1"/>
  <c r="H1202" i="1" s="1" a="1"/>
  <c r="H1202" i="1" s="1"/>
  <c r="G1203" i="1"/>
  <c r="H1203" i="1" s="1" a="1"/>
  <c r="H1203" i="1" s="1"/>
  <c r="L5082" i="3" s="1"/>
  <c r="G1204" i="1"/>
  <c r="H1204" i="1" s="1" a="1"/>
  <c r="H1204" i="1" s="1"/>
  <c r="L52" i="3" s="1"/>
  <c r="G1205" i="1"/>
  <c r="H1205" i="1" s="1" a="1"/>
  <c r="H1205" i="1" s="1"/>
  <c r="G1206" i="1"/>
  <c r="H1206" i="1" s="1" a="1"/>
  <c r="H1206" i="1" s="1"/>
  <c r="G1207" i="1"/>
  <c r="H1207" i="1" s="1" a="1"/>
  <c r="H1207" i="1" s="1"/>
  <c r="G1208" i="1"/>
  <c r="H1208" i="1" s="1" a="1"/>
  <c r="H1208" i="1" s="1"/>
  <c r="G1209" i="1"/>
  <c r="H1209" i="1" s="1" a="1"/>
  <c r="H1209" i="1" s="1"/>
  <c r="G1210" i="1"/>
  <c r="H1210" i="1" s="1" a="1"/>
  <c r="H1210" i="1" s="1"/>
  <c r="G1211" i="1"/>
  <c r="H1211" i="1" s="1" a="1"/>
  <c r="H1211" i="1" s="1"/>
  <c r="L1785" i="3" s="1"/>
  <c r="G1212" i="1"/>
  <c r="H1212" i="1" s="1" a="1"/>
  <c r="H1212" i="1" s="1"/>
  <c r="G1213" i="1"/>
  <c r="H1213" i="1" s="1" a="1"/>
  <c r="H1213" i="1" s="1"/>
  <c r="G1214" i="1"/>
  <c r="H1214" i="1" s="1" a="1"/>
  <c r="H1214" i="1" s="1"/>
  <c r="G1215" i="1"/>
  <c r="H1215" i="1" s="1" a="1"/>
  <c r="H1215" i="1" s="1"/>
  <c r="G1216" i="1"/>
  <c r="H1216" i="1" s="1" a="1"/>
  <c r="H1216" i="1" s="1"/>
  <c r="G1217" i="1"/>
  <c r="H1217" i="1" s="1" a="1"/>
  <c r="H1217" i="1" s="1"/>
  <c r="G1218" i="1"/>
  <c r="H1218" i="1" s="1" a="1"/>
  <c r="H1218" i="1" s="1"/>
  <c r="L1959" i="3" s="1"/>
  <c r="G1219" i="1"/>
  <c r="H1219" i="1" s="1" a="1"/>
  <c r="H1219" i="1" s="1"/>
  <c r="G1220" i="1"/>
  <c r="H1220" i="1" s="1" a="1"/>
  <c r="H1220" i="1" s="1"/>
  <c r="G1221" i="1"/>
  <c r="H1221" i="1" s="1" a="1"/>
  <c r="H1221" i="1" s="1"/>
  <c r="G1222" i="1"/>
  <c r="H1222" i="1" s="1" a="1"/>
  <c r="H1222" i="1" s="1"/>
  <c r="G1223" i="1"/>
  <c r="H1223" i="1" s="1" a="1"/>
  <c r="H1223" i="1" s="1"/>
  <c r="G1224" i="1"/>
  <c r="H1224" i="1" s="1" a="1"/>
  <c r="H1224" i="1" s="1"/>
  <c r="G1225" i="1"/>
  <c r="H1225" i="1" s="1" a="1"/>
  <c r="H1225" i="1" s="1"/>
  <c r="G1226" i="1"/>
  <c r="H1226" i="1" s="1" a="1"/>
  <c r="H1226" i="1" s="1"/>
  <c r="G1227" i="1"/>
  <c r="H1227" i="1" s="1" a="1"/>
  <c r="H1227" i="1" s="1"/>
  <c r="L5571" i="3" s="1"/>
  <c r="G1228" i="1"/>
  <c r="H1228" i="1" s="1" a="1"/>
  <c r="H1228" i="1" s="1"/>
  <c r="G1229" i="1"/>
  <c r="H1229" i="1" s="1" a="1"/>
  <c r="H1229" i="1" s="1"/>
  <c r="G1230" i="1"/>
  <c r="H1230" i="1" s="1" a="1"/>
  <c r="H1230" i="1" s="1"/>
  <c r="G1231" i="1"/>
  <c r="H1231" i="1" s="1" a="1"/>
  <c r="H1231" i="1" s="1"/>
  <c r="L1594" i="3" s="1"/>
  <c r="G1232" i="1"/>
  <c r="H1232" i="1" s="1" a="1"/>
  <c r="H1232" i="1" s="1"/>
  <c r="L4607" i="3" s="1"/>
  <c r="G1233" i="1"/>
  <c r="H1233" i="1" s="1" a="1"/>
  <c r="H1233" i="1" s="1"/>
  <c r="L796" i="3" s="1"/>
  <c r="G1234" i="1"/>
  <c r="H1234" i="1" s="1" a="1"/>
  <c r="H1234" i="1" s="1"/>
  <c r="L1346" i="3" s="1"/>
  <c r="G1235" i="1"/>
  <c r="H1235" i="1" s="1" a="1"/>
  <c r="H1235" i="1" s="1"/>
  <c r="L2783" i="3" s="1"/>
  <c r="G1236" i="1"/>
  <c r="H1236" i="1" s="1" a="1"/>
  <c r="H1236" i="1" s="1"/>
  <c r="L4186" i="3" s="1"/>
  <c r="G1237" i="1"/>
  <c r="H1237" i="1" s="1" a="1"/>
  <c r="H1237" i="1" s="1"/>
  <c r="G1238" i="1"/>
  <c r="H1238" i="1" s="1" a="1"/>
  <c r="H1238" i="1" s="1"/>
  <c r="G1239" i="1"/>
  <c r="H1239" i="1" s="1" a="1"/>
  <c r="H1239" i="1" s="1"/>
  <c r="G1240" i="1"/>
  <c r="H1240" i="1" s="1" a="1"/>
  <c r="H1240" i="1" s="1"/>
  <c r="G1241" i="1"/>
  <c r="H1241" i="1" s="1" a="1"/>
  <c r="H1241" i="1" s="1"/>
  <c r="G1242" i="1"/>
  <c r="H1242" i="1" s="1" a="1"/>
  <c r="H1242" i="1" s="1"/>
  <c r="L1900" i="3" s="1"/>
  <c r="G1243" i="1"/>
  <c r="H1243" i="1" s="1" a="1"/>
  <c r="H1243" i="1" s="1"/>
  <c r="G1244" i="1"/>
  <c r="H1244" i="1" s="1" a="1"/>
  <c r="H1244" i="1" s="1"/>
  <c r="G1245" i="1"/>
  <c r="H1245" i="1" s="1" a="1"/>
  <c r="H1245" i="1" s="1"/>
  <c r="G1246" i="1"/>
  <c r="H1246" i="1" s="1" a="1"/>
  <c r="H1246" i="1" s="1"/>
  <c r="G1247" i="1"/>
  <c r="H1247" i="1" s="1" a="1"/>
  <c r="H1247" i="1" s="1"/>
  <c r="G1248" i="1"/>
  <c r="H1248" i="1" s="1" a="1"/>
  <c r="H1248" i="1" s="1"/>
  <c r="G1249" i="1"/>
  <c r="H1249" i="1" s="1" a="1"/>
  <c r="H1249" i="1" s="1"/>
  <c r="G1250" i="1"/>
  <c r="H1250" i="1" s="1" a="1"/>
  <c r="H1250" i="1" s="1"/>
  <c r="G1251" i="1"/>
  <c r="H1251" i="1" s="1" a="1"/>
  <c r="H1251" i="1" s="1"/>
  <c r="G1252" i="1"/>
  <c r="H1252" i="1" s="1" a="1"/>
  <c r="H1252" i="1" s="1"/>
  <c r="G1253" i="1"/>
  <c r="H1253" i="1" s="1" a="1"/>
  <c r="H1253" i="1" s="1"/>
  <c r="G1254" i="1"/>
  <c r="H1254" i="1" s="1" a="1"/>
  <c r="H1254" i="1" s="1"/>
  <c r="L4955" i="3" s="1"/>
  <c r="G1255" i="1"/>
  <c r="H1255" i="1" s="1" a="1"/>
  <c r="H1255" i="1" s="1"/>
  <c r="L3653" i="3" s="1"/>
  <c r="G1256" i="1"/>
  <c r="H1256" i="1" s="1" a="1"/>
  <c r="H1256" i="1" s="1"/>
  <c r="G1257" i="1"/>
  <c r="H1257" i="1" s="1" a="1"/>
  <c r="H1257" i="1" s="1"/>
  <c r="G1258" i="1"/>
  <c r="H1258" i="1" s="1" a="1"/>
  <c r="H1258" i="1" s="1"/>
  <c r="G1259" i="1"/>
  <c r="H1259" i="1" s="1" a="1"/>
  <c r="H1259" i="1" s="1"/>
  <c r="L5019" i="3" s="1"/>
  <c r="G1260" i="1"/>
  <c r="H1260" i="1" s="1" a="1"/>
  <c r="H1260" i="1" s="1"/>
  <c r="L673" i="3" s="1"/>
  <c r="G1261" i="1"/>
  <c r="H1261" i="1" s="1" a="1"/>
  <c r="H1261" i="1" s="1"/>
  <c r="G1262" i="1"/>
  <c r="H1262" i="1" s="1" a="1"/>
  <c r="H1262" i="1" s="1"/>
  <c r="G1263" i="1"/>
  <c r="H1263" i="1" s="1" a="1"/>
  <c r="H1263" i="1" s="1"/>
  <c r="L5417" i="3" s="1"/>
  <c r="G1264" i="1"/>
  <c r="H1264" i="1" s="1" a="1"/>
  <c r="H1264" i="1" s="1"/>
  <c r="G1265" i="1"/>
  <c r="H1265" i="1" s="1" a="1"/>
  <c r="H1265" i="1" s="1"/>
  <c r="G1266" i="1"/>
  <c r="H1266" i="1" s="1" a="1"/>
  <c r="H1266" i="1" s="1"/>
  <c r="G1267" i="1"/>
  <c r="H1267" i="1" s="1" a="1"/>
  <c r="H1267" i="1" s="1"/>
  <c r="G1268" i="1"/>
  <c r="H1268" i="1" s="1" a="1"/>
  <c r="H1268" i="1" s="1"/>
  <c r="G1269" i="1"/>
  <c r="H1269" i="1" s="1" a="1"/>
  <c r="H1269" i="1" s="1"/>
  <c r="G1270" i="1"/>
  <c r="H1270" i="1" s="1" a="1"/>
  <c r="H1270" i="1" s="1"/>
  <c r="G1271" i="1"/>
  <c r="H1271" i="1" s="1" a="1"/>
  <c r="H1271" i="1" s="1"/>
  <c r="G1272" i="1"/>
  <c r="H1272" i="1" s="1" a="1"/>
  <c r="H1272" i="1" s="1"/>
  <c r="G1273" i="1"/>
  <c r="H1273" i="1" s="1" a="1"/>
  <c r="H1273" i="1" s="1"/>
  <c r="G1274" i="1"/>
  <c r="H1274" i="1" s="1" a="1"/>
  <c r="H1274" i="1" s="1"/>
  <c r="L4961" i="3" s="1"/>
  <c r="G1275" i="1"/>
  <c r="H1275" i="1" s="1" a="1"/>
  <c r="H1275" i="1" s="1"/>
  <c r="G1276" i="1"/>
  <c r="H1276" i="1" s="1" a="1"/>
  <c r="H1276" i="1" s="1"/>
  <c r="G1277" i="1"/>
  <c r="H1277" i="1" s="1" a="1"/>
  <c r="H1277" i="1" s="1"/>
  <c r="G1278" i="1"/>
  <c r="H1278" i="1" s="1" a="1"/>
  <c r="H1278" i="1" s="1"/>
  <c r="G1279" i="1"/>
  <c r="H1279" i="1" s="1" a="1"/>
  <c r="H1279" i="1" s="1"/>
  <c r="G1280" i="1"/>
  <c r="H1280" i="1" s="1" a="1"/>
  <c r="H1280" i="1" s="1"/>
  <c r="G1281" i="1"/>
  <c r="H1281" i="1" s="1" a="1"/>
  <c r="H1281" i="1" s="1"/>
  <c r="G1282" i="1"/>
  <c r="H1282" i="1" s="1" a="1"/>
  <c r="H1282" i="1" s="1"/>
  <c r="G1283" i="1"/>
  <c r="H1283" i="1" s="1" a="1"/>
  <c r="H1283" i="1" s="1"/>
  <c r="L2390" i="3" s="1"/>
  <c r="G1284" i="1"/>
  <c r="H1284" i="1" s="1" a="1"/>
  <c r="H1284" i="1" s="1"/>
  <c r="G1285" i="1"/>
  <c r="H1285" i="1" s="1" a="1"/>
  <c r="H1285" i="1" s="1"/>
  <c r="G1286" i="1"/>
  <c r="H1286" i="1" s="1" a="1"/>
  <c r="H1286" i="1" s="1"/>
  <c r="L5318" i="3" s="1"/>
  <c r="G1287" i="1"/>
  <c r="H1287" i="1" s="1" a="1"/>
  <c r="H1287" i="1" s="1"/>
  <c r="G1288" i="1"/>
  <c r="H1288" i="1" s="1" a="1"/>
  <c r="H1288" i="1" s="1"/>
  <c r="G1289" i="1"/>
  <c r="H1289" i="1" s="1" a="1"/>
  <c r="H1289" i="1" s="1"/>
  <c r="G1290" i="1"/>
  <c r="H1290" i="1" s="1" a="1"/>
  <c r="H1290" i="1" s="1"/>
  <c r="G1291" i="1"/>
  <c r="H1291" i="1" s="1" a="1"/>
  <c r="H1291" i="1" s="1"/>
  <c r="G1292" i="1"/>
  <c r="H1292" i="1" s="1" a="1"/>
  <c r="H1292" i="1" s="1"/>
  <c r="G1293" i="1"/>
  <c r="H1293" i="1" s="1" a="1"/>
  <c r="H1293" i="1" s="1"/>
  <c r="G1294" i="1"/>
  <c r="H1294" i="1" s="1" a="1"/>
  <c r="H1294" i="1" s="1"/>
  <c r="G1295" i="1"/>
  <c r="H1295" i="1" s="1" a="1"/>
  <c r="H1295" i="1" s="1"/>
  <c r="L4332" i="3" s="1"/>
  <c r="G1296" i="1"/>
  <c r="H1296" i="1" s="1" a="1"/>
  <c r="H1296" i="1" s="1"/>
  <c r="L1154" i="3" s="1"/>
  <c r="G1297" i="1"/>
  <c r="H1297" i="1" s="1" a="1"/>
  <c r="H1297" i="1" s="1"/>
  <c r="G1298" i="1"/>
  <c r="H1298" i="1" s="1" a="1"/>
  <c r="H1298" i="1" s="1"/>
  <c r="L1021" i="3" s="1"/>
  <c r="G1299" i="1"/>
  <c r="H1299" i="1" s="1" a="1"/>
  <c r="H1299" i="1" s="1"/>
  <c r="L2607" i="3" s="1"/>
  <c r="G1300" i="1"/>
  <c r="H1300" i="1" s="1" a="1"/>
  <c r="H1300" i="1" s="1"/>
  <c r="L157" i="3" s="1"/>
  <c r="G1301" i="1"/>
  <c r="H1301" i="1" s="1" a="1"/>
  <c r="H1301" i="1" s="1"/>
  <c r="L637" i="3" s="1"/>
  <c r="G1302" i="1"/>
  <c r="H1302" i="1" s="1" a="1"/>
  <c r="H1302" i="1" s="1"/>
  <c r="G1303" i="1"/>
  <c r="H1303" i="1" s="1" a="1"/>
  <c r="H1303" i="1" s="1"/>
  <c r="G1304" i="1"/>
  <c r="H1304" i="1" s="1" a="1"/>
  <c r="H1304" i="1" s="1"/>
  <c r="L2186" i="3" s="1"/>
  <c r="G1305" i="1"/>
  <c r="H1305" i="1" s="1" a="1"/>
  <c r="H1305" i="1" s="1"/>
  <c r="G1306" i="1"/>
  <c r="H1306" i="1" s="1" a="1"/>
  <c r="H1306" i="1" s="1"/>
  <c r="G1307" i="1"/>
  <c r="H1307" i="1" s="1" a="1"/>
  <c r="H1307" i="1" s="1"/>
  <c r="G1308" i="1"/>
  <c r="H1308" i="1" s="1" a="1"/>
  <c r="H1308" i="1" s="1"/>
  <c r="G1309" i="1"/>
  <c r="H1309" i="1" s="1" a="1"/>
  <c r="H1309" i="1" s="1"/>
  <c r="G1310" i="1"/>
  <c r="H1310" i="1" s="1" a="1"/>
  <c r="H1310" i="1" s="1"/>
  <c r="G1311" i="1"/>
  <c r="H1311" i="1" s="1" a="1"/>
  <c r="H1311" i="1" s="1"/>
  <c r="G1312" i="1"/>
  <c r="H1312" i="1" s="1" a="1"/>
  <c r="H1312" i="1" s="1"/>
  <c r="G1313" i="1"/>
  <c r="H1313" i="1" s="1" a="1"/>
  <c r="H1313" i="1" s="1"/>
  <c r="L1626" i="3" s="1"/>
  <c r="G1314" i="1"/>
  <c r="H1314" i="1" s="1" a="1"/>
  <c r="H1314" i="1" s="1"/>
  <c r="G1315" i="1"/>
  <c r="H1315" i="1" s="1" a="1"/>
  <c r="H1315" i="1" s="1"/>
  <c r="L763" i="3" s="1"/>
  <c r="G1316" i="1"/>
  <c r="H1316" i="1" s="1" a="1"/>
  <c r="H1316" i="1" s="1"/>
  <c r="G1317" i="1"/>
  <c r="H1317" i="1" s="1" a="1"/>
  <c r="H1317" i="1" s="1"/>
  <c r="G1318" i="1"/>
  <c r="H1318" i="1" s="1" a="1"/>
  <c r="H1318" i="1" s="1"/>
  <c r="L2913" i="3" s="1"/>
  <c r="G1319" i="1"/>
  <c r="H1319" i="1" s="1" a="1"/>
  <c r="H1319" i="1" s="1"/>
  <c r="L3777" i="3" s="1"/>
  <c r="G1320" i="1"/>
  <c r="H1320" i="1" s="1" a="1"/>
  <c r="H1320" i="1" s="1"/>
  <c r="G1321" i="1"/>
  <c r="H1321" i="1" s="1" a="1"/>
  <c r="H1321" i="1" s="1"/>
  <c r="G1322" i="1"/>
  <c r="H1322" i="1" s="1" a="1"/>
  <c r="H1322" i="1" s="1"/>
  <c r="G1323" i="1"/>
  <c r="H1323" i="1" s="1" a="1"/>
  <c r="H1323" i="1" s="1"/>
  <c r="G1324" i="1"/>
  <c r="H1324" i="1" s="1" a="1"/>
  <c r="H1324" i="1" s="1"/>
  <c r="G1325" i="1"/>
  <c r="H1325" i="1" s="1" a="1"/>
  <c r="H1325" i="1" s="1"/>
  <c r="G1326" i="1"/>
  <c r="H1326" i="1" s="1" a="1"/>
  <c r="H1326" i="1" s="1"/>
  <c r="G1327" i="1"/>
  <c r="H1327" i="1" s="1" a="1"/>
  <c r="H1327" i="1" s="1"/>
  <c r="L5130" i="3" s="1"/>
  <c r="G1328" i="1"/>
  <c r="H1328" i="1" s="1" a="1"/>
  <c r="H1328" i="1" s="1"/>
  <c r="L606" i="3" s="1"/>
  <c r="G1329" i="1"/>
  <c r="H1329" i="1" s="1" a="1"/>
  <c r="H1329" i="1" s="1"/>
  <c r="G1330" i="1"/>
  <c r="H1330" i="1" s="1" a="1"/>
  <c r="H1330" i="1" s="1"/>
  <c r="G1331" i="1"/>
  <c r="H1331" i="1" s="1" a="1"/>
  <c r="H1331" i="1" s="1"/>
  <c r="L1114" i="3" s="1"/>
  <c r="G1332" i="1"/>
  <c r="H1332" i="1" s="1" a="1"/>
  <c r="H1332" i="1" s="1"/>
  <c r="L2093" i="3" s="1"/>
  <c r="G1333" i="1"/>
  <c r="H1333" i="1" s="1" a="1"/>
  <c r="H1333" i="1" s="1"/>
  <c r="G1334" i="1"/>
  <c r="H1334" i="1" s="1" a="1"/>
  <c r="H1334" i="1" s="1"/>
  <c r="L2373" i="3" s="1"/>
  <c r="G1335" i="1"/>
  <c r="H1335" i="1" s="1" a="1"/>
  <c r="H1335" i="1" s="1"/>
  <c r="L733" i="3" s="1"/>
  <c r="G1336" i="1"/>
  <c r="H1336" i="1" s="1" a="1"/>
  <c r="H1336" i="1" s="1"/>
  <c r="G1337" i="1"/>
  <c r="H1337" i="1" s="1" a="1"/>
  <c r="H1337" i="1" s="1"/>
  <c r="G1338" i="1"/>
  <c r="H1338" i="1" s="1" a="1"/>
  <c r="H1338" i="1" s="1"/>
  <c r="L159" i="3" s="1"/>
  <c r="G1339" i="1"/>
  <c r="H1339" i="1" s="1" a="1"/>
  <c r="H1339" i="1" s="1"/>
  <c r="L1860" i="3" s="1"/>
  <c r="G1340" i="1"/>
  <c r="H1340" i="1" s="1" a="1"/>
  <c r="H1340" i="1" s="1"/>
  <c r="G1341" i="1"/>
  <c r="H1341" i="1" s="1" a="1"/>
  <c r="H1341" i="1" s="1"/>
  <c r="L523" i="3" s="1"/>
  <c r="G1342" i="1"/>
  <c r="H1342" i="1" s="1" a="1"/>
  <c r="H1342" i="1" s="1"/>
  <c r="G1343" i="1"/>
  <c r="H1343" i="1" s="1" a="1"/>
  <c r="H1343" i="1" s="1"/>
  <c r="L1800" i="3" s="1"/>
  <c r="G1344" i="1"/>
  <c r="H1344" i="1" s="1" a="1"/>
  <c r="H1344" i="1" s="1"/>
  <c r="G1345" i="1"/>
  <c r="H1345" i="1" s="1" a="1"/>
  <c r="H1345" i="1" s="1"/>
  <c r="G1346" i="1"/>
  <c r="H1346" i="1" s="1" a="1"/>
  <c r="H1346" i="1" s="1"/>
  <c r="G1347" i="1"/>
  <c r="H1347" i="1" s="1" a="1"/>
  <c r="H1347" i="1" s="1"/>
  <c r="L1222" i="3" s="1"/>
  <c r="G1348" i="1"/>
  <c r="H1348" i="1" s="1" a="1"/>
  <c r="H1348" i="1" s="1"/>
  <c r="G1349" i="1"/>
  <c r="H1349" i="1" s="1" a="1"/>
  <c r="H1349" i="1" s="1"/>
  <c r="G1350" i="1"/>
  <c r="H1350" i="1" s="1" a="1"/>
  <c r="H1350" i="1" s="1"/>
  <c r="L1023" i="3" s="1"/>
  <c r="G1351" i="1"/>
  <c r="H1351" i="1" s="1" a="1"/>
  <c r="H1351" i="1" s="1"/>
  <c r="G1352" i="1"/>
  <c r="H1352" i="1" s="1" a="1"/>
  <c r="H1352" i="1" s="1"/>
  <c r="G1353" i="1"/>
  <c r="H1353" i="1" s="1" a="1"/>
  <c r="H1353" i="1" s="1"/>
  <c r="G1354" i="1"/>
  <c r="H1354" i="1" s="1" a="1"/>
  <c r="H1354" i="1" s="1"/>
  <c r="G1355" i="1"/>
  <c r="H1355" i="1" s="1" a="1"/>
  <c r="H1355" i="1" s="1"/>
  <c r="L1347" i="3" s="1"/>
  <c r="G1356" i="1"/>
  <c r="H1356" i="1" s="1" a="1"/>
  <c r="H1356" i="1" s="1"/>
  <c r="L2008" i="3" s="1"/>
  <c r="G1357" i="1"/>
  <c r="H1357" i="1" s="1" a="1"/>
  <c r="H1357" i="1" s="1"/>
  <c r="G1358" i="1"/>
  <c r="H1358" i="1" s="1" a="1"/>
  <c r="H1358" i="1" s="1"/>
  <c r="G1359" i="1"/>
  <c r="H1359" i="1" s="1" a="1"/>
  <c r="H1359" i="1" s="1"/>
  <c r="L2101" i="3" s="1"/>
  <c r="G1360" i="1"/>
  <c r="H1360" i="1" s="1" a="1"/>
  <c r="H1360" i="1" s="1"/>
  <c r="L4449" i="3" s="1"/>
  <c r="G1361" i="1"/>
  <c r="H1361" i="1" s="1" a="1"/>
  <c r="H1361" i="1" s="1"/>
  <c r="L1056" i="3" s="1"/>
  <c r="G1362" i="1"/>
  <c r="H1362" i="1" s="1" a="1"/>
  <c r="H1362" i="1" s="1"/>
  <c r="L319" i="3" s="1"/>
  <c r="G1363" i="1"/>
  <c r="H1363" i="1" s="1" a="1"/>
  <c r="H1363" i="1" s="1"/>
  <c r="G1364" i="1"/>
  <c r="H1364" i="1" s="1" a="1"/>
  <c r="H1364" i="1" s="1"/>
  <c r="L4906" i="3" s="1"/>
  <c r="G1365" i="1"/>
  <c r="H1365" i="1" s="1" a="1"/>
  <c r="H1365" i="1" s="1"/>
  <c r="G1366" i="1"/>
  <c r="H1366" i="1" s="1" a="1"/>
  <c r="H1366" i="1" s="1"/>
  <c r="G1367" i="1"/>
  <c r="H1367" i="1" s="1" a="1"/>
  <c r="H1367" i="1" s="1"/>
  <c r="L4656" i="3" s="1"/>
  <c r="G1368" i="1"/>
  <c r="H1368" i="1" s="1" a="1"/>
  <c r="H1368" i="1" s="1"/>
  <c r="G1369" i="1"/>
  <c r="H1369" i="1" s="1" a="1"/>
  <c r="H1369" i="1" s="1"/>
  <c r="L5027" i="3" s="1"/>
  <c r="G1370" i="1"/>
  <c r="H1370" i="1" s="1" a="1"/>
  <c r="H1370" i="1" s="1"/>
  <c r="L4376" i="3" s="1"/>
  <c r="G1371" i="1"/>
  <c r="H1371" i="1" s="1" a="1"/>
  <c r="H1371" i="1" s="1"/>
  <c r="L2483" i="3" s="1"/>
  <c r="G1372" i="1"/>
  <c r="H1372" i="1" s="1" a="1"/>
  <c r="H1372" i="1" s="1"/>
  <c r="G1373" i="1"/>
  <c r="H1373" i="1" s="1" a="1"/>
  <c r="H1373" i="1" s="1"/>
  <c r="G1374" i="1"/>
  <c r="H1374" i="1" s="1" a="1"/>
  <c r="H1374" i="1" s="1"/>
  <c r="G1375" i="1"/>
  <c r="H1375" i="1" s="1" a="1"/>
  <c r="H1375" i="1" s="1"/>
  <c r="G1376" i="1"/>
  <c r="H1376" i="1" s="1" a="1"/>
  <c r="H1376" i="1" s="1"/>
  <c r="L2123" i="3" s="1"/>
  <c r="G1377" i="1"/>
  <c r="H1377" i="1" s="1" a="1"/>
  <c r="H1377" i="1" s="1"/>
  <c r="G1378" i="1"/>
  <c r="H1378" i="1" s="1" a="1"/>
  <c r="H1378" i="1" s="1"/>
  <c r="L5690" i="3" s="1"/>
  <c r="G1379" i="1"/>
  <c r="H1379" i="1" s="1" a="1"/>
  <c r="H1379" i="1" s="1"/>
  <c r="G1380" i="1"/>
  <c r="H1380" i="1" s="1" a="1"/>
  <c r="H1380" i="1" s="1"/>
  <c r="G1381" i="1"/>
  <c r="H1381" i="1" s="1" a="1"/>
  <c r="H1381" i="1" s="1"/>
  <c r="G1382" i="1"/>
  <c r="H1382" i="1" s="1" a="1"/>
  <c r="H1382" i="1" s="1"/>
  <c r="G1383" i="1"/>
  <c r="H1383" i="1" s="1" a="1"/>
  <c r="H1383" i="1" s="1"/>
  <c r="G1384" i="1"/>
  <c r="H1384" i="1" s="1" a="1"/>
  <c r="H1384" i="1" s="1"/>
  <c r="G1385" i="1"/>
  <c r="H1385" i="1" s="1" a="1"/>
  <c r="H1385" i="1" s="1"/>
  <c r="G1386" i="1"/>
  <c r="H1386" i="1" s="1" a="1"/>
  <c r="H1386" i="1" s="1"/>
  <c r="L3561" i="3" s="1"/>
  <c r="G1387" i="1"/>
  <c r="H1387" i="1" s="1" a="1"/>
  <c r="H1387" i="1" s="1"/>
  <c r="G1388" i="1"/>
  <c r="H1388" i="1" s="1" a="1"/>
  <c r="H1388" i="1" s="1"/>
  <c r="L118" i="3" s="1"/>
  <c r="G1389" i="1"/>
  <c r="H1389" i="1" s="1" a="1"/>
  <c r="H1389" i="1" s="1"/>
  <c r="G1390" i="1"/>
  <c r="H1390" i="1" s="1" a="1"/>
  <c r="H1390" i="1" s="1"/>
  <c r="G1391" i="1"/>
  <c r="H1391" i="1" s="1" a="1"/>
  <c r="H1391" i="1" s="1"/>
  <c r="L2258" i="3" s="1"/>
  <c r="G1392" i="1"/>
  <c r="H1392" i="1" s="1" a="1"/>
  <c r="H1392" i="1" s="1"/>
  <c r="L1202" i="3" s="1"/>
  <c r="G1393" i="1"/>
  <c r="H1393" i="1" s="1" a="1"/>
  <c r="H1393" i="1" s="1"/>
  <c r="L5929" i="3" s="1"/>
  <c r="G1394" i="1"/>
  <c r="H1394" i="1" s="1" a="1"/>
  <c r="H1394" i="1" s="1"/>
  <c r="L1837" i="3" s="1"/>
  <c r="G1395" i="1"/>
  <c r="H1395" i="1" s="1" a="1"/>
  <c r="H1395" i="1" s="1"/>
  <c r="G1396" i="1"/>
  <c r="H1396" i="1" s="1" a="1"/>
  <c r="H1396" i="1" s="1"/>
  <c r="L3991" i="3" s="1"/>
  <c r="G1397" i="1"/>
  <c r="H1397" i="1" s="1" a="1"/>
  <c r="H1397" i="1" s="1"/>
  <c r="L3207" i="3" s="1"/>
  <c r="G1398" i="1"/>
  <c r="H1398" i="1" s="1" a="1"/>
  <c r="H1398" i="1" s="1"/>
  <c r="G1399" i="1"/>
  <c r="H1399" i="1" s="1" a="1"/>
  <c r="H1399" i="1" s="1"/>
  <c r="G1400" i="1"/>
  <c r="H1400" i="1" s="1" a="1"/>
  <c r="H1400" i="1" s="1"/>
  <c r="G1401" i="1"/>
  <c r="H1401" i="1" s="1" a="1"/>
  <c r="H1401" i="1" s="1"/>
  <c r="G1402" i="1"/>
  <c r="H1402" i="1" s="1" a="1"/>
  <c r="H1402" i="1" s="1"/>
  <c r="G1403" i="1"/>
  <c r="H1403" i="1" s="1" a="1"/>
  <c r="H1403" i="1" s="1"/>
  <c r="G1404" i="1"/>
  <c r="H1404" i="1" s="1" a="1"/>
  <c r="H1404" i="1" s="1"/>
  <c r="G1405" i="1"/>
  <c r="H1405" i="1" s="1" a="1"/>
  <c r="H1405" i="1" s="1"/>
  <c r="L4780" i="3" s="1"/>
  <c r="G1406" i="1"/>
  <c r="H1406" i="1" s="1" a="1"/>
  <c r="H1406" i="1" s="1"/>
  <c r="G1407" i="1"/>
  <c r="H1407" i="1" s="1" a="1"/>
  <c r="H1407" i="1" s="1"/>
  <c r="L607" i="3" s="1"/>
  <c r="G1408" i="1"/>
  <c r="H1408" i="1" s="1" a="1"/>
  <c r="H1408" i="1" s="1"/>
  <c r="G1409" i="1"/>
  <c r="H1409" i="1" s="1" a="1"/>
  <c r="H1409" i="1" s="1"/>
  <c r="G1410" i="1"/>
  <c r="H1410" i="1" s="1" a="1"/>
  <c r="H1410" i="1" s="1"/>
  <c r="G1411" i="1"/>
  <c r="H1411" i="1" s="1" a="1"/>
  <c r="H1411" i="1" s="1"/>
  <c r="G1412" i="1"/>
  <c r="H1412" i="1" s="1" a="1"/>
  <c r="H1412" i="1" s="1"/>
  <c r="G1413" i="1"/>
  <c r="H1413" i="1" s="1" a="1"/>
  <c r="H1413" i="1" s="1"/>
  <c r="G1414" i="1"/>
  <c r="H1414" i="1" s="1" a="1"/>
  <c r="H1414" i="1" s="1"/>
  <c r="L2887" i="3" s="1"/>
  <c r="G1415" i="1"/>
  <c r="H1415" i="1" s="1" a="1"/>
  <c r="H1415" i="1" s="1"/>
  <c r="G1416" i="1"/>
  <c r="H1416" i="1" s="1" a="1"/>
  <c r="H1416" i="1" s="1"/>
  <c r="G1417" i="1"/>
  <c r="H1417" i="1" s="1" a="1"/>
  <c r="H1417" i="1" s="1"/>
  <c r="G1418" i="1"/>
  <c r="H1418" i="1" s="1" a="1"/>
  <c r="H1418" i="1" s="1"/>
  <c r="L1871" i="3" s="1"/>
  <c r="G1419" i="1"/>
  <c r="H1419" i="1" s="1" a="1"/>
  <c r="H1419" i="1" s="1"/>
  <c r="L5169" i="3" s="1"/>
  <c r="G1420" i="1"/>
  <c r="H1420" i="1" s="1" a="1"/>
  <c r="H1420" i="1" s="1"/>
  <c r="L4444" i="3" s="1"/>
  <c r="G1421" i="1"/>
  <c r="H1421" i="1" s="1" a="1"/>
  <c r="H1421" i="1" s="1"/>
  <c r="G1422" i="1"/>
  <c r="H1422" i="1" s="1" a="1"/>
  <c r="H1422" i="1" s="1"/>
  <c r="G1423" i="1"/>
  <c r="H1423" i="1" s="1" a="1"/>
  <c r="H1423" i="1" s="1"/>
  <c r="G1424" i="1"/>
  <c r="H1424" i="1" s="1" a="1"/>
  <c r="H1424" i="1" s="1"/>
  <c r="L129" i="3" s="1"/>
  <c r="G1425" i="1"/>
  <c r="H1425" i="1" s="1" a="1"/>
  <c r="H1425" i="1" s="1"/>
  <c r="L601" i="3" s="1"/>
  <c r="G1426" i="1"/>
  <c r="H1426" i="1" s="1" a="1"/>
  <c r="H1426" i="1" s="1"/>
  <c r="G1427" i="1"/>
  <c r="H1427" i="1" s="1" a="1"/>
  <c r="H1427" i="1" s="1"/>
  <c r="G1428" i="1"/>
  <c r="H1428" i="1" s="1" a="1"/>
  <c r="H1428" i="1" s="1"/>
  <c r="L362" i="3" s="1"/>
  <c r="G1429" i="1"/>
  <c r="H1429" i="1" s="1" a="1"/>
  <c r="H1429" i="1" s="1"/>
  <c r="L231" i="3" s="1"/>
  <c r="G1430" i="1"/>
  <c r="H1430" i="1" s="1" a="1"/>
  <c r="H1430" i="1" s="1"/>
  <c r="L5372" i="3" s="1"/>
  <c r="G1431" i="1"/>
  <c r="H1431" i="1" s="1" a="1"/>
  <c r="H1431" i="1" s="1"/>
  <c r="L1548" i="3" s="1"/>
  <c r="G1432" i="1"/>
  <c r="H1432" i="1" s="1" a="1"/>
  <c r="H1432" i="1" s="1"/>
  <c r="G1433" i="1"/>
  <c r="H1433" i="1" s="1" a="1"/>
  <c r="H1433" i="1" s="1"/>
  <c r="G1434" i="1"/>
  <c r="H1434" i="1" s="1" a="1"/>
  <c r="H1434" i="1" s="1"/>
  <c r="L1036" i="3" s="1"/>
  <c r="G1435" i="1"/>
  <c r="H1435" i="1" s="1" a="1"/>
  <c r="H1435" i="1" s="1"/>
  <c r="G1436" i="1"/>
  <c r="H1436" i="1" s="1" a="1"/>
  <c r="H1436" i="1" s="1"/>
  <c r="G1437" i="1"/>
  <c r="H1437" i="1" s="1" a="1"/>
  <c r="H1437" i="1" s="1"/>
  <c r="L5703" i="3" s="1"/>
  <c r="G1438" i="1"/>
  <c r="H1438" i="1" s="1" a="1"/>
  <c r="H1438" i="1" s="1"/>
  <c r="L5230" i="3" s="1"/>
  <c r="G1439" i="1"/>
  <c r="H1439" i="1" s="1" a="1"/>
  <c r="H1439" i="1" s="1"/>
  <c r="G1440" i="1"/>
  <c r="H1440" i="1" s="1" a="1"/>
  <c r="H1440" i="1" s="1"/>
  <c r="G1441" i="1"/>
  <c r="H1441" i="1" s="1" a="1"/>
  <c r="H1441" i="1" s="1"/>
  <c r="G1442" i="1"/>
  <c r="H1442" i="1" s="1" a="1"/>
  <c r="H1442" i="1" s="1"/>
  <c r="L4836" i="3" s="1"/>
  <c r="G1443" i="1"/>
  <c r="H1443" i="1" s="1" a="1"/>
  <c r="H1443" i="1" s="1"/>
  <c r="L5884" i="3" s="1"/>
  <c r="G1444" i="1"/>
  <c r="H1444" i="1" s="1" a="1"/>
  <c r="H1444" i="1" s="1"/>
  <c r="G1445" i="1"/>
  <c r="H1445" i="1" s="1" a="1"/>
  <c r="H1445" i="1" s="1"/>
  <c r="L5239" i="3" s="1"/>
  <c r="G1446" i="1"/>
  <c r="H1446" i="1" s="1" a="1"/>
  <c r="H1446" i="1" s="1"/>
  <c r="L269" i="3" s="1"/>
  <c r="G1447" i="1"/>
  <c r="H1447" i="1" s="1" a="1"/>
  <c r="H1447" i="1" s="1"/>
  <c r="G1448" i="1"/>
  <c r="H1448" i="1" s="1" a="1"/>
  <c r="H1448" i="1" s="1"/>
  <c r="G1449" i="1"/>
  <c r="H1449" i="1" s="1" a="1"/>
  <c r="H1449" i="1" s="1"/>
  <c r="G1450" i="1"/>
  <c r="H1450" i="1" s="1" a="1"/>
  <c r="H1450" i="1" s="1"/>
  <c r="L2888" i="3" s="1"/>
  <c r="G1451" i="1"/>
  <c r="H1451" i="1" s="1" a="1"/>
  <c r="H1451" i="1" s="1"/>
  <c r="L5282" i="3" s="1"/>
  <c r="G1452" i="1"/>
  <c r="H1452" i="1" s="1" a="1"/>
  <c r="H1452" i="1" s="1"/>
  <c r="L53" i="3" s="1"/>
  <c r="G1453" i="1"/>
  <c r="H1453" i="1" s="1" a="1"/>
  <c r="H1453" i="1" s="1"/>
  <c r="G1454" i="1"/>
  <c r="H1454" i="1" s="1" a="1"/>
  <c r="H1454" i="1" s="1"/>
  <c r="G1455" i="1"/>
  <c r="H1455" i="1" s="1" a="1"/>
  <c r="H1455" i="1" s="1"/>
  <c r="G1456" i="1"/>
  <c r="H1456" i="1" s="1" a="1"/>
  <c r="H1456" i="1" s="1"/>
  <c r="L2252" i="3" s="1"/>
  <c r="G1457" i="1"/>
  <c r="H1457" i="1" s="1" a="1"/>
  <c r="H1457" i="1" s="1"/>
  <c r="L2926" i="3" s="1"/>
  <c r="G1458" i="1"/>
  <c r="H1458" i="1" s="1" a="1"/>
  <c r="H1458" i="1" s="1"/>
  <c r="L3278" i="3" s="1"/>
  <c r="G1459" i="1"/>
  <c r="H1459" i="1" s="1" a="1"/>
  <c r="H1459" i="1" s="1"/>
  <c r="G1460" i="1"/>
  <c r="H1460" i="1" s="1" a="1"/>
  <c r="H1460" i="1" s="1"/>
  <c r="L524" i="3" s="1"/>
  <c r="G1461" i="1"/>
  <c r="H1461" i="1" s="1" a="1"/>
  <c r="H1461" i="1" s="1"/>
  <c r="G1462" i="1"/>
  <c r="H1462" i="1" s="1" a="1"/>
  <c r="H1462" i="1" s="1"/>
  <c r="G1463" i="1"/>
  <c r="H1463" i="1" s="1" a="1"/>
  <c r="H1463" i="1" s="1"/>
  <c r="L2980" i="3" s="1"/>
  <c r="G1464" i="1"/>
  <c r="H1464" i="1" s="1" a="1"/>
  <c r="H1464" i="1" s="1"/>
  <c r="G1465" i="1"/>
  <c r="H1465" i="1" s="1" a="1"/>
  <c r="H1465" i="1" s="1"/>
  <c r="L3279" i="3" s="1"/>
  <c r="G1466" i="1"/>
  <c r="H1466" i="1" s="1" a="1"/>
  <c r="H1466" i="1" s="1"/>
  <c r="L959" i="3" s="1"/>
  <c r="G1467" i="1"/>
  <c r="H1467" i="1" s="1" a="1"/>
  <c r="H1467" i="1" s="1"/>
  <c r="L5170" i="3" s="1"/>
  <c r="G1468" i="1"/>
  <c r="H1468" i="1" s="1" a="1"/>
  <c r="H1468" i="1" s="1"/>
  <c r="G1469" i="1"/>
  <c r="H1469" i="1" s="1" a="1"/>
  <c r="H1469" i="1" s="1"/>
  <c r="L1892" i="3" s="1"/>
  <c r="G1470" i="1"/>
  <c r="H1470" i="1" s="1" a="1"/>
  <c r="H1470" i="1" s="1"/>
  <c r="G1471" i="1"/>
  <c r="H1471" i="1" s="1" a="1"/>
  <c r="H1471" i="1" s="1"/>
  <c r="L1156" i="3" s="1"/>
  <c r="G1472" i="1"/>
  <c r="H1472" i="1" s="1" a="1"/>
  <c r="H1472" i="1" s="1"/>
  <c r="G1473" i="1"/>
  <c r="H1473" i="1" s="1" a="1"/>
  <c r="H1473" i="1" s="1"/>
  <c r="G1474" i="1"/>
  <c r="H1474" i="1" s="1" a="1"/>
  <c r="H1474" i="1" s="1"/>
  <c r="L1655" i="3" s="1"/>
  <c r="G1475" i="1"/>
  <c r="H1475" i="1" s="1" a="1"/>
  <c r="H1475" i="1" s="1"/>
  <c r="G1476" i="1"/>
  <c r="H1476" i="1" s="1" a="1"/>
  <c r="H1476" i="1" s="1"/>
  <c r="G1477" i="1"/>
  <c r="H1477" i="1" s="1" a="1"/>
  <c r="H1477" i="1" s="1"/>
  <c r="G1478" i="1"/>
  <c r="H1478" i="1" s="1" a="1"/>
  <c r="H1478" i="1" s="1"/>
  <c r="L2720" i="3" s="1"/>
  <c r="G1479" i="1"/>
  <c r="H1479" i="1" s="1" a="1"/>
  <c r="H1479" i="1" s="1"/>
  <c r="G1480" i="1"/>
  <c r="H1480" i="1" s="1" a="1"/>
  <c r="H1480" i="1" s="1"/>
  <c r="G1481" i="1"/>
  <c r="H1481" i="1" s="1" a="1"/>
  <c r="H1481" i="1" s="1"/>
  <c r="G1482" i="1"/>
  <c r="H1482" i="1" s="1" a="1"/>
  <c r="H1482" i="1" s="1"/>
  <c r="G1483" i="1"/>
  <c r="H1483" i="1" s="1" a="1"/>
  <c r="H1483" i="1" s="1"/>
  <c r="L3858" i="3" s="1"/>
  <c r="G1484" i="1"/>
  <c r="H1484" i="1" s="1" a="1"/>
  <c r="H1484" i="1" s="1"/>
  <c r="L5441" i="3" s="1"/>
  <c r="G1485" i="1"/>
  <c r="H1485" i="1" s="1" a="1"/>
  <c r="H1485" i="1" s="1"/>
  <c r="G1486" i="1"/>
  <c r="H1486" i="1" s="1" a="1"/>
  <c r="H1486" i="1" s="1"/>
  <c r="L2278" i="3" s="1"/>
  <c r="G1487" i="1"/>
  <c r="H1487" i="1" s="1" a="1"/>
  <c r="H1487" i="1" s="1"/>
  <c r="L1523" i="3" s="1"/>
  <c r="G1488" i="1"/>
  <c r="H1488" i="1" s="1" a="1"/>
  <c r="H1488" i="1" s="1"/>
  <c r="L363" i="3" s="1"/>
  <c r="G1489" i="1"/>
  <c r="H1489" i="1" s="1" a="1"/>
  <c r="H1489" i="1" s="1"/>
  <c r="G1490" i="1"/>
  <c r="H1490" i="1" s="1" a="1"/>
  <c r="H1490" i="1" s="1"/>
  <c r="G1491" i="1"/>
  <c r="H1491" i="1" s="1" a="1"/>
  <c r="H1491" i="1" s="1"/>
  <c r="L40" i="3" s="1"/>
  <c r="G1492" i="1"/>
  <c r="H1492" i="1" s="1" a="1"/>
  <c r="H1492" i="1" s="1"/>
  <c r="L5246" i="3" s="1"/>
  <c r="G1493" i="1"/>
  <c r="H1493" i="1" s="1" a="1"/>
  <c r="H1493" i="1" s="1"/>
  <c r="G1494" i="1"/>
  <c r="H1494" i="1" s="1" a="1"/>
  <c r="H1494" i="1" s="1"/>
  <c r="G1495" i="1"/>
  <c r="H1495" i="1" s="1" a="1"/>
  <c r="H1495" i="1" s="1"/>
  <c r="L3522" i="3" s="1"/>
  <c r="G1496" i="1"/>
  <c r="H1496" i="1" s="1" a="1"/>
  <c r="H1496" i="1" s="1"/>
  <c r="G1497" i="1"/>
  <c r="H1497" i="1" s="1" a="1"/>
  <c r="H1497" i="1" s="1"/>
  <c r="L294" i="3" s="1"/>
  <c r="G1498" i="1"/>
  <c r="H1498" i="1" s="1" a="1"/>
  <c r="H1498" i="1" s="1"/>
  <c r="G1499" i="1"/>
  <c r="H1499" i="1" s="1" a="1"/>
  <c r="H1499" i="1" s="1"/>
  <c r="L2094" i="3" s="1"/>
  <c r="G1500" i="1"/>
  <c r="H1500" i="1" s="1" a="1"/>
  <c r="H1500" i="1" s="1"/>
  <c r="G1501" i="1"/>
  <c r="H1501" i="1" s="1" a="1"/>
  <c r="H1501" i="1" s="1"/>
  <c r="G1502" i="1"/>
  <c r="H1502" i="1" s="1" a="1"/>
  <c r="H1502" i="1" s="1"/>
  <c r="G1503" i="1"/>
  <c r="H1503" i="1" s="1" a="1"/>
  <c r="H1503" i="1" s="1"/>
  <c r="G1504" i="1"/>
  <c r="H1504" i="1" s="1" a="1"/>
  <c r="H1504" i="1" s="1"/>
  <c r="G1505" i="1"/>
  <c r="H1505" i="1" s="1" a="1"/>
  <c r="H1505" i="1" s="1"/>
  <c r="G1506" i="1"/>
  <c r="H1506" i="1" s="1" a="1"/>
  <c r="H1506" i="1" s="1"/>
  <c r="G1507" i="1"/>
  <c r="H1507" i="1" s="1" a="1"/>
  <c r="H1507" i="1" s="1"/>
  <c r="L2943" i="3" s="1"/>
  <c r="G1508" i="1"/>
  <c r="H1508" i="1" s="1" a="1"/>
  <c r="H1508" i="1" s="1"/>
  <c r="G1509" i="1"/>
  <c r="H1509" i="1" s="1" a="1"/>
  <c r="H1509" i="1" s="1"/>
  <c r="G1510" i="1"/>
  <c r="H1510" i="1" s="1" a="1"/>
  <c r="H1510" i="1" s="1"/>
  <c r="L2874" i="3" s="1"/>
  <c r="G1511" i="1"/>
  <c r="H1511" i="1" s="1" a="1"/>
  <c r="H1511" i="1" s="1"/>
  <c r="L3165" i="3" s="1"/>
  <c r="G1512" i="1"/>
  <c r="H1512" i="1" s="1" a="1"/>
  <c r="H1512" i="1" s="1"/>
  <c r="G1513" i="1"/>
  <c r="H1513" i="1" s="1" a="1"/>
  <c r="H1513" i="1" s="1"/>
  <c r="G1514" i="1"/>
  <c r="H1514" i="1" s="1" a="1"/>
  <c r="H1514" i="1" s="1"/>
  <c r="G1515" i="1"/>
  <c r="H1515" i="1" s="1" a="1"/>
  <c r="H1515" i="1" s="1"/>
  <c r="L5059" i="3" s="1"/>
  <c r="G1516" i="1"/>
  <c r="H1516" i="1" s="1" a="1"/>
  <c r="H1516" i="1" s="1"/>
  <c r="G1517" i="1"/>
  <c r="H1517" i="1" s="1" a="1"/>
  <c r="H1517" i="1" s="1"/>
  <c r="L61" i="3" s="1"/>
  <c r="G1518" i="1"/>
  <c r="H1518" i="1" s="1" a="1"/>
  <c r="H1518" i="1" s="1"/>
  <c r="G1519" i="1"/>
  <c r="H1519" i="1" s="1" a="1"/>
  <c r="H1519" i="1" s="1"/>
  <c r="G1520" i="1"/>
  <c r="H1520" i="1" s="1" a="1"/>
  <c r="H1520" i="1" s="1"/>
  <c r="L2699" i="3" s="1"/>
  <c r="G1521" i="1"/>
  <c r="H1521" i="1" s="1" a="1"/>
  <c r="H1521" i="1" s="1"/>
  <c r="L4047" i="3" s="1"/>
  <c r="G1522" i="1"/>
  <c r="H1522" i="1" s="1" a="1"/>
  <c r="H1522" i="1" s="1"/>
  <c r="L2165" i="3" s="1"/>
  <c r="G1523" i="1"/>
  <c r="H1523" i="1" s="1" a="1"/>
  <c r="H1523" i="1" s="1"/>
  <c r="G1524" i="1"/>
  <c r="H1524" i="1" s="1" a="1"/>
  <c r="H1524" i="1" s="1"/>
  <c r="G1525" i="1"/>
  <c r="H1525" i="1" s="1" a="1"/>
  <c r="H1525" i="1" s="1"/>
  <c r="G1526" i="1"/>
  <c r="H1526" i="1" s="1" a="1"/>
  <c r="H1526" i="1" s="1"/>
  <c r="G1527" i="1"/>
  <c r="H1527" i="1" s="1" a="1"/>
  <c r="H1527" i="1" s="1"/>
  <c r="G1528" i="1"/>
  <c r="H1528" i="1" s="1" a="1"/>
  <c r="H1528" i="1" s="1"/>
  <c r="L262" i="3" s="1"/>
  <c r="G1529" i="1"/>
  <c r="H1529" i="1" s="1" a="1"/>
  <c r="H1529" i="1" s="1"/>
  <c r="L1304" i="3" s="1"/>
  <c r="G1530" i="1"/>
  <c r="H1530" i="1" s="1" a="1"/>
  <c r="H1530" i="1" s="1"/>
  <c r="G1531" i="1"/>
  <c r="H1531" i="1" s="1" a="1"/>
  <c r="H1531" i="1" s="1"/>
  <c r="L2983" i="3" s="1"/>
  <c r="G1532" i="1"/>
  <c r="H1532" i="1" s="1" a="1"/>
  <c r="H1532" i="1" s="1"/>
  <c r="G1533" i="1"/>
  <c r="H1533" i="1" s="1" a="1"/>
  <c r="H1533" i="1" s="1"/>
  <c r="L1013" i="3" s="1"/>
  <c r="G1534" i="1"/>
  <c r="H1534" i="1" s="1" a="1"/>
  <c r="H1534" i="1" s="1"/>
  <c r="G1535" i="1"/>
  <c r="H1535" i="1" s="1" a="1"/>
  <c r="H1535" i="1" s="1"/>
  <c r="L5635" i="3" s="1"/>
  <c r="G1536" i="1"/>
  <c r="H1536" i="1" s="1" a="1"/>
  <c r="H1536" i="1" s="1"/>
  <c r="G1537" i="1"/>
  <c r="H1537" i="1" s="1" a="1"/>
  <c r="H1537" i="1" s="1"/>
  <c r="L2402" i="3" s="1"/>
  <c r="G1538" i="1"/>
  <c r="H1538" i="1" s="1" a="1"/>
  <c r="H1538" i="1" s="1"/>
  <c r="G1539" i="1"/>
  <c r="H1539" i="1" s="1" a="1"/>
  <c r="H1539" i="1" s="1"/>
  <c r="G1540" i="1"/>
  <c r="H1540" i="1" s="1" a="1"/>
  <c r="H1540" i="1" s="1"/>
  <c r="G1541" i="1"/>
  <c r="H1541" i="1" s="1" a="1"/>
  <c r="H1541" i="1" s="1"/>
  <c r="G1542" i="1"/>
  <c r="H1542" i="1" s="1" a="1"/>
  <c r="H1542" i="1" s="1"/>
  <c r="G1543" i="1"/>
  <c r="H1543" i="1" s="1" a="1"/>
  <c r="H1543" i="1" s="1"/>
  <c r="G1544" i="1"/>
  <c r="H1544" i="1" s="1" a="1"/>
  <c r="H1544" i="1" s="1"/>
  <c r="G1545" i="1"/>
  <c r="H1545" i="1" s="1" a="1"/>
  <c r="H1545" i="1" s="1"/>
  <c r="G1546" i="1"/>
  <c r="H1546" i="1" s="1" a="1"/>
  <c r="H1546" i="1" s="1"/>
  <c r="G1547" i="1"/>
  <c r="H1547" i="1" s="1" a="1"/>
  <c r="H1547" i="1" s="1"/>
  <c r="L4428" i="3" s="1"/>
  <c r="G1548" i="1"/>
  <c r="H1548" i="1" s="1" a="1"/>
  <c r="H1548" i="1" s="1"/>
  <c r="L2227" i="3" s="1"/>
  <c r="G1549" i="1"/>
  <c r="H1549" i="1" s="1" a="1"/>
  <c r="H1549" i="1" s="1"/>
  <c r="G1550" i="1"/>
  <c r="H1550" i="1" s="1" a="1"/>
  <c r="H1550" i="1" s="1"/>
  <c r="G1551" i="1"/>
  <c r="H1551" i="1" s="1" a="1"/>
  <c r="H1551" i="1" s="1"/>
  <c r="G1552" i="1"/>
  <c r="H1552" i="1" s="1" a="1"/>
  <c r="H1552" i="1" s="1"/>
  <c r="L4419" i="3" s="1"/>
  <c r="G1553" i="1"/>
  <c r="H1553" i="1" s="1" a="1"/>
  <c r="H1553" i="1" s="1"/>
  <c r="L1289" i="3" s="1"/>
  <c r="G1554" i="1"/>
  <c r="H1554" i="1" s="1" a="1"/>
  <c r="H1554" i="1" s="1"/>
  <c r="G1555" i="1"/>
  <c r="H1555" i="1" s="1" a="1"/>
  <c r="H1555" i="1" s="1"/>
  <c r="G1556" i="1"/>
  <c r="H1556" i="1" s="1" a="1"/>
  <c r="H1556" i="1" s="1"/>
  <c r="L4927" i="3" s="1"/>
  <c r="G1557" i="1"/>
  <c r="H1557" i="1" s="1" a="1"/>
  <c r="H1557" i="1" s="1"/>
  <c r="G1558" i="1"/>
  <c r="H1558" i="1" s="1" a="1"/>
  <c r="H1558" i="1" s="1"/>
  <c r="G1559" i="1"/>
  <c r="H1559" i="1" s="1" a="1"/>
  <c r="H1559" i="1" s="1"/>
  <c r="L41" i="3" s="1"/>
  <c r="G1560" i="1"/>
  <c r="H1560" i="1" s="1" a="1"/>
  <c r="H1560" i="1" s="1"/>
  <c r="L1984" i="3" s="1"/>
  <c r="G1561" i="1"/>
  <c r="H1561" i="1" s="1" a="1"/>
  <c r="H1561" i="1" s="1"/>
  <c r="L2637" i="3" s="1"/>
  <c r="G1562" i="1"/>
  <c r="H1562" i="1" s="1" a="1"/>
  <c r="H1562" i="1" s="1"/>
  <c r="G1563" i="1"/>
  <c r="H1563" i="1" s="1" a="1"/>
  <c r="H1563" i="1" s="1"/>
  <c r="L2102" i="3" s="1"/>
  <c r="G1564" i="1"/>
  <c r="H1564" i="1" s="1" a="1"/>
  <c r="H1564" i="1" s="1"/>
  <c r="G1565" i="1"/>
  <c r="H1565" i="1" s="1" a="1"/>
  <c r="H1565" i="1" s="1"/>
  <c r="G1566" i="1"/>
  <c r="H1566" i="1" s="1" a="1"/>
  <c r="H1566" i="1" s="1"/>
  <c r="G1567" i="1"/>
  <c r="H1567" i="1" s="1" a="1"/>
  <c r="H1567" i="1" s="1"/>
  <c r="L166" i="3" s="1"/>
  <c r="G1568" i="1"/>
  <c r="H1568" i="1" s="1" a="1"/>
  <c r="H1568" i="1" s="1"/>
  <c r="L1502" i="3" s="1"/>
  <c r="G1569" i="1"/>
  <c r="H1569" i="1" s="1" a="1"/>
  <c r="H1569" i="1" s="1"/>
  <c r="G1570" i="1"/>
  <c r="H1570" i="1" s="1" a="1"/>
  <c r="H1570" i="1" s="1"/>
  <c r="L5567" i="3" s="1"/>
  <c r="G1571" i="1"/>
  <c r="H1571" i="1" s="1" a="1"/>
  <c r="H1571" i="1" s="1"/>
  <c r="L774" i="3" s="1"/>
  <c r="G1572" i="1"/>
  <c r="H1572" i="1" s="1" a="1"/>
  <c r="H1572" i="1" s="1"/>
  <c r="G1573" i="1"/>
  <c r="H1573" i="1" s="1" a="1"/>
  <c r="H1573" i="1" s="1"/>
  <c r="G1574" i="1"/>
  <c r="H1574" i="1" s="1" a="1"/>
  <c r="H1574" i="1" s="1"/>
  <c r="G1575" i="1"/>
  <c r="H1575" i="1" s="1" a="1"/>
  <c r="H1575" i="1" s="1"/>
  <c r="G1576" i="1"/>
  <c r="H1576" i="1" s="1" a="1"/>
  <c r="H1576" i="1" s="1"/>
  <c r="G1577" i="1"/>
  <c r="H1577" i="1" s="1" a="1"/>
  <c r="H1577" i="1" s="1"/>
  <c r="L3042" i="3" s="1"/>
  <c r="G1578" i="1"/>
  <c r="H1578" i="1" s="1" a="1"/>
  <c r="H1578" i="1" s="1"/>
  <c r="G1579" i="1"/>
  <c r="H1579" i="1" s="1" a="1"/>
  <c r="H1579" i="1" s="1"/>
  <c r="L5198" i="3" s="1"/>
  <c r="G1580" i="1"/>
  <c r="H1580" i="1" s="1" a="1"/>
  <c r="H1580" i="1" s="1"/>
  <c r="L5275" i="3" s="1"/>
  <c r="G1581" i="1"/>
  <c r="H1581" i="1" s="1" a="1"/>
  <c r="H1581" i="1" s="1"/>
  <c r="G1582" i="1"/>
  <c r="H1582" i="1" s="1" a="1"/>
  <c r="H1582" i="1" s="1"/>
  <c r="G1583" i="1"/>
  <c r="H1583" i="1" s="1" a="1"/>
  <c r="H1583" i="1" s="1"/>
  <c r="L1081" i="3" s="1"/>
  <c r="G1584" i="1"/>
  <c r="H1584" i="1" s="1" a="1"/>
  <c r="H1584" i="1" s="1"/>
  <c r="G1585" i="1"/>
  <c r="H1585" i="1" s="1" a="1"/>
  <c r="H1585" i="1" s="1"/>
  <c r="G1586" i="1"/>
  <c r="H1586" i="1" s="1" a="1"/>
  <c r="H1586" i="1" s="1"/>
  <c r="L2146" i="3" s="1"/>
  <c r="G1587" i="1"/>
  <c r="H1587" i="1" s="1" a="1"/>
  <c r="H1587" i="1" s="1"/>
  <c r="L3633" i="3" s="1"/>
  <c r="G1588" i="1"/>
  <c r="H1588" i="1" s="1" a="1"/>
  <c r="H1588" i="1" s="1"/>
  <c r="G1589" i="1"/>
  <c r="H1589" i="1" s="1" a="1"/>
  <c r="H1589" i="1" s="1"/>
  <c r="G1590" i="1"/>
  <c r="H1590" i="1" s="1" a="1"/>
  <c r="H1590" i="1" s="1"/>
  <c r="G1591" i="1"/>
  <c r="H1591" i="1" s="1" a="1"/>
  <c r="H1591" i="1" s="1"/>
  <c r="L3582" i="3" s="1"/>
  <c r="G1592" i="1"/>
  <c r="H1592" i="1" s="1" a="1"/>
  <c r="H1592" i="1" s="1"/>
  <c r="G1593" i="1"/>
  <c r="H1593" i="1" s="1" a="1"/>
  <c r="H1593" i="1" s="1"/>
  <c r="L3264" i="3" s="1"/>
  <c r="G1594" i="1"/>
  <c r="H1594" i="1" s="1" a="1"/>
  <c r="H1594" i="1" s="1"/>
  <c r="L532" i="3" s="1"/>
  <c r="G1595" i="1"/>
  <c r="H1595" i="1" s="1" a="1"/>
  <c r="H1595" i="1" s="1"/>
  <c r="L4143" i="3" s="1"/>
  <c r="G1596" i="1"/>
  <c r="H1596" i="1" s="1" a="1"/>
  <c r="H1596" i="1" s="1"/>
  <c r="G1597" i="1"/>
  <c r="H1597" i="1" s="1" a="1"/>
  <c r="H1597" i="1" s="1"/>
  <c r="G1598" i="1"/>
  <c r="H1598" i="1" s="1" a="1"/>
  <c r="H1598" i="1" s="1"/>
  <c r="G1599" i="1"/>
  <c r="H1599" i="1" s="1" a="1"/>
  <c r="H1599" i="1" s="1"/>
  <c r="L3307" i="3" s="1"/>
  <c r="G1600" i="1"/>
  <c r="H1600" i="1" s="1" a="1"/>
  <c r="H1600" i="1" s="1"/>
  <c r="G1601" i="1"/>
  <c r="H1601" i="1" s="1" a="1"/>
  <c r="H1601" i="1" s="1"/>
  <c r="L4658" i="3" s="1"/>
  <c r="G1602" i="1"/>
  <c r="H1602" i="1" s="1" a="1"/>
  <c r="H1602" i="1" s="1"/>
  <c r="G1603" i="1"/>
  <c r="H1603" i="1" s="1" a="1"/>
  <c r="H1603" i="1" s="1"/>
  <c r="L1437" i="3" s="1"/>
  <c r="G1604" i="1"/>
  <c r="H1604" i="1" s="1" a="1"/>
  <c r="H1604" i="1" s="1"/>
  <c r="L2529" i="3" s="1"/>
  <c r="G1605" i="1"/>
  <c r="H1605" i="1" s="1" a="1"/>
  <c r="H1605" i="1" s="1"/>
  <c r="L722" i="3" s="1"/>
  <c r="G1606" i="1"/>
  <c r="H1606" i="1" s="1" a="1"/>
  <c r="H1606" i="1" s="1"/>
  <c r="G1607" i="1"/>
  <c r="H1607" i="1" s="1" a="1"/>
  <c r="H1607" i="1" s="1"/>
  <c r="L4230" i="3" s="1"/>
  <c r="G1608" i="1"/>
  <c r="H1608" i="1" s="1" a="1"/>
  <c r="H1608" i="1" s="1"/>
  <c r="L5155" i="3" s="1"/>
  <c r="G1609" i="1"/>
  <c r="H1609" i="1" s="1" a="1"/>
  <c r="H1609" i="1" s="1"/>
  <c r="G1610" i="1"/>
  <c r="H1610" i="1" s="1" a="1"/>
  <c r="H1610" i="1" s="1"/>
  <c r="L1124" i="3" s="1"/>
  <c r="G1611" i="1"/>
  <c r="H1611" i="1" s="1" a="1"/>
  <c r="H1611" i="1" s="1"/>
  <c r="L4717" i="3" s="1"/>
  <c r="G1612" i="1"/>
  <c r="H1612" i="1" s="1" a="1"/>
  <c r="H1612" i="1" s="1"/>
  <c r="L4873" i="3" s="1"/>
  <c r="G1613" i="1"/>
  <c r="H1613" i="1" s="1" a="1"/>
  <c r="H1613" i="1" s="1"/>
  <c r="G1614" i="1"/>
  <c r="H1614" i="1" s="1" a="1"/>
  <c r="H1614" i="1" s="1"/>
  <c r="G1615" i="1"/>
  <c r="H1615" i="1" s="1" a="1"/>
  <c r="H1615" i="1" s="1"/>
  <c r="L2078" i="3" s="1"/>
  <c r="G1616" i="1"/>
  <c r="H1616" i="1" s="1" a="1"/>
  <c r="H1616" i="1" s="1"/>
  <c r="L2849" i="3" s="1"/>
  <c r="G1617" i="1"/>
  <c r="H1617" i="1" s="1" a="1"/>
  <c r="H1617" i="1" s="1"/>
  <c r="G1618" i="1"/>
  <c r="H1618" i="1" s="1" a="1"/>
  <c r="H1618" i="1" s="1"/>
  <c r="L4298" i="3" s="1"/>
  <c r="G1619" i="1"/>
  <c r="H1619" i="1" s="1" a="1"/>
  <c r="H1619" i="1" s="1"/>
  <c r="G1620" i="1"/>
  <c r="H1620" i="1" s="1" a="1"/>
  <c r="H1620" i="1" s="1"/>
  <c r="G1621" i="1"/>
  <c r="H1621" i="1" s="1" a="1"/>
  <c r="H1621" i="1" s="1"/>
  <c r="L333" i="3" s="1"/>
  <c r="G1622" i="1"/>
  <c r="H1622" i="1" s="1" a="1"/>
  <c r="H1622" i="1" s="1"/>
  <c r="L4886" i="3" s="1"/>
  <c r="G1623" i="1"/>
  <c r="H1623" i="1" s="1" a="1"/>
  <c r="H1623" i="1" s="1"/>
  <c r="G1624" i="1"/>
  <c r="H1624" i="1" s="1" a="1"/>
  <c r="H1624" i="1" s="1"/>
  <c r="G1625" i="1"/>
  <c r="H1625" i="1" s="1" a="1"/>
  <c r="H1625" i="1" s="1"/>
  <c r="L3836" i="3" s="1"/>
  <c r="G1626" i="1"/>
  <c r="H1626" i="1" s="1" a="1"/>
  <c r="H1626" i="1" s="1"/>
  <c r="L1534" i="3" s="1"/>
  <c r="G1627" i="1"/>
  <c r="H1627" i="1" s="1" a="1"/>
  <c r="H1627" i="1" s="1"/>
  <c r="L5817" i="3" s="1"/>
  <c r="G1628" i="1"/>
  <c r="H1628" i="1" s="1" a="1"/>
  <c r="H1628" i="1" s="1"/>
  <c r="G1629" i="1"/>
  <c r="H1629" i="1" s="1" a="1"/>
  <c r="H1629" i="1" s="1"/>
  <c r="L775" i="3" s="1"/>
  <c r="G1630" i="1"/>
  <c r="H1630" i="1" s="1" a="1"/>
  <c r="H1630" i="1" s="1"/>
  <c r="G1631" i="1"/>
  <c r="H1631" i="1" s="1" a="1"/>
  <c r="H1631" i="1" s="1"/>
  <c r="L4456" i="3" s="1"/>
  <c r="G1632" i="1"/>
  <c r="H1632" i="1" s="1" a="1"/>
  <c r="H1632" i="1" s="1"/>
  <c r="G1633" i="1"/>
  <c r="H1633" i="1" s="1" a="1"/>
  <c r="H1633" i="1" s="1"/>
  <c r="G1634" i="1"/>
  <c r="H1634" i="1" s="1" a="1"/>
  <c r="H1634" i="1" s="1"/>
  <c r="G1635" i="1"/>
  <c r="H1635" i="1" s="1" a="1"/>
  <c r="H1635" i="1" s="1"/>
  <c r="L3034" i="3" s="1"/>
  <c r="G1636" i="1"/>
  <c r="H1636" i="1" s="1" a="1"/>
  <c r="H1636" i="1" s="1"/>
  <c r="G1637" i="1"/>
  <c r="H1637" i="1" s="1" a="1"/>
  <c r="H1637" i="1" s="1"/>
  <c r="L3418" i="3" s="1"/>
  <c r="G1638" i="1"/>
  <c r="H1638" i="1" s="1" a="1"/>
  <c r="H1638" i="1" s="1"/>
  <c r="G1639" i="1"/>
  <c r="H1639" i="1" s="1" a="1"/>
  <c r="H1639" i="1" s="1"/>
  <c r="L3802" i="3" s="1"/>
  <c r="G1640" i="1"/>
  <c r="H1640" i="1" s="1" a="1"/>
  <c r="H1640" i="1" s="1"/>
  <c r="G1641" i="1"/>
  <c r="H1641" i="1" s="1" a="1"/>
  <c r="H1641" i="1" s="1"/>
  <c r="G1642" i="1"/>
  <c r="H1642" i="1" s="1" a="1"/>
  <c r="H1642" i="1" s="1"/>
  <c r="L3870" i="3" s="1"/>
  <c r="G1643" i="1"/>
  <c r="H1643" i="1" s="1" a="1"/>
  <c r="H1643" i="1" s="1"/>
  <c r="G1644" i="1"/>
  <c r="H1644" i="1" s="1" a="1"/>
  <c r="H1644" i="1" s="1"/>
  <c r="G1645" i="1"/>
  <c r="H1645" i="1" s="1" a="1"/>
  <c r="H1645" i="1" s="1"/>
  <c r="L5800" i="3" s="1"/>
  <c r="G1646" i="1"/>
  <c r="H1646" i="1" s="1" a="1"/>
  <c r="H1646" i="1" s="1"/>
  <c r="G1647" i="1"/>
  <c r="H1647" i="1" s="1" a="1"/>
  <c r="H1647" i="1" s="1"/>
  <c r="L5218" i="3" s="1"/>
  <c r="G1648" i="1"/>
  <c r="H1648" i="1" s="1" a="1"/>
  <c r="H1648" i="1" s="1"/>
  <c r="L4627" i="3" s="1"/>
  <c r="G1649" i="1"/>
  <c r="H1649" i="1" s="1" a="1"/>
  <c r="H1649" i="1" s="1"/>
  <c r="G1650" i="1"/>
  <c r="H1650" i="1" s="1" a="1"/>
  <c r="H1650" i="1" s="1"/>
  <c r="L2958" i="3" s="1"/>
  <c r="G1651" i="1"/>
  <c r="H1651" i="1" s="1" a="1"/>
  <c r="H1651" i="1" s="1"/>
  <c r="G1652" i="1"/>
  <c r="H1652" i="1" s="1" a="1"/>
  <c r="H1652" i="1" s="1"/>
  <c r="G1653" i="1"/>
  <c r="H1653" i="1" s="1" a="1"/>
  <c r="H1653" i="1" s="1"/>
  <c r="G1654" i="1"/>
  <c r="H1654" i="1" s="1" a="1"/>
  <c r="H1654" i="1" s="1"/>
  <c r="G1655" i="1"/>
  <c r="H1655" i="1" s="1" a="1"/>
  <c r="H1655" i="1" s="1"/>
  <c r="G1656" i="1"/>
  <c r="H1656" i="1" s="1" a="1"/>
  <c r="H1656" i="1" s="1"/>
  <c r="G1657" i="1"/>
  <c r="H1657" i="1" s="1" a="1"/>
  <c r="H1657" i="1" s="1"/>
  <c r="G1658" i="1"/>
  <c r="H1658" i="1" s="1" a="1"/>
  <c r="H1658" i="1" s="1"/>
  <c r="L2374" i="3" s="1"/>
  <c r="G1659" i="1"/>
  <c r="H1659" i="1" s="1" a="1"/>
  <c r="H1659" i="1" s="1"/>
  <c r="G1660" i="1"/>
  <c r="H1660" i="1" s="1" a="1"/>
  <c r="H1660" i="1" s="1"/>
  <c r="G1661" i="1"/>
  <c r="H1661" i="1" s="1" a="1"/>
  <c r="H1661" i="1" s="1"/>
  <c r="L3515" i="3" s="1"/>
  <c r="G1662" i="1"/>
  <c r="H1662" i="1" s="1" a="1"/>
  <c r="H1662" i="1" s="1"/>
  <c r="G1663" i="1"/>
  <c r="H1663" i="1" s="1" a="1"/>
  <c r="H1663" i="1" s="1"/>
  <c r="G1664" i="1"/>
  <c r="H1664" i="1" s="1" a="1"/>
  <c r="H1664" i="1" s="1"/>
  <c r="G1665" i="1"/>
  <c r="H1665" i="1" s="1" a="1"/>
  <c r="H1665" i="1" s="1"/>
  <c r="L3961" i="3" s="1"/>
  <c r="G1666" i="1"/>
  <c r="H1666" i="1" s="1" a="1"/>
  <c r="H1666" i="1" s="1"/>
  <c r="G1667" i="1"/>
  <c r="H1667" i="1" s="1" a="1"/>
  <c r="H1667" i="1" s="1"/>
  <c r="G1668" i="1"/>
  <c r="H1668" i="1" s="1" a="1"/>
  <c r="H1668" i="1" s="1"/>
  <c r="G1669" i="1"/>
  <c r="H1669" i="1" s="1" a="1"/>
  <c r="H1669" i="1" s="1"/>
  <c r="G1670" i="1"/>
  <c r="H1670" i="1" s="1" a="1"/>
  <c r="H1670" i="1" s="1"/>
  <c r="G1671" i="1"/>
  <c r="H1671" i="1" s="1" a="1"/>
  <c r="H1671" i="1" s="1"/>
  <c r="G1672" i="1"/>
  <c r="H1672" i="1" s="1" a="1"/>
  <c r="H1672" i="1" s="1"/>
  <c r="G1673" i="1"/>
  <c r="H1673" i="1" s="1" a="1"/>
  <c r="H1673" i="1" s="1"/>
  <c r="G1674" i="1"/>
  <c r="H1674" i="1" s="1" a="1"/>
  <c r="H1674" i="1" s="1"/>
  <c r="L574" i="3" s="1"/>
  <c r="G1675" i="1"/>
  <c r="H1675" i="1" s="1" a="1"/>
  <c r="H1675" i="1" s="1"/>
  <c r="G1676" i="1"/>
  <c r="H1676" i="1" s="1" a="1"/>
  <c r="H1676" i="1" s="1"/>
  <c r="L263" i="3" s="1"/>
  <c r="G1677" i="1"/>
  <c r="H1677" i="1" s="1" a="1"/>
  <c r="H1677" i="1" s="1"/>
  <c r="L5891" i="3" s="1"/>
  <c r="G1678" i="1"/>
  <c r="H1678" i="1" s="1" a="1"/>
  <c r="H1678" i="1" s="1"/>
  <c r="G1679" i="1"/>
  <c r="H1679" i="1" s="1" a="1"/>
  <c r="H1679" i="1" s="1"/>
  <c r="L3257" i="3" s="1"/>
  <c r="G1680" i="1"/>
  <c r="H1680" i="1" s="1" a="1"/>
  <c r="H1680" i="1" s="1"/>
  <c r="L1976" i="3" s="1"/>
  <c r="G1681" i="1"/>
  <c r="H1681" i="1" s="1" a="1"/>
  <c r="H1681" i="1" s="1"/>
  <c r="L3200" i="3" s="1"/>
  <c r="G1682" i="1"/>
  <c r="H1682" i="1" s="1" a="1"/>
  <c r="H1682" i="1" s="1"/>
  <c r="L3495" i="3" s="1"/>
  <c r="G1683" i="1"/>
  <c r="H1683" i="1" s="1" a="1"/>
  <c r="H1683" i="1" s="1"/>
  <c r="L4283" i="3" s="1"/>
  <c r="G1684" i="1"/>
  <c r="H1684" i="1" s="1" a="1"/>
  <c r="H1684" i="1" s="1"/>
  <c r="L1515" i="3" s="1"/>
  <c r="G1685" i="1"/>
  <c r="H1685" i="1" s="1" a="1"/>
  <c r="H1685" i="1" s="1"/>
  <c r="G1686" i="1"/>
  <c r="H1686" i="1" s="1" a="1"/>
  <c r="H1686" i="1" s="1"/>
  <c r="G1687" i="1"/>
  <c r="H1687" i="1" s="1" a="1"/>
  <c r="H1687" i="1" s="1"/>
  <c r="L3746" i="3" s="1"/>
  <c r="G1688" i="1"/>
  <c r="H1688" i="1" s="1" a="1"/>
  <c r="H1688" i="1" s="1"/>
  <c r="G1689" i="1"/>
  <c r="H1689" i="1" s="1" a="1"/>
  <c r="H1689" i="1" s="1"/>
  <c r="G1690" i="1"/>
  <c r="H1690" i="1" s="1" a="1"/>
  <c r="H1690" i="1" s="1"/>
  <c r="L2583" i="3" s="1"/>
  <c r="G1691" i="1"/>
  <c r="H1691" i="1" s="1" a="1"/>
  <c r="H1691" i="1" s="1"/>
  <c r="G1692" i="1"/>
  <c r="H1692" i="1" s="1" a="1"/>
  <c r="H1692" i="1" s="1"/>
  <c r="G1693" i="1"/>
  <c r="H1693" i="1" s="1" a="1"/>
  <c r="H1693" i="1" s="1"/>
  <c r="L287" i="3" s="1"/>
  <c r="G1694" i="1"/>
  <c r="H1694" i="1" s="1" a="1"/>
  <c r="H1694" i="1" s="1"/>
  <c r="L1839" i="3" s="1"/>
  <c r="G1695" i="1"/>
  <c r="H1695" i="1" s="1" a="1"/>
  <c r="H1695" i="1" s="1"/>
  <c r="L2514" i="3" s="1"/>
  <c r="G1696" i="1"/>
  <c r="H1696" i="1" s="1" a="1"/>
  <c r="H1696" i="1" s="1"/>
  <c r="L1389" i="3" s="1"/>
  <c r="G1697" i="1"/>
  <c r="H1697" i="1" s="1" a="1"/>
  <c r="H1697" i="1" s="1"/>
  <c r="G1698" i="1"/>
  <c r="H1698" i="1" s="1" a="1"/>
  <c r="H1698" i="1" s="1"/>
  <c r="G1699" i="1"/>
  <c r="H1699" i="1" s="1" a="1"/>
  <c r="H1699" i="1" s="1"/>
  <c r="L811" i="3" s="1"/>
  <c r="G1700" i="1"/>
  <c r="H1700" i="1" s="1" a="1"/>
  <c r="H1700" i="1" s="1"/>
  <c r="L4260" i="3" s="1"/>
  <c r="G1701" i="1"/>
  <c r="H1701" i="1" s="1" a="1"/>
  <c r="H1701" i="1" s="1"/>
  <c r="G1702" i="1"/>
  <c r="H1702" i="1" s="1" a="1"/>
  <c r="H1702" i="1" s="1"/>
  <c r="L5819" i="3" s="1"/>
  <c r="G1703" i="1"/>
  <c r="H1703" i="1" s="1" a="1"/>
  <c r="H1703" i="1" s="1"/>
  <c r="G1704" i="1"/>
  <c r="H1704" i="1" s="1" a="1"/>
  <c r="H1704" i="1" s="1"/>
  <c r="G1705" i="1"/>
  <c r="H1705" i="1" s="1" a="1"/>
  <c r="H1705" i="1" s="1"/>
  <c r="G1706" i="1"/>
  <c r="H1706" i="1" s="1" a="1"/>
  <c r="H1706" i="1" s="1"/>
  <c r="L4000" i="3" s="1"/>
  <c r="G1707" i="1"/>
  <c r="H1707" i="1" s="1" a="1"/>
  <c r="H1707" i="1" s="1"/>
  <c r="L346" i="3" s="1"/>
  <c r="G1708" i="1"/>
  <c r="H1708" i="1" s="1" a="1"/>
  <c r="H1708" i="1" s="1"/>
  <c r="G1709" i="1"/>
  <c r="H1709" i="1" s="1" a="1"/>
  <c r="H1709" i="1" s="1"/>
  <c r="L4618" i="3" s="1"/>
  <c r="G1710" i="1"/>
  <c r="H1710" i="1" s="1" a="1"/>
  <c r="H1710" i="1" s="1"/>
  <c r="G1711" i="1"/>
  <c r="H1711" i="1" s="1" a="1"/>
  <c r="H1711" i="1" s="1"/>
  <c r="G1712" i="1"/>
  <c r="H1712" i="1" s="1" a="1"/>
  <c r="H1712" i="1" s="1"/>
  <c r="L5771" i="3" s="1"/>
  <c r="G1713" i="1"/>
  <c r="H1713" i="1" s="1" a="1"/>
  <c r="H1713" i="1" s="1"/>
  <c r="L3452" i="3" s="1"/>
  <c r="G1714" i="1"/>
  <c r="H1714" i="1" s="1" a="1"/>
  <c r="H1714" i="1" s="1"/>
  <c r="L1408" i="3" s="1"/>
  <c r="G1715" i="1"/>
  <c r="H1715" i="1" s="1" a="1"/>
  <c r="H1715" i="1" s="1"/>
  <c r="G1716" i="1"/>
  <c r="H1716" i="1" s="1" a="1"/>
  <c r="H1716" i="1" s="1"/>
  <c r="G1717" i="1"/>
  <c r="H1717" i="1" s="1" a="1"/>
  <c r="H1717" i="1" s="1"/>
  <c r="G1718" i="1"/>
  <c r="H1718" i="1" s="1" a="1"/>
  <c r="H1718" i="1" s="1"/>
  <c r="L4993" i="3" s="1"/>
  <c r="G1719" i="1"/>
  <c r="H1719" i="1" s="1" a="1"/>
  <c r="H1719" i="1" s="1"/>
  <c r="L5366" i="3" s="1"/>
  <c r="G1720" i="1"/>
  <c r="H1720" i="1" s="1" a="1"/>
  <c r="H1720" i="1" s="1"/>
  <c r="G1721" i="1"/>
  <c r="H1721" i="1" s="1" a="1"/>
  <c r="H1721" i="1" s="1"/>
  <c r="L2080" i="3" s="1"/>
  <c r="G1722" i="1"/>
  <c r="H1722" i="1" s="1" a="1"/>
  <c r="H1722" i="1" s="1"/>
  <c r="L4740" i="3" s="1"/>
  <c r="G1723" i="1"/>
  <c r="H1723" i="1" s="1" a="1"/>
  <c r="H1723" i="1" s="1"/>
  <c r="L4547" i="3" s="1"/>
  <c r="G1724" i="1"/>
  <c r="H1724" i="1" s="1" a="1"/>
  <c r="H1724" i="1" s="1"/>
  <c r="G1725" i="1"/>
  <c r="H1725" i="1" s="1" a="1"/>
  <c r="H1725" i="1" s="1"/>
  <c r="G1726" i="1"/>
  <c r="H1726" i="1" s="1" a="1"/>
  <c r="H1726" i="1" s="1"/>
  <c r="G1727" i="1"/>
  <c r="H1727" i="1" s="1" a="1"/>
  <c r="H1727" i="1" s="1"/>
  <c r="L5651" i="3" s="1"/>
  <c r="G1728" i="1"/>
  <c r="H1728" i="1" s="1" a="1"/>
  <c r="H1728" i="1" s="1"/>
  <c r="L3955" i="3" s="1"/>
  <c r="G1729" i="1"/>
  <c r="H1729" i="1" s="1" a="1"/>
  <c r="H1729" i="1" s="1"/>
  <c r="L4261" i="3" s="1"/>
  <c r="G1730" i="1"/>
  <c r="H1730" i="1" s="1" a="1"/>
  <c r="H1730" i="1" s="1"/>
  <c r="L220" i="3" s="1"/>
  <c r="G1731" i="1"/>
  <c r="H1731" i="1" s="1" a="1"/>
  <c r="H1731" i="1" s="1"/>
  <c r="L2702" i="3" s="1"/>
  <c r="G1732" i="1"/>
  <c r="H1732" i="1" s="1" a="1"/>
  <c r="H1732" i="1" s="1"/>
  <c r="G1733" i="1"/>
  <c r="H1733" i="1" s="1" a="1"/>
  <c r="H1733" i="1" s="1"/>
  <c r="G1734" i="1"/>
  <c r="H1734" i="1" s="1" a="1"/>
  <c r="H1734" i="1" s="1"/>
  <c r="G1735" i="1"/>
  <c r="H1735" i="1" s="1" a="1"/>
  <c r="H1735" i="1" s="1"/>
  <c r="L1963" i="3" s="1"/>
  <c r="G1736" i="1"/>
  <c r="H1736" i="1" s="1" a="1"/>
  <c r="H1736" i="1" s="1"/>
  <c r="L3852" i="3" s="1"/>
  <c r="G1737" i="1"/>
  <c r="H1737" i="1" s="1" a="1"/>
  <c r="H1737" i="1" s="1"/>
  <c r="G1738" i="1"/>
  <c r="H1738" i="1" s="1" a="1"/>
  <c r="H1738" i="1" s="1"/>
  <c r="L5942" i="3" s="1"/>
  <c r="G1739" i="1"/>
  <c r="H1739" i="1" s="1" a="1"/>
  <c r="H1739" i="1" s="1"/>
  <c r="L3542" i="3" s="1"/>
  <c r="G1740" i="1"/>
  <c r="H1740" i="1" s="1" a="1"/>
  <c r="H1740" i="1" s="1"/>
  <c r="L2234" i="3" s="1"/>
  <c r="G1741" i="1"/>
  <c r="H1741" i="1" s="1" a="1"/>
  <c r="H1741" i="1" s="1"/>
  <c r="G1742" i="1"/>
  <c r="H1742" i="1" s="1" a="1"/>
  <c r="H1742" i="1" s="1"/>
  <c r="L4994" i="3" s="1"/>
  <c r="G1743" i="1"/>
  <c r="H1743" i="1" s="1" a="1"/>
  <c r="H1743" i="1" s="1"/>
  <c r="L3985" i="3" s="1"/>
  <c r="G1744" i="1"/>
  <c r="H1744" i="1" s="1" a="1"/>
  <c r="H1744" i="1" s="1"/>
  <c r="L4306" i="3" s="1"/>
  <c r="G1745" i="1"/>
  <c r="H1745" i="1" s="1" a="1"/>
  <c r="H1745" i="1" s="1"/>
  <c r="G1746" i="1"/>
  <c r="H1746" i="1" s="1" a="1"/>
  <c r="H1746" i="1" s="1"/>
  <c r="G1747" i="1"/>
  <c r="H1747" i="1" s="1" a="1"/>
  <c r="H1747" i="1" s="1"/>
  <c r="L3425" i="3" s="1"/>
  <c r="G1748" i="1"/>
  <c r="H1748" i="1" s="1" a="1"/>
  <c r="H1748" i="1" s="1"/>
  <c r="L2552" i="3" s="1"/>
  <c r="G1749" i="1"/>
  <c r="H1749" i="1" s="1" a="1"/>
  <c r="H1749" i="1" s="1"/>
  <c r="G1750" i="1"/>
  <c r="H1750" i="1" s="1" a="1"/>
  <c r="H1750" i="1" s="1"/>
  <c r="G1751" i="1"/>
  <c r="H1751" i="1" s="1" a="1"/>
  <c r="H1751" i="1" s="1"/>
  <c r="L5" i="3" s="1"/>
  <c r="G1752" i="1"/>
  <c r="H1752" i="1" s="1" a="1"/>
  <c r="H1752" i="1" s="1"/>
  <c r="L374" i="3" s="1"/>
  <c r="G1753" i="1"/>
  <c r="H1753" i="1" s="1" a="1"/>
  <c r="H1753" i="1" s="1"/>
  <c r="L4505" i="3" s="1"/>
  <c r="G1754" i="1"/>
  <c r="H1754" i="1" s="1" a="1"/>
  <c r="H1754" i="1" s="1"/>
  <c r="G1755" i="1"/>
  <c r="H1755" i="1" s="1" a="1"/>
  <c r="H1755" i="1" s="1"/>
  <c r="G1756" i="1"/>
  <c r="H1756" i="1" s="1" a="1"/>
  <c r="H1756" i="1" s="1"/>
  <c r="G1757" i="1"/>
  <c r="H1757" i="1" s="1" a="1"/>
  <c r="H1757" i="1" s="1"/>
  <c r="G1758" i="1"/>
  <c r="H1758" i="1" s="1" a="1"/>
  <c r="H1758" i="1" s="1"/>
  <c r="G1759" i="1"/>
  <c r="H1759" i="1" s="1" a="1"/>
  <c r="H1759" i="1" s="1"/>
  <c r="G1760" i="1"/>
  <c r="H1760" i="1" s="1" a="1"/>
  <c r="H1760" i="1" s="1"/>
  <c r="G1761" i="1"/>
  <c r="H1761" i="1" s="1" a="1"/>
  <c r="H1761" i="1" s="1"/>
  <c r="G1762" i="1"/>
  <c r="H1762" i="1" s="1" a="1"/>
  <c r="H1762" i="1" s="1"/>
  <c r="L1465" i="3" s="1"/>
  <c r="G1763" i="1"/>
  <c r="H1763" i="1" s="1" a="1"/>
  <c r="H1763" i="1" s="1"/>
  <c r="G1764" i="1"/>
  <c r="H1764" i="1" s="1" a="1"/>
  <c r="H1764" i="1" s="1"/>
  <c r="G1765" i="1"/>
  <c r="H1765" i="1" s="1" a="1"/>
  <c r="H1765" i="1" s="1"/>
  <c r="G1766" i="1"/>
  <c r="H1766" i="1" s="1" a="1"/>
  <c r="H1766" i="1" s="1"/>
  <c r="L5080" i="3" s="1"/>
  <c r="G1767" i="1"/>
  <c r="H1767" i="1" s="1" a="1"/>
  <c r="H1767" i="1" s="1"/>
  <c r="L2327" i="3" s="1"/>
  <c r="G1768" i="1"/>
  <c r="H1768" i="1" s="1" a="1"/>
  <c r="H1768" i="1" s="1"/>
  <c r="G1769" i="1"/>
  <c r="H1769" i="1" s="1" a="1"/>
  <c r="H1769" i="1" s="1"/>
  <c r="G1770" i="1"/>
  <c r="H1770" i="1" s="1" a="1"/>
  <c r="H1770" i="1" s="1"/>
  <c r="G1771" i="1"/>
  <c r="H1771" i="1" s="1" a="1"/>
  <c r="H1771" i="1" s="1"/>
  <c r="L1575" i="3" s="1"/>
  <c r="G1772" i="1"/>
  <c r="H1772" i="1" s="1" a="1"/>
  <c r="H1772" i="1" s="1"/>
  <c r="G1773" i="1"/>
  <c r="H1773" i="1" s="1" a="1"/>
  <c r="H1773" i="1" s="1"/>
  <c r="G1774" i="1"/>
  <c r="H1774" i="1" s="1" a="1"/>
  <c r="H1774" i="1" s="1"/>
  <c r="G1775" i="1"/>
  <c r="H1775" i="1" s="1" a="1"/>
  <c r="H1775" i="1" s="1"/>
  <c r="L5459" i="3" s="1"/>
  <c r="G1776" i="1"/>
  <c r="H1776" i="1" s="1" a="1"/>
  <c r="H1776" i="1" s="1"/>
  <c r="L3788" i="3" s="1"/>
  <c r="G1777" i="1"/>
  <c r="H1777" i="1" s="1" a="1"/>
  <c r="H1777" i="1" s="1"/>
  <c r="L4136" i="3" s="1"/>
  <c r="G1778" i="1"/>
  <c r="H1778" i="1" s="1" a="1"/>
  <c r="H1778" i="1" s="1"/>
  <c r="L438" i="3" s="1"/>
  <c r="G1779" i="1"/>
  <c r="H1779" i="1" s="1" a="1"/>
  <c r="H1779" i="1" s="1"/>
  <c r="L627" i="3" s="1"/>
  <c r="G1780" i="1"/>
  <c r="H1780" i="1" s="1" a="1"/>
  <c r="H1780" i="1" s="1"/>
  <c r="G1781" i="1"/>
  <c r="H1781" i="1" s="1" a="1"/>
  <c r="H1781" i="1" s="1"/>
  <c r="G1782" i="1"/>
  <c r="H1782" i="1" s="1" a="1"/>
  <c r="H1782" i="1" s="1"/>
  <c r="G1783" i="1"/>
  <c r="H1783" i="1" s="1" a="1"/>
  <c r="H1783" i="1" s="1"/>
  <c r="G1784" i="1"/>
  <c r="H1784" i="1" s="1" a="1"/>
  <c r="H1784" i="1" s="1"/>
  <c r="L2790" i="3" s="1"/>
  <c r="G1785" i="1"/>
  <c r="H1785" i="1" s="1" a="1"/>
  <c r="H1785" i="1" s="1"/>
  <c r="G1786" i="1"/>
  <c r="H1786" i="1" s="1" a="1"/>
  <c r="H1786" i="1" s="1"/>
  <c r="L4021" i="3" s="1"/>
  <c r="G1787" i="1"/>
  <c r="H1787" i="1" s="1" a="1"/>
  <c r="H1787" i="1" s="1"/>
  <c r="L2602" i="3" s="1"/>
  <c r="G1788" i="1"/>
  <c r="H1788" i="1" s="1" a="1"/>
  <c r="H1788" i="1" s="1"/>
  <c r="G1789" i="1"/>
  <c r="H1789" i="1" s="1" a="1"/>
  <c r="H1789" i="1" s="1"/>
  <c r="G1790" i="1"/>
  <c r="H1790" i="1" s="1" a="1"/>
  <c r="H1790" i="1" s="1"/>
  <c r="G1791" i="1"/>
  <c r="H1791" i="1" s="1" a="1"/>
  <c r="H1791" i="1" s="1"/>
  <c r="L1298" i="3" s="1"/>
  <c r="G1792" i="1"/>
  <c r="H1792" i="1" s="1" a="1"/>
  <c r="H1792" i="1" s="1"/>
  <c r="L5820" i="3" s="1"/>
  <c r="G1793" i="1"/>
  <c r="H1793" i="1" s="1" a="1"/>
  <c r="H1793" i="1" s="1"/>
  <c r="G1794" i="1"/>
  <c r="H1794" i="1" s="1" a="1"/>
  <c r="H1794" i="1" s="1"/>
  <c r="L628" i="3" s="1"/>
  <c r="G1795" i="1"/>
  <c r="H1795" i="1" s="1" a="1"/>
  <c r="H1795" i="1" s="1"/>
  <c r="L4192" i="3" s="1"/>
  <c r="G1796" i="1"/>
  <c r="H1796" i="1" s="1" a="1"/>
  <c r="H1796" i="1" s="1"/>
  <c r="G1797" i="1"/>
  <c r="H1797" i="1" s="1" a="1"/>
  <c r="H1797" i="1" s="1"/>
  <c r="G1798" i="1"/>
  <c r="H1798" i="1" s="1" a="1"/>
  <c r="H1798" i="1" s="1"/>
  <c r="G1799" i="1"/>
  <c r="H1799" i="1" s="1" a="1"/>
  <c r="H1799" i="1" s="1"/>
  <c r="L4092" i="3" s="1"/>
  <c r="G1800" i="1"/>
  <c r="H1800" i="1" s="1" a="1"/>
  <c r="H1800" i="1" s="1"/>
  <c r="G1801" i="1"/>
  <c r="H1801" i="1" s="1" a="1"/>
  <c r="H1801" i="1" s="1"/>
  <c r="G1802" i="1"/>
  <c r="H1802" i="1" s="1" a="1"/>
  <c r="H1802" i="1" s="1"/>
  <c r="L3258" i="3" s="1"/>
  <c r="G1803" i="1"/>
  <c r="H1803" i="1" s="1" a="1"/>
  <c r="H1803" i="1" s="1"/>
  <c r="L255" i="3" s="1"/>
  <c r="G1804" i="1"/>
  <c r="H1804" i="1" s="1" a="1"/>
  <c r="H1804" i="1" s="1"/>
  <c r="G1805" i="1"/>
  <c r="H1805" i="1" s="1" a="1"/>
  <c r="H1805" i="1" s="1"/>
  <c r="L3366" i="3" s="1"/>
  <c r="G1806" i="1"/>
  <c r="H1806" i="1" s="1" a="1"/>
  <c r="H1806" i="1" s="1"/>
  <c r="G1807" i="1"/>
  <c r="H1807" i="1" s="1" a="1"/>
  <c r="H1807" i="1" s="1"/>
  <c r="G1808" i="1"/>
  <c r="H1808" i="1" s="1" a="1"/>
  <c r="H1808" i="1" s="1"/>
  <c r="L1319" i="3" s="1"/>
  <c r="G1809" i="1"/>
  <c r="H1809" i="1" s="1" a="1"/>
  <c r="H1809" i="1" s="1"/>
  <c r="L5949" i="3" s="1"/>
  <c r="G1810" i="1"/>
  <c r="H1810" i="1" s="1" a="1"/>
  <c r="H1810" i="1" s="1"/>
  <c r="L5821" i="3" s="1"/>
  <c r="G1811" i="1"/>
  <c r="H1811" i="1" s="1" a="1"/>
  <c r="H1811" i="1" s="1"/>
  <c r="G1812" i="1"/>
  <c r="H1812" i="1" s="1" a="1"/>
  <c r="H1812" i="1" s="1"/>
  <c r="L609" i="3" s="1"/>
  <c r="G1813" i="1"/>
  <c r="H1813" i="1" s="1" a="1"/>
  <c r="H1813" i="1" s="1"/>
  <c r="G1814" i="1"/>
  <c r="H1814" i="1" s="1" a="1"/>
  <c r="H1814" i="1" s="1"/>
  <c r="G1815" i="1"/>
  <c r="H1815" i="1" s="1" a="1"/>
  <c r="H1815" i="1" s="1"/>
  <c r="G1816" i="1"/>
  <c r="H1816" i="1" s="1" a="1"/>
  <c r="H1816" i="1" s="1"/>
  <c r="G1817" i="1"/>
  <c r="H1817" i="1" s="1" a="1"/>
  <c r="H1817" i="1" s="1"/>
  <c r="L222" i="3" s="1"/>
  <c r="G1818" i="1"/>
  <c r="H1818" i="1" s="1" a="1"/>
  <c r="H1818" i="1" s="1"/>
  <c r="L5766" i="3" s="1"/>
  <c r="G1819" i="1"/>
  <c r="H1819" i="1" s="1" a="1"/>
  <c r="H1819" i="1" s="1"/>
  <c r="G1820" i="1"/>
  <c r="H1820" i="1" s="1" a="1"/>
  <c r="H1820" i="1" s="1"/>
  <c r="G1821" i="1"/>
  <c r="H1821" i="1" s="1" a="1"/>
  <c r="H1821" i="1" s="1"/>
  <c r="G1822" i="1"/>
  <c r="H1822" i="1" s="1" a="1"/>
  <c r="H1822" i="1" s="1"/>
  <c r="G1823" i="1"/>
  <c r="H1823" i="1" s="1" a="1"/>
  <c r="H1823" i="1" s="1"/>
  <c r="L2104" i="3" s="1"/>
  <c r="G1824" i="1"/>
  <c r="H1824" i="1" s="1" a="1"/>
  <c r="H1824" i="1" s="1"/>
  <c r="G1825" i="1"/>
  <c r="H1825" i="1" s="1" a="1"/>
  <c r="H1825" i="1" s="1"/>
  <c r="G1826" i="1"/>
  <c r="H1826" i="1" s="1" a="1"/>
  <c r="H1826" i="1" s="1"/>
  <c r="L621" i="3" s="1"/>
  <c r="G1827" i="1"/>
  <c r="H1827" i="1" s="1" a="1"/>
  <c r="H1827" i="1" s="1"/>
  <c r="L296" i="3" s="1"/>
  <c r="G1828" i="1"/>
  <c r="H1828" i="1" s="1" a="1"/>
  <c r="H1828" i="1" s="1"/>
  <c r="G1829" i="1"/>
  <c r="H1829" i="1" s="1" a="1"/>
  <c r="H1829" i="1" s="1"/>
  <c r="G1830" i="1"/>
  <c r="H1830" i="1" s="1" a="1"/>
  <c r="H1830" i="1" s="1"/>
  <c r="L707" i="3" s="1"/>
  <c r="G1831" i="1"/>
  <c r="H1831" i="1" s="1" a="1"/>
  <c r="H1831" i="1" s="1"/>
  <c r="G1832" i="1"/>
  <c r="H1832" i="1" s="1" a="1"/>
  <c r="H1832" i="1" s="1"/>
  <c r="G1833" i="1"/>
  <c r="H1833" i="1" s="1" a="1"/>
  <c r="H1833" i="1" s="1"/>
  <c r="G1834" i="1"/>
  <c r="H1834" i="1" s="1" a="1"/>
  <c r="H1834" i="1" s="1"/>
  <c r="L3931" i="3" s="1"/>
  <c r="G1835" i="1"/>
  <c r="H1835" i="1" s="1" a="1"/>
  <c r="H1835" i="1" s="1"/>
  <c r="L1680" i="3" s="1"/>
  <c r="G1836" i="1"/>
  <c r="H1836" i="1" s="1" a="1"/>
  <c r="H1836" i="1" s="1"/>
  <c r="G1837" i="1"/>
  <c r="H1837" i="1" s="1" a="1"/>
  <c r="H1837" i="1" s="1"/>
  <c r="G1838" i="1"/>
  <c r="H1838" i="1" s="1" a="1"/>
  <c r="H1838" i="1" s="1"/>
  <c r="L3773" i="3" s="1"/>
  <c r="G1839" i="1"/>
  <c r="H1839" i="1" s="1" a="1"/>
  <c r="H1839" i="1" s="1"/>
  <c r="G1840" i="1"/>
  <c r="H1840" i="1" s="1" a="1"/>
  <c r="H1840" i="1" s="1"/>
  <c r="L1771" i="3" s="1"/>
  <c r="G1841" i="1"/>
  <c r="H1841" i="1" s="1" a="1"/>
  <c r="H1841" i="1" s="1"/>
  <c r="G1842" i="1"/>
  <c r="H1842" i="1" s="1" a="1"/>
  <c r="H1842" i="1" s="1"/>
  <c r="L2062" i="3" s="1"/>
  <c r="G1843" i="1"/>
  <c r="H1843" i="1" s="1" a="1"/>
  <c r="H1843" i="1" s="1"/>
  <c r="G1844" i="1"/>
  <c r="H1844" i="1" s="1" a="1"/>
  <c r="H1844" i="1" s="1"/>
  <c r="L2317" i="3" s="1"/>
  <c r="G1845" i="1"/>
  <c r="H1845" i="1" s="1" a="1"/>
  <c r="H1845" i="1" s="1"/>
  <c r="L4001" i="3" s="1"/>
  <c r="G1846" i="1"/>
  <c r="H1846" i="1" s="1" a="1"/>
  <c r="H1846" i="1" s="1"/>
  <c r="G1847" i="1"/>
  <c r="H1847" i="1" s="1" a="1"/>
  <c r="H1847" i="1" s="1"/>
  <c r="L213" i="3" s="1"/>
  <c r="G1848" i="1"/>
  <c r="H1848" i="1" s="1" a="1"/>
  <c r="H1848" i="1" s="1"/>
  <c r="G1849" i="1"/>
  <c r="H1849" i="1" s="1" a="1"/>
  <c r="H1849" i="1" s="1"/>
  <c r="G1850" i="1"/>
  <c r="H1850" i="1" s="1" a="1"/>
  <c r="H1850" i="1" s="1"/>
  <c r="G1851" i="1"/>
  <c r="H1851" i="1" s="1" a="1"/>
  <c r="H1851" i="1" s="1"/>
  <c r="G1852" i="1"/>
  <c r="H1852" i="1" s="1" a="1"/>
  <c r="H1852" i="1" s="1"/>
  <c r="G1853" i="1"/>
  <c r="H1853" i="1" s="1" a="1"/>
  <c r="H1853" i="1" s="1"/>
  <c r="G1854" i="1"/>
  <c r="H1854" i="1" s="1" a="1"/>
  <c r="H1854" i="1" s="1"/>
  <c r="G1855" i="1"/>
  <c r="H1855" i="1" s="1" a="1"/>
  <c r="H1855" i="1" s="1"/>
  <c r="L4235" i="3" s="1"/>
  <c r="G1856" i="1"/>
  <c r="H1856" i="1" s="1" a="1"/>
  <c r="H1856" i="1" s="1"/>
  <c r="G1857" i="1"/>
  <c r="H1857" i="1" s="1" a="1"/>
  <c r="H1857" i="1" s="1"/>
  <c r="G1858" i="1"/>
  <c r="H1858" i="1" s="1" a="1"/>
  <c r="H1858" i="1" s="1"/>
  <c r="G1859" i="1"/>
  <c r="H1859" i="1" s="1" a="1"/>
  <c r="H1859" i="1" s="1"/>
  <c r="L1356" i="3" s="1"/>
  <c r="G1860" i="1"/>
  <c r="H1860" i="1" s="1" a="1"/>
  <c r="H1860" i="1" s="1"/>
  <c r="G1861" i="1"/>
  <c r="H1861" i="1" s="1" a="1"/>
  <c r="H1861" i="1" s="1"/>
  <c r="G1862" i="1"/>
  <c r="H1862" i="1" s="1" a="1"/>
  <c r="H1862" i="1" s="1"/>
  <c r="L3496" i="3" s="1"/>
  <c r="G1863" i="1"/>
  <c r="H1863" i="1" s="1" a="1"/>
  <c r="H1863" i="1" s="1"/>
  <c r="L3099" i="3" s="1"/>
  <c r="G1864" i="1"/>
  <c r="H1864" i="1" s="1" a="1"/>
  <c r="H1864" i="1" s="1"/>
  <c r="G1865" i="1"/>
  <c r="H1865" i="1" s="1" a="1"/>
  <c r="H1865" i="1" s="1"/>
  <c r="G1866" i="1"/>
  <c r="H1866" i="1" s="1" a="1"/>
  <c r="H1866" i="1" s="1"/>
  <c r="L942" i="3" s="1"/>
  <c r="G1867" i="1"/>
  <c r="H1867" i="1" s="1" a="1"/>
  <c r="H1867" i="1" s="1"/>
  <c r="L861" i="3" s="1"/>
  <c r="G1868" i="1"/>
  <c r="H1868" i="1" s="1" a="1"/>
  <c r="H1868" i="1" s="1"/>
  <c r="L5659" i="3" s="1"/>
  <c r="G1869" i="1"/>
  <c r="H1869" i="1" s="1" a="1"/>
  <c r="H1869" i="1" s="1"/>
  <c r="G1870" i="1"/>
  <c r="H1870" i="1" s="1" a="1"/>
  <c r="H1870" i="1" s="1"/>
  <c r="L1002" i="3" s="1"/>
  <c r="G1871" i="1"/>
  <c r="H1871" i="1" s="1" a="1"/>
  <c r="H1871" i="1" s="1"/>
  <c r="L692" i="3" s="1"/>
  <c r="G1872" i="1"/>
  <c r="H1872" i="1" s="1" a="1"/>
  <c r="H1872" i="1" s="1"/>
  <c r="G1873" i="1"/>
  <c r="H1873" i="1" s="1" a="1"/>
  <c r="H1873" i="1" s="1"/>
  <c r="G1874" i="1"/>
  <c r="H1874" i="1" s="1" a="1"/>
  <c r="H1874" i="1" s="1"/>
  <c r="L1939" i="3" s="1"/>
  <c r="G1875" i="1"/>
  <c r="H1875" i="1" s="1" a="1"/>
  <c r="H1875" i="1" s="1"/>
  <c r="L4451" i="3" s="1"/>
  <c r="G1876" i="1"/>
  <c r="H1876" i="1" s="1" a="1"/>
  <c r="H1876" i="1" s="1"/>
  <c r="L3397" i="3" s="1"/>
  <c r="G1877" i="1"/>
  <c r="H1877" i="1" s="1" a="1"/>
  <c r="H1877" i="1" s="1"/>
  <c r="L2969" i="3" s="1"/>
  <c r="G1878" i="1"/>
  <c r="H1878" i="1" s="1" a="1"/>
  <c r="H1878" i="1" s="1"/>
  <c r="G1879" i="1"/>
  <c r="H1879" i="1" s="1" a="1"/>
  <c r="H1879" i="1" s="1"/>
  <c r="G1880" i="1"/>
  <c r="H1880" i="1" s="1" a="1"/>
  <c r="H1880" i="1" s="1"/>
  <c r="L3804" i="3" s="1"/>
  <c r="G1881" i="1"/>
  <c r="H1881" i="1" s="1" a="1"/>
  <c r="H1881" i="1" s="1"/>
  <c r="G1882" i="1"/>
  <c r="H1882" i="1" s="1" a="1"/>
  <c r="H1882" i="1" s="1"/>
  <c r="L3994" i="3" s="1"/>
  <c r="G1883" i="1"/>
  <c r="H1883" i="1" s="1" a="1"/>
  <c r="H1883" i="1" s="1"/>
  <c r="L3189" i="3" s="1"/>
  <c r="G1884" i="1"/>
  <c r="H1884" i="1" s="1" a="1"/>
  <c r="H1884" i="1" s="1"/>
  <c r="G1885" i="1"/>
  <c r="H1885" i="1" s="1" a="1"/>
  <c r="H1885" i="1" s="1"/>
  <c r="L2531" i="3" s="1"/>
  <c r="G1886" i="1"/>
  <c r="H1886" i="1" s="1" a="1"/>
  <c r="H1886" i="1" s="1"/>
  <c r="G1887" i="1"/>
  <c r="H1887" i="1" s="1" a="1"/>
  <c r="H1887" i="1" s="1"/>
  <c r="L5513" i="3" s="1"/>
  <c r="G1888" i="1"/>
  <c r="H1888" i="1" s="1" a="1"/>
  <c r="H1888" i="1" s="1"/>
  <c r="G1889" i="1"/>
  <c r="H1889" i="1" s="1" a="1"/>
  <c r="H1889" i="1" s="1"/>
  <c r="G1890" i="1"/>
  <c r="H1890" i="1" s="1" a="1"/>
  <c r="H1890" i="1" s="1"/>
  <c r="L192" i="3" s="1"/>
  <c r="G1891" i="1"/>
  <c r="H1891" i="1" s="1" a="1"/>
  <c r="H1891" i="1" s="1"/>
  <c r="L3333" i="3" s="1"/>
  <c r="G1892" i="1"/>
  <c r="H1892" i="1" s="1" a="1"/>
  <c r="H1892" i="1" s="1"/>
  <c r="L392" i="3" s="1"/>
  <c r="G1893" i="1"/>
  <c r="H1893" i="1" s="1" a="1"/>
  <c r="H1893" i="1" s="1"/>
  <c r="G1894" i="1"/>
  <c r="H1894" i="1" s="1" a="1"/>
  <c r="H1894" i="1" s="1"/>
  <c r="L482" i="3" s="1"/>
  <c r="G1895" i="1"/>
  <c r="H1895" i="1" s="1" a="1"/>
  <c r="H1895" i="1" s="1"/>
  <c r="L3790" i="3" s="1"/>
  <c r="G1896" i="1"/>
  <c r="H1896" i="1" s="1" a="1"/>
  <c r="H1896" i="1" s="1"/>
  <c r="G1897" i="1"/>
  <c r="H1897" i="1" s="1" a="1"/>
  <c r="H1897" i="1" s="1"/>
  <c r="G1898" i="1"/>
  <c r="H1898" i="1" s="1" a="1"/>
  <c r="H1898" i="1" s="1"/>
  <c r="L5546" i="3" s="1"/>
  <c r="G1899" i="1"/>
  <c r="H1899" i="1" s="1" a="1"/>
  <c r="H1899" i="1" s="1"/>
  <c r="L3678" i="3" s="1"/>
  <c r="G1900" i="1"/>
  <c r="H1900" i="1" s="1" a="1"/>
  <c r="H1900" i="1" s="1"/>
  <c r="G1901" i="1"/>
  <c r="H1901" i="1" s="1" a="1"/>
  <c r="H1901" i="1" s="1"/>
  <c r="G1902" i="1"/>
  <c r="H1902" i="1" s="1" a="1"/>
  <c r="H1902" i="1" s="1"/>
  <c r="G1903" i="1"/>
  <c r="H1903" i="1" s="1" a="1"/>
  <c r="H1903" i="1" s="1"/>
  <c r="L3242" i="3" s="1"/>
  <c r="G1904" i="1"/>
  <c r="H1904" i="1" s="1" a="1"/>
  <c r="H1904" i="1" s="1"/>
  <c r="G1905" i="1"/>
  <c r="H1905" i="1" s="1" a="1"/>
  <c r="H1905" i="1" s="1"/>
  <c r="L4688" i="3" s="1"/>
  <c r="G1906" i="1"/>
  <c r="H1906" i="1" s="1" a="1"/>
  <c r="H1906" i="1" s="1"/>
  <c r="L1757" i="3" s="1"/>
  <c r="G1907" i="1"/>
  <c r="H1907" i="1" s="1" a="1"/>
  <c r="H1907" i="1" s="1"/>
  <c r="G1908" i="1"/>
  <c r="H1908" i="1" s="1" a="1"/>
  <c r="H1908" i="1" s="1"/>
  <c r="G1909" i="1"/>
  <c r="H1909" i="1" s="1" a="1"/>
  <c r="H1909" i="1" s="1"/>
  <c r="G1910" i="1"/>
  <c r="H1910" i="1" s="1" a="1"/>
  <c r="H1910" i="1" s="1"/>
  <c r="G1911" i="1"/>
  <c r="H1911" i="1" s="1" a="1"/>
  <c r="H1911" i="1" s="1"/>
  <c r="G1912" i="1"/>
  <c r="H1912" i="1" s="1" a="1"/>
  <c r="H1912" i="1" s="1"/>
  <c r="G1913" i="1"/>
  <c r="H1913" i="1" s="1" a="1"/>
  <c r="H1913" i="1" s="1"/>
  <c r="G1914" i="1"/>
  <c r="H1914" i="1" s="1" a="1"/>
  <c r="H1914" i="1" s="1"/>
  <c r="G1915" i="1"/>
  <c r="H1915" i="1" s="1" a="1"/>
  <c r="H1915" i="1" s="1"/>
  <c r="G1916" i="1"/>
  <c r="H1916" i="1" s="1" a="1"/>
  <c r="H1916" i="1" s="1"/>
  <c r="G1917" i="1"/>
  <c r="H1917" i="1" s="1" a="1"/>
  <c r="H1917" i="1" s="1"/>
  <c r="L2498" i="3" s="1"/>
  <c r="G1918" i="1"/>
  <c r="H1918" i="1" s="1" a="1"/>
  <c r="H1918" i="1" s="1"/>
  <c r="G1919" i="1"/>
  <c r="H1919" i="1" s="1" a="1"/>
  <c r="H1919" i="1" s="1"/>
  <c r="G1920" i="1"/>
  <c r="H1920" i="1" s="1" a="1"/>
  <c r="H1920" i="1" s="1"/>
  <c r="G1921" i="1"/>
  <c r="H1921" i="1" s="1" a="1"/>
  <c r="H1921" i="1" s="1"/>
  <c r="G1922" i="1"/>
  <c r="H1922" i="1" s="1" a="1"/>
  <c r="H1922" i="1" s="1"/>
  <c r="L3844" i="3" s="1"/>
  <c r="G1923" i="1"/>
  <c r="H1923" i="1" s="1" a="1"/>
  <c r="H1923" i="1" s="1"/>
  <c r="L519" i="3" s="1"/>
  <c r="G1924" i="1"/>
  <c r="H1924" i="1" s="1" a="1"/>
  <c r="H1924" i="1" s="1"/>
  <c r="G1925" i="1"/>
  <c r="H1925" i="1" s="1" a="1"/>
  <c r="H1925" i="1" s="1"/>
  <c r="L4271" i="3" s="1"/>
  <c r="G1926" i="1"/>
  <c r="H1926" i="1" s="1" a="1"/>
  <c r="H1926" i="1" s="1"/>
  <c r="L2761" i="3" s="1"/>
  <c r="G1927" i="1"/>
  <c r="H1927" i="1" s="1" a="1"/>
  <c r="H1927" i="1" s="1"/>
  <c r="L4806" i="3" s="1"/>
  <c r="G1928" i="1"/>
  <c r="H1928" i="1" s="1" a="1"/>
  <c r="H1928" i="1" s="1"/>
  <c r="G1929" i="1"/>
  <c r="H1929" i="1" s="1" a="1"/>
  <c r="H1929" i="1" s="1"/>
  <c r="G1930" i="1"/>
  <c r="H1930" i="1" s="1" a="1"/>
  <c r="H1930" i="1" s="1"/>
  <c r="G1931" i="1"/>
  <c r="H1931" i="1" s="1" a="1"/>
  <c r="H1931" i="1" s="1"/>
  <c r="L915" i="3" s="1"/>
  <c r="G1932" i="1"/>
  <c r="H1932" i="1" s="1" a="1"/>
  <c r="H1932" i="1" s="1"/>
  <c r="L24" i="3" s="1"/>
  <c r="G1933" i="1"/>
  <c r="H1933" i="1" s="1" a="1"/>
  <c r="H1933" i="1" s="1"/>
  <c r="G1934" i="1"/>
  <c r="H1934" i="1" s="1" a="1"/>
  <c r="H1934" i="1" s="1"/>
  <c r="L2114" i="3" s="1"/>
  <c r="G1935" i="1"/>
  <c r="H1935" i="1" s="1" a="1"/>
  <c r="H1935" i="1" s="1"/>
  <c r="L5503" i="3" s="1"/>
  <c r="G1936" i="1"/>
  <c r="H1936" i="1" s="1" a="1"/>
  <c r="H1936" i="1" s="1"/>
  <c r="G1937" i="1"/>
  <c r="H1937" i="1" s="1" a="1"/>
  <c r="H1937" i="1" s="1"/>
  <c r="G1938" i="1"/>
  <c r="H1938" i="1" s="1" a="1"/>
  <c r="H1938" i="1" s="1"/>
  <c r="L3150" i="3" s="1"/>
  <c r="G1939" i="1"/>
  <c r="H1939" i="1" s="1" a="1"/>
  <c r="H1939" i="1" s="1"/>
  <c r="L3938" i="3" s="1"/>
  <c r="G1940" i="1"/>
  <c r="H1940" i="1" s="1" a="1"/>
  <c r="H1940" i="1" s="1"/>
  <c r="G1941" i="1"/>
  <c r="H1941" i="1" s="1" a="1"/>
  <c r="H1941" i="1" s="1"/>
  <c r="G1942" i="1"/>
  <c r="H1942" i="1" s="1" a="1"/>
  <c r="H1942" i="1" s="1"/>
  <c r="G1943" i="1"/>
  <c r="H1943" i="1" s="1" a="1"/>
  <c r="H1943" i="1" s="1"/>
  <c r="G1944" i="1"/>
  <c r="H1944" i="1" s="1" a="1"/>
  <c r="H1944" i="1" s="1"/>
  <c r="G1945" i="1"/>
  <c r="H1945" i="1" s="1" a="1"/>
  <c r="H1945" i="1" s="1"/>
  <c r="L4700" i="3" s="1"/>
  <c r="G1946" i="1"/>
  <c r="H1946" i="1" s="1" a="1"/>
  <c r="H1946" i="1" s="1"/>
  <c r="G1947" i="1"/>
  <c r="H1947" i="1" s="1" a="1"/>
  <c r="H1947" i="1" s="1"/>
  <c r="G1948" i="1"/>
  <c r="H1948" i="1" s="1" a="1"/>
  <c r="H1948" i="1" s="1"/>
  <c r="G1949" i="1"/>
  <c r="H1949" i="1" s="1" a="1"/>
  <c r="H1949" i="1" s="1"/>
  <c r="L4828" i="3" s="1"/>
  <c r="G1950" i="1"/>
  <c r="H1950" i="1" s="1" a="1"/>
  <c r="H1950" i="1" s="1"/>
  <c r="G1951" i="1"/>
  <c r="H1951" i="1" s="1" a="1"/>
  <c r="H1951" i="1" s="1"/>
  <c r="L3322" i="3" s="1"/>
  <c r="G1952" i="1"/>
  <c r="H1952" i="1" s="1" a="1"/>
  <c r="H1952" i="1" s="1"/>
  <c r="L1636" i="3" s="1"/>
  <c r="G1953" i="1"/>
  <c r="H1953" i="1" s="1" a="1"/>
  <c r="H1953" i="1" s="1"/>
  <c r="G1954" i="1"/>
  <c r="H1954" i="1" s="1" a="1"/>
  <c r="H1954" i="1" s="1"/>
  <c r="L366" i="3" s="1"/>
  <c r="G1955" i="1"/>
  <c r="H1955" i="1" s="1" a="1"/>
  <c r="H1955" i="1" s="1"/>
  <c r="G1956" i="1"/>
  <c r="H1956" i="1" s="1" a="1"/>
  <c r="H1956" i="1" s="1"/>
  <c r="G1957" i="1"/>
  <c r="H1957" i="1" s="1" a="1"/>
  <c r="H1957" i="1" s="1"/>
  <c r="G1958" i="1"/>
  <c r="H1958" i="1" s="1" a="1"/>
  <c r="H1958" i="1" s="1"/>
  <c r="L3005" i="3" s="1"/>
  <c r="G1959" i="1"/>
  <c r="H1959" i="1" s="1" a="1"/>
  <c r="H1959" i="1" s="1"/>
  <c r="L831" i="3" s="1"/>
  <c r="G1960" i="1"/>
  <c r="H1960" i="1" s="1" a="1"/>
  <c r="H1960" i="1" s="1"/>
  <c r="G1961" i="1"/>
  <c r="H1961" i="1" s="1" a="1"/>
  <c r="H1961" i="1" s="1"/>
  <c r="L3091" i="3" s="1"/>
  <c r="G1962" i="1"/>
  <c r="H1962" i="1" s="1" a="1"/>
  <c r="H1962" i="1" s="1"/>
  <c r="G1963" i="1"/>
  <c r="H1963" i="1" s="1" a="1"/>
  <c r="H1963" i="1" s="1"/>
  <c r="L504" i="3" s="1"/>
  <c r="G1964" i="1"/>
  <c r="H1964" i="1" s="1" a="1"/>
  <c r="H1964" i="1" s="1"/>
  <c r="G1965" i="1"/>
  <c r="H1965" i="1" s="1" a="1"/>
  <c r="H1965" i="1" s="1"/>
  <c r="L4294" i="3" s="1"/>
  <c r="G1966" i="1"/>
  <c r="H1966" i="1" s="1" a="1"/>
  <c r="H1966" i="1" s="1"/>
  <c r="G1967" i="1"/>
  <c r="H1967" i="1" s="1" a="1"/>
  <c r="H1967" i="1" s="1"/>
  <c r="G1968" i="1"/>
  <c r="H1968" i="1" s="1" a="1"/>
  <c r="H1968" i="1" s="1"/>
  <c r="G1969" i="1"/>
  <c r="H1969" i="1" s="1" a="1"/>
  <c r="H1969" i="1" s="1"/>
  <c r="L4913" i="3" s="1"/>
  <c r="G1970" i="1"/>
  <c r="H1970" i="1" s="1" a="1"/>
  <c r="H1970" i="1" s="1"/>
  <c r="L1409" i="3" s="1"/>
  <c r="G1971" i="1"/>
  <c r="H1971" i="1" s="1" a="1"/>
  <c r="H1971" i="1" s="1"/>
  <c r="L2575" i="3" s="1"/>
  <c r="G1972" i="1"/>
  <c r="H1972" i="1" s="1" a="1"/>
  <c r="H1972" i="1" s="1"/>
  <c r="L3378" i="3" s="1"/>
  <c r="G1973" i="1"/>
  <c r="H1973" i="1" s="1" a="1"/>
  <c r="H1973" i="1" s="1"/>
  <c r="G1974" i="1"/>
  <c r="H1974" i="1" s="1" a="1"/>
  <c r="H1974" i="1" s="1"/>
  <c r="G1975" i="1"/>
  <c r="H1975" i="1" s="1" a="1"/>
  <c r="H1975" i="1" s="1"/>
  <c r="G1976" i="1"/>
  <c r="H1976" i="1" s="1" a="1"/>
  <c r="H1976" i="1" s="1"/>
  <c r="G1977" i="1"/>
  <c r="H1977" i="1" s="1" a="1"/>
  <c r="H1977" i="1" s="1"/>
  <c r="G1978" i="1"/>
  <c r="H1978" i="1" s="1" a="1"/>
  <c r="H1978" i="1" s="1"/>
  <c r="G1979" i="1"/>
  <c r="H1979" i="1" s="1" a="1"/>
  <c r="H1979" i="1" s="1"/>
  <c r="G1980" i="1"/>
  <c r="H1980" i="1" s="1" a="1"/>
  <c r="H1980" i="1" s="1"/>
  <c r="G1981" i="1"/>
  <c r="H1981" i="1" s="1" a="1"/>
  <c r="H1981" i="1" s="1"/>
  <c r="L5210" i="3" s="1"/>
  <c r="G1982" i="1"/>
  <c r="H1982" i="1" s="1" a="1"/>
  <c r="H1982" i="1" s="1"/>
  <c r="L181" i="3" s="1"/>
  <c r="G1983" i="1"/>
  <c r="H1983" i="1" s="1" a="1"/>
  <c r="H1983" i="1" s="1"/>
  <c r="G1984" i="1"/>
  <c r="H1984" i="1" s="1" a="1"/>
  <c r="H1984" i="1" s="1"/>
  <c r="L3644" i="3" s="1"/>
  <c r="G1985" i="1"/>
  <c r="H1985" i="1" s="1" a="1"/>
  <c r="H1985" i="1" s="1"/>
  <c r="G1986" i="1"/>
  <c r="H1986" i="1" s="1" a="1"/>
  <c r="H1986" i="1" s="1"/>
  <c r="L4307" i="3" s="1"/>
  <c r="G1987" i="1"/>
  <c r="H1987" i="1" s="1" a="1"/>
  <c r="H1987" i="1" s="1"/>
  <c r="L4564" i="3" s="1"/>
  <c r="G1988" i="1"/>
  <c r="H1988" i="1" s="1" a="1"/>
  <c r="H1988" i="1" s="1"/>
  <c r="G1989" i="1"/>
  <c r="H1989" i="1" s="1" a="1"/>
  <c r="H1989" i="1" s="1"/>
  <c r="G1990" i="1"/>
  <c r="H1990" i="1" s="1" a="1"/>
  <c r="H1990" i="1" s="1"/>
  <c r="L2929" i="3" s="1"/>
  <c r="G1991" i="1"/>
  <c r="H1991" i="1" s="1" a="1"/>
  <c r="H1991" i="1" s="1"/>
  <c r="L4965" i="3" s="1"/>
  <c r="G1992" i="1"/>
  <c r="H1992" i="1" s="1" a="1"/>
  <c r="H1992" i="1" s="1"/>
  <c r="G1993" i="1"/>
  <c r="H1993" i="1" s="1" a="1"/>
  <c r="H1993" i="1" s="1"/>
  <c r="G1994" i="1"/>
  <c r="H1994" i="1" s="1" a="1"/>
  <c r="H1994" i="1" s="1"/>
  <c r="L3886" i="3" s="1"/>
  <c r="G1995" i="1"/>
  <c r="H1995" i="1" s="1" a="1"/>
  <c r="H1995" i="1" s="1"/>
  <c r="G1996" i="1"/>
  <c r="H1996" i="1" s="1" a="1"/>
  <c r="H1996" i="1" s="1"/>
  <c r="L5673" i="3" s="1"/>
  <c r="G1997" i="1"/>
  <c r="H1997" i="1" s="1" a="1"/>
  <c r="H1997" i="1" s="1"/>
  <c r="G1998" i="1"/>
  <c r="H1998" i="1" s="1" a="1"/>
  <c r="H1998" i="1" s="1"/>
  <c r="G1999" i="1"/>
  <c r="H1999" i="1" s="1" a="1"/>
  <c r="H1999" i="1" s="1"/>
  <c r="G2000" i="1"/>
  <c r="H2000" i="1" s="1" a="1"/>
  <c r="H2000" i="1" s="1"/>
  <c r="G2001" i="1"/>
  <c r="H2001" i="1" s="1" a="1"/>
  <c r="H2001" i="1" s="1"/>
  <c r="L2863" i="3" s="1"/>
  <c r="A3" i="11" l="1"/>
  <c r="C3" i="11" s="1"/>
  <c r="M2" i="11"/>
  <c r="C2" i="11"/>
  <c r="B2" i="11" a="1"/>
  <c r="B2" i="11" s="1"/>
  <c r="L275" i="3"/>
  <c r="L46" i="3"/>
  <c r="L4311" i="3"/>
  <c r="L928" i="3"/>
  <c r="L1838" i="3"/>
  <c r="L1181" i="3"/>
  <c r="L1141" i="3"/>
  <c r="L3146" i="3"/>
  <c r="L4857" i="3"/>
  <c r="L4934" i="3"/>
  <c r="L2698" i="3"/>
  <c r="L5470" i="3"/>
  <c r="L1087" i="3"/>
  <c r="L2560" i="3"/>
  <c r="L5664" i="3"/>
  <c r="L3186" i="3"/>
  <c r="L5882" i="3"/>
  <c r="L4888" i="3"/>
  <c r="L2742" i="3"/>
  <c r="L256" i="3"/>
  <c r="L3100" i="3"/>
  <c r="L3113" i="3"/>
  <c r="L2355" i="3"/>
  <c r="L4741" i="3"/>
  <c r="L2822" i="3"/>
  <c r="L2411" i="3"/>
  <c r="L3332" i="3"/>
  <c r="L2935" i="3"/>
  <c r="L2915" i="3"/>
  <c r="L2667" i="3"/>
  <c r="L1438" i="3"/>
  <c r="L1501" i="3"/>
  <c r="L2170" i="3"/>
  <c r="L4464" i="3"/>
  <c r="L843" i="3"/>
  <c r="L5568" i="3"/>
  <c r="L54" i="3"/>
  <c r="L2310" i="3"/>
  <c r="L4851" i="3"/>
  <c r="L1687" i="3"/>
  <c r="L2697" i="3"/>
  <c r="L6001" i="3"/>
  <c r="L1764" i="3"/>
  <c r="L2324" i="3"/>
  <c r="L3265" i="3"/>
  <c r="L5581" i="3"/>
  <c r="L1851" i="3"/>
  <c r="L5189" i="3"/>
  <c r="L2682" i="3"/>
  <c r="L295" i="3"/>
  <c r="L912" i="3"/>
  <c r="L5415" i="3"/>
  <c r="L5740" i="3"/>
  <c r="L2354" i="3"/>
  <c r="L2754" i="3"/>
  <c r="L1630" i="3"/>
  <c r="L4506" i="3"/>
  <c r="L270" i="3"/>
  <c r="L5209" i="3"/>
  <c r="L4649" i="3"/>
  <c r="L5021" i="3"/>
  <c r="L71" i="3"/>
  <c r="L4603" i="3"/>
  <c r="L2951" i="3"/>
  <c r="L2635" i="3"/>
  <c r="L1471" i="3"/>
  <c r="L2154" i="3"/>
  <c r="L72" i="3"/>
  <c r="L2650" i="3"/>
  <c r="L2553" i="3"/>
  <c r="L4469" i="3"/>
  <c r="L5113" i="3"/>
  <c r="L5431" i="3"/>
  <c r="L5092" i="3"/>
  <c r="L1818" i="3"/>
  <c r="L2703" i="3"/>
  <c r="L3298" i="3"/>
  <c r="L5223" i="3"/>
  <c r="L805" i="3"/>
  <c r="L390" i="3"/>
  <c r="L773" i="3"/>
  <c r="L776" i="3"/>
  <c r="L5686" i="3"/>
  <c r="L5453" i="3"/>
  <c r="L4029" i="3"/>
  <c r="L4145" i="3"/>
  <c r="L1809" i="3"/>
  <c r="L910" i="3"/>
  <c r="L789" i="3"/>
  <c r="L3386" i="3"/>
  <c r="L2788" i="3"/>
  <c r="L5765" i="3"/>
  <c r="L5231" i="3"/>
  <c r="L2334" i="3"/>
  <c r="L4659" i="3"/>
  <c r="L850" i="3"/>
  <c r="L5309" i="3"/>
  <c r="L5524" i="3"/>
  <c r="L2993" i="3"/>
  <c r="L4940" i="3"/>
  <c r="L3243" i="3"/>
  <c r="L3690" i="3"/>
  <c r="L1965" i="3"/>
  <c r="L3851" i="3"/>
  <c r="L5507" i="3"/>
  <c r="L1318" i="3"/>
  <c r="L913" i="3"/>
  <c r="L2510" i="3"/>
  <c r="L1496" i="3"/>
  <c r="L1267" i="3"/>
  <c r="L2496" i="3"/>
  <c r="L4668" i="3"/>
  <c r="L2676" i="3"/>
  <c r="L4117" i="3"/>
  <c r="L659" i="3"/>
  <c r="L4083" i="3"/>
  <c r="L1948" i="3"/>
  <c r="L1406" i="3"/>
  <c r="L5795" i="3"/>
  <c r="L4887" i="3"/>
  <c r="L2071" i="3"/>
  <c r="L3441" i="3"/>
  <c r="L5966" i="3"/>
  <c r="L5818" i="3"/>
  <c r="L734" i="3"/>
  <c r="L73" i="3"/>
  <c r="L5760" i="3"/>
  <c r="L4219" i="3"/>
  <c r="L4827" i="3"/>
  <c r="L364" i="3"/>
  <c r="L5580" i="3"/>
  <c r="L715" i="3"/>
  <c r="L5132" i="3"/>
  <c r="L662" i="3"/>
  <c r="L5501" i="3"/>
  <c r="L1925" i="3"/>
  <c r="L2740" i="3"/>
  <c r="L5152" i="3"/>
  <c r="L1085" i="3"/>
  <c r="L4855" i="3"/>
  <c r="L2388" i="3"/>
  <c r="L3922" i="3"/>
  <c r="L3764" i="3"/>
  <c r="L2892" i="3"/>
  <c r="L4732" i="3"/>
  <c r="L5187" i="3"/>
  <c r="L2350" i="3"/>
  <c r="L2076" i="3"/>
  <c r="L4409" i="3"/>
  <c r="L1297" i="3"/>
  <c r="L1808" i="3"/>
  <c r="L1766" i="3"/>
  <c r="L4378" i="3"/>
  <c r="L1650" i="3"/>
  <c r="L2910" i="3"/>
  <c r="L4053" i="3"/>
  <c r="L547" i="3"/>
  <c r="L117" i="3"/>
  <c r="L2809" i="3"/>
  <c r="L5759" i="3"/>
  <c r="L5843" i="3"/>
  <c r="L2486" i="3"/>
  <c r="L3584" i="3"/>
  <c r="L3910" i="3"/>
  <c r="L1500" i="3"/>
  <c r="L4786" i="3"/>
  <c r="L4691" i="3"/>
  <c r="L2909" i="3"/>
  <c r="L5151" i="3"/>
  <c r="L2485" i="3"/>
  <c r="L691" i="3"/>
  <c r="L5061" i="3"/>
  <c r="L5037" i="3"/>
  <c r="L4476" i="3"/>
  <c r="L603" i="3"/>
  <c r="L1903" i="3"/>
  <c r="L3269" i="3"/>
  <c r="L2492" i="3"/>
  <c r="L5399" i="3"/>
  <c r="L5565" i="3"/>
  <c r="L891" i="3"/>
  <c r="L2029" i="3"/>
  <c r="L871" i="3"/>
  <c r="L1990" i="3"/>
  <c r="L1974" i="3"/>
  <c r="L4060" i="3"/>
  <c r="L985" i="3"/>
  <c r="L4832" i="3"/>
  <c r="L2180" i="3"/>
  <c r="L3911" i="3"/>
  <c r="L1788" i="3"/>
  <c r="L817" i="3"/>
  <c r="L3236" i="3"/>
  <c r="L925" i="3"/>
  <c r="L4463" i="3"/>
  <c r="L4151" i="3"/>
  <c r="L784" i="3"/>
  <c r="L1604" i="3"/>
  <c r="L5536" i="3"/>
  <c r="L1405" i="3"/>
  <c r="L3118" i="3"/>
  <c r="L1618" i="3"/>
  <c r="L3551" i="3"/>
  <c r="L1541" i="3"/>
  <c r="L3007" i="3"/>
  <c r="L4724" i="3"/>
  <c r="L408" i="3"/>
  <c r="L16" i="3"/>
  <c r="L2320" i="3"/>
  <c r="L556" i="3"/>
  <c r="L43" i="3"/>
  <c r="L5670" i="3"/>
  <c r="L1876" i="3"/>
  <c r="L5647" i="3"/>
  <c r="L1424" i="3"/>
  <c r="L5428" i="3"/>
  <c r="L1813" i="3"/>
  <c r="L1286" i="3"/>
  <c r="L3589" i="3"/>
  <c r="L3212" i="3"/>
  <c r="L2342" i="3"/>
  <c r="L2487" i="3"/>
  <c r="L4396" i="3"/>
  <c r="L2550" i="3"/>
  <c r="L416" i="3"/>
  <c r="L5763" i="3"/>
  <c r="L1677" i="3"/>
  <c r="L3494" i="3"/>
  <c r="L4239" i="3"/>
  <c r="L81" i="3"/>
  <c r="L27" i="3"/>
  <c r="L1198" i="3"/>
  <c r="L2173" i="3"/>
  <c r="L35" i="3"/>
  <c r="L580" i="3"/>
  <c r="L3028" i="3"/>
  <c r="L2453" i="3"/>
  <c r="L378" i="3"/>
  <c r="L5013" i="3"/>
  <c r="L4672" i="3"/>
  <c r="L2798" i="3"/>
  <c r="L1812" i="3"/>
  <c r="L442" i="3"/>
  <c r="L4942" i="3"/>
  <c r="L1647" i="3"/>
  <c r="L5645" i="3"/>
  <c r="L3957" i="3"/>
  <c r="L854" i="3"/>
  <c r="L2592" i="3"/>
  <c r="L2431" i="3"/>
  <c r="L2450" i="3"/>
  <c r="L2302" i="3"/>
  <c r="L4527" i="3"/>
  <c r="L4598" i="3"/>
  <c r="L1382" i="3"/>
  <c r="L5447" i="3"/>
  <c r="L5535" i="3"/>
  <c r="L4206" i="3"/>
  <c r="L2458" i="3"/>
  <c r="L1905" i="3"/>
  <c r="L240" i="3"/>
  <c r="L2705" i="3"/>
  <c r="L1005" i="3"/>
  <c r="L3476" i="3"/>
  <c r="L1150" i="3"/>
  <c r="L4972" i="3"/>
  <c r="L3512" i="3"/>
  <c r="L832" i="3"/>
  <c r="L930" i="3"/>
  <c r="L3014" i="3"/>
  <c r="L5743" i="3"/>
  <c r="L5367" i="3"/>
  <c r="L2380" i="3"/>
  <c r="L2744" i="3"/>
  <c r="L3511" i="3"/>
  <c r="L3831" i="3"/>
  <c r="L3013" i="3"/>
  <c r="L2565" i="3"/>
  <c r="L2721" i="3"/>
  <c r="L447" i="3"/>
  <c r="L5570" i="3"/>
  <c r="L1598" i="3"/>
  <c r="L2282" i="3"/>
  <c r="L289" i="3"/>
  <c r="L2755" i="3"/>
  <c r="L3315" i="3"/>
  <c r="L3904" i="3"/>
  <c r="L4379" i="3"/>
  <c r="L5315" i="3"/>
  <c r="L4720" i="3"/>
  <c r="L5277" i="3"/>
  <c r="L1732" i="3"/>
  <c r="L2397" i="3"/>
  <c r="L4377" i="3"/>
  <c r="L4987" i="3"/>
  <c r="L2218" i="3"/>
  <c r="L3045" i="3"/>
  <c r="L3303" i="3"/>
  <c r="L353" i="3"/>
  <c r="L1176" i="3"/>
  <c r="L3909" i="3"/>
  <c r="L4460" i="3"/>
  <c r="L3785" i="3"/>
  <c r="L4382" i="3"/>
  <c r="L3405" i="3"/>
  <c r="L2085" i="3"/>
  <c r="L2143" i="3"/>
  <c r="L2873" i="3"/>
  <c r="L3081" i="3"/>
  <c r="L2689" i="3"/>
  <c r="L5070" i="3"/>
  <c r="L3590" i="3"/>
  <c r="L1076" i="3"/>
  <c r="L1221" i="3"/>
  <c r="L4211" i="3"/>
  <c r="L4512" i="3"/>
  <c r="L1425" i="3"/>
  <c r="L5940" i="3"/>
  <c r="L5281" i="3"/>
  <c r="L5836" i="3"/>
  <c r="L5200" i="3"/>
  <c r="L1074" i="3"/>
  <c r="L5939" i="3"/>
  <c r="L2924" i="3"/>
  <c r="L5994" i="3"/>
  <c r="L919" i="3"/>
  <c r="L522" i="3"/>
  <c r="L110" i="3"/>
  <c r="L5988" i="3"/>
  <c r="L5715" i="3"/>
  <c r="L5542" i="3"/>
  <c r="L4813" i="3"/>
  <c r="L717" i="3"/>
  <c r="L3096" i="3"/>
  <c r="L2174" i="3"/>
  <c r="L284" i="3"/>
  <c r="L3823" i="3"/>
  <c r="L1805" i="3"/>
  <c r="L5380" i="3"/>
  <c r="L5486" i="3"/>
  <c r="L2109" i="3"/>
  <c r="L3039" i="3"/>
  <c r="L1898" i="3"/>
  <c r="L2808" i="3"/>
  <c r="L2694" i="3"/>
  <c r="L3794" i="3"/>
  <c r="L855" i="3"/>
  <c r="L4619" i="3"/>
  <c r="L1227" i="3"/>
  <c r="L1561" i="3"/>
  <c r="L3493" i="3"/>
  <c r="L1969" i="3"/>
  <c r="L4758" i="3"/>
  <c r="L380" i="3"/>
  <c r="L2795" i="3"/>
  <c r="L5423" i="3"/>
  <c r="L2532" i="3"/>
  <c r="L4798" i="3"/>
  <c r="L1463" i="3"/>
  <c r="L3475" i="3"/>
  <c r="L3020" i="3"/>
  <c r="L1607" i="3"/>
  <c r="L962" i="3"/>
  <c r="L4127" i="3"/>
  <c r="L4524" i="3"/>
  <c r="L5579" i="3"/>
  <c r="L3082" i="3"/>
  <c r="L5229" i="3"/>
  <c r="L927" i="3"/>
  <c r="L4771" i="3"/>
  <c r="L1850" i="3"/>
  <c r="L12" i="3"/>
  <c r="L1266" i="3"/>
  <c r="L1257" i="3"/>
  <c r="L5593" i="3"/>
  <c r="L961" i="3"/>
  <c r="L1590" i="3"/>
  <c r="L4925" i="3"/>
  <c r="L2067" i="3"/>
  <c r="L205" i="3"/>
  <c r="L2597" i="3"/>
  <c r="L5145" i="3"/>
  <c r="L5440" i="3"/>
  <c r="L21" i="3"/>
  <c r="L4777" i="3"/>
  <c r="L1581" i="3"/>
  <c r="L3537" i="3"/>
  <c r="L4821" i="3"/>
  <c r="L3231" i="3"/>
  <c r="L3502" i="3"/>
  <c r="L5500" i="3"/>
  <c r="L5936" i="3"/>
  <c r="L655" i="3"/>
  <c r="L2818" i="3"/>
  <c r="L2286" i="3"/>
  <c r="L1721" i="3"/>
  <c r="L713" i="3"/>
  <c r="L816" i="3"/>
  <c r="L4360" i="3"/>
  <c r="L4960" i="3"/>
  <c r="L122" i="3"/>
  <c r="L1106" i="3"/>
  <c r="L4471" i="3"/>
  <c r="L1052" i="3"/>
  <c r="L4761" i="3"/>
  <c r="L4022" i="3"/>
  <c r="L2363" i="3"/>
  <c r="L2777" i="3"/>
  <c r="L2500" i="3"/>
  <c r="L2305" i="3"/>
  <c r="L4066" i="3"/>
  <c r="L2584" i="3"/>
  <c r="L3688" i="3"/>
  <c r="L444" i="3"/>
  <c r="L4804" i="3"/>
  <c r="L1521" i="3"/>
  <c r="L2582" i="3"/>
  <c r="L2773" i="3"/>
  <c r="L4513" i="3"/>
  <c r="L2345" i="3"/>
  <c r="L4992" i="3"/>
  <c r="L1761" i="3"/>
  <c r="L3605" i="3"/>
  <c r="L5196" i="3"/>
  <c r="L2925" i="3"/>
  <c r="L2464" i="3"/>
  <c r="L5001" i="3"/>
  <c r="L2618" i="3"/>
  <c r="L767" i="3"/>
  <c r="L2840" i="3"/>
  <c r="L3002" i="3"/>
  <c r="L5572" i="3"/>
  <c r="L4504" i="3"/>
  <c r="L4153" i="3"/>
  <c r="L2651" i="3"/>
  <c r="L4008" i="3"/>
  <c r="L4229" i="3"/>
  <c r="L4362" i="3"/>
  <c r="L4685" i="3"/>
  <c r="L1835" i="3"/>
  <c r="L1329" i="3"/>
  <c r="L2332" i="3"/>
  <c r="L583" i="3"/>
  <c r="L2942" i="3"/>
  <c r="L4796" i="3"/>
  <c r="L5033" i="3"/>
  <c r="L4152" i="3"/>
  <c r="L4953" i="3"/>
  <c r="L5946" i="3"/>
  <c r="L452" i="3"/>
  <c r="L1972" i="3"/>
  <c r="L507" i="3"/>
  <c r="L356" i="3"/>
  <c r="L2322" i="3"/>
  <c r="L4982" i="3"/>
  <c r="L2860" i="3"/>
  <c r="L3320" i="3"/>
  <c r="L1519" i="3"/>
  <c r="L5938" i="3"/>
  <c r="L2725" i="3"/>
  <c r="L983" i="3"/>
  <c r="L2664" i="3"/>
  <c r="L1943" i="3"/>
  <c r="L2176" i="3"/>
  <c r="L409" i="3"/>
  <c r="L5383" i="3"/>
  <c r="L866" i="3"/>
  <c r="L5120" i="3"/>
  <c r="L3951" i="3"/>
  <c r="L5773" i="3"/>
  <c r="L4045" i="3"/>
  <c r="L3730" i="3"/>
  <c r="L1315" i="3"/>
  <c r="L3238" i="3"/>
  <c r="L2399" i="3"/>
  <c r="L3686" i="3"/>
  <c r="L4141" i="3"/>
  <c r="L99" i="3"/>
  <c r="L2357" i="3"/>
  <c r="L5251" i="3"/>
  <c r="L4373" i="3"/>
  <c r="L2885" i="3"/>
  <c r="L5064" i="3"/>
  <c r="L5505" i="3"/>
  <c r="L5785" i="3"/>
  <c r="L4621" i="3"/>
  <c r="L5979" i="3"/>
  <c r="L2908" i="3"/>
  <c r="L2578" i="3"/>
  <c r="L4447" i="3"/>
  <c r="L1754" i="3"/>
  <c r="L4861" i="3"/>
  <c r="L5661" i="3"/>
  <c r="L3295" i="3"/>
  <c r="L352" i="3"/>
  <c r="L5018" i="3"/>
  <c r="L4165" i="3"/>
  <c r="L3129" i="3"/>
  <c r="L3531" i="3"/>
  <c r="L33" i="3"/>
  <c r="L2041" i="3"/>
  <c r="L1310" i="3"/>
  <c r="L497" i="3"/>
  <c r="L2899" i="3"/>
  <c r="L3075" i="3"/>
  <c r="L4124" i="3"/>
  <c r="L1914" i="3"/>
  <c r="L3203" i="3"/>
  <c r="L833" i="3"/>
  <c r="L3805" i="3"/>
  <c r="L2335" i="3"/>
  <c r="L505" i="3"/>
  <c r="L2329" i="3"/>
  <c r="L423" i="3"/>
  <c r="L3194" i="3"/>
  <c r="L483" i="3"/>
  <c r="L1482" i="3"/>
  <c r="L3510" i="3"/>
  <c r="L5688" i="3"/>
  <c r="L2081" i="3"/>
  <c r="L2803" i="3"/>
  <c r="L1082" i="3"/>
  <c r="L565" i="3"/>
  <c r="L4641" i="3"/>
  <c r="L2896" i="3"/>
  <c r="L1733" i="3"/>
  <c r="L5822" i="3"/>
  <c r="L5011" i="3"/>
  <c r="L3622" i="3"/>
  <c r="L4616" i="3"/>
  <c r="L4580" i="3"/>
  <c r="L4057" i="3"/>
  <c r="L1391" i="3"/>
  <c r="L4516" i="3"/>
  <c r="L1756" i="3"/>
  <c r="L3916" i="3"/>
  <c r="L5374" i="3"/>
  <c r="L4072" i="3"/>
  <c r="L5523" i="3"/>
  <c r="L2346" i="3"/>
  <c r="L1253" i="3"/>
  <c r="L5905" i="3"/>
  <c r="L385" i="3"/>
  <c r="L689" i="3"/>
  <c r="L4116" i="3"/>
  <c r="L3705" i="3"/>
  <c r="L5538" i="3"/>
  <c r="L650" i="3"/>
  <c r="L785" i="3"/>
  <c r="L414" i="3"/>
  <c r="L2254" i="3"/>
  <c r="L2023" i="3"/>
  <c r="L4249" i="3"/>
  <c r="L1999" i="3"/>
  <c r="L4525" i="3"/>
  <c r="L5472" i="3"/>
  <c r="L723" i="3"/>
  <c r="L88" i="3"/>
  <c r="L3241" i="3"/>
  <c r="L2737" i="3"/>
  <c r="L1169" i="3"/>
  <c r="L1325" i="3"/>
  <c r="L936" i="3"/>
  <c r="L3083" i="3"/>
  <c r="L5677" i="3"/>
  <c r="L1314" i="3"/>
  <c r="L3656" i="3"/>
  <c r="L953" i="3"/>
  <c r="L2601" i="3"/>
  <c r="L5050" i="3"/>
  <c r="L4921" i="3"/>
  <c r="L2482" i="3"/>
  <c r="L1780" i="3"/>
  <c r="L323" i="3"/>
  <c r="L5313" i="3"/>
  <c r="L3276" i="3"/>
  <c r="L4778" i="3"/>
  <c r="L3357" i="3"/>
  <c r="L5144" i="3"/>
  <c r="L2606" i="3"/>
  <c r="L4161" i="3"/>
  <c r="L5101" i="3"/>
  <c r="L2225" i="3"/>
  <c r="L3250" i="3"/>
  <c r="L5100" i="3"/>
  <c r="L597" i="3"/>
  <c r="L2772" i="3"/>
  <c r="L3877" i="3"/>
  <c r="L3138" i="3"/>
  <c r="L4089" i="3"/>
  <c r="L5088" i="3"/>
  <c r="L1825" i="3"/>
  <c r="L1512" i="3"/>
  <c r="L2817" i="3"/>
  <c r="L1714" i="3"/>
  <c r="L2120" i="3"/>
  <c r="L1192" i="3"/>
  <c r="L2378" i="3"/>
  <c r="L4217" i="3"/>
  <c r="L5980" i="3"/>
  <c r="L3319" i="3"/>
  <c r="L3018" i="3"/>
  <c r="L2502" i="3"/>
  <c r="L1980" i="3"/>
  <c r="L3876" i="3"/>
  <c r="L867" i="3"/>
  <c r="L2859" i="3"/>
  <c r="L2501" i="3"/>
  <c r="L108" i="3"/>
  <c r="L5671" i="3"/>
  <c r="L2442" i="3"/>
  <c r="L3088" i="3"/>
  <c r="L1563" i="3"/>
  <c r="L3621" i="3"/>
  <c r="L2649" i="3"/>
  <c r="L1001" i="3"/>
  <c r="L2810" i="3"/>
  <c r="L2891" i="3"/>
  <c r="L5621" i="3"/>
  <c r="L4943" i="3"/>
  <c r="L718" i="3"/>
  <c r="L1344" i="3"/>
  <c r="L5273" i="3"/>
  <c r="L1678" i="3"/>
  <c r="L964" i="3"/>
  <c r="L729" i="3"/>
  <c r="L2441" i="3"/>
  <c r="L1091" i="3"/>
  <c r="L1667" i="3"/>
  <c r="L203" i="3"/>
  <c r="L2247" i="3"/>
  <c r="L5590" i="3"/>
  <c r="L106" i="3"/>
  <c r="L3312" i="3"/>
  <c r="L2999" i="3"/>
  <c r="L3317" i="3"/>
  <c r="L5194" i="3"/>
  <c r="L3029" i="3"/>
  <c r="L2974" i="3"/>
  <c r="L2416" i="3"/>
  <c r="L5475" i="3"/>
  <c r="L1053" i="3"/>
  <c r="L2297" i="3"/>
  <c r="L4583" i="3"/>
  <c r="L3775" i="3"/>
  <c r="L2770" i="3"/>
  <c r="L5398" i="3"/>
  <c r="L441" i="3"/>
  <c r="L68" i="3"/>
  <c r="L3609" i="3"/>
  <c r="L1197" i="3"/>
  <c r="L3793" i="3"/>
  <c r="L3629" i="3"/>
  <c r="L184" i="3"/>
  <c r="L1649" i="3"/>
  <c r="L2546" i="3"/>
  <c r="L2392" i="3"/>
  <c r="L2065" i="3"/>
  <c r="L194" i="3"/>
  <c r="L1051" i="3"/>
  <c r="L3363" i="3"/>
  <c r="L292" i="3"/>
  <c r="L3354" i="3"/>
  <c r="L1924" i="3"/>
  <c r="L4227" i="3"/>
  <c r="L5482" i="3"/>
  <c r="L1920" i="3"/>
  <c r="L2712" i="3"/>
  <c r="L931" i="3"/>
  <c r="L3337" i="3"/>
  <c r="L425" i="3"/>
  <c r="L1440" i="3"/>
  <c r="L823" i="3"/>
  <c r="L3535" i="3"/>
  <c r="L2376" i="3"/>
  <c r="L2015" i="3"/>
  <c r="L3680" i="3"/>
  <c r="L1126" i="3"/>
  <c r="L4785" i="3"/>
  <c r="L4446" i="3"/>
  <c r="L3760" i="3"/>
  <c r="L3056" i="3"/>
  <c r="L4067" i="3"/>
  <c r="L4484" i="3"/>
  <c r="L3812" i="3"/>
  <c r="L3126" i="3"/>
  <c r="L4793" i="3"/>
  <c r="L470" i="3"/>
  <c r="L2756" i="3"/>
  <c r="L3898" i="3"/>
  <c r="L1118" i="3"/>
  <c r="L5944" i="3"/>
  <c r="L5824" i="3"/>
  <c r="L853" i="3"/>
  <c r="L4432" i="3"/>
  <c r="L3348" i="3"/>
  <c r="L5865" i="3"/>
  <c r="L4334" i="3"/>
  <c r="L2207" i="3"/>
  <c r="L3101" i="3"/>
  <c r="L271" i="3"/>
  <c r="L2156" i="3"/>
  <c r="L5912" i="3"/>
  <c r="L5629" i="3"/>
  <c r="L4536" i="3"/>
  <c r="L2944" i="3"/>
  <c r="L5608" i="3"/>
  <c r="L4284" i="3"/>
  <c r="L1741" i="3"/>
  <c r="L564" i="3"/>
  <c r="L1671" i="3"/>
  <c r="L5334" i="3"/>
  <c r="L1299" i="3"/>
  <c r="L2862" i="3"/>
  <c r="L2986" i="3"/>
  <c r="L1395" i="3"/>
  <c r="L2036" i="3"/>
  <c r="L5850" i="3"/>
  <c r="L3330" i="3"/>
  <c r="L2463" i="3"/>
  <c r="L1991" i="3"/>
  <c r="L5898" i="3"/>
  <c r="L3614" i="3"/>
  <c r="L5391" i="3"/>
  <c r="L4187" i="3"/>
  <c r="L3367" i="3"/>
  <c r="L2097" i="3"/>
  <c r="L4557" i="3"/>
  <c r="L5992" i="3"/>
  <c r="L2916" i="3"/>
  <c r="L5043" i="3"/>
  <c r="L2052" i="3"/>
  <c r="L5872" i="3"/>
  <c r="L631" i="3"/>
  <c r="L1749" i="3"/>
  <c r="L3702" i="3"/>
  <c r="L2497" i="3"/>
  <c r="L2505" i="3"/>
  <c r="L1977" i="3"/>
  <c r="L2561" i="3"/>
  <c r="L4541" i="3"/>
  <c r="L997" i="3"/>
  <c r="L3237" i="3"/>
  <c r="L2538" i="3"/>
  <c r="L4885" i="3"/>
  <c r="L5197" i="3"/>
  <c r="L60" i="3"/>
  <c r="L3632" i="3"/>
  <c r="L3868" i="3"/>
  <c r="L1522" i="3"/>
  <c r="L2571" i="3"/>
  <c r="L2295" i="3"/>
  <c r="L3827" i="3"/>
  <c r="L2352" i="3"/>
  <c r="L206" i="3"/>
  <c r="L5302" i="3"/>
  <c r="L5537" i="3"/>
  <c r="L2802" i="3"/>
  <c r="L1230" i="3"/>
  <c r="L2687" i="3"/>
  <c r="L643" i="3"/>
  <c r="L4200" i="3"/>
  <c r="L5897" i="3"/>
  <c r="L2443" i="3"/>
  <c r="L3073" i="3"/>
  <c r="L5741" i="3"/>
  <c r="L4996" i="3"/>
  <c r="L3828" i="3"/>
  <c r="L844" i="3"/>
  <c r="L5328" i="3"/>
  <c r="L429" i="3"/>
  <c r="L2145" i="3"/>
  <c r="L5283" i="3"/>
  <c r="L2298" i="3"/>
  <c r="L5982" i="3"/>
  <c r="L480" i="3"/>
  <c r="L1426" i="3"/>
  <c r="L1491" i="3"/>
  <c r="L2061" i="3"/>
  <c r="L2735" i="3"/>
  <c r="L3965" i="3"/>
  <c r="L541" i="3"/>
  <c r="L2126" i="3"/>
  <c r="L2979" i="3"/>
  <c r="L1571" i="3"/>
  <c r="L2455" i="3"/>
  <c r="L2261" i="3"/>
  <c r="L560" i="3"/>
  <c r="L3453" i="3"/>
  <c r="L2574" i="3"/>
  <c r="L2759" i="3"/>
  <c r="L245" i="3"/>
  <c r="L3340" i="3"/>
  <c r="L3935" i="3"/>
  <c r="L952" i="3"/>
  <c r="L3781" i="3"/>
  <c r="L2695" i="3"/>
  <c r="L2622" i="3"/>
  <c r="L3235" i="3"/>
  <c r="L3808" i="3"/>
  <c r="L5499" i="3"/>
  <c r="L3566" i="3"/>
  <c r="L1888" i="3"/>
  <c r="L2318" i="3"/>
  <c r="L830" i="3"/>
  <c r="L1879" i="3"/>
  <c r="L5201" i="3"/>
  <c r="L4935" i="3"/>
  <c r="L5805" i="3"/>
  <c r="L4352" i="3"/>
  <c r="L1661" i="3"/>
  <c r="L445" i="3"/>
  <c r="L2608" i="3"/>
  <c r="L5060" i="3"/>
  <c r="L5339" i="3"/>
  <c r="L5079" i="3"/>
  <c r="L5467" i="3"/>
  <c r="L304" i="3"/>
  <c r="L5522" i="3"/>
  <c r="L2968" i="3"/>
  <c r="L5658" i="3"/>
  <c r="L4065" i="3"/>
  <c r="L4718" i="3"/>
  <c r="L602" i="3"/>
  <c r="L3417" i="3"/>
  <c r="L2905" i="3"/>
  <c r="L4892" i="3"/>
  <c r="L4351" i="3"/>
  <c r="L5103" i="3"/>
  <c r="L2021" i="3"/>
  <c r="L1348" i="3"/>
  <c r="L3329" i="3"/>
  <c r="L2285" i="3"/>
  <c r="L4297" i="3"/>
  <c r="L4639" i="3"/>
  <c r="L2665" i="3"/>
  <c r="L4789" i="3"/>
  <c r="L3734" i="3"/>
  <c r="L5734" i="3"/>
  <c r="L4277" i="3"/>
  <c r="L714" i="3"/>
  <c r="L3586" i="3"/>
  <c r="L4386" i="3"/>
  <c r="L476" i="3"/>
  <c r="L1009" i="3"/>
  <c r="L5032" i="3"/>
  <c r="L1760" i="3"/>
  <c r="L4644" i="3"/>
  <c r="L4745" i="3"/>
  <c r="L2418" i="3"/>
  <c r="L5056" i="3"/>
  <c r="L1641" i="3"/>
  <c r="L2231" i="3"/>
  <c r="L5778" i="3"/>
  <c r="L4070" i="3"/>
  <c r="L3305" i="3"/>
  <c r="L3158" i="3"/>
  <c r="L1060" i="3"/>
  <c r="L837" i="3"/>
  <c r="L367" i="3"/>
  <c r="L1557" i="3"/>
  <c r="L1633" i="3"/>
  <c r="L2806" i="3"/>
  <c r="L5491" i="3"/>
  <c r="L4335" i="3"/>
  <c r="L2281" i="3"/>
  <c r="L2671" i="3"/>
  <c r="L288" i="3"/>
  <c r="L5680" i="3"/>
  <c r="L2229" i="3"/>
  <c r="L1966" i="3"/>
  <c r="L2189" i="3"/>
  <c r="L4895" i="3"/>
  <c r="L3527" i="3"/>
  <c r="L5135" i="3"/>
  <c r="L5601" i="3"/>
  <c r="L1911" i="3"/>
  <c r="L3915" i="3"/>
  <c r="L95" i="3"/>
  <c r="L2137" i="3"/>
  <c r="L1457" i="3"/>
  <c r="L972" i="3"/>
  <c r="L456" i="3"/>
  <c r="L2970" i="3"/>
  <c r="L916" i="3"/>
  <c r="L5460" i="3"/>
  <c r="L2675" i="3"/>
  <c r="L48" i="3"/>
  <c r="L3043" i="3"/>
  <c r="L2011" i="3"/>
  <c r="L1705" i="3"/>
  <c r="L3185" i="3"/>
  <c r="L5222" i="3"/>
  <c r="L2448" i="3"/>
  <c r="L909" i="3"/>
  <c r="L469" i="3"/>
  <c r="L3952" i="3"/>
  <c r="L2028" i="3"/>
  <c r="L2902" i="3"/>
  <c r="L2819" i="3"/>
  <c r="L4443" i="3"/>
  <c r="L4361" i="3"/>
  <c r="L2870" i="3"/>
  <c r="L4341" i="3"/>
  <c r="L625" i="3"/>
  <c r="L5592" i="3"/>
  <c r="L4193" i="3"/>
  <c r="L3864" i="3"/>
  <c r="L236" i="3"/>
  <c r="L5448" i="3"/>
  <c r="L5324" i="3"/>
  <c r="L2684" i="3"/>
  <c r="L2268" i="3"/>
  <c r="L3963" i="3"/>
  <c r="L2433" i="3"/>
  <c r="L5791" i="3"/>
  <c r="L133" i="3"/>
  <c r="L3136" i="3"/>
  <c r="L209" i="3"/>
  <c r="L5968" i="3"/>
  <c r="L3719" i="3"/>
  <c r="L1995" i="3"/>
  <c r="L126" i="3"/>
  <c r="L1270" i="3"/>
  <c r="L3735" i="3"/>
  <c r="L5160" i="3"/>
  <c r="L4264" i="3"/>
  <c r="L5857" i="3"/>
  <c r="L5316" i="3"/>
  <c r="L738" i="3"/>
  <c r="L5119" i="3"/>
  <c r="L5660" i="3"/>
  <c r="L554" i="3"/>
  <c r="L5699" i="3"/>
  <c r="L4403" i="3"/>
  <c r="L2288" i="3"/>
  <c r="L1866" i="3"/>
  <c r="L4756" i="3"/>
  <c r="L5249" i="3"/>
  <c r="L2515" i="3"/>
  <c r="L2446" i="3"/>
  <c r="L5114" i="3"/>
  <c r="L2477" i="3"/>
  <c r="L3041" i="3"/>
  <c r="L5180" i="3"/>
  <c r="L5314" i="3"/>
  <c r="L4281" i="3"/>
  <c r="L3953" i="3"/>
  <c r="L4647" i="3"/>
  <c r="L2994" i="3"/>
  <c r="L1750" i="3"/>
  <c r="L5122" i="3"/>
  <c r="L3766" i="3"/>
  <c r="L3634" i="3"/>
  <c r="L2037" i="3"/>
  <c r="L5342" i="3"/>
  <c r="L3385" i="3"/>
  <c r="L2914" i="3"/>
  <c r="L3607" i="3"/>
  <c r="L3896" i="3"/>
  <c r="L1280" i="3"/>
  <c r="L2079" i="3"/>
  <c r="L3149" i="3"/>
  <c r="L5941" i="3"/>
  <c r="L1549" i="3"/>
  <c r="L2832" i="3"/>
  <c r="L510" i="3"/>
  <c r="L161" i="3"/>
  <c r="L2504" i="3"/>
  <c r="L1469" i="3"/>
  <c r="L3011" i="3"/>
  <c r="L3468" i="3"/>
  <c r="L1388" i="3"/>
  <c r="L1330" i="3"/>
  <c r="L2811" i="3"/>
  <c r="L658" i="3"/>
  <c r="L681" i="3"/>
  <c r="L4055" i="3"/>
  <c r="L1739" i="3"/>
  <c r="L911" i="3"/>
  <c r="L3252" i="3"/>
  <c r="L2736" i="3"/>
  <c r="L1738" i="3"/>
  <c r="L2627" i="3"/>
  <c r="L4748" i="3"/>
  <c r="L280" i="3"/>
  <c r="L5989" i="3"/>
  <c r="L4475" i="3"/>
  <c r="L3251" i="3"/>
  <c r="L2600" i="3"/>
  <c r="L5418" i="3"/>
  <c r="L1335" i="3"/>
  <c r="L1203" i="3"/>
  <c r="L1355" i="3"/>
  <c r="L5489" i="3"/>
  <c r="L4064" i="3"/>
  <c r="L2882" i="3"/>
  <c r="L5753" i="3"/>
  <c r="L680" i="3"/>
  <c r="L2372" i="3"/>
  <c r="L3032" i="3"/>
  <c r="L2111" i="3"/>
  <c r="L5057" i="3"/>
  <c r="L5506" i="3"/>
  <c r="L285" i="3"/>
  <c r="L4606" i="3"/>
  <c r="L111" i="3"/>
  <c r="L571" i="3"/>
  <c r="L3503" i="3"/>
  <c r="L2177" i="3"/>
  <c r="L5416" i="3"/>
  <c r="L451" i="3"/>
  <c r="L2901" i="3"/>
  <c r="L473" i="3"/>
  <c r="L2824" i="3"/>
  <c r="L3692" i="3"/>
  <c r="L4328" i="3"/>
  <c r="L3180" i="3"/>
  <c r="L2647" i="3"/>
  <c r="L5498" i="3"/>
  <c r="L2161" i="3"/>
  <c r="L4189" i="3"/>
  <c r="L944" i="3"/>
  <c r="L2375" i="3"/>
  <c r="L4498" i="3"/>
  <c r="L610" i="3"/>
  <c r="L2812" i="3"/>
  <c r="L2200" i="3"/>
  <c r="L2867" i="3"/>
  <c r="L5672" i="3"/>
  <c r="L2981" i="3"/>
  <c r="L198" i="3"/>
  <c r="L4044" i="3"/>
  <c r="L3872" i="3"/>
  <c r="L5544" i="3"/>
  <c r="L2838" i="3"/>
  <c r="L4093" i="3"/>
  <c r="L1165" i="3"/>
  <c r="L5851" i="3"/>
  <c r="L5617" i="3"/>
  <c r="L1695" i="3"/>
  <c r="L1259" i="3"/>
  <c r="L4401" i="3"/>
  <c r="L2638" i="3"/>
  <c r="L2086" i="3"/>
  <c r="L1290" i="3"/>
  <c r="L3698" i="3"/>
  <c r="L1468" i="3"/>
  <c r="L5652" i="3"/>
  <c r="L5035" i="3"/>
  <c r="L3562" i="3"/>
  <c r="L3177" i="3"/>
  <c r="L3481" i="3"/>
  <c r="L3514" i="3"/>
  <c r="L3857" i="3"/>
  <c r="L3848" i="3"/>
  <c r="L3926" i="3"/>
  <c r="L4635" i="3"/>
  <c r="L4302" i="3"/>
  <c r="L1296" i="3"/>
  <c r="L4706" i="3"/>
  <c r="L5271" i="3"/>
  <c r="L3707" i="3"/>
  <c r="L217" i="3"/>
  <c r="L4774" i="3"/>
  <c r="L3438" i="3"/>
  <c r="L2073" i="3"/>
  <c r="L1375" i="3"/>
  <c r="L1186" i="3"/>
  <c r="L1950" i="3"/>
  <c r="L1592" i="3"/>
  <c r="L1243" i="3"/>
  <c r="L171" i="3"/>
  <c r="L3135" i="3"/>
  <c r="L467" i="3"/>
  <c r="L4454" i="3"/>
  <c r="L2594" i="3"/>
  <c r="L5039" i="3"/>
  <c r="L3142" i="3"/>
  <c r="L5473" i="3"/>
  <c r="L2149" i="3"/>
  <c r="L4847" i="3"/>
  <c r="L5525" i="3"/>
  <c r="L1518" i="3"/>
  <c r="L337" i="3"/>
  <c r="L4094" i="3"/>
  <c r="L2220" i="3"/>
  <c r="L3549" i="3"/>
  <c r="L4355" i="3"/>
  <c r="L1614" i="3"/>
  <c r="L3667" i="3"/>
  <c r="L2139" i="3"/>
  <c r="L4877" i="3"/>
  <c r="L4689" i="3"/>
  <c r="L945" i="3"/>
  <c r="L4472" i="3"/>
  <c r="L5150" i="3"/>
  <c r="L5803" i="3"/>
  <c r="L1113" i="3"/>
  <c r="L728" i="3"/>
  <c r="L5496" i="3"/>
  <c r="L5622" i="3"/>
  <c r="L2580" i="3"/>
  <c r="L1045" i="3"/>
  <c r="L4983" i="3"/>
  <c r="L1478" i="3"/>
  <c r="L1461" i="3"/>
  <c r="L2401" i="3"/>
  <c r="L3070" i="3"/>
  <c r="L4763" i="3"/>
  <c r="L4540" i="3"/>
  <c r="L5457" i="3"/>
  <c r="L383" i="3"/>
  <c r="L1220" i="3"/>
  <c r="L477" i="3"/>
  <c r="L3069" i="3"/>
  <c r="L1183" i="3"/>
  <c r="L5022" i="3"/>
  <c r="L3759" i="3"/>
  <c r="L4049" i="3"/>
  <c r="L1877" i="3"/>
  <c r="L5995" i="3"/>
  <c r="L5831" i="3"/>
  <c r="L5628" i="3"/>
  <c r="L1246" i="3"/>
  <c r="L2130" i="3"/>
  <c r="L5112" i="3"/>
  <c r="L5078" i="3"/>
  <c r="L2644" i="3"/>
  <c r="L741" i="3"/>
  <c r="L3547" i="3"/>
  <c r="L5148" i="3"/>
  <c r="L639" i="3"/>
  <c r="L4048" i="3"/>
  <c r="L2279" i="3"/>
  <c r="L2196" i="3"/>
  <c r="L2861" i="3"/>
  <c r="L2984" i="3"/>
  <c r="L5550" i="3"/>
  <c r="L4305" i="3"/>
  <c r="L176" i="3"/>
  <c r="L1572" i="3"/>
  <c r="L4202" i="3"/>
  <c r="L698" i="3"/>
  <c r="L2551" i="3"/>
  <c r="L1945" i="3"/>
  <c r="L4178" i="3"/>
  <c r="L1747" i="3"/>
  <c r="L3521" i="3"/>
  <c r="L2266" i="3"/>
  <c r="L3546" i="3"/>
  <c r="L3838" i="3"/>
  <c r="L1799" i="3"/>
  <c r="L5168" i="3"/>
  <c r="L261" i="3"/>
  <c r="L2066" i="3"/>
  <c r="L2826" i="3"/>
  <c r="L2801" i="3"/>
  <c r="L4944" i="3"/>
  <c r="L2661" i="3"/>
  <c r="L5326" i="3"/>
  <c r="L5999" i="3"/>
  <c r="L984" i="3"/>
  <c r="L5615" i="3"/>
  <c r="L1301" i="3"/>
  <c r="L2869" i="3"/>
  <c r="L3736" i="3"/>
  <c r="L2481" i="3"/>
  <c r="L173" i="3"/>
  <c r="L1417" i="3"/>
  <c r="L613" i="3"/>
  <c r="L3030" i="3"/>
  <c r="L1377" i="3"/>
  <c r="L2568" i="3"/>
  <c r="L2732" i="3"/>
  <c r="L36" i="3"/>
  <c r="L2967" i="3"/>
  <c r="L371" i="3"/>
  <c r="L2858" i="3"/>
  <c r="L5108" i="3"/>
  <c r="L1369" i="3"/>
  <c r="L1218" i="3"/>
  <c r="L274" i="3"/>
  <c r="L4357" i="3"/>
  <c r="L4259" i="3"/>
  <c r="L1029" i="3"/>
  <c r="L5195" i="3"/>
  <c r="L1674" i="3"/>
  <c r="L5087" i="3"/>
  <c r="L3103" i="3"/>
  <c r="L448" i="3"/>
  <c r="L4042" i="3"/>
  <c r="L2294" i="3"/>
  <c r="L4810" i="3"/>
  <c r="L1167" i="3"/>
  <c r="L2807" i="3"/>
  <c r="L865" i="3"/>
  <c r="L3175" i="3"/>
  <c r="L2172" i="3"/>
  <c r="L2452" i="3"/>
  <c r="L4633" i="3"/>
  <c r="L1342" i="3"/>
  <c r="L5541" i="3"/>
  <c r="L4102" i="3"/>
  <c r="L5279" i="3"/>
  <c r="L4222" i="3"/>
  <c r="L5176" i="3"/>
  <c r="L4599" i="3"/>
  <c r="L3427" i="3"/>
  <c r="L4251" i="3"/>
  <c r="L5439" i="3"/>
  <c r="L888" i="3"/>
  <c r="L4757" i="3"/>
  <c r="L4424" i="3"/>
  <c r="L4751" i="3"/>
  <c r="L5957" i="3"/>
  <c r="L2535" i="3"/>
  <c r="L3336" i="3"/>
  <c r="L5105" i="3"/>
  <c r="L3463" i="3"/>
  <c r="L4670" i="3"/>
  <c r="L4381" i="3"/>
  <c r="L5675" i="3"/>
  <c r="L4710" i="3"/>
  <c r="L3015" i="3"/>
  <c r="L2764" i="3"/>
  <c r="L1934" i="3"/>
  <c r="L801" i="3"/>
  <c r="L5613" i="3"/>
  <c r="L1134" i="3"/>
  <c r="L4299" i="3"/>
  <c r="L4703" i="3"/>
  <c r="L5053" i="3"/>
  <c r="L3375" i="3"/>
  <c r="L744" i="3"/>
  <c r="L5861" i="3"/>
  <c r="L5712" i="3"/>
  <c r="L4176" i="3"/>
  <c r="L4829" i="3"/>
  <c r="L348" i="3"/>
  <c r="L2727" i="3"/>
  <c r="L3382" i="3"/>
  <c r="L3564" i="3"/>
  <c r="L1475" i="3"/>
  <c r="L641" i="3"/>
  <c r="L432" i="3"/>
  <c r="L1445" i="3"/>
  <c r="L5118" i="3"/>
  <c r="L3381" i="3"/>
  <c r="L2823" i="3"/>
  <c r="L3949" i="3"/>
  <c r="L5879" i="3"/>
  <c r="L5192" i="3"/>
  <c r="L1923" i="3"/>
  <c r="L758" i="3"/>
  <c r="L3006" i="3"/>
  <c r="L3539" i="3"/>
  <c r="L238" i="3"/>
  <c r="L896" i="3"/>
  <c r="L3498" i="3"/>
  <c r="L2604" i="3"/>
  <c r="L142" i="3"/>
  <c r="L2691" i="3"/>
  <c r="L5204" i="3"/>
  <c r="L520" i="3"/>
  <c r="L1273" i="3"/>
  <c r="L5665" i="3"/>
  <c r="L2827" i="3"/>
  <c r="L5964" i="3"/>
  <c r="L2368" i="3"/>
  <c r="L5697" i="3"/>
  <c r="L2895" i="3"/>
  <c r="L3513" i="3"/>
  <c r="L3570" i="3"/>
  <c r="L5649" i="3"/>
  <c r="L5545" i="3"/>
  <c r="L1681" i="3"/>
  <c r="L509" i="3"/>
  <c r="L5566" i="3"/>
  <c r="L5962" i="3"/>
  <c r="L3925" i="3"/>
  <c r="L765" i="3"/>
  <c r="L436" i="3"/>
  <c r="L197" i="3"/>
  <c r="L657" i="3"/>
  <c r="L3377" i="3"/>
  <c r="L428" i="3"/>
  <c r="L4385" i="3"/>
  <c r="L310" i="3"/>
  <c r="L3009" i="3"/>
  <c r="L5365" i="3"/>
  <c r="L2389" i="3"/>
  <c r="L2570" i="3"/>
  <c r="L2122" i="3"/>
  <c r="L1716" i="3"/>
  <c r="L1623" i="3"/>
  <c r="L2543" i="3"/>
  <c r="L4590" i="3"/>
  <c r="L325" i="3"/>
  <c r="L1619" i="3"/>
  <c r="L4415" i="3"/>
  <c r="L630" i="3"/>
  <c r="L2484" i="3"/>
  <c r="L3090" i="3"/>
  <c r="L3986" i="3"/>
  <c r="L5361" i="3"/>
  <c r="L2985" i="3"/>
  <c r="L1526" i="3"/>
  <c r="L3669" i="3"/>
  <c r="L745" i="3"/>
  <c r="L5320" i="3"/>
  <c r="L4453" i="3"/>
  <c r="L297" i="3"/>
  <c r="L5917" i="3"/>
  <c r="L3769" i="3"/>
  <c r="L375" i="3"/>
  <c r="L2198" i="3"/>
  <c r="L4204" i="3"/>
  <c r="L4118" i="3"/>
  <c r="L2367" i="3"/>
  <c r="L5224" i="3"/>
  <c r="L3599" i="3"/>
  <c r="L3962" i="3"/>
  <c r="L2197" i="3"/>
  <c r="L511" i="3"/>
  <c r="L237" i="3"/>
  <c r="L4183" i="3"/>
  <c r="L3928" i="3"/>
  <c r="L1703" i="3"/>
  <c r="L437" i="3"/>
  <c r="L803" i="3"/>
  <c r="L3280" i="3"/>
  <c r="L5731" i="3"/>
  <c r="L3750" i="3"/>
  <c r="L892" i="3"/>
  <c r="L2045" i="3"/>
  <c r="L1336" i="3"/>
  <c r="L5458" i="3"/>
  <c r="L4686" i="3"/>
  <c r="L3431" i="3"/>
  <c r="L3482" i="3"/>
  <c r="L711" i="3"/>
  <c r="L1527" i="3"/>
  <c r="L1608" i="3"/>
  <c r="L5299" i="3"/>
  <c r="L2105" i="3"/>
  <c r="L4213" i="3"/>
  <c r="L821" i="3"/>
  <c r="L232" i="3"/>
  <c r="L4591" i="3"/>
  <c r="L3274" i="3"/>
  <c r="L2360" i="3"/>
  <c r="L4370" i="3"/>
  <c r="L4698" i="3"/>
  <c r="L5327" i="3"/>
  <c r="L1933" i="3"/>
  <c r="L453" i="3"/>
  <c r="L1265" i="3"/>
  <c r="L4570" i="3"/>
  <c r="L3664" i="3"/>
  <c r="L679" i="3"/>
  <c r="L435" i="3"/>
  <c r="L5971" i="3"/>
  <c r="L4397" i="3"/>
  <c r="L884" i="3"/>
  <c r="L958" i="3"/>
  <c r="L5799" i="3"/>
  <c r="L3796" i="3"/>
  <c r="L5543" i="3"/>
  <c r="L2528" i="3"/>
  <c r="L5228" i="3"/>
  <c r="L5883" i="3"/>
  <c r="L5188" i="3"/>
  <c r="L584" i="3"/>
  <c r="L94" i="3"/>
  <c r="L410" i="3"/>
  <c r="L4523" i="3"/>
  <c r="L2169" i="3"/>
  <c r="L3108" i="3"/>
  <c r="L5648" i="3"/>
  <c r="L4303" i="3"/>
  <c r="L1848" i="3"/>
  <c r="L1378" i="3"/>
  <c r="L842" i="3"/>
  <c r="L5558" i="3"/>
  <c r="L3517" i="3"/>
  <c r="L1584" i="3"/>
  <c r="L5149" i="3"/>
  <c r="L5085" i="3"/>
  <c r="L4963" i="3"/>
  <c r="L5746" i="3"/>
  <c r="L2629" i="3"/>
  <c r="L1506" i="3"/>
  <c r="L3987" i="3"/>
  <c r="L1014" i="3"/>
  <c r="L4589" i="3"/>
  <c r="L4203" i="3"/>
  <c r="L5028" i="3"/>
  <c r="L1822" i="3"/>
  <c r="L4099" i="3"/>
  <c r="L379" i="3"/>
  <c r="L1110" i="3"/>
  <c r="L2187" i="3"/>
  <c r="L5478" i="3"/>
  <c r="L977" i="3"/>
  <c r="L1407" i="3"/>
  <c r="L5000" i="3"/>
  <c r="L3021" i="3"/>
  <c r="L3563" i="3"/>
  <c r="L3555" i="3"/>
  <c r="L1464" i="3"/>
  <c r="L3240" i="3"/>
  <c r="L2233" i="3"/>
  <c r="L1514" i="3"/>
  <c r="L4939" i="3"/>
  <c r="L5775" i="3"/>
  <c r="L2875" i="3"/>
  <c r="L954" i="3"/>
  <c r="L4928" i="3"/>
  <c r="L5154" i="3"/>
  <c r="L3580" i="3"/>
  <c r="L1513" i="3"/>
  <c r="L5350" i="3"/>
  <c r="L600" i="3"/>
  <c r="L4245" i="3"/>
  <c r="L5754" i="3"/>
  <c r="L3277" i="3"/>
  <c r="L2462" i="3"/>
  <c r="L5725" i="3"/>
  <c r="L1121" i="3"/>
  <c r="L2734" i="3"/>
  <c r="L5193" i="3"/>
  <c r="L5335" i="3"/>
  <c r="L3199" i="3"/>
  <c r="L4954" i="3"/>
  <c r="L5616" i="3"/>
  <c r="L3176" i="3"/>
  <c r="L1842" i="3"/>
  <c r="L1097" i="3"/>
  <c r="L4135" i="3"/>
  <c r="L5167" i="3"/>
  <c r="L4950" i="3"/>
  <c r="L1256" i="3"/>
  <c r="L3612" i="3"/>
  <c r="L5793" i="3"/>
  <c r="L83" i="3"/>
  <c r="L1909" i="3"/>
  <c r="L2017" i="3"/>
  <c r="L372" i="3"/>
  <c r="L704" i="3"/>
  <c r="L4711" i="3"/>
  <c r="L4199" i="3"/>
  <c r="L924" i="3"/>
  <c r="L2365" i="3"/>
  <c r="L4080" i="3"/>
  <c r="L4191" i="3"/>
  <c r="L4096" i="3"/>
  <c r="L671" i="3"/>
  <c r="L3127" i="3"/>
  <c r="L5255" i="3"/>
  <c r="L4384" i="3"/>
  <c r="L5750" i="3"/>
  <c r="L4883" i="3"/>
  <c r="L3526" i="3"/>
  <c r="L2307" i="3"/>
  <c r="L5646" i="3"/>
  <c r="L746" i="3"/>
  <c r="L1096" i="3"/>
  <c r="L3919" i="3"/>
  <c r="L5893" i="3"/>
  <c r="L3728" i="3"/>
  <c r="L5214" i="3"/>
  <c r="L1970" i="3"/>
  <c r="L3344" i="3"/>
  <c r="L322" i="3"/>
  <c r="L1804" i="3"/>
  <c r="L4338" i="3"/>
  <c r="L246" i="3"/>
  <c r="L3448" i="3"/>
  <c r="L2466" i="3"/>
  <c r="L4900" i="3"/>
  <c r="L2964" i="3"/>
  <c r="L1432" i="3"/>
  <c r="L593" i="3"/>
  <c r="L2424" i="3"/>
  <c r="L4663" i="3"/>
  <c r="L1615" i="3"/>
  <c r="L761" i="3"/>
  <c r="L2239" i="3"/>
  <c r="L963" i="3"/>
  <c r="L991" i="3"/>
  <c r="L5356" i="3"/>
  <c r="L3650" i="3"/>
  <c r="L1648" i="3"/>
  <c r="L3016" i="3"/>
  <c r="L1027" i="3"/>
  <c r="L3988" i="3"/>
  <c r="L3740" i="3"/>
  <c r="L4799" i="3"/>
  <c r="L2439" i="3"/>
  <c r="L3875" i="3"/>
  <c r="L5020" i="3"/>
  <c r="L5270" i="3"/>
  <c r="L948" i="3"/>
  <c r="L1392" i="3"/>
  <c r="L5926" i="3"/>
  <c r="L3404" i="3"/>
  <c r="L4313" i="3"/>
  <c r="L4263" i="3"/>
  <c r="L757" i="3"/>
  <c r="L2897" i="3"/>
  <c r="L4478" i="3"/>
  <c r="L807" i="3"/>
  <c r="L4348" i="3"/>
  <c r="L836" i="3"/>
  <c r="L1149" i="3"/>
  <c r="L5376" i="3"/>
  <c r="L3049" i="3"/>
  <c r="L4162" i="3"/>
  <c r="L2237" i="3"/>
  <c r="L4163" i="3"/>
  <c r="L4930" i="3"/>
  <c r="L2918" i="3"/>
  <c r="L3380" i="3"/>
  <c r="L736" i="3"/>
  <c r="L567" i="3"/>
  <c r="L334" i="3"/>
  <c r="L5681" i="3"/>
  <c r="L1978" i="3"/>
  <c r="L2804" i="3"/>
  <c r="L1577" i="3"/>
  <c r="L5718" i="3"/>
  <c r="L79" i="3"/>
  <c r="L3128" i="3"/>
  <c r="L2749" i="3"/>
  <c r="L3372" i="3"/>
  <c r="L1331" i="3"/>
  <c r="L2208" i="3"/>
  <c r="L93" i="3"/>
  <c r="L4595" i="3"/>
  <c r="L5696" i="3"/>
  <c r="L4859" i="3"/>
  <c r="L2103" i="3"/>
  <c r="L5036" i="3"/>
  <c r="L2405" i="3"/>
  <c r="L3160" i="3"/>
  <c r="L5421" i="3"/>
  <c r="L1725" i="3"/>
  <c r="L2308" i="3"/>
  <c r="L1317" i="3"/>
  <c r="L406" i="3"/>
  <c r="L3133" i="3"/>
  <c r="L2316" i="3"/>
  <c r="L5948" i="3"/>
  <c r="L2353" i="3"/>
  <c r="L4388" i="3"/>
  <c r="L987" i="3"/>
  <c r="L682" i="3"/>
  <c r="L1953" i="3"/>
  <c r="L4695" i="3"/>
  <c r="L4175" i="3"/>
  <c r="L5755" i="3"/>
  <c r="L534" i="3"/>
  <c r="L2476" i="3"/>
  <c r="L2420" i="3"/>
  <c r="L5984" i="3"/>
  <c r="L2030" i="3"/>
  <c r="L3098" i="3"/>
  <c r="L2048" i="3"/>
  <c r="L1827" i="3"/>
  <c r="L1596" i="3"/>
  <c r="L2709" i="3"/>
  <c r="L1170" i="3"/>
  <c r="L810" i="3"/>
  <c r="L2047" i="3"/>
  <c r="L5685" i="3"/>
  <c r="L1902" i="3"/>
  <c r="L3147" i="3"/>
  <c r="L663" i="3"/>
  <c r="L5190" i="3"/>
  <c r="L3591" i="3"/>
  <c r="L2127" i="3"/>
  <c r="L4863" i="3"/>
  <c r="L4699" i="3"/>
  <c r="L4986" i="3"/>
  <c r="L2175" i="3"/>
  <c r="L306" i="3"/>
  <c r="L827" i="3"/>
  <c r="L2211" i="3"/>
  <c r="L770" i="3"/>
  <c r="L4301" i="3"/>
  <c r="L3603" i="3"/>
  <c r="L1323" i="3"/>
  <c r="L846" i="3"/>
  <c r="L2108" i="3"/>
  <c r="L2377" i="3"/>
  <c r="L5030" i="3"/>
  <c r="L5837" i="3"/>
  <c r="L2751" i="3"/>
  <c r="L427" i="3"/>
  <c r="L3694" i="3"/>
  <c r="L839" i="3"/>
  <c r="L3908" i="3"/>
  <c r="L5721" i="3"/>
  <c r="L2640" i="3"/>
  <c r="L779" i="3"/>
  <c r="L4824" i="3"/>
  <c r="L3260" i="3"/>
  <c r="L4423" i="3"/>
  <c r="L3086" i="3"/>
  <c r="L5406" i="3"/>
  <c r="L3259" i="3"/>
  <c r="L5484" i="3"/>
  <c r="L4431" i="3"/>
  <c r="L1880" i="3"/>
  <c r="L3691" i="3"/>
  <c r="L7" i="3"/>
  <c r="L1791" i="3"/>
  <c r="L2311" i="3"/>
  <c r="L2690" i="3"/>
  <c r="L632" i="3"/>
  <c r="L708" i="3"/>
  <c r="L5284" i="3"/>
  <c r="L5139" i="3"/>
  <c r="L5636" i="3"/>
  <c r="L1863" i="3"/>
  <c r="L970" i="3"/>
  <c r="L5269" i="3"/>
  <c r="L633" i="3"/>
  <c r="L982" i="3"/>
  <c r="L956" i="3"/>
  <c r="L485" i="3"/>
  <c r="L3704" i="3"/>
  <c r="L1689" i="3"/>
  <c r="L4929" i="3"/>
  <c r="L1147" i="3"/>
  <c r="L167" i="3"/>
  <c r="L3486" i="3"/>
  <c r="L3507" i="3"/>
  <c r="L1938" i="3"/>
  <c r="L2855" i="3"/>
  <c r="L1394" i="3"/>
  <c r="L860" i="3"/>
  <c r="L4615" i="3"/>
  <c r="L3598" i="3"/>
  <c r="L5871" i="3"/>
  <c r="L4482" i="3"/>
  <c r="L5595" i="3"/>
  <c r="L5739" i="3"/>
  <c r="L5761" i="3"/>
  <c r="L5414" i="3"/>
  <c r="L2805" i="3"/>
  <c r="L3331" i="3"/>
  <c r="L5990" i="3"/>
  <c r="L5597" i="3"/>
  <c r="L2517" i="3"/>
  <c r="L3328" i="3"/>
  <c r="L4956" i="3"/>
  <c r="L5585" i="3"/>
  <c r="L5293" i="3"/>
  <c r="L3538" i="3"/>
  <c r="L55" i="3"/>
  <c r="L5093" i="3"/>
  <c r="L4262" i="3"/>
  <c r="L1139" i="3"/>
  <c r="L829" i="3"/>
  <c r="L3885" i="3"/>
  <c r="L3516" i="3"/>
  <c r="L1493" i="3"/>
  <c r="L921" i="3"/>
  <c r="L4558" i="3"/>
  <c r="L5479" i="3"/>
  <c r="L2199" i="3"/>
  <c r="L5892" i="3"/>
  <c r="L693" i="3"/>
  <c r="L1272" i="3"/>
  <c r="L971" i="3"/>
  <c r="L756" i="3"/>
  <c r="L3543" i="3"/>
  <c r="L4458" i="3"/>
  <c r="L1031" i="3"/>
  <c r="L1357" i="3"/>
  <c r="L64" i="3"/>
  <c r="L2160" i="3"/>
  <c r="L4494" i="3"/>
  <c r="L5918" i="3"/>
  <c r="L2670" i="3"/>
  <c r="L664" i="3"/>
  <c r="L947" i="3"/>
  <c r="L4563" i="3"/>
  <c r="L1372" i="3"/>
  <c r="L141" i="3"/>
  <c r="L2235" i="3"/>
  <c r="L3862" i="3"/>
  <c r="L5950" i="3"/>
  <c r="L193" i="3"/>
  <c r="L4188" i="3"/>
  <c r="L989" i="3"/>
  <c r="L1956" i="3"/>
  <c r="L4110" i="3"/>
  <c r="L1205" i="3"/>
  <c r="L990" i="3"/>
  <c r="L1955" i="3"/>
  <c r="L4155" i="3"/>
  <c r="L2155" i="3"/>
  <c r="L5767" i="3"/>
  <c r="L1775" i="3"/>
  <c r="L4342" i="3"/>
  <c r="L4587" i="3"/>
  <c r="L604" i="3"/>
  <c r="L131" i="3"/>
  <c r="L1452" i="3"/>
  <c r="L3703" i="3"/>
  <c r="L5810" i="3"/>
  <c r="L75" i="3"/>
  <c r="L3071" i="3"/>
  <c r="L559" i="3"/>
  <c r="L5023" i="3"/>
  <c r="L3112" i="3"/>
  <c r="L207" i="3"/>
  <c r="L1068" i="3"/>
  <c r="L4922" i="3"/>
  <c r="L4782" i="3"/>
  <c r="L398" i="3"/>
  <c r="L4421" i="3"/>
  <c r="L2506" i="3"/>
  <c r="L4250" i="3"/>
  <c r="L4416" i="3"/>
  <c r="L4946" i="3"/>
  <c r="L5811" i="3"/>
  <c r="L3190" i="3"/>
  <c r="L1776" i="3"/>
  <c r="L1707" i="3"/>
  <c r="L1403" i="3"/>
  <c r="L699" i="3"/>
  <c r="L2147" i="3"/>
  <c r="L4708" i="3"/>
  <c r="L2603" i="3"/>
  <c r="L3689" i="3"/>
  <c r="L5806" i="3"/>
  <c r="L5133" i="3"/>
  <c r="L3161" i="3"/>
  <c r="L852" i="3"/>
  <c r="L1726" i="3"/>
  <c r="L4293" i="3"/>
  <c r="L5483" i="3"/>
  <c r="L2628" i="3"/>
  <c r="L5041" i="3"/>
  <c r="L3188" i="3"/>
  <c r="L493" i="3"/>
  <c r="L1470" i="3"/>
  <c r="L3879" i="3"/>
  <c r="L5266" i="3"/>
  <c r="L3649" i="3"/>
  <c r="L1817" i="3"/>
  <c r="L5521" i="3"/>
  <c r="L5420" i="3"/>
  <c r="L3869" i="3"/>
  <c r="L5551" i="3"/>
  <c r="L3451" i="3"/>
  <c r="L4173" i="3"/>
  <c r="L4414" i="3"/>
  <c r="L572" i="3"/>
  <c r="L87" i="3"/>
  <c r="L281" i="3"/>
  <c r="L1781" i="3"/>
  <c r="L1686" i="3"/>
  <c r="L405" i="3"/>
  <c r="L4733" i="3"/>
  <c r="L4833" i="3"/>
  <c r="L1762" i="3"/>
  <c r="L2002" i="3"/>
  <c r="L1115" i="3"/>
  <c r="L1116" i="3"/>
  <c r="L2009" i="3"/>
  <c r="L5730" i="3"/>
  <c r="L5360" i="3"/>
  <c r="L3893" i="3"/>
  <c r="L2503" i="3"/>
  <c r="L2686" i="3"/>
  <c r="L5451" i="3"/>
  <c r="L1722" i="3"/>
  <c r="L4296" i="3"/>
  <c r="L4673" i="3"/>
  <c r="L868" i="3"/>
  <c r="L4985" i="3"/>
  <c r="L5532" i="3"/>
  <c r="L244" i="3"/>
  <c r="L4602" i="3"/>
  <c r="L1209" i="3"/>
  <c r="L243" i="3"/>
  <c r="L2371" i="3"/>
  <c r="L5518" i="3"/>
  <c r="L5262" i="3"/>
  <c r="L155" i="3"/>
  <c r="L5902" i="3"/>
  <c r="L3834" i="3"/>
  <c r="L2932" i="3"/>
  <c r="L521" i="3"/>
  <c r="L5993" i="3"/>
  <c r="L3970" i="3"/>
  <c r="L4522" i="3"/>
  <c r="L1254" i="3"/>
  <c r="L1370" i="3"/>
  <c r="L4142" i="3"/>
  <c r="L731" i="3"/>
  <c r="L5886" i="3"/>
  <c r="L563" i="3"/>
  <c r="L5576" i="3"/>
  <c r="L1148" i="3"/>
  <c r="L4843" i="3"/>
  <c r="L999" i="3"/>
  <c r="L365" i="3"/>
  <c r="L2429" i="3"/>
  <c r="L1503" i="3"/>
  <c r="L1128" i="3"/>
  <c r="L4909" i="3"/>
  <c r="L5394" i="3"/>
  <c r="L2300" i="3"/>
  <c r="L4687" i="3"/>
  <c r="L2339" i="3"/>
  <c r="L1138" i="3"/>
  <c r="L3843" i="3"/>
  <c r="L5911" i="3"/>
  <c r="L1675" i="3"/>
  <c r="L5717" i="3"/>
  <c r="L3253" i="3"/>
  <c r="L2530" i="3"/>
  <c r="L5859" i="3"/>
  <c r="L3338" i="3"/>
  <c r="L870" i="3"/>
  <c r="L4322" i="3"/>
  <c r="L59" i="3"/>
  <c r="L3966" i="3"/>
  <c r="L3408" i="3"/>
  <c r="L3119" i="3"/>
  <c r="L4574" i="3"/>
  <c r="L993" i="3"/>
  <c r="L3722" i="3"/>
  <c r="L96" i="3"/>
  <c r="L2890" i="3"/>
  <c r="L5373" i="3"/>
  <c r="L3592" i="3"/>
  <c r="L2253" i="3"/>
  <c r="L4677" i="3"/>
  <c r="L766" i="3"/>
  <c r="L1251" i="3"/>
  <c r="L4841" i="3"/>
  <c r="L2" i="3"/>
  <c r="L3426" i="3"/>
  <c r="L684" i="3"/>
  <c r="L5355" i="3"/>
  <c r="L5004" i="3"/>
  <c r="L2437" i="3"/>
  <c r="L2987" i="3"/>
  <c r="L4701" i="3"/>
  <c r="L4792" i="3"/>
  <c r="L3141" i="3"/>
  <c r="L5711" i="3"/>
  <c r="L1281" i="3"/>
  <c r="L557" i="3"/>
  <c r="L4653" i="3"/>
  <c r="L1559" i="3"/>
  <c r="L3853" i="3"/>
  <c r="L1241" i="3"/>
  <c r="L3803" i="3"/>
  <c r="L4343" i="3"/>
  <c r="L5864" i="3"/>
  <c r="L2738" i="3"/>
  <c r="L5887" i="3"/>
  <c r="L4185" i="3"/>
  <c r="L5411" i="3"/>
  <c r="L573" i="3"/>
  <c r="L4561" i="3"/>
  <c r="L2129" i="3"/>
  <c r="L211" i="3"/>
  <c r="L413" i="3"/>
  <c r="L1419" i="3"/>
  <c r="L481" i="3"/>
  <c r="L1861" i="3"/>
  <c r="L3458" i="3"/>
  <c r="L5816" i="3"/>
  <c r="L4387" i="3"/>
  <c r="L3504" i="3"/>
  <c r="L1789" i="3"/>
  <c r="L149" i="3"/>
  <c r="L2612" i="3"/>
  <c r="L3430" i="3"/>
  <c r="L4654" i="3"/>
  <c r="L1843" i="3"/>
  <c r="L3934" i="3"/>
  <c r="L3467" i="3"/>
  <c r="L4553" i="3"/>
  <c r="L2636" i="3"/>
  <c r="L3780" i="3"/>
  <c r="L1951" i="3"/>
  <c r="L1605" i="3"/>
  <c r="L2284" i="3"/>
  <c r="L4856" i="3"/>
  <c r="L550" i="3"/>
  <c r="L4009" i="3"/>
  <c r="L1313" i="3"/>
  <c r="L3407" i="3"/>
  <c r="L2178" i="3"/>
  <c r="L3964" i="3"/>
  <c r="L5764" i="3"/>
  <c r="L443" i="3"/>
  <c r="L809" i="3"/>
  <c r="L1849" i="3"/>
  <c r="L5876" i="3"/>
  <c r="L2242" i="3"/>
  <c r="L3569" i="3"/>
  <c r="L223" i="3"/>
  <c r="L847" i="3"/>
  <c r="L1729" i="3"/>
  <c r="L1935" i="3"/>
  <c r="L1629" i="3"/>
  <c r="L5322" i="3"/>
  <c r="L360" i="3"/>
  <c r="L4473" i="3"/>
  <c r="L3394" i="3"/>
  <c r="L4209" i="3"/>
  <c r="L134" i="3"/>
  <c r="L1065" i="3"/>
  <c r="L1255" i="3"/>
  <c r="L5285" i="3"/>
  <c r="L5637" i="3"/>
  <c r="L2576" i="3"/>
  <c r="L1922" i="3"/>
  <c r="L5225" i="3"/>
  <c r="L2657" i="3"/>
  <c r="L5300" i="3"/>
  <c r="L5596" i="3"/>
  <c r="L3593" i="3"/>
  <c r="L2053" i="3"/>
  <c r="L5252" i="3"/>
  <c r="L3724" i="3"/>
  <c r="L3208" i="3"/>
  <c r="L145" i="3"/>
  <c r="L4233" i="3"/>
  <c r="L4002" i="3"/>
  <c r="L3509" i="3"/>
  <c r="L4625" i="3"/>
  <c r="L5181" i="3"/>
  <c r="L3554" i="3"/>
  <c r="L2800" i="3"/>
  <c r="L5959" i="3"/>
  <c r="L5835" i="3"/>
  <c r="L4208" i="3"/>
  <c r="L1602" i="3"/>
  <c r="L4947" i="3"/>
  <c r="L4845" i="3"/>
  <c r="L5157" i="3"/>
  <c r="L189" i="3"/>
  <c r="L5257" i="3"/>
  <c r="L4650" i="3"/>
  <c r="L2591" i="3"/>
  <c r="L3859" i="3"/>
  <c r="L103" i="3"/>
  <c r="L5091" i="3"/>
  <c r="L3221" i="3"/>
  <c r="L5216" i="3"/>
  <c r="L4248" i="3"/>
  <c r="L2132" i="3"/>
  <c r="L1480" i="3"/>
  <c r="L1142" i="3"/>
  <c r="L4514" i="3"/>
  <c r="L3053" i="3"/>
  <c r="L2739" i="3"/>
  <c r="L4304" i="3"/>
  <c r="L2213" i="3"/>
  <c r="L795" i="3"/>
  <c r="L696" i="3"/>
  <c r="L1418" i="3"/>
  <c r="L5650" i="3"/>
  <c r="L4018" i="3"/>
  <c r="L5745" i="3"/>
  <c r="L4571" i="3"/>
  <c r="L1628" i="3"/>
  <c r="L660" i="3"/>
  <c r="L2960" i="3"/>
  <c r="L5123" i="3"/>
  <c r="L3643" i="3"/>
  <c r="L4056" i="3"/>
  <c r="L1260" i="3"/>
  <c r="L716" i="3"/>
  <c r="L979" i="3"/>
  <c r="L3666" i="3"/>
  <c r="L4850" i="3"/>
  <c r="L2396" i="3"/>
  <c r="L886" i="3"/>
  <c r="L3268" i="3"/>
  <c r="L1434" i="3"/>
  <c r="L4812" i="3"/>
  <c r="L1435" i="3"/>
  <c r="L3272" i="3"/>
  <c r="L2659" i="3"/>
  <c r="L3767" i="3"/>
  <c r="L4860" i="3"/>
  <c r="L793" i="3"/>
  <c r="L1311" i="3"/>
  <c r="L5244" i="3"/>
  <c r="L1801" i="3"/>
  <c r="L3192" i="3"/>
  <c r="L1058" i="3"/>
  <c r="L1125" i="3"/>
  <c r="L463" i="3"/>
  <c r="L5782" i="3"/>
  <c r="L552" i="3"/>
  <c r="L754" i="3"/>
  <c r="L5156" i="3"/>
  <c r="L4518" i="3"/>
  <c r="L1242" i="3"/>
  <c r="L3433" i="3"/>
  <c r="L327" i="3"/>
  <c r="L3774" i="3"/>
  <c r="L558" i="3"/>
  <c r="L887" i="3"/>
  <c r="L3228" i="3"/>
  <c r="L5413" i="3"/>
  <c r="L946" i="3"/>
  <c r="L4666" i="3"/>
  <c r="L551" i="3"/>
  <c r="L2883" i="3"/>
  <c r="L4020" i="3"/>
  <c r="L3731" i="3"/>
  <c r="L3206" i="3"/>
  <c r="L3205" i="3"/>
  <c r="L4969" i="3"/>
  <c r="L4402" i="3"/>
  <c r="L869" i="3"/>
  <c r="L5304" i="3"/>
  <c r="L2495" i="3"/>
  <c r="L5396" i="3"/>
  <c r="L1944" i="3"/>
  <c r="L219" i="3"/>
  <c r="L3519" i="3"/>
  <c r="L2026" i="3"/>
  <c r="L4952" i="3"/>
  <c r="L4752" i="3"/>
  <c r="L299" i="3"/>
  <c r="L4795" i="3"/>
  <c r="L5858" i="3"/>
  <c r="L1657" i="3"/>
  <c r="L3311" i="3"/>
  <c r="L3443" i="3"/>
  <c r="L3673" i="3"/>
  <c r="L2775" i="3"/>
  <c r="L777" i="3"/>
  <c r="L5232" i="3"/>
  <c r="L586" i="3"/>
  <c r="L4324" i="3"/>
  <c r="L2003" i="3"/>
  <c r="L336" i="3"/>
  <c r="L4390" i="3"/>
  <c r="L674" i="3"/>
  <c r="L1239" i="3"/>
  <c r="L276" i="3"/>
  <c r="L1231" i="3"/>
  <c r="L1486" i="3"/>
  <c r="L4893" i="3"/>
  <c r="L339" i="3"/>
  <c r="L5776" i="3"/>
  <c r="L3308" i="3"/>
  <c r="L5573" i="3"/>
  <c r="L3756" i="3"/>
  <c r="L4128" i="3"/>
  <c r="L5072" i="3"/>
  <c r="L4638" i="3"/>
  <c r="L1099" i="3"/>
  <c r="L112" i="3"/>
  <c r="L2794" i="3"/>
  <c r="L3087" i="3"/>
  <c r="L5744" i="3"/>
  <c r="L965" i="3"/>
  <c r="L3439" i="3"/>
  <c r="L1745" i="3"/>
  <c r="L5485" i="3"/>
  <c r="L2813" i="3"/>
  <c r="L4234" i="3"/>
  <c r="L5301" i="3"/>
  <c r="L2713" i="3"/>
  <c r="L1928" i="3"/>
  <c r="L421" i="3"/>
  <c r="L1904" i="3"/>
  <c r="L5653" i="3"/>
  <c r="L5832" i="3"/>
  <c r="L3166" i="3"/>
  <c r="L1292" i="3"/>
  <c r="L2214" i="3"/>
  <c r="L4256" i="3"/>
  <c r="L1591" i="3"/>
  <c r="L4333" i="3"/>
  <c r="L1261" i="3"/>
  <c r="L5233" i="3"/>
  <c r="L3360" i="3"/>
  <c r="L5547" i="3"/>
  <c r="L1204" i="3"/>
  <c r="L1025" i="3"/>
  <c r="L2057" i="3"/>
  <c r="L1038" i="3"/>
  <c r="L283" i="3"/>
  <c r="L399" i="3"/>
  <c r="L5575" i="3"/>
  <c r="L1504" i="3"/>
  <c r="L221" i="3"/>
  <c r="L5557" i="3"/>
  <c r="L1429" i="3"/>
  <c r="L2654" i="3"/>
  <c r="L1688" i="3"/>
  <c r="L5352" i="3"/>
  <c r="L4231" i="3"/>
  <c r="L2366" i="3"/>
  <c r="L1390" i="3"/>
  <c r="L3232" i="3"/>
  <c r="L3035" i="3"/>
  <c r="L1823" i="3"/>
  <c r="L535" i="3"/>
  <c r="L180" i="3"/>
  <c r="L804" i="3"/>
  <c r="L1551" i="3"/>
  <c r="L5723" i="3"/>
  <c r="L5357" i="3"/>
  <c r="L3792" i="3"/>
  <c r="L2304" i="3"/>
  <c r="L4170" i="3"/>
  <c r="L3540" i="3"/>
  <c r="L2540" i="3"/>
  <c r="L2230" i="3"/>
  <c r="L3757" i="3"/>
  <c r="L4808" i="3"/>
  <c r="L3324" i="3"/>
  <c r="L778" i="3"/>
  <c r="L168" i="3"/>
  <c r="L3134" i="3"/>
  <c r="L2609" i="3"/>
  <c r="L2135" i="3"/>
  <c r="L2291" i="3"/>
  <c r="L3285" i="3"/>
  <c r="L4470" i="3"/>
  <c r="L1366" i="3"/>
  <c r="L4319" i="3"/>
  <c r="L5343" i="3"/>
  <c r="L578" i="3"/>
  <c r="L2962" i="3"/>
  <c r="L1444" i="3"/>
  <c r="L5514" i="3"/>
  <c r="L3283" i="3"/>
  <c r="L5784" i="3"/>
  <c r="L4013" i="3"/>
  <c r="L150" i="3"/>
  <c r="L1672" i="3"/>
  <c r="L5125" i="3"/>
  <c r="L89" i="3"/>
  <c r="L4866" i="3"/>
  <c r="L5241" i="3"/>
  <c r="L1691" i="3"/>
  <c r="L90" i="3"/>
  <c r="L566" i="3"/>
  <c r="L1190" i="3"/>
  <c r="L124" i="3"/>
  <c r="L3168" i="3"/>
  <c r="L1921" i="3"/>
  <c r="L5840" i="3"/>
  <c r="L3201" i="3"/>
  <c r="L439" i="3"/>
  <c r="L2436" i="3"/>
  <c r="L562" i="3"/>
  <c r="L4791" i="3"/>
  <c r="L2562" i="3"/>
  <c r="L2876" i="3"/>
  <c r="L455" i="3"/>
  <c r="L2791" i="3"/>
  <c r="L1662" i="3"/>
  <c r="L1704" i="3"/>
  <c r="L3936" i="3"/>
  <c r="L4108" i="3"/>
  <c r="L1164" i="3"/>
  <c r="L3171" i="3"/>
  <c r="L3606" i="3"/>
  <c r="L4562" i="3"/>
  <c r="L5111" i="3"/>
  <c r="L4011" i="3"/>
  <c r="L3572" i="3"/>
  <c r="L798" i="3"/>
  <c r="L1024" i="3"/>
  <c r="L395" i="3"/>
  <c r="L4363" i="3"/>
  <c r="L5449" i="3"/>
  <c r="L2894" i="3"/>
  <c r="L3755" i="3"/>
  <c r="L799" i="3"/>
  <c r="L1100" i="3"/>
  <c r="L5208" i="3"/>
  <c r="L5217" i="3"/>
  <c r="L2617" i="3"/>
  <c r="L1946" i="3"/>
  <c r="L86" i="3"/>
  <c r="L1402" i="3"/>
  <c r="L5131" i="3"/>
  <c r="L1046" i="3"/>
  <c r="L361" i="3"/>
  <c r="L1279" i="3"/>
  <c r="L156" i="3"/>
  <c r="L4276" i="3"/>
  <c r="L1665" i="3"/>
  <c r="L5970" i="3"/>
  <c r="L4503" i="3"/>
  <c r="L5847" i="3"/>
  <c r="L3818" i="3"/>
  <c r="L3697" i="3"/>
  <c r="L4309" i="3"/>
  <c r="L4330" i="3"/>
  <c r="L4331" i="3"/>
  <c r="L2144" i="3"/>
  <c r="L5969" i="3"/>
  <c r="L2768" i="3"/>
  <c r="L4714" i="3"/>
  <c r="L2624" i="3"/>
  <c r="L4569" i="3"/>
  <c r="L45" i="3"/>
  <c r="L3421" i="3"/>
  <c r="L3795" i="3"/>
  <c r="L4991" i="3"/>
  <c r="L2277" i="3"/>
  <c r="L3008" i="3"/>
  <c r="L2525" i="3"/>
  <c r="L3596" i="3"/>
  <c r="L2526" i="3"/>
  <c r="L15" i="3"/>
  <c r="L2326" i="3"/>
  <c r="L4027" i="3"/>
  <c r="L2880" i="3"/>
  <c r="L2718" i="3"/>
  <c r="L4198" i="3"/>
  <c r="L5081" i="3"/>
  <c r="L3050" i="3"/>
  <c r="L4920" i="3"/>
  <c r="L3345" i="3"/>
  <c r="L1422" i="3"/>
  <c r="L2306" i="3"/>
  <c r="L5185" i="3"/>
  <c r="L186" i="3"/>
  <c r="L4315" i="3"/>
  <c r="L3163" i="3"/>
  <c r="L2731" i="3"/>
  <c r="L5945" i="3"/>
  <c r="L267" i="3"/>
  <c r="L3630" i="3"/>
  <c r="L5116" i="3"/>
  <c r="L2319" i="3"/>
  <c r="L5605" i="3"/>
  <c r="L4880" i="3"/>
  <c r="L4407" i="3"/>
  <c r="L4664" i="3"/>
  <c r="L4079" i="3"/>
  <c r="L3660" i="3"/>
  <c r="L2240" i="3"/>
  <c r="L5977" i="3"/>
  <c r="L4968" i="3"/>
  <c r="L3973" i="3"/>
  <c r="L330" i="3"/>
  <c r="L4923" i="3"/>
  <c r="L2325" i="3"/>
  <c r="L3247" i="3"/>
  <c r="L2459" i="3"/>
  <c r="L2834" i="3"/>
  <c r="L5115" i="3"/>
  <c r="L341" i="3"/>
  <c r="L5967" i="3"/>
  <c r="L2089" i="3"/>
  <c r="L1226" i="3"/>
  <c r="L2072" i="3"/>
  <c r="L4034" i="3"/>
  <c r="L5469" i="3"/>
  <c r="L1185" i="3"/>
  <c r="L3487" i="3"/>
  <c r="L1846" i="3"/>
  <c r="L4068" i="3"/>
  <c r="L2554" i="3"/>
  <c r="L4216" i="3"/>
  <c r="L3435" i="3"/>
  <c r="L5377" i="3"/>
  <c r="L471" i="3"/>
  <c r="L2523" i="3"/>
  <c r="L5259" i="3"/>
  <c r="L1473" i="3"/>
  <c r="L5736" i="3"/>
  <c r="L1841" i="3"/>
  <c r="L1949" i="3"/>
  <c r="L2829" i="3"/>
  <c r="L1017" i="3"/>
  <c r="L4495" i="3"/>
  <c r="L4889" i="3"/>
  <c r="L3173" i="3"/>
  <c r="L424" i="3"/>
  <c r="L579" i="3"/>
  <c r="L875" i="3"/>
  <c r="L347" i="3"/>
  <c r="L19" i="3"/>
  <c r="L3874" i="3"/>
  <c r="L3860" i="3"/>
  <c r="L5666" i="3"/>
  <c r="L1069" i="3"/>
  <c r="L2438" i="3"/>
  <c r="L4122" i="3"/>
  <c r="L4551" i="3"/>
  <c r="L208" i="3"/>
  <c r="L2513" i="3"/>
  <c r="L5363" i="3"/>
  <c r="L5674" i="3"/>
  <c r="L1104" i="3"/>
  <c r="L215" i="3"/>
  <c r="L5825" i="3"/>
  <c r="L5126" i="3"/>
  <c r="L616" i="3"/>
  <c r="L5553" i="3"/>
  <c r="L3444" i="3"/>
  <c r="L4073" i="3"/>
  <c r="L2499" i="3"/>
  <c r="L3717" i="3"/>
  <c r="L4977" i="3"/>
  <c r="L3335" i="3"/>
  <c r="L462" i="3"/>
  <c r="L440" i="3"/>
  <c r="L1179" i="3"/>
  <c r="L97" i="3"/>
  <c r="L4012" i="3"/>
  <c r="L1929" i="3"/>
  <c r="L264" i="3"/>
  <c r="L1410" i="3"/>
  <c r="L1189" i="3"/>
  <c r="L1645" i="3"/>
  <c r="L1646" i="3"/>
  <c r="L4822" i="3"/>
  <c r="L4507" i="3"/>
  <c r="L5772" i="3"/>
  <c r="L683" i="3"/>
  <c r="L5424" i="3"/>
  <c r="L3659" i="3"/>
  <c r="L3455" i="3"/>
  <c r="L5552" i="3"/>
  <c r="L358" i="3"/>
  <c r="L3084" i="3"/>
  <c r="L3712" i="3"/>
  <c r="L5783" i="3"/>
  <c r="L2167" i="3"/>
  <c r="L1644" i="3"/>
  <c r="L4838" i="3"/>
  <c r="L2493" i="3"/>
  <c r="L1994" i="3"/>
  <c r="L724" i="3"/>
  <c r="L5002" i="3"/>
  <c r="L2421" i="3"/>
  <c r="L5607" i="3"/>
  <c r="L5953" i="3"/>
  <c r="L5932" i="3"/>
  <c r="L2051" i="3"/>
  <c r="L4784" i="3"/>
  <c r="L2454" i="3"/>
  <c r="L5298" i="3"/>
  <c r="L3648" i="3"/>
  <c r="L4279" i="3"/>
  <c r="L620" i="3"/>
  <c r="L224" i="3"/>
  <c r="L130" i="3"/>
  <c r="L1137" i="3"/>
  <c r="L619" i="3"/>
  <c r="L2070" i="3"/>
  <c r="L1393" i="3"/>
  <c r="L2821" i="3"/>
  <c r="L4019" i="3"/>
  <c r="L3432" i="3"/>
  <c r="L212" i="3"/>
  <c r="L3723" i="3"/>
  <c r="L969" i="3"/>
  <c r="L1380" i="3"/>
  <c r="L5471" i="3"/>
  <c r="L3978" i="3"/>
  <c r="L1885" i="3"/>
  <c r="L3810" i="3"/>
  <c r="L3946" i="3"/>
  <c r="L3001" i="3"/>
  <c r="L3923" i="3"/>
  <c r="L1194" i="3"/>
  <c r="L434" i="3"/>
  <c r="L2204" i="3"/>
  <c r="L4787" i="3"/>
  <c r="L5684" i="3"/>
  <c r="L2625" i="3"/>
  <c r="L5450" i="3"/>
  <c r="L721" i="3"/>
  <c r="L4413" i="3"/>
  <c r="L4762" i="3"/>
  <c r="L4535" i="3"/>
  <c r="L3960" i="3"/>
  <c r="L1998" i="3"/>
  <c r="L259" i="3"/>
  <c r="L4369" i="3"/>
  <c r="L4578" i="3"/>
  <c r="L1228" i="3"/>
  <c r="L2100" i="3"/>
  <c r="L2060" i="3"/>
  <c r="L5296" i="3"/>
  <c r="L2119" i="3"/>
  <c r="L4891" i="3"/>
  <c r="L1702" i="3"/>
  <c r="L50" i="3"/>
  <c r="L4492" i="3"/>
  <c r="L5401" i="3"/>
  <c r="L1798" i="3"/>
  <c r="L2850" i="3"/>
  <c r="L1668" i="3"/>
  <c r="L5487" i="3"/>
  <c r="L5261" i="3"/>
  <c r="L490" i="3"/>
  <c r="L5868" i="3"/>
  <c r="L5215" i="3"/>
  <c r="L5272" i="3"/>
  <c r="L105" i="3"/>
  <c r="L2216" i="3"/>
  <c r="L3816" i="3"/>
  <c r="L5682" i="3"/>
  <c r="L252" i="3"/>
  <c r="L2136" i="3"/>
  <c r="L3401" i="3"/>
  <c r="L3094" i="3"/>
  <c r="L1495" i="3"/>
  <c r="L3116" i="3"/>
  <c r="L3847" i="3"/>
  <c r="L5106" i="3"/>
  <c r="L2946" i="3"/>
  <c r="L2956" i="3"/>
  <c r="L2349" i="3"/>
  <c r="L4848" i="3"/>
  <c r="L4132" i="3"/>
  <c r="L1326" i="3"/>
  <c r="L4267" i="3"/>
  <c r="L3623" i="3"/>
  <c r="L5142" i="3"/>
  <c r="L3661" i="3"/>
  <c r="L4095" i="3"/>
  <c r="L3412" i="3"/>
  <c r="L544" i="3"/>
  <c r="L4197" i="3"/>
  <c r="L794" i="3"/>
  <c r="L2168" i="3"/>
  <c r="L5976" i="3"/>
  <c r="L3500" i="3"/>
  <c r="L1214" i="3"/>
  <c r="L479" i="3"/>
  <c r="L1538" i="3"/>
  <c r="L5563" i="3"/>
  <c r="L1093" i="3"/>
  <c r="L3492" i="3"/>
  <c r="L2014" i="3"/>
  <c r="L1830" i="3"/>
  <c r="L1458" i="3"/>
  <c r="L3628" i="3"/>
  <c r="L1042" i="3"/>
  <c r="L1852" i="3"/>
  <c r="L5400" i="3"/>
  <c r="L3390" i="3"/>
  <c r="L1351" i="3"/>
  <c r="L2792" i="3"/>
  <c r="L5159" i="3"/>
  <c r="L2430" i="3"/>
  <c r="L4452" i="3"/>
  <c r="L3368" i="3"/>
  <c r="L1894" i="3"/>
  <c r="L3092" i="3"/>
  <c r="L2518" i="3"/>
  <c r="L4840" i="3"/>
  <c r="L5749" i="3"/>
  <c r="L4237" i="3"/>
  <c r="L328" i="3"/>
  <c r="L3123" i="3"/>
  <c r="L4100" i="3"/>
  <c r="L2472" i="3"/>
  <c r="L3815" i="3"/>
  <c r="L98" i="3"/>
  <c r="L5922" i="3"/>
  <c r="L2539" i="3"/>
  <c r="L3217" i="3"/>
  <c r="L5965" i="3"/>
  <c r="L2796" i="3"/>
  <c r="L1589" i="3"/>
  <c r="L2064" i="3"/>
  <c r="L3830" i="3"/>
  <c r="L91" i="3"/>
  <c r="L2564" i="3"/>
  <c r="L8" i="3"/>
  <c r="L4550" i="3"/>
  <c r="L143" i="3"/>
  <c r="L3544" i="3"/>
  <c r="L4549" i="3"/>
  <c r="L1234" i="3"/>
  <c r="L3410" i="3"/>
  <c r="L4878" i="3"/>
  <c r="L1235" i="3"/>
  <c r="L3316" i="3"/>
  <c r="L862" i="3"/>
  <c r="L430" i="3"/>
  <c r="L3533" i="3"/>
  <c r="L137" i="3"/>
  <c r="L3222" i="3"/>
  <c r="L2533" i="3"/>
  <c r="L4766" i="3"/>
  <c r="L3229" i="3"/>
  <c r="L1832" i="3"/>
  <c r="L5490" i="3"/>
  <c r="L1751" i="3"/>
  <c r="L76" i="3"/>
  <c r="L1772" i="3"/>
  <c r="L4184" i="3"/>
  <c r="L629" i="3"/>
  <c r="L5248" i="3"/>
  <c r="L5781" i="3"/>
  <c r="L4389" i="3"/>
  <c r="L2347" i="3"/>
  <c r="L2243" i="3"/>
  <c r="L873" i="3"/>
  <c r="L5830" i="3"/>
  <c r="L1656" i="3"/>
  <c r="L5191" i="3"/>
  <c r="L998" i="3"/>
  <c r="L4676" i="3"/>
  <c r="L996" i="3"/>
  <c r="L5419" i="3"/>
  <c r="L1952" i="3"/>
  <c r="L4107" i="3"/>
  <c r="L384" i="3"/>
  <c r="L3672" i="3"/>
  <c r="L5110" i="3"/>
  <c r="L4754" i="3"/>
  <c r="L5961" i="3"/>
  <c r="L1244" i="3"/>
  <c r="L3416" i="3"/>
  <c r="L2226" i="3"/>
  <c r="L4738" i="3"/>
  <c r="L1066" i="3"/>
  <c r="L3894" i="3"/>
  <c r="L1316" i="3"/>
  <c r="L3214" i="3"/>
  <c r="L818" i="3"/>
  <c r="L5221" i="3"/>
  <c r="L3984" i="3"/>
  <c r="L828" i="3"/>
  <c r="L1178" i="3"/>
  <c r="L3079" i="3"/>
  <c r="L2461" i="3"/>
  <c r="L1288" i="3"/>
  <c r="L1585" i="3"/>
  <c r="L1477" i="3"/>
  <c r="L3921" i="3"/>
  <c r="L3604" i="3"/>
  <c r="L3742" i="3"/>
  <c r="L4770" i="3"/>
  <c r="L154" i="3"/>
  <c r="L3892" i="3"/>
  <c r="L678" i="3"/>
  <c r="L1603" i="3"/>
  <c r="L3768" i="3"/>
  <c r="L1558" i="3"/>
  <c r="L123" i="3"/>
  <c r="L3715" i="3"/>
  <c r="L5780" i="3"/>
  <c r="L210" i="3"/>
  <c r="L109" i="3"/>
  <c r="L5455" i="3"/>
  <c r="L937" i="3"/>
  <c r="L3318" i="3"/>
  <c r="L569" i="3"/>
  <c r="L3130" i="3"/>
  <c r="L2315" i="3"/>
  <c r="L501" i="3"/>
  <c r="L1996" i="3"/>
  <c r="L4902" i="3"/>
  <c r="L5207" i="3"/>
  <c r="L1044" i="3"/>
  <c r="L2989" i="3"/>
  <c r="L2839" i="3"/>
  <c r="L2851" i="3"/>
  <c r="L966" i="3"/>
  <c r="L5049" i="3"/>
  <c r="L1064" i="3"/>
  <c r="L4601" i="3"/>
  <c r="L3733" i="3"/>
  <c r="L5031" i="3"/>
  <c r="L2632" i="3"/>
  <c r="L5998" i="3"/>
  <c r="L1433" i="3"/>
  <c r="L4652" i="3"/>
  <c r="L164" i="3"/>
  <c r="L2715" i="3"/>
  <c r="L1285" i="3"/>
  <c r="L3998" i="3"/>
  <c r="L3865" i="3"/>
  <c r="L2125" i="3"/>
  <c r="L300" i="3"/>
  <c r="L3059" i="3"/>
  <c r="L3369" i="3"/>
  <c r="L2931" i="3"/>
  <c r="L5099" i="3"/>
  <c r="L4266" i="3"/>
  <c r="L1601" i="3"/>
  <c r="L2541" i="3"/>
  <c r="L5098" i="3"/>
  <c r="L5656" i="3"/>
  <c r="L3266" i="3"/>
  <c r="L2998" i="3"/>
  <c r="L2683" i="3"/>
  <c r="L2900" i="3"/>
  <c r="L5137" i="3"/>
  <c r="L216" i="3"/>
  <c r="L3437" i="3"/>
  <c r="L4990" i="3"/>
  <c r="L1869" i="3"/>
  <c r="L3583" i="3"/>
  <c r="L318" i="3"/>
  <c r="L3890" i="3"/>
  <c r="L3115" i="3"/>
  <c r="L4879" i="3"/>
  <c r="L177" i="3"/>
  <c r="L701" i="3"/>
  <c r="L3989" i="3"/>
  <c r="L3066" i="3"/>
  <c r="L1611" i="3"/>
  <c r="L32" i="3"/>
  <c r="L4078" i="3"/>
  <c r="L3758" i="3"/>
  <c r="L3195" i="3"/>
  <c r="L2090" i="3"/>
  <c r="L42" i="3"/>
  <c r="L975" i="3"/>
  <c r="L1713" i="3"/>
  <c r="L1043" i="3"/>
  <c r="L2244" i="3"/>
  <c r="L1653" i="3"/>
  <c r="L2004" i="3"/>
  <c r="L2221" i="3"/>
  <c r="L5756" i="3"/>
  <c r="L3420" i="3"/>
  <c r="L1579" i="3"/>
  <c r="L2921" i="3"/>
  <c r="L694" i="3"/>
  <c r="L1269" i="3"/>
  <c r="L1676" i="3"/>
  <c r="L121" i="3"/>
  <c r="L4405" i="3"/>
  <c r="L1361" i="3"/>
  <c r="L183" i="3"/>
  <c r="L1459" i="3"/>
  <c r="L2336" i="3"/>
  <c r="L4734" i="3"/>
  <c r="L1212" i="3"/>
  <c r="L3078" i="3"/>
  <c r="L760" i="3"/>
  <c r="L4417" i="3"/>
  <c r="L5174" i="3"/>
  <c r="L5378" i="3"/>
  <c r="L1692" i="3"/>
  <c r="L4630" i="3"/>
  <c r="L5790" i="3"/>
  <c r="L2566" i="3"/>
  <c r="L5975" i="3"/>
  <c r="L1133" i="3"/>
  <c r="L3399" i="3"/>
  <c r="L3172" i="3"/>
  <c r="L5720" i="3"/>
  <c r="L265" i="3"/>
  <c r="L5540" i="3"/>
  <c r="L214" i="3"/>
  <c r="L2590" i="3"/>
  <c r="L5787" i="3"/>
  <c r="L904" i="3"/>
  <c r="L3783" i="3"/>
  <c r="L3064" i="3"/>
  <c r="L5813" i="3"/>
  <c r="L4865" i="3"/>
  <c r="L1003" i="3"/>
  <c r="L4179" i="3"/>
  <c r="L5263" i="3"/>
  <c r="L640" i="3"/>
  <c r="L4767" i="3"/>
  <c r="L590" i="3"/>
  <c r="L4914" i="3"/>
  <c r="L4976" i="3"/>
  <c r="L5853" i="3"/>
  <c r="L3778" i="3"/>
  <c r="L5029" i="3"/>
  <c r="L2645" i="3"/>
  <c r="L1092" i="3"/>
  <c r="L3619" i="3"/>
  <c r="L2856" i="3"/>
  <c r="L5256" i="3"/>
  <c r="L2589" i="3"/>
  <c r="L2256" i="3"/>
  <c r="L4156" i="3"/>
  <c r="L5679" i="3"/>
  <c r="L1396" i="3"/>
  <c r="L2215" i="3"/>
  <c r="L2166" i="3"/>
  <c r="L3782" i="3"/>
  <c r="L2260" i="3"/>
  <c r="L5247" i="3"/>
  <c r="L2833" i="3"/>
  <c r="L1487" i="3"/>
  <c r="L585" i="3"/>
  <c r="L2403" i="3"/>
  <c r="L5319" i="3"/>
  <c r="L533" i="3"/>
  <c r="L1962" i="3"/>
  <c r="L63" i="3"/>
  <c r="L3339" i="3"/>
  <c r="L313" i="3"/>
  <c r="L3655" i="3"/>
  <c r="L3450" i="3"/>
  <c r="L1845" i="3"/>
  <c r="L3358" i="3"/>
  <c r="L5877" i="3"/>
  <c r="L4614" i="3"/>
  <c r="L4945" i="3"/>
  <c r="L1740" i="3"/>
  <c r="L527" i="3"/>
  <c r="L1632" i="3"/>
  <c r="L2653" i="3"/>
  <c r="L5219" i="3"/>
  <c r="L1638" i="3"/>
  <c r="L5906" i="3"/>
  <c r="L1821" i="3"/>
  <c r="L2701" i="3"/>
  <c r="L1872" i="3"/>
  <c r="L1492" i="3"/>
  <c r="L1627" i="3"/>
  <c r="L2128" i="3"/>
  <c r="L5351" i="3"/>
  <c r="L458" i="3"/>
  <c r="L4025" i="3"/>
  <c r="L1936" i="3"/>
  <c r="L6000" i="3"/>
  <c r="L4999" i="3"/>
  <c r="L3010" i="3"/>
  <c r="L1386" i="3"/>
  <c r="L3306" i="3"/>
  <c r="L5333" i="3"/>
  <c r="L3347" i="3"/>
  <c r="L4858" i="3"/>
  <c r="L3927" i="3"/>
  <c r="L412" i="3"/>
  <c r="L4739" i="3"/>
  <c r="L179" i="3"/>
  <c r="L3313" i="3"/>
  <c r="L2035" i="3"/>
  <c r="L1870" i="3"/>
  <c r="L4350" i="3"/>
  <c r="L1067" i="3"/>
  <c r="L1816" i="3"/>
  <c r="L5981" i="3"/>
  <c r="L2068" i="3"/>
  <c r="L5511" i="3"/>
  <c r="L5627" i="3"/>
  <c r="L4375" i="3"/>
  <c r="L4154" i="3"/>
  <c r="L4716" i="3"/>
  <c r="L4529" i="3"/>
  <c r="L4870" i="3"/>
  <c r="L495" i="3"/>
  <c r="L4753" i="3"/>
  <c r="L4713" i="3"/>
  <c r="L5578" i="3"/>
  <c r="L538" i="3"/>
  <c r="L814" i="3"/>
  <c r="L719" i="3"/>
  <c r="L2000" i="3"/>
  <c r="L3213" i="3"/>
  <c r="L2027" i="3"/>
  <c r="L2110" i="3"/>
  <c r="L1201" i="3"/>
  <c r="L2142" i="3"/>
  <c r="L2868" i="3"/>
  <c r="L1217" i="3"/>
  <c r="L1528" i="3"/>
  <c r="L3288" i="3"/>
  <c r="L4408" i="3"/>
  <c r="L2707" i="3"/>
  <c r="L202" i="3"/>
  <c r="L2224" i="3"/>
  <c r="L3484" i="3"/>
  <c r="L1847" i="3"/>
  <c r="L879" i="3"/>
  <c r="L933" i="3"/>
  <c r="L5708" i="3"/>
  <c r="L3068" i="3"/>
  <c r="L4593" i="3"/>
  <c r="L2150" i="3"/>
  <c r="L4394" i="3"/>
  <c r="L1146" i="3"/>
  <c r="L3639" i="3"/>
  <c r="L4374" i="3"/>
  <c r="L2973" i="3"/>
  <c r="L1367" i="3"/>
  <c r="L5097" i="3"/>
  <c r="L813" i="3"/>
  <c r="L2557" i="3"/>
  <c r="L4899" i="3"/>
  <c r="L5978" i="3"/>
  <c r="L2907" i="3"/>
  <c r="L1007" i="3"/>
  <c r="L1383" i="3"/>
  <c r="L2595" i="3"/>
  <c r="L5260" i="3"/>
  <c r="L4157" i="3"/>
  <c r="L1145" i="3"/>
  <c r="L605" i="3"/>
  <c r="L2706" i="3"/>
  <c r="L5494" i="3"/>
  <c r="L5141" i="3"/>
  <c r="L3472" i="3"/>
  <c r="L2157" i="3"/>
  <c r="L1263" i="3"/>
  <c r="L700" i="3"/>
  <c r="L1663" i="3"/>
  <c r="L1373" i="3"/>
  <c r="L4957" i="3"/>
  <c r="L1340" i="3"/>
  <c r="L4320" i="3"/>
  <c r="L5604" i="3"/>
  <c r="L5640" i="3"/>
  <c r="L257" i="3"/>
  <c r="L4392" i="3"/>
  <c r="L3301" i="3"/>
  <c r="L3445" i="3"/>
  <c r="L1700" i="3"/>
  <c r="L3102" i="3"/>
  <c r="L5434" i="3"/>
  <c r="L3419" i="3"/>
  <c r="L5842" i="3"/>
  <c r="L4215" i="3"/>
  <c r="L4138" i="3"/>
  <c r="L4683" i="3"/>
  <c r="L4326" i="3"/>
  <c r="L290" i="3"/>
  <c r="L3797" i="3"/>
  <c r="L2098" i="3"/>
  <c r="L4628" i="3"/>
  <c r="L2422" i="3"/>
  <c r="L2272" i="3"/>
  <c r="L4629" i="3"/>
  <c r="L3638" i="3"/>
  <c r="L4581" i="3"/>
  <c r="L359" i="3"/>
  <c r="L634" i="3"/>
  <c r="L4308" i="3"/>
  <c r="L3752" i="3"/>
  <c r="L317" i="3"/>
  <c r="L3887" i="3"/>
  <c r="L5387" i="3"/>
  <c r="L1690" i="3"/>
  <c r="L2864" i="3"/>
  <c r="L2936" i="3"/>
  <c r="L2312" i="3"/>
  <c r="L65" i="3"/>
  <c r="L553" i="3"/>
  <c r="L3334" i="3"/>
  <c r="L1765" i="3"/>
  <c r="L3244" i="3"/>
  <c r="L5094" i="3"/>
  <c r="L735" i="3"/>
  <c r="L5044" i="3"/>
  <c r="L5003" i="3"/>
  <c r="L4050" i="3"/>
  <c r="L2096" i="3"/>
  <c r="L561" i="3"/>
  <c r="L5202" i="3"/>
  <c r="L859" i="3"/>
  <c r="L1305" i="3"/>
  <c r="L1364" i="3"/>
  <c r="L1886" i="3"/>
  <c r="L1291" i="3"/>
  <c r="L5794" i="3"/>
  <c r="L1182" i="3"/>
  <c r="L4174" i="3"/>
  <c r="L5303" i="3"/>
  <c r="L5171" i="3"/>
  <c r="L4555" i="3"/>
  <c r="L1737" i="3"/>
  <c r="L1748" i="3"/>
  <c r="L1794" i="3"/>
  <c r="L935" i="3"/>
  <c r="L1723" i="3"/>
  <c r="L2164" i="3"/>
  <c r="L1055" i="3"/>
  <c r="L2044" i="3"/>
  <c r="L101" i="3"/>
  <c r="L1884" i="3"/>
  <c r="L1238" i="3"/>
  <c r="L1855" i="3"/>
  <c r="L3111" i="3"/>
  <c r="L4290" i="3"/>
  <c r="L5599" i="3"/>
  <c r="L2475" i="3"/>
  <c r="L1989" i="3"/>
  <c r="L5729" i="3"/>
  <c r="L1699" i="3"/>
  <c r="L4764" i="3"/>
  <c r="L530" i="3"/>
  <c r="L1075" i="3"/>
  <c r="L3721" i="3"/>
  <c r="L3139" i="3"/>
  <c r="L1746" i="3"/>
  <c r="L2203" i="3"/>
  <c r="L4295" i="3"/>
  <c r="L2845" i="3"/>
  <c r="L4684" i="3"/>
  <c r="L5348" i="3"/>
  <c r="L762" i="3"/>
  <c r="L5935" i="3"/>
  <c r="L5657" i="3"/>
  <c r="L967" i="3"/>
  <c r="L153" i="3"/>
  <c r="L3861" i="3"/>
  <c r="L2241" i="3"/>
  <c r="L1177" i="3"/>
  <c r="L82" i="3"/>
  <c r="L5728" i="3"/>
  <c r="L475" i="3"/>
  <c r="L370" i="3"/>
  <c r="L2257" i="3"/>
  <c r="L2975" i="3"/>
  <c r="L3567" i="3"/>
  <c r="L3204" i="3"/>
  <c r="L1476" i="3"/>
  <c r="L3585" i="3"/>
  <c r="L5235" i="3"/>
  <c r="L3017" i="3"/>
  <c r="L1400" i="3"/>
  <c r="L3749" i="3"/>
  <c r="L2548" i="3"/>
  <c r="L4959" i="3"/>
  <c r="L4537" i="3"/>
  <c r="L2793" i="3"/>
  <c r="L11" i="3"/>
  <c r="L1543" i="3"/>
  <c r="L5076" i="3"/>
  <c r="L4890" i="3"/>
  <c r="L824" i="3"/>
  <c r="L1567" i="3"/>
  <c r="L1887" i="3"/>
  <c r="L4941" i="3"/>
  <c r="L5407" i="3"/>
  <c r="L3153" i="3"/>
  <c r="L2996" i="3"/>
  <c r="L4874" i="3"/>
  <c r="L2082" i="3"/>
  <c r="L5389" i="3"/>
  <c r="L2039" i="3"/>
  <c r="L2290" i="3"/>
  <c r="L3565" i="3"/>
  <c r="L838" i="3"/>
  <c r="L4702" i="3"/>
  <c r="L1300" i="3"/>
  <c r="L4853" i="3"/>
  <c r="L3821" i="3"/>
  <c r="L2289" i="3"/>
  <c r="L3210" i="3"/>
  <c r="L182" i="3"/>
  <c r="L3833" i="3"/>
  <c r="L4433" i="3"/>
  <c r="L3636" i="3"/>
  <c r="L5584" i="3"/>
  <c r="L5548" i="3"/>
  <c r="L1697" i="3"/>
  <c r="L5005" i="3"/>
  <c r="L2920" i="3"/>
  <c r="L3065" i="3"/>
  <c r="L2711" i="3"/>
  <c r="L3246" i="3"/>
  <c r="L4575" i="3"/>
  <c r="L3918" i="3"/>
  <c r="L3299" i="3"/>
  <c r="L2328" i="3"/>
  <c r="L4867" i="3"/>
  <c r="L4410" i="3"/>
  <c r="L1158" i="3"/>
  <c r="L5833" i="3"/>
  <c r="L1173" i="3"/>
  <c r="L4354" i="3"/>
  <c r="L5921" i="3"/>
  <c r="L1967" i="3"/>
  <c r="L1453" i="3"/>
  <c r="L5823" i="3"/>
  <c r="L2012" i="3"/>
  <c r="L3063" i="3"/>
  <c r="L2677" i="3"/>
  <c r="L646" i="3"/>
  <c r="L1773" i="3"/>
  <c r="L2133" i="3"/>
  <c r="L3617" i="3"/>
  <c r="L536" i="3"/>
  <c r="L2456" i="3"/>
  <c r="L5642" i="3"/>
  <c r="L4483" i="3"/>
  <c r="L4365" i="3"/>
  <c r="L5083" i="3"/>
  <c r="L525" i="3"/>
  <c r="L2384" i="3"/>
  <c r="L4648" i="3"/>
  <c r="L1964" i="3"/>
  <c r="L2854" i="3"/>
  <c r="L690" i="3"/>
  <c r="L5705" i="3"/>
  <c r="L3282" i="3"/>
  <c r="L5240" i="3"/>
  <c r="L1947" i="3"/>
  <c r="L3992" i="3"/>
  <c r="L508" i="3"/>
  <c r="L4166" i="3"/>
  <c r="L5026" i="3"/>
  <c r="L4910" i="3"/>
  <c r="L2837" i="3"/>
  <c r="L3571" i="3"/>
  <c r="L5310" i="3"/>
  <c r="L5386" i="3"/>
  <c r="L3442" i="3"/>
  <c r="L102" i="3"/>
  <c r="L3979" i="3"/>
  <c r="L2153" i="3"/>
  <c r="L3485" i="3"/>
  <c r="L940" i="3"/>
  <c r="L2588" i="3"/>
  <c r="L772" i="3"/>
  <c r="L3786" i="3"/>
  <c r="L2626" i="3"/>
  <c r="L764" i="3"/>
  <c r="L4696" i="3"/>
  <c r="L2488" i="3"/>
  <c r="L656" i="3"/>
  <c r="L926" i="3"/>
  <c r="L4501" i="3"/>
  <c r="L5452" i="3"/>
  <c r="L3080" i="3"/>
  <c r="L135" i="3"/>
  <c r="L4779" i="3"/>
  <c r="L4674" i="3"/>
  <c r="L403" i="3"/>
  <c r="L1854" i="3"/>
  <c r="L158" i="3"/>
  <c r="L1303" i="3"/>
  <c r="L2019" i="3"/>
  <c r="L2121" i="3"/>
  <c r="L5102" i="3"/>
  <c r="L5869" i="3"/>
  <c r="L3352" i="3"/>
  <c r="L882" i="3"/>
  <c r="L3383" i="3"/>
  <c r="L2092" i="3"/>
  <c r="L1153" i="3"/>
  <c r="L1685" i="3"/>
  <c r="L5952" i="3"/>
  <c r="L3289" i="3"/>
  <c r="L84" i="3"/>
  <c r="L3613" i="3"/>
  <c r="L1730" i="3"/>
  <c r="L4474" i="3"/>
  <c r="L686" i="3"/>
  <c r="L4115" i="3"/>
  <c r="L3809" i="3"/>
  <c r="L5138" i="3"/>
  <c r="L4539" i="3"/>
  <c r="L2250" i="3"/>
  <c r="L2370" i="3"/>
  <c r="L3920" i="3"/>
  <c r="L549" i="3"/>
  <c r="L712" i="3"/>
  <c r="L5751" i="3"/>
  <c r="L3031" i="3"/>
  <c r="L5464" i="3"/>
  <c r="L3577" i="3"/>
  <c r="L4243" i="3"/>
  <c r="L4567" i="3"/>
  <c r="L5676" i="3"/>
  <c r="L1108" i="3"/>
  <c r="L4811" i="3"/>
  <c r="L1216" i="3"/>
  <c r="L4114" i="3"/>
  <c r="L5692" i="3"/>
  <c r="L2034" i="3"/>
  <c r="L957" i="3"/>
  <c r="L856" i="3"/>
  <c r="L1744" i="3"/>
  <c r="L841" i="3"/>
  <c r="L5901" i="3"/>
  <c r="L2099" i="3"/>
  <c r="L1778" i="3"/>
  <c r="L3708" i="3"/>
  <c r="L3456" i="3"/>
  <c r="L2426" i="3"/>
  <c r="L5620" i="3"/>
  <c r="L20" i="3"/>
  <c r="L144" i="3"/>
  <c r="L1684" i="3"/>
  <c r="L1620" i="3"/>
  <c r="L4158" i="3"/>
  <c r="L397" i="3"/>
  <c r="L950" i="3"/>
  <c r="L4490" i="3"/>
  <c r="L4112" i="3"/>
  <c r="L116" i="3"/>
  <c r="L4875" i="3"/>
  <c r="L4300" i="3"/>
  <c r="L5829" i="3"/>
  <c r="L4534" i="3"/>
  <c r="L4690" i="3"/>
  <c r="L4820" i="3"/>
  <c r="L4131" i="3"/>
  <c r="L4528" i="3"/>
  <c r="L1658" i="3"/>
  <c r="L3854" i="3"/>
  <c r="L1446" i="3"/>
  <c r="L2930" i="3"/>
  <c r="L877" i="3"/>
  <c r="L5867" i="3"/>
  <c r="L5008" i="3"/>
  <c r="L1916" i="3"/>
  <c r="L4521" i="3"/>
  <c r="L426" i="3"/>
  <c r="L1545" i="3"/>
  <c r="L2593" i="3"/>
  <c r="L4759" i="3"/>
  <c r="L368" i="3"/>
  <c r="L5344" i="3"/>
  <c r="L5722" i="3"/>
  <c r="L291" i="3"/>
  <c r="L5046" i="3"/>
  <c r="L543" i="3"/>
  <c r="L3169" i="3"/>
  <c r="L5827" i="3"/>
  <c r="L5655" i="3"/>
  <c r="L10" i="3"/>
  <c r="L2658" i="3"/>
  <c r="L1262" i="3"/>
  <c r="L474" i="3"/>
  <c r="L5632" i="3"/>
  <c r="L1309" i="3"/>
  <c r="L3223" i="3"/>
  <c r="L1236" i="3"/>
  <c r="L5516" i="3"/>
  <c r="L2750" i="3"/>
  <c r="L4897" i="3"/>
  <c r="L2414" i="3"/>
  <c r="L1039" i="3"/>
  <c r="L5063" i="3"/>
  <c r="L2228" i="3"/>
  <c r="L5253" i="3"/>
  <c r="L1507" i="3"/>
  <c r="L929" i="3"/>
  <c r="L2273" i="3"/>
  <c r="L5955" i="3"/>
  <c r="L808" i="3"/>
  <c r="L5630" i="3"/>
  <c r="L5258" i="3"/>
  <c r="L5698" i="3"/>
  <c r="L5719" i="3"/>
  <c r="L2262" i="3"/>
  <c r="L1172" i="3"/>
  <c r="L2971" i="3"/>
  <c r="L4894" i="3"/>
  <c r="L4742" i="3"/>
  <c r="L1555" i="3"/>
  <c r="L2181" i="3"/>
  <c r="L3937" i="3"/>
  <c r="L5051" i="3"/>
  <c r="L345" i="3"/>
  <c r="L5574" i="3"/>
  <c r="L2509" i="3"/>
  <c r="L3751" i="3"/>
  <c r="L5930" i="3"/>
  <c r="L1901" i="3"/>
  <c r="L2786" i="3"/>
  <c r="L4938" i="3"/>
  <c r="L4218" i="3"/>
  <c r="L4059" i="3"/>
  <c r="L2077" i="3"/>
  <c r="L1035" i="3"/>
  <c r="L3676" i="3"/>
  <c r="L3738" i="3"/>
  <c r="L2259" i="3"/>
  <c r="L3459" i="3"/>
  <c r="L4530" i="3"/>
  <c r="L1960" i="3"/>
  <c r="L5058" i="3"/>
  <c r="L1710" i="3"/>
  <c r="L3737" i="3"/>
  <c r="L3131" i="3"/>
  <c r="L2232" i="3"/>
  <c r="L3560" i="3"/>
  <c r="L2287" i="3"/>
  <c r="L5436" i="3"/>
  <c r="L4905" i="3"/>
  <c r="L3976" i="3"/>
  <c r="L4427" i="3"/>
  <c r="L394" i="3"/>
  <c r="L4448" i="3"/>
  <c r="L2270" i="3"/>
  <c r="L1736" i="3"/>
  <c r="L174" i="3"/>
  <c r="L433" i="3"/>
  <c r="L3051" i="3"/>
  <c r="L5359" i="3"/>
  <c r="L2444" i="3"/>
  <c r="L5067" i="3"/>
  <c r="L3047" i="3"/>
  <c r="L506" i="3"/>
  <c r="L3267" i="3"/>
  <c r="L1012" i="3"/>
  <c r="L2830" i="3"/>
  <c r="L703" i="3"/>
  <c r="L642" i="3"/>
  <c r="L1698" i="3"/>
  <c r="L4339" i="3"/>
  <c r="L3671" i="3"/>
  <c r="L3776" i="3"/>
  <c r="L3365" i="3"/>
  <c r="L4149" i="3"/>
  <c r="L1625" i="3"/>
  <c r="L1095" i="3"/>
  <c r="L3255" i="3"/>
  <c r="L3400" i="3"/>
  <c r="L3038" i="3"/>
  <c r="L5732" i="3"/>
  <c r="L5206" i="3"/>
  <c r="L546" i="3"/>
  <c r="L163" i="3"/>
  <c r="L878" i="3"/>
  <c r="L949" i="3"/>
  <c r="L2955" i="3"/>
  <c r="L1384" i="3"/>
  <c r="L1539" i="3"/>
  <c r="L57" i="3"/>
  <c r="L3275" i="3"/>
  <c r="L5474" i="3"/>
  <c r="L2313" i="3"/>
  <c r="L3814" i="3"/>
  <c r="L5802" i="3"/>
  <c r="L1341" i="3"/>
  <c r="L5907" i="3"/>
  <c r="L1743" i="3"/>
  <c r="L2383" i="3"/>
  <c r="L5454" i="3"/>
  <c r="L1896" i="3"/>
  <c r="L5555" i="3"/>
  <c r="L3325" i="3"/>
  <c r="L4111" i="3"/>
  <c r="L3491" i="3"/>
  <c r="L1131" i="3"/>
  <c r="L4917" i="3"/>
  <c r="L4005" i="3"/>
  <c r="L2148" i="3"/>
  <c r="L5205" i="3"/>
  <c r="L1867" i="3"/>
  <c r="L1135" i="3"/>
  <c r="L587" i="3"/>
  <c r="L1640" i="3"/>
  <c r="L4631" i="3"/>
  <c r="L5007" i="3"/>
  <c r="L3488" i="3"/>
  <c r="L5526" i="3"/>
  <c r="L147" i="3"/>
  <c r="L5433" i="3"/>
  <c r="L3" i="3"/>
  <c r="L2878" i="3"/>
  <c r="L5639" i="3"/>
  <c r="L4380" i="3"/>
  <c r="L56" i="3"/>
  <c r="L3813" i="3"/>
  <c r="L636" i="3"/>
  <c r="L2857" i="3"/>
  <c r="L5789" i="3"/>
  <c r="L743" i="3"/>
  <c r="L5801" i="3"/>
  <c r="L1088" i="3"/>
  <c r="L4772" i="3"/>
  <c r="L5012" i="3"/>
  <c r="L92" i="3"/>
  <c r="L4497" i="3"/>
  <c r="L3845" i="3"/>
  <c r="L1525" i="3"/>
  <c r="L3026" i="3"/>
  <c r="L1985" i="3"/>
  <c r="L5104" i="3"/>
  <c r="L4680" i="3"/>
  <c r="L5706" i="3"/>
  <c r="L5045" i="3"/>
  <c r="L1497" i="3"/>
  <c r="L5038" i="3"/>
  <c r="L1359" i="3"/>
  <c r="L1488" i="3"/>
  <c r="L4678" i="3"/>
  <c r="L2413" i="3"/>
  <c r="L5492" i="3"/>
  <c r="L622" i="3"/>
  <c r="L2898" i="3"/>
  <c r="L401" i="3"/>
  <c r="L5438" i="3"/>
  <c r="L2516" i="3"/>
  <c r="L3388" i="3"/>
  <c r="L1349" i="3"/>
  <c r="L3323" i="3"/>
  <c r="L5798" i="3"/>
  <c r="L139" i="3"/>
  <c r="L4520" i="3"/>
  <c r="L3461" i="3"/>
  <c r="L5561" i="3"/>
  <c r="L2544" i="3"/>
  <c r="L2190" i="3"/>
  <c r="L3462" i="3"/>
  <c r="L2656" i="3"/>
  <c r="L2945" i="3"/>
  <c r="L3556" i="3"/>
  <c r="L2271" i="3"/>
  <c r="L5873" i="3"/>
  <c r="L3012" i="3"/>
  <c r="L4997" i="3"/>
  <c r="L2704" i="3"/>
  <c r="L5991" i="3"/>
  <c r="L3359" i="3"/>
  <c r="L3402" i="3"/>
  <c r="L981" i="3"/>
  <c r="L2188" i="3"/>
  <c r="L2710" i="3"/>
  <c r="L2760" i="3"/>
  <c r="L2193" i="3"/>
  <c r="L1763" i="3"/>
  <c r="L4030" i="3"/>
  <c r="L901" i="3"/>
  <c r="L3054" i="3"/>
  <c r="L4098" i="3"/>
  <c r="L3711" i="3"/>
  <c r="L3220" i="3"/>
  <c r="L4282" i="3"/>
  <c r="L3895" i="3"/>
  <c r="L2572" i="3"/>
  <c r="L2468" i="3"/>
  <c r="L4849" i="3"/>
  <c r="L3835" i="3"/>
  <c r="L5403" i="3"/>
  <c r="L1250" i="3"/>
  <c r="L5034" i="3"/>
  <c r="L1720" i="3"/>
  <c r="L2386" i="3"/>
  <c r="L3647" i="3"/>
  <c r="L1612" i="3"/>
  <c r="L5625" i="3"/>
  <c r="L5393" i="3"/>
  <c r="L1237" i="3"/>
  <c r="L5290" i="3"/>
  <c r="L5663" i="3"/>
  <c r="L185" i="3"/>
  <c r="L2723" i="3"/>
  <c r="L3143" i="3"/>
  <c r="L4258" i="3"/>
  <c r="L3248" i="3"/>
  <c r="L2965" i="3"/>
  <c r="L4722" i="3"/>
  <c r="L5701" i="3"/>
  <c r="L125" i="3"/>
  <c r="L4167" i="3"/>
  <c r="L4671" i="3"/>
  <c r="L4101" i="3"/>
  <c r="L3077" i="3"/>
  <c r="L4846" i="3"/>
  <c r="L1858" i="3"/>
  <c r="L5068" i="3"/>
  <c r="L169" i="3"/>
  <c r="L781" i="3"/>
  <c r="L1979" i="3"/>
  <c r="L759" i="3"/>
  <c r="L2473" i="3"/>
  <c r="L5644" i="3"/>
  <c r="L2614" i="3"/>
  <c r="L1792" i="3"/>
  <c r="L2457" i="3"/>
  <c r="L400" i="3"/>
  <c r="L114" i="3"/>
  <c r="L542" i="3"/>
  <c r="L5124" i="3"/>
  <c r="L4896" i="3"/>
  <c r="L4137" i="3"/>
  <c r="L5643" i="3"/>
  <c r="L234" i="3"/>
  <c r="L4743" i="3"/>
  <c r="L3179" i="3"/>
  <c r="L5974" i="3"/>
  <c r="L1536" i="3"/>
  <c r="L5437" i="3"/>
  <c r="L241" i="3"/>
  <c r="L755" i="3"/>
  <c r="L5268" i="3"/>
  <c r="L3321" i="3"/>
  <c r="L988" i="3"/>
  <c r="L5276" i="3"/>
  <c r="L2769" i="3"/>
  <c r="L2652" i="3"/>
  <c r="L5863" i="3"/>
  <c r="L4515" i="3"/>
  <c r="L2893" i="3"/>
  <c r="L1595" i="3"/>
  <c r="L2069" i="3"/>
  <c r="L626" i="3"/>
  <c r="L3587" i="3"/>
  <c r="L1401" i="3"/>
  <c r="L2581" i="3"/>
  <c r="L1086" i="3"/>
  <c r="L4675" i="3"/>
  <c r="L2990" i="3"/>
  <c r="L2598" i="3"/>
  <c r="L3097" i="3"/>
  <c r="L2708" i="3"/>
  <c r="L5297" i="3"/>
  <c r="L885" i="3"/>
  <c r="L5849" i="3"/>
  <c r="L4371" i="3"/>
  <c r="L3449" i="3"/>
  <c r="L3290" i="3"/>
  <c r="L1724" i="3"/>
  <c r="L2933" i="3"/>
  <c r="L39" i="3"/>
  <c r="L1582" i="3"/>
  <c r="L5752" i="3"/>
  <c r="L3849" i="3"/>
  <c r="L4926" i="3"/>
  <c r="L2179" i="3"/>
  <c r="L175" i="3"/>
  <c r="L1436" i="3"/>
  <c r="L4936" i="3"/>
  <c r="L3716" i="3"/>
  <c r="L2950" i="3"/>
  <c r="L4426" i="3"/>
  <c r="L697" i="3"/>
  <c r="L2949" i="3"/>
  <c r="L3395" i="3"/>
  <c r="L4693" i="3"/>
  <c r="L4358" i="3"/>
  <c r="L5804" i="3"/>
  <c r="L5641" i="3"/>
  <c r="L343" i="3"/>
  <c r="L2006" i="3"/>
  <c r="L748" i="3"/>
  <c r="L1540" i="3"/>
  <c r="L1248" i="3"/>
  <c r="L3729" i="3"/>
  <c r="L908" i="3"/>
  <c r="L1199" i="3"/>
  <c r="L5280" i="3"/>
  <c r="L1807" i="3"/>
  <c r="L3762" i="3"/>
  <c r="L1168" i="3"/>
  <c r="L3624" i="3"/>
  <c r="L4491" i="3"/>
  <c r="L581" i="3"/>
  <c r="L5624" i="3"/>
  <c r="L3748" i="3"/>
  <c r="L4104" i="3"/>
  <c r="L4901" i="3"/>
  <c r="L1659" i="3"/>
  <c r="L5510" i="3"/>
  <c r="L5025" i="3"/>
  <c r="L3958" i="3"/>
  <c r="L3651" i="3"/>
  <c r="L195" i="3"/>
  <c r="L3969" i="3"/>
  <c r="L5234" i="3"/>
  <c r="L499" i="3"/>
  <c r="L5987" i="3"/>
  <c r="L260" i="3"/>
  <c r="L258" i="3"/>
  <c r="L3942" i="3"/>
  <c r="L2547" i="3"/>
  <c r="L5226" i="3"/>
  <c r="L4265" i="3"/>
  <c r="L5096" i="3"/>
  <c r="L5958" i="3"/>
  <c r="L2941" i="3"/>
  <c r="L450" i="3"/>
  <c r="L906" i="3"/>
  <c r="L3645" i="3"/>
  <c r="L3779" i="3"/>
  <c r="L1094" i="3"/>
  <c r="L1599" i="3"/>
  <c r="L668" i="3"/>
  <c r="L5288" i="3"/>
  <c r="L4" i="3"/>
  <c r="L4488" i="3"/>
  <c r="L898" i="3"/>
  <c r="L3234" i="3"/>
  <c r="L3685" i="3"/>
  <c r="L2816" i="3"/>
  <c r="L4705" i="3"/>
  <c r="L5463" i="3"/>
  <c r="L1728" i="3"/>
  <c r="L3326" i="3"/>
  <c r="L5024" i="3"/>
  <c r="L1213" i="3"/>
  <c r="L2997" i="3"/>
  <c r="L5312" i="3"/>
  <c r="L1175" i="3"/>
  <c r="L1913" i="3"/>
  <c r="L5017" i="3"/>
  <c r="L5481" i="3"/>
  <c r="L3286" i="3"/>
  <c r="L3899" i="3"/>
  <c r="L3152" i="3"/>
  <c r="L407" i="3"/>
  <c r="L31" i="3"/>
  <c r="L5432" i="3"/>
  <c r="L1225" i="3"/>
  <c r="L2728" i="3"/>
  <c r="L3362" i="3"/>
  <c r="L1918" i="3"/>
  <c r="L4932" i="3"/>
  <c r="L3025" i="3"/>
  <c r="L515" i="3"/>
  <c r="L1610" i="3"/>
  <c r="L5913" i="3"/>
  <c r="L3888" i="3"/>
  <c r="L1873" i="3"/>
  <c r="L3882" i="3"/>
  <c r="L3124" i="3"/>
  <c r="L2877" i="3"/>
  <c r="L5158" i="3"/>
  <c r="L1174" i="3"/>
  <c r="L835" i="3"/>
  <c r="L4003" i="3"/>
  <c r="L4061" i="3"/>
  <c r="L1682" i="3"/>
  <c r="L1831" i="3"/>
  <c r="L5134" i="3"/>
  <c r="L3167" i="3"/>
  <c r="L5422" i="3"/>
  <c r="L980" i="3"/>
  <c r="L903" i="3"/>
  <c r="L2299" i="3"/>
  <c r="L1450" i="3"/>
  <c r="L1428" i="3"/>
  <c r="L1583" i="3"/>
  <c r="L1117" i="3"/>
  <c r="L1927" i="3"/>
  <c r="L1926" i="3"/>
  <c r="L1731" i="3"/>
  <c r="L4781" i="3"/>
  <c r="L2758" i="3"/>
  <c r="L1531" i="3"/>
  <c r="L3003" i="3"/>
  <c r="L2010" i="3"/>
  <c r="L4655" i="3"/>
  <c r="L2434" i="3"/>
  <c r="L2212" i="3"/>
  <c r="L4964" i="3"/>
  <c r="L4318" i="3"/>
  <c r="L1111" i="3"/>
  <c r="L2563" i="3"/>
  <c r="L3121" i="3"/>
  <c r="L4962" i="3"/>
  <c r="L5340" i="3"/>
  <c r="L1420" i="3"/>
  <c r="L1910" i="3"/>
  <c r="L3292" i="3"/>
  <c r="L459" i="3"/>
  <c r="L282" i="3"/>
  <c r="L5695" i="3"/>
  <c r="L3454" i="3"/>
  <c r="L5089" i="3"/>
  <c r="L3924" i="3"/>
  <c r="L5245" i="3"/>
  <c r="L2815" i="3"/>
  <c r="L1983" i="3"/>
  <c r="L3089" i="3"/>
  <c r="L5146" i="3"/>
  <c r="L1324" i="3"/>
  <c r="L3145" i="3"/>
  <c r="L4911" i="3"/>
  <c r="L1479" i="3"/>
  <c r="L4445" i="3"/>
  <c r="L2889" i="3"/>
  <c r="L5633" i="3"/>
  <c r="L4586" i="3"/>
  <c r="L4826" i="3"/>
  <c r="L4862" i="3"/>
  <c r="L2490" i="3"/>
  <c r="L5488" i="3"/>
  <c r="L3440" i="3"/>
  <c r="L4623" i="3"/>
  <c r="L2782" i="3"/>
  <c r="L2323" i="3"/>
  <c r="L278" i="3"/>
  <c r="L4228" i="3"/>
  <c r="L51" i="3"/>
  <c r="L5937" i="3"/>
  <c r="L4195" i="3"/>
  <c r="L1278" i="3"/>
  <c r="L2605" i="3"/>
  <c r="L4869" i="3"/>
  <c r="L570" i="3"/>
  <c r="L992" i="3"/>
  <c r="L5529" i="3"/>
  <c r="L4981" i="3"/>
  <c r="L2162" i="3"/>
  <c r="L2283" i="3"/>
  <c r="L3351" i="3"/>
  <c r="L1621" i="3"/>
  <c r="L934" i="3"/>
  <c r="L5237" i="3"/>
  <c r="L2881" i="3"/>
  <c r="L2512" i="3"/>
  <c r="L28" i="3"/>
  <c r="L2395" i="3"/>
  <c r="L5669" i="3"/>
  <c r="L3057" i="3"/>
  <c r="L5668" i="3"/>
  <c r="L4074" i="3"/>
  <c r="L162" i="3"/>
  <c r="L3093" i="3"/>
  <c r="L4052" i="3"/>
  <c r="L3841" i="3"/>
  <c r="L518" i="3"/>
  <c r="L498" i="3"/>
  <c r="L1441" i="3"/>
  <c r="L2966" i="3"/>
  <c r="L3364" i="3"/>
  <c r="L127" i="3"/>
  <c r="L3436" i="3"/>
  <c r="L4177" i="3"/>
  <c r="L3465" i="3"/>
  <c r="L5213" i="3"/>
  <c r="L3594" i="3"/>
  <c r="L5368" i="3"/>
  <c r="L3536" i="3"/>
  <c r="L3982" i="3"/>
  <c r="L331" i="3"/>
  <c r="L3392" i="3"/>
  <c r="L5598" i="3"/>
  <c r="L4037" i="3"/>
  <c r="L1666" i="3"/>
  <c r="L932" i="3"/>
  <c r="L1166" i="3"/>
  <c r="L4252" i="3"/>
  <c r="L4727" i="3"/>
  <c r="L4735" i="3"/>
  <c r="L4036" i="3"/>
  <c r="L5504" i="3"/>
  <c r="L3036" i="3"/>
  <c r="L5707" i="3"/>
  <c r="L3602" i="3"/>
  <c r="L298" i="3"/>
  <c r="L1332" i="3"/>
  <c r="L320" i="3"/>
  <c r="L4967" i="3"/>
  <c r="L5345" i="3"/>
  <c r="L235" i="3"/>
  <c r="L3726" i="3"/>
  <c r="L2191" i="3"/>
  <c r="L2844" i="3"/>
  <c r="L5588" i="3"/>
  <c r="L3981" i="3"/>
  <c r="L667" i="3"/>
  <c r="L5140" i="3"/>
  <c r="L4980" i="3"/>
  <c r="L266" i="3"/>
  <c r="L1895" i="3"/>
  <c r="L199" i="3"/>
  <c r="L727" i="3"/>
  <c r="L897" i="3"/>
  <c r="L2678" i="3"/>
  <c r="L1802" i="3"/>
  <c r="L3950" i="3"/>
  <c r="L1968" i="3"/>
  <c r="L4287" i="3"/>
  <c r="L5923" i="3"/>
  <c r="L617" i="3"/>
  <c r="L3076" i="3"/>
  <c r="L1282" i="3"/>
  <c r="L4434" i="3"/>
  <c r="L3284" i="3"/>
  <c r="L1224" i="3"/>
  <c r="L1758" i="3"/>
  <c r="L2238" i="3"/>
  <c r="L1381" i="3"/>
  <c r="L5934" i="3"/>
  <c r="L2340" i="3"/>
  <c r="L5250" i="3"/>
  <c r="L3972" i="3"/>
  <c r="L3434" i="3"/>
  <c r="L5920" i="3"/>
  <c r="L5742" i="3"/>
  <c r="L5797" i="3"/>
  <c r="L5735" i="3"/>
  <c r="L5161" i="3"/>
  <c r="L3744" i="3"/>
  <c r="L1016" i="3"/>
  <c r="L1430" i="3"/>
  <c r="L3932" i="3"/>
  <c r="L800" i="3"/>
  <c r="L4247" i="3"/>
  <c r="L1828" i="3"/>
  <c r="L2412" i="3"/>
  <c r="L5533" i="3"/>
  <c r="L47" i="3"/>
  <c r="L5040" i="3"/>
  <c r="L2666" i="3"/>
  <c r="L4816" i="3"/>
  <c r="L503" i="3"/>
  <c r="L1109" i="3"/>
  <c r="L5870" i="3"/>
  <c r="L1123" i="3"/>
  <c r="L3993" i="3"/>
  <c r="L986" i="3"/>
  <c r="L3626" i="3"/>
  <c r="L5336" i="3"/>
  <c r="L2474" i="3"/>
  <c r="L4439" i="3"/>
  <c r="L326" i="3"/>
  <c r="L2348" i="3"/>
  <c r="L5796" i="3"/>
  <c r="L1993" i="3"/>
  <c r="L140" i="3"/>
  <c r="L3884" i="3"/>
  <c r="L2992" i="3"/>
  <c r="L4842" i="3"/>
  <c r="L978" i="3"/>
  <c r="L4291" i="3"/>
  <c r="L5972" i="3"/>
  <c r="L3616" i="3"/>
  <c r="L5305" i="3"/>
  <c r="L191" i="3"/>
  <c r="L2904" i="3"/>
  <c r="L749" i="3"/>
  <c r="L1413" i="3"/>
  <c r="L2152" i="3"/>
  <c r="L18" i="3"/>
  <c r="L4554" i="3"/>
  <c r="L2831" i="3"/>
  <c r="L740" i="3"/>
  <c r="L531" i="3"/>
  <c r="L70" i="3"/>
  <c r="L2007" i="3"/>
  <c r="L938" i="3"/>
  <c r="L1669" i="3"/>
  <c r="L577" i="3"/>
  <c r="L5477" i="3"/>
  <c r="L5733" i="3"/>
  <c r="L3466" i="3"/>
  <c r="L5495" i="3"/>
  <c r="L5779" i="3"/>
  <c r="L3682" i="3"/>
  <c r="L2643" i="3"/>
  <c r="L5845" i="3"/>
  <c r="L5792" i="3"/>
  <c r="L747" i="3"/>
  <c r="L3866" i="3"/>
  <c r="L2056" i="3"/>
  <c r="L4395" i="3"/>
  <c r="L218" i="3"/>
  <c r="L890" i="3"/>
  <c r="L3763" i="3"/>
  <c r="L3568" i="3"/>
  <c r="L2042" i="3"/>
  <c r="L2016" i="3"/>
  <c r="L2745" i="3"/>
  <c r="L1454" i="3"/>
  <c r="L69" i="3"/>
  <c r="L1416" i="3"/>
  <c r="L2621" i="3"/>
  <c r="L3681" i="3"/>
  <c r="L2074" i="3"/>
  <c r="L537" i="3"/>
  <c r="L2210" i="3"/>
  <c r="L1859" i="3"/>
  <c r="L2141" i="3"/>
  <c r="L5862" i="3"/>
  <c r="L3943" i="3"/>
  <c r="L845" i="3"/>
  <c r="L4974" i="3"/>
  <c r="L3807" i="3"/>
  <c r="L5163" i="3"/>
  <c r="L3355" i="3"/>
  <c r="L1987" i="3"/>
  <c r="L3727" i="3"/>
  <c r="L2577" i="3"/>
  <c r="L3296" i="3"/>
  <c r="L4545" i="3"/>
  <c r="L4600" i="3"/>
  <c r="L201" i="3"/>
  <c r="L5178" i="3"/>
  <c r="L2730" i="3"/>
  <c r="L4288" i="3"/>
  <c r="L4171" i="3"/>
  <c r="L4367" i="3"/>
  <c r="L5914" i="3"/>
  <c r="L1284" i="3"/>
  <c r="L1078" i="3"/>
  <c r="L2246" i="3"/>
  <c r="L3287" i="3"/>
  <c r="L3428" i="3"/>
  <c r="L1160" i="3"/>
  <c r="L3997" i="3"/>
  <c r="L251" i="3"/>
  <c r="L2692" i="3"/>
  <c r="L2058" i="3"/>
  <c r="L1509" i="3"/>
  <c r="L1089" i="3"/>
  <c r="L2222" i="3"/>
  <c r="L2940" i="3"/>
  <c r="L4459" i="3"/>
  <c r="L2906" i="3"/>
  <c r="L1352" i="3"/>
  <c r="L4468" i="3"/>
  <c r="L1180" i="3"/>
  <c r="L3557" i="3"/>
  <c r="L2303" i="3"/>
  <c r="L5264" i="3"/>
  <c r="L623" i="3"/>
  <c r="L1508" i="3"/>
  <c r="L3578" i="3"/>
  <c r="L1718" i="3"/>
  <c r="L5515" i="3"/>
  <c r="L349" i="3"/>
  <c r="L1774" i="3"/>
  <c r="L3772" i="3"/>
  <c r="L446" i="3"/>
  <c r="L4749" i="3"/>
  <c r="L3122" i="3"/>
  <c r="L3245" i="3"/>
  <c r="L4662" i="3"/>
  <c r="L4610" i="3"/>
  <c r="L1864" i="3"/>
  <c r="L4004" i="3"/>
  <c r="L5814" i="3"/>
  <c r="L4682" i="3"/>
  <c r="L1103" i="3"/>
  <c r="L2301" i="3"/>
  <c r="L1397" i="3"/>
  <c r="L3387" i="3"/>
  <c r="L340" i="3"/>
  <c r="L3379" i="3"/>
  <c r="L4608" i="3"/>
  <c r="L5062" i="3"/>
  <c r="L5375" i="3"/>
  <c r="L4640" i="3"/>
  <c r="L2095" i="3"/>
  <c r="L2131" i="3"/>
  <c r="L5430" i="3"/>
  <c r="L4109" i="3"/>
  <c r="L1717" i="3"/>
  <c r="L1790" i="3"/>
  <c r="L2280" i="3"/>
  <c r="L4481" i="3"/>
  <c r="L3281" i="3"/>
  <c r="L872" i="3"/>
  <c r="L2435" i="3"/>
  <c r="L4765" i="3"/>
  <c r="L5704" i="3"/>
  <c r="L920" i="3"/>
  <c r="L4665" i="3"/>
  <c r="L502" i="3"/>
  <c r="L324" i="3"/>
  <c r="L1020" i="3"/>
  <c r="L2871" i="3"/>
  <c r="L3867" i="3"/>
  <c r="L4091" i="3"/>
  <c r="L5182" i="3"/>
  <c r="L404" i="3"/>
  <c r="L4212" i="3"/>
  <c r="L2359" i="3"/>
  <c r="L165" i="3"/>
  <c r="L492" i="3"/>
  <c r="L5332" i="3"/>
  <c r="L1606" i="3"/>
  <c r="L4872" i="3"/>
  <c r="L5179" i="3"/>
  <c r="L5908" i="3"/>
  <c r="L3110" i="3"/>
  <c r="L5925" i="3"/>
  <c r="L468" i="3"/>
  <c r="L411" i="3"/>
  <c r="L2265" i="3"/>
  <c r="L1547" i="3"/>
  <c r="L3423" i="3"/>
  <c r="L4255" i="3"/>
  <c r="L3413" i="3"/>
  <c r="L2579" i="3"/>
  <c r="L1455" i="3"/>
  <c r="L3406" i="3"/>
  <c r="L3297" i="3"/>
  <c r="L418" i="3"/>
  <c r="L1814" i="3"/>
  <c r="L2382" i="3"/>
  <c r="L2408" i="3"/>
  <c r="L5291" i="3"/>
  <c r="L2202" i="3"/>
  <c r="L3959" i="3"/>
  <c r="L4275" i="3"/>
  <c r="L248" i="3"/>
  <c r="L2719" i="3"/>
  <c r="L4830" i="3"/>
  <c r="L5009" i="3"/>
  <c r="L2195" i="3"/>
  <c r="L4441" i="3"/>
  <c r="L3695" i="3"/>
  <c r="L1755" i="3"/>
  <c r="L2394" i="3"/>
  <c r="L2480" i="3"/>
  <c r="L5606" i="3"/>
  <c r="L4604" i="3"/>
  <c r="L3182" i="3"/>
  <c r="L4063" i="3"/>
  <c r="L4643" i="3"/>
  <c r="L3196" i="3"/>
  <c r="L2542" i="3"/>
  <c r="L4769" i="3"/>
  <c r="L3095" i="3"/>
  <c r="L5915" i="3"/>
  <c r="L3545" i="3"/>
  <c r="L1120" i="3"/>
  <c r="L3550" i="3"/>
  <c r="L3532" i="3"/>
  <c r="L4611" i="3"/>
  <c r="L4876" i="3"/>
  <c r="L2033" i="3"/>
  <c r="L2620" i="3"/>
  <c r="L5392" i="3"/>
  <c r="L3595" i="3"/>
  <c r="L2032" i="3"/>
  <c r="L812" i="3"/>
  <c r="L834" i="3"/>
  <c r="L369" i="3"/>
  <c r="L5777" i="3"/>
  <c r="L3254" i="3"/>
  <c r="L1546" i="3"/>
  <c r="L2587" i="3"/>
  <c r="L1915" i="3"/>
  <c r="L4041" i="3"/>
  <c r="L1986" i="3"/>
  <c r="L5127" i="3"/>
  <c r="L4760" i="3"/>
  <c r="L1868" i="3"/>
  <c r="L4164" i="3"/>
  <c r="L1062" i="3"/>
  <c r="L2524" i="3"/>
  <c r="L2507" i="3"/>
  <c r="L1233" i="3"/>
  <c r="L3846" i="3"/>
  <c r="L1742" i="3"/>
  <c r="L3155" i="3"/>
  <c r="L5856" i="3"/>
  <c r="L2171" i="3"/>
  <c r="L4949" i="3"/>
  <c r="L5462" i="3"/>
  <c r="L2478" i="3"/>
  <c r="L4391" i="3"/>
  <c r="L9" i="3"/>
  <c r="L3718" i="3"/>
  <c r="L5855" i="3"/>
  <c r="L2865" i="3"/>
  <c r="L4169" i="3"/>
  <c r="L1474" i="3"/>
  <c r="L2398" i="3"/>
  <c r="L1398" i="3"/>
  <c r="L4979" i="3"/>
  <c r="L4531" i="3"/>
  <c r="L415" i="3"/>
  <c r="L1517" i="3"/>
  <c r="L5618" i="3"/>
  <c r="L1365" i="3"/>
  <c r="L973" i="3"/>
  <c r="L1144" i="3"/>
  <c r="L3791" i="3"/>
  <c r="L1047" i="3"/>
  <c r="L4147" i="3"/>
  <c r="L1268" i="3"/>
  <c r="L514" i="3"/>
  <c r="L1015" i="3"/>
  <c r="L2124" i="3"/>
  <c r="L5143" i="3"/>
  <c r="L4661" i="3"/>
  <c r="L1786" i="3"/>
  <c r="L1856" i="3"/>
  <c r="L2928" i="3"/>
  <c r="L1727" i="3"/>
  <c r="L132" i="3"/>
  <c r="L1505" i="3"/>
  <c r="L3178" i="3"/>
  <c r="L1988" i="3"/>
  <c r="L5916" i="3"/>
  <c r="L4667" i="3"/>
  <c r="L1030" i="3"/>
  <c r="L2639" i="3"/>
  <c r="L1252" i="3"/>
  <c r="L3615" i="3"/>
  <c r="L1670" i="3"/>
  <c r="L4790" i="3"/>
  <c r="L2217" i="3"/>
  <c r="L2927" i="3"/>
  <c r="L4815" i="3"/>
  <c r="L5885" i="3"/>
  <c r="L1631" i="3"/>
  <c r="L2599" i="3"/>
  <c r="L3415" i="3"/>
  <c r="L687" i="3"/>
  <c r="L3944" i="3"/>
  <c r="L848" i="3"/>
  <c r="L3579" i="3"/>
  <c r="L62" i="3"/>
  <c r="L2046" i="3"/>
  <c r="L3424" i="3"/>
  <c r="L344" i="3"/>
  <c r="L4657" i="3"/>
  <c r="L2662" i="3"/>
  <c r="L1161" i="3"/>
  <c r="L3558" i="3"/>
  <c r="L2520" i="3"/>
  <c r="L2489" i="3"/>
  <c r="L2733" i="3"/>
  <c r="L3625" i="3"/>
  <c r="L4712" i="3"/>
  <c r="L5928" i="3"/>
  <c r="L472" i="3"/>
  <c r="L1709" i="3"/>
  <c r="L5331" i="3"/>
  <c r="L4172" i="3"/>
  <c r="L2886" i="3"/>
  <c r="L2784" i="3"/>
  <c r="L548" i="3"/>
  <c r="L1249" i="3"/>
  <c r="L1010" i="3"/>
  <c r="L3393" i="3"/>
  <c r="L880" i="3"/>
  <c r="L1673" i="3"/>
  <c r="L1271" i="3"/>
  <c r="L3211" i="3"/>
  <c r="L2799" i="3"/>
  <c r="L2151" i="3"/>
  <c r="L228" i="3"/>
  <c r="L2982" i="3"/>
  <c r="L4113" i="3"/>
  <c r="L4383" i="3"/>
  <c r="L5589" i="3"/>
  <c r="L382" i="3"/>
  <c r="L857" i="3"/>
  <c r="L4393" i="3"/>
  <c r="L1385" i="3"/>
  <c r="L2031" i="3"/>
  <c r="L5838" i="3"/>
  <c r="L4533" i="3"/>
  <c r="L2267" i="3"/>
  <c r="L1489" i="3"/>
  <c r="L3342" i="3"/>
  <c r="L3713" i="3"/>
  <c r="L26" i="3"/>
  <c r="L5927" i="3"/>
  <c r="L3058" i="3"/>
  <c r="L653" i="3"/>
  <c r="L3343" i="3"/>
  <c r="L1083" i="3"/>
  <c r="L2385" i="3"/>
  <c r="L4125" i="3"/>
  <c r="L1897" i="3"/>
  <c r="L2005" i="3"/>
  <c r="L4086" i="3"/>
  <c r="L350" i="3"/>
  <c r="L5985" i="3"/>
  <c r="L2954" i="3"/>
  <c r="L3588" i="3"/>
  <c r="L568" i="3"/>
  <c r="L2567" i="3"/>
  <c r="L5321" i="3"/>
  <c r="L1399" i="3"/>
  <c r="L3754" i="3"/>
  <c r="L1215" i="3"/>
  <c r="L4238" i="3"/>
  <c r="L227" i="3"/>
  <c r="L1932" i="3"/>
  <c r="L3840" i="3"/>
  <c r="L4016" i="3"/>
  <c r="L3411" i="3"/>
  <c r="L2763" i="3"/>
  <c r="L3300" i="3"/>
  <c r="L5900" i="3"/>
  <c r="L1061" i="3"/>
  <c r="L3889" i="3"/>
  <c r="L3956" i="3"/>
  <c r="L675" i="3"/>
  <c r="L3753" i="3"/>
  <c r="L2866" i="3"/>
  <c r="L3499" i="3"/>
  <c r="L4084" i="3"/>
  <c r="L2776" i="3"/>
  <c r="L4241" i="3"/>
  <c r="L49" i="3"/>
  <c r="L2088" i="3"/>
  <c r="L5788" i="3"/>
  <c r="L4978" i="3"/>
  <c r="L5075" i="3"/>
  <c r="L3601" i="3"/>
  <c r="L3608" i="3"/>
  <c r="L1912" i="3"/>
  <c r="L3151" i="3"/>
  <c r="L4971" i="3"/>
  <c r="L138" i="3"/>
  <c r="L3679" i="3"/>
  <c r="L1865" i="3"/>
  <c r="L1210" i="3"/>
  <c r="L1048" i="3"/>
  <c r="L5878" i="3"/>
  <c r="L5687" i="3"/>
  <c r="L4130" i="3"/>
  <c r="L3683" i="3"/>
  <c r="L2115" i="3"/>
  <c r="L5954" i="3"/>
  <c r="L1171" i="3"/>
  <c r="L1696" i="3"/>
  <c r="L2236" i="3"/>
  <c r="L2522" i="3"/>
  <c r="L5560" i="3"/>
  <c r="L2917" i="3"/>
  <c r="L4430" i="3"/>
  <c r="L2470" i="3"/>
  <c r="L5812" i="3"/>
  <c r="L4519" i="3"/>
  <c r="L2106" i="3"/>
  <c r="L3880" i="3"/>
  <c r="L1706" i="3"/>
  <c r="L3508" i="3"/>
  <c r="L1232" i="3"/>
  <c r="L1576" i="3"/>
  <c r="L5839" i="3"/>
  <c r="L851" i="3"/>
  <c r="L2959" i="3"/>
  <c r="L753" i="3"/>
  <c r="L3657" i="3"/>
  <c r="L2379" i="3"/>
  <c r="L4755" i="3"/>
  <c r="L5983" i="3"/>
  <c r="L3642" i="3"/>
  <c r="L849" i="3"/>
  <c r="L3573" i="3"/>
  <c r="L5947" i="3"/>
  <c r="L3033" i="3"/>
  <c r="L303" i="3"/>
  <c r="L4278" i="3"/>
  <c r="L3019" i="3"/>
  <c r="L5910" i="3"/>
  <c r="L4225" i="3"/>
  <c r="L2344" i="3"/>
  <c r="L4585" i="3"/>
  <c r="L4747" i="3"/>
  <c r="L2559" i="3"/>
  <c r="L5577" i="3"/>
  <c r="L4023" i="3"/>
  <c r="L624" i="3"/>
  <c r="L2752" i="3"/>
  <c r="L2717" i="3"/>
  <c r="L58" i="3"/>
  <c r="L2417" i="3"/>
  <c r="L3479" i="3"/>
  <c r="L3273" i="3"/>
  <c r="L2596" i="3"/>
  <c r="L3159" i="3"/>
  <c r="L3646" i="3"/>
  <c r="L301" i="3"/>
  <c r="L2779" i="3"/>
  <c r="L5347" i="3"/>
  <c r="L2508" i="3"/>
  <c r="L3883" i="3"/>
  <c r="L5107" i="3"/>
  <c r="L968" i="3"/>
  <c r="L5065" i="3"/>
  <c r="L3662" i="3"/>
  <c r="L4951" i="3"/>
  <c r="L5828" i="3"/>
  <c r="L170" i="3"/>
  <c r="L1693" i="3"/>
  <c r="L4314" i="3"/>
  <c r="L4486" i="3"/>
  <c r="L2536" i="3"/>
  <c r="L5175" i="3"/>
  <c r="L1542" i="3"/>
  <c r="L1930" i="3"/>
  <c r="L4242" i="3"/>
  <c r="L5408" i="3"/>
  <c r="L4794" i="3"/>
  <c r="L5549" i="3"/>
  <c r="L4916" i="3"/>
  <c r="L3490" i="3"/>
  <c r="L2534" i="3"/>
  <c r="L4139" i="3"/>
  <c r="L4404" i="3"/>
  <c r="L3361" i="3"/>
  <c r="L3725" i="3"/>
  <c r="L3668" i="3"/>
  <c r="L4915" i="3"/>
  <c r="L120" i="3"/>
  <c r="L1431" i="3"/>
  <c r="L239" i="3"/>
  <c r="L188" i="3"/>
  <c r="L1597" i="3"/>
  <c r="L1358" i="3"/>
  <c r="L3294" i="3"/>
  <c r="L1339" i="3"/>
  <c r="L3114" i="3"/>
  <c r="L1556" i="3"/>
  <c r="L1293" i="3"/>
  <c r="L5866" i="3"/>
  <c r="L806" i="3"/>
  <c r="L5559" i="3"/>
  <c r="L4366" i="3"/>
  <c r="L3409" i="3"/>
  <c r="L5726" i="3"/>
  <c r="L5353" i="3"/>
  <c r="L874" i="3"/>
  <c r="L386" i="3"/>
  <c r="L2762" i="3"/>
  <c r="L1883" i="3"/>
  <c r="L4669" i="3"/>
  <c r="L709" i="3"/>
  <c r="L1481" i="3"/>
  <c r="L4144" i="3"/>
  <c r="L460" i="3"/>
  <c r="L5899" i="3"/>
  <c r="L2449" i="3"/>
  <c r="L960" i="3"/>
  <c r="L74" i="3"/>
  <c r="L2469" i="3"/>
  <c r="L3132" i="3"/>
  <c r="L1258" i="3"/>
  <c r="L1427" i="3"/>
  <c r="L1533" i="3"/>
  <c r="L4560" i="3"/>
  <c r="L5520" i="3"/>
  <c r="L5691" i="3"/>
  <c r="L4310" i="3"/>
  <c r="L4347" i="3"/>
  <c r="L3137" i="3"/>
  <c r="L5147" i="3"/>
  <c r="L1643" i="3"/>
  <c r="L311" i="3"/>
  <c r="L4010" i="3"/>
  <c r="L4082" i="3"/>
  <c r="L2872" i="3"/>
  <c r="L3164" i="3"/>
  <c r="L820" i="3"/>
  <c r="L1520" i="3"/>
  <c r="L2903" i="3"/>
  <c r="L4613" i="3"/>
  <c r="L2138" i="3"/>
  <c r="L2847" i="3"/>
  <c r="L2391" i="3"/>
  <c r="L4317" i="3"/>
  <c r="L2852" i="3"/>
  <c r="L230" i="3"/>
  <c r="L4746" i="3"/>
  <c r="L38" i="3"/>
  <c r="L3945" i="3"/>
  <c r="L4728" i="3"/>
  <c r="L491" i="3"/>
  <c r="L4196" i="3"/>
  <c r="L1564" i="3"/>
  <c r="L4160" i="3"/>
  <c r="L1899" i="3"/>
  <c r="L3256" i="3"/>
  <c r="L5770" i="3"/>
  <c r="L1833" i="3"/>
  <c r="L4046" i="3"/>
  <c r="L4024" i="3"/>
  <c r="L5066" i="3"/>
  <c r="L4038" i="3"/>
  <c r="L1570" i="3"/>
  <c r="L2183" i="3"/>
  <c r="L4884" i="3"/>
  <c r="L2387" i="3"/>
  <c r="L4801" i="3"/>
  <c r="L196" i="3"/>
  <c r="L3855" i="3"/>
  <c r="L5308" i="3"/>
  <c r="L4058" i="3"/>
  <c r="L1276" i="3"/>
  <c r="L2724" i="3"/>
  <c r="L4181" i="3"/>
  <c r="L500" i="3"/>
  <c r="L5117" i="3"/>
  <c r="L4566" i="3"/>
  <c r="L3457" i="3"/>
  <c r="L488" i="3"/>
  <c r="L5014" i="3"/>
  <c r="L1151" i="3"/>
  <c r="L2549" i="3"/>
  <c r="L2778" i="3"/>
  <c r="L1511" i="3"/>
  <c r="L420" i="3"/>
  <c r="L5889" i="3"/>
  <c r="L200" i="3"/>
  <c r="L1958" i="3"/>
  <c r="L889" i="3"/>
  <c r="L2182" i="3"/>
  <c r="L1362" i="3"/>
  <c r="L2331" i="3"/>
  <c r="L2223" i="3"/>
  <c r="L3105" i="3"/>
  <c r="L787" i="3"/>
  <c r="L5713" i="3"/>
  <c r="L1811" i="3"/>
  <c r="L2432" i="3"/>
  <c r="L2922" i="3"/>
  <c r="L4573" i="3"/>
  <c r="L5737" i="3"/>
  <c r="L321" i="3"/>
  <c r="L351" i="3"/>
  <c r="L3761" i="3"/>
  <c r="L4406" i="3"/>
  <c r="L5951" i="3"/>
  <c r="L1006" i="3"/>
  <c r="L25" i="3"/>
  <c r="L3224" i="3"/>
  <c r="L3900" i="3"/>
  <c r="L4773" i="3"/>
  <c r="L2381" i="3"/>
  <c r="L4280" i="3"/>
  <c r="L3464" i="3"/>
  <c r="L786" i="3"/>
  <c r="L661" i="3"/>
  <c r="L3489" i="3"/>
  <c r="L4750" i="3"/>
  <c r="L3824" i="3"/>
  <c r="L5612" i="3"/>
  <c r="L1321" i="3"/>
  <c r="L1752" i="3"/>
  <c r="L5242" i="3"/>
  <c r="L5480" i="3"/>
  <c r="L4834" i="3"/>
  <c r="L5493" i="3"/>
  <c r="L1840" i="3"/>
  <c r="L4582" i="3"/>
  <c r="L4651" i="3"/>
  <c r="L2630" i="3"/>
  <c r="L5727" i="3"/>
  <c r="L431" i="3"/>
  <c r="L1439" i="3"/>
  <c r="L5638" i="3"/>
  <c r="L3881" i="3"/>
  <c r="L1810" i="3"/>
  <c r="L3270" i="3"/>
  <c r="L4148" i="3"/>
  <c r="L1033" i="3"/>
  <c r="L2672" i="3"/>
  <c r="L4988" i="3"/>
  <c r="L5747" i="3"/>
  <c r="L419" i="3"/>
  <c r="L2134" i="3"/>
  <c r="L651" i="3"/>
  <c r="L2445" i="3"/>
  <c r="L1247" i="3"/>
  <c r="L1206" i="3"/>
  <c r="L3349" i="3"/>
  <c r="L3967" i="3"/>
  <c r="L4844" i="3"/>
  <c r="L78" i="3"/>
  <c r="L1101" i="3"/>
  <c r="L4998" i="3"/>
  <c r="L4146" i="3"/>
  <c r="L4372" i="3"/>
  <c r="L5199" i="3"/>
  <c r="L5973" i="3"/>
  <c r="L1077" i="3"/>
  <c r="L2113" i="3"/>
  <c r="L5583" i="3"/>
  <c r="L3460" i="3"/>
  <c r="L3353" i="3"/>
  <c r="L4457" i="3"/>
  <c r="L4864" i="3"/>
  <c r="L665" i="3"/>
  <c r="L3597" i="3"/>
  <c r="L3670" i="3"/>
  <c r="L4725" i="3"/>
  <c r="L1532" i="3"/>
  <c r="L1992" i="3"/>
  <c r="L4129" i="3"/>
  <c r="L994" i="3"/>
  <c r="L2726" i="3"/>
  <c r="L4803" i="3"/>
  <c r="L4797" i="3"/>
  <c r="L3262" i="3"/>
  <c r="L1193" i="3"/>
  <c r="L4244" i="3"/>
  <c r="L4622" i="3"/>
  <c r="L4511" i="3"/>
  <c r="L2407" i="3"/>
  <c r="L5382" i="3"/>
  <c r="L1824" i="3"/>
  <c r="L1942" i="3"/>
  <c r="L783" i="3"/>
  <c r="L2948" i="3"/>
  <c r="L2757" i="3"/>
  <c r="L1328" i="3"/>
  <c r="L3040" i="3"/>
  <c r="L2976" i="3"/>
  <c r="L3046" i="3"/>
  <c r="L2623" i="3"/>
  <c r="L2746" i="3"/>
  <c r="L2043" i="3"/>
  <c r="L1079" i="3"/>
  <c r="L669" i="3"/>
  <c r="L4349" i="3"/>
  <c r="L3524" i="3"/>
  <c r="L152" i="3"/>
  <c r="L4240" i="3"/>
  <c r="L4510" i="3"/>
  <c r="L4692" i="3"/>
  <c r="L3709" i="3"/>
  <c r="L3891" i="3"/>
  <c r="L1779" i="3"/>
  <c r="L3225" i="3"/>
  <c r="L618" i="3"/>
  <c r="L4103" i="3"/>
  <c r="L5390" i="3"/>
  <c r="L3799" i="3"/>
  <c r="L2118" i="3"/>
  <c r="L3157" i="3"/>
  <c r="L517" i="3"/>
  <c r="L1136" i="3"/>
  <c r="L67" i="3"/>
  <c r="L5397" i="3"/>
  <c r="L4736" i="3"/>
  <c r="L5427" i="3"/>
  <c r="L5757" i="3"/>
  <c r="L3990" i="3"/>
  <c r="L3341" i="3"/>
  <c r="L2040" i="3"/>
  <c r="L4559" i="3"/>
  <c r="L4818" i="3"/>
  <c r="L2953" i="3"/>
  <c r="L5875" i="3"/>
  <c r="L1404" i="3"/>
  <c r="L1050" i="3"/>
  <c r="L685" i="3"/>
  <c r="L4077" i="3"/>
  <c r="L2194" i="3"/>
  <c r="L5294" i="3"/>
  <c r="L5006" i="3"/>
  <c r="L5602" i="3"/>
  <c r="L1734" i="3"/>
  <c r="L1516" i="3"/>
  <c r="L2087" i="3"/>
  <c r="L1767" i="3"/>
  <c r="L1421" i="3"/>
  <c r="L5611" i="3"/>
  <c r="L2063" i="3"/>
  <c r="L1004" i="3"/>
  <c r="L377" i="3"/>
  <c r="L3216" i="3"/>
  <c r="L3548" i="3"/>
  <c r="L5445" i="3"/>
  <c r="L2673" i="3"/>
  <c r="L4120" i="3"/>
  <c r="L1587" i="3"/>
  <c r="L1787" i="3"/>
  <c r="L2471" i="3"/>
  <c r="L80" i="3"/>
  <c r="L5444" i="3"/>
  <c r="L3497" i="3"/>
  <c r="L3233" i="3"/>
  <c r="L4353" i="3"/>
  <c r="L2995" i="3"/>
  <c r="L4609" i="3"/>
  <c r="L249" i="3"/>
  <c r="L4908" i="3"/>
  <c r="L3048" i="3"/>
  <c r="L3327" i="3"/>
  <c r="L3829" i="3"/>
  <c r="L2613" i="3"/>
  <c r="L4236" i="3"/>
  <c r="L5311" i="3"/>
  <c r="L272" i="3"/>
  <c r="L4907" i="3"/>
  <c r="L3837" i="3"/>
  <c r="L4466" i="3"/>
  <c r="L316" i="3"/>
  <c r="L4031" i="3"/>
  <c r="L2585" i="3"/>
  <c r="L1795" i="3"/>
  <c r="L4709" i="3"/>
  <c r="L4572" i="3"/>
  <c r="L4465" i="3"/>
  <c r="L4477" i="3"/>
  <c r="L5042" i="3"/>
  <c r="L1157" i="3"/>
  <c r="L2022" i="3"/>
  <c r="L5582" i="3"/>
  <c r="L645" i="3"/>
  <c r="L4400" i="3"/>
  <c r="L4783" i="3"/>
  <c r="L4450" i="3"/>
  <c r="L23" i="3"/>
  <c r="L1893" i="3"/>
  <c r="L1122" i="3"/>
  <c r="L5502" i="3"/>
  <c r="L3291" i="3"/>
  <c r="L4106" i="3"/>
  <c r="L1162" i="3"/>
  <c r="L1844" i="3"/>
  <c r="L3052" i="3"/>
  <c r="L3062" i="3"/>
  <c r="L1208" i="3"/>
  <c r="L3226" i="3"/>
  <c r="L5738" i="3"/>
  <c r="L1423" i="3"/>
  <c r="L489" i="3"/>
  <c r="L3067" i="3"/>
  <c r="L5834" i="3"/>
  <c r="L802" i="3"/>
  <c r="L1460" i="3"/>
  <c r="L1294" i="3"/>
  <c r="L487" i="3"/>
  <c r="L4958" i="3"/>
  <c r="L5364" i="3"/>
  <c r="L840" i="3"/>
  <c r="L4592" i="3"/>
  <c r="L1112" i="3"/>
  <c r="L5619" i="3"/>
  <c r="L3675" i="3"/>
  <c r="L1191" i="3"/>
  <c r="L464" i="3"/>
  <c r="L3700" i="3"/>
  <c r="L1040" i="3"/>
  <c r="L4033" i="3"/>
  <c r="L1793" i="3"/>
  <c r="L1207" i="3"/>
  <c r="L3471" i="3"/>
  <c r="L5426" i="3"/>
  <c r="L4015" i="3"/>
  <c r="L3699" i="3"/>
  <c r="L1026" i="3"/>
  <c r="L905" i="3"/>
  <c r="L146" i="3"/>
  <c r="L3732" i="3"/>
  <c r="L3309" i="3"/>
  <c r="L666" i="3"/>
  <c r="L1881" i="3"/>
  <c r="L3811" i="3"/>
  <c r="L750" i="3"/>
  <c r="L187" i="3"/>
  <c r="L4051" i="3"/>
  <c r="L4039" i="3"/>
  <c r="L5609" i="3"/>
  <c r="L136" i="3"/>
  <c r="L4596" i="3"/>
  <c r="L314" i="3"/>
  <c r="L894" i="3"/>
  <c r="L1196" i="3"/>
  <c r="L1337" i="3"/>
  <c r="L1954" i="3"/>
  <c r="L1451" i="3"/>
  <c r="L4556" i="3"/>
  <c r="L1037" i="3"/>
  <c r="L5429" i="3"/>
  <c r="L1240" i="3"/>
  <c r="L3396" i="3"/>
  <c r="L706" i="3"/>
  <c r="L4399" i="3"/>
  <c r="L3574" i="3"/>
  <c r="L4026" i="3"/>
  <c r="L3641" i="3"/>
  <c r="L4398" i="3"/>
  <c r="L4837" i="3"/>
  <c r="L1195" i="3"/>
  <c r="L951" i="3"/>
  <c r="L5594" i="3"/>
  <c r="L3384" i="3"/>
  <c r="L732" i="3"/>
  <c r="L1826" i="3"/>
  <c r="L5497" i="3"/>
  <c r="L3263" i="3"/>
  <c r="L1188" i="3"/>
  <c r="L5405" i="3"/>
  <c r="L2050" i="3"/>
  <c r="L119" i="3"/>
  <c r="L1882" i="3"/>
  <c r="L2991" i="3"/>
  <c r="L1975" i="3"/>
  <c r="L1129" i="3"/>
  <c r="L2820" i="3"/>
  <c r="L5512" i="3"/>
  <c r="L5371" i="3"/>
  <c r="L2112" i="3"/>
  <c r="L4081" i="3"/>
  <c r="L2846" i="3"/>
  <c r="L4612" i="3"/>
  <c r="L2616" i="3"/>
  <c r="L5227" i="3"/>
  <c r="L2467" i="3"/>
  <c r="L5410" i="3"/>
  <c r="L4007" i="3"/>
  <c r="L4924" i="3"/>
  <c r="L4552" i="3"/>
  <c r="L1084" i="3"/>
  <c r="L751" i="3"/>
  <c r="L4054" i="3"/>
  <c r="L2911" i="3"/>
  <c r="L4097" i="3"/>
  <c r="L3552" i="3"/>
  <c r="L4194" i="3"/>
  <c r="L1054" i="3"/>
  <c r="L1617" i="3"/>
  <c r="L596" i="3"/>
  <c r="L2633" i="3"/>
  <c r="L3183" i="3"/>
  <c r="L5846" i="3"/>
  <c r="L2400" i="3"/>
  <c r="L4868" i="3"/>
  <c r="L2158" i="3"/>
  <c r="L5325" i="3"/>
  <c r="L5714" i="3"/>
  <c r="L449" i="3"/>
  <c r="L5662" i="3"/>
  <c r="L4489" i="3"/>
  <c r="L1664" i="3"/>
  <c r="L4919" i="3"/>
  <c r="L2660" i="3"/>
  <c r="L5323" i="3"/>
  <c r="L1784" i="3"/>
  <c r="L4918" i="3"/>
  <c r="L1889" i="3"/>
  <c r="L5346" i="3"/>
  <c r="L5358" i="3"/>
  <c r="L4207" i="3"/>
  <c r="L5758" i="3"/>
  <c r="L1467" i="3"/>
  <c r="L4253" i="3"/>
  <c r="L466" i="3"/>
  <c r="L5769" i="3"/>
  <c r="L4435" i="3"/>
  <c r="L4730" i="3"/>
  <c r="L2679" i="3"/>
  <c r="L676" i="3"/>
  <c r="L974" i="3"/>
  <c r="L1275" i="3"/>
  <c r="L2952" i="3"/>
  <c r="L1411" i="3"/>
  <c r="L4898" i="3"/>
  <c r="L5307" i="3"/>
  <c r="L1537" i="3"/>
  <c r="L4726" i="3"/>
  <c r="L4597" i="3"/>
  <c r="L3806" i="3"/>
  <c r="L876" i="3"/>
  <c r="L2843" i="3"/>
  <c r="L5631" i="3"/>
  <c r="L3784" i="3"/>
  <c r="L742" i="3"/>
  <c r="L1274" i="3"/>
  <c r="L5807" i="3"/>
  <c r="L5354" i="3"/>
  <c r="L3074" i="3"/>
  <c r="L4839" i="3"/>
  <c r="L3897" i="3"/>
  <c r="L2362" i="3"/>
  <c r="L4035" i="3"/>
  <c r="L486" i="3"/>
  <c r="L725" i="3"/>
  <c r="L4119" i="3"/>
  <c r="L615" i="3"/>
  <c r="L5425" i="3"/>
  <c r="L1782" i="3"/>
  <c r="L1524" i="3"/>
  <c r="L2024" i="3"/>
  <c r="L3085" i="3"/>
  <c r="L2668" i="3"/>
  <c r="L2743" i="3"/>
  <c r="L5678" i="3"/>
  <c r="L4285" i="3"/>
  <c r="L3600" i="3"/>
  <c r="L5963" i="3"/>
  <c r="L3191" i="3"/>
  <c r="L5508" i="3"/>
  <c r="L4220" i="3"/>
  <c r="L422" i="3"/>
  <c r="L1338" i="3"/>
  <c r="L5654" i="3"/>
  <c r="L315" i="3"/>
  <c r="L1132" i="3"/>
  <c r="L512" i="3"/>
  <c r="L5172" i="3"/>
  <c r="L4232" i="3"/>
  <c r="L1306" i="3"/>
  <c r="L4970" i="3"/>
  <c r="L902" i="3"/>
  <c r="L5010" i="3"/>
  <c r="L3215" i="3"/>
  <c r="L4292" i="3"/>
  <c r="L1574" i="3"/>
  <c r="L5267" i="3"/>
  <c r="L1862" i="3"/>
  <c r="L1443" i="3"/>
  <c r="L5890" i="3"/>
  <c r="L1485" i="3"/>
  <c r="L5090" i="3"/>
  <c r="L3913" i="3"/>
  <c r="L3743" i="3"/>
  <c r="L3140" i="3"/>
  <c r="L3640" i="3"/>
  <c r="L3912" i="3"/>
  <c r="L5153" i="3"/>
  <c r="L3878" i="3"/>
  <c r="L4076" i="3"/>
  <c r="L4707" i="3"/>
  <c r="L5341" i="3"/>
  <c r="L1637" i="3"/>
  <c r="L4636" i="3"/>
  <c r="L5904" i="3"/>
  <c r="L5848" i="3"/>
  <c r="L2410" i="3"/>
  <c r="L2912" i="3"/>
  <c r="L2351" i="3"/>
  <c r="L4359" i="3"/>
  <c r="L148" i="3"/>
  <c r="L539" i="3"/>
  <c r="L5667" i="3"/>
  <c r="L1759" i="3"/>
  <c r="L4775" i="3"/>
  <c r="L2358" i="3"/>
  <c r="L3304" i="3"/>
  <c r="L3968" i="3"/>
  <c r="L4140" i="3"/>
  <c r="L5162" i="3"/>
  <c r="L1919" i="3"/>
  <c r="L1283" i="3"/>
  <c r="L2545" i="3"/>
  <c r="L4532" i="3"/>
  <c r="L4006" i="3"/>
  <c r="L3202" i="3"/>
  <c r="L3446" i="3"/>
  <c r="L5894" i="3"/>
  <c r="L5243" i="3"/>
  <c r="L4542" i="3"/>
  <c r="L2939" i="3"/>
  <c r="L4704" i="3"/>
  <c r="L592" i="3"/>
  <c r="L3529" i="3"/>
  <c r="L5435" i="3"/>
  <c r="L5554" i="3"/>
  <c r="L1415" i="3"/>
  <c r="L1070" i="3"/>
  <c r="L768" i="3"/>
  <c r="L115" i="3"/>
  <c r="L5562" i="3"/>
  <c r="L4479" i="3"/>
  <c r="L2140" i="3"/>
  <c r="L1049" i="3"/>
  <c r="L273" i="3"/>
  <c r="L5689" i="3"/>
  <c r="L4823" i="3"/>
  <c r="L791" i="3"/>
  <c r="L3374" i="3"/>
  <c r="L4272" i="3"/>
  <c r="L5330" i="3"/>
  <c r="L5768" i="3"/>
  <c r="L3403" i="3"/>
  <c r="L3470" i="3"/>
  <c r="L3398" i="3"/>
  <c r="L4852" i="3"/>
  <c r="L2586" i="3"/>
  <c r="L5086" i="3"/>
  <c r="L2619" i="3"/>
  <c r="L2423" i="3"/>
  <c r="L1211" i="3"/>
  <c r="L4768" i="3"/>
  <c r="L575" i="3"/>
  <c r="L1578" i="3"/>
  <c r="L3941" i="3"/>
  <c r="L2842" i="3"/>
  <c r="L1635" i="3"/>
  <c r="L3771" i="3"/>
  <c r="L1940" i="3"/>
  <c r="L6" i="3"/>
  <c r="L3789" i="3"/>
  <c r="L77" i="3"/>
  <c r="L4270" i="3"/>
  <c r="L5852" i="3"/>
  <c r="L2663" i="3"/>
  <c r="L391" i="3"/>
  <c r="L914" i="3"/>
  <c r="L357" i="3"/>
  <c r="L2309" i="3"/>
  <c r="L614" i="3"/>
  <c r="L4975" i="3"/>
  <c r="L2296" i="3"/>
  <c r="L3787" i="3"/>
  <c r="L893" i="3"/>
  <c r="L1770" i="3"/>
  <c r="L3004" i="3"/>
  <c r="L1057" i="3"/>
  <c r="L2774" i="3"/>
  <c r="L4626" i="3"/>
  <c r="L5337" i="3"/>
  <c r="L1937" i="3"/>
  <c r="L5404" i="3"/>
  <c r="L4182" i="3"/>
  <c r="L5073" i="3"/>
  <c r="L3314" i="3"/>
  <c r="L5600" i="3"/>
  <c r="L995" i="3"/>
  <c r="L599" i="3"/>
  <c r="L3631" i="3"/>
  <c r="L2020" i="3"/>
  <c r="L4831" i="3"/>
  <c r="L3414" i="3"/>
  <c r="L3473" i="3"/>
  <c r="L3520" i="3"/>
  <c r="L4368" i="3"/>
  <c r="L5165" i="3"/>
  <c r="L4903" i="3"/>
  <c r="L3541" i="3"/>
  <c r="L677" i="3"/>
  <c r="L1679" i="3"/>
  <c r="L3483" i="3"/>
  <c r="L4933" i="3"/>
  <c r="L1018" i="3"/>
  <c r="L4017" i="3"/>
  <c r="L654" i="3"/>
  <c r="L107" i="3"/>
  <c r="L5693" i="3"/>
  <c r="L594" i="3"/>
  <c r="L1376" i="3"/>
  <c r="L5069" i="3"/>
  <c r="L5048" i="3"/>
  <c r="L5844" i="3"/>
  <c r="L2263" i="3"/>
  <c r="L5177" i="3"/>
  <c r="L5895" i="3"/>
  <c r="L3822" i="3"/>
  <c r="L5136" i="3"/>
  <c r="L1652" i="3"/>
  <c r="L4576" i="3"/>
  <c r="L2963" i="3"/>
  <c r="L5603" i="3"/>
  <c r="L780" i="3"/>
  <c r="L649" i="3"/>
  <c r="L4090" i="3"/>
  <c r="L1187" i="3"/>
  <c r="L5960" i="3"/>
  <c r="L2251" i="3"/>
  <c r="L1034" i="3"/>
  <c r="L3975" i="3"/>
  <c r="L5786" i="3"/>
  <c r="L598" i="3"/>
  <c r="L2333" i="3"/>
  <c r="L4984" i="3"/>
  <c r="L3371" i="3"/>
  <c r="L3184" i="3"/>
  <c r="L4637" i="3"/>
  <c r="L4715" i="3"/>
  <c r="L2569" i="3"/>
  <c r="L5370" i="3"/>
  <c r="L529" i="3"/>
  <c r="L2269" i="3"/>
  <c r="L1312" i="3"/>
  <c r="L3346" i="3"/>
  <c r="L5369" i="3"/>
  <c r="L2428" i="3"/>
  <c r="L254" i="3"/>
  <c r="L1345" i="3"/>
  <c r="L1719" i="3"/>
  <c r="L2753" i="3"/>
  <c r="L1708" i="3"/>
  <c r="L4437" i="3"/>
  <c r="L3000" i="3"/>
  <c r="L2825" i="3"/>
  <c r="L5896" i="3"/>
  <c r="L2406" i="3"/>
  <c r="L229" i="3"/>
  <c r="L247" i="3"/>
  <c r="L355" i="3"/>
  <c r="L3611" i="3"/>
  <c r="L1200" i="3"/>
  <c r="L4075" i="3"/>
  <c r="L4133" i="3"/>
  <c r="L5381" i="3"/>
  <c r="L4412" i="3"/>
  <c r="L1797" i="3"/>
  <c r="L1806" i="3"/>
  <c r="L2780" i="3"/>
  <c r="L4316" i="3"/>
  <c r="L1368" i="3"/>
  <c r="L5556" i="3"/>
  <c r="L2511" i="3"/>
  <c r="L3983" i="3"/>
  <c r="L3518" i="3"/>
  <c r="L2192" i="3"/>
  <c r="L1616" i="3"/>
  <c r="L2059" i="3"/>
  <c r="L899" i="3"/>
  <c r="L1957" i="3"/>
  <c r="L1683" i="3"/>
  <c r="L2611" i="3"/>
  <c r="L1803" i="3"/>
  <c r="L1008" i="3"/>
  <c r="L1483" i="3"/>
  <c r="L2766" i="3"/>
  <c r="L2556" i="3"/>
  <c r="L1753" i="3"/>
  <c r="L2091" i="3"/>
  <c r="L1000" i="3"/>
  <c r="L907" i="3"/>
  <c r="L1119" i="3"/>
  <c r="L2729" i="3"/>
  <c r="L4461" i="3"/>
  <c r="L545" i="3"/>
  <c r="L2693" i="3"/>
  <c r="L4062" i="3"/>
  <c r="L555" i="3"/>
  <c r="L1353" i="3"/>
  <c r="L1510" i="3"/>
  <c r="L1701" i="3"/>
  <c r="L5095" i="3"/>
  <c r="L2479" i="3"/>
  <c r="L2209" i="3"/>
  <c r="L917" i="3"/>
  <c r="L5587" i="3"/>
  <c r="L3302" i="3"/>
  <c r="L516" i="3"/>
  <c r="L2610" i="3"/>
  <c r="L5586" i="3"/>
  <c r="L3181" i="3"/>
  <c r="L1494" i="3"/>
  <c r="L3933" i="3"/>
  <c r="L822" i="3"/>
  <c r="L1498" i="3"/>
  <c r="L4948" i="3"/>
  <c r="L3627" i="3"/>
  <c r="L1639" i="3"/>
  <c r="L5956" i="3"/>
  <c r="L737" i="3"/>
  <c r="L4617" i="3"/>
  <c r="L5254" i="3"/>
  <c r="L151" i="3"/>
  <c r="L923" i="3"/>
  <c r="L4123" i="3"/>
  <c r="L2919" i="3"/>
  <c r="L5610" i="3"/>
  <c r="L1159" i="3"/>
  <c r="L652" i="3"/>
  <c r="L1588" i="3"/>
  <c r="L1712" i="3"/>
  <c r="L2828" i="3"/>
  <c r="L4286" i="3"/>
  <c r="L5748" i="3"/>
  <c r="L726" i="3"/>
  <c r="L3209" i="3"/>
  <c r="L863" i="3"/>
  <c r="L5074" i="3"/>
  <c r="L1102" i="3"/>
  <c r="L3839" i="3"/>
  <c r="L4467" i="3"/>
  <c r="L5203" i="3"/>
  <c r="L5710" i="3"/>
  <c r="L2356" i="3"/>
  <c r="L1472" i="3"/>
  <c r="L3618" i="3"/>
  <c r="L1613" i="3"/>
  <c r="L3948" i="3"/>
  <c r="L4429" i="3"/>
  <c r="L5569" i="3"/>
  <c r="L895" i="3"/>
  <c r="L1143" i="3"/>
  <c r="L4422" i="3"/>
  <c r="L4579" i="3"/>
  <c r="L4995" i="3"/>
  <c r="L3917" i="3"/>
  <c r="L3072" i="3"/>
  <c r="L4719" i="3"/>
  <c r="L4588" i="3"/>
  <c r="L4246" i="3"/>
  <c r="L3930" i="3"/>
  <c r="L2338" i="3"/>
  <c r="L4912" i="3"/>
  <c r="L1878" i="3"/>
  <c r="L2521" i="3"/>
  <c r="L5443" i="3"/>
  <c r="L3765" i="3"/>
  <c r="L3506" i="3"/>
  <c r="L160" i="3"/>
  <c r="L5338" i="3"/>
  <c r="L5442" i="3"/>
  <c r="L1560" i="3"/>
  <c r="L3227" i="3"/>
  <c r="L100" i="3"/>
  <c r="L1163" i="3"/>
  <c r="L2688" i="3"/>
  <c r="L4624" i="3"/>
  <c r="L2337" i="3"/>
  <c r="L4043" i="3"/>
  <c r="L1022" i="3"/>
  <c r="L2696" i="3"/>
  <c r="L1654" i="3"/>
  <c r="L2184" i="3"/>
  <c r="L2018" i="3"/>
  <c r="L1152" i="3"/>
  <c r="L3974" i="3"/>
  <c r="L5815" i="3"/>
  <c r="L2075" i="3"/>
  <c r="L1891" i="3"/>
  <c r="L576" i="3"/>
  <c r="L5509" i="3"/>
  <c r="L3530" i="3"/>
  <c r="L1466" i="3"/>
  <c r="L4273" i="3"/>
  <c r="L2797" i="3"/>
  <c r="L5183" i="3"/>
  <c r="L496" i="3"/>
  <c r="L611" i="3"/>
  <c r="L2722" i="3"/>
  <c r="L4508" i="3"/>
  <c r="L1360" i="3"/>
  <c r="L943" i="3"/>
  <c r="L5527" i="3"/>
  <c r="L2415" i="3"/>
  <c r="L5071" i="3"/>
  <c r="L4937" i="3"/>
  <c r="L1371" i="3"/>
  <c r="L1456" i="3"/>
  <c r="L1982" i="3"/>
  <c r="L1971" i="3"/>
  <c r="L1229" i="3"/>
  <c r="L3687" i="3"/>
  <c r="L3104" i="3"/>
  <c r="L4438" i="3"/>
  <c r="L4201" i="3"/>
  <c r="L3856" i="3"/>
  <c r="L5395" i="3"/>
  <c r="L1694" i="3"/>
  <c r="L4425" i="3"/>
  <c r="L3977" i="3"/>
  <c r="L3480" i="3"/>
  <c r="L44" i="3"/>
  <c r="L2049" i="3"/>
  <c r="L3197" i="3"/>
  <c r="L2814" i="3"/>
  <c r="L2084" i="3"/>
  <c r="L305" i="3"/>
  <c r="L1908" i="3"/>
  <c r="L4321" i="3"/>
  <c r="L1568" i="3"/>
  <c r="L5289" i="3"/>
  <c r="L2292" i="3"/>
  <c r="L3106" i="3"/>
  <c r="L3477" i="3"/>
  <c r="L4337" i="3"/>
  <c r="L2425" i="3"/>
  <c r="L4819" i="3"/>
  <c r="L976" i="3"/>
  <c r="L4509" i="3"/>
  <c r="L647" i="3"/>
  <c r="L3391" i="3"/>
  <c r="L3310" i="3"/>
  <c r="L1931" i="3"/>
  <c r="L591" i="3"/>
  <c r="L1184" i="3"/>
  <c r="L4807" i="3"/>
  <c r="L1829" i="3"/>
  <c r="L3581" i="3"/>
  <c r="L332" i="3"/>
  <c r="L454" i="3"/>
  <c r="L4729" i="3"/>
  <c r="L1245" i="3"/>
  <c r="L2573" i="3"/>
  <c r="L638" i="3"/>
  <c r="L1379" i="3"/>
  <c r="L286" i="3"/>
  <c r="L1387" i="3"/>
  <c r="L4646" i="3"/>
  <c r="L3906" i="3"/>
  <c r="L648" i="3"/>
  <c r="L3553" i="3"/>
  <c r="L2163" i="3"/>
  <c r="L3710" i="3"/>
  <c r="L900" i="3"/>
  <c r="L788" i="3"/>
  <c r="L1622" i="3"/>
  <c r="L3218" i="3"/>
  <c r="L5626" i="3"/>
  <c r="L1815" i="3"/>
  <c r="L3187" i="3"/>
  <c r="L540" i="3"/>
  <c r="L4835" i="3"/>
  <c r="L3474" i="3"/>
  <c r="L1715" i="3"/>
  <c r="L3559" i="3"/>
  <c r="L4694" i="3"/>
  <c r="L4825" i="3"/>
  <c r="L5220" i="3"/>
  <c r="L1080" i="3"/>
  <c r="L883" i="3"/>
  <c r="L2419" i="3"/>
  <c r="L3239" i="3"/>
  <c r="L4502" i="3"/>
  <c r="L1334" i="3"/>
  <c r="L1586" i="3"/>
  <c r="L29" i="3"/>
  <c r="L672" i="3"/>
  <c r="L5694" i="3"/>
  <c r="L373" i="3"/>
  <c r="L5166" i="3"/>
  <c r="L3198" i="3"/>
  <c r="L5716" i="3"/>
  <c r="L5702" i="3"/>
  <c r="L2248" i="3"/>
  <c r="L17" i="3"/>
  <c r="L4210" i="3"/>
  <c r="L1442" i="3"/>
  <c r="L2343" i="3"/>
  <c r="L1449" i="3"/>
  <c r="L3429" i="3"/>
  <c r="L4462" i="3"/>
  <c r="L4605" i="3"/>
  <c r="L3826" i="3"/>
  <c r="L1277" i="3"/>
  <c r="L1448" i="3"/>
  <c r="L3745" i="3"/>
  <c r="L5517" i="3"/>
  <c r="L4538" i="3"/>
  <c r="L670" i="3"/>
  <c r="L172" i="3"/>
  <c r="L293" i="3"/>
  <c r="L4882" i="3"/>
  <c r="L4645" i="3"/>
  <c r="L253" i="3"/>
  <c r="L178" i="3"/>
  <c r="L204" i="3"/>
  <c r="L5164" i="3"/>
  <c r="L4731" i="3"/>
  <c r="L4776" i="3"/>
  <c r="L3478" i="3"/>
  <c r="L2879" i="3"/>
  <c r="L3741" i="3"/>
  <c r="L858" i="3"/>
  <c r="L5129" i="3"/>
  <c r="L417" i="3"/>
  <c r="L3842" i="3"/>
  <c r="L1890" i="3"/>
  <c r="L2716" i="3"/>
  <c r="L4223" i="3"/>
  <c r="L2669" i="3"/>
  <c r="L1343" i="3"/>
  <c r="L1552" i="3"/>
  <c r="L1107" i="3"/>
  <c r="L3523" i="3"/>
  <c r="L4546" i="3"/>
  <c r="L612" i="3"/>
  <c r="L1090" i="3"/>
  <c r="L2275" i="3"/>
  <c r="L3714" i="3"/>
  <c r="L5379" i="3"/>
  <c r="L4809" i="3"/>
  <c r="L2369" i="3"/>
  <c r="L4642" i="3"/>
  <c r="L3576" i="3"/>
  <c r="L826" i="3"/>
  <c r="L4544" i="3"/>
  <c r="L2341" i="3"/>
  <c r="L3706" i="3"/>
  <c r="L1322" i="3"/>
  <c r="L2330" i="3"/>
  <c r="L825" i="3"/>
  <c r="L3863" i="3"/>
  <c r="L695" i="3"/>
  <c r="L3501" i="3"/>
  <c r="L3798" i="3"/>
  <c r="L5880" i="3"/>
  <c r="L1374" i="3"/>
  <c r="L465" i="3"/>
  <c r="L5047" i="3"/>
  <c r="L2245" i="3"/>
  <c r="L2972" i="3"/>
  <c r="L3271" i="3"/>
  <c r="L4577" i="3"/>
  <c r="L1544" i="3"/>
  <c r="L4744" i="3"/>
  <c r="L4411" i="3"/>
  <c r="L1941" i="3"/>
  <c r="L528" i="3"/>
  <c r="L4221" i="3"/>
  <c r="L5924" i="3"/>
  <c r="L4800" i="3"/>
  <c r="L2765" i="3"/>
  <c r="L388" i="3"/>
  <c r="L2631" i="3"/>
  <c r="L4418" i="3"/>
  <c r="L5700" i="3"/>
  <c r="L710" i="3"/>
  <c r="L2641" i="3"/>
  <c r="L1071" i="3"/>
  <c r="L1907" i="3"/>
  <c r="L2025" i="3"/>
  <c r="L2083" i="3"/>
  <c r="L5055" i="3"/>
  <c r="L5860" i="3"/>
  <c r="L3739" i="3"/>
  <c r="L2646" i="3"/>
  <c r="L242" i="3"/>
  <c r="L2117" i="3"/>
  <c r="L4679" i="3"/>
  <c r="L478" i="3"/>
  <c r="L5388" i="3"/>
  <c r="L4032" i="3"/>
  <c r="L635" i="3"/>
  <c r="L1609" i="3"/>
  <c r="L2447" i="3"/>
  <c r="L3389" i="3"/>
  <c r="L5446" i="3"/>
  <c r="L2465" i="3"/>
  <c r="L1566" i="3"/>
  <c r="L5016" i="3"/>
  <c r="L3055" i="3"/>
  <c r="L225" i="3"/>
  <c r="L4336" i="3"/>
  <c r="L4312" i="3"/>
  <c r="L2409" i="3"/>
  <c r="L5943" i="3"/>
  <c r="L1634" i="3"/>
  <c r="L3658" i="3"/>
  <c r="L2494" i="3"/>
  <c r="L5841" i="3"/>
  <c r="L5539" i="3"/>
  <c r="L2255" i="3"/>
  <c r="L5534" i="3"/>
  <c r="L376" i="3"/>
  <c r="L4548" i="3"/>
  <c r="L1130" i="3"/>
  <c r="L2789" i="3"/>
  <c r="L3871" i="3"/>
  <c r="L955" i="3"/>
  <c r="L5412" i="3"/>
  <c r="L608" i="3"/>
  <c r="L3293" i="3"/>
  <c r="L4420" i="3"/>
  <c r="L2957" i="3"/>
  <c r="L1363" i="3"/>
  <c r="L3914" i="3"/>
  <c r="L3148" i="3"/>
  <c r="L3677" i="3"/>
  <c r="L1961" i="3"/>
  <c r="L3665" i="3"/>
  <c r="L2787" i="3"/>
  <c r="L5274" i="3"/>
  <c r="L3850" i="3"/>
  <c r="L1820" i="3"/>
  <c r="L2361" i="3"/>
  <c r="L3947" i="3"/>
  <c r="L1098" i="3"/>
  <c r="L752" i="3"/>
  <c r="L3120" i="3"/>
  <c r="L279" i="3"/>
  <c r="L1973" i="3"/>
  <c r="L3620" i="3"/>
  <c r="L5919" i="3"/>
  <c r="L494" i="3"/>
  <c r="L233" i="3"/>
  <c r="L513" i="3"/>
  <c r="L5084" i="3"/>
  <c r="L4517" i="3"/>
  <c r="L4325" i="3"/>
  <c r="L2681" i="3"/>
  <c r="L2219" i="3"/>
  <c r="L2934" i="3"/>
  <c r="L5362" i="3"/>
  <c r="L2404" i="3"/>
  <c r="L1565" i="3"/>
  <c r="L2700" i="3"/>
  <c r="L5931" i="3"/>
  <c r="L113" i="3"/>
  <c r="L2741" i="3"/>
  <c r="L2848" i="3"/>
  <c r="L941" i="3"/>
  <c r="L3903" i="3"/>
  <c r="L3505" i="3"/>
  <c r="L2853" i="3"/>
  <c r="L2674" i="3"/>
  <c r="L3902" i="3"/>
  <c r="L5384" i="3"/>
  <c r="L3109" i="3"/>
  <c r="L5465" i="3"/>
  <c r="L2491" i="3"/>
  <c r="L2841" i="3"/>
  <c r="L5634" i="3"/>
  <c r="L4323" i="3"/>
  <c r="L312" i="3"/>
  <c r="L5466" i="3"/>
  <c r="L2249" i="3"/>
  <c r="L1155" i="3"/>
  <c r="L2785" i="3"/>
  <c r="L1642" i="3"/>
  <c r="L771" i="3"/>
  <c r="L1853" i="3"/>
  <c r="L5015" i="3"/>
  <c r="L128" i="3"/>
  <c r="L3819" i="3"/>
  <c r="L309" i="3"/>
  <c r="L4254" i="3"/>
  <c r="L3800" i="3"/>
  <c r="L2634" i="3"/>
  <c r="L308" i="3"/>
  <c r="L3999" i="3"/>
  <c r="L2264" i="3"/>
  <c r="L2001" i="3"/>
  <c r="L4159" i="3"/>
  <c r="L705" i="3"/>
  <c r="L4088" i="3"/>
  <c r="L5212" i="3"/>
  <c r="L268" i="3"/>
  <c r="L1997" i="3"/>
  <c r="L1530" i="3"/>
  <c r="L2923" i="3"/>
  <c r="L4802" i="3"/>
  <c r="L2771" i="3"/>
  <c r="L3144" i="3"/>
  <c r="L595" i="3"/>
  <c r="L1073" i="3"/>
  <c r="L3720" i="3"/>
  <c r="L2321" i="3"/>
  <c r="L3117" i="3"/>
  <c r="L4071" i="3"/>
  <c r="L2427" i="3"/>
  <c r="L4274" i="3"/>
  <c r="L4105" i="3"/>
  <c r="L2364" i="3"/>
  <c r="L2767" i="3"/>
  <c r="L4499" i="3"/>
  <c r="L2947" i="3"/>
  <c r="L3652" i="3"/>
  <c r="L1072" i="3"/>
  <c r="L769" i="3"/>
  <c r="L1333" i="3"/>
  <c r="L1600" i="3"/>
  <c r="L1412" i="3"/>
  <c r="L354" i="3"/>
  <c r="L3825" i="3"/>
  <c r="L2055" i="3"/>
  <c r="L4087" i="3"/>
  <c r="L864" i="3"/>
  <c r="L3575" i="3"/>
  <c r="L2680" i="3"/>
  <c r="L782" i="3"/>
  <c r="L5762" i="3"/>
  <c r="L3905" i="3"/>
  <c r="L338" i="3"/>
  <c r="L1028" i="3"/>
  <c r="L34" i="3"/>
  <c r="L918" i="3"/>
  <c r="L3156" i="3"/>
  <c r="L1874" i="3"/>
  <c r="L5986" i="3"/>
  <c r="L3693" i="3"/>
  <c r="L4620" i="3"/>
  <c r="L4681" i="3"/>
  <c r="L5528" i="3"/>
  <c r="L1105" i="3"/>
  <c r="L3447" i="3"/>
  <c r="L3261" i="3"/>
  <c r="L2648" i="3"/>
  <c r="L4543" i="3"/>
  <c r="L13" i="3"/>
  <c r="L484" i="3"/>
  <c r="L3929" i="3"/>
  <c r="L226" i="3"/>
  <c r="L1783" i="3"/>
  <c r="L5461" i="3"/>
  <c r="L2988" i="3"/>
  <c r="L4226" i="3"/>
  <c r="L1223" i="3"/>
  <c r="L3230" i="3"/>
  <c r="L1414" i="3"/>
  <c r="L3023" i="3"/>
  <c r="L790" i="3"/>
  <c r="L2116" i="3"/>
  <c r="L1059" i="3"/>
  <c r="L3832" i="3"/>
  <c r="L4931" i="3"/>
  <c r="L3044" i="3"/>
  <c r="L4257" i="3"/>
  <c r="L457" i="3"/>
  <c r="L4721" i="3"/>
  <c r="L5933" i="3"/>
  <c r="L2054" i="3"/>
  <c r="L4989" i="3"/>
  <c r="L5329" i="3"/>
  <c r="L2013" i="3"/>
  <c r="L5854" i="3"/>
  <c r="L4014" i="3"/>
  <c r="L2937" i="3"/>
  <c r="L5173" i="3"/>
  <c r="L1032" i="3"/>
  <c r="L4205" i="3"/>
  <c r="L1535" i="3"/>
  <c r="L2748" i="3"/>
  <c r="L1711" i="3"/>
  <c r="L2655" i="3"/>
  <c r="L5903" i="3"/>
  <c r="L5385" i="3"/>
  <c r="L1769" i="3"/>
  <c r="L3654" i="3"/>
  <c r="L2206" i="3"/>
  <c r="L1836" i="3"/>
  <c r="L688" i="3"/>
  <c r="L644" i="3"/>
  <c r="L4697" i="3"/>
  <c r="L2185" i="3"/>
  <c r="L3219" i="3"/>
  <c r="L85" i="3"/>
  <c r="L4871" i="3"/>
  <c r="L1490" i="3"/>
  <c r="L1462" i="3"/>
  <c r="L819" i="3"/>
  <c r="L797" i="3"/>
  <c r="L3801" i="3"/>
  <c r="L1834" i="3"/>
  <c r="L5292" i="3"/>
  <c r="L3249" i="3"/>
  <c r="L4854" i="3"/>
  <c r="L4814" i="3"/>
  <c r="L2519" i="3"/>
  <c r="L3971" i="3"/>
  <c r="L589" i="3"/>
  <c r="L3061" i="3"/>
  <c r="L389" i="3"/>
  <c r="L4904" i="3"/>
  <c r="L4493" i="3"/>
  <c r="L5519" i="3"/>
  <c r="L1917" i="3"/>
  <c r="L5121" i="3"/>
  <c r="L2977" i="3"/>
  <c r="L4126" i="3"/>
  <c r="L5881" i="3"/>
  <c r="L1219" i="3"/>
  <c r="L739" i="3"/>
  <c r="L307" i="3"/>
  <c r="L815" i="3"/>
  <c r="L730" i="3"/>
  <c r="L4346" i="3"/>
  <c r="L5211" i="3"/>
  <c r="L3350" i="3"/>
  <c r="L4134" i="3"/>
  <c r="L3817" i="3"/>
  <c r="L1660" i="3"/>
  <c r="L2781" i="3"/>
  <c r="L3525" i="3"/>
  <c r="L5591" i="3"/>
  <c r="L702" i="3"/>
  <c r="L5402" i="3"/>
  <c r="L1327" i="3"/>
  <c r="L4340" i="3"/>
  <c r="L1562" i="3"/>
  <c r="L3370" i="3"/>
  <c r="L4150" i="3"/>
  <c r="L3663" i="3"/>
  <c r="L4224" i="3"/>
  <c r="L302" i="3"/>
  <c r="L5809" i="3"/>
  <c r="L1447" i="3"/>
  <c r="L1529" i="3"/>
  <c r="L4168" i="3"/>
  <c r="L582" i="3"/>
  <c r="L3901" i="3"/>
  <c r="L1295" i="3"/>
  <c r="L1569" i="3"/>
  <c r="L1019" i="3"/>
  <c r="L5236" i="3"/>
  <c r="L4190" i="3"/>
  <c r="L3060" i="3"/>
  <c r="L4440" i="3"/>
  <c r="L342" i="3"/>
  <c r="L3610" i="3"/>
  <c r="L3747" i="3"/>
  <c r="L5265" i="3"/>
  <c r="L4881" i="3"/>
  <c r="L402" i="3"/>
  <c r="L5184" i="3"/>
  <c r="L3107" i="3"/>
  <c r="L1777" i="3"/>
  <c r="L5077" i="3"/>
  <c r="L3037" i="3"/>
  <c r="L4329" i="3"/>
  <c r="L4345" i="3"/>
  <c r="L1264" i="3"/>
  <c r="L1499" i="3"/>
  <c r="L1796" i="3"/>
  <c r="L5317" i="3"/>
  <c r="L2451" i="3"/>
  <c r="L3701" i="3"/>
  <c r="L4487" i="3"/>
  <c r="L1063" i="3"/>
  <c r="L2884" i="3"/>
  <c r="L5808" i="3"/>
  <c r="L4356" i="3"/>
  <c r="L190" i="3"/>
  <c r="L1580" i="3"/>
  <c r="L588" i="3"/>
  <c r="L3027" i="3"/>
  <c r="L2274" i="3"/>
  <c r="L3996" i="3"/>
  <c r="L1127" i="3"/>
  <c r="L4973" i="3"/>
  <c r="L250" i="3"/>
  <c r="L3684" i="3"/>
  <c r="L4180" i="3"/>
  <c r="L5286" i="3"/>
  <c r="L277" i="3"/>
  <c r="L3125" i="3"/>
  <c r="L5826" i="3"/>
  <c r="L2038" i="3"/>
  <c r="L3022" i="3"/>
  <c r="L4344" i="3"/>
  <c r="L5874" i="3"/>
  <c r="L3980" i="3"/>
  <c r="L5306" i="3"/>
  <c r="L2747" i="3"/>
  <c r="L4817" i="3"/>
  <c r="L4660" i="3"/>
  <c r="L5052" i="3"/>
  <c r="L3939" i="3"/>
  <c r="L5278" i="3"/>
  <c r="L3469" i="3"/>
  <c r="L4805" i="3"/>
  <c r="L3820" i="3"/>
  <c r="L4364" i="3"/>
  <c r="L1573" i="3"/>
  <c r="L5909" i="3"/>
  <c r="L3954" i="3"/>
  <c r="L4480" i="3"/>
  <c r="L4788" i="3"/>
  <c r="L3024" i="3"/>
  <c r="L3356" i="3"/>
  <c r="B3" i="11" l="1" a="1"/>
  <c r="B3" i="11" s="1"/>
  <c r="E3" i="11" s="1"/>
  <c r="L2" i="11"/>
  <c r="J3" i="11"/>
  <c r="H3" i="11"/>
  <c r="I3" i="11" s="1"/>
  <c r="A4" i="11"/>
  <c r="M3" i="11"/>
  <c r="D3" i="11"/>
  <c r="D2" i="11"/>
  <c r="E2" i="11"/>
  <c r="A5" i="11" l="1"/>
  <c r="B5" i="11" s="1" a="1"/>
  <c r="B5" i="11" s="1"/>
  <c r="M4" i="11"/>
  <c r="C4" i="11"/>
  <c r="B4" i="11" a="1"/>
  <c r="B4" i="11" s="1"/>
  <c r="F3" i="11"/>
  <c r="G3" i="11" s="1"/>
  <c r="K3" i="11" s="1"/>
  <c r="L3" i="11" s="1"/>
  <c r="H4" i="11" l="1"/>
  <c r="I4" i="11" s="1"/>
  <c r="J4" i="11"/>
  <c r="D4" i="11"/>
  <c r="E4" i="11"/>
  <c r="F5" i="11"/>
  <c r="G5" i="11" s="1"/>
  <c r="K5" i="11" s="1"/>
  <c r="L5" i="11" s="1"/>
  <c r="A6" i="11"/>
  <c r="B6" i="11" s="1" a="1"/>
  <c r="B6" i="11" s="1"/>
  <c r="M5" i="11"/>
  <c r="C5" i="11"/>
  <c r="F4" i="11"/>
  <c r="G4" i="11" s="1"/>
  <c r="K4" i="11" s="1"/>
  <c r="L4" i="11" s="1"/>
  <c r="F6" i="11" l="1"/>
  <c r="G6" i="11" s="1"/>
  <c r="K6" i="11" s="1"/>
  <c r="L6" i="11" s="1"/>
  <c r="D5" i="11"/>
  <c r="E5" i="11"/>
  <c r="A7" i="11"/>
  <c r="B7" i="11" s="1" a="1"/>
  <c r="B7" i="11" s="1"/>
  <c r="M6" i="11"/>
  <c r="C6" i="11"/>
  <c r="E6" i="11" s="1"/>
  <c r="J5" i="11"/>
  <c r="H5" i="11"/>
  <c r="I5" i="11" s="1"/>
  <c r="F7" i="11" l="1"/>
  <c r="G7" i="11" s="1"/>
  <c r="K7" i="11" s="1"/>
  <c r="L7" i="11" s="1"/>
  <c r="D6" i="11"/>
  <c r="J6" i="11"/>
  <c r="H6" i="11"/>
  <c r="I6" i="11" s="1"/>
  <c r="A8" i="11"/>
  <c r="M7" i="11"/>
  <c r="C7" i="11"/>
  <c r="E7" i="11" s="1"/>
  <c r="D7" i="11" l="1"/>
  <c r="A9" i="11"/>
  <c r="B9" i="11" s="1" a="1"/>
  <c r="B9" i="11" s="1"/>
  <c r="M8" i="11"/>
  <c r="C8" i="11"/>
  <c r="E8" i="11" s="1"/>
  <c r="J7" i="11"/>
  <c r="B8" i="11" a="1"/>
  <c r="B8" i="11" s="1"/>
  <c r="H7" i="11"/>
  <c r="I7" i="11" s="1"/>
  <c r="F9" i="11" l="1"/>
  <c r="G9" i="11" s="1"/>
  <c r="K9" i="11" s="1"/>
  <c r="L9" i="11" s="1"/>
  <c r="F8" i="11"/>
  <c r="G8" i="11" s="1"/>
  <c r="K8" i="11" s="1"/>
  <c r="L8" i="11" s="1"/>
  <c r="D8" i="11"/>
  <c r="J8" i="11"/>
  <c r="A10" i="11"/>
  <c r="M9" i="11"/>
  <c r="C9" i="11"/>
  <c r="J9" i="11" s="1"/>
  <c r="H8" i="11"/>
  <c r="I8" i="11" s="1"/>
  <c r="A11" i="11" l="1"/>
  <c r="M10" i="11"/>
  <c r="C10" i="11"/>
  <c r="H10" i="11" s="1"/>
  <c r="I10" i="11" s="1"/>
  <c r="B10" i="11" a="1"/>
  <c r="B10" i="11" s="1"/>
  <c r="E9" i="11"/>
  <c r="D9" i="11"/>
  <c r="H9" i="11"/>
  <c r="I9" i="11" s="1"/>
  <c r="J10" i="11" l="1"/>
  <c r="F10" i="11"/>
  <c r="G10" i="11" s="1"/>
  <c r="K10" i="11" s="1"/>
  <c r="L10" i="11" s="1"/>
  <c r="D10" i="11"/>
  <c r="E10" i="11"/>
  <c r="A12" i="11"/>
  <c r="M11" i="11"/>
  <c r="C11" i="11"/>
  <c r="H11" i="11" s="1"/>
  <c r="I11" i="11" s="1"/>
  <c r="B11" i="11" a="1"/>
  <c r="B11" i="11" s="1"/>
  <c r="D11" i="11" l="1"/>
  <c r="E11" i="11"/>
  <c r="F11" i="11"/>
  <c r="G11" i="11" s="1"/>
  <c r="K11" i="11" s="1"/>
  <c r="L11" i="11" s="1"/>
  <c r="A13" i="11"/>
  <c r="M12" i="11"/>
  <c r="C12" i="11"/>
  <c r="B12" i="11" a="1"/>
  <c r="B12" i="11" s="1"/>
  <c r="J11" i="11"/>
  <c r="D12" i="11" l="1"/>
  <c r="E12" i="11"/>
  <c r="H12" i="11"/>
  <c r="I12" i="11" s="1"/>
  <c r="A14" i="11"/>
  <c r="M13" i="11"/>
  <c r="C13" i="11"/>
  <c r="B13" i="11" a="1"/>
  <c r="B13" i="11" s="1"/>
  <c r="J12" i="11"/>
  <c r="F12" i="11"/>
  <c r="G12" i="11" s="1"/>
  <c r="K12" i="11" s="1"/>
  <c r="L12" i="11" s="1"/>
  <c r="A15" i="11" l="1"/>
  <c r="M14" i="11"/>
  <c r="C14" i="11"/>
  <c r="J14" i="11" s="1"/>
  <c r="B14" i="11" a="1"/>
  <c r="B14" i="11" s="1"/>
  <c r="D13" i="11"/>
  <c r="E13" i="11"/>
  <c r="H13" i="11"/>
  <c r="I13" i="11" s="1"/>
  <c r="J13" i="11"/>
  <c r="F13" i="11"/>
  <c r="G13" i="11" s="1"/>
  <c r="K13" i="11" s="1"/>
  <c r="L13" i="11" s="1"/>
  <c r="H14" i="11" l="1"/>
  <c r="I14" i="11" s="1"/>
  <c r="D14" i="11"/>
  <c r="E14" i="11"/>
  <c r="A16" i="11"/>
  <c r="M15" i="11"/>
  <c r="C15" i="11"/>
  <c r="B15" i="11" a="1"/>
  <c r="B15" i="11" s="1"/>
  <c r="F14" i="11"/>
  <c r="G14" i="11" s="1"/>
  <c r="K14" i="11" s="1"/>
  <c r="L14" i="11" s="1"/>
  <c r="D15" i="11" l="1"/>
  <c r="E15" i="11"/>
  <c r="K15" i="11"/>
  <c r="L15" i="11" s="1"/>
  <c r="J15" i="11"/>
  <c r="F15" i="11"/>
  <c r="G15" i="11" s="1"/>
  <c r="A17" i="11"/>
  <c r="M16" i="11"/>
  <c r="C16" i="11"/>
  <c r="B16" i="11" a="1"/>
  <c r="B16" i="11" s="1"/>
  <c r="F16" i="11" s="1"/>
  <c r="G16" i="11" s="1"/>
  <c r="H15" i="11"/>
  <c r="I15" i="11" s="1"/>
  <c r="A18" i="11" l="1"/>
  <c r="M17" i="11"/>
  <c r="C17" i="11"/>
  <c r="J17" i="11" s="1"/>
  <c r="B17" i="11" a="1"/>
  <c r="B17" i="11" s="1"/>
  <c r="F17" i="11" s="1"/>
  <c r="G17" i="11" s="1"/>
  <c r="D16" i="11"/>
  <c r="E16" i="11"/>
  <c r="K16" i="11"/>
  <c r="L16" i="11" s="1"/>
  <c r="J16" i="11"/>
  <c r="H16" i="11"/>
  <c r="I16" i="11" s="1"/>
  <c r="H17" i="11" l="1"/>
  <c r="I17" i="11" s="1"/>
  <c r="K17" i="11"/>
  <c r="L17" i="11" s="1"/>
  <c r="D17" i="11"/>
  <c r="E17" i="11"/>
  <c r="A19" i="11"/>
  <c r="M18" i="11"/>
  <c r="C18" i="11"/>
  <c r="H18" i="11" s="1"/>
  <c r="I18" i="11" s="1"/>
  <c r="B18" i="11" a="1"/>
  <c r="B18" i="11" s="1"/>
  <c r="F18" i="11" l="1"/>
  <c r="G18" i="11" s="1"/>
  <c r="K18" i="11" s="1"/>
  <c r="L18" i="11" s="1"/>
  <c r="A20" i="11"/>
  <c r="M19" i="11"/>
  <c r="C19" i="11"/>
  <c r="H19" i="11" s="1"/>
  <c r="I19" i="11" s="1"/>
  <c r="B19" i="11" a="1"/>
  <c r="B19" i="11" s="1"/>
  <c r="D18" i="11"/>
  <c r="E18" i="11"/>
  <c r="J18" i="11"/>
  <c r="J19" i="11" l="1"/>
  <c r="D19" i="11"/>
  <c r="E19" i="11"/>
  <c r="A21" i="11"/>
  <c r="M20" i="11"/>
  <c r="C20" i="11"/>
  <c r="B20" i="11" a="1"/>
  <c r="B20" i="11" s="1"/>
  <c r="F20" i="11" s="1"/>
  <c r="G20" i="11" s="1"/>
  <c r="F19" i="11"/>
  <c r="G19" i="11" s="1"/>
  <c r="K19" i="11" s="1"/>
  <c r="L19" i="11" s="1"/>
  <c r="D20" i="11" l="1"/>
  <c r="E20" i="11"/>
  <c r="A22" i="11"/>
  <c r="M21" i="11"/>
  <c r="C21" i="11"/>
  <c r="B21" i="11" a="1"/>
  <c r="B21" i="11" s="1"/>
  <c r="F21" i="11" s="1"/>
  <c r="G21" i="11" s="1"/>
  <c r="H20" i="11"/>
  <c r="I20" i="11" s="1"/>
  <c r="K20" i="11"/>
  <c r="L20" i="11" s="1"/>
  <c r="J20" i="11"/>
  <c r="D21" i="11" l="1"/>
  <c r="E21" i="11"/>
  <c r="J21" i="11"/>
  <c r="A23" i="11"/>
  <c r="M22" i="11"/>
  <c r="C22" i="11"/>
  <c r="B22" i="11" a="1"/>
  <c r="B22" i="11" s="1"/>
  <c r="F22" i="11" s="1"/>
  <c r="G22" i="11" s="1"/>
  <c r="H21" i="11"/>
  <c r="I21" i="11" s="1"/>
  <c r="K21" i="11"/>
  <c r="L21" i="11"/>
  <c r="K22" i="11" l="1"/>
  <c r="L22" i="11" s="1"/>
  <c r="A24" i="11"/>
  <c r="M23" i="11"/>
  <c r="C23" i="11"/>
  <c r="H23" i="11" s="1"/>
  <c r="I23" i="11" s="1"/>
  <c r="B23" i="11" a="1"/>
  <c r="B23" i="11" s="1"/>
  <c r="D22" i="11"/>
  <c r="E22" i="11"/>
  <c r="J22" i="11"/>
  <c r="H22" i="11"/>
  <c r="I22" i="11" s="1"/>
  <c r="J23" i="11" l="1"/>
  <c r="D23" i="11"/>
  <c r="E23" i="11"/>
  <c r="A25" i="11"/>
  <c r="M24" i="11"/>
  <c r="C24" i="11"/>
  <c r="B24" i="11" a="1"/>
  <c r="B24" i="11" s="1"/>
  <c r="F24" i="11" s="1"/>
  <c r="G24" i="11" s="1"/>
  <c r="F23" i="11"/>
  <c r="G23" i="11" s="1"/>
  <c r="K23" i="11" s="1"/>
  <c r="L23" i="11" s="1"/>
  <c r="A26" i="11" l="1"/>
  <c r="M25" i="11"/>
  <c r="C25" i="11"/>
  <c r="H25" i="11" s="1"/>
  <c r="I25" i="11" s="1"/>
  <c r="B25" i="11" a="1"/>
  <c r="B25" i="11" s="1"/>
  <c r="F25" i="11" s="1"/>
  <c r="G25" i="11" s="1"/>
  <c r="D24" i="11"/>
  <c r="E24" i="11"/>
  <c r="H24" i="11"/>
  <c r="I24" i="11" s="1"/>
  <c r="J24" i="11"/>
  <c r="K24" i="11"/>
  <c r="L24" i="11" s="1"/>
  <c r="J25" i="11" l="1"/>
  <c r="K25" i="11"/>
  <c r="L25" i="11"/>
  <c r="D25" i="11"/>
  <c r="E25" i="11"/>
  <c r="A27" i="11"/>
  <c r="M26" i="11"/>
  <c r="C26" i="11"/>
  <c r="J26" i="11" s="1"/>
  <c r="B26" i="11" a="1"/>
  <c r="B26" i="11" s="1"/>
  <c r="A28" i="11" l="1"/>
  <c r="M27" i="11"/>
  <c r="C27" i="11"/>
  <c r="J27" i="11" s="1"/>
  <c r="B27" i="11" a="1"/>
  <c r="B27" i="11" s="1"/>
  <c r="D26" i="11"/>
  <c r="E26" i="11"/>
  <c r="H26" i="11"/>
  <c r="I26" i="11" s="1"/>
  <c r="F26" i="11"/>
  <c r="G26" i="11" s="1"/>
  <c r="K26" i="11" s="1"/>
  <c r="L26" i="11" s="1"/>
  <c r="H27" i="11" l="1"/>
  <c r="I27" i="11" s="1"/>
  <c r="D27" i="11"/>
  <c r="E27" i="11"/>
  <c r="F27" i="11"/>
  <c r="G27" i="11" s="1"/>
  <c r="K27" i="11" s="1"/>
  <c r="L27" i="11" s="1"/>
  <c r="A29" i="11"/>
  <c r="M28" i="11"/>
  <c r="C28" i="11"/>
  <c r="B28" i="11" a="1"/>
  <c r="B28" i="11" s="1"/>
  <c r="D28" i="11" l="1"/>
  <c r="E28" i="11"/>
  <c r="J28" i="11"/>
  <c r="A30" i="11"/>
  <c r="M29" i="11"/>
  <c r="C29" i="11"/>
  <c r="H29" i="11" s="1"/>
  <c r="I29" i="11" s="1"/>
  <c r="B29" i="11" a="1"/>
  <c r="B29" i="11" s="1"/>
  <c r="F28" i="11"/>
  <c r="G28" i="11" s="1"/>
  <c r="K28" i="11" s="1"/>
  <c r="L28" i="11" s="1"/>
  <c r="H28" i="11"/>
  <c r="I28" i="11" s="1"/>
  <c r="M30" i="11" l="1"/>
  <c r="C30" i="11"/>
  <c r="H30" i="11" s="1"/>
  <c r="I30" i="11" s="1"/>
  <c r="B30" i="11" a="1"/>
  <c r="B30" i="11" s="1"/>
  <c r="F30" i="11" s="1"/>
  <c r="G30" i="11" s="1"/>
  <c r="D29" i="11"/>
  <c r="E29" i="11"/>
  <c r="J29" i="11"/>
  <c r="F29" i="11"/>
  <c r="G29" i="11" s="1"/>
  <c r="K29" i="11" s="1"/>
  <c r="L29" i="11" s="1"/>
  <c r="J30" i="11" l="1"/>
  <c r="K30" i="11"/>
  <c r="L30" i="11" s="1"/>
  <c r="D30" i="11"/>
  <c r="E30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<sst xmlns="http://schemas.openxmlformats.org/spreadsheetml/2006/main" count="46609" uniqueCount="10569">
  <si>
    <t>Customer_ID</t>
  </si>
  <si>
    <t>Signup_Date</t>
  </si>
  <si>
    <t>Birth_Year</t>
  </si>
  <si>
    <t>Region</t>
  </si>
  <si>
    <t>Acquisition_Channel</t>
  </si>
  <si>
    <t>Plan_At_Signup</t>
  </si>
  <si>
    <t>C0001</t>
  </si>
  <si>
    <t>East</t>
  </si>
  <si>
    <t>Paid Ads</t>
  </si>
  <si>
    <t>Premium</t>
  </si>
  <si>
    <t>C0002</t>
  </si>
  <si>
    <t>C0003</t>
  </si>
  <si>
    <t>Midwest</t>
  </si>
  <si>
    <t>Affiliate</t>
  </si>
  <si>
    <t>Basic</t>
  </si>
  <si>
    <t>C0004</t>
  </si>
  <si>
    <t>C0005</t>
  </si>
  <si>
    <t>South</t>
  </si>
  <si>
    <t>C0006</t>
  </si>
  <si>
    <t>International</t>
  </si>
  <si>
    <t>Standard</t>
  </si>
  <si>
    <t>C0007</t>
  </si>
  <si>
    <t>Referral</t>
  </si>
  <si>
    <t>C0008</t>
  </si>
  <si>
    <t>Social Media</t>
  </si>
  <si>
    <t>C0009</t>
  </si>
  <si>
    <t>West</t>
  </si>
  <si>
    <t>C0010</t>
  </si>
  <si>
    <t>C0011</t>
  </si>
  <si>
    <t>Organic Search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</si>
  <si>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</si>
  <si>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</si>
  <si>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</si>
  <si>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</si>
  <si>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</si>
  <si>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</si>
  <si>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</si>
  <si>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</si>
  <si>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</si>
  <si>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</si>
  <si>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</si>
  <si>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</si>
  <si>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</si>
  <si>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</si>
  <si>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</si>
  <si>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</si>
  <si>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</si>
  <si>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</si>
  <si>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</si>
  <si>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</si>
  <si>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</si>
  <si>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</si>
  <si>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</si>
  <si>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</si>
  <si>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</si>
  <si>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</si>
  <si>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</si>
  <si>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</si>
  <si>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</si>
  <si>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</si>
  <si>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</si>
  <si>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</si>
  <si>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</si>
  <si>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</si>
  <si>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</si>
  <si>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</si>
  <si>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</si>
  <si>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</si>
  <si>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</si>
  <si>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</si>
  <si>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</si>
  <si>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</si>
  <si>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</si>
  <si>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</si>
  <si>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</si>
  <si>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</si>
  <si>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</si>
  <si>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</si>
  <si>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</si>
  <si>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</si>
  <si>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</si>
  <si>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</si>
  <si>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</si>
  <si>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</si>
  <si>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</si>
  <si>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</si>
  <si>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</si>
  <si>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</si>
  <si>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</si>
  <si>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</si>
  <si>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</si>
  <si>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</si>
  <si>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</si>
  <si>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</si>
  <si>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</si>
  <si>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</si>
  <si>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</si>
  <si>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</si>
  <si>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</si>
  <si>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</si>
  <si>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</si>
  <si>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</si>
  <si>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</si>
  <si>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</si>
  <si>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</si>
  <si>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</si>
  <si>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</si>
  <si>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</si>
  <si>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</si>
  <si>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</si>
  <si>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</si>
  <si>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</si>
  <si>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</si>
  <si>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</si>
  <si>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</si>
  <si>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</si>
  <si>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</si>
  <si>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</si>
  <si>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</si>
  <si>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</si>
  <si>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</si>
  <si>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</si>
  <si>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</si>
  <si>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</si>
  <si>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</si>
  <si>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</si>
  <si>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</si>
  <si>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</si>
  <si>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</si>
  <si>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</si>
  <si>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</si>
  <si>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</si>
  <si>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</si>
  <si>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</si>
  <si>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</si>
  <si>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</si>
  <si>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</si>
  <si>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</si>
  <si>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</si>
  <si>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</si>
  <si>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</si>
  <si>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</si>
  <si>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</si>
  <si>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</si>
  <si>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</si>
  <si>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</si>
  <si>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</si>
  <si>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</si>
  <si>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</si>
  <si>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</si>
  <si>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</si>
  <si>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</si>
  <si>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</si>
  <si>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</si>
  <si>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</si>
  <si>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</si>
  <si>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</si>
  <si>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</si>
  <si>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</si>
  <si>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</si>
  <si>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</si>
  <si>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</si>
  <si>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</si>
  <si>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</si>
  <si>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</si>
  <si>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</si>
  <si>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</si>
  <si>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</si>
  <si>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</si>
  <si>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</si>
  <si>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</si>
  <si>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</si>
  <si>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</si>
  <si>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</si>
  <si>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</si>
  <si>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</si>
  <si>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</si>
  <si>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</si>
  <si>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</si>
  <si>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</si>
  <si>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</si>
  <si>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</si>
  <si>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</si>
  <si>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</si>
  <si>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</si>
  <si>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</si>
  <si>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</si>
  <si>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</si>
  <si>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</si>
  <si>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</si>
  <si>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</si>
  <si>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</si>
  <si>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</si>
  <si>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</si>
  <si>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</si>
  <si>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</si>
  <si>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</si>
  <si>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</si>
  <si>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</si>
  <si>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</si>
  <si>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</si>
  <si>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</si>
  <si>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</si>
  <si>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</si>
  <si>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</si>
  <si>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</si>
  <si>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</si>
  <si>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</si>
  <si>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</si>
  <si>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</si>
  <si>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</si>
  <si>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</si>
  <si>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</si>
  <si>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</si>
  <si>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</si>
  <si>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</si>
  <si>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</si>
  <si>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</si>
  <si>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</si>
  <si>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</si>
  <si>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</si>
  <si>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</si>
  <si>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</si>
  <si>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</si>
  <si>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</si>
  <si>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</si>
  <si>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</si>
  <si>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</si>
  <si>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</si>
  <si>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</si>
  <si>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</si>
  <si>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</si>
  <si>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</si>
  <si>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</si>
  <si>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</si>
  <si>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</si>
  <si>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</si>
  <si>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</si>
  <si>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</si>
  <si>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</si>
  <si>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</si>
  <si>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</si>
  <si>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</si>
  <si>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</si>
  <si>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</si>
  <si>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</si>
  <si>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</si>
  <si>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</si>
  <si>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</si>
  <si>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</si>
  <si>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</si>
  <si>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</si>
  <si>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</si>
  <si>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</si>
  <si>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</si>
  <si>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</si>
  <si>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</si>
  <si>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</si>
  <si>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</si>
  <si>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</si>
  <si>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</si>
  <si>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</si>
  <si>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</si>
  <si>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</si>
  <si>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</si>
  <si>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</si>
  <si>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</si>
  <si>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</si>
  <si>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</si>
  <si>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</si>
  <si>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</si>
  <si>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</si>
  <si>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</si>
  <si>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</si>
  <si>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</si>
  <si>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</si>
  <si>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</si>
  <si>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</si>
  <si>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</si>
  <si>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</si>
  <si>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</si>
  <si>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</si>
  <si>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</si>
  <si>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</si>
  <si>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</si>
  <si>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</si>
  <si>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</si>
  <si>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</si>
  <si>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</si>
  <si>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</si>
  <si>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</si>
  <si>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</si>
  <si>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</si>
  <si>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</si>
  <si>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</si>
  <si>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</si>
  <si>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</si>
  <si>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</si>
  <si>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</si>
  <si>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</si>
  <si>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</si>
  <si>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</si>
  <si>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</si>
  <si>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</si>
  <si>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</si>
  <si>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</si>
  <si>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</si>
  <si>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</si>
  <si>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</si>
  <si>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</si>
  <si>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</si>
  <si>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</si>
  <si>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</si>
  <si>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</si>
  <si>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</si>
  <si>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</si>
  <si>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</si>
  <si>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</si>
  <si>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</si>
  <si>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</si>
  <si>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</si>
  <si>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</si>
  <si>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</si>
  <si>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</si>
  <si>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</si>
  <si>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</si>
  <si>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</si>
  <si>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</si>
  <si>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</si>
  <si>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</si>
  <si>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</si>
  <si>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</si>
  <si>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</si>
  <si>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</si>
  <si>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</si>
  <si>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</si>
  <si>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</si>
  <si>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</si>
  <si>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</si>
  <si>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</si>
  <si>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</si>
  <si>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</si>
  <si>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</si>
  <si>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</si>
  <si>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</si>
  <si>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</si>
  <si>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</si>
  <si>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</si>
  <si>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</si>
  <si>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</si>
  <si>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</si>
  <si>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</si>
  <si>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</si>
  <si>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</si>
  <si>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</si>
  <si>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</si>
  <si>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</si>
  <si>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</si>
  <si>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</si>
  <si>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</si>
  <si>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</si>
  <si>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</si>
  <si>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</si>
  <si>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</si>
  <si>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</si>
  <si>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</si>
  <si>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</si>
  <si>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</si>
  <si>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</si>
  <si>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</si>
  <si>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</si>
  <si>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</si>
  <si>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</si>
  <si>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</si>
  <si>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</si>
  <si>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</si>
  <si>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</si>
  <si>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</si>
  <si>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</si>
  <si>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</si>
  <si>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</si>
  <si>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</si>
  <si>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</si>
  <si>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</si>
  <si>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</si>
  <si>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</si>
  <si>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</si>
  <si>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</si>
  <si>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</si>
  <si>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</si>
  <si>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</si>
  <si>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</si>
  <si>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</si>
  <si>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</si>
  <si>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</si>
  <si>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</si>
  <si>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</si>
  <si>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</si>
  <si>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</si>
  <si>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</si>
  <si>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</si>
  <si>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</si>
  <si>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</si>
  <si>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</si>
  <si>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</si>
  <si>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</si>
  <si>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</si>
  <si>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</si>
  <si>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</si>
  <si>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</si>
  <si>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</si>
  <si>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</si>
  <si>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</si>
  <si>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</si>
  <si>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</si>
  <si>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</si>
  <si>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</si>
  <si>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</si>
  <si>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</si>
  <si>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</si>
  <si>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</si>
  <si>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</si>
  <si>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</si>
  <si>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</si>
  <si>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</si>
  <si>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</si>
  <si>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</si>
  <si>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</si>
  <si>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</si>
  <si>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</si>
  <si>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</si>
  <si>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</si>
  <si>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</si>
  <si>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</si>
  <si>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</si>
  <si>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</si>
  <si>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</si>
  <si>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</si>
  <si>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</si>
  <si>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</si>
  <si>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</si>
  <si>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</si>
  <si>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</si>
  <si>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</si>
  <si>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</si>
  <si>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</si>
  <si>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</si>
  <si>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</si>
  <si>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</si>
  <si>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</si>
  <si>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</si>
  <si>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</si>
  <si>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</si>
  <si>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</si>
  <si>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</si>
  <si>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</si>
  <si>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</si>
  <si>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</si>
  <si>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</si>
  <si>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</si>
  <si>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</si>
  <si>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</si>
  <si>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</si>
  <si>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</si>
  <si>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</si>
  <si>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</si>
  <si>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</si>
  <si>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</si>
  <si>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</si>
  <si>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</si>
  <si>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</si>
  <si>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</si>
  <si>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</si>
  <si>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</si>
  <si>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</si>
  <si>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</si>
  <si>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</si>
  <si>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</si>
  <si>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</si>
  <si>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</si>
  <si>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</si>
  <si>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</si>
  <si>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</si>
  <si>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</si>
  <si>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</si>
  <si>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</si>
  <si>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</si>
  <si>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</si>
  <si>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</si>
  <si>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</si>
  <si>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</si>
  <si>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</si>
  <si>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</si>
  <si>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</si>
  <si>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</si>
  <si>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</si>
  <si>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</si>
  <si>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</si>
  <si>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</si>
  <si>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</si>
  <si>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</si>
  <si>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</si>
  <si>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</si>
  <si>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</si>
  <si>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</si>
  <si>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</si>
  <si>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</si>
  <si>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</si>
  <si>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</si>
  <si>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</si>
  <si>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</si>
  <si>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</si>
  <si>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</si>
  <si>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</si>
  <si>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</si>
  <si>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</si>
  <si>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</si>
  <si>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</si>
  <si>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</si>
  <si>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</si>
  <si>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</si>
  <si>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</si>
  <si>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</si>
  <si>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</si>
  <si>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</si>
  <si>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</si>
  <si>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</si>
  <si>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</si>
  <si>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</si>
  <si>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</si>
  <si>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</si>
  <si>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</si>
  <si>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</si>
  <si>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</si>
  <si>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</si>
  <si>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</si>
  <si>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</si>
  <si>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</si>
  <si>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</si>
  <si>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</si>
  <si>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</si>
  <si>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</si>
  <si>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</si>
  <si>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</si>
  <si>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</si>
  <si>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</si>
  <si>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</si>
  <si>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</si>
  <si>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</si>
  <si>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</si>
  <si>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</si>
  <si>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</si>
  <si>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</si>
  <si>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</si>
  <si>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</si>
  <si>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</si>
  <si>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</si>
  <si>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</si>
  <si>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</si>
  <si>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</si>
  <si>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</si>
  <si>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</si>
  <si>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</si>
  <si>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</si>
  <si>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</si>
  <si>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</si>
  <si>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</si>
  <si>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</si>
  <si>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</si>
  <si>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</si>
  <si>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</si>
  <si>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</si>
  <si>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</si>
  <si>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</si>
  <si>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</si>
  <si>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</si>
  <si>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</si>
  <si>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</si>
  <si>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</si>
  <si>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</si>
  <si>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</si>
  <si>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</si>
  <si>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</si>
  <si>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</si>
  <si>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</si>
  <si>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</si>
  <si>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</si>
  <si>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</si>
  <si>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</si>
  <si>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</si>
  <si>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</si>
  <si>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</si>
  <si>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</si>
  <si>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</si>
  <si>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</si>
  <si>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</si>
  <si>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</si>
  <si>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</si>
  <si>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</si>
  <si>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</si>
  <si>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</si>
  <si>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</si>
  <si>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</si>
  <si>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</si>
  <si>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</si>
  <si>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</si>
  <si>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</si>
  <si>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</si>
  <si>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</si>
  <si>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</si>
  <si>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</si>
  <si>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</si>
  <si>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</si>
  <si>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</si>
  <si>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</si>
  <si>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</si>
  <si>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</si>
  <si>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</si>
  <si>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</si>
  <si>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</si>
  <si>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</si>
  <si>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</si>
  <si>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</si>
  <si>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</si>
  <si>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</si>
  <si>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</si>
  <si>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</si>
  <si>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</si>
  <si>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</si>
  <si>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</si>
  <si>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</si>
  <si>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</si>
  <si>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</si>
  <si>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</si>
  <si>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</si>
  <si>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</si>
  <si>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</si>
  <si>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</si>
  <si>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</si>
  <si>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</si>
  <si>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</si>
  <si>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</si>
  <si>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</si>
  <si>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</si>
  <si>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</si>
  <si>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</si>
  <si>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</si>
  <si>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</si>
  <si>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</si>
  <si>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</si>
  <si>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</si>
  <si>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</si>
  <si>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</si>
  <si>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</si>
  <si>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</si>
  <si>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</si>
  <si>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</si>
  <si>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</si>
  <si>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</si>
  <si>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</si>
  <si>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</si>
  <si>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</si>
  <si>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</si>
  <si>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</si>
  <si>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</si>
  <si>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</si>
  <si>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</si>
  <si>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</si>
  <si>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</si>
  <si>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</si>
  <si>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</si>
  <si>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</si>
  <si>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</si>
  <si>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</si>
  <si>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</si>
  <si>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</si>
  <si>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</si>
  <si>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</si>
  <si>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</si>
  <si>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</si>
  <si>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</si>
  <si>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</si>
  <si>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</si>
  <si>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</si>
  <si>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</si>
  <si>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</si>
  <si>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</si>
  <si>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</si>
  <si>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</si>
  <si>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</si>
  <si>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</si>
  <si>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</si>
  <si>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</si>
  <si>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</si>
  <si>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</si>
  <si>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</si>
  <si>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</si>
  <si>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</si>
  <si>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</si>
  <si>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</si>
  <si>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</si>
  <si>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</si>
  <si>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</si>
  <si>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</si>
  <si>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</si>
  <si>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</si>
  <si>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</si>
  <si>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</si>
  <si>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</si>
  <si>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</si>
  <si>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</si>
  <si>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</si>
  <si>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</si>
  <si>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</si>
  <si>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</si>
  <si>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</si>
  <si>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</si>
  <si>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</si>
  <si>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</si>
  <si>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</si>
  <si>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</si>
  <si>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</si>
  <si>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</si>
  <si>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</si>
  <si>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</si>
  <si>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</si>
  <si>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</si>
  <si>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</si>
  <si>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</si>
  <si>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</si>
  <si>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</si>
  <si>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</si>
  <si>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</si>
  <si>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</si>
  <si>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</si>
  <si>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</si>
  <si>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</si>
  <si>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</si>
  <si>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</si>
  <si>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</si>
  <si>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</si>
  <si>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</si>
  <si>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</si>
  <si>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</si>
  <si>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</si>
  <si>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</si>
  <si>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</si>
  <si>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</si>
  <si>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</si>
  <si>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</si>
  <si>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</si>
  <si>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</si>
  <si>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</si>
  <si>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</si>
  <si>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</si>
  <si>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</si>
  <si>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</si>
  <si>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</si>
  <si>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</si>
  <si>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</si>
  <si>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</si>
  <si>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</si>
  <si>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</si>
  <si>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</si>
  <si>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</si>
  <si>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</si>
  <si>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</si>
  <si>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</si>
  <si>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</si>
  <si>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</si>
  <si>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</si>
  <si>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</si>
  <si>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</si>
  <si>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</si>
  <si>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</si>
  <si>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</si>
  <si>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</si>
  <si>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</si>
  <si>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</si>
  <si>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</si>
  <si>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</si>
  <si>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</si>
  <si>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</si>
  <si>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</si>
  <si>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</si>
  <si>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</si>
  <si>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</si>
  <si>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</si>
  <si>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</si>
  <si>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</si>
  <si>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</si>
  <si>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</si>
  <si>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</si>
  <si>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</si>
  <si>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</si>
  <si>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</si>
  <si>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</si>
  <si>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</si>
  <si>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</si>
  <si>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</si>
  <si>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</si>
  <si>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</si>
  <si>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</si>
  <si>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</si>
  <si>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</si>
  <si>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</si>
  <si>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</si>
  <si>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</si>
  <si>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</si>
  <si>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</si>
  <si>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</si>
  <si>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</si>
  <si>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</si>
  <si>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</si>
  <si>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</si>
  <si>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</si>
  <si>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</si>
  <si>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</si>
  <si>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</si>
  <si>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</si>
  <si>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</si>
  <si>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</si>
  <si>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</si>
  <si>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</si>
  <si>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</si>
  <si>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</si>
  <si>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</si>
  <si>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</si>
  <si>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</si>
  <si>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</si>
  <si>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</si>
  <si>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</si>
  <si>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</si>
  <si>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</si>
  <si>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</si>
  <si>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</si>
  <si>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</si>
  <si>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</si>
  <si>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</si>
  <si>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</si>
  <si>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</si>
  <si>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</si>
  <si>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</si>
  <si>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</si>
  <si>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</si>
  <si>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</si>
  <si>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</si>
  <si>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</si>
  <si>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</si>
  <si>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</si>
  <si>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</si>
  <si>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</si>
  <si>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</si>
  <si>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</si>
  <si>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</si>
  <si>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</si>
  <si>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</si>
  <si>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</si>
  <si>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</si>
  <si>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</si>
  <si>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</si>
  <si>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</si>
  <si>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</si>
  <si>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</si>
  <si>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</si>
  <si>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</si>
  <si>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</si>
  <si>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</si>
  <si>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</si>
  <si>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</si>
  <si>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</si>
  <si>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</si>
  <si>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</si>
  <si>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</si>
  <si>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</si>
  <si>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</si>
  <si>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</si>
  <si>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</si>
  <si>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</si>
  <si>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</si>
  <si>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</si>
  <si>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</si>
  <si>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</si>
  <si>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</si>
  <si>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</si>
  <si>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</si>
  <si>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</si>
  <si>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</si>
  <si>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</si>
  <si>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</si>
  <si>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</si>
  <si>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</si>
  <si>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</si>
  <si>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</si>
  <si>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</si>
  <si>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</si>
  <si>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</si>
  <si>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</si>
  <si>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</si>
  <si>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</si>
  <si>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</si>
  <si>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</si>
  <si>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</si>
  <si>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</si>
  <si>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</si>
  <si>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</si>
  <si>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</si>
  <si>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</si>
  <si>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</si>
  <si>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</si>
  <si>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</si>
  <si>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</si>
  <si>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</si>
  <si>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</si>
  <si>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</si>
  <si>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</si>
  <si>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</si>
  <si>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</si>
  <si>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</si>
  <si>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</si>
  <si>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</si>
  <si>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</si>
  <si>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</si>
  <si>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</si>
  <si>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</si>
  <si>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</si>
  <si>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</si>
  <si>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</si>
  <si>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</si>
  <si>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</si>
  <si>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</si>
  <si>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</si>
  <si>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</si>
  <si>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</si>
  <si>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</si>
  <si>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</si>
  <si>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</si>
  <si>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</si>
  <si>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</si>
  <si>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</si>
  <si>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</si>
  <si>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</si>
  <si>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</si>
  <si>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</si>
  <si>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</si>
  <si>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</si>
  <si>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</si>
  <si>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</si>
  <si>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</si>
  <si>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</si>
  <si>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</si>
  <si>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</si>
  <si>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</si>
  <si>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</si>
  <si>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</si>
  <si>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</si>
  <si>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</si>
  <si>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</si>
  <si>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</si>
  <si>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</si>
  <si>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</si>
  <si>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</si>
  <si>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</si>
  <si>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</si>
  <si>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</si>
  <si>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</si>
  <si>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</si>
  <si>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</si>
  <si>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</si>
  <si>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</si>
  <si>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</si>
  <si>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</si>
  <si>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</si>
  <si>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</si>
  <si>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</si>
  <si>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</si>
  <si>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</si>
  <si>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</si>
  <si>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</si>
  <si>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</si>
  <si>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</si>
  <si>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</si>
  <si>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</si>
  <si>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</si>
  <si>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</si>
  <si>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</si>
  <si>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</si>
  <si>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</si>
  <si>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</si>
  <si>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</si>
  <si>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</si>
  <si>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</si>
  <si>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</si>
  <si>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</si>
  <si>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</si>
  <si>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</si>
  <si>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</si>
  <si>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</si>
  <si>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</si>
  <si>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</si>
  <si>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</si>
  <si>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</si>
  <si>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</si>
  <si>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</si>
  <si>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</si>
  <si>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</si>
  <si>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</si>
  <si>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</si>
  <si>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</si>
  <si>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</si>
  <si>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</si>
  <si>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</si>
  <si>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</si>
  <si>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</si>
  <si>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</si>
  <si>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</si>
  <si>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</si>
  <si>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</si>
  <si>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</si>
  <si>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</si>
  <si>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</si>
  <si>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</si>
  <si>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</si>
  <si>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</si>
  <si>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</si>
  <si>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</si>
  <si>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</si>
  <si>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</si>
  <si>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</si>
  <si>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</si>
  <si>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</si>
  <si>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</si>
  <si>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</si>
  <si>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</si>
  <si>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</si>
  <si>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</si>
  <si>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</si>
  <si>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</si>
  <si>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</si>
  <si>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</si>
  <si>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</si>
  <si>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</si>
  <si>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</si>
  <si>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</si>
  <si>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</si>
  <si>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</si>
  <si>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</si>
  <si>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</si>
  <si>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</si>
  <si>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</si>
  <si>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</si>
  <si>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</si>
  <si>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</si>
  <si>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</si>
  <si>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</si>
  <si>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</si>
  <si>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</si>
  <si>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</si>
  <si>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</si>
  <si>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</si>
  <si>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</si>
  <si>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</si>
  <si>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</si>
  <si>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</si>
  <si>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</si>
  <si>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</si>
  <si>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</si>
  <si>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</si>
  <si>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</si>
  <si>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</si>
  <si>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</si>
  <si>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</si>
  <si>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</si>
  <si>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</si>
  <si>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</si>
  <si>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</si>
  <si>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</si>
  <si>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</si>
  <si>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</si>
  <si>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</si>
  <si>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</si>
  <si>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</si>
  <si>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</si>
  <si>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</si>
  <si>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</si>
  <si>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</si>
  <si>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</si>
  <si>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</si>
  <si>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</si>
  <si>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</si>
  <si>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</si>
  <si>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</si>
  <si>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</si>
  <si>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</si>
  <si>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</si>
  <si>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</si>
  <si>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</si>
  <si>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</si>
  <si>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</si>
  <si>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</si>
  <si>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</si>
  <si>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</si>
  <si>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</si>
  <si>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</si>
  <si>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</si>
  <si>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</si>
  <si>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</si>
  <si>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</si>
  <si>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</si>
  <si>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</si>
  <si>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</si>
  <si>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</si>
  <si>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</si>
  <si>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</si>
  <si>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</si>
  <si>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</si>
  <si>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</si>
  <si>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</si>
  <si>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</si>
  <si>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</si>
  <si>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</si>
  <si>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</si>
  <si>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</si>
  <si>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</si>
  <si>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</si>
  <si>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</si>
  <si>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</si>
  <si>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</si>
  <si>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</si>
  <si>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</si>
  <si>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</si>
  <si>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</si>
  <si>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</si>
  <si>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</si>
  <si>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</si>
  <si>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</si>
  <si>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</si>
  <si>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</si>
  <si>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</si>
  <si>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</si>
  <si>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</si>
  <si>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</si>
  <si>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</si>
  <si>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</si>
  <si>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</si>
  <si>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</si>
  <si>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</si>
  <si>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</si>
  <si>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</si>
  <si>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</si>
  <si>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</si>
  <si>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</si>
  <si>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</si>
  <si>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</si>
  <si>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</si>
  <si>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</si>
  <si>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</si>
  <si>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</si>
  <si>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</si>
  <si>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</si>
  <si>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</si>
  <si>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</si>
  <si>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</si>
  <si>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</si>
  <si>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</si>
  <si>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</si>
  <si>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</si>
  <si>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</si>
  <si>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</si>
  <si>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</si>
  <si>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</si>
  <si>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</si>
  <si>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</si>
  <si>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</si>
  <si>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</si>
  <si>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</si>
  <si>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</si>
  <si>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</si>
  <si>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</si>
  <si>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</si>
  <si>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</si>
  <si>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</si>
  <si>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</si>
  <si>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</si>
  <si>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</si>
  <si>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</si>
  <si>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</si>
  <si>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</si>
  <si>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</si>
  <si>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</si>
  <si>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</si>
  <si>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</si>
  <si>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</si>
  <si>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</si>
  <si>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</si>
  <si>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</si>
  <si>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</si>
  <si>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</si>
  <si>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</si>
  <si>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</si>
  <si>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</si>
  <si>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</si>
  <si>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</si>
  <si>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</si>
  <si>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</si>
  <si>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</si>
  <si>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</si>
  <si>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</si>
  <si>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</si>
  <si>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</si>
  <si>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</si>
  <si>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</si>
  <si>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</si>
  <si>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</si>
  <si>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</si>
  <si>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</si>
  <si>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</si>
  <si>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</si>
  <si>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</si>
  <si>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</si>
  <si>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</si>
  <si>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</si>
  <si>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</si>
  <si>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</si>
  <si>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</si>
  <si>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</si>
  <si>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</si>
  <si>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</si>
  <si>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</si>
  <si>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</si>
  <si>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</si>
  <si>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</si>
  <si>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</si>
  <si>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</si>
  <si>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</si>
  <si>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</si>
  <si>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</si>
  <si>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</si>
  <si>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</si>
  <si>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</si>
  <si>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</si>
  <si>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</si>
  <si>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</si>
  <si>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</si>
  <si>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</si>
  <si>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</si>
  <si>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</si>
  <si>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</si>
  <si>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</si>
  <si>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</si>
  <si>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</si>
  <si>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</si>
  <si>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</si>
  <si>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</si>
  <si>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</si>
  <si>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</si>
  <si>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</si>
  <si>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</si>
  <si>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</si>
  <si>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</si>
  <si>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</si>
  <si>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</si>
  <si>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</si>
  <si>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</si>
  <si>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</si>
  <si>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</si>
  <si>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</si>
  <si>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</si>
  <si>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</si>
  <si>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</si>
  <si>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</si>
  <si>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</si>
  <si>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</si>
  <si>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</si>
  <si>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</si>
  <si>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</si>
  <si>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</si>
  <si>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</si>
  <si>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</si>
  <si>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</si>
  <si>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</si>
  <si>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</si>
  <si>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</si>
  <si>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</si>
  <si>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</si>
  <si>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</si>
  <si>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</si>
  <si>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</si>
  <si>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</si>
  <si>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</si>
  <si>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</si>
  <si>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</si>
  <si>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</si>
  <si>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</si>
  <si>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</si>
  <si>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</si>
  <si>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</si>
  <si>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</si>
  <si>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</si>
  <si>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</si>
  <si>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</si>
  <si>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</si>
  <si>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</si>
  <si>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</si>
  <si>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</si>
  <si>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</si>
  <si>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</si>
  <si>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</si>
  <si>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</si>
  <si>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</si>
  <si>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</si>
  <si>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</si>
  <si>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</si>
  <si>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</si>
  <si>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</si>
  <si>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</si>
  <si>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</si>
  <si>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</si>
  <si>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</si>
  <si>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</si>
  <si>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</si>
  <si>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</si>
  <si>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</si>
  <si>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</si>
  <si>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</si>
  <si>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</si>
  <si>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</si>
  <si>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</si>
  <si>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</si>
  <si>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</si>
  <si>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</si>
  <si>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</si>
  <si>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</si>
  <si>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</si>
  <si>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</si>
  <si>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</si>
  <si>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</si>
  <si>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</si>
  <si>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</si>
  <si>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</si>
  <si>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</si>
  <si>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</si>
  <si>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</si>
  <si>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</si>
  <si>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</si>
  <si>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</si>
  <si>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</si>
  <si>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</si>
  <si>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</si>
  <si>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</si>
  <si>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</si>
  <si>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</si>
  <si>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</si>
  <si>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</si>
  <si>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</si>
  <si>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</si>
  <si>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</si>
  <si>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</si>
  <si>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</si>
  <si>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</si>
  <si>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</si>
  <si>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</si>
  <si>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</si>
  <si>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</si>
  <si>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</si>
  <si>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</si>
  <si>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</si>
  <si>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</si>
  <si>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</si>
  <si>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</si>
  <si>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</si>
  <si>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</si>
  <si>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</si>
  <si>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</si>
  <si>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</si>
  <si>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</si>
  <si>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</si>
  <si>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</si>
  <si>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</si>
  <si>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</si>
  <si>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</si>
  <si>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</si>
  <si>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</si>
  <si>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</si>
  <si>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</si>
  <si>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</si>
  <si>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</si>
  <si>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</si>
  <si>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</si>
  <si>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</si>
  <si>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</si>
  <si>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</si>
  <si>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</si>
  <si>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</si>
  <si>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</si>
  <si>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</si>
  <si>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</si>
  <si>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</si>
  <si>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</si>
  <si>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</si>
  <si>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</si>
  <si>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</si>
  <si>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</si>
  <si>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</si>
  <si>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</si>
  <si>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</si>
  <si>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</si>
  <si>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</si>
  <si>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</si>
  <si>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</si>
  <si>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</si>
  <si>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</si>
  <si>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</si>
  <si>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</si>
  <si>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</si>
  <si>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</si>
  <si>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</si>
  <si>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</si>
  <si>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</si>
  <si>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</si>
  <si>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</si>
  <si>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</si>
  <si>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</si>
  <si>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</si>
  <si>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</si>
  <si>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</si>
  <si>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</si>
  <si>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</si>
  <si>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</si>
  <si>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</si>
  <si>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</si>
  <si>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</si>
  <si>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</si>
  <si>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</si>
  <si>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</si>
  <si>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</si>
  <si>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</si>
  <si>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</si>
  <si>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</si>
  <si>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</si>
  <si>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</si>
  <si>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</si>
  <si>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</si>
  <si>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</si>
  <si>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</si>
  <si>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</si>
  <si>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</si>
  <si>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</si>
  <si>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</si>
  <si>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</si>
  <si>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</si>
  <si>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</si>
  <si>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</si>
  <si>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</si>
  <si>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</si>
  <si>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</si>
  <si>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</si>
  <si>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</si>
  <si>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</si>
  <si>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</si>
  <si>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</si>
  <si>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</si>
  <si>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</si>
  <si>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</si>
  <si>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</si>
  <si>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</si>
  <si>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</si>
  <si>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</si>
  <si>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</si>
  <si>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</si>
  <si>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</si>
  <si>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</si>
  <si>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</si>
  <si>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</si>
  <si>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</si>
  <si>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</si>
  <si>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</si>
  <si>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</si>
  <si>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</si>
  <si>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</si>
  <si>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</si>
  <si>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</si>
  <si>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</si>
  <si>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</si>
  <si>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</si>
  <si>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</si>
  <si>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</si>
  <si>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</si>
  <si>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</si>
  <si>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</si>
  <si>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</si>
  <si>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</si>
  <si>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</si>
  <si>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</si>
  <si>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</si>
  <si>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</si>
  <si>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</si>
  <si>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</si>
  <si>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</si>
  <si>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</si>
  <si>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</si>
  <si>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</si>
  <si>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</si>
  <si>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</si>
  <si>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</si>
  <si>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</si>
  <si>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</si>
  <si>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</si>
  <si>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</si>
  <si>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</si>
  <si>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</si>
  <si>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</si>
  <si>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</si>
  <si>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</si>
  <si>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</si>
  <si>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</si>
  <si>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</si>
  <si>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</si>
  <si>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</si>
  <si>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</si>
  <si>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</si>
  <si>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</si>
  <si>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</si>
  <si>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</si>
  <si>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</si>
  <si>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</si>
  <si>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</si>
  <si>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</si>
  <si>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</si>
  <si>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</si>
  <si>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</si>
  <si>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</si>
  <si>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</si>
  <si>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</si>
  <si>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</si>
  <si>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</si>
  <si>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</si>
  <si>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</si>
  <si>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</si>
  <si>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</si>
  <si>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</si>
  <si>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</si>
  <si>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</si>
  <si>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</si>
  <si>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</si>
  <si>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</si>
  <si>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</si>
  <si>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</si>
  <si>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</si>
  <si>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</si>
  <si>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</si>
  <si>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</si>
  <si>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</si>
  <si>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</si>
  <si>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</si>
  <si>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</si>
  <si>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</si>
  <si>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</si>
  <si>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</si>
  <si>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</si>
  <si>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</si>
  <si>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</si>
  <si>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</si>
  <si>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</si>
  <si>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</si>
  <si>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</si>
  <si>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</si>
  <si>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</si>
  <si>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</si>
  <si>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</si>
  <si>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</si>
  <si>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</si>
  <si>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</si>
  <si>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</si>
  <si>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</si>
  <si>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</si>
  <si>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</si>
  <si>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</si>
  <si>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</si>
  <si>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</si>
  <si>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</si>
  <si>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</si>
  <si>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</si>
  <si>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</si>
  <si>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</si>
  <si>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</si>
  <si>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</si>
  <si>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</si>
  <si>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</si>
  <si>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</si>
  <si>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</si>
  <si>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</si>
  <si>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</si>
  <si>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</si>
  <si>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</si>
  <si>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</si>
  <si>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</si>
  <si>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</si>
  <si>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</si>
  <si>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</si>
  <si>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</si>
  <si>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</si>
  <si>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</si>
  <si>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</si>
  <si>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</si>
  <si>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</si>
  <si>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</si>
  <si>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</si>
  <si>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</si>
  <si>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</si>
  <si>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</si>
  <si>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</si>
  <si>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</si>
  <si>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</si>
  <si>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</si>
  <si>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</si>
  <si>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</si>
  <si>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</si>
  <si>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</si>
  <si>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</si>
  <si>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</si>
  <si>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</si>
  <si>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</si>
  <si>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</si>
  <si>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</si>
  <si>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</si>
  <si>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</si>
  <si>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</si>
  <si>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</si>
  <si>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</si>
  <si>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</si>
  <si>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</si>
  <si>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</si>
  <si>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</si>
  <si>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</si>
  <si>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</si>
  <si>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</si>
  <si>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</si>
  <si>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</si>
  <si>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</si>
  <si>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</si>
  <si>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</si>
  <si>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</si>
  <si>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</si>
  <si>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</si>
  <si>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</si>
  <si>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</si>
  <si>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</si>
  <si>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</si>
  <si>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</si>
  <si>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</si>
  <si>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</si>
  <si>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</si>
  <si>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</si>
  <si>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</si>
  <si>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</si>
  <si>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</si>
  <si>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</si>
  <si>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</si>
  <si>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</si>
  <si>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</si>
  <si>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</si>
  <si>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</si>
  <si>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</si>
  <si>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</si>
  <si>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</si>
  <si>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</si>
  <si>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</si>
  <si>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</si>
  <si>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</si>
  <si>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</si>
  <si>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</si>
  <si>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</si>
  <si>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</si>
  <si>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</si>
  <si>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</si>
  <si>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</si>
  <si>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</si>
  <si>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</si>
  <si>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</si>
  <si>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</si>
  <si>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</si>
  <si>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</si>
  <si>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</si>
  <si>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</si>
  <si>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</si>
  <si>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</si>
  <si>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</si>
  <si>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</si>
  <si>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</si>
  <si>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</si>
  <si>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</si>
  <si>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</si>
  <si>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</si>
  <si>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</si>
  <si>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</si>
  <si>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</si>
  <si>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</si>
  <si>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</si>
  <si>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</si>
  <si>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</si>
  <si>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</si>
  <si>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</si>
  <si>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</si>
  <si>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</si>
  <si>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</si>
  <si>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</si>
  <si>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</si>
  <si>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</si>
  <si>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</si>
  <si>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</si>
  <si>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</si>
  <si>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</si>
  <si>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</si>
  <si>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</si>
  <si>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</si>
  <si>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</si>
  <si>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</si>
  <si>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</si>
  <si>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</si>
  <si>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</si>
  <si>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</si>
  <si>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</si>
  <si>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</si>
  <si>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</si>
  <si>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</si>
  <si>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</si>
  <si>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</si>
  <si>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</si>
  <si>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</si>
  <si>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</si>
  <si>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</si>
  <si>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</si>
  <si>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</si>
  <si>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</si>
  <si>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</si>
  <si>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</si>
  <si>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</si>
  <si>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</si>
  <si>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</si>
  <si>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</si>
  <si>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</si>
  <si>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</si>
  <si>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</si>
  <si>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</si>
  <si>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</si>
  <si>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</si>
  <si>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</si>
  <si>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</si>
  <si>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</si>
  <si>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</si>
  <si>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</si>
  <si>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</si>
  <si>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</si>
  <si>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</si>
  <si>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</si>
  <si>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</si>
  <si>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</si>
  <si>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</si>
  <si>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</si>
  <si>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</si>
  <si>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</si>
  <si>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</si>
  <si>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</si>
  <si>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</si>
  <si>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</si>
  <si>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</si>
  <si>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</si>
  <si>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</si>
  <si>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</si>
  <si>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</si>
  <si>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</si>
  <si>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</si>
  <si>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</si>
  <si>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</si>
  <si>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</si>
  <si>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</si>
  <si>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</si>
  <si>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</si>
  <si>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</si>
  <si>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</si>
  <si>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</si>
  <si>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</si>
  <si>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</si>
  <si>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</si>
  <si>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</si>
  <si>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</si>
  <si>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</si>
  <si>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</si>
  <si>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</si>
  <si>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</si>
  <si>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</si>
  <si>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</si>
  <si>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</si>
  <si>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</si>
  <si>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</si>
  <si>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</si>
  <si>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</si>
  <si>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</si>
  <si>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</si>
  <si>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</si>
  <si>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</si>
  <si>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</si>
  <si>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</si>
  <si>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</si>
  <si>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</si>
  <si>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</si>
  <si>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</si>
  <si>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</si>
  <si>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</si>
  <si>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</si>
  <si>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</si>
  <si>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</si>
  <si>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</si>
  <si>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</si>
  <si>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</si>
  <si>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</si>
  <si>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</si>
  <si>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</si>
  <si>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</si>
  <si>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</si>
  <si>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</si>
  <si>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</si>
  <si>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</si>
  <si>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</si>
  <si>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</si>
  <si>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</si>
  <si>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</si>
  <si>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</si>
  <si>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</si>
  <si>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</si>
  <si>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</si>
  <si>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</si>
  <si>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</si>
  <si>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</si>
  <si>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</si>
  <si>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</si>
  <si>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</si>
  <si>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</si>
  <si>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</si>
  <si>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</si>
  <si>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</si>
  <si>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</si>
  <si>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</si>
  <si>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</si>
  <si>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</si>
  <si>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</si>
  <si>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</si>
  <si>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</si>
  <si>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</si>
  <si>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</si>
  <si>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</si>
  <si>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</si>
  <si>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</si>
  <si>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</si>
  <si>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</si>
  <si>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</si>
  <si>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</si>
  <si>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</si>
  <si>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</si>
  <si>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</si>
  <si>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</si>
  <si>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</si>
  <si>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</si>
  <si>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</si>
  <si>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</si>
  <si>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</si>
  <si>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</si>
  <si>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</si>
  <si>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</si>
  <si>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</si>
  <si>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</si>
  <si>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</si>
  <si>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</si>
  <si>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</si>
  <si>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</si>
  <si>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</si>
  <si>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</si>
  <si>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</si>
  <si>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</si>
  <si>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</si>
  <si>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</si>
  <si>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</si>
  <si>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</si>
  <si>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</si>
  <si>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</si>
  <si>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</si>
  <si>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</si>
  <si>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</si>
  <si>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</si>
  <si>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</si>
  <si>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</si>
  <si>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</si>
  <si>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</si>
  <si>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</si>
  <si>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</si>
  <si>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</si>
  <si>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</si>
  <si>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</si>
  <si>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</si>
  <si>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</si>
  <si>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</si>
  <si>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</si>
  <si>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</si>
  <si>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</si>
  <si>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</si>
  <si>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</si>
  <si>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</si>
  <si>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</si>
  <si>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</si>
  <si>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</si>
  <si>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</si>
  <si>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</si>
  <si>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</si>
  <si>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</si>
  <si>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</si>
  <si>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</si>
  <si>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</si>
  <si>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</si>
  <si>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</si>
  <si>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</si>
  <si>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</si>
  <si>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</si>
  <si>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</si>
  <si>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</si>
  <si>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</si>
  <si>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</si>
  <si>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</si>
  <si>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</si>
  <si>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</si>
  <si>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</si>
  <si>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</si>
  <si>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</si>
  <si>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</si>
  <si>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</si>
  <si>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</si>
  <si>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</si>
  <si>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</si>
  <si>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</si>
  <si>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</si>
  <si>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</si>
  <si>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</si>
  <si>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</si>
  <si>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</si>
  <si>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</si>
  <si>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</si>
  <si>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</si>
  <si>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</si>
  <si>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</si>
  <si>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</si>
  <si>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</si>
  <si>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</si>
  <si>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</si>
  <si>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</si>
  <si>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</si>
  <si>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</si>
  <si>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</si>
  <si>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</si>
  <si>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</si>
  <si>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</si>
  <si>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</si>
  <si>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</si>
  <si>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</si>
  <si>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</si>
  <si>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</si>
  <si>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</si>
  <si>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</si>
  <si>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</si>
  <si>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</si>
  <si>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</si>
  <si>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</si>
  <si>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</si>
  <si>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</si>
  <si>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</si>
  <si>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</si>
  <si>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</si>
  <si>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</si>
  <si>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</si>
  <si>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</si>
  <si>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</si>
  <si>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</si>
  <si>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</si>
  <si>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</si>
  <si>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</si>
  <si>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</si>
  <si>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</si>
  <si>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</si>
  <si>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</si>
  <si>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</si>
  <si>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</si>
  <si>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</si>
  <si>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</si>
  <si>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</si>
  <si>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</si>
  <si>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</si>
  <si>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</si>
  <si>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</si>
  <si>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</si>
  <si>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</si>
  <si>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</si>
  <si>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</si>
  <si>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</si>
  <si>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</si>
  <si>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</si>
  <si>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</si>
  <si>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</si>
  <si>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</si>
  <si>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</si>
  <si>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</si>
  <si>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</si>
  <si>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</si>
  <si>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</si>
  <si>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</si>
  <si>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</si>
  <si>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</si>
  <si>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</si>
  <si>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</si>
  <si>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</si>
  <si>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</si>
  <si>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Subscription_ID</t>
  </si>
  <si>
    <t>Plan_ID</t>
  </si>
  <si>
    <t>Start_Date</t>
  </si>
  <si>
    <t>End_Date</t>
  </si>
  <si>
    <t>Cancel_Date</t>
  </si>
  <si>
    <t>Cancel_Reason</t>
  </si>
  <si>
    <t>Is_Trial</t>
  </si>
  <si>
    <t>S00001</t>
  </si>
  <si>
    <t>P1</t>
  </si>
  <si>
    <t>No Value</t>
  </si>
  <si>
    <t>S00002</t>
  </si>
  <si>
    <t>S00003</t>
  </si>
  <si>
    <t>P3</t>
  </si>
  <si>
    <t>S00004</t>
  </si>
  <si>
    <t>S00005</t>
  </si>
  <si>
    <t>P2</t>
  </si>
  <si>
    <t>S00006</t>
  </si>
  <si>
    <t>S00007</t>
  </si>
  <si>
    <t>Switched</t>
  </si>
  <si>
    <t>S00008</t>
  </si>
  <si>
    <t>S00009</t>
  </si>
  <si>
    <t>S00010</t>
  </si>
  <si>
    <t>Too Expensive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</si>
  <si>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</si>
  <si>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</si>
  <si>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</si>
  <si>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</si>
  <si>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</si>
  <si>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</si>
  <si>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</si>
  <si>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</si>
  <si>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</si>
  <si>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</si>
  <si>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</si>
  <si>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</si>
  <si>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</si>
  <si>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</si>
  <si>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</si>
  <si>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</si>
  <si>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</si>
  <si>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</si>
  <si>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</si>
  <si>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</si>
  <si>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</si>
  <si>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</si>
  <si>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</si>
  <si>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</si>
  <si>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</si>
  <si>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</si>
  <si>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</si>
  <si>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</si>
  <si>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</si>
  <si>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</si>
  <si>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</si>
  <si>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</si>
  <si>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</si>
  <si>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</si>
  <si>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</si>
  <si>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</si>
  <si>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</si>
  <si>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</si>
  <si>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</si>
  <si>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</si>
  <si>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</si>
  <si>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</si>
  <si>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</si>
  <si>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</si>
  <si>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</si>
  <si>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</si>
  <si>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</si>
  <si>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</si>
  <si>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</si>
  <si>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</si>
  <si>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</si>
  <si>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</si>
  <si>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</si>
  <si>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</si>
  <si>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</si>
  <si>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</si>
  <si>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</si>
  <si>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</si>
  <si>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</si>
  <si>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</si>
  <si>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</si>
  <si>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</si>
  <si>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</si>
  <si>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</si>
  <si>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</si>
  <si>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</si>
  <si>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</si>
  <si>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</si>
  <si>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</si>
  <si>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</si>
  <si>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</si>
  <si>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</si>
  <si>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</si>
  <si>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</si>
  <si>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</si>
  <si>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</si>
  <si>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</si>
  <si>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</si>
  <si>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</si>
  <si>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</si>
  <si>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</si>
  <si>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</si>
  <si>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</si>
  <si>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</si>
  <si>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</si>
  <si>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</si>
  <si>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</si>
  <si>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</si>
  <si>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</si>
  <si>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</si>
  <si>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</si>
  <si>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</si>
  <si>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</si>
  <si>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</si>
  <si>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</si>
  <si>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</si>
  <si>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</si>
  <si>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</si>
  <si>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</si>
  <si>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</si>
  <si>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</si>
  <si>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</si>
  <si>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</si>
  <si>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</si>
  <si>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</si>
  <si>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</si>
  <si>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</si>
  <si>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</si>
  <si>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</si>
  <si>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</si>
  <si>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</si>
  <si>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</si>
  <si>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</si>
  <si>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</si>
  <si>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</si>
  <si>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</si>
  <si>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</si>
  <si>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</si>
  <si>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</si>
  <si>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</si>
  <si>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</si>
  <si>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</si>
  <si>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</si>
  <si>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</si>
  <si>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</si>
  <si>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</si>
  <si>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</si>
  <si>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</si>
  <si>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</si>
  <si>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</si>
  <si>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</si>
  <si>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</si>
  <si>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</si>
  <si>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</si>
  <si>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</si>
  <si>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</si>
  <si>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</si>
  <si>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</si>
  <si>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</si>
  <si>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</si>
  <si>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</si>
  <si>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</si>
  <si>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</si>
  <si>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</si>
  <si>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</si>
  <si>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</si>
  <si>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</si>
  <si>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</si>
  <si>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</si>
  <si>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</si>
  <si>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</si>
  <si>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</si>
  <si>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</si>
  <si>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</si>
  <si>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</si>
  <si>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</si>
  <si>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</si>
  <si>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</si>
  <si>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</si>
  <si>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</si>
  <si>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</si>
  <si>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</si>
  <si>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</si>
  <si>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</si>
  <si>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</si>
  <si>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</si>
  <si>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</si>
  <si>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</si>
  <si>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</si>
  <si>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</si>
  <si>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</si>
  <si>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</si>
  <si>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</si>
  <si>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</si>
  <si>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</si>
  <si>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</si>
  <si>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</si>
  <si>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</si>
  <si>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</si>
  <si>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</si>
  <si>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</si>
  <si>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</si>
  <si>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</si>
  <si>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</si>
  <si>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</si>
  <si>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</si>
  <si>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</si>
  <si>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</si>
  <si>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</si>
  <si>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</si>
  <si>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</si>
  <si>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</si>
  <si>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</si>
  <si>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</si>
  <si>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</si>
  <si>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</si>
  <si>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</si>
  <si>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</si>
  <si>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</si>
  <si>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</si>
  <si>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</si>
  <si>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</si>
  <si>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</si>
  <si>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</si>
  <si>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</si>
  <si>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</si>
  <si>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</si>
  <si>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</si>
  <si>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</si>
  <si>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</si>
  <si>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</si>
  <si>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</si>
  <si>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</si>
  <si>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</si>
  <si>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</si>
  <si>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</si>
  <si>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</si>
  <si>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</si>
  <si>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</si>
  <si>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</si>
  <si>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</si>
  <si>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</si>
  <si>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</si>
  <si>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</si>
  <si>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</si>
  <si>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</si>
  <si>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</si>
  <si>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</si>
  <si>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</si>
  <si>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</si>
  <si>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</si>
  <si>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</si>
  <si>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</si>
  <si>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</si>
  <si>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</si>
  <si>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</si>
  <si>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</si>
  <si>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</si>
  <si>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</si>
  <si>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</si>
  <si>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</si>
  <si>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</si>
  <si>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</si>
  <si>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</si>
  <si>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</si>
  <si>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</si>
  <si>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</si>
  <si>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</si>
  <si>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</si>
  <si>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</si>
  <si>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</si>
  <si>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</si>
  <si>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</si>
  <si>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</si>
  <si>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</si>
  <si>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</si>
  <si>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</si>
  <si>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</si>
  <si>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</si>
  <si>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</si>
  <si>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</si>
  <si>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</si>
  <si>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</si>
  <si>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</si>
  <si>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</si>
  <si>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</si>
  <si>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</si>
  <si>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</si>
  <si>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</si>
  <si>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</si>
  <si>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</si>
  <si>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</si>
  <si>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</si>
  <si>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</si>
  <si>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</si>
  <si>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</si>
  <si>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</si>
  <si>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</si>
  <si>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</si>
  <si>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</si>
  <si>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</si>
  <si>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</si>
  <si>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</si>
  <si>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</si>
  <si>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</si>
  <si>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</si>
  <si>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</si>
  <si>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</si>
  <si>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</si>
  <si>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</si>
  <si>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</si>
  <si>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</si>
  <si>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</si>
  <si>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</si>
  <si>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</si>
  <si>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</si>
  <si>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</si>
  <si>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</si>
  <si>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</si>
  <si>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</si>
  <si>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</si>
  <si>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</si>
  <si>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</si>
  <si>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</si>
  <si>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</si>
  <si>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</si>
  <si>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</si>
  <si>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</si>
  <si>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</si>
  <si>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</si>
  <si>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</si>
  <si>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</si>
  <si>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</si>
  <si>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</si>
  <si>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</si>
  <si>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</si>
  <si>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</si>
  <si>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</si>
  <si>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</si>
  <si>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</si>
  <si>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</si>
  <si>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</si>
  <si>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</si>
  <si>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</si>
  <si>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</si>
  <si>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</si>
  <si>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</si>
  <si>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</si>
  <si>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</si>
  <si>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</si>
  <si>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</si>
  <si>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</si>
  <si>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</si>
  <si>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</si>
  <si>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</si>
  <si>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</si>
  <si>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</si>
  <si>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</si>
  <si>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</si>
  <si>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</si>
  <si>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</si>
  <si>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</si>
  <si>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</si>
  <si>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</si>
  <si>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</si>
  <si>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</si>
  <si>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</si>
  <si>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</si>
  <si>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</si>
  <si>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</si>
  <si>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</si>
  <si>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</si>
  <si>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</si>
  <si>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</si>
  <si>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</si>
  <si>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</si>
  <si>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</si>
  <si>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</si>
  <si>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</si>
  <si>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</si>
  <si>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</si>
  <si>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</si>
  <si>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</si>
  <si>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</si>
  <si>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</si>
  <si>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</si>
  <si>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</si>
  <si>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</si>
  <si>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</si>
  <si>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</si>
  <si>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</si>
  <si>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</si>
  <si>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</si>
  <si>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</si>
  <si>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</si>
  <si>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</si>
  <si>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</si>
  <si>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</si>
  <si>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</si>
  <si>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</si>
  <si>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</si>
  <si>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</si>
  <si>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</si>
  <si>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</si>
  <si>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</si>
  <si>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</si>
  <si>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</si>
  <si>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</si>
  <si>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</si>
  <si>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</si>
  <si>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</si>
  <si>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</si>
  <si>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</si>
  <si>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</si>
  <si>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</si>
  <si>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</si>
  <si>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</si>
  <si>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</si>
  <si>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</si>
  <si>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</si>
  <si>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</si>
  <si>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</si>
  <si>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</si>
  <si>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</si>
  <si>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</si>
  <si>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</si>
  <si>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</si>
  <si>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</si>
  <si>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</si>
  <si>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</si>
  <si>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</si>
  <si>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</si>
  <si>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</si>
  <si>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</si>
  <si>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</si>
  <si>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</si>
  <si>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</si>
  <si>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</si>
  <si>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</si>
  <si>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</si>
  <si>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</si>
  <si>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</si>
  <si>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</si>
  <si>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</si>
  <si>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</si>
  <si>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</si>
  <si>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</si>
  <si>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</si>
  <si>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</si>
  <si>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</si>
  <si>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</si>
  <si>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</si>
  <si>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</si>
  <si>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</si>
  <si>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</si>
  <si>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</si>
  <si>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</si>
  <si>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</si>
  <si>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</si>
  <si>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</si>
  <si>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</si>
  <si>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</si>
  <si>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</si>
  <si>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</si>
  <si>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</si>
  <si>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</si>
  <si>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</si>
  <si>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</si>
  <si>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</si>
  <si>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</si>
  <si>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</si>
  <si>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</si>
  <si>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</si>
  <si>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</si>
  <si>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</si>
  <si>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</si>
  <si>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</si>
  <si>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</si>
  <si>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</si>
  <si>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</si>
  <si>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</si>
  <si>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</si>
  <si>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</si>
  <si>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</si>
  <si>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</si>
  <si>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</si>
  <si>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</si>
  <si>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</si>
  <si>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</si>
  <si>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</si>
  <si>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</si>
  <si>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</si>
  <si>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</si>
  <si>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</si>
  <si>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</si>
  <si>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</si>
  <si>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</si>
  <si>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</si>
  <si>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</si>
  <si>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</si>
  <si>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</si>
  <si>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</si>
  <si>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</si>
  <si>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</si>
  <si>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</si>
  <si>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</si>
  <si>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</si>
  <si>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</si>
  <si>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</si>
  <si>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</si>
  <si>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</si>
  <si>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</si>
  <si>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</si>
  <si>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</si>
  <si>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</si>
  <si>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</si>
  <si>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</si>
  <si>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</si>
  <si>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</si>
  <si>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</si>
  <si>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</si>
  <si>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</si>
  <si>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</si>
  <si>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</si>
  <si>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</si>
  <si>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</si>
  <si>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</si>
  <si>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</si>
  <si>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</si>
  <si>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</si>
  <si>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</si>
  <si>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</si>
  <si>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</si>
  <si>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</si>
  <si>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</si>
  <si>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</si>
  <si>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</si>
  <si>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</si>
  <si>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</si>
  <si>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</si>
  <si>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</si>
  <si>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</si>
  <si>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</si>
  <si>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</si>
  <si>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</si>
  <si>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</si>
  <si>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</si>
  <si>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</si>
  <si>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</si>
  <si>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</si>
  <si>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</si>
  <si>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</si>
  <si>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</si>
  <si>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</si>
  <si>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</si>
  <si>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</si>
  <si>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</si>
  <si>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</si>
  <si>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</si>
  <si>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</si>
  <si>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</si>
  <si>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</si>
  <si>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</si>
  <si>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</si>
  <si>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</si>
  <si>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</si>
  <si>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</si>
  <si>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</si>
  <si>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</si>
  <si>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</si>
  <si>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</si>
  <si>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</si>
  <si>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</si>
  <si>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</si>
  <si>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</si>
  <si>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</si>
  <si>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</si>
  <si>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</si>
  <si>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</si>
  <si>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</si>
  <si>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</si>
  <si>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</si>
  <si>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</si>
  <si>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</si>
  <si>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</si>
  <si>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</si>
  <si>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</si>
  <si>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</si>
  <si>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</si>
  <si>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</si>
  <si>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</si>
  <si>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</si>
  <si>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</si>
  <si>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</si>
  <si>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</si>
  <si>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</si>
  <si>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</si>
  <si>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</si>
  <si>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</si>
  <si>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</si>
  <si>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</si>
  <si>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</si>
  <si>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</si>
  <si>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</si>
  <si>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</si>
  <si>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</si>
  <si>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</si>
  <si>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</si>
  <si>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</si>
  <si>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</si>
  <si>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</si>
  <si>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</si>
  <si>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</si>
  <si>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</si>
  <si>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</si>
  <si>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</si>
  <si>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</si>
  <si>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</si>
  <si>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</si>
  <si>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</si>
  <si>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</si>
  <si>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</si>
  <si>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</si>
  <si>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</si>
  <si>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</si>
  <si>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</si>
  <si>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</si>
  <si>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</si>
  <si>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</si>
  <si>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</si>
  <si>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</si>
  <si>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</si>
  <si>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</si>
  <si>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</si>
  <si>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</si>
  <si>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</si>
  <si>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</si>
  <si>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</si>
  <si>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</si>
  <si>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</si>
  <si>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</si>
  <si>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</si>
  <si>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</si>
  <si>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</si>
  <si>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</si>
  <si>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</si>
  <si>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</si>
  <si>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</si>
  <si>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</si>
  <si>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</si>
  <si>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</si>
  <si>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</si>
  <si>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</si>
  <si>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</si>
  <si>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</si>
  <si>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</si>
  <si>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</si>
  <si>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</si>
  <si>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</si>
  <si>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</si>
  <si>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</si>
  <si>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</si>
  <si>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</si>
  <si>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</si>
  <si>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</si>
  <si>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</si>
  <si>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</si>
  <si>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</si>
  <si>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</si>
  <si>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</si>
  <si>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</si>
  <si>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</si>
  <si>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</si>
  <si>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</si>
  <si>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</si>
  <si>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</si>
  <si>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</si>
  <si>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</si>
  <si>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</si>
  <si>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</si>
  <si>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</si>
  <si>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</si>
  <si>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</si>
  <si>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</si>
  <si>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</si>
  <si>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</si>
  <si>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</si>
  <si>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</si>
  <si>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</si>
  <si>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</si>
  <si>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</si>
  <si>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</si>
  <si>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</si>
  <si>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</si>
  <si>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</si>
  <si>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</si>
  <si>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</si>
  <si>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</si>
  <si>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</si>
  <si>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</si>
  <si>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</si>
  <si>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</si>
  <si>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</si>
  <si>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</si>
  <si>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</si>
  <si>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</si>
  <si>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</si>
  <si>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</si>
  <si>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</si>
  <si>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</si>
  <si>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</si>
  <si>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</si>
  <si>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</si>
  <si>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</si>
  <si>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</si>
  <si>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</si>
  <si>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</si>
  <si>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</si>
  <si>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</si>
  <si>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</si>
  <si>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</si>
  <si>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</si>
  <si>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</si>
  <si>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</si>
  <si>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</si>
  <si>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</si>
  <si>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</si>
  <si>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</si>
  <si>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</si>
  <si>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</si>
  <si>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</si>
  <si>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</si>
  <si>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</si>
  <si>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</si>
  <si>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</si>
  <si>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</si>
  <si>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</si>
  <si>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</si>
  <si>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</si>
  <si>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</si>
  <si>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</si>
  <si>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</si>
  <si>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</si>
  <si>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</si>
  <si>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</si>
  <si>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</si>
  <si>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</si>
  <si>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</si>
  <si>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</si>
  <si>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</si>
  <si>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</si>
  <si>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</si>
  <si>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</si>
  <si>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</si>
  <si>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</si>
  <si>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</si>
  <si>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</si>
  <si>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</si>
  <si>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</si>
  <si>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</si>
  <si>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</si>
  <si>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</si>
  <si>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</si>
  <si>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</si>
  <si>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</si>
  <si>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</si>
  <si>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</si>
  <si>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</si>
  <si>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</si>
  <si>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</si>
  <si>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</si>
  <si>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</si>
  <si>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</si>
  <si>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</si>
  <si>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</si>
  <si>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</si>
  <si>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</si>
  <si>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</si>
  <si>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</si>
  <si>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</si>
  <si>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</si>
  <si>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</si>
  <si>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</si>
  <si>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</si>
  <si>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</si>
  <si>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</si>
  <si>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</si>
  <si>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</si>
  <si>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</si>
  <si>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</si>
  <si>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</si>
  <si>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</si>
  <si>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</si>
  <si>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</si>
  <si>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</si>
  <si>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</si>
  <si>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</si>
  <si>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</si>
  <si>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</si>
  <si>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</si>
  <si>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</si>
  <si>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</si>
  <si>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</si>
  <si>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</si>
  <si>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</si>
  <si>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</si>
  <si>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</si>
  <si>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</si>
  <si>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</si>
  <si>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</si>
  <si>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</si>
  <si>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</si>
  <si>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</si>
  <si>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</si>
  <si>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</si>
  <si>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</si>
  <si>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</si>
  <si>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</si>
  <si>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</si>
  <si>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</si>
  <si>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</si>
  <si>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</si>
  <si>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</si>
  <si>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</si>
  <si>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</si>
  <si>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</si>
  <si>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</si>
  <si>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</si>
  <si>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</si>
  <si>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</si>
  <si>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</si>
  <si>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</si>
  <si>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</si>
  <si>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</si>
  <si>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</si>
  <si>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</si>
  <si>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</si>
  <si>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</si>
  <si>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</si>
  <si>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</si>
  <si>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</si>
  <si>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</si>
  <si>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</si>
  <si>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</si>
  <si>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</si>
  <si>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</si>
  <si>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</si>
  <si>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</si>
  <si>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</si>
  <si>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</si>
  <si>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</si>
  <si>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</si>
  <si>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</si>
  <si>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</si>
  <si>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</si>
  <si>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</si>
  <si>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</si>
  <si>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</si>
  <si>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</si>
  <si>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</si>
  <si>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</si>
  <si>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</si>
  <si>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</si>
  <si>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</si>
  <si>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</si>
  <si>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</si>
  <si>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</si>
  <si>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</si>
  <si>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</si>
  <si>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</si>
  <si>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</si>
  <si>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</si>
  <si>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</si>
  <si>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</si>
  <si>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</si>
  <si>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</si>
  <si>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</si>
  <si>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</si>
  <si>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</si>
  <si>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</si>
  <si>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</si>
  <si>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</si>
  <si>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</si>
  <si>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</si>
  <si>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</si>
  <si>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</si>
  <si>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</si>
  <si>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</si>
  <si>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</si>
  <si>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</si>
  <si>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</si>
  <si>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</si>
  <si>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</si>
  <si>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</si>
  <si>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</si>
  <si>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</si>
  <si>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</si>
  <si>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</si>
  <si>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</si>
  <si>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</si>
  <si>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</si>
  <si>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</si>
  <si>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</si>
  <si>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</si>
  <si>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</si>
  <si>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</si>
  <si>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</si>
  <si>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</si>
  <si>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</si>
  <si>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</si>
  <si>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</si>
  <si>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</si>
  <si>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</si>
  <si>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</si>
  <si>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</si>
  <si>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</si>
  <si>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</si>
  <si>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</si>
  <si>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</si>
  <si>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</si>
  <si>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</si>
  <si>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</si>
  <si>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</si>
  <si>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</si>
  <si>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</si>
  <si>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</si>
  <si>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</si>
  <si>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</si>
  <si>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</si>
  <si>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</si>
  <si>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</si>
  <si>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</si>
  <si>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</si>
  <si>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</si>
  <si>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</si>
  <si>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</si>
  <si>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</si>
  <si>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</si>
  <si>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</si>
  <si>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</si>
  <si>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</si>
  <si>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</si>
  <si>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</si>
  <si>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</si>
  <si>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</si>
  <si>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</si>
  <si>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</si>
  <si>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</si>
  <si>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</si>
  <si>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</si>
  <si>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</si>
  <si>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</si>
  <si>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</si>
  <si>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</si>
  <si>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</si>
  <si>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</si>
  <si>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</si>
  <si>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</si>
  <si>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</si>
  <si>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</si>
  <si>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</si>
  <si>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</si>
  <si>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</si>
  <si>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</si>
  <si>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</si>
  <si>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</si>
  <si>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</si>
  <si>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</si>
  <si>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</si>
  <si>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</si>
  <si>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</si>
  <si>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</si>
  <si>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</si>
  <si>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</si>
  <si>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</si>
  <si>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</si>
  <si>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</si>
  <si>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</si>
  <si>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</si>
  <si>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</si>
  <si>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</si>
  <si>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</si>
  <si>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</si>
  <si>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</si>
  <si>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</si>
  <si>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</si>
  <si>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</si>
  <si>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</si>
  <si>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</si>
  <si>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</si>
  <si>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</si>
  <si>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</si>
  <si>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</si>
  <si>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</si>
  <si>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</si>
  <si>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</si>
  <si>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</si>
  <si>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</si>
  <si>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</si>
  <si>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</si>
  <si>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</si>
  <si>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</si>
  <si>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</si>
  <si>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</si>
  <si>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</si>
  <si>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</si>
  <si>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</si>
  <si>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</si>
  <si>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</si>
  <si>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</si>
  <si>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</si>
  <si>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</si>
  <si>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</si>
  <si>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</si>
  <si>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</si>
  <si>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</si>
  <si>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</si>
  <si>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</si>
  <si>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</si>
  <si>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</si>
  <si>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</si>
  <si>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</si>
  <si>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</si>
  <si>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</si>
  <si>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</si>
  <si>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</si>
  <si>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</si>
  <si>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</si>
  <si>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</si>
  <si>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</si>
  <si>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</si>
  <si>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</si>
  <si>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</si>
  <si>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</si>
  <si>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</si>
  <si>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</si>
  <si>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</si>
  <si>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</si>
  <si>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</si>
  <si>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</si>
  <si>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</si>
  <si>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</si>
  <si>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</si>
  <si>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</si>
  <si>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</si>
  <si>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</si>
  <si>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</si>
  <si>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</si>
  <si>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</si>
  <si>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</si>
  <si>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</si>
  <si>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</si>
  <si>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</si>
  <si>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</si>
  <si>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</si>
  <si>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</si>
  <si>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</si>
  <si>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</si>
  <si>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</si>
  <si>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</si>
  <si>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</si>
  <si>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</si>
  <si>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</si>
  <si>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</si>
  <si>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</si>
  <si>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</si>
  <si>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</si>
  <si>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</si>
  <si>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</si>
  <si>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</si>
  <si>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</si>
  <si>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</si>
  <si>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</si>
  <si>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</si>
  <si>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</si>
  <si>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</si>
  <si>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</si>
  <si>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</si>
  <si>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</si>
  <si>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</si>
  <si>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</si>
  <si>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</si>
  <si>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</si>
  <si>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</si>
  <si>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</si>
  <si>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</si>
  <si>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</si>
  <si>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</si>
  <si>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</si>
  <si>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</si>
  <si>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</si>
  <si>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</si>
  <si>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</si>
  <si>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</si>
  <si>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</si>
  <si>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</si>
  <si>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</si>
  <si>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</si>
  <si>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</si>
  <si>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</si>
  <si>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</si>
  <si>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</si>
  <si>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</si>
  <si>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</si>
  <si>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</si>
  <si>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</si>
  <si>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</si>
  <si>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</si>
  <si>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</si>
  <si>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</si>
  <si>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</si>
  <si>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</si>
  <si>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</si>
  <si>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</si>
  <si>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</si>
  <si>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</si>
  <si>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</si>
  <si>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</si>
  <si>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</si>
  <si>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</si>
  <si>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</si>
  <si>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</si>
  <si>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</si>
  <si>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</si>
  <si>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</si>
  <si>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</si>
  <si>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</si>
  <si>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</si>
  <si>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</si>
  <si>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</si>
  <si>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</si>
  <si>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</si>
  <si>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</si>
  <si>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</si>
  <si>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</si>
  <si>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</si>
  <si>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</si>
  <si>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</si>
  <si>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</si>
  <si>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</si>
  <si>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</si>
  <si>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</si>
  <si>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</si>
  <si>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</si>
  <si>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</si>
  <si>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</si>
  <si>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</si>
  <si>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</si>
  <si>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</si>
  <si>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</si>
  <si>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</si>
  <si>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</si>
  <si>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</si>
  <si>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</si>
  <si>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</si>
  <si>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</si>
  <si>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</si>
  <si>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</si>
  <si>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</si>
  <si>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</si>
  <si>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</si>
  <si>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</si>
  <si>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</si>
  <si>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</si>
  <si>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</si>
  <si>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</si>
  <si>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</si>
  <si>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</si>
  <si>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</si>
  <si>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</si>
  <si>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</si>
  <si>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</si>
  <si>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</si>
  <si>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</si>
  <si>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</si>
  <si>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</si>
  <si>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</si>
  <si>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</si>
  <si>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</si>
  <si>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</si>
  <si>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</si>
  <si>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</si>
  <si>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</si>
  <si>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</si>
  <si>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</si>
  <si>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</si>
  <si>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</si>
  <si>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</si>
  <si>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</si>
  <si>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</si>
  <si>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</si>
  <si>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</si>
  <si>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</si>
  <si>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</si>
  <si>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</si>
  <si>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</si>
  <si>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</si>
  <si>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</si>
  <si>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</si>
  <si>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</si>
  <si>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</si>
  <si>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</si>
  <si>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</si>
  <si>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</si>
  <si>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</si>
  <si>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</si>
  <si>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</si>
  <si>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</si>
  <si>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</si>
  <si>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</si>
  <si>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</si>
  <si>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</si>
  <si>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</si>
  <si>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</si>
  <si>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</si>
  <si>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</si>
  <si>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</si>
  <si>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</si>
  <si>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</si>
  <si>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</si>
  <si>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</si>
  <si>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</si>
  <si>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</si>
  <si>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</si>
  <si>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</si>
  <si>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</si>
  <si>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</si>
  <si>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</si>
  <si>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</si>
  <si>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</si>
  <si>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</si>
  <si>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</si>
  <si>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</si>
  <si>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</si>
  <si>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</si>
  <si>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</si>
  <si>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</si>
  <si>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</si>
  <si>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</si>
  <si>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</si>
  <si>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</si>
  <si>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</si>
  <si>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</si>
  <si>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</si>
  <si>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</si>
  <si>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</si>
  <si>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</si>
  <si>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</si>
  <si>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</si>
  <si>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</si>
  <si>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</si>
  <si>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</si>
  <si>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</si>
  <si>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</si>
  <si>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</si>
  <si>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</si>
  <si>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</si>
  <si>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</si>
  <si>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</si>
  <si>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</si>
  <si>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</si>
  <si>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</si>
  <si>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</si>
  <si>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</si>
  <si>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</si>
  <si>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</si>
  <si>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</si>
  <si>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</si>
  <si>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</si>
  <si>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</si>
  <si>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</si>
  <si>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</si>
  <si>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</si>
  <si>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</si>
  <si>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</si>
  <si>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</si>
  <si>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</si>
  <si>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</si>
  <si>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</si>
  <si>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</si>
  <si>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</si>
  <si>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</si>
  <si>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</si>
  <si>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</si>
  <si>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</si>
  <si>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</si>
  <si>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</si>
  <si>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</si>
  <si>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</si>
  <si>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</si>
  <si>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</si>
  <si>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</si>
  <si>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</si>
  <si>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</si>
  <si>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</si>
  <si>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</si>
  <si>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</si>
  <si>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</si>
  <si>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</si>
  <si>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</si>
  <si>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</si>
  <si>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</si>
  <si>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</si>
  <si>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</si>
  <si>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</si>
  <si>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</si>
  <si>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</si>
  <si>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</si>
  <si>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</si>
  <si>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</si>
  <si>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</si>
  <si>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</si>
  <si>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</si>
  <si>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</si>
  <si>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</si>
  <si>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</si>
  <si>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</si>
  <si>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</si>
  <si>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</si>
  <si>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</si>
  <si>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</si>
  <si>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</si>
  <si>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</si>
  <si>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</si>
  <si>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</si>
  <si>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</si>
  <si>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</si>
  <si>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</si>
  <si>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</si>
  <si>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</si>
  <si>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</si>
  <si>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</si>
  <si>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</si>
  <si>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</si>
  <si>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</si>
  <si>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</si>
  <si>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</si>
  <si>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</si>
  <si>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</si>
  <si>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</si>
  <si>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</si>
  <si>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</si>
  <si>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</si>
  <si>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</si>
  <si>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</si>
  <si>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</si>
  <si>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</si>
  <si>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</si>
  <si>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</si>
  <si>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</si>
  <si>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</si>
  <si>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</si>
  <si>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</si>
  <si>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</si>
  <si>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</si>
  <si>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</si>
  <si>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</si>
  <si>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</si>
  <si>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</si>
  <si>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</si>
  <si>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</si>
  <si>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</si>
  <si>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</si>
  <si>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</si>
  <si>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</si>
  <si>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</si>
  <si>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</si>
  <si>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</si>
  <si>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</si>
  <si>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</si>
  <si>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</si>
  <si>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</si>
  <si>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</si>
  <si>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</si>
  <si>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</si>
  <si>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</si>
  <si>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</si>
  <si>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</si>
  <si>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</si>
  <si>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</si>
  <si>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</si>
  <si>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</si>
  <si>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</si>
  <si>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</si>
  <si>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</si>
  <si>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</si>
  <si>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</si>
  <si>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</si>
  <si>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</si>
  <si>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</si>
  <si>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</si>
  <si>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</si>
  <si>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</si>
  <si>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</si>
  <si>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</si>
  <si>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</si>
  <si>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</si>
  <si>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</si>
  <si>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</si>
  <si>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</si>
  <si>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</si>
  <si>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</si>
  <si>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</si>
  <si>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</si>
  <si>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</si>
  <si>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</si>
  <si>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</si>
  <si>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</si>
  <si>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</si>
  <si>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</si>
  <si>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</si>
  <si>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</si>
  <si>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</si>
  <si>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</si>
  <si>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</si>
  <si>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</si>
  <si>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</si>
  <si>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</si>
  <si>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</si>
  <si>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</si>
  <si>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</si>
  <si>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</si>
  <si>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</si>
  <si>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</si>
  <si>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</si>
  <si>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</si>
  <si>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</si>
  <si>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</si>
  <si>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</si>
  <si>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</si>
  <si>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</si>
  <si>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</si>
  <si>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</si>
  <si>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</si>
  <si>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</si>
  <si>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</si>
  <si>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</si>
  <si>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</si>
  <si>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</si>
  <si>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</si>
  <si>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</si>
  <si>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</si>
  <si>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</si>
  <si>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</si>
  <si>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</si>
  <si>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</si>
  <si>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</si>
  <si>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</si>
  <si>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</si>
  <si>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</si>
  <si>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</si>
  <si>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</si>
  <si>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</si>
  <si>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</si>
  <si>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</si>
  <si>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</si>
  <si>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</si>
  <si>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</si>
  <si>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</si>
  <si>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</si>
  <si>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</si>
  <si>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</si>
  <si>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</si>
  <si>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</si>
  <si>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</si>
  <si>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</si>
  <si>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</si>
  <si>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</si>
  <si>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</si>
  <si>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</si>
  <si>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</si>
  <si>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</si>
  <si>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</si>
  <si>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</si>
  <si>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</si>
  <si>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</si>
  <si>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</si>
  <si>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</si>
  <si>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</si>
  <si>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</si>
  <si>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</si>
  <si>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</si>
  <si>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</si>
  <si>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</si>
  <si>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</si>
  <si>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</si>
  <si>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</si>
  <si>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</si>
  <si>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</si>
  <si>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</si>
  <si>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</si>
  <si>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</si>
  <si>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</si>
  <si>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</si>
  <si>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</si>
  <si>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</si>
  <si>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</si>
  <si>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</si>
  <si>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</si>
  <si>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</si>
  <si>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</si>
  <si>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</si>
  <si>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</si>
  <si>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</si>
  <si>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</si>
  <si>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</si>
  <si>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</si>
  <si>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</si>
  <si>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</si>
  <si>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</si>
  <si>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</si>
  <si>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</si>
  <si>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</si>
  <si>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</si>
  <si>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</si>
  <si>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</si>
  <si>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</si>
  <si>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</si>
  <si>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</si>
  <si>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</si>
  <si>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</si>
  <si>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</si>
  <si>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</si>
  <si>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</si>
  <si>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</si>
  <si>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</si>
  <si>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</si>
  <si>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</si>
  <si>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</si>
  <si>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</si>
  <si>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</si>
  <si>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</si>
  <si>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</si>
  <si>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</si>
  <si>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</si>
  <si>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</si>
  <si>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</si>
  <si>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</si>
  <si>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</si>
  <si>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</si>
  <si>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</si>
  <si>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</si>
  <si>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</si>
  <si>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</si>
  <si>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</si>
  <si>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</si>
  <si>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</si>
  <si>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</si>
  <si>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</si>
  <si>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</si>
  <si>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</si>
  <si>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</si>
  <si>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</si>
  <si>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</si>
  <si>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</si>
  <si>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</si>
  <si>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</si>
  <si>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</si>
  <si>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</si>
  <si>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</si>
  <si>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</si>
  <si>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</si>
  <si>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</si>
  <si>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</si>
  <si>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</si>
  <si>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</si>
  <si>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</si>
  <si>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</si>
  <si>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</si>
  <si>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</si>
  <si>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</si>
  <si>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</si>
  <si>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</si>
  <si>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</si>
  <si>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</si>
  <si>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</si>
  <si>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</si>
  <si>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</si>
  <si>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</si>
  <si>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</si>
  <si>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</si>
  <si>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</si>
  <si>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</si>
  <si>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</si>
  <si>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</si>
  <si>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</si>
  <si>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</si>
  <si>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</si>
  <si>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</si>
  <si>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</si>
  <si>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</si>
  <si>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</si>
  <si>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</si>
  <si>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</si>
  <si>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</si>
  <si>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</si>
  <si>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</si>
  <si>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</si>
  <si>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</si>
  <si>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</si>
  <si>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</si>
  <si>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</si>
  <si>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</si>
  <si>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</si>
  <si>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</si>
  <si>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</si>
  <si>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</si>
  <si>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</si>
  <si>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</si>
  <si>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</si>
  <si>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</si>
  <si>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</si>
  <si>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</si>
  <si>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</si>
  <si>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</si>
  <si>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</si>
  <si>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</si>
  <si>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</si>
  <si>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</si>
  <si>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</si>
  <si>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</si>
  <si>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</si>
  <si>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</si>
  <si>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</si>
  <si>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</si>
  <si>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</si>
  <si>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</si>
  <si>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</si>
  <si>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</si>
  <si>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</si>
  <si>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</si>
  <si>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</si>
  <si>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</si>
  <si>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</si>
  <si>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</si>
  <si>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</si>
  <si>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</si>
  <si>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</si>
  <si>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</si>
  <si>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</si>
  <si>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</si>
  <si>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</si>
  <si>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</si>
  <si>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</si>
  <si>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</si>
  <si>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</si>
  <si>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</si>
  <si>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</si>
  <si>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</si>
  <si>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</si>
  <si>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</si>
  <si>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</si>
  <si>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</si>
  <si>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</si>
  <si>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</si>
  <si>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</si>
  <si>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</si>
  <si>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</si>
  <si>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</si>
  <si>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</si>
  <si>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</si>
  <si>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</si>
  <si>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</si>
  <si>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</si>
  <si>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</si>
  <si>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</si>
  <si>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</si>
  <si>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</si>
  <si>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</si>
  <si>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</si>
  <si>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</si>
  <si>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</si>
  <si>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</si>
  <si>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</si>
  <si>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</si>
  <si>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</si>
  <si>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</si>
  <si>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</si>
  <si>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</si>
  <si>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</si>
  <si>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</si>
  <si>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</si>
  <si>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</si>
  <si>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</si>
  <si>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</si>
  <si>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</si>
  <si>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</si>
  <si>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</si>
  <si>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</si>
  <si>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</si>
  <si>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</si>
  <si>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</si>
  <si>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</si>
  <si>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</si>
  <si>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</si>
  <si>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</si>
  <si>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</si>
  <si>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</si>
  <si>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</si>
  <si>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</si>
  <si>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</si>
  <si>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</si>
  <si>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</si>
  <si>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</si>
  <si>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</si>
  <si>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</si>
  <si>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</si>
  <si>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</si>
  <si>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</si>
  <si>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</si>
  <si>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</si>
  <si>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</si>
  <si>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</si>
  <si>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</si>
  <si>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</si>
  <si>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</si>
  <si>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</si>
  <si>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</si>
  <si>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</si>
  <si>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</si>
  <si>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</si>
  <si>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</si>
  <si>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</si>
  <si>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</si>
  <si>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</si>
  <si>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</si>
  <si>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</si>
  <si>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</si>
  <si>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</si>
  <si>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</si>
  <si>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</si>
  <si>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</si>
  <si>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</si>
  <si>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</si>
  <si>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</si>
  <si>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</si>
  <si>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</si>
  <si>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</si>
  <si>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</si>
  <si>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</si>
  <si>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</si>
  <si>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</si>
  <si>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</si>
  <si>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</si>
  <si>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</si>
  <si>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</si>
  <si>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</si>
  <si>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</si>
  <si>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</si>
  <si>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</si>
  <si>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</si>
  <si>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</si>
  <si>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</si>
  <si>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</si>
  <si>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</si>
  <si>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</si>
  <si>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</si>
  <si>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</si>
  <si>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</si>
  <si>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</si>
  <si>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</si>
  <si>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</si>
  <si>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</si>
  <si>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</si>
  <si>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</si>
  <si>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</si>
  <si>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</si>
  <si>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</si>
  <si>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</si>
  <si>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</si>
  <si>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</si>
  <si>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</si>
  <si>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</si>
  <si>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</si>
  <si>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</si>
  <si>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</si>
  <si>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</si>
  <si>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</si>
  <si>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</si>
  <si>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</si>
  <si>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</si>
  <si>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</si>
  <si>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</si>
  <si>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</si>
  <si>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</si>
  <si>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</si>
  <si>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</si>
  <si>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</si>
  <si>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</si>
  <si>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</si>
  <si>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</si>
  <si>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</si>
  <si>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</si>
  <si>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</si>
  <si>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</si>
  <si>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</si>
  <si>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</si>
  <si>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</si>
  <si>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</si>
  <si>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</si>
  <si>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</si>
  <si>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</si>
  <si>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</si>
  <si>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</si>
  <si>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</si>
  <si>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</si>
  <si>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</si>
  <si>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</si>
  <si>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</si>
  <si>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</si>
  <si>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</si>
  <si>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</si>
  <si>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</si>
  <si>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</si>
  <si>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</si>
  <si>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</si>
  <si>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</si>
  <si>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</si>
  <si>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</si>
  <si>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</si>
  <si>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</si>
  <si>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</si>
  <si>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</si>
  <si>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</si>
  <si>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</si>
  <si>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</si>
  <si>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</si>
  <si>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</si>
  <si>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</si>
  <si>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</si>
  <si>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</si>
  <si>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</si>
  <si>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</si>
  <si>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</si>
  <si>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</si>
  <si>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</si>
  <si>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</si>
  <si>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</si>
  <si>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</si>
  <si>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</si>
  <si>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</si>
  <si>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</si>
  <si>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</si>
  <si>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</si>
  <si>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</si>
  <si>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</si>
  <si>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</si>
  <si>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</si>
  <si>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</si>
  <si>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</si>
  <si>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</si>
  <si>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</si>
  <si>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</si>
  <si>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</si>
  <si>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</si>
  <si>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</si>
  <si>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</si>
  <si>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</si>
  <si>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</si>
  <si>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</si>
  <si>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</si>
  <si>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</si>
  <si>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</si>
  <si>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</si>
  <si>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</si>
  <si>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</si>
  <si>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</si>
  <si>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</si>
  <si>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</si>
  <si>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</si>
  <si>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</si>
  <si>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</si>
  <si>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</si>
  <si>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</si>
  <si>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</si>
  <si>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</si>
  <si>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</si>
  <si>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</si>
  <si>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</si>
  <si>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</si>
  <si>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</si>
  <si>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</si>
  <si>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</si>
  <si>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</si>
  <si>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</si>
  <si>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</si>
  <si>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</si>
  <si>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</si>
  <si>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</si>
  <si>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</si>
  <si>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</si>
  <si>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</si>
  <si>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</si>
  <si>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</si>
  <si>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</si>
  <si>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</si>
  <si>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</si>
  <si>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</si>
  <si>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</si>
  <si>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</si>
  <si>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</si>
  <si>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</si>
  <si>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</si>
  <si>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</si>
  <si>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</si>
  <si>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</si>
  <si>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</si>
  <si>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</si>
  <si>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</si>
  <si>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</si>
  <si>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</si>
  <si>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</si>
  <si>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</si>
  <si>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</si>
  <si>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</si>
  <si>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</si>
  <si>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</si>
  <si>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</si>
  <si>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</si>
  <si>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</si>
  <si>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</si>
  <si>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</si>
  <si>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</si>
  <si>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</si>
  <si>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</si>
  <si>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</si>
  <si>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</si>
  <si>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</si>
  <si>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</si>
  <si>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</si>
  <si>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</si>
  <si>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</si>
  <si>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</si>
  <si>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</si>
  <si>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</si>
  <si>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</si>
  <si>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</si>
  <si>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</si>
  <si>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</si>
  <si>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</si>
  <si>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</si>
  <si>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</si>
  <si>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</si>
  <si>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</si>
  <si>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</si>
  <si>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</si>
  <si>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</si>
  <si>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</si>
  <si>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</si>
  <si>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</si>
  <si>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</si>
  <si>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</si>
  <si>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</si>
  <si>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</si>
  <si>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</si>
  <si>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</si>
  <si>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</si>
  <si>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</si>
  <si>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</si>
  <si>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</si>
  <si>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</si>
  <si>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</si>
  <si>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</si>
  <si>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</si>
  <si>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</si>
  <si>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</si>
  <si>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</si>
  <si>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</si>
  <si>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</si>
  <si>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</si>
  <si>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</si>
  <si>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</si>
  <si>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</si>
  <si>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</si>
  <si>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</si>
  <si>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</si>
  <si>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</si>
  <si>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</si>
  <si>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</si>
  <si>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</si>
  <si>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</si>
  <si>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</si>
  <si>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</si>
  <si>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</si>
  <si>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</si>
  <si>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</si>
  <si>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</si>
  <si>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</si>
  <si>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</si>
  <si>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</si>
  <si>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</si>
  <si>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</si>
  <si>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</si>
  <si>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</si>
  <si>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</si>
  <si>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</si>
  <si>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</si>
  <si>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</si>
  <si>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</si>
  <si>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</si>
  <si>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</si>
  <si>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</si>
  <si>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</si>
  <si>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</si>
  <si>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</si>
  <si>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</si>
  <si>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</si>
  <si>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</si>
  <si>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</si>
  <si>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</si>
  <si>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</si>
  <si>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</si>
  <si>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</si>
  <si>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</si>
  <si>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</si>
  <si>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</si>
  <si>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</si>
  <si>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</si>
  <si>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</si>
  <si>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</si>
  <si>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</si>
  <si>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</si>
  <si>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</si>
  <si>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</si>
  <si>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</si>
  <si>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</si>
  <si>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</si>
  <si>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</si>
  <si>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</si>
  <si>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</si>
  <si>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</si>
  <si>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</si>
  <si>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</si>
  <si>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</si>
  <si>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</si>
  <si>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</si>
  <si>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</si>
  <si>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</si>
  <si>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</si>
  <si>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</si>
  <si>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</si>
  <si>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</si>
  <si>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</si>
  <si>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</si>
  <si>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</si>
  <si>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</si>
  <si>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</si>
  <si>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</si>
  <si>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</si>
  <si>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</si>
  <si>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</si>
  <si>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</si>
  <si>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</si>
  <si>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</si>
  <si>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</si>
  <si>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</si>
  <si>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</si>
  <si>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</si>
  <si>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</si>
  <si>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</si>
  <si>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</si>
  <si>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</si>
  <si>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</si>
  <si>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</si>
  <si>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</si>
  <si>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</si>
  <si>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</si>
  <si>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</si>
  <si>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</si>
  <si>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</si>
  <si>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</si>
  <si>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</si>
  <si>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</si>
  <si>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</si>
  <si>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</si>
  <si>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</si>
  <si>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</si>
  <si>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</si>
  <si>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</si>
  <si>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</si>
  <si>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</si>
  <si>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</si>
  <si>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</si>
  <si>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</si>
  <si>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</si>
  <si>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</si>
  <si>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</si>
  <si>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</si>
  <si>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</si>
  <si>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</si>
  <si>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</si>
  <si>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</si>
  <si>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</si>
  <si>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</si>
  <si>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</si>
  <si>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</si>
  <si>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</si>
  <si>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</si>
  <si>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</si>
  <si>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</si>
  <si>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</si>
  <si>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</si>
  <si>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</si>
  <si>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</si>
  <si>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</si>
  <si>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</si>
  <si>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</si>
  <si>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</si>
  <si>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</si>
  <si>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</si>
  <si>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</si>
  <si>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</si>
  <si>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</si>
  <si>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</si>
  <si>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</si>
  <si>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</si>
  <si>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</si>
  <si>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</si>
  <si>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</si>
  <si>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</si>
  <si>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</si>
  <si>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</si>
  <si>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</si>
  <si>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</si>
  <si>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</si>
  <si>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</si>
  <si>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</si>
  <si>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</si>
  <si>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</si>
  <si>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</si>
  <si>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</si>
  <si>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</si>
  <si>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</si>
  <si>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</si>
  <si>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</si>
  <si>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</si>
  <si>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</si>
  <si>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</si>
  <si>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</si>
  <si>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</si>
  <si>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</si>
  <si>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</si>
  <si>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</si>
  <si>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</si>
  <si>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</si>
  <si>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</si>
  <si>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</si>
  <si>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</si>
  <si>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</si>
  <si>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</si>
  <si>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</si>
  <si>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</si>
  <si>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</si>
  <si>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</si>
  <si>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</si>
  <si>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</si>
  <si>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</si>
  <si>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</si>
  <si>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</si>
  <si>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</si>
  <si>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</si>
  <si>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</si>
  <si>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</si>
  <si>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</si>
  <si>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</si>
  <si>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</si>
  <si>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</si>
  <si>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</si>
  <si>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</si>
  <si>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</si>
  <si>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</si>
  <si>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</si>
  <si>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</si>
  <si>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</si>
  <si>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</si>
  <si>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</si>
  <si>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</si>
  <si>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</si>
  <si>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</si>
  <si>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</si>
  <si>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</si>
  <si>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</si>
  <si>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</si>
  <si>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</si>
  <si>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</si>
  <si>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</si>
  <si>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</si>
  <si>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</si>
  <si>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</si>
  <si>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</si>
  <si>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</si>
  <si>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</si>
  <si>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</si>
  <si>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</si>
  <si>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</si>
  <si>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</si>
  <si>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</si>
  <si>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</si>
  <si>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</si>
  <si>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</si>
  <si>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</si>
  <si>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</si>
  <si>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</si>
  <si>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</si>
  <si>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</si>
  <si>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</si>
  <si>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</si>
  <si>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</si>
  <si>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</si>
  <si>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</si>
  <si>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</si>
  <si>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</si>
  <si>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</si>
  <si>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</si>
  <si>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</si>
  <si>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</si>
  <si>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</si>
  <si>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</si>
  <si>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</si>
  <si>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</si>
  <si>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</si>
  <si>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</si>
  <si>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</si>
  <si>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</si>
  <si>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</si>
  <si>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</si>
  <si>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</si>
  <si>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</si>
  <si>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</si>
  <si>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</si>
  <si>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</si>
  <si>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</si>
  <si>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</si>
  <si>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</si>
  <si>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</si>
  <si>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</si>
  <si>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</si>
  <si>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</si>
  <si>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</si>
  <si>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</si>
  <si>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</si>
  <si>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</si>
  <si>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</si>
  <si>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</si>
  <si>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</si>
  <si>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</si>
  <si>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</si>
  <si>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</si>
  <si>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</si>
  <si>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</si>
  <si>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</si>
  <si>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</si>
  <si>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</si>
  <si>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</si>
  <si>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</si>
  <si>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</si>
  <si>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</si>
  <si>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</si>
  <si>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</si>
  <si>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</si>
  <si>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</si>
  <si>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</si>
  <si>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</si>
  <si>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</si>
  <si>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</si>
  <si>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</si>
  <si>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</si>
  <si>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</si>
  <si>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</si>
  <si>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</si>
  <si>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</si>
  <si>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</si>
  <si>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</si>
  <si>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</si>
  <si>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</si>
  <si>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</si>
  <si>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</si>
  <si>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</si>
  <si>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</si>
  <si>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</si>
  <si>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</si>
  <si>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</si>
  <si>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</si>
  <si>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</si>
  <si>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</si>
  <si>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</si>
  <si>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</si>
  <si>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</si>
  <si>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</si>
  <si>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</si>
  <si>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</si>
  <si>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</si>
  <si>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</si>
  <si>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</si>
  <si>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</si>
  <si>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</si>
  <si>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</si>
  <si>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</si>
  <si>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</si>
  <si>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</si>
  <si>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</si>
  <si>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</si>
  <si>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</si>
  <si>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</si>
  <si>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</si>
  <si>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</si>
  <si>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</si>
  <si>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</si>
  <si>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</si>
  <si>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</si>
  <si>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</si>
  <si>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</si>
  <si>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</si>
  <si>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</si>
  <si>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</si>
  <si>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</si>
  <si>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</si>
  <si>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</si>
  <si>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</si>
  <si>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</si>
  <si>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</si>
  <si>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</si>
  <si>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</si>
  <si>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</si>
  <si>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</si>
  <si>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</si>
  <si>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</si>
  <si>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</si>
  <si>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</si>
  <si>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</si>
  <si>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</si>
  <si>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</si>
  <si>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</si>
  <si>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</si>
  <si>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</si>
  <si>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</si>
  <si>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</si>
  <si>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</si>
  <si>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</si>
  <si>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</si>
  <si>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</si>
  <si>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</si>
  <si>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</si>
  <si>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</si>
  <si>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</si>
  <si>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</si>
  <si>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</si>
  <si>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</si>
  <si>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</si>
  <si>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</si>
  <si>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</si>
  <si>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</si>
  <si>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</si>
  <si>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</si>
  <si>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</si>
  <si>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</si>
  <si>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</si>
  <si>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</si>
  <si>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</si>
  <si>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</si>
  <si>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</si>
  <si>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</si>
  <si>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</si>
  <si>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</si>
  <si>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</si>
  <si>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</si>
  <si>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</si>
  <si>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</si>
  <si>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</si>
  <si>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</si>
  <si>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</si>
  <si>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</si>
  <si>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</si>
  <si>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</si>
  <si>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</si>
  <si>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</si>
  <si>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</si>
  <si>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</si>
  <si>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</si>
  <si>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</si>
  <si>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</si>
  <si>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</si>
  <si>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</si>
  <si>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</si>
  <si>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</si>
  <si>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</si>
  <si>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</si>
  <si>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</si>
  <si>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</si>
  <si>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</si>
  <si>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</si>
  <si>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</si>
  <si>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</si>
  <si>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</si>
  <si>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</si>
  <si>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</si>
  <si>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</si>
  <si>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</si>
  <si>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</si>
  <si>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</si>
  <si>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</si>
  <si>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</si>
  <si>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</si>
  <si>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</si>
  <si>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</si>
  <si>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</si>
  <si>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</si>
  <si>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</si>
  <si>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</si>
  <si>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</si>
  <si>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</si>
  <si>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</si>
  <si>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</si>
  <si>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</si>
  <si>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</si>
  <si>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</si>
  <si>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</si>
  <si>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</si>
  <si>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</si>
  <si>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</si>
  <si>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</si>
  <si>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</si>
  <si>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</si>
  <si>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</si>
  <si>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</si>
  <si>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</si>
  <si>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</si>
  <si>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</si>
  <si>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</si>
  <si>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</si>
  <si>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</si>
  <si>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</si>
  <si>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</si>
  <si>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</si>
  <si>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</si>
  <si>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</si>
  <si>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</si>
  <si>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</si>
  <si>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</si>
  <si>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</si>
  <si>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</si>
  <si>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</si>
  <si>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</si>
  <si>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</si>
  <si>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</si>
  <si>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</si>
  <si>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</si>
  <si>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</si>
  <si>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</si>
  <si>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</si>
  <si>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</si>
  <si>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</si>
  <si>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</si>
  <si>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</si>
  <si>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</si>
  <si>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</si>
  <si>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</si>
  <si>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</si>
  <si>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</si>
  <si>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</si>
  <si>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</si>
  <si>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</si>
  <si>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</si>
  <si>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</si>
  <si>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</si>
  <si>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</si>
  <si>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</si>
  <si>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</si>
  <si>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</si>
  <si>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</si>
  <si>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</si>
  <si>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</si>
  <si>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</si>
  <si>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</si>
  <si>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</si>
  <si>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</si>
  <si>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</si>
  <si>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</si>
  <si>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</si>
  <si>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</si>
  <si>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</si>
  <si>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</si>
  <si>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</si>
  <si>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</si>
  <si>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</si>
  <si>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</si>
  <si>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</si>
  <si>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</si>
  <si>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</si>
  <si>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</si>
  <si>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</si>
  <si>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</si>
  <si>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</si>
  <si>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</si>
  <si>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</si>
  <si>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</si>
  <si>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</si>
  <si>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</si>
  <si>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</si>
  <si>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</si>
  <si>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</si>
  <si>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</si>
  <si>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</si>
  <si>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</si>
  <si>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</si>
  <si>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</si>
  <si>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</si>
  <si>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</si>
  <si>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</si>
  <si>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</si>
  <si>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Invoice_ID</t>
  </si>
  <si>
    <t>Invoice_Date</t>
  </si>
  <si>
    <t>Amount</t>
  </si>
  <si>
    <t>Is_Recurring</t>
  </si>
  <si>
    <t>Revenue_Type</t>
  </si>
  <si>
    <t>I000001</t>
  </si>
  <si>
    <t>Contraction</t>
  </si>
  <si>
    <t>I000002</t>
  </si>
  <si>
    <t>Expansion</t>
  </si>
  <si>
    <t>I000003</t>
  </si>
  <si>
    <t>I000004</t>
  </si>
  <si>
    <t>I000005</t>
  </si>
  <si>
    <t>I000006</t>
  </si>
  <si>
    <t>Churned</t>
  </si>
  <si>
    <t>I000007</t>
  </si>
  <si>
    <t>Renewal</t>
  </si>
  <si>
    <t>I000008</t>
  </si>
  <si>
    <t>New</t>
  </si>
  <si>
    <t>I000009</t>
  </si>
  <si>
    <t>I000010</t>
  </si>
  <si>
    <t>I000011</t>
  </si>
  <si>
    <t>I000012</t>
  </si>
  <si>
    <t>I000013</t>
  </si>
  <si>
    <t>I000014</t>
  </si>
  <si>
    <t>I000015</t>
  </si>
  <si>
    <t>I000016</t>
  </si>
  <si>
    <t>I000017</t>
  </si>
  <si>
    <t>I000018</t>
  </si>
  <si>
    <t>I000019</t>
  </si>
  <si>
    <t>I000020</t>
  </si>
  <si>
    <t>I000021</t>
  </si>
  <si>
    <t>I000022</t>
  </si>
  <si>
    <t>I000023</t>
  </si>
  <si>
    <t>I000024</t>
  </si>
  <si>
    <t>I000025</t>
  </si>
  <si>
    <t>I000026</t>
  </si>
  <si>
    <t>I000027</t>
  </si>
  <si>
    <t>I000028</t>
  </si>
  <si>
    <t>I000029</t>
  </si>
  <si>
    <t>I000030</t>
  </si>
  <si>
    <t>I000031</t>
  </si>
  <si>
    <t>I000032</t>
  </si>
  <si>
    <t>I000033</t>
  </si>
  <si>
    <t>I000034</t>
  </si>
  <si>
    <t>I000035</t>
  </si>
  <si>
    <t>I000036</t>
  </si>
  <si>
    <t>I000037</t>
  </si>
  <si>
    <t>I000038</t>
  </si>
  <si>
    <t>I000039</t>
  </si>
  <si>
    <t>I000040</t>
  </si>
  <si>
    <t>I000041</t>
  </si>
  <si>
    <t>I000042</t>
  </si>
  <si>
    <t>I000043</t>
  </si>
  <si>
    <t>I000044</t>
  </si>
  <si>
    <t>I000045</t>
  </si>
  <si>
    <t>I000046</t>
  </si>
  <si>
    <t>I000047</t>
  </si>
  <si>
    <t>I000048</t>
  </si>
  <si>
    <t>I000049</t>
  </si>
  <si>
    <t>I000050</t>
  </si>
  <si>
    <t>I000051</t>
  </si>
  <si>
    <t>I000052</t>
  </si>
  <si>
    <t>I000053</t>
  </si>
  <si>
    <t>I000054</t>
  </si>
  <si>
    <t>I000055</t>
  </si>
  <si>
    <t>I000056</t>
  </si>
  <si>
    <t>I000057</t>
  </si>
  <si>
    <t>I000058</t>
  </si>
  <si>
    <t>I000059</t>
  </si>
  <si>
    <t>I000060</t>
  </si>
  <si>
    <t>I000061</t>
  </si>
  <si>
    <t>I000062</t>
  </si>
  <si>
    <t>I000063</t>
  </si>
  <si>
    <t>I000064</t>
  </si>
  <si>
    <t>I000065</t>
  </si>
  <si>
    <t>I000066</t>
  </si>
  <si>
    <t>I000067</t>
  </si>
  <si>
    <t>I000068</t>
  </si>
  <si>
    <t>I000069</t>
  </si>
  <si>
    <t>I000070</t>
  </si>
  <si>
    <t>I000071</t>
  </si>
  <si>
    <t>I000072</t>
  </si>
  <si>
    <t>I000073</t>
  </si>
  <si>
    <t>I000074</t>
  </si>
  <si>
    <t>I000075</t>
  </si>
  <si>
    <t>I000076</t>
  </si>
  <si>
    <t>I000077</t>
  </si>
  <si>
    <t>I000078</t>
  </si>
  <si>
    <t>I000079</t>
  </si>
  <si>
    <t>I000080</t>
  </si>
  <si>
    <t>I000081</t>
  </si>
  <si>
    <t>I000082</t>
  </si>
  <si>
    <t>I000083</t>
  </si>
  <si>
    <t>I000084</t>
  </si>
  <si>
    <t>I000085</t>
  </si>
  <si>
    <t>I000086</t>
  </si>
  <si>
    <t>I000087</t>
  </si>
  <si>
    <t>I000088</t>
  </si>
  <si>
    <t>I000089</t>
  </si>
  <si>
    <t>I000090</t>
  </si>
  <si>
    <t>I000091</t>
  </si>
  <si>
    <t>I000092</t>
  </si>
  <si>
    <t>I000093</t>
  </si>
  <si>
    <t>I000094</t>
  </si>
  <si>
    <t>I000095</t>
  </si>
  <si>
    <t>I000096</t>
  </si>
  <si>
    <t>I000097</t>
  </si>
  <si>
    <t>I000098</t>
  </si>
  <si>
    <t>I000099</t>
  </si>
  <si>
    <t>I000100</t>
  </si>
  <si>
    <t>I000101</t>
  </si>
  <si>
    <t>I000102</t>
  </si>
  <si>
    <t>I000103</t>
  </si>
  <si>
    <t>I000104</t>
  </si>
  <si>
    <t>I000105</t>
  </si>
  <si>
    <t>I000106</t>
  </si>
  <si>
    <t>I000107</t>
  </si>
  <si>
    <t>I000108</t>
  </si>
  <si>
    <t>I000109</t>
  </si>
  <si>
    <t>I000110</t>
  </si>
  <si>
    <t>I000111</t>
  </si>
  <si>
    <t>I000112</t>
  </si>
  <si>
    <t>I000113</t>
  </si>
  <si>
    <t>I000114</t>
  </si>
  <si>
    <t>I000115</t>
  </si>
  <si>
    <t>I000116</t>
  </si>
  <si>
    <t>I000117</t>
  </si>
  <si>
    <t>I000118</t>
  </si>
  <si>
    <t>I000119</t>
  </si>
  <si>
    <t>I000120</t>
  </si>
  <si>
    <t>I000121</t>
  </si>
  <si>
    <t>I000122</t>
  </si>
  <si>
    <t>I000123</t>
  </si>
  <si>
    <t>I000124</t>
  </si>
  <si>
    <t>I000125</t>
  </si>
  <si>
    <t>I000126</t>
  </si>
  <si>
    <t>I000127</t>
  </si>
  <si>
    <t>I000128</t>
  </si>
  <si>
    <t>I000129</t>
  </si>
  <si>
    <t>I000130</t>
  </si>
  <si>
    <t>I000131</t>
  </si>
  <si>
    <t>I000132</t>
  </si>
  <si>
    <t>I000133</t>
  </si>
  <si>
    <t>I000134</t>
  </si>
  <si>
    <t>I000135</t>
  </si>
  <si>
    <t>I000136</t>
  </si>
  <si>
    <t>I000137</t>
  </si>
  <si>
    <t>I000138</t>
  </si>
  <si>
    <t>I000139</t>
  </si>
  <si>
    <t>I000140</t>
  </si>
  <si>
    <t>I000141</t>
  </si>
  <si>
    <t>I000142</t>
  </si>
  <si>
    <t>I000143</t>
  </si>
  <si>
    <t>I000144</t>
  </si>
  <si>
    <t>I000145</t>
  </si>
  <si>
    <t>I000146</t>
  </si>
  <si>
    <t>I000147</t>
  </si>
  <si>
    <t>I000148</t>
  </si>
  <si>
    <t>I000149</t>
  </si>
  <si>
    <t>I000150</t>
  </si>
  <si>
    <t>I000151</t>
  </si>
  <si>
    <t>I000152</t>
  </si>
  <si>
    <t>I000153</t>
  </si>
  <si>
    <t>I000154</t>
  </si>
  <si>
    <t>I000155</t>
  </si>
  <si>
    <t>I000156</t>
  </si>
  <si>
    <t>I000157</t>
  </si>
  <si>
    <t>I000158</t>
  </si>
  <si>
    <t>I000159</t>
  </si>
  <si>
    <t>I000160</t>
  </si>
  <si>
    <t>I000161</t>
  </si>
  <si>
    <t>I000162</t>
  </si>
  <si>
    <t>I000163</t>
  </si>
  <si>
    <t>I000164</t>
  </si>
  <si>
    <t>I000165</t>
  </si>
  <si>
    <t>I000166</t>
  </si>
  <si>
    <t>I000167</t>
  </si>
  <si>
    <t>I000168</t>
  </si>
  <si>
    <t>I000169</t>
  </si>
  <si>
    <t>I000170</t>
  </si>
  <si>
    <t>I000171</t>
  </si>
  <si>
    <t>I000172</t>
  </si>
  <si>
    <t>I000173</t>
  </si>
  <si>
    <t>I000174</t>
  </si>
  <si>
    <t>I000175</t>
  </si>
  <si>
    <t>I000176</t>
  </si>
  <si>
    <t>I000177</t>
  </si>
  <si>
    <t>I000178</t>
  </si>
  <si>
    <t>I000179</t>
  </si>
  <si>
    <t>I000180</t>
  </si>
  <si>
    <t>I000181</t>
  </si>
  <si>
    <t>I000182</t>
  </si>
  <si>
    <t>I000183</t>
  </si>
  <si>
    <t>I000184</t>
  </si>
  <si>
    <t>I000185</t>
  </si>
  <si>
    <t>I000186</t>
  </si>
  <si>
    <t>I000187</t>
  </si>
  <si>
    <t>I000188</t>
  </si>
  <si>
    <t>I000189</t>
  </si>
  <si>
    <t>I000190</t>
  </si>
  <si>
    <t>I000191</t>
  </si>
  <si>
    <t>I000192</t>
  </si>
  <si>
    <t>I000193</t>
  </si>
  <si>
    <t>I000194</t>
  </si>
  <si>
    <t>I000195</t>
  </si>
  <si>
    <t>I000196</t>
  </si>
  <si>
    <t>I000197</t>
  </si>
  <si>
    <t>I000198</t>
  </si>
  <si>
    <t>I000199</t>
  </si>
  <si>
    <t>I000200</t>
  </si>
  <si>
    <t>I000201</t>
  </si>
  <si>
    <t>I000202</t>
  </si>
  <si>
    <t>I000203</t>
  </si>
  <si>
    <t>I000204</t>
  </si>
  <si>
    <t>I000205</t>
  </si>
  <si>
    <t>I000206</t>
  </si>
  <si>
    <t>I000207</t>
  </si>
  <si>
    <t>I000208</t>
  </si>
  <si>
    <t>I000209</t>
  </si>
  <si>
    <t>I000210</t>
  </si>
  <si>
    <t>I000211</t>
  </si>
  <si>
    <t>I000212</t>
  </si>
  <si>
    <t>I000213</t>
  </si>
  <si>
    <t>I000214</t>
  </si>
  <si>
    <t>I000215</t>
  </si>
  <si>
    <t>I000216</t>
  </si>
  <si>
    <t>I000217</t>
  </si>
  <si>
    <t>I000218</t>
  </si>
  <si>
    <t>I000219</t>
  </si>
  <si>
    <t>I000220</t>
  </si>
  <si>
    <t>I000221</t>
  </si>
  <si>
    <t>I000222</t>
  </si>
  <si>
    <t>I000223</t>
  </si>
  <si>
    <t>I000224</t>
  </si>
  <si>
    <t>I000225</t>
  </si>
  <si>
    <t>I000226</t>
  </si>
  <si>
    <t>I000227</t>
  </si>
  <si>
    <t>I000228</t>
  </si>
  <si>
    <t>I000229</t>
  </si>
  <si>
    <t>I000230</t>
  </si>
  <si>
    <t>I000231</t>
  </si>
  <si>
    <t>I000232</t>
  </si>
  <si>
    <t>I000233</t>
  </si>
  <si>
    <t>I000234</t>
  </si>
  <si>
    <t>I000235</t>
  </si>
  <si>
    <t>I000236</t>
  </si>
  <si>
    <t>I000237</t>
  </si>
  <si>
    <t>I000238</t>
  </si>
  <si>
    <t>I000239</t>
  </si>
  <si>
    <t>I000240</t>
  </si>
  <si>
    <t>I000241</t>
  </si>
  <si>
    <t>I000242</t>
  </si>
  <si>
    <t>I000243</t>
  </si>
  <si>
    <t>I000244</t>
  </si>
  <si>
    <t>I000245</t>
  </si>
  <si>
    <t>I000246</t>
  </si>
  <si>
    <t>I000247</t>
  </si>
  <si>
    <t>I000248</t>
  </si>
  <si>
    <t>I000249</t>
  </si>
  <si>
    <t>I000250</t>
  </si>
  <si>
    <t>I000251</t>
  </si>
  <si>
    <t>I000252</t>
  </si>
  <si>
    <t>I000253</t>
  </si>
  <si>
    <t>I000254</t>
  </si>
  <si>
    <t>I000255</t>
  </si>
  <si>
    <t>I000256</t>
  </si>
  <si>
    <t>I000257</t>
  </si>
  <si>
    <t>I000258</t>
  </si>
  <si>
    <t>I000259</t>
  </si>
  <si>
    <t>I000260</t>
  </si>
  <si>
    <t>I000261</t>
  </si>
  <si>
    <t>I000262</t>
  </si>
  <si>
    <t>I000263</t>
  </si>
  <si>
    <t>I000264</t>
  </si>
  <si>
    <t>I000265</t>
  </si>
  <si>
    <t>I000266</t>
  </si>
  <si>
    <t>I000267</t>
  </si>
  <si>
    <t>I000268</t>
  </si>
  <si>
    <t>I000269</t>
  </si>
  <si>
    <t>I000270</t>
  </si>
  <si>
    <t>I000271</t>
  </si>
  <si>
    <t>I000272</t>
  </si>
  <si>
    <t>I000273</t>
  </si>
  <si>
    <t>I000274</t>
  </si>
  <si>
    <t>I000275</t>
  </si>
  <si>
    <t>I000276</t>
  </si>
  <si>
    <t>I000277</t>
  </si>
  <si>
    <t>I000278</t>
  </si>
  <si>
    <t>I000279</t>
  </si>
  <si>
    <t>I000280</t>
  </si>
  <si>
    <t>I000281</t>
  </si>
  <si>
    <t>I000282</t>
  </si>
  <si>
    <t>I000283</t>
  </si>
  <si>
    <t>I000284</t>
  </si>
  <si>
    <t>I000285</t>
  </si>
  <si>
    <t>I000286</t>
  </si>
  <si>
    <t>I000287</t>
  </si>
  <si>
    <t>I000288</t>
  </si>
  <si>
    <t>I000289</t>
  </si>
  <si>
    <t>I000290</t>
  </si>
  <si>
    <t>I000291</t>
  </si>
  <si>
    <t>I000292</t>
  </si>
  <si>
    <t>I000293</t>
  </si>
  <si>
    <t>I000294</t>
  </si>
  <si>
    <t>I000295</t>
  </si>
  <si>
    <t>I000296</t>
  </si>
  <si>
    <t>I000297</t>
  </si>
  <si>
    <t>I000298</t>
  </si>
  <si>
    <t>I000299</t>
  </si>
  <si>
    <t>I000300</t>
  </si>
  <si>
    <t>I000301</t>
  </si>
  <si>
    <t>I000302</t>
  </si>
  <si>
    <t>I000303</t>
  </si>
  <si>
    <t>I000304</t>
  </si>
  <si>
    <t>I000305</t>
  </si>
  <si>
    <t>I000306</t>
  </si>
  <si>
    <t>I000307</t>
  </si>
  <si>
    <t>I000308</t>
  </si>
  <si>
    <t>I000309</t>
  </si>
  <si>
    <t>I000310</t>
  </si>
  <si>
    <t>I000311</t>
  </si>
  <si>
    <t>I000312</t>
  </si>
  <si>
    <t>I000313</t>
  </si>
  <si>
    <t>I000314</t>
  </si>
  <si>
    <t>I000315</t>
  </si>
  <si>
    <t>I000316</t>
  </si>
  <si>
    <t>I000317</t>
  </si>
  <si>
    <t>I000318</t>
  </si>
  <si>
    <t>I000319</t>
  </si>
  <si>
    <t>I000320</t>
  </si>
  <si>
    <t>I000321</t>
  </si>
  <si>
    <t>I000322</t>
  </si>
  <si>
    <t>I000323</t>
  </si>
  <si>
    <t>I000324</t>
  </si>
  <si>
    <t>I000325</t>
  </si>
  <si>
    <t>I000326</t>
  </si>
  <si>
    <t>I000327</t>
  </si>
  <si>
    <t>I000328</t>
  </si>
  <si>
    <t>I000329</t>
  </si>
  <si>
    <t>I000330</t>
  </si>
  <si>
    <t>I000331</t>
  </si>
  <si>
    <t>I000332</t>
  </si>
  <si>
    <t>I000333</t>
  </si>
  <si>
    <t>I000334</t>
  </si>
  <si>
    <t>I000335</t>
  </si>
  <si>
    <t>I000336</t>
  </si>
  <si>
    <t>I000337</t>
  </si>
  <si>
    <t>I000338</t>
  </si>
  <si>
    <t>I000339</t>
  </si>
  <si>
    <t>I000340</t>
  </si>
  <si>
    <t>I000341</t>
  </si>
  <si>
    <t>I000342</t>
  </si>
  <si>
    <t>I000343</t>
  </si>
  <si>
    <t>I000344</t>
  </si>
  <si>
    <t>I000345</t>
  </si>
  <si>
    <t>I000346</t>
  </si>
  <si>
    <t>I000347</t>
  </si>
  <si>
    <t>I000348</t>
  </si>
  <si>
    <t>I000349</t>
  </si>
  <si>
    <t>I000350</t>
  </si>
  <si>
    <t>I000351</t>
  </si>
  <si>
    <t>I000352</t>
  </si>
  <si>
    <t>I000353</t>
  </si>
  <si>
    <t>I000354</t>
  </si>
  <si>
    <t>I000355</t>
  </si>
  <si>
    <t>I000356</t>
  </si>
  <si>
    <t>I000357</t>
  </si>
  <si>
    <t>I000358</t>
  </si>
  <si>
    <t>I000359</t>
  </si>
  <si>
    <t>I000360</t>
  </si>
  <si>
    <t>I000361</t>
  </si>
  <si>
    <t>I000362</t>
  </si>
  <si>
    <t>I000363</t>
  </si>
  <si>
    <t>I000364</t>
  </si>
  <si>
    <t>I000365</t>
  </si>
  <si>
    <t>I000366</t>
  </si>
  <si>
    <t>I000367</t>
  </si>
  <si>
    <t>I000368</t>
  </si>
  <si>
    <t>I000369</t>
  </si>
  <si>
    <t>I000370</t>
  </si>
  <si>
    <t>I000371</t>
  </si>
  <si>
    <t>I000372</t>
  </si>
  <si>
    <t>I000373</t>
  </si>
  <si>
    <t>I000374</t>
  </si>
  <si>
    <t>I000375</t>
  </si>
  <si>
    <t>I000376</t>
  </si>
  <si>
    <t>I000377</t>
  </si>
  <si>
    <t>I000378</t>
  </si>
  <si>
    <t>I000379</t>
  </si>
  <si>
    <t>I000380</t>
  </si>
  <si>
    <t>I000381</t>
  </si>
  <si>
    <t>I000382</t>
  </si>
  <si>
    <t>I000383</t>
  </si>
  <si>
    <t>I000384</t>
  </si>
  <si>
    <t>I000385</t>
  </si>
  <si>
    <t>I000386</t>
  </si>
  <si>
    <t>I000387</t>
  </si>
  <si>
    <t>I000388</t>
  </si>
  <si>
    <t>I000389</t>
  </si>
  <si>
    <t>I000390</t>
  </si>
  <si>
    <t>I000391</t>
  </si>
  <si>
    <t>I000392</t>
  </si>
  <si>
    <t>I000393</t>
  </si>
  <si>
    <t>I000394</t>
  </si>
  <si>
    <t>I000395</t>
  </si>
  <si>
    <t>I000396</t>
  </si>
  <si>
    <t>I000397</t>
  </si>
  <si>
    <t>I000398</t>
  </si>
  <si>
    <t>I000399</t>
  </si>
  <si>
    <t>I000400</t>
  </si>
  <si>
    <t>I000401</t>
  </si>
  <si>
    <t>I000402</t>
  </si>
  <si>
    <t>I000403</t>
  </si>
  <si>
    <t>I000404</t>
  </si>
  <si>
    <t>I000405</t>
  </si>
  <si>
    <t>I000406</t>
  </si>
  <si>
    <t>I000407</t>
  </si>
  <si>
    <t>I000408</t>
  </si>
  <si>
    <t>I000409</t>
  </si>
  <si>
    <t>I000410</t>
  </si>
  <si>
    <t>I000411</t>
  </si>
  <si>
    <t>I000412</t>
  </si>
  <si>
    <t>I000413</t>
  </si>
  <si>
    <t>I000414</t>
  </si>
  <si>
    <t>I000415</t>
  </si>
  <si>
    <t>I000416</t>
  </si>
  <si>
    <t>I000417</t>
  </si>
  <si>
    <t>I000418</t>
  </si>
  <si>
    <t>I000419</t>
  </si>
  <si>
    <t>I000420</t>
  </si>
  <si>
    <t>I000421</t>
  </si>
  <si>
    <t>I000422</t>
  </si>
  <si>
    <t>I000423</t>
  </si>
  <si>
    <t>I000424</t>
  </si>
  <si>
    <t>I000425</t>
  </si>
  <si>
    <t>I000426</t>
  </si>
  <si>
    <t>I000427</t>
  </si>
  <si>
    <t>I000428</t>
  </si>
  <si>
    <t>I000429</t>
  </si>
  <si>
    <t>I000430</t>
  </si>
  <si>
    <t>I000431</t>
  </si>
  <si>
    <t>I000432</t>
  </si>
  <si>
    <t>I000433</t>
  </si>
  <si>
    <t>I000434</t>
  </si>
  <si>
    <t>I000435</t>
  </si>
  <si>
    <t>I000436</t>
  </si>
  <si>
    <t>I000437</t>
  </si>
  <si>
    <t>I000438</t>
  </si>
  <si>
    <t>I000439</t>
  </si>
  <si>
    <t>I000440</t>
  </si>
  <si>
    <t>I000441</t>
  </si>
  <si>
    <t>I000442</t>
  </si>
  <si>
    <t>I000443</t>
  </si>
  <si>
    <t>I000444</t>
  </si>
  <si>
    <t>I000445</t>
  </si>
  <si>
    <t>I000446</t>
  </si>
  <si>
    <t>I000447</t>
  </si>
  <si>
    <t>I000448</t>
  </si>
  <si>
    <t>I000449</t>
  </si>
  <si>
    <t>I000450</t>
  </si>
  <si>
    <t>I000451</t>
  </si>
  <si>
    <t>I000452</t>
  </si>
  <si>
    <t>I000453</t>
  </si>
  <si>
    <t>I000454</t>
  </si>
  <si>
    <t>I000455</t>
  </si>
  <si>
    <t>I000456</t>
  </si>
  <si>
    <t>I000457</t>
  </si>
  <si>
    <t>I000458</t>
  </si>
  <si>
    <t>I000459</t>
  </si>
  <si>
    <t>I000460</t>
  </si>
  <si>
    <t>I000461</t>
  </si>
  <si>
    <t>I000462</t>
  </si>
  <si>
    <t>I000463</t>
  </si>
  <si>
    <t>I000464</t>
  </si>
  <si>
    <t>I000465</t>
  </si>
  <si>
    <t>I000466</t>
  </si>
  <si>
    <t>I000467</t>
  </si>
  <si>
    <t>I000468</t>
  </si>
  <si>
    <t>I000469</t>
  </si>
  <si>
    <t>I000470</t>
  </si>
  <si>
    <t>I000471</t>
  </si>
  <si>
    <t>I000472</t>
  </si>
  <si>
    <t>I000473</t>
  </si>
  <si>
    <t>I000474</t>
  </si>
  <si>
    <t>I000475</t>
  </si>
  <si>
    <t>I000476</t>
  </si>
  <si>
    <t>I000477</t>
  </si>
  <si>
    <t>I000478</t>
  </si>
  <si>
    <t>I000479</t>
  </si>
  <si>
    <t>I000480</t>
  </si>
  <si>
    <t>I000481</t>
  </si>
  <si>
    <t>I000482</t>
  </si>
  <si>
    <t>I000483</t>
  </si>
  <si>
    <t>I000484</t>
  </si>
  <si>
    <t>I000485</t>
  </si>
  <si>
    <t>I000486</t>
  </si>
  <si>
    <t>I000487</t>
  </si>
  <si>
    <t>I000488</t>
  </si>
  <si>
    <t>I000489</t>
  </si>
  <si>
    <t>I000490</t>
  </si>
  <si>
    <t>I000491</t>
  </si>
  <si>
    <t>I000492</t>
  </si>
  <si>
    <t>I000493</t>
  </si>
  <si>
    <t>I000494</t>
  </si>
  <si>
    <t>I000495</t>
  </si>
  <si>
    <t>I000496</t>
  </si>
  <si>
    <t>I000497</t>
  </si>
  <si>
    <t>I000498</t>
  </si>
  <si>
    <t>I000499</t>
  </si>
  <si>
    <t>I000500</t>
  </si>
  <si>
    <t>I000501</t>
  </si>
  <si>
    <t>I000502</t>
  </si>
  <si>
    <t>I000503</t>
  </si>
  <si>
    <t>I000504</t>
  </si>
  <si>
    <t>I000505</t>
  </si>
  <si>
    <t>I000506</t>
  </si>
  <si>
    <t>I000507</t>
  </si>
  <si>
    <t>I000508</t>
  </si>
  <si>
    <t>I000509</t>
  </si>
  <si>
    <t>I000510</t>
  </si>
  <si>
    <t>I000511</t>
  </si>
  <si>
    <t>I000512</t>
  </si>
  <si>
    <t>I000513</t>
  </si>
  <si>
    <t>I000514</t>
  </si>
  <si>
    <t>I000515</t>
  </si>
  <si>
    <t>I000516</t>
  </si>
  <si>
    <t>I000517</t>
  </si>
  <si>
    <t>I000518</t>
  </si>
  <si>
    <t>I000519</t>
  </si>
  <si>
    <t>I000520</t>
  </si>
  <si>
    <t>I000521</t>
  </si>
  <si>
    <t>I000522</t>
  </si>
  <si>
    <t>I000523</t>
  </si>
  <si>
    <t>I000524</t>
  </si>
  <si>
    <t>I000525</t>
  </si>
  <si>
    <t>I000526</t>
  </si>
  <si>
    <t>I000527</t>
  </si>
  <si>
    <t>I000528</t>
  </si>
  <si>
    <t>I000529</t>
  </si>
  <si>
    <t>I000530</t>
  </si>
  <si>
    <t>I000531</t>
  </si>
  <si>
    <t>I000532</t>
  </si>
  <si>
    <t>I000533</t>
  </si>
  <si>
    <t>I000534</t>
  </si>
  <si>
    <t>I000535</t>
  </si>
  <si>
    <t>I000536</t>
  </si>
  <si>
    <t>I000537</t>
  </si>
  <si>
    <t>I000538</t>
  </si>
  <si>
    <t>I000539</t>
  </si>
  <si>
    <t>I000540</t>
  </si>
  <si>
    <t>I000541</t>
  </si>
  <si>
    <t>I000542</t>
  </si>
  <si>
    <t>I000543</t>
  </si>
  <si>
    <t>I000544</t>
  </si>
  <si>
    <t>I000545</t>
  </si>
  <si>
    <t>I000546</t>
  </si>
  <si>
    <t>I000547</t>
  </si>
  <si>
    <t>I000548</t>
  </si>
  <si>
    <t>I000549</t>
  </si>
  <si>
    <t>I000550</t>
  </si>
  <si>
    <t>I000551</t>
  </si>
  <si>
    <t>I000552</t>
  </si>
  <si>
    <t>I000553</t>
  </si>
  <si>
    <t>I000554</t>
  </si>
  <si>
    <t>I000555</t>
  </si>
  <si>
    <t>I000556</t>
  </si>
  <si>
    <t>I000557</t>
  </si>
  <si>
    <t>I000558</t>
  </si>
  <si>
    <t>I000559</t>
  </si>
  <si>
    <t>I000560</t>
  </si>
  <si>
    <t>I000561</t>
  </si>
  <si>
    <t>I000562</t>
  </si>
  <si>
    <t>I000563</t>
  </si>
  <si>
    <t>I000564</t>
  </si>
  <si>
    <t>I000565</t>
  </si>
  <si>
    <t>I000566</t>
  </si>
  <si>
    <t>I000567</t>
  </si>
  <si>
    <t>I000568</t>
  </si>
  <si>
    <t>I000569</t>
  </si>
  <si>
    <t>I000570</t>
  </si>
  <si>
    <t>I000571</t>
  </si>
  <si>
    <t>I000572</t>
  </si>
  <si>
    <t>I000573</t>
  </si>
  <si>
    <t>I000574</t>
  </si>
  <si>
    <t>I000575</t>
  </si>
  <si>
    <t>I000576</t>
  </si>
  <si>
    <t>I000577</t>
  </si>
  <si>
    <t>I000578</t>
  </si>
  <si>
    <t>I000579</t>
  </si>
  <si>
    <t>I000580</t>
  </si>
  <si>
    <t>I000581</t>
  </si>
  <si>
    <t>I000582</t>
  </si>
  <si>
    <t>I000583</t>
  </si>
  <si>
    <t>I000584</t>
  </si>
  <si>
    <t>I000585</t>
  </si>
  <si>
    <t>I000586</t>
  </si>
  <si>
    <t>I000587</t>
  </si>
  <si>
    <t>I000588</t>
  </si>
  <si>
    <t>I000589</t>
  </si>
  <si>
    <t>I000590</t>
  </si>
  <si>
    <t>I000591</t>
  </si>
  <si>
    <t>I000592</t>
  </si>
  <si>
    <t>I000593</t>
  </si>
  <si>
    <t>I000594</t>
  </si>
  <si>
    <t>I000595</t>
  </si>
  <si>
    <t>I000596</t>
  </si>
  <si>
    <t>I000597</t>
  </si>
  <si>
    <t>I000598</t>
  </si>
  <si>
    <t>I000599</t>
  </si>
  <si>
    <t>I000600</t>
  </si>
  <si>
    <t>I000601</t>
  </si>
  <si>
    <t>I000602</t>
  </si>
  <si>
    <t>I000603</t>
  </si>
  <si>
    <t>I000604</t>
  </si>
  <si>
    <t>I000605</t>
  </si>
  <si>
    <t>I000606</t>
  </si>
  <si>
    <t>I000607</t>
  </si>
  <si>
    <t>I000608</t>
  </si>
  <si>
    <t>I000609</t>
  </si>
  <si>
    <t>I000610</t>
  </si>
  <si>
    <t>I000611</t>
  </si>
  <si>
    <t>I000612</t>
  </si>
  <si>
    <t>I000613</t>
  </si>
  <si>
    <t>I000614</t>
  </si>
  <si>
    <t>I000615</t>
  </si>
  <si>
    <t>I000616</t>
  </si>
  <si>
    <t>I000617</t>
  </si>
  <si>
    <t>I000618</t>
  </si>
  <si>
    <t>I000619</t>
  </si>
  <si>
    <t>I000620</t>
  </si>
  <si>
    <t>I000621</t>
  </si>
  <si>
    <t>I000622</t>
  </si>
  <si>
    <t>I000623</t>
  </si>
  <si>
    <t>I000624</t>
  </si>
  <si>
    <t>I000625</t>
  </si>
  <si>
    <t>I000626</t>
  </si>
  <si>
    <t>I000627</t>
  </si>
  <si>
    <t>I000628</t>
  </si>
  <si>
    <t>I000629</t>
  </si>
  <si>
    <t>I000630</t>
  </si>
  <si>
    <t>I000631</t>
  </si>
  <si>
    <t>I000632</t>
  </si>
  <si>
    <t>I000633</t>
  </si>
  <si>
    <t>I000634</t>
  </si>
  <si>
    <t>I000635</t>
  </si>
  <si>
    <t>I000636</t>
  </si>
  <si>
    <t>I000637</t>
  </si>
  <si>
    <t>I000638</t>
  </si>
  <si>
    <t>I000639</t>
  </si>
  <si>
    <t>I000640</t>
  </si>
  <si>
    <t>I000641</t>
  </si>
  <si>
    <t>I000642</t>
  </si>
  <si>
    <t>I000643</t>
  </si>
  <si>
    <t>I000644</t>
  </si>
  <si>
    <t>I000645</t>
  </si>
  <si>
    <t>I000646</t>
  </si>
  <si>
    <t>I000647</t>
  </si>
  <si>
    <t>I000648</t>
  </si>
  <si>
    <t>I000649</t>
  </si>
  <si>
    <t>I000650</t>
  </si>
  <si>
    <t>I000651</t>
  </si>
  <si>
    <t>I000652</t>
  </si>
  <si>
    <t>I000653</t>
  </si>
  <si>
    <t>I000654</t>
  </si>
  <si>
    <t>I000655</t>
  </si>
  <si>
    <t>I000656</t>
  </si>
  <si>
    <t>I000657</t>
  </si>
  <si>
    <t>I000658</t>
  </si>
  <si>
    <t>I000659</t>
  </si>
  <si>
    <t>I000660</t>
  </si>
  <si>
    <t>I000661</t>
  </si>
  <si>
    <t>I000662</t>
  </si>
  <si>
    <t>I000663</t>
  </si>
  <si>
    <t>I000664</t>
  </si>
  <si>
    <t>I000665</t>
  </si>
  <si>
    <t>I000666</t>
  </si>
  <si>
    <t>I000667</t>
  </si>
  <si>
    <t>I000668</t>
  </si>
  <si>
    <t>I000669</t>
  </si>
  <si>
    <t>I000670</t>
  </si>
  <si>
    <t>I000671</t>
  </si>
  <si>
    <t>I000672</t>
  </si>
  <si>
    <t>I000673</t>
  </si>
  <si>
    <t>I000674</t>
  </si>
  <si>
    <t>I000675</t>
  </si>
  <si>
    <t>I000676</t>
  </si>
  <si>
    <t>I000677</t>
  </si>
  <si>
    <t>I000678</t>
  </si>
  <si>
    <t>I000679</t>
  </si>
  <si>
    <t>I000680</t>
  </si>
  <si>
    <t>I000681</t>
  </si>
  <si>
    <t>I000682</t>
  </si>
  <si>
    <t>I000683</t>
  </si>
  <si>
    <t>I000684</t>
  </si>
  <si>
    <t>I000685</t>
  </si>
  <si>
    <t>I000686</t>
  </si>
  <si>
    <t>I000687</t>
  </si>
  <si>
    <t>I000688</t>
  </si>
  <si>
    <t>I000689</t>
  </si>
  <si>
    <t>I000690</t>
  </si>
  <si>
    <t>I000691</t>
  </si>
  <si>
    <t>I000692</t>
  </si>
  <si>
    <t>I000693</t>
  </si>
  <si>
    <t>I000694</t>
  </si>
  <si>
    <t>I000695</t>
  </si>
  <si>
    <t>I000696</t>
  </si>
  <si>
    <t>I000697</t>
  </si>
  <si>
    <t>I000698</t>
  </si>
  <si>
    <t>I000699</t>
  </si>
  <si>
    <t>I000700</t>
  </si>
  <si>
    <t>I000701</t>
  </si>
  <si>
    <t>I000702</t>
  </si>
  <si>
    <t>I000703</t>
  </si>
  <si>
    <t>I000704</t>
  </si>
  <si>
    <t>I000705</t>
  </si>
  <si>
    <t>I000706</t>
  </si>
  <si>
    <t>I000707</t>
  </si>
  <si>
    <t>I000708</t>
  </si>
  <si>
    <t>I000709</t>
  </si>
  <si>
    <t>I000710</t>
  </si>
  <si>
    <t>I000711</t>
  </si>
  <si>
    <t>I000712</t>
  </si>
  <si>
    <t>I000713</t>
  </si>
  <si>
    <t>I000714</t>
  </si>
  <si>
    <t>I000715</t>
  </si>
  <si>
    <t>I000716</t>
  </si>
  <si>
    <t>I000717</t>
  </si>
  <si>
    <t>I000718</t>
  </si>
  <si>
    <t>I000719</t>
  </si>
  <si>
    <t>I000720</t>
  </si>
  <si>
    <t>I000721</t>
  </si>
  <si>
    <t>I000722</t>
  </si>
  <si>
    <t>I000723</t>
  </si>
  <si>
    <t>I000724</t>
  </si>
  <si>
    <t>I000725</t>
  </si>
  <si>
    <t>I000726</t>
  </si>
  <si>
    <t>I000727</t>
  </si>
  <si>
    <t>I000728</t>
  </si>
  <si>
    <t>I000729</t>
  </si>
  <si>
    <t>I000730</t>
  </si>
  <si>
    <t>I000731</t>
  </si>
  <si>
    <t>I000732</t>
  </si>
  <si>
    <t>I000733</t>
  </si>
  <si>
    <t>I000734</t>
  </si>
  <si>
    <t>I000735</t>
  </si>
  <si>
    <t>I000736</t>
  </si>
  <si>
    <t>I000737</t>
  </si>
  <si>
    <t>I000738</t>
  </si>
  <si>
    <t>I000739</t>
  </si>
  <si>
    <t>I000740</t>
  </si>
  <si>
    <t>I000741</t>
  </si>
  <si>
    <t>I000742</t>
  </si>
  <si>
    <t>I000743</t>
  </si>
  <si>
    <t>I000744</t>
  </si>
  <si>
    <t>I000745</t>
  </si>
  <si>
    <t>I000746</t>
  </si>
  <si>
    <t>I000747</t>
  </si>
  <si>
    <t>I000748</t>
  </si>
  <si>
    <t>I000749</t>
  </si>
  <si>
    <t>I000750</t>
  </si>
  <si>
    <t>I000751</t>
  </si>
  <si>
    <t>I000752</t>
  </si>
  <si>
    <t>I000753</t>
  </si>
  <si>
    <t>I000754</t>
  </si>
  <si>
    <t>I000755</t>
  </si>
  <si>
    <t>I000756</t>
  </si>
  <si>
    <t>I000757</t>
  </si>
  <si>
    <t>I000758</t>
  </si>
  <si>
    <t>I000759</t>
  </si>
  <si>
    <t>I000760</t>
  </si>
  <si>
    <t>I000761</t>
  </si>
  <si>
    <t>I000762</t>
  </si>
  <si>
    <t>I000763</t>
  </si>
  <si>
    <t>I000764</t>
  </si>
  <si>
    <t>I000765</t>
  </si>
  <si>
    <t>I000766</t>
  </si>
  <si>
    <t>I000767</t>
  </si>
  <si>
    <t>I000768</t>
  </si>
  <si>
    <t>I000769</t>
  </si>
  <si>
    <t>I000770</t>
  </si>
  <si>
    <t>I000771</t>
  </si>
  <si>
    <t>I000772</t>
  </si>
  <si>
    <t>I000773</t>
  </si>
  <si>
    <t>I000774</t>
  </si>
  <si>
    <t>I000775</t>
  </si>
  <si>
    <t>I000776</t>
  </si>
  <si>
    <t>I000777</t>
  </si>
  <si>
    <t>I000778</t>
  </si>
  <si>
    <t>I000779</t>
  </si>
  <si>
    <t>I000780</t>
  </si>
  <si>
    <t>I000781</t>
  </si>
  <si>
    <t>I000782</t>
  </si>
  <si>
    <t>I000783</t>
  </si>
  <si>
    <t>I000784</t>
  </si>
  <si>
    <t>I000785</t>
  </si>
  <si>
    <t>I000786</t>
  </si>
  <si>
    <t>I000787</t>
  </si>
  <si>
    <t>I000788</t>
  </si>
  <si>
    <t>I000789</t>
  </si>
  <si>
    <t>I000790</t>
  </si>
  <si>
    <t>I000791</t>
  </si>
  <si>
    <t>I000792</t>
  </si>
  <si>
    <t>I000793</t>
  </si>
  <si>
    <t>I000794</t>
  </si>
  <si>
    <t>I000795</t>
  </si>
  <si>
    <t>I000796</t>
  </si>
  <si>
    <t>I000797</t>
  </si>
  <si>
    <t>I000798</t>
  </si>
  <si>
    <t>I000799</t>
  </si>
  <si>
    <t>I000800</t>
  </si>
  <si>
    <t>I000801</t>
  </si>
  <si>
    <t>I000802</t>
  </si>
  <si>
    <t>I000803</t>
  </si>
  <si>
    <t>I000804</t>
  </si>
  <si>
    <t>I000805</t>
  </si>
  <si>
    <t>I000806</t>
  </si>
  <si>
    <t>I000807</t>
  </si>
  <si>
    <t>I000808</t>
  </si>
  <si>
    <t>I000809</t>
  </si>
  <si>
    <t>I000810</t>
  </si>
  <si>
    <t>I000811</t>
  </si>
  <si>
    <t>I000812</t>
  </si>
  <si>
    <t>I000813</t>
  </si>
  <si>
    <t>I000814</t>
  </si>
  <si>
    <t>I000815</t>
  </si>
  <si>
    <t>I000816</t>
  </si>
  <si>
    <t>I000817</t>
  </si>
  <si>
    <t>I000818</t>
  </si>
  <si>
    <t>I000819</t>
  </si>
  <si>
    <t>I000820</t>
  </si>
  <si>
    <t>I000821</t>
  </si>
  <si>
    <t>I000822</t>
  </si>
  <si>
    <t>I000823</t>
  </si>
  <si>
    <t>I000824</t>
  </si>
  <si>
    <t>I000825</t>
  </si>
  <si>
    <t>I000826</t>
  </si>
  <si>
    <t>I000827</t>
  </si>
  <si>
    <t>I000828</t>
  </si>
  <si>
    <t>I000829</t>
  </si>
  <si>
    <t>I000830</t>
  </si>
  <si>
    <t>I000831</t>
  </si>
  <si>
    <t>I000832</t>
  </si>
  <si>
    <t>I000833</t>
  </si>
  <si>
    <t>I000834</t>
  </si>
  <si>
    <t>I000835</t>
  </si>
  <si>
    <t>I000836</t>
  </si>
  <si>
    <t>I000837</t>
  </si>
  <si>
    <t>I000838</t>
  </si>
  <si>
    <t>I000839</t>
  </si>
  <si>
    <t>I000840</t>
  </si>
  <si>
    <t>I000841</t>
  </si>
  <si>
    <t>I000842</t>
  </si>
  <si>
    <t>I000843</t>
  </si>
  <si>
    <t>I000844</t>
  </si>
  <si>
    <t>I000845</t>
  </si>
  <si>
    <t>I000846</t>
  </si>
  <si>
    <t>I000847</t>
  </si>
  <si>
    <t>I000848</t>
  </si>
  <si>
    <t>I000849</t>
  </si>
  <si>
    <t>I000850</t>
  </si>
  <si>
    <t>I000851</t>
  </si>
  <si>
    <t>I000852</t>
  </si>
  <si>
    <t>I000853</t>
  </si>
  <si>
    <t>I000854</t>
  </si>
  <si>
    <t>I000855</t>
  </si>
  <si>
    <t>I000856</t>
  </si>
  <si>
    <t>I000857</t>
  </si>
  <si>
    <t>I000858</t>
  </si>
  <si>
    <t>I000859</t>
  </si>
  <si>
    <t>I000860</t>
  </si>
  <si>
    <t>I000861</t>
  </si>
  <si>
    <t>I000862</t>
  </si>
  <si>
    <t>I000863</t>
  </si>
  <si>
    <t>I000864</t>
  </si>
  <si>
    <t>I000865</t>
  </si>
  <si>
    <t>I000866</t>
  </si>
  <si>
    <t>I000867</t>
  </si>
  <si>
    <t>I000868</t>
  </si>
  <si>
    <t>I000869</t>
  </si>
  <si>
    <t>I000870</t>
  </si>
  <si>
    <t>I000871</t>
  </si>
  <si>
    <t>I000872</t>
  </si>
  <si>
    <t>I000873</t>
  </si>
  <si>
    <t>I000874</t>
  </si>
  <si>
    <t>I000875</t>
  </si>
  <si>
    <t>I000876</t>
  </si>
  <si>
    <t>I000877</t>
  </si>
  <si>
    <t>I000878</t>
  </si>
  <si>
    <t>I000879</t>
  </si>
  <si>
    <t>I000880</t>
  </si>
  <si>
    <t>I000881</t>
  </si>
  <si>
    <t>I000882</t>
  </si>
  <si>
    <t>I000883</t>
  </si>
  <si>
    <t>I000884</t>
  </si>
  <si>
    <t>I000885</t>
  </si>
  <si>
    <t>I000886</t>
  </si>
  <si>
    <t>I000887</t>
  </si>
  <si>
    <t>I000888</t>
  </si>
  <si>
    <t>I000889</t>
  </si>
  <si>
    <t>I000890</t>
  </si>
  <si>
    <t>I000891</t>
  </si>
  <si>
    <t>I000892</t>
  </si>
  <si>
    <t>I000893</t>
  </si>
  <si>
    <t>I000894</t>
  </si>
  <si>
    <t>I000895</t>
  </si>
  <si>
    <t>I000896</t>
  </si>
  <si>
    <t>I000897</t>
  </si>
  <si>
    <t>I000898</t>
  </si>
  <si>
    <t>I000899</t>
  </si>
  <si>
    <t>I000900</t>
  </si>
  <si>
    <t>I000901</t>
  </si>
  <si>
    <t>I000902</t>
  </si>
  <si>
    <t>I000903</t>
  </si>
  <si>
    <t>I000904</t>
  </si>
  <si>
    <t>I000905</t>
  </si>
  <si>
    <t>I000906</t>
  </si>
  <si>
    <t>I000907</t>
  </si>
  <si>
    <t>I000908</t>
  </si>
  <si>
    <t>I000909</t>
  </si>
  <si>
    <t>I000910</t>
  </si>
  <si>
    <t>I000911</t>
  </si>
  <si>
    <t>I000912</t>
  </si>
  <si>
    <t>I000913</t>
  </si>
  <si>
    <t>I000914</t>
  </si>
  <si>
    <t>I000915</t>
  </si>
  <si>
    <t>I000916</t>
  </si>
  <si>
    <t>I000917</t>
  </si>
  <si>
    <t>I000918</t>
  </si>
  <si>
    <t>I000919</t>
  </si>
  <si>
    <t>I000920</t>
  </si>
  <si>
    <t>I000921</t>
  </si>
  <si>
    <t>I000922</t>
  </si>
  <si>
    <t>I000923</t>
  </si>
  <si>
    <t>I000924</t>
  </si>
  <si>
    <t>I000925</t>
  </si>
  <si>
    <t>I000926</t>
  </si>
  <si>
    <t>I000927</t>
  </si>
  <si>
    <t>I000928</t>
  </si>
  <si>
    <t>I000929</t>
  </si>
  <si>
    <t>I000930</t>
  </si>
  <si>
    <t>I000931</t>
  </si>
  <si>
    <t>I000932</t>
  </si>
  <si>
    <t>I000933</t>
  </si>
  <si>
    <t>I000934</t>
  </si>
  <si>
    <t>I000935</t>
  </si>
  <si>
    <t>I000936</t>
  </si>
  <si>
    <t>I000937</t>
  </si>
  <si>
    <t>I000938</t>
  </si>
  <si>
    <t>I000939</t>
  </si>
  <si>
    <t>I000940</t>
  </si>
  <si>
    <t>I000941</t>
  </si>
  <si>
    <t>I000942</t>
  </si>
  <si>
    <t>I000943</t>
  </si>
  <si>
    <t>I000944</t>
  </si>
  <si>
    <t>I000945</t>
  </si>
  <si>
    <t>I000946</t>
  </si>
  <si>
    <t>I000947</t>
  </si>
  <si>
    <t>I000948</t>
  </si>
  <si>
    <t>I000949</t>
  </si>
  <si>
    <t>I000950</t>
  </si>
  <si>
    <t>I000951</t>
  </si>
  <si>
    <t>I000952</t>
  </si>
  <si>
    <t>I000953</t>
  </si>
  <si>
    <t>I000954</t>
  </si>
  <si>
    <t>I000955</t>
  </si>
  <si>
    <t>I000956</t>
  </si>
  <si>
    <t>I000957</t>
  </si>
  <si>
    <t>I000958</t>
  </si>
  <si>
    <t>I000959</t>
  </si>
  <si>
    <t>I000960</t>
  </si>
  <si>
    <t>I000961</t>
  </si>
  <si>
    <t>I000962</t>
  </si>
  <si>
    <t>I000963</t>
  </si>
  <si>
    <t>I000964</t>
  </si>
  <si>
    <t>I000965</t>
  </si>
  <si>
    <t>I000966</t>
  </si>
  <si>
    <t>I000967</t>
  </si>
  <si>
    <t>I000968</t>
  </si>
  <si>
    <t>I000969</t>
  </si>
  <si>
    <t>I000970</t>
  </si>
  <si>
    <t>I000971</t>
  </si>
  <si>
    <t>I000972</t>
  </si>
  <si>
    <t>I000973</t>
  </si>
  <si>
    <t>I000974</t>
  </si>
  <si>
    <t>I000975</t>
  </si>
  <si>
    <t>I000976</t>
  </si>
  <si>
    <t>I000977</t>
  </si>
  <si>
    <t>I000978</t>
  </si>
  <si>
    <t>I000979</t>
  </si>
  <si>
    <t>I000980</t>
  </si>
  <si>
    <t>I000981</t>
  </si>
  <si>
    <t>I000982</t>
  </si>
  <si>
    <t>I000983</t>
  </si>
  <si>
    <t>I000984</t>
  </si>
  <si>
    <t>I000985</t>
  </si>
  <si>
    <t>I000986</t>
  </si>
  <si>
    <t>I000987</t>
  </si>
  <si>
    <t>I000988</t>
  </si>
  <si>
    <t>I000989</t>
  </si>
  <si>
    <t>I000990</t>
  </si>
  <si>
    <t>I000991</t>
  </si>
  <si>
    <t>I000992</t>
  </si>
  <si>
    <t>I000993</t>
  </si>
  <si>
    <t>I000994</t>
  </si>
  <si>
    <t>I000995</t>
  </si>
  <si>
    <t>I000996</t>
  </si>
  <si>
    <t>I000997</t>
  </si>
  <si>
    <t>I000998</t>
  </si>
  <si>
    <t>I000999</t>
  </si>
  <si>
    <t>I001000</t>
  </si>
  <si>
    <t>I001001</t>
  </si>
  <si>
    <t>I001002</t>
  </si>
  <si>
    <t>I001003</t>
  </si>
  <si>
    <t>I001004</t>
  </si>
  <si>
    <t>I001005</t>
  </si>
  <si>
    <t>I001006</t>
  </si>
  <si>
    <t>I001007</t>
  </si>
  <si>
    <t>I001008</t>
  </si>
  <si>
    <t>I001009</t>
  </si>
  <si>
    <t>I001010</t>
  </si>
  <si>
    <t>I001011</t>
  </si>
  <si>
    <t>I001012</t>
  </si>
  <si>
    <t>I001013</t>
  </si>
  <si>
    <t>I001014</t>
  </si>
  <si>
    <t>I001015</t>
  </si>
  <si>
    <t>I001016</t>
  </si>
  <si>
    <t>I001017</t>
  </si>
  <si>
    <t>I001018</t>
  </si>
  <si>
    <t>I001019</t>
  </si>
  <si>
    <t>I001020</t>
  </si>
  <si>
    <t>I001021</t>
  </si>
  <si>
    <t>I001022</t>
  </si>
  <si>
    <t>I001023</t>
  </si>
  <si>
    <t>I001024</t>
  </si>
  <si>
    <t>I001025</t>
  </si>
  <si>
    <t>I001026</t>
  </si>
  <si>
    <t>I001027</t>
  </si>
  <si>
    <t>I001028</t>
  </si>
  <si>
    <t>I001029</t>
  </si>
  <si>
    <t>I001030</t>
  </si>
  <si>
    <t>I001031</t>
  </si>
  <si>
    <t>I001032</t>
  </si>
  <si>
    <t>I001033</t>
  </si>
  <si>
    <t>I001034</t>
  </si>
  <si>
    <t>I001035</t>
  </si>
  <si>
    <t>I001036</t>
  </si>
  <si>
    <t>I001037</t>
  </si>
  <si>
    <t>I001038</t>
  </si>
  <si>
    <t>I001039</t>
  </si>
  <si>
    <t>I001040</t>
  </si>
  <si>
    <t>I001041</t>
  </si>
  <si>
    <t>I001042</t>
  </si>
  <si>
    <t>I001043</t>
  </si>
  <si>
    <t>I001044</t>
  </si>
  <si>
    <t>I001045</t>
  </si>
  <si>
    <t>I001046</t>
  </si>
  <si>
    <t>I001047</t>
  </si>
  <si>
    <t>I001048</t>
  </si>
  <si>
    <t>I001049</t>
  </si>
  <si>
    <t>I001050</t>
  </si>
  <si>
    <t>I001051</t>
  </si>
  <si>
    <t>I001052</t>
  </si>
  <si>
    <t>I001053</t>
  </si>
  <si>
    <t>I001054</t>
  </si>
  <si>
    <t>I001055</t>
  </si>
  <si>
    <t>I001056</t>
  </si>
  <si>
    <t>I001057</t>
  </si>
  <si>
    <t>I001058</t>
  </si>
  <si>
    <t>I001059</t>
  </si>
  <si>
    <t>I001060</t>
  </si>
  <si>
    <t>I001061</t>
  </si>
  <si>
    <t>I001062</t>
  </si>
  <si>
    <t>I001063</t>
  </si>
  <si>
    <t>I001064</t>
  </si>
  <si>
    <t>I001065</t>
  </si>
  <si>
    <t>I001066</t>
  </si>
  <si>
    <t>I001067</t>
  </si>
  <si>
    <t>I001068</t>
  </si>
  <si>
    <t>I001069</t>
  </si>
  <si>
    <t>I001070</t>
  </si>
  <si>
    <t>I001071</t>
  </si>
  <si>
    <t>I001072</t>
  </si>
  <si>
    <t>I001073</t>
  </si>
  <si>
    <t>I001074</t>
  </si>
  <si>
    <t>I001075</t>
  </si>
  <si>
    <t>I001076</t>
  </si>
  <si>
    <t>I001077</t>
  </si>
  <si>
    <t>I001078</t>
  </si>
  <si>
    <t>I001079</t>
  </si>
  <si>
    <t>I001080</t>
  </si>
  <si>
    <t>I001081</t>
  </si>
  <si>
    <t>I001082</t>
  </si>
  <si>
    <t>I001083</t>
  </si>
  <si>
    <t>I001084</t>
  </si>
  <si>
    <t>I001085</t>
  </si>
  <si>
    <t>I001086</t>
  </si>
  <si>
    <t>I001087</t>
  </si>
  <si>
    <t>I001088</t>
  </si>
  <si>
    <t>I001089</t>
  </si>
  <si>
    <t>I001090</t>
  </si>
  <si>
    <t>I001091</t>
  </si>
  <si>
    <t>I001092</t>
  </si>
  <si>
    <t>I001093</t>
  </si>
  <si>
    <t>I001094</t>
  </si>
  <si>
    <t>I001095</t>
  </si>
  <si>
    <t>I001096</t>
  </si>
  <si>
    <t>I001097</t>
  </si>
  <si>
    <t>I001098</t>
  </si>
  <si>
    <t>I001099</t>
  </si>
  <si>
    <t>I001100</t>
  </si>
  <si>
    <t>I001101</t>
  </si>
  <si>
    <t>I001102</t>
  </si>
  <si>
    <t>I001103</t>
  </si>
  <si>
    <t>I001104</t>
  </si>
  <si>
    <t>I001105</t>
  </si>
  <si>
    <t>I001106</t>
  </si>
  <si>
    <t>I001107</t>
  </si>
  <si>
    <t>I001108</t>
  </si>
  <si>
    <t>I001109</t>
  </si>
  <si>
    <t>I001110</t>
  </si>
  <si>
    <t>I001111</t>
  </si>
  <si>
    <t>I001112</t>
  </si>
  <si>
    <t>I001113</t>
  </si>
  <si>
    <t>I001114</t>
  </si>
  <si>
    <t>I001115</t>
  </si>
  <si>
    <t>I001116</t>
  </si>
  <si>
    <t>I001117</t>
  </si>
  <si>
    <t>I001118</t>
  </si>
  <si>
    <t>I001119</t>
  </si>
  <si>
    <t>I001120</t>
  </si>
  <si>
    <t>I001121</t>
  </si>
  <si>
    <t>I001122</t>
  </si>
  <si>
    <t>I001123</t>
  </si>
  <si>
    <t>I001124</t>
  </si>
  <si>
    <t>I001125</t>
  </si>
  <si>
    <t>I001126</t>
  </si>
  <si>
    <t>I001127</t>
  </si>
  <si>
    <t>I001128</t>
  </si>
  <si>
    <t>I001129</t>
  </si>
  <si>
    <t>I001130</t>
  </si>
  <si>
    <t>I001131</t>
  </si>
  <si>
    <t>I001132</t>
  </si>
  <si>
    <t>I001133</t>
  </si>
  <si>
    <t>I001134</t>
  </si>
  <si>
    <t>I001135</t>
  </si>
  <si>
    <t>I001136</t>
  </si>
  <si>
    <t>I001137</t>
  </si>
  <si>
    <t>I001138</t>
  </si>
  <si>
    <t>I001139</t>
  </si>
  <si>
    <t>I001140</t>
  </si>
  <si>
    <t>I001141</t>
  </si>
  <si>
    <t>I001142</t>
  </si>
  <si>
    <t>I001143</t>
  </si>
  <si>
    <t>I001144</t>
  </si>
  <si>
    <t>I001145</t>
  </si>
  <si>
    <t>I001146</t>
  </si>
  <si>
    <t>I001147</t>
  </si>
  <si>
    <t>I001148</t>
  </si>
  <si>
    <t>I001149</t>
  </si>
  <si>
    <t>I001150</t>
  </si>
  <si>
    <t>I001151</t>
  </si>
  <si>
    <t>I001152</t>
  </si>
  <si>
    <t>I001153</t>
  </si>
  <si>
    <t>I001154</t>
  </si>
  <si>
    <t>I001155</t>
  </si>
  <si>
    <t>I001156</t>
  </si>
  <si>
    <t>I001157</t>
  </si>
  <si>
    <t>I001158</t>
  </si>
  <si>
    <t>I001159</t>
  </si>
  <si>
    <t>I001160</t>
  </si>
  <si>
    <t>I001161</t>
  </si>
  <si>
    <t>I001162</t>
  </si>
  <si>
    <t>I001163</t>
  </si>
  <si>
    <t>I001164</t>
  </si>
  <si>
    <t>I001165</t>
  </si>
  <si>
    <t>I001166</t>
  </si>
  <si>
    <t>I001167</t>
  </si>
  <si>
    <t>I001168</t>
  </si>
  <si>
    <t>I001169</t>
  </si>
  <si>
    <t>I001170</t>
  </si>
  <si>
    <t>I001171</t>
  </si>
  <si>
    <t>I001172</t>
  </si>
  <si>
    <t>I001173</t>
  </si>
  <si>
    <t>I001174</t>
  </si>
  <si>
    <t>I001175</t>
  </si>
  <si>
    <t>I001176</t>
  </si>
  <si>
    <t>I001177</t>
  </si>
  <si>
    <t>I001178</t>
  </si>
  <si>
    <t>I001179</t>
  </si>
  <si>
    <t>I001180</t>
  </si>
  <si>
    <t>I001181</t>
  </si>
  <si>
    <t>I001182</t>
  </si>
  <si>
    <t>I001183</t>
  </si>
  <si>
    <t>I001184</t>
  </si>
  <si>
    <t>I001185</t>
  </si>
  <si>
    <t>I001186</t>
  </si>
  <si>
    <t>I001187</t>
  </si>
  <si>
    <t>I001188</t>
  </si>
  <si>
    <t>I001189</t>
  </si>
  <si>
    <t>I001190</t>
  </si>
  <si>
    <t>I001191</t>
  </si>
  <si>
    <t>I001192</t>
  </si>
  <si>
    <t>I001193</t>
  </si>
  <si>
    <t>I001194</t>
  </si>
  <si>
    <t>I001195</t>
  </si>
  <si>
    <t>I001196</t>
  </si>
  <si>
    <t>I001197</t>
  </si>
  <si>
    <t>I001198</t>
  </si>
  <si>
    <t>I001199</t>
  </si>
  <si>
    <t>I001200</t>
  </si>
  <si>
    <t>I001201</t>
  </si>
  <si>
    <t>I001202</t>
  </si>
  <si>
    <t>I001203</t>
  </si>
  <si>
    <t>I001204</t>
  </si>
  <si>
    <t>I001205</t>
  </si>
  <si>
    <t>I001206</t>
  </si>
  <si>
    <t>I001207</t>
  </si>
  <si>
    <t>I001208</t>
  </si>
  <si>
    <t>I001209</t>
  </si>
  <si>
    <t>I001210</t>
  </si>
  <si>
    <t>I001211</t>
  </si>
  <si>
    <t>I001212</t>
  </si>
  <si>
    <t>I001213</t>
  </si>
  <si>
    <t>I001214</t>
  </si>
  <si>
    <t>I001215</t>
  </si>
  <si>
    <t>I001216</t>
  </si>
  <si>
    <t>I001217</t>
  </si>
  <si>
    <t>I001218</t>
  </si>
  <si>
    <t>I001219</t>
  </si>
  <si>
    <t>I001220</t>
  </si>
  <si>
    <t>I001221</t>
  </si>
  <si>
    <t>I001222</t>
  </si>
  <si>
    <t>I001223</t>
  </si>
  <si>
    <t>I001224</t>
  </si>
  <si>
    <t>I001225</t>
  </si>
  <si>
    <t>I001226</t>
  </si>
  <si>
    <t>I001227</t>
  </si>
  <si>
    <t>I001228</t>
  </si>
  <si>
    <t>I001229</t>
  </si>
  <si>
    <t>I001230</t>
  </si>
  <si>
    <t>I001231</t>
  </si>
  <si>
    <t>I001232</t>
  </si>
  <si>
    <t>I001233</t>
  </si>
  <si>
    <t>I001234</t>
  </si>
  <si>
    <t>I001235</t>
  </si>
  <si>
    <t>I001236</t>
  </si>
  <si>
    <t>I001237</t>
  </si>
  <si>
    <t>I001238</t>
  </si>
  <si>
    <t>I001239</t>
  </si>
  <si>
    <t>I001240</t>
  </si>
  <si>
    <t>I001241</t>
  </si>
  <si>
    <t>I001242</t>
  </si>
  <si>
    <t>I001243</t>
  </si>
  <si>
    <t>I001244</t>
  </si>
  <si>
    <t>I001245</t>
  </si>
  <si>
    <t>I001246</t>
  </si>
  <si>
    <t>I001247</t>
  </si>
  <si>
    <t>I001248</t>
  </si>
  <si>
    <t>I001249</t>
  </si>
  <si>
    <t>I001250</t>
  </si>
  <si>
    <t>I001251</t>
  </si>
  <si>
    <t>I001252</t>
  </si>
  <si>
    <t>I001253</t>
  </si>
  <si>
    <t>I001254</t>
  </si>
  <si>
    <t>I001255</t>
  </si>
  <si>
    <t>I001256</t>
  </si>
  <si>
    <t>I001257</t>
  </si>
  <si>
    <t>I001258</t>
  </si>
  <si>
    <t>I001259</t>
  </si>
  <si>
    <t>I001260</t>
  </si>
  <si>
    <t>I001261</t>
  </si>
  <si>
    <t>I001262</t>
  </si>
  <si>
    <t>I001263</t>
  </si>
  <si>
    <t>I001264</t>
  </si>
  <si>
    <t>I001265</t>
  </si>
  <si>
    <t>I001266</t>
  </si>
  <si>
    <t>I001267</t>
  </si>
  <si>
    <t>I001268</t>
  </si>
  <si>
    <t>I001269</t>
  </si>
  <si>
    <t>I001270</t>
  </si>
  <si>
    <t>I001271</t>
  </si>
  <si>
    <t>I001272</t>
  </si>
  <si>
    <t>I001273</t>
  </si>
  <si>
    <t>I001274</t>
  </si>
  <si>
    <t>I001275</t>
  </si>
  <si>
    <t>I001276</t>
  </si>
  <si>
    <t>I001277</t>
  </si>
  <si>
    <t>I001278</t>
  </si>
  <si>
    <t>I001279</t>
  </si>
  <si>
    <t>I001280</t>
  </si>
  <si>
    <t>I001281</t>
  </si>
  <si>
    <t>I001282</t>
  </si>
  <si>
    <t>I001283</t>
  </si>
  <si>
    <t>I001284</t>
  </si>
  <si>
    <t>I001285</t>
  </si>
  <si>
    <t>I001286</t>
  </si>
  <si>
    <t>I001287</t>
  </si>
  <si>
    <t>I001288</t>
  </si>
  <si>
    <t>I001289</t>
  </si>
  <si>
    <t>I001290</t>
  </si>
  <si>
    <t>I001291</t>
  </si>
  <si>
    <t>I001292</t>
  </si>
  <si>
    <t>I001293</t>
  </si>
  <si>
    <t>I001294</t>
  </si>
  <si>
    <t>I001295</t>
  </si>
  <si>
    <t>I001296</t>
  </si>
  <si>
    <t>I001297</t>
  </si>
  <si>
    <t>I001298</t>
  </si>
  <si>
    <t>I001299</t>
  </si>
  <si>
    <t>I001300</t>
  </si>
  <si>
    <t>I001301</t>
  </si>
  <si>
    <t>I001302</t>
  </si>
  <si>
    <t>I001303</t>
  </si>
  <si>
    <t>I001304</t>
  </si>
  <si>
    <t>I001305</t>
  </si>
  <si>
    <t>I001306</t>
  </si>
  <si>
    <t>I001307</t>
  </si>
  <si>
    <t>I001308</t>
  </si>
  <si>
    <t>I001309</t>
  </si>
  <si>
    <t>I001310</t>
  </si>
  <si>
    <t>I001311</t>
  </si>
  <si>
    <t>I001312</t>
  </si>
  <si>
    <t>I001313</t>
  </si>
  <si>
    <t>I001314</t>
  </si>
  <si>
    <t>I001315</t>
  </si>
  <si>
    <t>I001316</t>
  </si>
  <si>
    <t>I001317</t>
  </si>
  <si>
    <t>I001318</t>
  </si>
  <si>
    <t>I001319</t>
  </si>
  <si>
    <t>I001320</t>
  </si>
  <si>
    <t>I001321</t>
  </si>
  <si>
    <t>I001322</t>
  </si>
  <si>
    <t>I001323</t>
  </si>
  <si>
    <t>I001324</t>
  </si>
  <si>
    <t>I001325</t>
  </si>
  <si>
    <t>I001326</t>
  </si>
  <si>
    <t>I001327</t>
  </si>
  <si>
    <t>I001328</t>
  </si>
  <si>
    <t>I001329</t>
  </si>
  <si>
    <t>I001330</t>
  </si>
  <si>
    <t>I001331</t>
  </si>
  <si>
    <t>I001332</t>
  </si>
  <si>
    <t>I001333</t>
  </si>
  <si>
    <t>I001334</t>
  </si>
  <si>
    <t>I001335</t>
  </si>
  <si>
    <t>I001336</t>
  </si>
  <si>
    <t>I001337</t>
  </si>
  <si>
    <t>I001338</t>
  </si>
  <si>
    <t>I001339</t>
  </si>
  <si>
    <t>I001340</t>
  </si>
  <si>
    <t>I001341</t>
  </si>
  <si>
    <t>I001342</t>
  </si>
  <si>
    <t>I001343</t>
  </si>
  <si>
    <t>I001344</t>
  </si>
  <si>
    <t>I001345</t>
  </si>
  <si>
    <t>I001346</t>
  </si>
  <si>
    <t>I001347</t>
  </si>
  <si>
    <t>I001348</t>
  </si>
  <si>
    <t>I001349</t>
  </si>
  <si>
    <t>I001350</t>
  </si>
  <si>
    <t>I001351</t>
  </si>
  <si>
    <t>I001352</t>
  </si>
  <si>
    <t>I001353</t>
  </si>
  <si>
    <t>I001354</t>
  </si>
  <si>
    <t>I001355</t>
  </si>
  <si>
    <t>I001356</t>
  </si>
  <si>
    <t>I001357</t>
  </si>
  <si>
    <t>I001358</t>
  </si>
  <si>
    <t>I001359</t>
  </si>
  <si>
    <t>I001360</t>
  </si>
  <si>
    <t>I001361</t>
  </si>
  <si>
    <t>I001362</t>
  </si>
  <si>
    <t>I001363</t>
  </si>
  <si>
    <t>I001364</t>
  </si>
  <si>
    <t>I001365</t>
  </si>
  <si>
    <t>I001366</t>
  </si>
  <si>
    <t>I001367</t>
  </si>
  <si>
    <t>I001368</t>
  </si>
  <si>
    <t>I001369</t>
  </si>
  <si>
    <t>I001370</t>
  </si>
  <si>
    <t>I001371</t>
  </si>
  <si>
    <t>I001372</t>
  </si>
  <si>
    <t>I001373</t>
  </si>
  <si>
    <t>I001374</t>
  </si>
  <si>
    <t>I001375</t>
  </si>
  <si>
    <t>I001376</t>
  </si>
  <si>
    <t>I001377</t>
  </si>
  <si>
    <t>I001378</t>
  </si>
  <si>
    <t>I001379</t>
  </si>
  <si>
    <t>I001380</t>
  </si>
  <si>
    <t>I001381</t>
  </si>
  <si>
    <t>I001382</t>
  </si>
  <si>
    <t>I001383</t>
  </si>
  <si>
    <t>I001384</t>
  </si>
  <si>
    <t>I001385</t>
  </si>
  <si>
    <t>I001386</t>
  </si>
  <si>
    <t>I001387</t>
  </si>
  <si>
    <t>I001388</t>
  </si>
  <si>
    <t>I001389</t>
  </si>
  <si>
    <t>I001390</t>
  </si>
  <si>
    <t>I001391</t>
  </si>
  <si>
    <t>I001392</t>
  </si>
  <si>
    <t>I001393</t>
  </si>
  <si>
    <t>I001394</t>
  </si>
  <si>
    <t>I001395</t>
  </si>
  <si>
    <t>I001396</t>
  </si>
  <si>
    <t>I001397</t>
  </si>
  <si>
    <t>I001398</t>
  </si>
  <si>
    <t>I001399</t>
  </si>
  <si>
    <t>I001400</t>
  </si>
  <si>
    <t>I001401</t>
  </si>
  <si>
    <t>I001402</t>
  </si>
  <si>
    <t>I001403</t>
  </si>
  <si>
    <t>I001404</t>
  </si>
  <si>
    <t>I001405</t>
  </si>
  <si>
    <t>I001406</t>
  </si>
  <si>
    <t>I001407</t>
  </si>
  <si>
    <t>I001408</t>
  </si>
  <si>
    <t>I001409</t>
  </si>
  <si>
    <t>I001410</t>
  </si>
  <si>
    <t>I001411</t>
  </si>
  <si>
    <t>I001412</t>
  </si>
  <si>
    <t>I001413</t>
  </si>
  <si>
    <t>I001414</t>
  </si>
  <si>
    <t>I001415</t>
  </si>
  <si>
    <t>I001416</t>
  </si>
  <si>
    <t>I001417</t>
  </si>
  <si>
    <t>I001418</t>
  </si>
  <si>
    <t>I001419</t>
  </si>
  <si>
    <t>I001420</t>
  </si>
  <si>
    <t>I001421</t>
  </si>
  <si>
    <t>I001422</t>
  </si>
  <si>
    <t>I001423</t>
  </si>
  <si>
    <t>I001424</t>
  </si>
  <si>
    <t>I001425</t>
  </si>
  <si>
    <t>I001426</t>
  </si>
  <si>
    <t>I001427</t>
  </si>
  <si>
    <t>I001428</t>
  </si>
  <si>
    <t>I001429</t>
  </si>
  <si>
    <t>I001430</t>
  </si>
  <si>
    <t>I001431</t>
  </si>
  <si>
    <t>I001432</t>
  </si>
  <si>
    <t>I001433</t>
  </si>
  <si>
    <t>I001434</t>
  </si>
  <si>
    <t>I001435</t>
  </si>
  <si>
    <t>I001436</t>
  </si>
  <si>
    <t>I001437</t>
  </si>
  <si>
    <t>I001438</t>
  </si>
  <si>
    <t>I001439</t>
  </si>
  <si>
    <t>I001440</t>
  </si>
  <si>
    <t>I001441</t>
  </si>
  <si>
    <t>I001442</t>
  </si>
  <si>
    <t>I001443</t>
  </si>
  <si>
    <t>I001444</t>
  </si>
  <si>
    <t>I001445</t>
  </si>
  <si>
    <t>I001446</t>
  </si>
  <si>
    <t>I001447</t>
  </si>
  <si>
    <t>I001448</t>
  </si>
  <si>
    <t>I001449</t>
  </si>
  <si>
    <t>I001450</t>
  </si>
  <si>
    <t>I001451</t>
  </si>
  <si>
    <t>I001452</t>
  </si>
  <si>
    <t>I001453</t>
  </si>
  <si>
    <t>I001454</t>
  </si>
  <si>
    <t>I001455</t>
  </si>
  <si>
    <t>I001456</t>
  </si>
  <si>
    <t>I001457</t>
  </si>
  <si>
    <t>I001458</t>
  </si>
  <si>
    <t>I001459</t>
  </si>
  <si>
    <t>I001460</t>
  </si>
  <si>
    <t>I001461</t>
  </si>
  <si>
    <t>I001462</t>
  </si>
  <si>
    <t>I001463</t>
  </si>
  <si>
    <t>I001464</t>
  </si>
  <si>
    <t>I001465</t>
  </si>
  <si>
    <t>I001466</t>
  </si>
  <si>
    <t>I001467</t>
  </si>
  <si>
    <t>I001468</t>
  </si>
  <si>
    <t>I001469</t>
  </si>
  <si>
    <t>I001470</t>
  </si>
  <si>
    <t>I001471</t>
  </si>
  <si>
    <t>I001472</t>
  </si>
  <si>
    <t>I001473</t>
  </si>
  <si>
    <t>I001474</t>
  </si>
  <si>
    <t>I001475</t>
  </si>
  <si>
    <t>I001476</t>
  </si>
  <si>
    <t>I001477</t>
  </si>
  <si>
    <t>I001478</t>
  </si>
  <si>
    <t>I001479</t>
  </si>
  <si>
    <t>I001480</t>
  </si>
  <si>
    <t>I001481</t>
  </si>
  <si>
    <t>I001482</t>
  </si>
  <si>
    <t>I001483</t>
  </si>
  <si>
    <t>I001484</t>
  </si>
  <si>
    <t>I001485</t>
  </si>
  <si>
    <t>I001486</t>
  </si>
  <si>
    <t>I001487</t>
  </si>
  <si>
    <t>I001488</t>
  </si>
  <si>
    <t>I001489</t>
  </si>
  <si>
    <t>I001490</t>
  </si>
  <si>
    <t>I001491</t>
  </si>
  <si>
    <t>I001492</t>
  </si>
  <si>
    <t>I001493</t>
  </si>
  <si>
    <t>I001494</t>
  </si>
  <si>
    <t>I001495</t>
  </si>
  <si>
    <t>I001496</t>
  </si>
  <si>
    <t>I001497</t>
  </si>
  <si>
    <t>I001498</t>
  </si>
  <si>
    <t>I001499</t>
  </si>
  <si>
    <t>I001500</t>
  </si>
  <si>
    <t>I001501</t>
  </si>
  <si>
    <t>I001502</t>
  </si>
  <si>
    <t>I001503</t>
  </si>
  <si>
    <t>I001504</t>
  </si>
  <si>
    <t>I001505</t>
  </si>
  <si>
    <t>I001506</t>
  </si>
  <si>
    <t>I001507</t>
  </si>
  <si>
    <t>I001508</t>
  </si>
  <si>
    <t>I001509</t>
  </si>
  <si>
    <t>I001510</t>
  </si>
  <si>
    <t>I001511</t>
  </si>
  <si>
    <t>I001512</t>
  </si>
  <si>
    <t>I001513</t>
  </si>
  <si>
    <t>I001514</t>
  </si>
  <si>
    <t>I001515</t>
  </si>
  <si>
    <t>I001516</t>
  </si>
  <si>
    <t>I001517</t>
  </si>
  <si>
    <t>I001518</t>
  </si>
  <si>
    <t>I001519</t>
  </si>
  <si>
    <t>I001520</t>
  </si>
  <si>
    <t>I001521</t>
  </si>
  <si>
    <t>I001522</t>
  </si>
  <si>
    <t>I001523</t>
  </si>
  <si>
    <t>I001524</t>
  </si>
  <si>
    <t>I001525</t>
  </si>
  <si>
    <t>I001526</t>
  </si>
  <si>
    <t>I001527</t>
  </si>
  <si>
    <t>I001528</t>
  </si>
  <si>
    <t>I001529</t>
  </si>
  <si>
    <t>I001530</t>
  </si>
  <si>
    <t>I001531</t>
  </si>
  <si>
    <t>I001532</t>
  </si>
  <si>
    <t>I001533</t>
  </si>
  <si>
    <t>I001534</t>
  </si>
  <si>
    <t>I001535</t>
  </si>
  <si>
    <t>I001536</t>
  </si>
  <si>
    <t>I001537</t>
  </si>
  <si>
    <t>I001538</t>
  </si>
  <si>
    <t>I001539</t>
  </si>
  <si>
    <t>I001540</t>
  </si>
  <si>
    <t>I001541</t>
  </si>
  <si>
    <t>I001542</t>
  </si>
  <si>
    <t>I001543</t>
  </si>
  <si>
    <t>I001544</t>
  </si>
  <si>
    <t>I001545</t>
  </si>
  <si>
    <t>I001546</t>
  </si>
  <si>
    <t>I001547</t>
  </si>
  <si>
    <t>I001548</t>
  </si>
  <si>
    <t>I001549</t>
  </si>
  <si>
    <t>I001550</t>
  </si>
  <si>
    <t>I001551</t>
  </si>
  <si>
    <t>I001552</t>
  </si>
  <si>
    <t>I001553</t>
  </si>
  <si>
    <t>I001554</t>
  </si>
  <si>
    <t>I001555</t>
  </si>
  <si>
    <t>I001556</t>
  </si>
  <si>
    <t>I001557</t>
  </si>
  <si>
    <t>I001558</t>
  </si>
  <si>
    <t>I001559</t>
  </si>
  <si>
    <t>I001560</t>
  </si>
  <si>
    <t>I001561</t>
  </si>
  <si>
    <t>I001562</t>
  </si>
  <si>
    <t>I001563</t>
  </si>
  <si>
    <t>I001564</t>
  </si>
  <si>
    <t>I001565</t>
  </si>
  <si>
    <t>I001566</t>
  </si>
  <si>
    <t>I001567</t>
  </si>
  <si>
    <t>I001568</t>
  </si>
  <si>
    <t>I001569</t>
  </si>
  <si>
    <t>I001570</t>
  </si>
  <si>
    <t>I001571</t>
  </si>
  <si>
    <t>I001572</t>
  </si>
  <si>
    <t>I001573</t>
  </si>
  <si>
    <t>I001574</t>
  </si>
  <si>
    <t>I001575</t>
  </si>
  <si>
    <t>I001576</t>
  </si>
  <si>
    <t>I001577</t>
  </si>
  <si>
    <t>I001578</t>
  </si>
  <si>
    <t>I001579</t>
  </si>
  <si>
    <t>I001580</t>
  </si>
  <si>
    <t>I001581</t>
  </si>
  <si>
    <t>I001582</t>
  </si>
  <si>
    <t>I001583</t>
  </si>
  <si>
    <t>I001584</t>
  </si>
  <si>
    <t>I001585</t>
  </si>
  <si>
    <t>I001586</t>
  </si>
  <si>
    <t>I001587</t>
  </si>
  <si>
    <t>I001588</t>
  </si>
  <si>
    <t>I001589</t>
  </si>
  <si>
    <t>I001590</t>
  </si>
  <si>
    <t>I001591</t>
  </si>
  <si>
    <t>I001592</t>
  </si>
  <si>
    <t>I001593</t>
  </si>
  <si>
    <t>I001594</t>
  </si>
  <si>
    <t>I001595</t>
  </si>
  <si>
    <t>I001596</t>
  </si>
  <si>
    <t>I001597</t>
  </si>
  <si>
    <t>I001598</t>
  </si>
  <si>
    <t>I001599</t>
  </si>
  <si>
    <t>I001600</t>
  </si>
  <si>
    <t>I001601</t>
  </si>
  <si>
    <t>I001602</t>
  </si>
  <si>
    <t>I001603</t>
  </si>
  <si>
    <t>I001604</t>
  </si>
  <si>
    <t>I001605</t>
  </si>
  <si>
    <t>I001606</t>
  </si>
  <si>
    <t>I001607</t>
  </si>
  <si>
    <t>I001608</t>
  </si>
  <si>
    <t>I001609</t>
  </si>
  <si>
    <t>I001610</t>
  </si>
  <si>
    <t>I001611</t>
  </si>
  <si>
    <t>I001612</t>
  </si>
  <si>
    <t>I001613</t>
  </si>
  <si>
    <t>I001614</t>
  </si>
  <si>
    <t>I001615</t>
  </si>
  <si>
    <t>I001616</t>
  </si>
  <si>
    <t>I001617</t>
  </si>
  <si>
    <t>I001618</t>
  </si>
  <si>
    <t>I001619</t>
  </si>
  <si>
    <t>I001620</t>
  </si>
  <si>
    <t>I001621</t>
  </si>
  <si>
    <t>I001622</t>
  </si>
  <si>
    <t>I001623</t>
  </si>
  <si>
    <t>I001624</t>
  </si>
  <si>
    <t>I001625</t>
  </si>
  <si>
    <t>I001626</t>
  </si>
  <si>
    <t>I001627</t>
  </si>
  <si>
    <t>I001628</t>
  </si>
  <si>
    <t>I001629</t>
  </si>
  <si>
    <t>I001630</t>
  </si>
  <si>
    <t>I001631</t>
  </si>
  <si>
    <t>I001632</t>
  </si>
  <si>
    <t>I001633</t>
  </si>
  <si>
    <t>I001634</t>
  </si>
  <si>
    <t>I001635</t>
  </si>
  <si>
    <t>I001636</t>
  </si>
  <si>
    <t>I001637</t>
  </si>
  <si>
    <t>I001638</t>
  </si>
  <si>
    <t>I001639</t>
  </si>
  <si>
    <t>I001640</t>
  </si>
  <si>
    <t>I001641</t>
  </si>
  <si>
    <t>I001642</t>
  </si>
  <si>
    <t>I001643</t>
  </si>
  <si>
    <t>I001644</t>
  </si>
  <si>
    <t>I001645</t>
  </si>
  <si>
    <t>I001646</t>
  </si>
  <si>
    <t>I001647</t>
  </si>
  <si>
    <t>I001648</t>
  </si>
  <si>
    <t>I001649</t>
  </si>
  <si>
    <t>I001650</t>
  </si>
  <si>
    <t>I001651</t>
  </si>
  <si>
    <t>I001652</t>
  </si>
  <si>
    <t>I001653</t>
  </si>
  <si>
    <t>I001654</t>
  </si>
  <si>
    <t>I001655</t>
  </si>
  <si>
    <t>I001656</t>
  </si>
  <si>
    <t>I001657</t>
  </si>
  <si>
    <t>I001658</t>
  </si>
  <si>
    <t>I001659</t>
  </si>
  <si>
    <t>I001660</t>
  </si>
  <si>
    <t>I001661</t>
  </si>
  <si>
    <t>I001662</t>
  </si>
  <si>
    <t>I001663</t>
  </si>
  <si>
    <t>I001664</t>
  </si>
  <si>
    <t>I001665</t>
  </si>
  <si>
    <t>I001666</t>
  </si>
  <si>
    <t>I001667</t>
  </si>
  <si>
    <t>I001668</t>
  </si>
  <si>
    <t>I001669</t>
  </si>
  <si>
    <t>I001670</t>
  </si>
  <si>
    <t>I001671</t>
  </si>
  <si>
    <t>I001672</t>
  </si>
  <si>
    <t>I001673</t>
  </si>
  <si>
    <t>I001674</t>
  </si>
  <si>
    <t>I001675</t>
  </si>
  <si>
    <t>I001676</t>
  </si>
  <si>
    <t>I001677</t>
  </si>
  <si>
    <t>I001678</t>
  </si>
  <si>
    <t>I001679</t>
  </si>
  <si>
    <t>I001680</t>
  </si>
  <si>
    <t>I001681</t>
  </si>
  <si>
    <t>I001682</t>
  </si>
  <si>
    <t>I001683</t>
  </si>
  <si>
    <t>I001684</t>
  </si>
  <si>
    <t>I001685</t>
  </si>
  <si>
    <t>I001686</t>
  </si>
  <si>
    <t>I001687</t>
  </si>
  <si>
    <t>I001688</t>
  </si>
  <si>
    <t>I001689</t>
  </si>
  <si>
    <t>I001690</t>
  </si>
  <si>
    <t>I001691</t>
  </si>
  <si>
    <t>I001692</t>
  </si>
  <si>
    <t>I001693</t>
  </si>
  <si>
    <t>I001694</t>
  </si>
  <si>
    <t>I001695</t>
  </si>
  <si>
    <t>I001696</t>
  </si>
  <si>
    <t>I001697</t>
  </si>
  <si>
    <t>I001698</t>
  </si>
  <si>
    <t>I001699</t>
  </si>
  <si>
    <t>I001700</t>
  </si>
  <si>
    <t>I001701</t>
  </si>
  <si>
    <t>I001702</t>
  </si>
  <si>
    <t>I001703</t>
  </si>
  <si>
    <t>I001704</t>
  </si>
  <si>
    <t>I001705</t>
  </si>
  <si>
    <t>I001706</t>
  </si>
  <si>
    <t>I001707</t>
  </si>
  <si>
    <t>I001708</t>
  </si>
  <si>
    <t>I001709</t>
  </si>
  <si>
    <t>I001710</t>
  </si>
  <si>
    <t>I001711</t>
  </si>
  <si>
    <t>I001712</t>
  </si>
  <si>
    <t>I001713</t>
  </si>
  <si>
    <t>I001714</t>
  </si>
  <si>
    <t>I001715</t>
  </si>
  <si>
    <t>I001716</t>
  </si>
  <si>
    <t>I001717</t>
  </si>
  <si>
    <t>I001718</t>
  </si>
  <si>
    <t>I001719</t>
  </si>
  <si>
    <t>I001720</t>
  </si>
  <si>
    <t>I001721</t>
  </si>
  <si>
    <t>I001722</t>
  </si>
  <si>
    <t>I001723</t>
  </si>
  <si>
    <t>I001724</t>
  </si>
  <si>
    <t>I001725</t>
  </si>
  <si>
    <t>I001726</t>
  </si>
  <si>
    <t>I001727</t>
  </si>
  <si>
    <t>I001728</t>
  </si>
  <si>
    <t>I001729</t>
  </si>
  <si>
    <t>I001730</t>
  </si>
  <si>
    <t>I001731</t>
  </si>
  <si>
    <t>I001732</t>
  </si>
  <si>
    <t>I001733</t>
  </si>
  <si>
    <t>I001734</t>
  </si>
  <si>
    <t>I001735</t>
  </si>
  <si>
    <t>I001736</t>
  </si>
  <si>
    <t>I001737</t>
  </si>
  <si>
    <t>I001738</t>
  </si>
  <si>
    <t>I001739</t>
  </si>
  <si>
    <t>I001740</t>
  </si>
  <si>
    <t>I001741</t>
  </si>
  <si>
    <t>I001742</t>
  </si>
  <si>
    <t>I001743</t>
  </si>
  <si>
    <t>I001744</t>
  </si>
  <si>
    <t>I001745</t>
  </si>
  <si>
    <t>I001746</t>
  </si>
  <si>
    <t>I001747</t>
  </si>
  <si>
    <t>I001748</t>
  </si>
  <si>
    <t>I001749</t>
  </si>
  <si>
    <t>I001750</t>
  </si>
  <si>
    <t>I001751</t>
  </si>
  <si>
    <t>I001752</t>
  </si>
  <si>
    <t>I001753</t>
  </si>
  <si>
    <t>I001754</t>
  </si>
  <si>
    <t>I001755</t>
  </si>
  <si>
    <t>I001756</t>
  </si>
  <si>
    <t>I001757</t>
  </si>
  <si>
    <t>I001758</t>
  </si>
  <si>
    <t>I001759</t>
  </si>
  <si>
    <t>I001760</t>
  </si>
  <si>
    <t>I001761</t>
  </si>
  <si>
    <t>I001762</t>
  </si>
  <si>
    <t>I001763</t>
  </si>
  <si>
    <t>I001764</t>
  </si>
  <si>
    <t>I001765</t>
  </si>
  <si>
    <t>I001766</t>
  </si>
  <si>
    <t>I001767</t>
  </si>
  <si>
    <t>I001768</t>
  </si>
  <si>
    <t>I001769</t>
  </si>
  <si>
    <t>I001770</t>
  </si>
  <si>
    <t>I001771</t>
  </si>
  <si>
    <t>I001772</t>
  </si>
  <si>
    <t>I001773</t>
  </si>
  <si>
    <t>I001774</t>
  </si>
  <si>
    <t>I001775</t>
  </si>
  <si>
    <t>I001776</t>
  </si>
  <si>
    <t>I001777</t>
  </si>
  <si>
    <t>I001778</t>
  </si>
  <si>
    <t>I001779</t>
  </si>
  <si>
    <t>I001780</t>
  </si>
  <si>
    <t>I001781</t>
  </si>
  <si>
    <t>I001782</t>
  </si>
  <si>
    <t>I001783</t>
  </si>
  <si>
    <t>I001784</t>
  </si>
  <si>
    <t>I001785</t>
  </si>
  <si>
    <t>I001786</t>
  </si>
  <si>
    <t>I001787</t>
  </si>
  <si>
    <t>I001788</t>
  </si>
  <si>
    <t>I001789</t>
  </si>
  <si>
    <t>I001790</t>
  </si>
  <si>
    <t>I001791</t>
  </si>
  <si>
    <t>I001792</t>
  </si>
  <si>
    <t>I001793</t>
  </si>
  <si>
    <t>I001794</t>
  </si>
  <si>
    <t>I001795</t>
  </si>
  <si>
    <t>I001796</t>
  </si>
  <si>
    <t>I001797</t>
  </si>
  <si>
    <t>I001798</t>
  </si>
  <si>
    <t>I001799</t>
  </si>
  <si>
    <t>I001800</t>
  </si>
  <si>
    <t>I001801</t>
  </si>
  <si>
    <t>I001802</t>
  </si>
  <si>
    <t>I001803</t>
  </si>
  <si>
    <t>I001804</t>
  </si>
  <si>
    <t>I001805</t>
  </si>
  <si>
    <t>I001806</t>
  </si>
  <si>
    <t>I001807</t>
  </si>
  <si>
    <t>I001808</t>
  </si>
  <si>
    <t>I001809</t>
  </si>
  <si>
    <t>I001810</t>
  </si>
  <si>
    <t>I001811</t>
  </si>
  <si>
    <t>I001812</t>
  </si>
  <si>
    <t>I001813</t>
  </si>
  <si>
    <t>I001814</t>
  </si>
  <si>
    <t>I001815</t>
  </si>
  <si>
    <t>I001816</t>
  </si>
  <si>
    <t>I001817</t>
  </si>
  <si>
    <t>I001818</t>
  </si>
  <si>
    <t>I001819</t>
  </si>
  <si>
    <t>I001820</t>
  </si>
  <si>
    <t>I001821</t>
  </si>
  <si>
    <t>I001822</t>
  </si>
  <si>
    <t>I001823</t>
  </si>
  <si>
    <t>I001824</t>
  </si>
  <si>
    <t>I001825</t>
  </si>
  <si>
    <t>I001826</t>
  </si>
  <si>
    <t>I001827</t>
  </si>
  <si>
    <t>I001828</t>
  </si>
  <si>
    <t>I001829</t>
  </si>
  <si>
    <t>I001830</t>
  </si>
  <si>
    <t>I001831</t>
  </si>
  <si>
    <t>I001832</t>
  </si>
  <si>
    <t>I001833</t>
  </si>
  <si>
    <t>I001834</t>
  </si>
  <si>
    <t>I001835</t>
  </si>
  <si>
    <t>I001836</t>
  </si>
  <si>
    <t>I001837</t>
  </si>
  <si>
    <t>I001838</t>
  </si>
  <si>
    <t>I001839</t>
  </si>
  <si>
    <t>I001840</t>
  </si>
  <si>
    <t>I001841</t>
  </si>
  <si>
    <t>I001842</t>
  </si>
  <si>
    <t>I001843</t>
  </si>
  <si>
    <t>I001844</t>
  </si>
  <si>
    <t>I001845</t>
  </si>
  <si>
    <t>I001846</t>
  </si>
  <si>
    <t>I001847</t>
  </si>
  <si>
    <t>I001848</t>
  </si>
  <si>
    <t>I001849</t>
  </si>
  <si>
    <t>I001850</t>
  </si>
  <si>
    <t>I001851</t>
  </si>
  <si>
    <t>I001852</t>
  </si>
  <si>
    <t>I001853</t>
  </si>
  <si>
    <t>I001854</t>
  </si>
  <si>
    <t>I001855</t>
  </si>
  <si>
    <t>I001856</t>
  </si>
  <si>
    <t>I001857</t>
  </si>
  <si>
    <t>I001858</t>
  </si>
  <si>
    <t>I001859</t>
  </si>
  <si>
    <t>I001860</t>
  </si>
  <si>
    <t>I001861</t>
  </si>
  <si>
    <t>I001862</t>
  </si>
  <si>
    <t>I001863</t>
  </si>
  <si>
    <t>I001864</t>
  </si>
  <si>
    <t>I001865</t>
  </si>
  <si>
    <t>I001866</t>
  </si>
  <si>
    <t>I001867</t>
  </si>
  <si>
    <t>I001868</t>
  </si>
  <si>
    <t>I001869</t>
  </si>
  <si>
    <t>I001870</t>
  </si>
  <si>
    <t>I001871</t>
  </si>
  <si>
    <t>I001872</t>
  </si>
  <si>
    <t>I001873</t>
  </si>
  <si>
    <t>I001874</t>
  </si>
  <si>
    <t>I001875</t>
  </si>
  <si>
    <t>I001876</t>
  </si>
  <si>
    <t>I001877</t>
  </si>
  <si>
    <t>I001878</t>
  </si>
  <si>
    <t>I001879</t>
  </si>
  <si>
    <t>I001880</t>
  </si>
  <si>
    <t>I001881</t>
  </si>
  <si>
    <t>I001882</t>
  </si>
  <si>
    <t>I001883</t>
  </si>
  <si>
    <t>I001884</t>
  </si>
  <si>
    <t>I001885</t>
  </si>
  <si>
    <t>I001886</t>
  </si>
  <si>
    <t>I001887</t>
  </si>
  <si>
    <t>I001888</t>
  </si>
  <si>
    <t>I001889</t>
  </si>
  <si>
    <t>I001890</t>
  </si>
  <si>
    <t>I001891</t>
  </si>
  <si>
    <t>I001892</t>
  </si>
  <si>
    <t>I001893</t>
  </si>
  <si>
    <t>I001894</t>
  </si>
  <si>
    <t>I001895</t>
  </si>
  <si>
    <t>I001896</t>
  </si>
  <si>
    <t>I001897</t>
  </si>
  <si>
    <t>I001898</t>
  </si>
  <si>
    <t>I001899</t>
  </si>
  <si>
    <t>I001900</t>
  </si>
  <si>
    <t>I001901</t>
  </si>
  <si>
    <t>I001902</t>
  </si>
  <si>
    <t>I001903</t>
  </si>
  <si>
    <t>I001904</t>
  </si>
  <si>
    <t>I001905</t>
  </si>
  <si>
    <t>I001906</t>
  </si>
  <si>
    <t>I001907</t>
  </si>
  <si>
    <t>I001908</t>
  </si>
  <si>
    <t>I001909</t>
  </si>
  <si>
    <t>I001910</t>
  </si>
  <si>
    <t>I001911</t>
  </si>
  <si>
    <t>I001912</t>
  </si>
  <si>
    <t>I001913</t>
  </si>
  <si>
    <t>I001914</t>
  </si>
  <si>
    <t>I001915</t>
  </si>
  <si>
    <t>I001916</t>
  </si>
  <si>
    <t>I001917</t>
  </si>
  <si>
    <t>I001918</t>
  </si>
  <si>
    <t>I001919</t>
  </si>
  <si>
    <t>I001920</t>
  </si>
  <si>
    <t>I001921</t>
  </si>
  <si>
    <t>I001922</t>
  </si>
  <si>
    <t>I001923</t>
  </si>
  <si>
    <t>I001924</t>
  </si>
  <si>
    <t>I001925</t>
  </si>
  <si>
    <t>I001926</t>
  </si>
  <si>
    <t>I001927</t>
  </si>
  <si>
    <t>I001928</t>
  </si>
  <si>
    <t>I001929</t>
  </si>
  <si>
    <t>I001930</t>
  </si>
  <si>
    <t>I001931</t>
  </si>
  <si>
    <t>I001932</t>
  </si>
  <si>
    <t>I001933</t>
  </si>
  <si>
    <t>I001934</t>
  </si>
  <si>
    <t>I001935</t>
  </si>
  <si>
    <t>I001936</t>
  </si>
  <si>
    <t>I001937</t>
  </si>
  <si>
    <t>I001938</t>
  </si>
  <si>
    <t>I001939</t>
  </si>
  <si>
    <t>I001940</t>
  </si>
  <si>
    <t>I001941</t>
  </si>
  <si>
    <t>I001942</t>
  </si>
  <si>
    <t>I001943</t>
  </si>
  <si>
    <t>I001944</t>
  </si>
  <si>
    <t>I001945</t>
  </si>
  <si>
    <t>I001946</t>
  </si>
  <si>
    <t>I001947</t>
  </si>
  <si>
    <t>I001948</t>
  </si>
  <si>
    <t>I001949</t>
  </si>
  <si>
    <t>I001950</t>
  </si>
  <si>
    <t>I001951</t>
  </si>
  <si>
    <t>I001952</t>
  </si>
  <si>
    <t>I001953</t>
  </si>
  <si>
    <t>I001954</t>
  </si>
  <si>
    <t>I001955</t>
  </si>
  <si>
    <t>I001956</t>
  </si>
  <si>
    <t>I001957</t>
  </si>
  <si>
    <t>I001958</t>
  </si>
  <si>
    <t>I001959</t>
  </si>
  <si>
    <t>I001960</t>
  </si>
  <si>
    <t>I001961</t>
  </si>
  <si>
    <t>I001962</t>
  </si>
  <si>
    <t>I001963</t>
  </si>
  <si>
    <t>I001964</t>
  </si>
  <si>
    <t>I001965</t>
  </si>
  <si>
    <t>I001966</t>
  </si>
  <si>
    <t>I001967</t>
  </si>
  <si>
    <t>I001968</t>
  </si>
  <si>
    <t>I001969</t>
  </si>
  <si>
    <t>I001970</t>
  </si>
  <si>
    <t>I001971</t>
  </si>
  <si>
    <t>I001972</t>
  </si>
  <si>
    <t>I001973</t>
  </si>
  <si>
    <t>I001974</t>
  </si>
  <si>
    <t>I001975</t>
  </si>
  <si>
    <t>I001976</t>
  </si>
  <si>
    <t>I001977</t>
  </si>
  <si>
    <t>I001978</t>
  </si>
  <si>
    <t>I001979</t>
  </si>
  <si>
    <t>I001980</t>
  </si>
  <si>
    <t>I001981</t>
  </si>
  <si>
    <t>I001982</t>
  </si>
  <si>
    <t>I001983</t>
  </si>
  <si>
    <t>I001984</t>
  </si>
  <si>
    <t>I001985</t>
  </si>
  <si>
    <t>I001986</t>
  </si>
  <si>
    <t>I001987</t>
  </si>
  <si>
    <t>I001988</t>
  </si>
  <si>
    <t>I001989</t>
  </si>
  <si>
    <t>I001990</t>
  </si>
  <si>
    <t>I001991</t>
  </si>
  <si>
    <t>I001992</t>
  </si>
  <si>
    <t>I001993</t>
  </si>
  <si>
    <t>I001994</t>
  </si>
  <si>
    <t>I001995</t>
  </si>
  <si>
    <t>I001996</t>
  </si>
  <si>
    <t>I001997</t>
  </si>
  <si>
    <t>I001998</t>
  </si>
  <si>
    <t>I001999</t>
  </si>
  <si>
    <t>I002000</t>
  </si>
  <si>
    <t>I002001</t>
  </si>
  <si>
    <t>I002002</t>
  </si>
  <si>
    <t>I002003</t>
  </si>
  <si>
    <t>I002004</t>
  </si>
  <si>
    <t>I002005</t>
  </si>
  <si>
    <t>I002006</t>
  </si>
  <si>
    <t>I002007</t>
  </si>
  <si>
    <t>I002008</t>
  </si>
  <si>
    <t>I002009</t>
  </si>
  <si>
    <t>I002010</t>
  </si>
  <si>
    <t>I002011</t>
  </si>
  <si>
    <t>I002012</t>
  </si>
  <si>
    <t>I002013</t>
  </si>
  <si>
    <t>I002014</t>
  </si>
  <si>
    <t>I002015</t>
  </si>
  <si>
    <t>I002016</t>
  </si>
  <si>
    <t>I002017</t>
  </si>
  <si>
    <t>I002018</t>
  </si>
  <si>
    <t>I002019</t>
  </si>
  <si>
    <t>I002020</t>
  </si>
  <si>
    <t>I002021</t>
  </si>
  <si>
    <t>I002022</t>
  </si>
  <si>
    <t>I002023</t>
  </si>
  <si>
    <t>I002024</t>
  </si>
  <si>
    <t>I002025</t>
  </si>
  <si>
    <t>I002026</t>
  </si>
  <si>
    <t>I002027</t>
  </si>
  <si>
    <t>I002028</t>
  </si>
  <si>
    <t>I002029</t>
  </si>
  <si>
    <t>I002030</t>
  </si>
  <si>
    <t>I002031</t>
  </si>
  <si>
    <t>I002032</t>
  </si>
  <si>
    <t>I002033</t>
  </si>
  <si>
    <t>I002034</t>
  </si>
  <si>
    <t>I002035</t>
  </si>
  <si>
    <t>I002036</t>
  </si>
  <si>
    <t>I002037</t>
  </si>
  <si>
    <t>I002038</t>
  </si>
  <si>
    <t>I002039</t>
  </si>
  <si>
    <t>I002040</t>
  </si>
  <si>
    <t>I002041</t>
  </si>
  <si>
    <t>I002042</t>
  </si>
  <si>
    <t>I002043</t>
  </si>
  <si>
    <t>I002044</t>
  </si>
  <si>
    <t>I002045</t>
  </si>
  <si>
    <t>I002046</t>
  </si>
  <si>
    <t>I002047</t>
  </si>
  <si>
    <t>I002048</t>
  </si>
  <si>
    <t>I002049</t>
  </si>
  <si>
    <t>I002050</t>
  </si>
  <si>
    <t>I002051</t>
  </si>
  <si>
    <t>I002052</t>
  </si>
  <si>
    <t>I002053</t>
  </si>
  <si>
    <t>I002054</t>
  </si>
  <si>
    <t>I002055</t>
  </si>
  <si>
    <t>I002056</t>
  </si>
  <si>
    <t>I002057</t>
  </si>
  <si>
    <t>I002058</t>
  </si>
  <si>
    <t>I002059</t>
  </si>
  <si>
    <t>I002060</t>
  </si>
  <si>
    <t>I002061</t>
  </si>
  <si>
    <t>I002062</t>
  </si>
  <si>
    <t>I002063</t>
  </si>
  <si>
    <t>I002064</t>
  </si>
  <si>
    <t>I002065</t>
  </si>
  <si>
    <t>I002066</t>
  </si>
  <si>
    <t>I002067</t>
  </si>
  <si>
    <t>I002068</t>
  </si>
  <si>
    <t>I002069</t>
  </si>
  <si>
    <t>I002070</t>
  </si>
  <si>
    <t>I002071</t>
  </si>
  <si>
    <t>I002072</t>
  </si>
  <si>
    <t>I002073</t>
  </si>
  <si>
    <t>I002074</t>
  </si>
  <si>
    <t>I002075</t>
  </si>
  <si>
    <t>I002076</t>
  </si>
  <si>
    <t>I002077</t>
  </si>
  <si>
    <t>I002078</t>
  </si>
  <si>
    <t>I002079</t>
  </si>
  <si>
    <t>I002080</t>
  </si>
  <si>
    <t>I002081</t>
  </si>
  <si>
    <t>I002082</t>
  </si>
  <si>
    <t>I002083</t>
  </si>
  <si>
    <t>I002084</t>
  </si>
  <si>
    <t>I002085</t>
  </si>
  <si>
    <t>I002086</t>
  </si>
  <si>
    <t>I002087</t>
  </si>
  <si>
    <t>I002088</t>
  </si>
  <si>
    <t>I002089</t>
  </si>
  <si>
    <t>I002090</t>
  </si>
  <si>
    <t>I002091</t>
  </si>
  <si>
    <t>I002092</t>
  </si>
  <si>
    <t>I002093</t>
  </si>
  <si>
    <t>I002094</t>
  </si>
  <si>
    <t>I002095</t>
  </si>
  <si>
    <t>I002096</t>
  </si>
  <si>
    <t>I002097</t>
  </si>
  <si>
    <t>I002098</t>
  </si>
  <si>
    <t>I002099</t>
  </si>
  <si>
    <t>I002100</t>
  </si>
  <si>
    <t>I002101</t>
  </si>
  <si>
    <t>I002102</t>
  </si>
  <si>
    <t>I002103</t>
  </si>
  <si>
    <t>I002104</t>
  </si>
  <si>
    <t>I002105</t>
  </si>
  <si>
    <t>I002106</t>
  </si>
  <si>
    <t>I002107</t>
  </si>
  <si>
    <t>I002108</t>
  </si>
  <si>
    <t>I002109</t>
  </si>
  <si>
    <t>I002110</t>
  </si>
  <si>
    <t>I002111</t>
  </si>
  <si>
    <t>I002112</t>
  </si>
  <si>
    <t>I002113</t>
  </si>
  <si>
    <t>I002114</t>
  </si>
  <si>
    <t>I002115</t>
  </si>
  <si>
    <t>I002116</t>
  </si>
  <si>
    <t>I002117</t>
  </si>
  <si>
    <t>I002118</t>
  </si>
  <si>
    <t>I002119</t>
  </si>
  <si>
    <t>I002120</t>
  </si>
  <si>
    <t>I002121</t>
  </si>
  <si>
    <t>I002122</t>
  </si>
  <si>
    <t>I002123</t>
  </si>
  <si>
    <t>I002124</t>
  </si>
  <si>
    <t>I002125</t>
  </si>
  <si>
    <t>I002126</t>
  </si>
  <si>
    <t>I002127</t>
  </si>
  <si>
    <t>I002128</t>
  </si>
  <si>
    <t>I002129</t>
  </si>
  <si>
    <t>I002130</t>
  </si>
  <si>
    <t>I002131</t>
  </si>
  <si>
    <t>I002132</t>
  </si>
  <si>
    <t>I002133</t>
  </si>
  <si>
    <t>I002134</t>
  </si>
  <si>
    <t>I002135</t>
  </si>
  <si>
    <t>I002136</t>
  </si>
  <si>
    <t>I002137</t>
  </si>
  <si>
    <t>I002138</t>
  </si>
  <si>
    <t>I002139</t>
  </si>
  <si>
    <t>I002140</t>
  </si>
  <si>
    <t>I002141</t>
  </si>
  <si>
    <t>I002142</t>
  </si>
  <si>
    <t>I002143</t>
  </si>
  <si>
    <t>I002144</t>
  </si>
  <si>
    <t>I002145</t>
  </si>
  <si>
    <t>I002146</t>
  </si>
  <si>
    <t>I002147</t>
  </si>
  <si>
    <t>I002148</t>
  </si>
  <si>
    <t>I002149</t>
  </si>
  <si>
    <t>I002150</t>
  </si>
  <si>
    <t>I002151</t>
  </si>
  <si>
    <t>I002152</t>
  </si>
  <si>
    <t>I002153</t>
  </si>
  <si>
    <t>I002154</t>
  </si>
  <si>
    <t>I002155</t>
  </si>
  <si>
    <t>I002156</t>
  </si>
  <si>
    <t>I002157</t>
  </si>
  <si>
    <t>I002158</t>
  </si>
  <si>
    <t>I002159</t>
  </si>
  <si>
    <t>I002160</t>
  </si>
  <si>
    <t>I002161</t>
  </si>
  <si>
    <t>I002162</t>
  </si>
  <si>
    <t>I002163</t>
  </si>
  <si>
    <t>I002164</t>
  </si>
  <si>
    <t>I002165</t>
  </si>
  <si>
    <t>I002166</t>
  </si>
  <si>
    <t>I002167</t>
  </si>
  <si>
    <t>I002168</t>
  </si>
  <si>
    <t>I002169</t>
  </si>
  <si>
    <t>I002170</t>
  </si>
  <si>
    <t>I002171</t>
  </si>
  <si>
    <t>I002172</t>
  </si>
  <si>
    <t>I002173</t>
  </si>
  <si>
    <t>I002174</t>
  </si>
  <si>
    <t>I002175</t>
  </si>
  <si>
    <t>I002176</t>
  </si>
  <si>
    <t>I002177</t>
  </si>
  <si>
    <t>I002178</t>
  </si>
  <si>
    <t>I002179</t>
  </si>
  <si>
    <t>I002180</t>
  </si>
  <si>
    <t>I002181</t>
  </si>
  <si>
    <t>I002182</t>
  </si>
  <si>
    <t>I002183</t>
  </si>
  <si>
    <t>I002184</t>
  </si>
  <si>
    <t>I002185</t>
  </si>
  <si>
    <t>I002186</t>
  </si>
  <si>
    <t>I002187</t>
  </si>
  <si>
    <t>I002188</t>
  </si>
  <si>
    <t>I002189</t>
  </si>
  <si>
    <t>I002190</t>
  </si>
  <si>
    <t>I002191</t>
  </si>
  <si>
    <t>I002192</t>
  </si>
  <si>
    <t>I002193</t>
  </si>
  <si>
    <t>I002194</t>
  </si>
  <si>
    <t>I002195</t>
  </si>
  <si>
    <t>I002196</t>
  </si>
  <si>
    <t>I002197</t>
  </si>
  <si>
    <t>I002198</t>
  </si>
  <si>
    <t>I002199</t>
  </si>
  <si>
    <t>I002200</t>
  </si>
  <si>
    <t>I002201</t>
  </si>
  <si>
    <t>I002202</t>
  </si>
  <si>
    <t>I002203</t>
  </si>
  <si>
    <t>I002204</t>
  </si>
  <si>
    <t>I002205</t>
  </si>
  <si>
    <t>I002206</t>
  </si>
  <si>
    <t>I002207</t>
  </si>
  <si>
    <t>I002208</t>
  </si>
  <si>
    <t>I002209</t>
  </si>
  <si>
    <t>I002210</t>
  </si>
  <si>
    <t>I002211</t>
  </si>
  <si>
    <t>I002212</t>
  </si>
  <si>
    <t>I002213</t>
  </si>
  <si>
    <t>I002214</t>
  </si>
  <si>
    <t>I002215</t>
  </si>
  <si>
    <t>I002216</t>
  </si>
  <si>
    <t>I002217</t>
  </si>
  <si>
    <t>I002218</t>
  </si>
  <si>
    <t>I002219</t>
  </si>
  <si>
    <t>I002220</t>
  </si>
  <si>
    <t>I002221</t>
  </si>
  <si>
    <t>I002222</t>
  </si>
  <si>
    <t>I002223</t>
  </si>
  <si>
    <t>I002224</t>
  </si>
  <si>
    <t>I002225</t>
  </si>
  <si>
    <t>I002226</t>
  </si>
  <si>
    <t>I002227</t>
  </si>
  <si>
    <t>I002228</t>
  </si>
  <si>
    <t>I002229</t>
  </si>
  <si>
    <t>I002230</t>
  </si>
  <si>
    <t>I002231</t>
  </si>
  <si>
    <t>I002232</t>
  </si>
  <si>
    <t>I002233</t>
  </si>
  <si>
    <t>I002234</t>
  </si>
  <si>
    <t>I002235</t>
  </si>
  <si>
    <t>I002236</t>
  </si>
  <si>
    <t>I002237</t>
  </si>
  <si>
    <t>I002238</t>
  </si>
  <si>
    <t>I002239</t>
  </si>
  <si>
    <t>I002240</t>
  </si>
  <si>
    <t>I002241</t>
  </si>
  <si>
    <t>I002242</t>
  </si>
  <si>
    <t>I002243</t>
  </si>
  <si>
    <t>I002244</t>
  </si>
  <si>
    <t>I002245</t>
  </si>
  <si>
    <t>I002246</t>
  </si>
  <si>
    <t>I002247</t>
  </si>
  <si>
    <t>I002248</t>
  </si>
  <si>
    <t>I002249</t>
  </si>
  <si>
    <t>I002250</t>
  </si>
  <si>
    <t>I002251</t>
  </si>
  <si>
    <t>I002252</t>
  </si>
  <si>
    <t>I002253</t>
  </si>
  <si>
    <t>I002254</t>
  </si>
  <si>
    <t>I002255</t>
  </si>
  <si>
    <t>I002256</t>
  </si>
  <si>
    <t>I002257</t>
  </si>
  <si>
    <t>I002258</t>
  </si>
  <si>
    <t>I002259</t>
  </si>
  <si>
    <t>I002260</t>
  </si>
  <si>
    <t>I002261</t>
  </si>
  <si>
    <t>I002262</t>
  </si>
  <si>
    <t>I002263</t>
  </si>
  <si>
    <t>I002264</t>
  </si>
  <si>
    <t>I002265</t>
  </si>
  <si>
    <t>I002266</t>
  </si>
  <si>
    <t>I002267</t>
  </si>
  <si>
    <t>I002268</t>
  </si>
  <si>
    <t>I002269</t>
  </si>
  <si>
    <t>I002270</t>
  </si>
  <si>
    <t>I002271</t>
  </si>
  <si>
    <t>I002272</t>
  </si>
  <si>
    <t>I002273</t>
  </si>
  <si>
    <t>I002274</t>
  </si>
  <si>
    <t>I002275</t>
  </si>
  <si>
    <t>I002276</t>
  </si>
  <si>
    <t>I002277</t>
  </si>
  <si>
    <t>I002278</t>
  </si>
  <si>
    <t>I002279</t>
  </si>
  <si>
    <t>I002280</t>
  </si>
  <si>
    <t>I002281</t>
  </si>
  <si>
    <t>I002282</t>
  </si>
  <si>
    <t>I002283</t>
  </si>
  <si>
    <t>I002284</t>
  </si>
  <si>
    <t>I002285</t>
  </si>
  <si>
    <t>I002286</t>
  </si>
  <si>
    <t>I002287</t>
  </si>
  <si>
    <t>I002288</t>
  </si>
  <si>
    <t>I002289</t>
  </si>
  <si>
    <t>I002290</t>
  </si>
  <si>
    <t>I002291</t>
  </si>
  <si>
    <t>I002292</t>
  </si>
  <si>
    <t>I002293</t>
  </si>
  <si>
    <t>I002294</t>
  </si>
  <si>
    <t>I002295</t>
  </si>
  <si>
    <t>I002296</t>
  </si>
  <si>
    <t>I002297</t>
  </si>
  <si>
    <t>I002298</t>
  </si>
  <si>
    <t>I002299</t>
  </si>
  <si>
    <t>I002300</t>
  </si>
  <si>
    <t>I002301</t>
  </si>
  <si>
    <t>I002302</t>
  </si>
  <si>
    <t>I002303</t>
  </si>
  <si>
    <t>I002304</t>
  </si>
  <si>
    <t>I002305</t>
  </si>
  <si>
    <t>I002306</t>
  </si>
  <si>
    <t>I002307</t>
  </si>
  <si>
    <t>I002308</t>
  </si>
  <si>
    <t>I002309</t>
  </si>
  <si>
    <t>I002310</t>
  </si>
  <si>
    <t>I002311</t>
  </si>
  <si>
    <t>I002312</t>
  </si>
  <si>
    <t>I002313</t>
  </si>
  <si>
    <t>I002314</t>
  </si>
  <si>
    <t>I002315</t>
  </si>
  <si>
    <t>I002316</t>
  </si>
  <si>
    <t>I002317</t>
  </si>
  <si>
    <t>I002318</t>
  </si>
  <si>
    <t>I002319</t>
  </si>
  <si>
    <t>I002320</t>
  </si>
  <si>
    <t>I002321</t>
  </si>
  <si>
    <t>I002322</t>
  </si>
  <si>
    <t>I002323</t>
  </si>
  <si>
    <t>I002324</t>
  </si>
  <si>
    <t>I002325</t>
  </si>
  <si>
    <t>I002326</t>
  </si>
  <si>
    <t>I002327</t>
  </si>
  <si>
    <t>I002328</t>
  </si>
  <si>
    <t>I002329</t>
  </si>
  <si>
    <t>I002330</t>
  </si>
  <si>
    <t>I002331</t>
  </si>
  <si>
    <t>I002332</t>
  </si>
  <si>
    <t>I002333</t>
  </si>
  <si>
    <t>I002334</t>
  </si>
  <si>
    <t>I002335</t>
  </si>
  <si>
    <t>I002336</t>
  </si>
  <si>
    <t>I002337</t>
  </si>
  <si>
    <t>I002338</t>
  </si>
  <si>
    <t>I002339</t>
  </si>
  <si>
    <t>I002340</t>
  </si>
  <si>
    <t>I002341</t>
  </si>
  <si>
    <t>I002342</t>
  </si>
  <si>
    <t>I002343</t>
  </si>
  <si>
    <t>I002344</t>
  </si>
  <si>
    <t>I002345</t>
  </si>
  <si>
    <t>I002346</t>
  </si>
  <si>
    <t>I002347</t>
  </si>
  <si>
    <t>I002348</t>
  </si>
  <si>
    <t>I002349</t>
  </si>
  <si>
    <t>I002350</t>
  </si>
  <si>
    <t>I002351</t>
  </si>
  <si>
    <t>I002352</t>
  </si>
  <si>
    <t>I002353</t>
  </si>
  <si>
    <t>I002354</t>
  </si>
  <si>
    <t>I002355</t>
  </si>
  <si>
    <t>I002356</t>
  </si>
  <si>
    <t>I002357</t>
  </si>
  <si>
    <t>I002358</t>
  </si>
  <si>
    <t>I002359</t>
  </si>
  <si>
    <t>I002360</t>
  </si>
  <si>
    <t>I002361</t>
  </si>
  <si>
    <t>I002362</t>
  </si>
  <si>
    <t>I002363</t>
  </si>
  <si>
    <t>I002364</t>
  </si>
  <si>
    <t>I002365</t>
  </si>
  <si>
    <t>I002366</t>
  </si>
  <si>
    <t>I002367</t>
  </si>
  <si>
    <t>I002368</t>
  </si>
  <si>
    <t>I002369</t>
  </si>
  <si>
    <t>I002370</t>
  </si>
  <si>
    <t>I002371</t>
  </si>
  <si>
    <t>I002372</t>
  </si>
  <si>
    <t>I002373</t>
  </si>
  <si>
    <t>I002374</t>
  </si>
  <si>
    <t>I002375</t>
  </si>
  <si>
    <t>I002376</t>
  </si>
  <si>
    <t>I002377</t>
  </si>
  <si>
    <t>I002378</t>
  </si>
  <si>
    <t>I002379</t>
  </si>
  <si>
    <t>I002380</t>
  </si>
  <si>
    <t>I002381</t>
  </si>
  <si>
    <t>I002382</t>
  </si>
  <si>
    <t>I002383</t>
  </si>
  <si>
    <t>I002384</t>
  </si>
  <si>
    <t>I002385</t>
  </si>
  <si>
    <t>I002386</t>
  </si>
  <si>
    <t>I002387</t>
  </si>
  <si>
    <t>I002388</t>
  </si>
  <si>
    <t>I002389</t>
  </si>
  <si>
    <t>I002390</t>
  </si>
  <si>
    <t>I002391</t>
  </si>
  <si>
    <t>I002392</t>
  </si>
  <si>
    <t>I002393</t>
  </si>
  <si>
    <t>I002394</t>
  </si>
  <si>
    <t>I002395</t>
  </si>
  <si>
    <t>I002396</t>
  </si>
  <si>
    <t>I002397</t>
  </si>
  <si>
    <t>I002398</t>
  </si>
  <si>
    <t>I002399</t>
  </si>
  <si>
    <t>I002400</t>
  </si>
  <si>
    <t>I002401</t>
  </si>
  <si>
    <t>I002402</t>
  </si>
  <si>
    <t>I002403</t>
  </si>
  <si>
    <t>I002404</t>
  </si>
  <si>
    <t>I002405</t>
  </si>
  <si>
    <t>I002406</t>
  </si>
  <si>
    <t>I002407</t>
  </si>
  <si>
    <t>I002408</t>
  </si>
  <si>
    <t>I002409</t>
  </si>
  <si>
    <t>I002410</t>
  </si>
  <si>
    <t>I002411</t>
  </si>
  <si>
    <t>I002412</t>
  </si>
  <si>
    <t>I002413</t>
  </si>
  <si>
    <t>I002414</t>
  </si>
  <si>
    <t>I002415</t>
  </si>
  <si>
    <t>I002416</t>
  </si>
  <si>
    <t>I002417</t>
  </si>
  <si>
    <t>I002418</t>
  </si>
  <si>
    <t>I002419</t>
  </si>
  <si>
    <t>I002420</t>
  </si>
  <si>
    <t>I002421</t>
  </si>
  <si>
    <t>I002422</t>
  </si>
  <si>
    <t>I002423</t>
  </si>
  <si>
    <t>I002424</t>
  </si>
  <si>
    <t>I002425</t>
  </si>
  <si>
    <t>I002426</t>
  </si>
  <si>
    <t>I002427</t>
  </si>
  <si>
    <t>I002428</t>
  </si>
  <si>
    <t>I002429</t>
  </si>
  <si>
    <t>I002430</t>
  </si>
  <si>
    <t>I002431</t>
  </si>
  <si>
    <t>I002432</t>
  </si>
  <si>
    <t>I002433</t>
  </si>
  <si>
    <t>I002434</t>
  </si>
  <si>
    <t>I002435</t>
  </si>
  <si>
    <t>I002436</t>
  </si>
  <si>
    <t>I002437</t>
  </si>
  <si>
    <t>I002438</t>
  </si>
  <si>
    <t>I002439</t>
  </si>
  <si>
    <t>I002440</t>
  </si>
  <si>
    <t>I002441</t>
  </si>
  <si>
    <t>I002442</t>
  </si>
  <si>
    <t>I002443</t>
  </si>
  <si>
    <t>I002444</t>
  </si>
  <si>
    <t>I002445</t>
  </si>
  <si>
    <t>I002446</t>
  </si>
  <si>
    <t>I002447</t>
  </si>
  <si>
    <t>I002448</t>
  </si>
  <si>
    <t>I002449</t>
  </si>
  <si>
    <t>I002450</t>
  </si>
  <si>
    <t>I002451</t>
  </si>
  <si>
    <t>I002452</t>
  </si>
  <si>
    <t>I002453</t>
  </si>
  <si>
    <t>I002454</t>
  </si>
  <si>
    <t>I002455</t>
  </si>
  <si>
    <t>I002456</t>
  </si>
  <si>
    <t>I002457</t>
  </si>
  <si>
    <t>I002458</t>
  </si>
  <si>
    <t>I002459</t>
  </si>
  <si>
    <t>I002460</t>
  </si>
  <si>
    <t>I002461</t>
  </si>
  <si>
    <t>I002462</t>
  </si>
  <si>
    <t>I002463</t>
  </si>
  <si>
    <t>I002464</t>
  </si>
  <si>
    <t>I002465</t>
  </si>
  <si>
    <t>I002466</t>
  </si>
  <si>
    <t>I002467</t>
  </si>
  <si>
    <t>I002468</t>
  </si>
  <si>
    <t>I002469</t>
  </si>
  <si>
    <t>I002470</t>
  </si>
  <si>
    <t>I002471</t>
  </si>
  <si>
    <t>I002472</t>
  </si>
  <si>
    <t>I002473</t>
  </si>
  <si>
    <t>I002474</t>
  </si>
  <si>
    <t>I002475</t>
  </si>
  <si>
    <t>I002476</t>
  </si>
  <si>
    <t>I002477</t>
  </si>
  <si>
    <t>I002478</t>
  </si>
  <si>
    <t>I002479</t>
  </si>
  <si>
    <t>I002480</t>
  </si>
  <si>
    <t>I002481</t>
  </si>
  <si>
    <t>I002482</t>
  </si>
  <si>
    <t>I002483</t>
  </si>
  <si>
    <t>I002484</t>
  </si>
  <si>
    <t>I002485</t>
  </si>
  <si>
    <t>I002486</t>
  </si>
  <si>
    <t>I002487</t>
  </si>
  <si>
    <t>I002488</t>
  </si>
  <si>
    <t>I002489</t>
  </si>
  <si>
    <t>I002490</t>
  </si>
  <si>
    <t>I002491</t>
  </si>
  <si>
    <t>I002492</t>
  </si>
  <si>
    <t>I002493</t>
  </si>
  <si>
    <t>I002494</t>
  </si>
  <si>
    <t>I002495</t>
  </si>
  <si>
    <t>I002496</t>
  </si>
  <si>
    <t>I002497</t>
  </si>
  <si>
    <t>I002498</t>
  </si>
  <si>
    <t>I002499</t>
  </si>
  <si>
    <t>I002500</t>
  </si>
  <si>
    <t>I002501</t>
  </si>
  <si>
    <t>I002502</t>
  </si>
  <si>
    <t>I002503</t>
  </si>
  <si>
    <t>I002504</t>
  </si>
  <si>
    <t>I002505</t>
  </si>
  <si>
    <t>I002506</t>
  </si>
  <si>
    <t>I002507</t>
  </si>
  <si>
    <t>I002508</t>
  </si>
  <si>
    <t>I002509</t>
  </si>
  <si>
    <t>I002510</t>
  </si>
  <si>
    <t>I002511</t>
  </si>
  <si>
    <t>I002512</t>
  </si>
  <si>
    <t>I002513</t>
  </si>
  <si>
    <t>I002514</t>
  </si>
  <si>
    <t>I002515</t>
  </si>
  <si>
    <t>I002516</t>
  </si>
  <si>
    <t>I002517</t>
  </si>
  <si>
    <t>I002518</t>
  </si>
  <si>
    <t>I002519</t>
  </si>
  <si>
    <t>I002520</t>
  </si>
  <si>
    <t>I002521</t>
  </si>
  <si>
    <t>I002522</t>
  </si>
  <si>
    <t>I002523</t>
  </si>
  <si>
    <t>I002524</t>
  </si>
  <si>
    <t>I002525</t>
  </si>
  <si>
    <t>I002526</t>
  </si>
  <si>
    <t>I002527</t>
  </si>
  <si>
    <t>I002528</t>
  </si>
  <si>
    <t>I002529</t>
  </si>
  <si>
    <t>I002530</t>
  </si>
  <si>
    <t>I002531</t>
  </si>
  <si>
    <t>I002532</t>
  </si>
  <si>
    <t>I002533</t>
  </si>
  <si>
    <t>I002534</t>
  </si>
  <si>
    <t>I002535</t>
  </si>
  <si>
    <t>I002536</t>
  </si>
  <si>
    <t>I002537</t>
  </si>
  <si>
    <t>I002538</t>
  </si>
  <si>
    <t>I002539</t>
  </si>
  <si>
    <t>I002540</t>
  </si>
  <si>
    <t>I002541</t>
  </si>
  <si>
    <t>I002542</t>
  </si>
  <si>
    <t>I002543</t>
  </si>
  <si>
    <t>I002544</t>
  </si>
  <si>
    <t>I002545</t>
  </si>
  <si>
    <t>I002546</t>
  </si>
  <si>
    <t>I002547</t>
  </si>
  <si>
    <t>I002548</t>
  </si>
  <si>
    <t>I002549</t>
  </si>
  <si>
    <t>I002550</t>
  </si>
  <si>
    <t>I002551</t>
  </si>
  <si>
    <t>I002552</t>
  </si>
  <si>
    <t>I002553</t>
  </si>
  <si>
    <t>I002554</t>
  </si>
  <si>
    <t>I002555</t>
  </si>
  <si>
    <t>I002556</t>
  </si>
  <si>
    <t>I002557</t>
  </si>
  <si>
    <t>I002558</t>
  </si>
  <si>
    <t>I002559</t>
  </si>
  <si>
    <t>I002560</t>
  </si>
  <si>
    <t>I002561</t>
  </si>
  <si>
    <t>I002562</t>
  </si>
  <si>
    <t>I002563</t>
  </si>
  <si>
    <t>I002564</t>
  </si>
  <si>
    <t>I002565</t>
  </si>
  <si>
    <t>I002566</t>
  </si>
  <si>
    <t>I002567</t>
  </si>
  <si>
    <t>I002568</t>
  </si>
  <si>
    <t>I002569</t>
  </si>
  <si>
    <t>I002570</t>
  </si>
  <si>
    <t>I002571</t>
  </si>
  <si>
    <t>I002572</t>
  </si>
  <si>
    <t>I002573</t>
  </si>
  <si>
    <t>I002574</t>
  </si>
  <si>
    <t>I002575</t>
  </si>
  <si>
    <t>I002576</t>
  </si>
  <si>
    <t>I002577</t>
  </si>
  <si>
    <t>I002578</t>
  </si>
  <si>
    <t>I002579</t>
  </si>
  <si>
    <t>I002580</t>
  </si>
  <si>
    <t>I002581</t>
  </si>
  <si>
    <t>I002582</t>
  </si>
  <si>
    <t>I002583</t>
  </si>
  <si>
    <t>I002584</t>
  </si>
  <si>
    <t>I002585</t>
  </si>
  <si>
    <t>I002586</t>
  </si>
  <si>
    <t>I002587</t>
  </si>
  <si>
    <t>I002588</t>
  </si>
  <si>
    <t>I002589</t>
  </si>
  <si>
    <t>I002590</t>
  </si>
  <si>
    <t>I002591</t>
  </si>
  <si>
    <t>I002592</t>
  </si>
  <si>
    <t>I002593</t>
  </si>
  <si>
    <t>I002594</t>
  </si>
  <si>
    <t>I002595</t>
  </si>
  <si>
    <t>I002596</t>
  </si>
  <si>
    <t>I002597</t>
  </si>
  <si>
    <t>I002598</t>
  </si>
  <si>
    <t>I002599</t>
  </si>
  <si>
    <t>I002600</t>
  </si>
  <si>
    <t>I002601</t>
  </si>
  <si>
    <t>I002602</t>
  </si>
  <si>
    <t>I002603</t>
  </si>
  <si>
    <t>I002604</t>
  </si>
  <si>
    <t>I002605</t>
  </si>
  <si>
    <t>I002606</t>
  </si>
  <si>
    <t>I002607</t>
  </si>
  <si>
    <t>I002608</t>
  </si>
  <si>
    <t>I002609</t>
  </si>
  <si>
    <t>I002610</t>
  </si>
  <si>
    <t>I002611</t>
  </si>
  <si>
    <t>I002612</t>
  </si>
  <si>
    <t>I002613</t>
  </si>
  <si>
    <t>I002614</t>
  </si>
  <si>
    <t>I002615</t>
  </si>
  <si>
    <t>I002616</t>
  </si>
  <si>
    <t>I002617</t>
  </si>
  <si>
    <t>I002618</t>
  </si>
  <si>
    <t>I002619</t>
  </si>
  <si>
    <t>I002620</t>
  </si>
  <si>
    <t>I002621</t>
  </si>
  <si>
    <t>I002622</t>
  </si>
  <si>
    <t>I002623</t>
  </si>
  <si>
    <t>I002624</t>
  </si>
  <si>
    <t>I002625</t>
  </si>
  <si>
    <t>I002626</t>
  </si>
  <si>
    <t>I002627</t>
  </si>
  <si>
    <t>I002628</t>
  </si>
  <si>
    <t>I002629</t>
  </si>
  <si>
    <t>I002630</t>
  </si>
  <si>
    <t>I002631</t>
  </si>
  <si>
    <t>I002632</t>
  </si>
  <si>
    <t>I002633</t>
  </si>
  <si>
    <t>I002634</t>
  </si>
  <si>
    <t>I002635</t>
  </si>
  <si>
    <t>I002636</t>
  </si>
  <si>
    <t>I002637</t>
  </si>
  <si>
    <t>I002638</t>
  </si>
  <si>
    <t>I002639</t>
  </si>
  <si>
    <t>I002640</t>
  </si>
  <si>
    <t>I002641</t>
  </si>
  <si>
    <t>I002642</t>
  </si>
  <si>
    <t>I002643</t>
  </si>
  <si>
    <t>I002644</t>
  </si>
  <si>
    <t>I002645</t>
  </si>
  <si>
    <t>I002646</t>
  </si>
  <si>
    <t>I002647</t>
  </si>
  <si>
    <t>I002648</t>
  </si>
  <si>
    <t>I002649</t>
  </si>
  <si>
    <t>I002650</t>
  </si>
  <si>
    <t>I002651</t>
  </si>
  <si>
    <t>I002652</t>
  </si>
  <si>
    <t>I002653</t>
  </si>
  <si>
    <t>I002654</t>
  </si>
  <si>
    <t>I002655</t>
  </si>
  <si>
    <t>I002656</t>
  </si>
  <si>
    <t>I002657</t>
  </si>
  <si>
    <t>I002658</t>
  </si>
  <si>
    <t>I002659</t>
  </si>
  <si>
    <t>I002660</t>
  </si>
  <si>
    <t>I002661</t>
  </si>
  <si>
    <t>I002662</t>
  </si>
  <si>
    <t>I002663</t>
  </si>
  <si>
    <t>I002664</t>
  </si>
  <si>
    <t>I002665</t>
  </si>
  <si>
    <t>I002666</t>
  </si>
  <si>
    <t>I002667</t>
  </si>
  <si>
    <t>I002668</t>
  </si>
  <si>
    <t>I002669</t>
  </si>
  <si>
    <t>I002670</t>
  </si>
  <si>
    <t>I002671</t>
  </si>
  <si>
    <t>I002672</t>
  </si>
  <si>
    <t>I002673</t>
  </si>
  <si>
    <t>I002674</t>
  </si>
  <si>
    <t>I002675</t>
  </si>
  <si>
    <t>I002676</t>
  </si>
  <si>
    <t>I002677</t>
  </si>
  <si>
    <t>I002678</t>
  </si>
  <si>
    <t>I002679</t>
  </si>
  <si>
    <t>I002680</t>
  </si>
  <si>
    <t>I002681</t>
  </si>
  <si>
    <t>I002682</t>
  </si>
  <si>
    <t>I002683</t>
  </si>
  <si>
    <t>I002684</t>
  </si>
  <si>
    <t>I002685</t>
  </si>
  <si>
    <t>I002686</t>
  </si>
  <si>
    <t>I002687</t>
  </si>
  <si>
    <t>I002688</t>
  </si>
  <si>
    <t>I002689</t>
  </si>
  <si>
    <t>I002690</t>
  </si>
  <si>
    <t>I002691</t>
  </si>
  <si>
    <t>I002692</t>
  </si>
  <si>
    <t>I002693</t>
  </si>
  <si>
    <t>I002694</t>
  </si>
  <si>
    <t>I002695</t>
  </si>
  <si>
    <t>I002696</t>
  </si>
  <si>
    <t>I002697</t>
  </si>
  <si>
    <t>I002698</t>
  </si>
  <si>
    <t>I002699</t>
  </si>
  <si>
    <t>I002700</t>
  </si>
  <si>
    <t>I002701</t>
  </si>
  <si>
    <t>I002702</t>
  </si>
  <si>
    <t>I002703</t>
  </si>
  <si>
    <t>I002704</t>
  </si>
  <si>
    <t>I002705</t>
  </si>
  <si>
    <t>I002706</t>
  </si>
  <si>
    <t>I002707</t>
  </si>
  <si>
    <t>I002708</t>
  </si>
  <si>
    <t>I002709</t>
  </si>
  <si>
    <t>I002710</t>
  </si>
  <si>
    <t>I002711</t>
  </si>
  <si>
    <t>I002712</t>
  </si>
  <si>
    <t>I002713</t>
  </si>
  <si>
    <t>I002714</t>
  </si>
  <si>
    <t>I002715</t>
  </si>
  <si>
    <t>I002716</t>
  </si>
  <si>
    <t>I002717</t>
  </si>
  <si>
    <t>I002718</t>
  </si>
  <si>
    <t>I002719</t>
  </si>
  <si>
    <t>I002720</t>
  </si>
  <si>
    <t>I002721</t>
  </si>
  <si>
    <t>I002722</t>
  </si>
  <si>
    <t>I002723</t>
  </si>
  <si>
    <t>I002724</t>
  </si>
  <si>
    <t>I002725</t>
  </si>
  <si>
    <t>I002726</t>
  </si>
  <si>
    <t>I002727</t>
  </si>
  <si>
    <t>I002728</t>
  </si>
  <si>
    <t>I002729</t>
  </si>
  <si>
    <t>I002730</t>
  </si>
  <si>
    <t>I002731</t>
  </si>
  <si>
    <t>I002732</t>
  </si>
  <si>
    <t>I002733</t>
  </si>
  <si>
    <t>I002734</t>
  </si>
  <si>
    <t>I002735</t>
  </si>
  <si>
    <t>I002736</t>
  </si>
  <si>
    <t>I002737</t>
  </si>
  <si>
    <t>I002738</t>
  </si>
  <si>
    <t>I002739</t>
  </si>
  <si>
    <t>I002740</t>
  </si>
  <si>
    <t>I002741</t>
  </si>
  <si>
    <t>I002742</t>
  </si>
  <si>
    <t>I002743</t>
  </si>
  <si>
    <t>I002744</t>
  </si>
  <si>
    <t>I002745</t>
  </si>
  <si>
    <t>I002746</t>
  </si>
  <si>
    <t>I002747</t>
  </si>
  <si>
    <t>I002748</t>
  </si>
  <si>
    <t>I002749</t>
  </si>
  <si>
    <t>I002750</t>
  </si>
  <si>
    <t>I002751</t>
  </si>
  <si>
    <t>I002752</t>
  </si>
  <si>
    <t>I002753</t>
  </si>
  <si>
    <t>I002754</t>
  </si>
  <si>
    <t>I002755</t>
  </si>
  <si>
    <t>I002756</t>
  </si>
  <si>
    <t>I002757</t>
  </si>
  <si>
    <t>I002758</t>
  </si>
  <si>
    <t>I002759</t>
  </si>
  <si>
    <t>I002760</t>
  </si>
  <si>
    <t>I002761</t>
  </si>
  <si>
    <t>I002762</t>
  </si>
  <si>
    <t>I002763</t>
  </si>
  <si>
    <t>I002764</t>
  </si>
  <si>
    <t>I002765</t>
  </si>
  <si>
    <t>I002766</t>
  </si>
  <si>
    <t>I002767</t>
  </si>
  <si>
    <t>I002768</t>
  </si>
  <si>
    <t>I002769</t>
  </si>
  <si>
    <t>I002770</t>
  </si>
  <si>
    <t>I002771</t>
  </si>
  <si>
    <t>I002772</t>
  </si>
  <si>
    <t>I002773</t>
  </si>
  <si>
    <t>I002774</t>
  </si>
  <si>
    <t>I002775</t>
  </si>
  <si>
    <t>I002776</t>
  </si>
  <si>
    <t>I002777</t>
  </si>
  <si>
    <t>I002778</t>
  </si>
  <si>
    <t>I002779</t>
  </si>
  <si>
    <t>I002780</t>
  </si>
  <si>
    <t>I002781</t>
  </si>
  <si>
    <t>I002782</t>
  </si>
  <si>
    <t>I002783</t>
  </si>
  <si>
    <t>I002784</t>
  </si>
  <si>
    <t>I002785</t>
  </si>
  <si>
    <t>I002786</t>
  </si>
  <si>
    <t>I002787</t>
  </si>
  <si>
    <t>I002788</t>
  </si>
  <si>
    <t>I002789</t>
  </si>
  <si>
    <t>I002790</t>
  </si>
  <si>
    <t>I002791</t>
  </si>
  <si>
    <t>I002792</t>
  </si>
  <si>
    <t>I002793</t>
  </si>
  <si>
    <t>I002794</t>
  </si>
  <si>
    <t>I002795</t>
  </si>
  <si>
    <t>I002796</t>
  </si>
  <si>
    <t>I002797</t>
  </si>
  <si>
    <t>I002798</t>
  </si>
  <si>
    <t>I002799</t>
  </si>
  <si>
    <t>I002800</t>
  </si>
  <si>
    <t>I002801</t>
  </si>
  <si>
    <t>I002802</t>
  </si>
  <si>
    <t>I002803</t>
  </si>
  <si>
    <t>I002804</t>
  </si>
  <si>
    <t>I002805</t>
  </si>
  <si>
    <t>I002806</t>
  </si>
  <si>
    <t>I002807</t>
  </si>
  <si>
    <t>I002808</t>
  </si>
  <si>
    <t>I002809</t>
  </si>
  <si>
    <t>I002810</t>
  </si>
  <si>
    <t>I002811</t>
  </si>
  <si>
    <t>I002812</t>
  </si>
  <si>
    <t>I002813</t>
  </si>
  <si>
    <t>I002814</t>
  </si>
  <si>
    <t>I002815</t>
  </si>
  <si>
    <t>I002816</t>
  </si>
  <si>
    <t>I002817</t>
  </si>
  <si>
    <t>I002818</t>
  </si>
  <si>
    <t>I002819</t>
  </si>
  <si>
    <t>I002820</t>
  </si>
  <si>
    <t>I002821</t>
  </si>
  <si>
    <t>I002822</t>
  </si>
  <si>
    <t>I002823</t>
  </si>
  <si>
    <t>I002824</t>
  </si>
  <si>
    <t>I002825</t>
  </si>
  <si>
    <t>I002826</t>
  </si>
  <si>
    <t>I002827</t>
  </si>
  <si>
    <t>I002828</t>
  </si>
  <si>
    <t>I002829</t>
  </si>
  <si>
    <t>I002830</t>
  </si>
  <si>
    <t>I002831</t>
  </si>
  <si>
    <t>I002832</t>
  </si>
  <si>
    <t>I002833</t>
  </si>
  <si>
    <t>I002834</t>
  </si>
  <si>
    <t>I002835</t>
  </si>
  <si>
    <t>I002836</t>
  </si>
  <si>
    <t>I002837</t>
  </si>
  <si>
    <t>I002838</t>
  </si>
  <si>
    <t>I002839</t>
  </si>
  <si>
    <t>I002840</t>
  </si>
  <si>
    <t>I002841</t>
  </si>
  <si>
    <t>I002842</t>
  </si>
  <si>
    <t>I002843</t>
  </si>
  <si>
    <t>I002844</t>
  </si>
  <si>
    <t>I002845</t>
  </si>
  <si>
    <t>I002846</t>
  </si>
  <si>
    <t>I002847</t>
  </si>
  <si>
    <t>I002848</t>
  </si>
  <si>
    <t>I002849</t>
  </si>
  <si>
    <t>I002850</t>
  </si>
  <si>
    <t>I002851</t>
  </si>
  <si>
    <t>I002852</t>
  </si>
  <si>
    <t>I002853</t>
  </si>
  <si>
    <t>I002854</t>
  </si>
  <si>
    <t>I002855</t>
  </si>
  <si>
    <t>I002856</t>
  </si>
  <si>
    <t>I002857</t>
  </si>
  <si>
    <t>I002858</t>
  </si>
  <si>
    <t>I002859</t>
  </si>
  <si>
    <t>I002860</t>
  </si>
  <si>
    <t>I002861</t>
  </si>
  <si>
    <t>I002862</t>
  </si>
  <si>
    <t>I002863</t>
  </si>
  <si>
    <t>I002864</t>
  </si>
  <si>
    <t>I002865</t>
  </si>
  <si>
    <t>I002866</t>
  </si>
  <si>
    <t>I002867</t>
  </si>
  <si>
    <t>I002868</t>
  </si>
  <si>
    <t>I002869</t>
  </si>
  <si>
    <t>I002870</t>
  </si>
  <si>
    <t>I002871</t>
  </si>
  <si>
    <t>I002872</t>
  </si>
  <si>
    <t>I002873</t>
  </si>
  <si>
    <t>I002874</t>
  </si>
  <si>
    <t>I002875</t>
  </si>
  <si>
    <t>I002876</t>
  </si>
  <si>
    <t>I002877</t>
  </si>
  <si>
    <t>I002878</t>
  </si>
  <si>
    <t>I002879</t>
  </si>
  <si>
    <t>I002880</t>
  </si>
  <si>
    <t>I002881</t>
  </si>
  <si>
    <t>I002882</t>
  </si>
  <si>
    <t>I002883</t>
  </si>
  <si>
    <t>I002884</t>
  </si>
  <si>
    <t>I002885</t>
  </si>
  <si>
    <t>I002886</t>
  </si>
  <si>
    <t>I002887</t>
  </si>
  <si>
    <t>I002888</t>
  </si>
  <si>
    <t>I002889</t>
  </si>
  <si>
    <t>I002890</t>
  </si>
  <si>
    <t>I002891</t>
  </si>
  <si>
    <t>I002892</t>
  </si>
  <si>
    <t>I002893</t>
  </si>
  <si>
    <t>I002894</t>
  </si>
  <si>
    <t>I002895</t>
  </si>
  <si>
    <t>I002896</t>
  </si>
  <si>
    <t>I002897</t>
  </si>
  <si>
    <t>I002898</t>
  </si>
  <si>
    <t>I002899</t>
  </si>
  <si>
    <t>I002900</t>
  </si>
  <si>
    <t>I002901</t>
  </si>
  <si>
    <t>I002902</t>
  </si>
  <si>
    <t>I002903</t>
  </si>
  <si>
    <t>I002904</t>
  </si>
  <si>
    <t>I002905</t>
  </si>
  <si>
    <t>I002906</t>
  </si>
  <si>
    <t>I002907</t>
  </si>
  <si>
    <t>I002908</t>
  </si>
  <si>
    <t>I002909</t>
  </si>
  <si>
    <t>I002910</t>
  </si>
  <si>
    <t>I002911</t>
  </si>
  <si>
    <t>I002912</t>
  </si>
  <si>
    <t>I002913</t>
  </si>
  <si>
    <t>I002914</t>
  </si>
  <si>
    <t>I002915</t>
  </si>
  <si>
    <t>I002916</t>
  </si>
  <si>
    <t>I002917</t>
  </si>
  <si>
    <t>I002918</t>
  </si>
  <si>
    <t>I002919</t>
  </si>
  <si>
    <t>I002920</t>
  </si>
  <si>
    <t>I002921</t>
  </si>
  <si>
    <t>I002922</t>
  </si>
  <si>
    <t>I002923</t>
  </si>
  <si>
    <t>I002924</t>
  </si>
  <si>
    <t>I002925</t>
  </si>
  <si>
    <t>I002926</t>
  </si>
  <si>
    <t>I002927</t>
  </si>
  <si>
    <t>I002928</t>
  </si>
  <si>
    <t>I002929</t>
  </si>
  <si>
    <t>I002930</t>
  </si>
  <si>
    <t>I002931</t>
  </si>
  <si>
    <t>I002932</t>
  </si>
  <si>
    <t>I002933</t>
  </si>
  <si>
    <t>I002934</t>
  </si>
  <si>
    <t>I002935</t>
  </si>
  <si>
    <t>I002936</t>
  </si>
  <si>
    <t>I002937</t>
  </si>
  <si>
    <t>I002938</t>
  </si>
  <si>
    <t>I002939</t>
  </si>
  <si>
    <t>I002940</t>
  </si>
  <si>
    <t>I002941</t>
  </si>
  <si>
    <t>I002942</t>
  </si>
  <si>
    <t>I002943</t>
  </si>
  <si>
    <t>I002944</t>
  </si>
  <si>
    <t>I002945</t>
  </si>
  <si>
    <t>I002946</t>
  </si>
  <si>
    <t>I002947</t>
  </si>
  <si>
    <t>I002948</t>
  </si>
  <si>
    <t>I002949</t>
  </si>
  <si>
    <t>I002950</t>
  </si>
  <si>
    <t>I002951</t>
  </si>
  <si>
    <t>I002952</t>
  </si>
  <si>
    <t>I002953</t>
  </si>
  <si>
    <t>I002954</t>
  </si>
  <si>
    <t>I002955</t>
  </si>
  <si>
    <t>I002956</t>
  </si>
  <si>
    <t>I002957</t>
  </si>
  <si>
    <t>I002958</t>
  </si>
  <si>
    <t>I002959</t>
  </si>
  <si>
    <t>I002960</t>
  </si>
  <si>
    <t>I002961</t>
  </si>
  <si>
    <t>I002962</t>
  </si>
  <si>
    <t>I002963</t>
  </si>
  <si>
    <t>I002964</t>
  </si>
  <si>
    <t>I002965</t>
  </si>
  <si>
    <t>I002966</t>
  </si>
  <si>
    <t>I002967</t>
  </si>
  <si>
    <t>I002968</t>
  </si>
  <si>
    <t>I002969</t>
  </si>
  <si>
    <t>I002970</t>
  </si>
  <si>
    <t>I002971</t>
  </si>
  <si>
    <t>I002972</t>
  </si>
  <si>
    <t>I002973</t>
  </si>
  <si>
    <t>I002974</t>
  </si>
  <si>
    <t>I002975</t>
  </si>
  <si>
    <t>I002976</t>
  </si>
  <si>
    <t>I002977</t>
  </si>
  <si>
    <t>I002978</t>
  </si>
  <si>
    <t>I002979</t>
  </si>
  <si>
    <t>I002980</t>
  </si>
  <si>
    <t>I002981</t>
  </si>
  <si>
    <t>I002982</t>
  </si>
  <si>
    <t>I002983</t>
  </si>
  <si>
    <t>I002984</t>
  </si>
  <si>
    <t>I002985</t>
  </si>
  <si>
    <t>I002986</t>
  </si>
  <si>
    <t>I002987</t>
  </si>
  <si>
    <t>I002988</t>
  </si>
  <si>
    <t>I002989</t>
  </si>
  <si>
    <t>I002990</t>
  </si>
  <si>
    <t>I002991</t>
  </si>
  <si>
    <t>I002992</t>
  </si>
  <si>
    <t>I002993</t>
  </si>
  <si>
    <t>I002994</t>
  </si>
  <si>
    <t>I002995</t>
  </si>
  <si>
    <t>I002996</t>
  </si>
  <si>
    <t>I002997</t>
  </si>
  <si>
    <t>I002998</t>
  </si>
  <si>
    <t>I002999</t>
  </si>
  <si>
    <t>I003000</t>
  </si>
  <si>
    <t>I003001</t>
  </si>
  <si>
    <t>I003002</t>
  </si>
  <si>
    <t>I003003</t>
  </si>
  <si>
    <t>I003004</t>
  </si>
  <si>
    <t>I003005</t>
  </si>
  <si>
    <t>I003006</t>
  </si>
  <si>
    <t>I003007</t>
  </si>
  <si>
    <t>I003008</t>
  </si>
  <si>
    <t>I003009</t>
  </si>
  <si>
    <t>I003010</t>
  </si>
  <si>
    <t>I003011</t>
  </si>
  <si>
    <t>I003012</t>
  </si>
  <si>
    <t>I003013</t>
  </si>
  <si>
    <t>I003014</t>
  </si>
  <si>
    <t>I003015</t>
  </si>
  <si>
    <t>I003016</t>
  </si>
  <si>
    <t>I003017</t>
  </si>
  <si>
    <t>I003018</t>
  </si>
  <si>
    <t>I003019</t>
  </si>
  <si>
    <t>I003020</t>
  </si>
  <si>
    <t>I003021</t>
  </si>
  <si>
    <t>I003022</t>
  </si>
  <si>
    <t>I003023</t>
  </si>
  <si>
    <t>I003024</t>
  </si>
  <si>
    <t>I003025</t>
  </si>
  <si>
    <t>I003026</t>
  </si>
  <si>
    <t>I003027</t>
  </si>
  <si>
    <t>I003028</t>
  </si>
  <si>
    <t>I003029</t>
  </si>
  <si>
    <t>I003030</t>
  </si>
  <si>
    <t>I003031</t>
  </si>
  <si>
    <t>I003032</t>
  </si>
  <si>
    <t>I003033</t>
  </si>
  <si>
    <t>I003034</t>
  </si>
  <si>
    <t>I003035</t>
  </si>
  <si>
    <t>I003036</t>
  </si>
  <si>
    <t>I003037</t>
  </si>
  <si>
    <t>I003038</t>
  </si>
  <si>
    <t>I003039</t>
  </si>
  <si>
    <t>I003040</t>
  </si>
  <si>
    <t>I003041</t>
  </si>
  <si>
    <t>I003042</t>
  </si>
  <si>
    <t>I003043</t>
  </si>
  <si>
    <t>I003044</t>
  </si>
  <si>
    <t>I003045</t>
  </si>
  <si>
    <t>I003046</t>
  </si>
  <si>
    <t>I003047</t>
  </si>
  <si>
    <t>I003048</t>
  </si>
  <si>
    <t>I003049</t>
  </si>
  <si>
    <t>I003050</t>
  </si>
  <si>
    <t>I003051</t>
  </si>
  <si>
    <t>I003052</t>
  </si>
  <si>
    <t>I003053</t>
  </si>
  <si>
    <t>I003054</t>
  </si>
  <si>
    <t>I003055</t>
  </si>
  <si>
    <t>I003056</t>
  </si>
  <si>
    <t>I003057</t>
  </si>
  <si>
    <t>I003058</t>
  </si>
  <si>
    <t>I003059</t>
  </si>
  <si>
    <t>I003060</t>
  </si>
  <si>
    <t>I003061</t>
  </si>
  <si>
    <t>I003062</t>
  </si>
  <si>
    <t>I003063</t>
  </si>
  <si>
    <t>I003064</t>
  </si>
  <si>
    <t>I003065</t>
  </si>
  <si>
    <t>I003066</t>
  </si>
  <si>
    <t>I003067</t>
  </si>
  <si>
    <t>I003068</t>
  </si>
  <si>
    <t>I003069</t>
  </si>
  <si>
    <t>I003070</t>
  </si>
  <si>
    <t>I003071</t>
  </si>
  <si>
    <t>I003072</t>
  </si>
  <si>
    <t>I003073</t>
  </si>
  <si>
    <t>I003074</t>
  </si>
  <si>
    <t>I003075</t>
  </si>
  <si>
    <t>I003076</t>
  </si>
  <si>
    <t>I003077</t>
  </si>
  <si>
    <t>I003078</t>
  </si>
  <si>
    <t>I003079</t>
  </si>
  <si>
    <t>I003080</t>
  </si>
  <si>
    <t>I003081</t>
  </si>
  <si>
    <t>I003082</t>
  </si>
  <si>
    <t>I003083</t>
  </si>
  <si>
    <t>I003084</t>
  </si>
  <si>
    <t>I003085</t>
  </si>
  <si>
    <t>I003086</t>
  </si>
  <si>
    <t>I003087</t>
  </si>
  <si>
    <t>I003088</t>
  </si>
  <si>
    <t>I003089</t>
  </si>
  <si>
    <t>I003090</t>
  </si>
  <si>
    <t>I003091</t>
  </si>
  <si>
    <t>I003092</t>
  </si>
  <si>
    <t>I003093</t>
  </si>
  <si>
    <t>I003094</t>
  </si>
  <si>
    <t>I003095</t>
  </si>
  <si>
    <t>I003096</t>
  </si>
  <si>
    <t>I003097</t>
  </si>
  <si>
    <t>I003098</t>
  </si>
  <si>
    <t>I003099</t>
  </si>
  <si>
    <t>I003100</t>
  </si>
  <si>
    <t>I003101</t>
  </si>
  <si>
    <t>I003102</t>
  </si>
  <si>
    <t>I003103</t>
  </si>
  <si>
    <t>I003104</t>
  </si>
  <si>
    <t>I003105</t>
  </si>
  <si>
    <t>I003106</t>
  </si>
  <si>
    <t>I003107</t>
  </si>
  <si>
    <t>I003108</t>
  </si>
  <si>
    <t>I003109</t>
  </si>
  <si>
    <t>I003110</t>
  </si>
  <si>
    <t>I003111</t>
  </si>
  <si>
    <t>I003112</t>
  </si>
  <si>
    <t>I003113</t>
  </si>
  <si>
    <t>I003114</t>
  </si>
  <si>
    <t>I003115</t>
  </si>
  <si>
    <t>I003116</t>
  </si>
  <si>
    <t>I003117</t>
  </si>
  <si>
    <t>I003118</t>
  </si>
  <si>
    <t>I003119</t>
  </si>
  <si>
    <t>I003120</t>
  </si>
  <si>
    <t>I003121</t>
  </si>
  <si>
    <t>I003122</t>
  </si>
  <si>
    <t>I003123</t>
  </si>
  <si>
    <t>I003124</t>
  </si>
  <si>
    <t>I003125</t>
  </si>
  <si>
    <t>I003126</t>
  </si>
  <si>
    <t>I003127</t>
  </si>
  <si>
    <t>I003128</t>
  </si>
  <si>
    <t>I003129</t>
  </si>
  <si>
    <t>I003130</t>
  </si>
  <si>
    <t>I003131</t>
  </si>
  <si>
    <t>I003132</t>
  </si>
  <si>
    <t>I003133</t>
  </si>
  <si>
    <t>I003134</t>
  </si>
  <si>
    <t>I003135</t>
  </si>
  <si>
    <t>I003136</t>
  </si>
  <si>
    <t>I003137</t>
  </si>
  <si>
    <t>I003138</t>
  </si>
  <si>
    <t>I003139</t>
  </si>
  <si>
    <t>I003140</t>
  </si>
  <si>
    <t>I003141</t>
  </si>
  <si>
    <t>I003142</t>
  </si>
  <si>
    <t>I003143</t>
  </si>
  <si>
    <t>I003144</t>
  </si>
  <si>
    <t>I003145</t>
  </si>
  <si>
    <t>I003146</t>
  </si>
  <si>
    <t>I003147</t>
  </si>
  <si>
    <t>I003148</t>
  </si>
  <si>
    <t>I003149</t>
  </si>
  <si>
    <t>I003150</t>
  </si>
  <si>
    <t>I003151</t>
  </si>
  <si>
    <t>I003152</t>
  </si>
  <si>
    <t>I003153</t>
  </si>
  <si>
    <t>I003154</t>
  </si>
  <si>
    <t>I003155</t>
  </si>
  <si>
    <t>I003156</t>
  </si>
  <si>
    <t>I003157</t>
  </si>
  <si>
    <t>I003158</t>
  </si>
  <si>
    <t>I003159</t>
  </si>
  <si>
    <t>I003160</t>
  </si>
  <si>
    <t>I003161</t>
  </si>
  <si>
    <t>I003162</t>
  </si>
  <si>
    <t>I003163</t>
  </si>
  <si>
    <t>I003164</t>
  </si>
  <si>
    <t>I003165</t>
  </si>
  <si>
    <t>I003166</t>
  </si>
  <si>
    <t>I003167</t>
  </si>
  <si>
    <t>I003168</t>
  </si>
  <si>
    <t>I003169</t>
  </si>
  <si>
    <t>I003170</t>
  </si>
  <si>
    <t>I003171</t>
  </si>
  <si>
    <t>I003172</t>
  </si>
  <si>
    <t>I003173</t>
  </si>
  <si>
    <t>I003174</t>
  </si>
  <si>
    <t>I003175</t>
  </si>
  <si>
    <t>I003176</t>
  </si>
  <si>
    <t>I003177</t>
  </si>
  <si>
    <t>I003178</t>
  </si>
  <si>
    <t>I003179</t>
  </si>
  <si>
    <t>I003180</t>
  </si>
  <si>
    <t>I003181</t>
  </si>
  <si>
    <t>I003182</t>
  </si>
  <si>
    <t>I003183</t>
  </si>
  <si>
    <t>I003184</t>
  </si>
  <si>
    <t>I003185</t>
  </si>
  <si>
    <t>I003186</t>
  </si>
  <si>
    <t>I003187</t>
  </si>
  <si>
    <t>I003188</t>
  </si>
  <si>
    <t>I003189</t>
  </si>
  <si>
    <t>I003190</t>
  </si>
  <si>
    <t>I003191</t>
  </si>
  <si>
    <t>I003192</t>
  </si>
  <si>
    <t>I003193</t>
  </si>
  <si>
    <t>I003194</t>
  </si>
  <si>
    <t>I003195</t>
  </si>
  <si>
    <t>I003196</t>
  </si>
  <si>
    <t>I003197</t>
  </si>
  <si>
    <t>I003198</t>
  </si>
  <si>
    <t>I003199</t>
  </si>
  <si>
    <t>I003200</t>
  </si>
  <si>
    <t>I003201</t>
  </si>
  <si>
    <t>I003202</t>
  </si>
  <si>
    <t>I003203</t>
  </si>
  <si>
    <t>I003204</t>
  </si>
  <si>
    <t>I003205</t>
  </si>
  <si>
    <t>I003206</t>
  </si>
  <si>
    <t>I003207</t>
  </si>
  <si>
    <t>I003208</t>
  </si>
  <si>
    <t>I003209</t>
  </si>
  <si>
    <t>I003210</t>
  </si>
  <si>
    <t>I003211</t>
  </si>
  <si>
    <t>I003212</t>
  </si>
  <si>
    <t>I003213</t>
  </si>
  <si>
    <t>I003214</t>
  </si>
  <si>
    <t>I003215</t>
  </si>
  <si>
    <t>I003216</t>
  </si>
  <si>
    <t>I003217</t>
  </si>
  <si>
    <t>I003218</t>
  </si>
  <si>
    <t>I003219</t>
  </si>
  <si>
    <t>I003220</t>
  </si>
  <si>
    <t>I003221</t>
  </si>
  <si>
    <t>I003222</t>
  </si>
  <si>
    <t>I003223</t>
  </si>
  <si>
    <t>I003224</t>
  </si>
  <si>
    <t>I003225</t>
  </si>
  <si>
    <t>I003226</t>
  </si>
  <si>
    <t>I003227</t>
  </si>
  <si>
    <t>I003228</t>
  </si>
  <si>
    <t>I003229</t>
  </si>
  <si>
    <t>I003230</t>
  </si>
  <si>
    <t>I003231</t>
  </si>
  <si>
    <t>I003232</t>
  </si>
  <si>
    <t>I003233</t>
  </si>
  <si>
    <t>I003234</t>
  </si>
  <si>
    <t>I003235</t>
  </si>
  <si>
    <t>I003236</t>
  </si>
  <si>
    <t>I003237</t>
  </si>
  <si>
    <t>I003238</t>
  </si>
  <si>
    <t>I003239</t>
  </si>
  <si>
    <t>I003240</t>
  </si>
  <si>
    <t>I003241</t>
  </si>
  <si>
    <t>I003242</t>
  </si>
  <si>
    <t>I003243</t>
  </si>
  <si>
    <t>I003244</t>
  </si>
  <si>
    <t>I003245</t>
  </si>
  <si>
    <t>I003246</t>
  </si>
  <si>
    <t>I003247</t>
  </si>
  <si>
    <t>I003248</t>
  </si>
  <si>
    <t>I003249</t>
  </si>
  <si>
    <t>I003250</t>
  </si>
  <si>
    <t>I003251</t>
  </si>
  <si>
    <t>I003252</t>
  </si>
  <si>
    <t>I003253</t>
  </si>
  <si>
    <t>I003254</t>
  </si>
  <si>
    <t>I003255</t>
  </si>
  <si>
    <t>I003256</t>
  </si>
  <si>
    <t>I003257</t>
  </si>
  <si>
    <t>I003258</t>
  </si>
  <si>
    <t>I003259</t>
  </si>
  <si>
    <t>I003260</t>
  </si>
  <si>
    <t>I003261</t>
  </si>
  <si>
    <t>I003262</t>
  </si>
  <si>
    <t>I003263</t>
  </si>
  <si>
    <t>I003264</t>
  </si>
  <si>
    <t>I003265</t>
  </si>
  <si>
    <t>I003266</t>
  </si>
  <si>
    <t>I003267</t>
  </si>
  <si>
    <t>I003268</t>
  </si>
  <si>
    <t>I003269</t>
  </si>
  <si>
    <t>I003270</t>
  </si>
  <si>
    <t>I003271</t>
  </si>
  <si>
    <t>I003272</t>
  </si>
  <si>
    <t>I003273</t>
  </si>
  <si>
    <t>I003274</t>
  </si>
  <si>
    <t>I003275</t>
  </si>
  <si>
    <t>I003276</t>
  </si>
  <si>
    <t>I003277</t>
  </si>
  <si>
    <t>I003278</t>
  </si>
  <si>
    <t>I003279</t>
  </si>
  <si>
    <t>I003280</t>
  </si>
  <si>
    <t>I003281</t>
  </si>
  <si>
    <t>I003282</t>
  </si>
  <si>
    <t>I003283</t>
  </si>
  <si>
    <t>I003284</t>
  </si>
  <si>
    <t>I003285</t>
  </si>
  <si>
    <t>I003286</t>
  </si>
  <si>
    <t>I003287</t>
  </si>
  <si>
    <t>I003288</t>
  </si>
  <si>
    <t>I003289</t>
  </si>
  <si>
    <t>I003290</t>
  </si>
  <si>
    <t>I003291</t>
  </si>
  <si>
    <t>I003292</t>
  </si>
  <si>
    <t>I003293</t>
  </si>
  <si>
    <t>I003294</t>
  </si>
  <si>
    <t>I003295</t>
  </si>
  <si>
    <t>I003296</t>
  </si>
  <si>
    <t>I003297</t>
  </si>
  <si>
    <t>I003298</t>
  </si>
  <si>
    <t>I003299</t>
  </si>
  <si>
    <t>I003300</t>
  </si>
  <si>
    <t>I003301</t>
  </si>
  <si>
    <t>I003302</t>
  </si>
  <si>
    <t>I003303</t>
  </si>
  <si>
    <t>I003304</t>
  </si>
  <si>
    <t>I003305</t>
  </si>
  <si>
    <t>I003306</t>
  </si>
  <si>
    <t>I003307</t>
  </si>
  <si>
    <t>I003308</t>
  </si>
  <si>
    <t>I003309</t>
  </si>
  <si>
    <t>I003310</t>
  </si>
  <si>
    <t>I003311</t>
  </si>
  <si>
    <t>I003312</t>
  </si>
  <si>
    <t>I003313</t>
  </si>
  <si>
    <t>I003314</t>
  </si>
  <si>
    <t>I003315</t>
  </si>
  <si>
    <t>I003316</t>
  </si>
  <si>
    <t>I003317</t>
  </si>
  <si>
    <t>I003318</t>
  </si>
  <si>
    <t>I003319</t>
  </si>
  <si>
    <t>I003320</t>
  </si>
  <si>
    <t>I003321</t>
  </si>
  <si>
    <t>I003322</t>
  </si>
  <si>
    <t>I003323</t>
  </si>
  <si>
    <t>I003324</t>
  </si>
  <si>
    <t>I003325</t>
  </si>
  <si>
    <t>I003326</t>
  </si>
  <si>
    <t>I003327</t>
  </si>
  <si>
    <t>I003328</t>
  </si>
  <si>
    <t>I003329</t>
  </si>
  <si>
    <t>I003330</t>
  </si>
  <si>
    <t>I003331</t>
  </si>
  <si>
    <t>I003332</t>
  </si>
  <si>
    <t>I003333</t>
  </si>
  <si>
    <t>I003334</t>
  </si>
  <si>
    <t>I003335</t>
  </si>
  <si>
    <t>I003336</t>
  </si>
  <si>
    <t>I003337</t>
  </si>
  <si>
    <t>I003338</t>
  </si>
  <si>
    <t>I003339</t>
  </si>
  <si>
    <t>I003340</t>
  </si>
  <si>
    <t>I003341</t>
  </si>
  <si>
    <t>I003342</t>
  </si>
  <si>
    <t>I003343</t>
  </si>
  <si>
    <t>I003344</t>
  </si>
  <si>
    <t>I003345</t>
  </si>
  <si>
    <t>I003346</t>
  </si>
  <si>
    <t>I003347</t>
  </si>
  <si>
    <t>I003348</t>
  </si>
  <si>
    <t>I003349</t>
  </si>
  <si>
    <t>I003350</t>
  </si>
  <si>
    <t>I003351</t>
  </si>
  <si>
    <t>I003352</t>
  </si>
  <si>
    <t>I003353</t>
  </si>
  <si>
    <t>I003354</t>
  </si>
  <si>
    <t>I003355</t>
  </si>
  <si>
    <t>I003356</t>
  </si>
  <si>
    <t>I003357</t>
  </si>
  <si>
    <t>I003358</t>
  </si>
  <si>
    <t>I003359</t>
  </si>
  <si>
    <t>I003360</t>
  </si>
  <si>
    <t>I003361</t>
  </si>
  <si>
    <t>I003362</t>
  </si>
  <si>
    <t>I003363</t>
  </si>
  <si>
    <t>I003364</t>
  </si>
  <si>
    <t>I003365</t>
  </si>
  <si>
    <t>I003366</t>
  </si>
  <si>
    <t>I003367</t>
  </si>
  <si>
    <t>I003368</t>
  </si>
  <si>
    <t>I003369</t>
  </si>
  <si>
    <t>I003370</t>
  </si>
  <si>
    <t>I003371</t>
  </si>
  <si>
    <t>I003372</t>
  </si>
  <si>
    <t>I003373</t>
  </si>
  <si>
    <t>I003374</t>
  </si>
  <si>
    <t>I003375</t>
  </si>
  <si>
    <t>I003376</t>
  </si>
  <si>
    <t>I003377</t>
  </si>
  <si>
    <t>I003378</t>
  </si>
  <si>
    <t>I003379</t>
  </si>
  <si>
    <t>I003380</t>
  </si>
  <si>
    <t>I003381</t>
  </si>
  <si>
    <t>I003382</t>
  </si>
  <si>
    <t>I003383</t>
  </si>
  <si>
    <t>I003384</t>
  </si>
  <si>
    <t>I003385</t>
  </si>
  <si>
    <t>I003386</t>
  </si>
  <si>
    <t>I003387</t>
  </si>
  <si>
    <t>I003388</t>
  </si>
  <si>
    <t>I003389</t>
  </si>
  <si>
    <t>I003390</t>
  </si>
  <si>
    <t>I003391</t>
  </si>
  <si>
    <t>I003392</t>
  </si>
  <si>
    <t>I003393</t>
  </si>
  <si>
    <t>I003394</t>
  </si>
  <si>
    <t>I003395</t>
  </si>
  <si>
    <t>I003396</t>
  </si>
  <si>
    <t>I003397</t>
  </si>
  <si>
    <t>I003398</t>
  </si>
  <si>
    <t>I003399</t>
  </si>
  <si>
    <t>I003400</t>
  </si>
  <si>
    <t>I003401</t>
  </si>
  <si>
    <t>I003402</t>
  </si>
  <si>
    <t>I003403</t>
  </si>
  <si>
    <t>I003404</t>
  </si>
  <si>
    <t>I003405</t>
  </si>
  <si>
    <t>I003406</t>
  </si>
  <si>
    <t>I003407</t>
  </si>
  <si>
    <t>I003408</t>
  </si>
  <si>
    <t>I003409</t>
  </si>
  <si>
    <t>I003410</t>
  </si>
  <si>
    <t>I003411</t>
  </si>
  <si>
    <t>I003412</t>
  </si>
  <si>
    <t>I003413</t>
  </si>
  <si>
    <t>I003414</t>
  </si>
  <si>
    <t>I003415</t>
  </si>
  <si>
    <t>I003416</t>
  </si>
  <si>
    <t>I003417</t>
  </si>
  <si>
    <t>I003418</t>
  </si>
  <si>
    <t>I003419</t>
  </si>
  <si>
    <t>I003420</t>
  </si>
  <si>
    <t>I003421</t>
  </si>
  <si>
    <t>I003422</t>
  </si>
  <si>
    <t>I003423</t>
  </si>
  <si>
    <t>I003424</t>
  </si>
  <si>
    <t>I003425</t>
  </si>
  <si>
    <t>I003426</t>
  </si>
  <si>
    <t>I003427</t>
  </si>
  <si>
    <t>I003428</t>
  </si>
  <si>
    <t>I003429</t>
  </si>
  <si>
    <t>I003430</t>
  </si>
  <si>
    <t>I003431</t>
  </si>
  <si>
    <t>I003432</t>
  </si>
  <si>
    <t>I003433</t>
  </si>
  <si>
    <t>I003434</t>
  </si>
  <si>
    <t>I003435</t>
  </si>
  <si>
    <t>I003436</t>
  </si>
  <si>
    <t>I003437</t>
  </si>
  <si>
    <t>I003438</t>
  </si>
  <si>
    <t>I003439</t>
  </si>
  <si>
    <t>I003440</t>
  </si>
  <si>
    <t>I003441</t>
  </si>
  <si>
    <t>I003442</t>
  </si>
  <si>
    <t>I003443</t>
  </si>
  <si>
    <t>I003444</t>
  </si>
  <si>
    <t>I003445</t>
  </si>
  <si>
    <t>I003446</t>
  </si>
  <si>
    <t>I003447</t>
  </si>
  <si>
    <t>I003448</t>
  </si>
  <si>
    <t>I003449</t>
  </si>
  <si>
    <t>I003450</t>
  </si>
  <si>
    <t>I003451</t>
  </si>
  <si>
    <t>I003452</t>
  </si>
  <si>
    <t>I003453</t>
  </si>
  <si>
    <t>I003454</t>
  </si>
  <si>
    <t>I003455</t>
  </si>
  <si>
    <t>I003456</t>
  </si>
  <si>
    <t>I003457</t>
  </si>
  <si>
    <t>I003458</t>
  </si>
  <si>
    <t>I003459</t>
  </si>
  <si>
    <t>I003460</t>
  </si>
  <si>
    <t>I003461</t>
  </si>
  <si>
    <t>I003462</t>
  </si>
  <si>
    <t>I003463</t>
  </si>
  <si>
    <t>I003464</t>
  </si>
  <si>
    <t>I003465</t>
  </si>
  <si>
    <t>I003466</t>
  </si>
  <si>
    <t>I003467</t>
  </si>
  <si>
    <t>I003468</t>
  </si>
  <si>
    <t>I003469</t>
  </si>
  <si>
    <t>I003470</t>
  </si>
  <si>
    <t>I003471</t>
  </si>
  <si>
    <t>I003472</t>
  </si>
  <si>
    <t>I003473</t>
  </si>
  <si>
    <t>I003474</t>
  </si>
  <si>
    <t>I003475</t>
  </si>
  <si>
    <t>I003476</t>
  </si>
  <si>
    <t>I003477</t>
  </si>
  <si>
    <t>I003478</t>
  </si>
  <si>
    <t>I003479</t>
  </si>
  <si>
    <t>I003480</t>
  </si>
  <si>
    <t>I003481</t>
  </si>
  <si>
    <t>I003482</t>
  </si>
  <si>
    <t>I003483</t>
  </si>
  <si>
    <t>I003484</t>
  </si>
  <si>
    <t>I003485</t>
  </si>
  <si>
    <t>I003486</t>
  </si>
  <si>
    <t>I003487</t>
  </si>
  <si>
    <t>I003488</t>
  </si>
  <si>
    <t>I003489</t>
  </si>
  <si>
    <t>I003490</t>
  </si>
  <si>
    <t>I003491</t>
  </si>
  <si>
    <t>I003492</t>
  </si>
  <si>
    <t>I003493</t>
  </si>
  <si>
    <t>I003494</t>
  </si>
  <si>
    <t>I003495</t>
  </si>
  <si>
    <t>I003496</t>
  </si>
  <si>
    <t>I003497</t>
  </si>
  <si>
    <t>I003498</t>
  </si>
  <si>
    <t>I003499</t>
  </si>
  <si>
    <t>I003500</t>
  </si>
  <si>
    <t>I003501</t>
  </si>
  <si>
    <t>I003502</t>
  </si>
  <si>
    <t>I003503</t>
  </si>
  <si>
    <t>I003504</t>
  </si>
  <si>
    <t>I003505</t>
  </si>
  <si>
    <t>I003506</t>
  </si>
  <si>
    <t>I003507</t>
  </si>
  <si>
    <t>I003508</t>
  </si>
  <si>
    <t>I003509</t>
  </si>
  <si>
    <t>I003510</t>
  </si>
  <si>
    <t>I003511</t>
  </si>
  <si>
    <t>I003512</t>
  </si>
  <si>
    <t>I003513</t>
  </si>
  <si>
    <t>I003514</t>
  </si>
  <si>
    <t>I003515</t>
  </si>
  <si>
    <t>I003516</t>
  </si>
  <si>
    <t>I003517</t>
  </si>
  <si>
    <t>I003518</t>
  </si>
  <si>
    <t>I003519</t>
  </si>
  <si>
    <t>I003520</t>
  </si>
  <si>
    <t>I003521</t>
  </si>
  <si>
    <t>I003522</t>
  </si>
  <si>
    <t>I003523</t>
  </si>
  <si>
    <t>I003524</t>
  </si>
  <si>
    <t>I003525</t>
  </si>
  <si>
    <t>I003526</t>
  </si>
  <si>
    <t>I003527</t>
  </si>
  <si>
    <t>I003528</t>
  </si>
  <si>
    <t>I003529</t>
  </si>
  <si>
    <t>I003530</t>
  </si>
  <si>
    <t>I003531</t>
  </si>
  <si>
    <t>I003532</t>
  </si>
  <si>
    <t>I003533</t>
  </si>
  <si>
    <t>I003534</t>
  </si>
  <si>
    <t>I003535</t>
  </si>
  <si>
    <t>I003536</t>
  </si>
  <si>
    <t>I003537</t>
  </si>
  <si>
    <t>I003538</t>
  </si>
  <si>
    <t>I003539</t>
  </si>
  <si>
    <t>I003540</t>
  </si>
  <si>
    <t>I003541</t>
  </si>
  <si>
    <t>I003542</t>
  </si>
  <si>
    <t>I003543</t>
  </si>
  <si>
    <t>I003544</t>
  </si>
  <si>
    <t>I003545</t>
  </si>
  <si>
    <t>I003546</t>
  </si>
  <si>
    <t>I003547</t>
  </si>
  <si>
    <t>I003548</t>
  </si>
  <si>
    <t>I003549</t>
  </si>
  <si>
    <t>I003550</t>
  </si>
  <si>
    <t>I003551</t>
  </si>
  <si>
    <t>I003552</t>
  </si>
  <si>
    <t>I003553</t>
  </si>
  <si>
    <t>I003554</t>
  </si>
  <si>
    <t>I003555</t>
  </si>
  <si>
    <t>I003556</t>
  </si>
  <si>
    <t>I003557</t>
  </si>
  <si>
    <t>I003558</t>
  </si>
  <si>
    <t>I003559</t>
  </si>
  <si>
    <t>I003560</t>
  </si>
  <si>
    <t>I003561</t>
  </si>
  <si>
    <t>I003562</t>
  </si>
  <si>
    <t>I003563</t>
  </si>
  <si>
    <t>I003564</t>
  </si>
  <si>
    <t>I003565</t>
  </si>
  <si>
    <t>I003566</t>
  </si>
  <si>
    <t>I003567</t>
  </si>
  <si>
    <t>I003568</t>
  </si>
  <si>
    <t>I003569</t>
  </si>
  <si>
    <t>I003570</t>
  </si>
  <si>
    <t>I003571</t>
  </si>
  <si>
    <t>I003572</t>
  </si>
  <si>
    <t>I003573</t>
  </si>
  <si>
    <t>I003574</t>
  </si>
  <si>
    <t>I003575</t>
  </si>
  <si>
    <t>I003576</t>
  </si>
  <si>
    <t>I003577</t>
  </si>
  <si>
    <t>I003578</t>
  </si>
  <si>
    <t>I003579</t>
  </si>
  <si>
    <t>I003580</t>
  </si>
  <si>
    <t>I003581</t>
  </si>
  <si>
    <t>I003582</t>
  </si>
  <si>
    <t>I003583</t>
  </si>
  <si>
    <t>I003584</t>
  </si>
  <si>
    <t>I003585</t>
  </si>
  <si>
    <t>I003586</t>
  </si>
  <si>
    <t>I003587</t>
  </si>
  <si>
    <t>I003588</t>
  </si>
  <si>
    <t>I003589</t>
  </si>
  <si>
    <t>I003590</t>
  </si>
  <si>
    <t>I003591</t>
  </si>
  <si>
    <t>I003592</t>
  </si>
  <si>
    <t>I003593</t>
  </si>
  <si>
    <t>I003594</t>
  </si>
  <si>
    <t>I003595</t>
  </si>
  <si>
    <t>I003596</t>
  </si>
  <si>
    <t>I003597</t>
  </si>
  <si>
    <t>I003598</t>
  </si>
  <si>
    <t>I003599</t>
  </si>
  <si>
    <t>I003600</t>
  </si>
  <si>
    <t>I003601</t>
  </si>
  <si>
    <t>I003602</t>
  </si>
  <si>
    <t>I003603</t>
  </si>
  <si>
    <t>I003604</t>
  </si>
  <si>
    <t>I003605</t>
  </si>
  <si>
    <t>I003606</t>
  </si>
  <si>
    <t>I003607</t>
  </si>
  <si>
    <t>I003608</t>
  </si>
  <si>
    <t>I003609</t>
  </si>
  <si>
    <t>I003610</t>
  </si>
  <si>
    <t>I003611</t>
  </si>
  <si>
    <t>I003612</t>
  </si>
  <si>
    <t>I003613</t>
  </si>
  <si>
    <t>I003614</t>
  </si>
  <si>
    <t>I003615</t>
  </si>
  <si>
    <t>I003616</t>
  </si>
  <si>
    <t>I003617</t>
  </si>
  <si>
    <t>I003618</t>
  </si>
  <si>
    <t>I003619</t>
  </si>
  <si>
    <t>I003620</t>
  </si>
  <si>
    <t>I003621</t>
  </si>
  <si>
    <t>I003622</t>
  </si>
  <si>
    <t>I003623</t>
  </si>
  <si>
    <t>I003624</t>
  </si>
  <si>
    <t>I003625</t>
  </si>
  <si>
    <t>I003626</t>
  </si>
  <si>
    <t>I003627</t>
  </si>
  <si>
    <t>I003628</t>
  </si>
  <si>
    <t>I003629</t>
  </si>
  <si>
    <t>I003630</t>
  </si>
  <si>
    <t>I003631</t>
  </si>
  <si>
    <t>I003632</t>
  </si>
  <si>
    <t>I003633</t>
  </si>
  <si>
    <t>I003634</t>
  </si>
  <si>
    <t>I003635</t>
  </si>
  <si>
    <t>I003636</t>
  </si>
  <si>
    <t>I003637</t>
  </si>
  <si>
    <t>I003638</t>
  </si>
  <si>
    <t>I003639</t>
  </si>
  <si>
    <t>I003640</t>
  </si>
  <si>
    <t>I003641</t>
  </si>
  <si>
    <t>I003642</t>
  </si>
  <si>
    <t>I003643</t>
  </si>
  <si>
    <t>I003644</t>
  </si>
  <si>
    <t>I003645</t>
  </si>
  <si>
    <t>I003646</t>
  </si>
  <si>
    <t>I003647</t>
  </si>
  <si>
    <t>I003648</t>
  </si>
  <si>
    <t>I003649</t>
  </si>
  <si>
    <t>I003650</t>
  </si>
  <si>
    <t>I003651</t>
  </si>
  <si>
    <t>I003652</t>
  </si>
  <si>
    <t>I003653</t>
  </si>
  <si>
    <t>I003654</t>
  </si>
  <si>
    <t>I003655</t>
  </si>
  <si>
    <t>I003656</t>
  </si>
  <si>
    <t>I003657</t>
  </si>
  <si>
    <t>I003658</t>
  </si>
  <si>
    <t>I003659</t>
  </si>
  <si>
    <t>I003660</t>
  </si>
  <si>
    <t>I003661</t>
  </si>
  <si>
    <t>I003662</t>
  </si>
  <si>
    <t>I003663</t>
  </si>
  <si>
    <t>I003664</t>
  </si>
  <si>
    <t>I003665</t>
  </si>
  <si>
    <t>I003666</t>
  </si>
  <si>
    <t>I003667</t>
  </si>
  <si>
    <t>I003668</t>
  </si>
  <si>
    <t>I003669</t>
  </si>
  <si>
    <t>I003670</t>
  </si>
  <si>
    <t>I003671</t>
  </si>
  <si>
    <t>I003672</t>
  </si>
  <si>
    <t>I003673</t>
  </si>
  <si>
    <t>I003674</t>
  </si>
  <si>
    <t>I003675</t>
  </si>
  <si>
    <t>I003676</t>
  </si>
  <si>
    <t>I003677</t>
  </si>
  <si>
    <t>I003678</t>
  </si>
  <si>
    <t>I003679</t>
  </si>
  <si>
    <t>I003680</t>
  </si>
  <si>
    <t>I003681</t>
  </si>
  <si>
    <t>I003682</t>
  </si>
  <si>
    <t>I003683</t>
  </si>
  <si>
    <t>I003684</t>
  </si>
  <si>
    <t>I003685</t>
  </si>
  <si>
    <t>I003686</t>
  </si>
  <si>
    <t>I003687</t>
  </si>
  <si>
    <t>I003688</t>
  </si>
  <si>
    <t>I003689</t>
  </si>
  <si>
    <t>I003690</t>
  </si>
  <si>
    <t>I003691</t>
  </si>
  <si>
    <t>I003692</t>
  </si>
  <si>
    <t>I003693</t>
  </si>
  <si>
    <t>I003694</t>
  </si>
  <si>
    <t>I003695</t>
  </si>
  <si>
    <t>I003696</t>
  </si>
  <si>
    <t>I003697</t>
  </si>
  <si>
    <t>I003698</t>
  </si>
  <si>
    <t>I003699</t>
  </si>
  <si>
    <t>I003700</t>
  </si>
  <si>
    <t>I003701</t>
  </si>
  <si>
    <t>I003702</t>
  </si>
  <si>
    <t>I003703</t>
  </si>
  <si>
    <t>I003704</t>
  </si>
  <si>
    <t>I003705</t>
  </si>
  <si>
    <t>I003706</t>
  </si>
  <si>
    <t>I003707</t>
  </si>
  <si>
    <t>I003708</t>
  </si>
  <si>
    <t>I003709</t>
  </si>
  <si>
    <t>I003710</t>
  </si>
  <si>
    <t>I003711</t>
  </si>
  <si>
    <t>I003712</t>
  </si>
  <si>
    <t>I003713</t>
  </si>
  <si>
    <t>I003714</t>
  </si>
  <si>
    <t>I003715</t>
  </si>
  <si>
    <t>I003716</t>
  </si>
  <si>
    <t>I003717</t>
  </si>
  <si>
    <t>I003718</t>
  </si>
  <si>
    <t>I003719</t>
  </si>
  <si>
    <t>I003720</t>
  </si>
  <si>
    <t>I003721</t>
  </si>
  <si>
    <t>I003722</t>
  </si>
  <si>
    <t>I003723</t>
  </si>
  <si>
    <t>I003724</t>
  </si>
  <si>
    <t>I003725</t>
  </si>
  <si>
    <t>I003726</t>
  </si>
  <si>
    <t>I003727</t>
  </si>
  <si>
    <t>I003728</t>
  </si>
  <si>
    <t>I003729</t>
  </si>
  <si>
    <t>I003730</t>
  </si>
  <si>
    <t>I003731</t>
  </si>
  <si>
    <t>I003732</t>
  </si>
  <si>
    <t>I003733</t>
  </si>
  <si>
    <t>I003734</t>
  </si>
  <si>
    <t>I003735</t>
  </si>
  <si>
    <t>I003736</t>
  </si>
  <si>
    <t>I003737</t>
  </si>
  <si>
    <t>I003738</t>
  </si>
  <si>
    <t>I003739</t>
  </si>
  <si>
    <t>I003740</t>
  </si>
  <si>
    <t>I003741</t>
  </si>
  <si>
    <t>I003742</t>
  </si>
  <si>
    <t>I003743</t>
  </si>
  <si>
    <t>I003744</t>
  </si>
  <si>
    <t>I003745</t>
  </si>
  <si>
    <t>I003746</t>
  </si>
  <si>
    <t>I003747</t>
  </si>
  <si>
    <t>I003748</t>
  </si>
  <si>
    <t>I003749</t>
  </si>
  <si>
    <t>I003750</t>
  </si>
  <si>
    <t>I003751</t>
  </si>
  <si>
    <t>I003752</t>
  </si>
  <si>
    <t>I003753</t>
  </si>
  <si>
    <t>I003754</t>
  </si>
  <si>
    <t>I003755</t>
  </si>
  <si>
    <t>I003756</t>
  </si>
  <si>
    <t>I003757</t>
  </si>
  <si>
    <t>I003758</t>
  </si>
  <si>
    <t>I003759</t>
  </si>
  <si>
    <t>I003760</t>
  </si>
  <si>
    <t>I003761</t>
  </si>
  <si>
    <t>I003762</t>
  </si>
  <si>
    <t>I003763</t>
  </si>
  <si>
    <t>I003764</t>
  </si>
  <si>
    <t>I003765</t>
  </si>
  <si>
    <t>I003766</t>
  </si>
  <si>
    <t>I003767</t>
  </si>
  <si>
    <t>I003768</t>
  </si>
  <si>
    <t>I003769</t>
  </si>
  <si>
    <t>I003770</t>
  </si>
  <si>
    <t>I003771</t>
  </si>
  <si>
    <t>I003772</t>
  </si>
  <si>
    <t>I003773</t>
  </si>
  <si>
    <t>I003774</t>
  </si>
  <si>
    <t>I003775</t>
  </si>
  <si>
    <t>I003776</t>
  </si>
  <si>
    <t>I003777</t>
  </si>
  <si>
    <t>I003778</t>
  </si>
  <si>
    <t>I003779</t>
  </si>
  <si>
    <t>I003780</t>
  </si>
  <si>
    <t>I003781</t>
  </si>
  <si>
    <t>I003782</t>
  </si>
  <si>
    <t>I003783</t>
  </si>
  <si>
    <t>I003784</t>
  </si>
  <si>
    <t>I003785</t>
  </si>
  <si>
    <t>I003786</t>
  </si>
  <si>
    <t>I003787</t>
  </si>
  <si>
    <t>I003788</t>
  </si>
  <si>
    <t>I003789</t>
  </si>
  <si>
    <t>I003790</t>
  </si>
  <si>
    <t>I003791</t>
  </si>
  <si>
    <t>I003792</t>
  </si>
  <si>
    <t>I003793</t>
  </si>
  <si>
    <t>I003794</t>
  </si>
  <si>
    <t>I003795</t>
  </si>
  <si>
    <t>I003796</t>
  </si>
  <si>
    <t>I003797</t>
  </si>
  <si>
    <t>I003798</t>
  </si>
  <si>
    <t>I003799</t>
  </si>
  <si>
    <t>I003800</t>
  </si>
  <si>
    <t>I003801</t>
  </si>
  <si>
    <t>I003802</t>
  </si>
  <si>
    <t>I003803</t>
  </si>
  <si>
    <t>I003804</t>
  </si>
  <si>
    <t>I003805</t>
  </si>
  <si>
    <t>I003806</t>
  </si>
  <si>
    <t>I003807</t>
  </si>
  <si>
    <t>I003808</t>
  </si>
  <si>
    <t>I003809</t>
  </si>
  <si>
    <t>I003810</t>
  </si>
  <si>
    <t>I003811</t>
  </si>
  <si>
    <t>I003812</t>
  </si>
  <si>
    <t>I003813</t>
  </si>
  <si>
    <t>I003814</t>
  </si>
  <si>
    <t>I003815</t>
  </si>
  <si>
    <t>I003816</t>
  </si>
  <si>
    <t>I003817</t>
  </si>
  <si>
    <t>I003818</t>
  </si>
  <si>
    <t>I003819</t>
  </si>
  <si>
    <t>I003820</t>
  </si>
  <si>
    <t>I003821</t>
  </si>
  <si>
    <t>I003822</t>
  </si>
  <si>
    <t>I003823</t>
  </si>
  <si>
    <t>I003824</t>
  </si>
  <si>
    <t>I003825</t>
  </si>
  <si>
    <t>I003826</t>
  </si>
  <si>
    <t>I003827</t>
  </si>
  <si>
    <t>I003828</t>
  </si>
  <si>
    <t>I003829</t>
  </si>
  <si>
    <t>I003830</t>
  </si>
  <si>
    <t>I003831</t>
  </si>
  <si>
    <t>I003832</t>
  </si>
  <si>
    <t>I003833</t>
  </si>
  <si>
    <t>I003834</t>
  </si>
  <si>
    <t>I003835</t>
  </si>
  <si>
    <t>I003836</t>
  </si>
  <si>
    <t>I003837</t>
  </si>
  <si>
    <t>I003838</t>
  </si>
  <si>
    <t>I003839</t>
  </si>
  <si>
    <t>I003840</t>
  </si>
  <si>
    <t>I003841</t>
  </si>
  <si>
    <t>I003842</t>
  </si>
  <si>
    <t>I003843</t>
  </si>
  <si>
    <t>I003844</t>
  </si>
  <si>
    <t>I003845</t>
  </si>
  <si>
    <t>I003846</t>
  </si>
  <si>
    <t>I003847</t>
  </si>
  <si>
    <t>I003848</t>
  </si>
  <si>
    <t>I003849</t>
  </si>
  <si>
    <t>I003850</t>
  </si>
  <si>
    <t>I003851</t>
  </si>
  <si>
    <t>I003852</t>
  </si>
  <si>
    <t>I003853</t>
  </si>
  <si>
    <t>I003854</t>
  </si>
  <si>
    <t>I003855</t>
  </si>
  <si>
    <t>I003856</t>
  </si>
  <si>
    <t>I003857</t>
  </si>
  <si>
    <t>I003858</t>
  </si>
  <si>
    <t>I003859</t>
  </si>
  <si>
    <t>I003860</t>
  </si>
  <si>
    <t>I003861</t>
  </si>
  <si>
    <t>I003862</t>
  </si>
  <si>
    <t>I003863</t>
  </si>
  <si>
    <t>I003864</t>
  </si>
  <si>
    <t>I003865</t>
  </si>
  <si>
    <t>I003866</t>
  </si>
  <si>
    <t>I003867</t>
  </si>
  <si>
    <t>I003868</t>
  </si>
  <si>
    <t>I003869</t>
  </si>
  <si>
    <t>I003870</t>
  </si>
  <si>
    <t>I003871</t>
  </si>
  <si>
    <t>I003872</t>
  </si>
  <si>
    <t>I003873</t>
  </si>
  <si>
    <t>I003874</t>
  </si>
  <si>
    <t>I003875</t>
  </si>
  <si>
    <t>I003876</t>
  </si>
  <si>
    <t>I003877</t>
  </si>
  <si>
    <t>I003878</t>
  </si>
  <si>
    <t>I003879</t>
  </si>
  <si>
    <t>I003880</t>
  </si>
  <si>
    <t>I003881</t>
  </si>
  <si>
    <t>I003882</t>
  </si>
  <si>
    <t>I003883</t>
  </si>
  <si>
    <t>I003884</t>
  </si>
  <si>
    <t>I003885</t>
  </si>
  <si>
    <t>I003886</t>
  </si>
  <si>
    <t>I003887</t>
  </si>
  <si>
    <t>I003888</t>
  </si>
  <si>
    <t>I003889</t>
  </si>
  <si>
    <t>I003890</t>
  </si>
  <si>
    <t>I003891</t>
  </si>
  <si>
    <t>I003892</t>
  </si>
  <si>
    <t>I003893</t>
  </si>
  <si>
    <t>I003894</t>
  </si>
  <si>
    <t>I003895</t>
  </si>
  <si>
    <t>I003896</t>
  </si>
  <si>
    <t>I003897</t>
  </si>
  <si>
    <t>I003898</t>
  </si>
  <si>
    <t>I003899</t>
  </si>
  <si>
    <t>I003900</t>
  </si>
  <si>
    <t>I003901</t>
  </si>
  <si>
    <t>I003902</t>
  </si>
  <si>
    <t>I003903</t>
  </si>
  <si>
    <t>I003904</t>
  </si>
  <si>
    <t>I003905</t>
  </si>
  <si>
    <t>I003906</t>
  </si>
  <si>
    <t>I003907</t>
  </si>
  <si>
    <t>I003908</t>
  </si>
  <si>
    <t>I003909</t>
  </si>
  <si>
    <t>I003910</t>
  </si>
  <si>
    <t>I003911</t>
  </si>
  <si>
    <t>I003912</t>
  </si>
  <si>
    <t>I003913</t>
  </si>
  <si>
    <t>I003914</t>
  </si>
  <si>
    <t>I003915</t>
  </si>
  <si>
    <t>I003916</t>
  </si>
  <si>
    <t>I003917</t>
  </si>
  <si>
    <t>I003918</t>
  </si>
  <si>
    <t>I003919</t>
  </si>
  <si>
    <t>I003920</t>
  </si>
  <si>
    <t>I003921</t>
  </si>
  <si>
    <t>I003922</t>
  </si>
  <si>
    <t>I003923</t>
  </si>
  <si>
    <t>I003924</t>
  </si>
  <si>
    <t>I003925</t>
  </si>
  <si>
    <t>I003926</t>
  </si>
  <si>
    <t>I003927</t>
  </si>
  <si>
    <t>I003928</t>
  </si>
  <si>
    <t>I003929</t>
  </si>
  <si>
    <t>I003930</t>
  </si>
  <si>
    <t>I003931</t>
  </si>
  <si>
    <t>I003932</t>
  </si>
  <si>
    <t>I003933</t>
  </si>
  <si>
    <t>I003934</t>
  </si>
  <si>
    <t>I003935</t>
  </si>
  <si>
    <t>I003936</t>
  </si>
  <si>
    <t>I003937</t>
  </si>
  <si>
    <t>I003938</t>
  </si>
  <si>
    <t>I003939</t>
  </si>
  <si>
    <t>I003940</t>
  </si>
  <si>
    <t>I003941</t>
  </si>
  <si>
    <t>I003942</t>
  </si>
  <si>
    <t>I003943</t>
  </si>
  <si>
    <t>I003944</t>
  </si>
  <si>
    <t>I003945</t>
  </si>
  <si>
    <t>I003946</t>
  </si>
  <si>
    <t>I003947</t>
  </si>
  <si>
    <t>I003948</t>
  </si>
  <si>
    <t>I003949</t>
  </si>
  <si>
    <t>I003950</t>
  </si>
  <si>
    <t>I003951</t>
  </si>
  <si>
    <t>I003952</t>
  </si>
  <si>
    <t>I003953</t>
  </si>
  <si>
    <t>I003954</t>
  </si>
  <si>
    <t>I003955</t>
  </si>
  <si>
    <t>I003956</t>
  </si>
  <si>
    <t>I003957</t>
  </si>
  <si>
    <t>I003958</t>
  </si>
  <si>
    <t>I003959</t>
  </si>
  <si>
    <t>I003960</t>
  </si>
  <si>
    <t>I003961</t>
  </si>
  <si>
    <t>I003962</t>
  </si>
  <si>
    <t>I003963</t>
  </si>
  <si>
    <t>I003964</t>
  </si>
  <si>
    <t>I003965</t>
  </si>
  <si>
    <t>I003966</t>
  </si>
  <si>
    <t>I003967</t>
  </si>
  <si>
    <t>I003968</t>
  </si>
  <si>
    <t>I003969</t>
  </si>
  <si>
    <t>I003970</t>
  </si>
  <si>
    <t>I003971</t>
  </si>
  <si>
    <t>I003972</t>
  </si>
  <si>
    <t>I003973</t>
  </si>
  <si>
    <t>I003974</t>
  </si>
  <si>
    <t>I003975</t>
  </si>
  <si>
    <t>I003976</t>
  </si>
  <si>
    <t>I003977</t>
  </si>
  <si>
    <t>I003978</t>
  </si>
  <si>
    <t>I003979</t>
  </si>
  <si>
    <t>I003980</t>
  </si>
  <si>
    <t>I003981</t>
  </si>
  <si>
    <t>I003982</t>
  </si>
  <si>
    <t>I003983</t>
  </si>
  <si>
    <t>I003984</t>
  </si>
  <si>
    <t>I003985</t>
  </si>
  <si>
    <t>I003986</t>
  </si>
  <si>
    <t>I003987</t>
  </si>
  <si>
    <t>I003988</t>
  </si>
  <si>
    <t>I003989</t>
  </si>
  <si>
    <t>I003990</t>
  </si>
  <si>
    <t>I003991</t>
  </si>
  <si>
    <t>I003992</t>
  </si>
  <si>
    <t>I003993</t>
  </si>
  <si>
    <t>I003994</t>
  </si>
  <si>
    <t>I003995</t>
  </si>
  <si>
    <t>I003996</t>
  </si>
  <si>
    <t>I003997</t>
  </si>
  <si>
    <t>I003998</t>
  </si>
  <si>
    <t>I003999</t>
  </si>
  <si>
    <t>I004000</t>
  </si>
  <si>
    <t>I004001</t>
  </si>
  <si>
    <t>I004002</t>
  </si>
  <si>
    <t>I004003</t>
  </si>
  <si>
    <t>I004004</t>
  </si>
  <si>
    <t>I004005</t>
  </si>
  <si>
    <t>I004006</t>
  </si>
  <si>
    <t>I004007</t>
  </si>
  <si>
    <t>I004008</t>
  </si>
  <si>
    <t>I004009</t>
  </si>
  <si>
    <t>I004010</t>
  </si>
  <si>
    <t>I004011</t>
  </si>
  <si>
    <t>I004012</t>
  </si>
  <si>
    <t>I004013</t>
  </si>
  <si>
    <t>I004014</t>
  </si>
  <si>
    <t>I004015</t>
  </si>
  <si>
    <t>I004016</t>
  </si>
  <si>
    <t>I004017</t>
  </si>
  <si>
    <t>I004018</t>
  </si>
  <si>
    <t>I004019</t>
  </si>
  <si>
    <t>I004020</t>
  </si>
  <si>
    <t>I004021</t>
  </si>
  <si>
    <t>I004022</t>
  </si>
  <si>
    <t>I004023</t>
  </si>
  <si>
    <t>I004024</t>
  </si>
  <si>
    <t>I004025</t>
  </si>
  <si>
    <t>I004026</t>
  </si>
  <si>
    <t>I004027</t>
  </si>
  <si>
    <t>I004028</t>
  </si>
  <si>
    <t>I004029</t>
  </si>
  <si>
    <t>I004030</t>
  </si>
  <si>
    <t>I004031</t>
  </si>
  <si>
    <t>I004032</t>
  </si>
  <si>
    <t>I004033</t>
  </si>
  <si>
    <t>I004034</t>
  </si>
  <si>
    <t>I004035</t>
  </si>
  <si>
    <t>I004036</t>
  </si>
  <si>
    <t>I004037</t>
  </si>
  <si>
    <t>I004038</t>
  </si>
  <si>
    <t>I004039</t>
  </si>
  <si>
    <t>I004040</t>
  </si>
  <si>
    <t>I004041</t>
  </si>
  <si>
    <t>I004042</t>
  </si>
  <si>
    <t>I004043</t>
  </si>
  <si>
    <t>I004044</t>
  </si>
  <si>
    <t>I004045</t>
  </si>
  <si>
    <t>I004046</t>
  </si>
  <si>
    <t>I004047</t>
  </si>
  <si>
    <t>I004048</t>
  </si>
  <si>
    <t>I004049</t>
  </si>
  <si>
    <t>I004050</t>
  </si>
  <si>
    <t>I004051</t>
  </si>
  <si>
    <t>I004052</t>
  </si>
  <si>
    <t>I004053</t>
  </si>
  <si>
    <t>I004054</t>
  </si>
  <si>
    <t>I004055</t>
  </si>
  <si>
    <t>I004056</t>
  </si>
  <si>
    <t>I004057</t>
  </si>
  <si>
    <t>I004058</t>
  </si>
  <si>
    <t>I004059</t>
  </si>
  <si>
    <t>I004060</t>
  </si>
  <si>
    <t>I004061</t>
  </si>
  <si>
    <t>I004062</t>
  </si>
  <si>
    <t>I004063</t>
  </si>
  <si>
    <t>I004064</t>
  </si>
  <si>
    <t>I004065</t>
  </si>
  <si>
    <t>I004066</t>
  </si>
  <si>
    <t>I004067</t>
  </si>
  <si>
    <t>I004068</t>
  </si>
  <si>
    <t>I004069</t>
  </si>
  <si>
    <t>I004070</t>
  </si>
  <si>
    <t>I004071</t>
  </si>
  <si>
    <t>I004072</t>
  </si>
  <si>
    <t>I004073</t>
  </si>
  <si>
    <t>I004074</t>
  </si>
  <si>
    <t>I004075</t>
  </si>
  <si>
    <t>I004076</t>
  </si>
  <si>
    <t>I004077</t>
  </si>
  <si>
    <t>I004078</t>
  </si>
  <si>
    <t>I004079</t>
  </si>
  <si>
    <t>I004080</t>
  </si>
  <si>
    <t>I004081</t>
  </si>
  <si>
    <t>I004082</t>
  </si>
  <si>
    <t>I004083</t>
  </si>
  <si>
    <t>I004084</t>
  </si>
  <si>
    <t>I004085</t>
  </si>
  <si>
    <t>I004086</t>
  </si>
  <si>
    <t>I004087</t>
  </si>
  <si>
    <t>I004088</t>
  </si>
  <si>
    <t>I004089</t>
  </si>
  <si>
    <t>I004090</t>
  </si>
  <si>
    <t>I004091</t>
  </si>
  <si>
    <t>I004092</t>
  </si>
  <si>
    <t>I004093</t>
  </si>
  <si>
    <t>I004094</t>
  </si>
  <si>
    <t>I004095</t>
  </si>
  <si>
    <t>I004096</t>
  </si>
  <si>
    <t>I004097</t>
  </si>
  <si>
    <t>I004098</t>
  </si>
  <si>
    <t>I004099</t>
  </si>
  <si>
    <t>I004100</t>
  </si>
  <si>
    <t>I004101</t>
  </si>
  <si>
    <t>I004102</t>
  </si>
  <si>
    <t>I004103</t>
  </si>
  <si>
    <t>I004104</t>
  </si>
  <si>
    <t>I004105</t>
  </si>
  <si>
    <t>I004106</t>
  </si>
  <si>
    <t>I004107</t>
  </si>
  <si>
    <t>I004108</t>
  </si>
  <si>
    <t>I004109</t>
  </si>
  <si>
    <t>I004110</t>
  </si>
  <si>
    <t>I004111</t>
  </si>
  <si>
    <t>I004112</t>
  </si>
  <si>
    <t>I004113</t>
  </si>
  <si>
    <t>I004114</t>
  </si>
  <si>
    <t>I004115</t>
  </si>
  <si>
    <t>I004116</t>
  </si>
  <si>
    <t>I004117</t>
  </si>
  <si>
    <t>I004118</t>
  </si>
  <si>
    <t>I004119</t>
  </si>
  <si>
    <t>I004120</t>
  </si>
  <si>
    <t>I004121</t>
  </si>
  <si>
    <t>I004122</t>
  </si>
  <si>
    <t>I004123</t>
  </si>
  <si>
    <t>I004124</t>
  </si>
  <si>
    <t>I004125</t>
  </si>
  <si>
    <t>I004126</t>
  </si>
  <si>
    <t>I004127</t>
  </si>
  <si>
    <t>I004128</t>
  </si>
  <si>
    <t>I004129</t>
  </si>
  <si>
    <t>I004130</t>
  </si>
  <si>
    <t>I004131</t>
  </si>
  <si>
    <t>I004132</t>
  </si>
  <si>
    <t>I004133</t>
  </si>
  <si>
    <t>I004134</t>
  </si>
  <si>
    <t>I004135</t>
  </si>
  <si>
    <t>I004136</t>
  </si>
  <si>
    <t>I004137</t>
  </si>
  <si>
    <t>I004138</t>
  </si>
  <si>
    <t>I004139</t>
  </si>
  <si>
    <t>I004140</t>
  </si>
  <si>
    <t>I004141</t>
  </si>
  <si>
    <t>I004142</t>
  </si>
  <si>
    <t>I004143</t>
  </si>
  <si>
    <t>I004144</t>
  </si>
  <si>
    <t>I004145</t>
  </si>
  <si>
    <t>I004146</t>
  </si>
  <si>
    <t>I004147</t>
  </si>
  <si>
    <t>I004148</t>
  </si>
  <si>
    <t>I004149</t>
  </si>
  <si>
    <t>I004150</t>
  </si>
  <si>
    <t>I004151</t>
  </si>
  <si>
    <t>I004152</t>
  </si>
  <si>
    <t>I004153</t>
  </si>
  <si>
    <t>I004154</t>
  </si>
  <si>
    <t>I004155</t>
  </si>
  <si>
    <t>I004156</t>
  </si>
  <si>
    <t>I004157</t>
  </si>
  <si>
    <t>I004158</t>
  </si>
  <si>
    <t>I004159</t>
  </si>
  <si>
    <t>I004160</t>
  </si>
  <si>
    <t>I004161</t>
  </si>
  <si>
    <t>I004162</t>
  </si>
  <si>
    <t>I004163</t>
  </si>
  <si>
    <t>I004164</t>
  </si>
  <si>
    <t>I004165</t>
  </si>
  <si>
    <t>I004166</t>
  </si>
  <si>
    <t>I004167</t>
  </si>
  <si>
    <t>I004168</t>
  </si>
  <si>
    <t>I004169</t>
  </si>
  <si>
    <t>I004170</t>
  </si>
  <si>
    <t>I004171</t>
  </si>
  <si>
    <t>I004172</t>
  </si>
  <si>
    <t>I004173</t>
  </si>
  <si>
    <t>I004174</t>
  </si>
  <si>
    <t>I004175</t>
  </si>
  <si>
    <t>I004176</t>
  </si>
  <si>
    <t>I004177</t>
  </si>
  <si>
    <t>I004178</t>
  </si>
  <si>
    <t>I004179</t>
  </si>
  <si>
    <t>I004180</t>
  </si>
  <si>
    <t>I004181</t>
  </si>
  <si>
    <t>I004182</t>
  </si>
  <si>
    <t>I004183</t>
  </si>
  <si>
    <t>I004184</t>
  </si>
  <si>
    <t>I004185</t>
  </si>
  <si>
    <t>I004186</t>
  </si>
  <si>
    <t>I004187</t>
  </si>
  <si>
    <t>I004188</t>
  </si>
  <si>
    <t>I004189</t>
  </si>
  <si>
    <t>I004190</t>
  </si>
  <si>
    <t>I004191</t>
  </si>
  <si>
    <t>I004192</t>
  </si>
  <si>
    <t>I004193</t>
  </si>
  <si>
    <t>I004194</t>
  </si>
  <si>
    <t>I004195</t>
  </si>
  <si>
    <t>I004196</t>
  </si>
  <si>
    <t>I004197</t>
  </si>
  <si>
    <t>I004198</t>
  </si>
  <si>
    <t>I004199</t>
  </si>
  <si>
    <t>I004200</t>
  </si>
  <si>
    <t>I004201</t>
  </si>
  <si>
    <t>I004202</t>
  </si>
  <si>
    <t>I004203</t>
  </si>
  <si>
    <t>I004204</t>
  </si>
  <si>
    <t>I004205</t>
  </si>
  <si>
    <t>I004206</t>
  </si>
  <si>
    <t>I004207</t>
  </si>
  <si>
    <t>I004208</t>
  </si>
  <si>
    <t>I004209</t>
  </si>
  <si>
    <t>I004210</t>
  </si>
  <si>
    <t>I004211</t>
  </si>
  <si>
    <t>I004212</t>
  </si>
  <si>
    <t>I004213</t>
  </si>
  <si>
    <t>I004214</t>
  </si>
  <si>
    <t>I004215</t>
  </si>
  <si>
    <t>I004216</t>
  </si>
  <si>
    <t>I004217</t>
  </si>
  <si>
    <t>I004218</t>
  </si>
  <si>
    <t>I004219</t>
  </si>
  <si>
    <t>I004220</t>
  </si>
  <si>
    <t>I004221</t>
  </si>
  <si>
    <t>I004222</t>
  </si>
  <si>
    <t>I004223</t>
  </si>
  <si>
    <t>I004224</t>
  </si>
  <si>
    <t>I004225</t>
  </si>
  <si>
    <t>I004226</t>
  </si>
  <si>
    <t>I004227</t>
  </si>
  <si>
    <t>I004228</t>
  </si>
  <si>
    <t>I004229</t>
  </si>
  <si>
    <t>I004230</t>
  </si>
  <si>
    <t>I004231</t>
  </si>
  <si>
    <t>I004232</t>
  </si>
  <si>
    <t>I004233</t>
  </si>
  <si>
    <t>I004234</t>
  </si>
  <si>
    <t>I004235</t>
  </si>
  <si>
    <t>I004236</t>
  </si>
  <si>
    <t>I004237</t>
  </si>
  <si>
    <t>I004238</t>
  </si>
  <si>
    <t>I004239</t>
  </si>
  <si>
    <t>I004240</t>
  </si>
  <si>
    <t>I004241</t>
  </si>
  <si>
    <t>I004242</t>
  </si>
  <si>
    <t>I004243</t>
  </si>
  <si>
    <t>I004244</t>
  </si>
  <si>
    <t>I004245</t>
  </si>
  <si>
    <t>I004246</t>
  </si>
  <si>
    <t>I004247</t>
  </si>
  <si>
    <t>I004248</t>
  </si>
  <si>
    <t>I004249</t>
  </si>
  <si>
    <t>I004250</t>
  </si>
  <si>
    <t>I004251</t>
  </si>
  <si>
    <t>I004252</t>
  </si>
  <si>
    <t>I004253</t>
  </si>
  <si>
    <t>I004254</t>
  </si>
  <si>
    <t>I004255</t>
  </si>
  <si>
    <t>I004256</t>
  </si>
  <si>
    <t>I004257</t>
  </si>
  <si>
    <t>I004258</t>
  </si>
  <si>
    <t>I004259</t>
  </si>
  <si>
    <t>I004260</t>
  </si>
  <si>
    <t>I004261</t>
  </si>
  <si>
    <t>I004262</t>
  </si>
  <si>
    <t>I004263</t>
  </si>
  <si>
    <t>I004264</t>
  </si>
  <si>
    <t>I004265</t>
  </si>
  <si>
    <t>I004266</t>
  </si>
  <si>
    <t>I004267</t>
  </si>
  <si>
    <t>I004268</t>
  </si>
  <si>
    <t>I004269</t>
  </si>
  <si>
    <t>I004270</t>
  </si>
  <si>
    <t>I004271</t>
  </si>
  <si>
    <t>I004272</t>
  </si>
  <si>
    <t>I004273</t>
  </si>
  <si>
    <t>I004274</t>
  </si>
  <si>
    <t>I004275</t>
  </si>
  <si>
    <t>I004276</t>
  </si>
  <si>
    <t>I004277</t>
  </si>
  <si>
    <t>I004278</t>
  </si>
  <si>
    <t>I004279</t>
  </si>
  <si>
    <t>I004280</t>
  </si>
  <si>
    <t>I004281</t>
  </si>
  <si>
    <t>I004282</t>
  </si>
  <si>
    <t>I004283</t>
  </si>
  <si>
    <t>I004284</t>
  </si>
  <si>
    <t>I004285</t>
  </si>
  <si>
    <t>I004286</t>
  </si>
  <si>
    <t>I004287</t>
  </si>
  <si>
    <t>I004288</t>
  </si>
  <si>
    <t>I004289</t>
  </si>
  <si>
    <t>I004290</t>
  </si>
  <si>
    <t>I004291</t>
  </si>
  <si>
    <t>I004292</t>
  </si>
  <si>
    <t>I004293</t>
  </si>
  <si>
    <t>I004294</t>
  </si>
  <si>
    <t>I004295</t>
  </si>
  <si>
    <t>I004296</t>
  </si>
  <si>
    <t>I004297</t>
  </si>
  <si>
    <t>I004298</t>
  </si>
  <si>
    <t>I004299</t>
  </si>
  <si>
    <t>I004300</t>
  </si>
  <si>
    <t>I004301</t>
  </si>
  <si>
    <t>I004302</t>
  </si>
  <si>
    <t>I004303</t>
  </si>
  <si>
    <t>I004304</t>
  </si>
  <si>
    <t>I004305</t>
  </si>
  <si>
    <t>I004306</t>
  </si>
  <si>
    <t>I004307</t>
  </si>
  <si>
    <t>I004308</t>
  </si>
  <si>
    <t>I004309</t>
  </si>
  <si>
    <t>I004310</t>
  </si>
  <si>
    <t>I004311</t>
  </si>
  <si>
    <t>I004312</t>
  </si>
  <si>
    <t>I004313</t>
  </si>
  <si>
    <t>I004314</t>
  </si>
  <si>
    <t>I004315</t>
  </si>
  <si>
    <t>I004316</t>
  </si>
  <si>
    <t>I004317</t>
  </si>
  <si>
    <t>I004318</t>
  </si>
  <si>
    <t>I004319</t>
  </si>
  <si>
    <t>I004320</t>
  </si>
  <si>
    <t>I004321</t>
  </si>
  <si>
    <t>I004322</t>
  </si>
  <si>
    <t>I004323</t>
  </si>
  <si>
    <t>I004324</t>
  </si>
  <si>
    <t>I004325</t>
  </si>
  <si>
    <t>I004326</t>
  </si>
  <si>
    <t>I004327</t>
  </si>
  <si>
    <t>I004328</t>
  </si>
  <si>
    <t>I004329</t>
  </si>
  <si>
    <t>I004330</t>
  </si>
  <si>
    <t>I004331</t>
  </si>
  <si>
    <t>I004332</t>
  </si>
  <si>
    <t>I004333</t>
  </si>
  <si>
    <t>I004334</t>
  </si>
  <si>
    <t>I004335</t>
  </si>
  <si>
    <t>I004336</t>
  </si>
  <si>
    <t>I004337</t>
  </si>
  <si>
    <t>I004338</t>
  </si>
  <si>
    <t>I004339</t>
  </si>
  <si>
    <t>I004340</t>
  </si>
  <si>
    <t>I004341</t>
  </si>
  <si>
    <t>I004342</t>
  </si>
  <si>
    <t>I004343</t>
  </si>
  <si>
    <t>I004344</t>
  </si>
  <si>
    <t>I004345</t>
  </si>
  <si>
    <t>I004346</t>
  </si>
  <si>
    <t>I004347</t>
  </si>
  <si>
    <t>I004348</t>
  </si>
  <si>
    <t>I004349</t>
  </si>
  <si>
    <t>I004350</t>
  </si>
  <si>
    <t>I004351</t>
  </si>
  <si>
    <t>I004352</t>
  </si>
  <si>
    <t>I004353</t>
  </si>
  <si>
    <t>I004354</t>
  </si>
  <si>
    <t>I004355</t>
  </si>
  <si>
    <t>I004356</t>
  </si>
  <si>
    <t>I004357</t>
  </si>
  <si>
    <t>I004358</t>
  </si>
  <si>
    <t>I004359</t>
  </si>
  <si>
    <t>I004360</t>
  </si>
  <si>
    <t>I004361</t>
  </si>
  <si>
    <t>I004362</t>
  </si>
  <si>
    <t>I004363</t>
  </si>
  <si>
    <t>I004364</t>
  </si>
  <si>
    <t>I004365</t>
  </si>
  <si>
    <t>I004366</t>
  </si>
  <si>
    <t>I004367</t>
  </si>
  <si>
    <t>I004368</t>
  </si>
  <si>
    <t>I004369</t>
  </si>
  <si>
    <t>I004370</t>
  </si>
  <si>
    <t>I004371</t>
  </si>
  <si>
    <t>I004372</t>
  </si>
  <si>
    <t>I004373</t>
  </si>
  <si>
    <t>I004374</t>
  </si>
  <si>
    <t>I004375</t>
  </si>
  <si>
    <t>I004376</t>
  </si>
  <si>
    <t>I004377</t>
  </si>
  <si>
    <t>I004378</t>
  </si>
  <si>
    <t>I004379</t>
  </si>
  <si>
    <t>I004380</t>
  </si>
  <si>
    <t>I004381</t>
  </si>
  <si>
    <t>I004382</t>
  </si>
  <si>
    <t>I004383</t>
  </si>
  <si>
    <t>I004384</t>
  </si>
  <si>
    <t>I004385</t>
  </si>
  <si>
    <t>I004386</t>
  </si>
  <si>
    <t>I004387</t>
  </si>
  <si>
    <t>I004388</t>
  </si>
  <si>
    <t>I004389</t>
  </si>
  <si>
    <t>I004390</t>
  </si>
  <si>
    <t>I004391</t>
  </si>
  <si>
    <t>I004392</t>
  </si>
  <si>
    <t>I004393</t>
  </si>
  <si>
    <t>I004394</t>
  </si>
  <si>
    <t>I004395</t>
  </si>
  <si>
    <t>I004396</t>
  </si>
  <si>
    <t>I004397</t>
  </si>
  <si>
    <t>I004398</t>
  </si>
  <si>
    <t>I004399</t>
  </si>
  <si>
    <t>I004400</t>
  </si>
  <si>
    <t>I004401</t>
  </si>
  <si>
    <t>I004402</t>
  </si>
  <si>
    <t>I004403</t>
  </si>
  <si>
    <t>I004404</t>
  </si>
  <si>
    <t>I004405</t>
  </si>
  <si>
    <t>I004406</t>
  </si>
  <si>
    <t>I004407</t>
  </si>
  <si>
    <t>I004408</t>
  </si>
  <si>
    <t>I004409</t>
  </si>
  <si>
    <t>I004410</t>
  </si>
  <si>
    <t>I004411</t>
  </si>
  <si>
    <t>I004412</t>
  </si>
  <si>
    <t>I004413</t>
  </si>
  <si>
    <t>I004414</t>
  </si>
  <si>
    <t>I004415</t>
  </si>
  <si>
    <t>I004416</t>
  </si>
  <si>
    <t>I004417</t>
  </si>
  <si>
    <t>I004418</t>
  </si>
  <si>
    <t>I004419</t>
  </si>
  <si>
    <t>I004420</t>
  </si>
  <si>
    <t>I004421</t>
  </si>
  <si>
    <t>I004422</t>
  </si>
  <si>
    <t>I004423</t>
  </si>
  <si>
    <t>I004424</t>
  </si>
  <si>
    <t>I004425</t>
  </si>
  <si>
    <t>I004426</t>
  </si>
  <si>
    <t>I004427</t>
  </si>
  <si>
    <t>I004428</t>
  </si>
  <si>
    <t>I004429</t>
  </si>
  <si>
    <t>I004430</t>
  </si>
  <si>
    <t>I004431</t>
  </si>
  <si>
    <t>I004432</t>
  </si>
  <si>
    <t>I004433</t>
  </si>
  <si>
    <t>I004434</t>
  </si>
  <si>
    <t>I004435</t>
  </si>
  <si>
    <t>I004436</t>
  </si>
  <si>
    <t>I004437</t>
  </si>
  <si>
    <t>I004438</t>
  </si>
  <si>
    <t>I004439</t>
  </si>
  <si>
    <t>I004440</t>
  </si>
  <si>
    <t>I004441</t>
  </si>
  <si>
    <t>I004442</t>
  </si>
  <si>
    <t>I004443</t>
  </si>
  <si>
    <t>I004444</t>
  </si>
  <si>
    <t>I004445</t>
  </si>
  <si>
    <t>I004446</t>
  </si>
  <si>
    <t>I004447</t>
  </si>
  <si>
    <t>I004448</t>
  </si>
  <si>
    <t>I004449</t>
  </si>
  <si>
    <t>I004450</t>
  </si>
  <si>
    <t>I004451</t>
  </si>
  <si>
    <t>I004452</t>
  </si>
  <si>
    <t>I004453</t>
  </si>
  <si>
    <t>I004454</t>
  </si>
  <si>
    <t>I004455</t>
  </si>
  <si>
    <t>I004456</t>
  </si>
  <si>
    <t>I004457</t>
  </si>
  <si>
    <t>I004458</t>
  </si>
  <si>
    <t>I004459</t>
  </si>
  <si>
    <t>I004460</t>
  </si>
  <si>
    <t>I004461</t>
  </si>
  <si>
    <t>I004462</t>
  </si>
  <si>
    <t>I004463</t>
  </si>
  <si>
    <t>I004464</t>
  </si>
  <si>
    <t>I004465</t>
  </si>
  <si>
    <t>I004466</t>
  </si>
  <si>
    <t>I004467</t>
  </si>
  <si>
    <t>I004468</t>
  </si>
  <si>
    <t>I004469</t>
  </si>
  <si>
    <t>I004470</t>
  </si>
  <si>
    <t>I004471</t>
  </si>
  <si>
    <t>I004472</t>
  </si>
  <si>
    <t>I004473</t>
  </si>
  <si>
    <t>I004474</t>
  </si>
  <si>
    <t>I004475</t>
  </si>
  <si>
    <t>I004476</t>
  </si>
  <si>
    <t>I004477</t>
  </si>
  <si>
    <t>I004478</t>
  </si>
  <si>
    <t>I004479</t>
  </si>
  <si>
    <t>I004480</t>
  </si>
  <si>
    <t>I004481</t>
  </si>
  <si>
    <t>I004482</t>
  </si>
  <si>
    <t>I004483</t>
  </si>
  <si>
    <t>I004484</t>
  </si>
  <si>
    <t>I004485</t>
  </si>
  <si>
    <t>I004486</t>
  </si>
  <si>
    <t>I004487</t>
  </si>
  <si>
    <t>I004488</t>
  </si>
  <si>
    <t>I004489</t>
  </si>
  <si>
    <t>I004490</t>
  </si>
  <si>
    <t>I004491</t>
  </si>
  <si>
    <t>I004492</t>
  </si>
  <si>
    <t>I004493</t>
  </si>
  <si>
    <t>I004494</t>
  </si>
  <si>
    <t>I004495</t>
  </si>
  <si>
    <t>I004496</t>
  </si>
  <si>
    <t>I004497</t>
  </si>
  <si>
    <t>I004498</t>
  </si>
  <si>
    <t>I004499</t>
  </si>
  <si>
    <t>I004500</t>
  </si>
  <si>
    <t>I004501</t>
  </si>
  <si>
    <t>I004502</t>
  </si>
  <si>
    <t>I004503</t>
  </si>
  <si>
    <t>I004504</t>
  </si>
  <si>
    <t>I004505</t>
  </si>
  <si>
    <t>I004506</t>
  </si>
  <si>
    <t>I004507</t>
  </si>
  <si>
    <t>I004508</t>
  </si>
  <si>
    <t>I004509</t>
  </si>
  <si>
    <t>I004510</t>
  </si>
  <si>
    <t>I004511</t>
  </si>
  <si>
    <t>I004512</t>
  </si>
  <si>
    <t>I004513</t>
  </si>
  <si>
    <t>I004514</t>
  </si>
  <si>
    <t>I004515</t>
  </si>
  <si>
    <t>I004516</t>
  </si>
  <si>
    <t>I004517</t>
  </si>
  <si>
    <t>I004518</t>
  </si>
  <si>
    <t>I004519</t>
  </si>
  <si>
    <t>I004520</t>
  </si>
  <si>
    <t>I004521</t>
  </si>
  <si>
    <t>I004522</t>
  </si>
  <si>
    <t>I004523</t>
  </si>
  <si>
    <t>I004524</t>
  </si>
  <si>
    <t>I004525</t>
  </si>
  <si>
    <t>I004526</t>
  </si>
  <si>
    <t>I004527</t>
  </si>
  <si>
    <t>I004528</t>
  </si>
  <si>
    <t>I004529</t>
  </si>
  <si>
    <t>I004530</t>
  </si>
  <si>
    <t>I004531</t>
  </si>
  <si>
    <t>I004532</t>
  </si>
  <si>
    <t>I004533</t>
  </si>
  <si>
    <t>I004534</t>
  </si>
  <si>
    <t>I004535</t>
  </si>
  <si>
    <t>I004536</t>
  </si>
  <si>
    <t>I004537</t>
  </si>
  <si>
    <t>I004538</t>
  </si>
  <si>
    <t>I004539</t>
  </si>
  <si>
    <t>I004540</t>
  </si>
  <si>
    <t>I004541</t>
  </si>
  <si>
    <t>I004542</t>
  </si>
  <si>
    <t>I004543</t>
  </si>
  <si>
    <t>I004544</t>
  </si>
  <si>
    <t>I004545</t>
  </si>
  <si>
    <t>I004546</t>
  </si>
  <si>
    <t>I004547</t>
  </si>
  <si>
    <t>I004548</t>
  </si>
  <si>
    <t>I004549</t>
  </si>
  <si>
    <t>I004550</t>
  </si>
  <si>
    <t>I004551</t>
  </si>
  <si>
    <t>I004552</t>
  </si>
  <si>
    <t>I004553</t>
  </si>
  <si>
    <t>I004554</t>
  </si>
  <si>
    <t>I004555</t>
  </si>
  <si>
    <t>I004556</t>
  </si>
  <si>
    <t>I004557</t>
  </si>
  <si>
    <t>I004558</t>
  </si>
  <si>
    <t>I004559</t>
  </si>
  <si>
    <t>I004560</t>
  </si>
  <si>
    <t>I004561</t>
  </si>
  <si>
    <t>I004562</t>
  </si>
  <si>
    <t>I004563</t>
  </si>
  <si>
    <t>I004564</t>
  </si>
  <si>
    <t>I004565</t>
  </si>
  <si>
    <t>I004566</t>
  </si>
  <si>
    <t>I004567</t>
  </si>
  <si>
    <t>I004568</t>
  </si>
  <si>
    <t>I004569</t>
  </si>
  <si>
    <t>I004570</t>
  </si>
  <si>
    <t>I004571</t>
  </si>
  <si>
    <t>I004572</t>
  </si>
  <si>
    <t>I004573</t>
  </si>
  <si>
    <t>I004574</t>
  </si>
  <si>
    <t>I004575</t>
  </si>
  <si>
    <t>I004576</t>
  </si>
  <si>
    <t>I004577</t>
  </si>
  <si>
    <t>I004578</t>
  </si>
  <si>
    <t>I004579</t>
  </si>
  <si>
    <t>I004580</t>
  </si>
  <si>
    <t>I004581</t>
  </si>
  <si>
    <t>I004582</t>
  </si>
  <si>
    <t>I004583</t>
  </si>
  <si>
    <t>I004584</t>
  </si>
  <si>
    <t>I004585</t>
  </si>
  <si>
    <t>I004586</t>
  </si>
  <si>
    <t>I004587</t>
  </si>
  <si>
    <t>I004588</t>
  </si>
  <si>
    <t>I004589</t>
  </si>
  <si>
    <t>I004590</t>
  </si>
  <si>
    <t>I004591</t>
  </si>
  <si>
    <t>I004592</t>
  </si>
  <si>
    <t>I004593</t>
  </si>
  <si>
    <t>I004594</t>
  </si>
  <si>
    <t>I004595</t>
  </si>
  <si>
    <t>I004596</t>
  </si>
  <si>
    <t>I004597</t>
  </si>
  <si>
    <t>I004598</t>
  </si>
  <si>
    <t>I004599</t>
  </si>
  <si>
    <t>I004600</t>
  </si>
  <si>
    <t>I004601</t>
  </si>
  <si>
    <t>I004602</t>
  </si>
  <si>
    <t>I004603</t>
  </si>
  <si>
    <t>I004604</t>
  </si>
  <si>
    <t>I004605</t>
  </si>
  <si>
    <t>I004606</t>
  </si>
  <si>
    <t>I004607</t>
  </si>
  <si>
    <t>I004608</t>
  </si>
  <si>
    <t>I004609</t>
  </si>
  <si>
    <t>I004610</t>
  </si>
  <si>
    <t>I004611</t>
  </si>
  <si>
    <t>I004612</t>
  </si>
  <si>
    <t>I004613</t>
  </si>
  <si>
    <t>I004614</t>
  </si>
  <si>
    <t>I004615</t>
  </si>
  <si>
    <t>I004616</t>
  </si>
  <si>
    <t>I004617</t>
  </si>
  <si>
    <t>I004618</t>
  </si>
  <si>
    <t>I004619</t>
  </si>
  <si>
    <t>I004620</t>
  </si>
  <si>
    <t>I004621</t>
  </si>
  <si>
    <t>I004622</t>
  </si>
  <si>
    <t>I004623</t>
  </si>
  <si>
    <t>I004624</t>
  </si>
  <si>
    <t>I004625</t>
  </si>
  <si>
    <t>I004626</t>
  </si>
  <si>
    <t>I004627</t>
  </si>
  <si>
    <t>I004628</t>
  </si>
  <si>
    <t>I004629</t>
  </si>
  <si>
    <t>I004630</t>
  </si>
  <si>
    <t>I004631</t>
  </si>
  <si>
    <t>I004632</t>
  </si>
  <si>
    <t>I004633</t>
  </si>
  <si>
    <t>I004634</t>
  </si>
  <si>
    <t>I004635</t>
  </si>
  <si>
    <t>I004636</t>
  </si>
  <si>
    <t>I004637</t>
  </si>
  <si>
    <t>I004638</t>
  </si>
  <si>
    <t>I004639</t>
  </si>
  <si>
    <t>I004640</t>
  </si>
  <si>
    <t>I004641</t>
  </si>
  <si>
    <t>I004642</t>
  </si>
  <si>
    <t>I004643</t>
  </si>
  <si>
    <t>I004644</t>
  </si>
  <si>
    <t>I004645</t>
  </si>
  <si>
    <t>I004646</t>
  </si>
  <si>
    <t>I004647</t>
  </si>
  <si>
    <t>I004648</t>
  </si>
  <si>
    <t>I004649</t>
  </si>
  <si>
    <t>I004650</t>
  </si>
  <si>
    <t>I004651</t>
  </si>
  <si>
    <t>I004652</t>
  </si>
  <si>
    <t>I004653</t>
  </si>
  <si>
    <t>I004654</t>
  </si>
  <si>
    <t>I004655</t>
  </si>
  <si>
    <t>I004656</t>
  </si>
  <si>
    <t>I004657</t>
  </si>
  <si>
    <t>I004658</t>
  </si>
  <si>
    <t>I004659</t>
  </si>
  <si>
    <t>I004660</t>
  </si>
  <si>
    <t>I004661</t>
  </si>
  <si>
    <t>I004662</t>
  </si>
  <si>
    <t>I004663</t>
  </si>
  <si>
    <t>I004664</t>
  </si>
  <si>
    <t>I004665</t>
  </si>
  <si>
    <t>I004666</t>
  </si>
  <si>
    <t>I004667</t>
  </si>
  <si>
    <t>I004668</t>
  </si>
  <si>
    <t>I004669</t>
  </si>
  <si>
    <t>I004670</t>
  </si>
  <si>
    <t>I004671</t>
  </si>
  <si>
    <t>I004672</t>
  </si>
  <si>
    <t>I004673</t>
  </si>
  <si>
    <t>I004674</t>
  </si>
  <si>
    <t>I004675</t>
  </si>
  <si>
    <t>I004676</t>
  </si>
  <si>
    <t>I004677</t>
  </si>
  <si>
    <t>I004678</t>
  </si>
  <si>
    <t>I004679</t>
  </si>
  <si>
    <t>I004680</t>
  </si>
  <si>
    <t>I004681</t>
  </si>
  <si>
    <t>I004682</t>
  </si>
  <si>
    <t>I004683</t>
  </si>
  <si>
    <t>I004684</t>
  </si>
  <si>
    <t>I004685</t>
  </si>
  <si>
    <t>I004686</t>
  </si>
  <si>
    <t>I004687</t>
  </si>
  <si>
    <t>I004688</t>
  </si>
  <si>
    <t>I004689</t>
  </si>
  <si>
    <t>I004690</t>
  </si>
  <si>
    <t>I004691</t>
  </si>
  <si>
    <t>I004692</t>
  </si>
  <si>
    <t>I004693</t>
  </si>
  <si>
    <t>I004694</t>
  </si>
  <si>
    <t>I004695</t>
  </si>
  <si>
    <t>I004696</t>
  </si>
  <si>
    <t>I004697</t>
  </si>
  <si>
    <t>I004698</t>
  </si>
  <si>
    <t>I004699</t>
  </si>
  <si>
    <t>I004700</t>
  </si>
  <si>
    <t>I004701</t>
  </si>
  <si>
    <t>I004702</t>
  </si>
  <si>
    <t>I004703</t>
  </si>
  <si>
    <t>I004704</t>
  </si>
  <si>
    <t>I004705</t>
  </si>
  <si>
    <t>I004706</t>
  </si>
  <si>
    <t>I004707</t>
  </si>
  <si>
    <t>I004708</t>
  </si>
  <si>
    <t>I004709</t>
  </si>
  <si>
    <t>I004710</t>
  </si>
  <si>
    <t>I004711</t>
  </si>
  <si>
    <t>I004712</t>
  </si>
  <si>
    <t>I004713</t>
  </si>
  <si>
    <t>I004714</t>
  </si>
  <si>
    <t>I004715</t>
  </si>
  <si>
    <t>I004716</t>
  </si>
  <si>
    <t>I004717</t>
  </si>
  <si>
    <t>I004718</t>
  </si>
  <si>
    <t>I004719</t>
  </si>
  <si>
    <t>I004720</t>
  </si>
  <si>
    <t>I004721</t>
  </si>
  <si>
    <t>I004722</t>
  </si>
  <si>
    <t>I004723</t>
  </si>
  <si>
    <t>I004724</t>
  </si>
  <si>
    <t>I004725</t>
  </si>
  <si>
    <t>I004726</t>
  </si>
  <si>
    <t>I004727</t>
  </si>
  <si>
    <t>I004728</t>
  </si>
  <si>
    <t>I004729</t>
  </si>
  <si>
    <t>I004730</t>
  </si>
  <si>
    <t>I004731</t>
  </si>
  <si>
    <t>I004732</t>
  </si>
  <si>
    <t>I004733</t>
  </si>
  <si>
    <t>I004734</t>
  </si>
  <si>
    <t>I004735</t>
  </si>
  <si>
    <t>I004736</t>
  </si>
  <si>
    <t>I004737</t>
  </si>
  <si>
    <t>I004738</t>
  </si>
  <si>
    <t>I004739</t>
  </si>
  <si>
    <t>I004740</t>
  </si>
  <si>
    <t>I004741</t>
  </si>
  <si>
    <t>I004742</t>
  </si>
  <si>
    <t>I004743</t>
  </si>
  <si>
    <t>I004744</t>
  </si>
  <si>
    <t>I004745</t>
  </si>
  <si>
    <t>I004746</t>
  </si>
  <si>
    <t>I004747</t>
  </si>
  <si>
    <t>I004748</t>
  </si>
  <si>
    <t>I004749</t>
  </si>
  <si>
    <t>I004750</t>
  </si>
  <si>
    <t>I004751</t>
  </si>
  <si>
    <t>I004752</t>
  </si>
  <si>
    <t>I004753</t>
  </si>
  <si>
    <t>I004754</t>
  </si>
  <si>
    <t>I004755</t>
  </si>
  <si>
    <t>I004756</t>
  </si>
  <si>
    <t>I004757</t>
  </si>
  <si>
    <t>I004758</t>
  </si>
  <si>
    <t>I004759</t>
  </si>
  <si>
    <t>I004760</t>
  </si>
  <si>
    <t>I004761</t>
  </si>
  <si>
    <t>I004762</t>
  </si>
  <si>
    <t>I004763</t>
  </si>
  <si>
    <t>I004764</t>
  </si>
  <si>
    <t>I004765</t>
  </si>
  <si>
    <t>I004766</t>
  </si>
  <si>
    <t>I004767</t>
  </si>
  <si>
    <t>I004768</t>
  </si>
  <si>
    <t>I004769</t>
  </si>
  <si>
    <t>I004770</t>
  </si>
  <si>
    <t>I004771</t>
  </si>
  <si>
    <t>I004772</t>
  </si>
  <si>
    <t>I004773</t>
  </si>
  <si>
    <t>I004774</t>
  </si>
  <si>
    <t>I004775</t>
  </si>
  <si>
    <t>I004776</t>
  </si>
  <si>
    <t>I004777</t>
  </si>
  <si>
    <t>I004778</t>
  </si>
  <si>
    <t>I004779</t>
  </si>
  <si>
    <t>I004780</t>
  </si>
  <si>
    <t>I004781</t>
  </si>
  <si>
    <t>I004782</t>
  </si>
  <si>
    <t>I004783</t>
  </si>
  <si>
    <t>I004784</t>
  </si>
  <si>
    <t>I004785</t>
  </si>
  <si>
    <t>I004786</t>
  </si>
  <si>
    <t>I004787</t>
  </si>
  <si>
    <t>I004788</t>
  </si>
  <si>
    <t>I004789</t>
  </si>
  <si>
    <t>I004790</t>
  </si>
  <si>
    <t>I004791</t>
  </si>
  <si>
    <t>I004792</t>
  </si>
  <si>
    <t>I004793</t>
  </si>
  <si>
    <t>I004794</t>
  </si>
  <si>
    <t>I004795</t>
  </si>
  <si>
    <t>I004796</t>
  </si>
  <si>
    <t>I004797</t>
  </si>
  <si>
    <t>I004798</t>
  </si>
  <si>
    <t>I004799</t>
  </si>
  <si>
    <t>I004800</t>
  </si>
  <si>
    <t>I004801</t>
  </si>
  <si>
    <t>I004802</t>
  </si>
  <si>
    <t>I004803</t>
  </si>
  <si>
    <t>I004804</t>
  </si>
  <si>
    <t>I004805</t>
  </si>
  <si>
    <t>I004806</t>
  </si>
  <si>
    <t>I004807</t>
  </si>
  <si>
    <t>I004808</t>
  </si>
  <si>
    <t>I004809</t>
  </si>
  <si>
    <t>I004810</t>
  </si>
  <si>
    <t>I004811</t>
  </si>
  <si>
    <t>I004812</t>
  </si>
  <si>
    <t>I004813</t>
  </si>
  <si>
    <t>I004814</t>
  </si>
  <si>
    <t>I004815</t>
  </si>
  <si>
    <t>I004816</t>
  </si>
  <si>
    <t>I004817</t>
  </si>
  <si>
    <t>I004818</t>
  </si>
  <si>
    <t>I004819</t>
  </si>
  <si>
    <t>I004820</t>
  </si>
  <si>
    <t>I004821</t>
  </si>
  <si>
    <t>I004822</t>
  </si>
  <si>
    <t>I004823</t>
  </si>
  <si>
    <t>I004824</t>
  </si>
  <si>
    <t>I004825</t>
  </si>
  <si>
    <t>I004826</t>
  </si>
  <si>
    <t>I004827</t>
  </si>
  <si>
    <t>I004828</t>
  </si>
  <si>
    <t>I004829</t>
  </si>
  <si>
    <t>I004830</t>
  </si>
  <si>
    <t>I004831</t>
  </si>
  <si>
    <t>I004832</t>
  </si>
  <si>
    <t>I004833</t>
  </si>
  <si>
    <t>I004834</t>
  </si>
  <si>
    <t>I004835</t>
  </si>
  <si>
    <t>I004836</t>
  </si>
  <si>
    <t>I004837</t>
  </si>
  <si>
    <t>I004838</t>
  </si>
  <si>
    <t>I004839</t>
  </si>
  <si>
    <t>I004840</t>
  </si>
  <si>
    <t>I004841</t>
  </si>
  <si>
    <t>I004842</t>
  </si>
  <si>
    <t>I004843</t>
  </si>
  <si>
    <t>I004844</t>
  </si>
  <si>
    <t>I004845</t>
  </si>
  <si>
    <t>I004846</t>
  </si>
  <si>
    <t>I004847</t>
  </si>
  <si>
    <t>I004848</t>
  </si>
  <si>
    <t>I004849</t>
  </si>
  <si>
    <t>I004850</t>
  </si>
  <si>
    <t>I004851</t>
  </si>
  <si>
    <t>I004852</t>
  </si>
  <si>
    <t>I004853</t>
  </si>
  <si>
    <t>I004854</t>
  </si>
  <si>
    <t>I004855</t>
  </si>
  <si>
    <t>I004856</t>
  </si>
  <si>
    <t>I004857</t>
  </si>
  <si>
    <t>I004858</t>
  </si>
  <si>
    <t>I004859</t>
  </si>
  <si>
    <t>I004860</t>
  </si>
  <si>
    <t>I004861</t>
  </si>
  <si>
    <t>I004862</t>
  </si>
  <si>
    <t>I004863</t>
  </si>
  <si>
    <t>I004864</t>
  </si>
  <si>
    <t>I004865</t>
  </si>
  <si>
    <t>I004866</t>
  </si>
  <si>
    <t>I004867</t>
  </si>
  <si>
    <t>I004868</t>
  </si>
  <si>
    <t>I004869</t>
  </si>
  <si>
    <t>I004870</t>
  </si>
  <si>
    <t>I004871</t>
  </si>
  <si>
    <t>I004872</t>
  </si>
  <si>
    <t>I004873</t>
  </si>
  <si>
    <t>I004874</t>
  </si>
  <si>
    <t>I004875</t>
  </si>
  <si>
    <t>I004876</t>
  </si>
  <si>
    <t>I004877</t>
  </si>
  <si>
    <t>I004878</t>
  </si>
  <si>
    <t>I004879</t>
  </si>
  <si>
    <t>I004880</t>
  </si>
  <si>
    <t>I004881</t>
  </si>
  <si>
    <t>I004882</t>
  </si>
  <si>
    <t>I004883</t>
  </si>
  <si>
    <t>I004884</t>
  </si>
  <si>
    <t>I004885</t>
  </si>
  <si>
    <t>I004886</t>
  </si>
  <si>
    <t>I004887</t>
  </si>
  <si>
    <t>I004888</t>
  </si>
  <si>
    <t>I004889</t>
  </si>
  <si>
    <t>I004890</t>
  </si>
  <si>
    <t>I004891</t>
  </si>
  <si>
    <t>I004892</t>
  </si>
  <si>
    <t>I004893</t>
  </si>
  <si>
    <t>I004894</t>
  </si>
  <si>
    <t>I004895</t>
  </si>
  <si>
    <t>I004896</t>
  </si>
  <si>
    <t>I004897</t>
  </si>
  <si>
    <t>I004898</t>
  </si>
  <si>
    <t>I004899</t>
  </si>
  <si>
    <t>I004900</t>
  </si>
  <si>
    <t>I004901</t>
  </si>
  <si>
    <t>I004902</t>
  </si>
  <si>
    <t>I004903</t>
  </si>
  <si>
    <t>I004904</t>
  </si>
  <si>
    <t>I004905</t>
  </si>
  <si>
    <t>I004906</t>
  </si>
  <si>
    <t>I004907</t>
  </si>
  <si>
    <t>I004908</t>
  </si>
  <si>
    <t>I004909</t>
  </si>
  <si>
    <t>I004910</t>
  </si>
  <si>
    <t>I004911</t>
  </si>
  <si>
    <t>I004912</t>
  </si>
  <si>
    <t>I004913</t>
  </si>
  <si>
    <t>I004914</t>
  </si>
  <si>
    <t>I004915</t>
  </si>
  <si>
    <t>I004916</t>
  </si>
  <si>
    <t>I004917</t>
  </si>
  <si>
    <t>I004918</t>
  </si>
  <si>
    <t>I004919</t>
  </si>
  <si>
    <t>I004920</t>
  </si>
  <si>
    <t>I004921</t>
  </si>
  <si>
    <t>I004922</t>
  </si>
  <si>
    <t>I004923</t>
  </si>
  <si>
    <t>I004924</t>
  </si>
  <si>
    <t>I004925</t>
  </si>
  <si>
    <t>I004926</t>
  </si>
  <si>
    <t>I004927</t>
  </si>
  <si>
    <t>I004928</t>
  </si>
  <si>
    <t>I004929</t>
  </si>
  <si>
    <t>I004930</t>
  </si>
  <si>
    <t>I004931</t>
  </si>
  <si>
    <t>I004932</t>
  </si>
  <si>
    <t>I004933</t>
  </si>
  <si>
    <t>I004934</t>
  </si>
  <si>
    <t>I004935</t>
  </si>
  <si>
    <t>I004936</t>
  </si>
  <si>
    <t>I004937</t>
  </si>
  <si>
    <t>I004938</t>
  </si>
  <si>
    <t>I004939</t>
  </si>
  <si>
    <t>I004940</t>
  </si>
  <si>
    <t>I004941</t>
  </si>
  <si>
    <t>I004942</t>
  </si>
  <si>
    <t>I004943</t>
  </si>
  <si>
    <t>I004944</t>
  </si>
  <si>
    <t>I004945</t>
  </si>
  <si>
    <t>I004946</t>
  </si>
  <si>
    <t>I004947</t>
  </si>
  <si>
    <t>I004948</t>
  </si>
  <si>
    <t>I004949</t>
  </si>
  <si>
    <t>I004950</t>
  </si>
  <si>
    <t>I004951</t>
  </si>
  <si>
    <t>I004952</t>
  </si>
  <si>
    <t>I004953</t>
  </si>
  <si>
    <t>I004954</t>
  </si>
  <si>
    <t>I004955</t>
  </si>
  <si>
    <t>I004956</t>
  </si>
  <si>
    <t>I004957</t>
  </si>
  <si>
    <t>I004958</t>
  </si>
  <si>
    <t>I004959</t>
  </si>
  <si>
    <t>I004960</t>
  </si>
  <si>
    <t>I004961</t>
  </si>
  <si>
    <t>I004962</t>
  </si>
  <si>
    <t>I004963</t>
  </si>
  <si>
    <t>I004964</t>
  </si>
  <si>
    <t>I004965</t>
  </si>
  <si>
    <t>I004966</t>
  </si>
  <si>
    <t>I004967</t>
  </si>
  <si>
    <t>I004968</t>
  </si>
  <si>
    <t>I004969</t>
  </si>
  <si>
    <t>I004970</t>
  </si>
  <si>
    <t>I004971</t>
  </si>
  <si>
    <t>I004972</t>
  </si>
  <si>
    <t>I004973</t>
  </si>
  <si>
    <t>I004974</t>
  </si>
  <si>
    <t>I004975</t>
  </si>
  <si>
    <t>I004976</t>
  </si>
  <si>
    <t>I004977</t>
  </si>
  <si>
    <t>I004978</t>
  </si>
  <si>
    <t>I004979</t>
  </si>
  <si>
    <t>I004980</t>
  </si>
  <si>
    <t>I004981</t>
  </si>
  <si>
    <t>I004982</t>
  </si>
  <si>
    <t>I004983</t>
  </si>
  <si>
    <t>I004984</t>
  </si>
  <si>
    <t>I004985</t>
  </si>
  <si>
    <t>I004986</t>
  </si>
  <si>
    <t>I004987</t>
  </si>
  <si>
    <t>I004988</t>
  </si>
  <si>
    <t>I004989</t>
  </si>
  <si>
    <t>I004990</t>
  </si>
  <si>
    <t>I004991</t>
  </si>
  <si>
    <t>I004992</t>
  </si>
  <si>
    <t>I004993</t>
  </si>
  <si>
    <t>I004994</t>
  </si>
  <si>
    <t>I004995</t>
  </si>
  <si>
    <t>I004996</t>
  </si>
  <si>
    <t>I004997</t>
  </si>
  <si>
    <t>I004998</t>
  </si>
  <si>
    <t>I004999</t>
  </si>
  <si>
    <t>I005000</t>
  </si>
  <si>
    <t>I005001</t>
  </si>
  <si>
    <t>I005002</t>
  </si>
  <si>
    <t>I005003</t>
  </si>
  <si>
    <t>I005004</t>
  </si>
  <si>
    <t>I005005</t>
  </si>
  <si>
    <t>I005006</t>
  </si>
  <si>
    <t>I005007</t>
  </si>
  <si>
    <t>I005008</t>
  </si>
  <si>
    <t>I005009</t>
  </si>
  <si>
    <t>I005010</t>
  </si>
  <si>
    <t>I005011</t>
  </si>
  <si>
    <t>I005012</t>
  </si>
  <si>
    <t>I005013</t>
  </si>
  <si>
    <t>I005014</t>
  </si>
  <si>
    <t>I005015</t>
  </si>
  <si>
    <t>I005016</t>
  </si>
  <si>
    <t>I005017</t>
  </si>
  <si>
    <t>I005018</t>
  </si>
  <si>
    <t>I005019</t>
  </si>
  <si>
    <t>I005020</t>
  </si>
  <si>
    <t>I005021</t>
  </si>
  <si>
    <t>I005022</t>
  </si>
  <si>
    <t>I005023</t>
  </si>
  <si>
    <t>I005024</t>
  </si>
  <si>
    <t>I005025</t>
  </si>
  <si>
    <t>I005026</t>
  </si>
  <si>
    <t>I005027</t>
  </si>
  <si>
    <t>I005028</t>
  </si>
  <si>
    <t>I005029</t>
  </si>
  <si>
    <t>I005030</t>
  </si>
  <si>
    <t>I005031</t>
  </si>
  <si>
    <t>I005032</t>
  </si>
  <si>
    <t>I005033</t>
  </si>
  <si>
    <t>I005034</t>
  </si>
  <si>
    <t>I005035</t>
  </si>
  <si>
    <t>I005036</t>
  </si>
  <si>
    <t>I005037</t>
  </si>
  <si>
    <t>I005038</t>
  </si>
  <si>
    <t>I005039</t>
  </si>
  <si>
    <t>I005040</t>
  </si>
  <si>
    <t>I005041</t>
  </si>
  <si>
    <t>I005042</t>
  </si>
  <si>
    <t>I005043</t>
  </si>
  <si>
    <t>I005044</t>
  </si>
  <si>
    <t>I005045</t>
  </si>
  <si>
    <t>I005046</t>
  </si>
  <si>
    <t>I005047</t>
  </si>
  <si>
    <t>I005048</t>
  </si>
  <si>
    <t>I005049</t>
  </si>
  <si>
    <t>I005050</t>
  </si>
  <si>
    <t>I005051</t>
  </si>
  <si>
    <t>I005052</t>
  </si>
  <si>
    <t>I005053</t>
  </si>
  <si>
    <t>I005054</t>
  </si>
  <si>
    <t>I005055</t>
  </si>
  <si>
    <t>I005056</t>
  </si>
  <si>
    <t>I005057</t>
  </si>
  <si>
    <t>I005058</t>
  </si>
  <si>
    <t>I005059</t>
  </si>
  <si>
    <t>I005060</t>
  </si>
  <si>
    <t>I005061</t>
  </si>
  <si>
    <t>I005062</t>
  </si>
  <si>
    <t>I005063</t>
  </si>
  <si>
    <t>I005064</t>
  </si>
  <si>
    <t>I005065</t>
  </si>
  <si>
    <t>I005066</t>
  </si>
  <si>
    <t>I005067</t>
  </si>
  <si>
    <t>I005068</t>
  </si>
  <si>
    <t>I005069</t>
  </si>
  <si>
    <t>I005070</t>
  </si>
  <si>
    <t>I005071</t>
  </si>
  <si>
    <t>I005072</t>
  </si>
  <si>
    <t>I005073</t>
  </si>
  <si>
    <t>I005074</t>
  </si>
  <si>
    <t>I005075</t>
  </si>
  <si>
    <t>I005076</t>
  </si>
  <si>
    <t>I005077</t>
  </si>
  <si>
    <t>I005078</t>
  </si>
  <si>
    <t>I005079</t>
  </si>
  <si>
    <t>I005080</t>
  </si>
  <si>
    <t>I005081</t>
  </si>
  <si>
    <t>I005082</t>
  </si>
  <si>
    <t>I005083</t>
  </si>
  <si>
    <t>I005084</t>
  </si>
  <si>
    <t>I005085</t>
  </si>
  <si>
    <t>I005086</t>
  </si>
  <si>
    <t>I005087</t>
  </si>
  <si>
    <t>I005088</t>
  </si>
  <si>
    <t>I005089</t>
  </si>
  <si>
    <t>I005090</t>
  </si>
  <si>
    <t>I005091</t>
  </si>
  <si>
    <t>I005092</t>
  </si>
  <si>
    <t>I005093</t>
  </si>
  <si>
    <t>I005094</t>
  </si>
  <si>
    <t>I005095</t>
  </si>
  <si>
    <t>I005096</t>
  </si>
  <si>
    <t>I005097</t>
  </si>
  <si>
    <t>I005098</t>
  </si>
  <si>
    <t>I005099</t>
  </si>
  <si>
    <t>I005100</t>
  </si>
  <si>
    <t>I005101</t>
  </si>
  <si>
    <t>I005102</t>
  </si>
  <si>
    <t>I005103</t>
  </si>
  <si>
    <t>I005104</t>
  </si>
  <si>
    <t>I005105</t>
  </si>
  <si>
    <t>I005106</t>
  </si>
  <si>
    <t>I005107</t>
  </si>
  <si>
    <t>I005108</t>
  </si>
  <si>
    <t>I005109</t>
  </si>
  <si>
    <t>I005110</t>
  </si>
  <si>
    <t>I005111</t>
  </si>
  <si>
    <t>I005112</t>
  </si>
  <si>
    <t>I005113</t>
  </si>
  <si>
    <t>I005114</t>
  </si>
  <si>
    <t>I005115</t>
  </si>
  <si>
    <t>I005116</t>
  </si>
  <si>
    <t>I005117</t>
  </si>
  <si>
    <t>I005118</t>
  </si>
  <si>
    <t>I005119</t>
  </si>
  <si>
    <t>I005120</t>
  </si>
  <si>
    <t>I005121</t>
  </si>
  <si>
    <t>I005122</t>
  </si>
  <si>
    <t>I005123</t>
  </si>
  <si>
    <t>I005124</t>
  </si>
  <si>
    <t>I005125</t>
  </si>
  <si>
    <t>I005126</t>
  </si>
  <si>
    <t>I005127</t>
  </si>
  <si>
    <t>I005128</t>
  </si>
  <si>
    <t>I005129</t>
  </si>
  <si>
    <t>I005130</t>
  </si>
  <si>
    <t>I005131</t>
  </si>
  <si>
    <t>I005132</t>
  </si>
  <si>
    <t>I005133</t>
  </si>
  <si>
    <t>I005134</t>
  </si>
  <si>
    <t>I005135</t>
  </si>
  <si>
    <t>I005136</t>
  </si>
  <si>
    <t>I005137</t>
  </si>
  <si>
    <t>I005138</t>
  </si>
  <si>
    <t>I005139</t>
  </si>
  <si>
    <t>I005140</t>
  </si>
  <si>
    <t>I005141</t>
  </si>
  <si>
    <t>I005142</t>
  </si>
  <si>
    <t>I005143</t>
  </si>
  <si>
    <t>I005144</t>
  </si>
  <si>
    <t>I005145</t>
  </si>
  <si>
    <t>I005146</t>
  </si>
  <si>
    <t>I005147</t>
  </si>
  <si>
    <t>I005148</t>
  </si>
  <si>
    <t>I005149</t>
  </si>
  <si>
    <t>I005150</t>
  </si>
  <si>
    <t>I005151</t>
  </si>
  <si>
    <t>I005152</t>
  </si>
  <si>
    <t>I005153</t>
  </si>
  <si>
    <t>I005154</t>
  </si>
  <si>
    <t>I005155</t>
  </si>
  <si>
    <t>I005156</t>
  </si>
  <si>
    <t>I005157</t>
  </si>
  <si>
    <t>I005158</t>
  </si>
  <si>
    <t>I005159</t>
  </si>
  <si>
    <t>I005160</t>
  </si>
  <si>
    <t>I005161</t>
  </si>
  <si>
    <t>I005162</t>
  </si>
  <si>
    <t>I005163</t>
  </si>
  <si>
    <t>I005164</t>
  </si>
  <si>
    <t>I005165</t>
  </si>
  <si>
    <t>I005166</t>
  </si>
  <si>
    <t>I005167</t>
  </si>
  <si>
    <t>I005168</t>
  </si>
  <si>
    <t>I005169</t>
  </si>
  <si>
    <t>I005170</t>
  </si>
  <si>
    <t>I005171</t>
  </si>
  <si>
    <t>I005172</t>
  </si>
  <si>
    <t>I005173</t>
  </si>
  <si>
    <t>I005174</t>
  </si>
  <si>
    <t>I005175</t>
  </si>
  <si>
    <t>I005176</t>
  </si>
  <si>
    <t>I005177</t>
  </si>
  <si>
    <t>I005178</t>
  </si>
  <si>
    <t>I005179</t>
  </si>
  <si>
    <t>I005180</t>
  </si>
  <si>
    <t>I005181</t>
  </si>
  <si>
    <t>I005182</t>
  </si>
  <si>
    <t>I005183</t>
  </si>
  <si>
    <t>I005184</t>
  </si>
  <si>
    <t>I005185</t>
  </si>
  <si>
    <t>I005186</t>
  </si>
  <si>
    <t>I005187</t>
  </si>
  <si>
    <t>I005188</t>
  </si>
  <si>
    <t>I005189</t>
  </si>
  <si>
    <t>I005190</t>
  </si>
  <si>
    <t>I005191</t>
  </si>
  <si>
    <t>I005192</t>
  </si>
  <si>
    <t>I005193</t>
  </si>
  <si>
    <t>I005194</t>
  </si>
  <si>
    <t>I005195</t>
  </si>
  <si>
    <t>I005196</t>
  </si>
  <si>
    <t>I005197</t>
  </si>
  <si>
    <t>I005198</t>
  </si>
  <si>
    <t>I005199</t>
  </si>
  <si>
    <t>I005200</t>
  </si>
  <si>
    <t>I005201</t>
  </si>
  <si>
    <t>I005202</t>
  </si>
  <si>
    <t>I005203</t>
  </si>
  <si>
    <t>I005204</t>
  </si>
  <si>
    <t>I005205</t>
  </si>
  <si>
    <t>I005206</t>
  </si>
  <si>
    <t>I005207</t>
  </si>
  <si>
    <t>I005208</t>
  </si>
  <si>
    <t>I005209</t>
  </si>
  <si>
    <t>I005210</t>
  </si>
  <si>
    <t>I005211</t>
  </si>
  <si>
    <t>I005212</t>
  </si>
  <si>
    <t>I005213</t>
  </si>
  <si>
    <t>I005214</t>
  </si>
  <si>
    <t>I005215</t>
  </si>
  <si>
    <t>I005216</t>
  </si>
  <si>
    <t>I005217</t>
  </si>
  <si>
    <t>I005218</t>
  </si>
  <si>
    <t>I005219</t>
  </si>
  <si>
    <t>I005220</t>
  </si>
  <si>
    <t>I005221</t>
  </si>
  <si>
    <t>I005222</t>
  </si>
  <si>
    <t>I005223</t>
  </si>
  <si>
    <t>I005224</t>
  </si>
  <si>
    <t>I005225</t>
  </si>
  <si>
    <t>I005226</t>
  </si>
  <si>
    <t>I005227</t>
  </si>
  <si>
    <t>I005228</t>
  </si>
  <si>
    <t>I005229</t>
  </si>
  <si>
    <t>I005230</t>
  </si>
  <si>
    <t>I005231</t>
  </si>
  <si>
    <t>I005232</t>
  </si>
  <si>
    <t>I005233</t>
  </si>
  <si>
    <t>I005234</t>
  </si>
  <si>
    <t>I005235</t>
  </si>
  <si>
    <t>I005236</t>
  </si>
  <si>
    <t>I005237</t>
  </si>
  <si>
    <t>I005238</t>
  </si>
  <si>
    <t>I005239</t>
  </si>
  <si>
    <t>I005240</t>
  </si>
  <si>
    <t>I005241</t>
  </si>
  <si>
    <t>I005242</t>
  </si>
  <si>
    <t>I005243</t>
  </si>
  <si>
    <t>I005244</t>
  </si>
  <si>
    <t>I005245</t>
  </si>
  <si>
    <t>I005246</t>
  </si>
  <si>
    <t>I005247</t>
  </si>
  <si>
    <t>I005248</t>
  </si>
  <si>
    <t>I005249</t>
  </si>
  <si>
    <t>I005250</t>
  </si>
  <si>
    <t>I005251</t>
  </si>
  <si>
    <t>I005252</t>
  </si>
  <si>
    <t>I005253</t>
  </si>
  <si>
    <t>I005254</t>
  </si>
  <si>
    <t>I005255</t>
  </si>
  <si>
    <t>I005256</t>
  </si>
  <si>
    <t>I005257</t>
  </si>
  <si>
    <t>I005258</t>
  </si>
  <si>
    <t>I005259</t>
  </si>
  <si>
    <t>I005260</t>
  </si>
  <si>
    <t>I005261</t>
  </si>
  <si>
    <t>I005262</t>
  </si>
  <si>
    <t>I005263</t>
  </si>
  <si>
    <t>I005264</t>
  </si>
  <si>
    <t>I005265</t>
  </si>
  <si>
    <t>I005266</t>
  </si>
  <si>
    <t>I005267</t>
  </si>
  <si>
    <t>I005268</t>
  </si>
  <si>
    <t>I005269</t>
  </si>
  <si>
    <t>I005270</t>
  </si>
  <si>
    <t>I005271</t>
  </si>
  <si>
    <t>I005272</t>
  </si>
  <si>
    <t>I005273</t>
  </si>
  <si>
    <t>I005274</t>
  </si>
  <si>
    <t>I005275</t>
  </si>
  <si>
    <t>I005276</t>
  </si>
  <si>
    <t>I005277</t>
  </si>
  <si>
    <t>I005278</t>
  </si>
  <si>
    <t>I005279</t>
  </si>
  <si>
    <t>I005280</t>
  </si>
  <si>
    <t>I005281</t>
  </si>
  <si>
    <t>I005282</t>
  </si>
  <si>
    <t>I005283</t>
  </si>
  <si>
    <t>I005284</t>
  </si>
  <si>
    <t>I005285</t>
  </si>
  <si>
    <t>I005286</t>
  </si>
  <si>
    <t>I005287</t>
  </si>
  <si>
    <t>I005288</t>
  </si>
  <si>
    <t>I005289</t>
  </si>
  <si>
    <t>I005290</t>
  </si>
  <si>
    <t>I005291</t>
  </si>
  <si>
    <t>I005292</t>
  </si>
  <si>
    <t>I005293</t>
  </si>
  <si>
    <t>I005294</t>
  </si>
  <si>
    <t>I005295</t>
  </si>
  <si>
    <t>I005296</t>
  </si>
  <si>
    <t>I005297</t>
  </si>
  <si>
    <t>I005298</t>
  </si>
  <si>
    <t>I005299</t>
  </si>
  <si>
    <t>I005300</t>
  </si>
  <si>
    <t>I005301</t>
  </si>
  <si>
    <t>I005302</t>
  </si>
  <si>
    <t>I005303</t>
  </si>
  <si>
    <t>I005304</t>
  </si>
  <si>
    <t>I005305</t>
  </si>
  <si>
    <t>I005306</t>
  </si>
  <si>
    <t>I005307</t>
  </si>
  <si>
    <t>I005308</t>
  </si>
  <si>
    <t>I005309</t>
  </si>
  <si>
    <t>I005310</t>
  </si>
  <si>
    <t>I005311</t>
  </si>
  <si>
    <t>I005312</t>
  </si>
  <si>
    <t>I005313</t>
  </si>
  <si>
    <t>I005314</t>
  </si>
  <si>
    <t>I005315</t>
  </si>
  <si>
    <t>I005316</t>
  </si>
  <si>
    <t>I005317</t>
  </si>
  <si>
    <t>I005318</t>
  </si>
  <si>
    <t>I005319</t>
  </si>
  <si>
    <t>I005320</t>
  </si>
  <si>
    <t>I005321</t>
  </si>
  <si>
    <t>I005322</t>
  </si>
  <si>
    <t>I005323</t>
  </si>
  <si>
    <t>I005324</t>
  </si>
  <si>
    <t>I005325</t>
  </si>
  <si>
    <t>I005326</t>
  </si>
  <si>
    <t>I005327</t>
  </si>
  <si>
    <t>I005328</t>
  </si>
  <si>
    <t>I005329</t>
  </si>
  <si>
    <t>I005330</t>
  </si>
  <si>
    <t>I005331</t>
  </si>
  <si>
    <t>I005332</t>
  </si>
  <si>
    <t>I005333</t>
  </si>
  <si>
    <t>I005334</t>
  </si>
  <si>
    <t>I005335</t>
  </si>
  <si>
    <t>I005336</t>
  </si>
  <si>
    <t>I005337</t>
  </si>
  <si>
    <t>I005338</t>
  </si>
  <si>
    <t>I005339</t>
  </si>
  <si>
    <t>I005340</t>
  </si>
  <si>
    <t>I005341</t>
  </si>
  <si>
    <t>I005342</t>
  </si>
  <si>
    <t>I005343</t>
  </si>
  <si>
    <t>I005344</t>
  </si>
  <si>
    <t>I005345</t>
  </si>
  <si>
    <t>I005346</t>
  </si>
  <si>
    <t>I005347</t>
  </si>
  <si>
    <t>I005348</t>
  </si>
  <si>
    <t>I005349</t>
  </si>
  <si>
    <t>I005350</t>
  </si>
  <si>
    <t>I005351</t>
  </si>
  <si>
    <t>I005352</t>
  </si>
  <si>
    <t>I005353</t>
  </si>
  <si>
    <t>I005354</t>
  </si>
  <si>
    <t>I005355</t>
  </si>
  <si>
    <t>I005356</t>
  </si>
  <si>
    <t>I005357</t>
  </si>
  <si>
    <t>I005358</t>
  </si>
  <si>
    <t>I005359</t>
  </si>
  <si>
    <t>I005360</t>
  </si>
  <si>
    <t>I005361</t>
  </si>
  <si>
    <t>I005362</t>
  </si>
  <si>
    <t>I005363</t>
  </si>
  <si>
    <t>I005364</t>
  </si>
  <si>
    <t>I005365</t>
  </si>
  <si>
    <t>I005366</t>
  </si>
  <si>
    <t>I005367</t>
  </si>
  <si>
    <t>I005368</t>
  </si>
  <si>
    <t>I005369</t>
  </si>
  <si>
    <t>I005370</t>
  </si>
  <si>
    <t>I005371</t>
  </si>
  <si>
    <t>I005372</t>
  </si>
  <si>
    <t>I005373</t>
  </si>
  <si>
    <t>I005374</t>
  </si>
  <si>
    <t>I005375</t>
  </si>
  <si>
    <t>I005376</t>
  </si>
  <si>
    <t>I005377</t>
  </si>
  <si>
    <t>I005378</t>
  </si>
  <si>
    <t>I005379</t>
  </si>
  <si>
    <t>I005380</t>
  </si>
  <si>
    <t>I005381</t>
  </si>
  <si>
    <t>I005382</t>
  </si>
  <si>
    <t>I005383</t>
  </si>
  <si>
    <t>I005384</t>
  </si>
  <si>
    <t>I005385</t>
  </si>
  <si>
    <t>I005386</t>
  </si>
  <si>
    <t>I005387</t>
  </si>
  <si>
    <t>I005388</t>
  </si>
  <si>
    <t>I005389</t>
  </si>
  <si>
    <t>I005390</t>
  </si>
  <si>
    <t>I005391</t>
  </si>
  <si>
    <t>I005392</t>
  </si>
  <si>
    <t>I005393</t>
  </si>
  <si>
    <t>I005394</t>
  </si>
  <si>
    <t>I005395</t>
  </si>
  <si>
    <t>I005396</t>
  </si>
  <si>
    <t>I005397</t>
  </si>
  <si>
    <t>I005398</t>
  </si>
  <si>
    <t>I005399</t>
  </si>
  <si>
    <t>I005400</t>
  </si>
  <si>
    <t>I005401</t>
  </si>
  <si>
    <t>I005402</t>
  </si>
  <si>
    <t>I005403</t>
  </si>
  <si>
    <t>I005404</t>
  </si>
  <si>
    <t>I005405</t>
  </si>
  <si>
    <t>I005406</t>
  </si>
  <si>
    <t>I005407</t>
  </si>
  <si>
    <t>I005408</t>
  </si>
  <si>
    <t>I005409</t>
  </si>
  <si>
    <t>I005410</t>
  </si>
  <si>
    <t>I005411</t>
  </si>
  <si>
    <t>I005412</t>
  </si>
  <si>
    <t>I005413</t>
  </si>
  <si>
    <t>I005414</t>
  </si>
  <si>
    <t>I005415</t>
  </si>
  <si>
    <t>I005416</t>
  </si>
  <si>
    <t>I005417</t>
  </si>
  <si>
    <t>I005418</t>
  </si>
  <si>
    <t>I005419</t>
  </si>
  <si>
    <t>I005420</t>
  </si>
  <si>
    <t>I005421</t>
  </si>
  <si>
    <t>I005422</t>
  </si>
  <si>
    <t>I005423</t>
  </si>
  <si>
    <t>I005424</t>
  </si>
  <si>
    <t>I005425</t>
  </si>
  <si>
    <t>I005426</t>
  </si>
  <si>
    <t>I005427</t>
  </si>
  <si>
    <t>I005428</t>
  </si>
  <si>
    <t>I005429</t>
  </si>
  <si>
    <t>I005430</t>
  </si>
  <si>
    <t>I005431</t>
  </si>
  <si>
    <t>I005432</t>
  </si>
  <si>
    <t>I005433</t>
  </si>
  <si>
    <t>I005434</t>
  </si>
  <si>
    <t>I005435</t>
  </si>
  <si>
    <t>I005436</t>
  </si>
  <si>
    <t>I005437</t>
  </si>
  <si>
    <t>I005438</t>
  </si>
  <si>
    <t>I005439</t>
  </si>
  <si>
    <t>I005440</t>
  </si>
  <si>
    <t>I005441</t>
  </si>
  <si>
    <t>I005442</t>
  </si>
  <si>
    <t>I005443</t>
  </si>
  <si>
    <t>I005444</t>
  </si>
  <si>
    <t>I005445</t>
  </si>
  <si>
    <t>I005446</t>
  </si>
  <si>
    <t>I005447</t>
  </si>
  <si>
    <t>I005448</t>
  </si>
  <si>
    <t>I005449</t>
  </si>
  <si>
    <t>I005450</t>
  </si>
  <si>
    <t>I005451</t>
  </si>
  <si>
    <t>I005452</t>
  </si>
  <si>
    <t>I005453</t>
  </si>
  <si>
    <t>I005454</t>
  </si>
  <si>
    <t>I005455</t>
  </si>
  <si>
    <t>I005456</t>
  </si>
  <si>
    <t>I005457</t>
  </si>
  <si>
    <t>I005458</t>
  </si>
  <si>
    <t>I005459</t>
  </si>
  <si>
    <t>I005460</t>
  </si>
  <si>
    <t>I005461</t>
  </si>
  <si>
    <t>I005462</t>
  </si>
  <si>
    <t>I005463</t>
  </si>
  <si>
    <t>I005464</t>
  </si>
  <si>
    <t>I005465</t>
  </si>
  <si>
    <t>I005466</t>
  </si>
  <si>
    <t>I005467</t>
  </si>
  <si>
    <t>I005468</t>
  </si>
  <si>
    <t>I005469</t>
  </si>
  <si>
    <t>I005470</t>
  </si>
  <si>
    <t>I005471</t>
  </si>
  <si>
    <t>I005472</t>
  </si>
  <si>
    <t>I005473</t>
  </si>
  <si>
    <t>I005474</t>
  </si>
  <si>
    <t>I005475</t>
  </si>
  <si>
    <t>I005476</t>
  </si>
  <si>
    <t>I005477</t>
  </si>
  <si>
    <t>I005478</t>
  </si>
  <si>
    <t>I005479</t>
  </si>
  <si>
    <t>I005480</t>
  </si>
  <si>
    <t>I005481</t>
  </si>
  <si>
    <t>I005482</t>
  </si>
  <si>
    <t>I005483</t>
  </si>
  <si>
    <t>I005484</t>
  </si>
  <si>
    <t>I005485</t>
  </si>
  <si>
    <t>I005486</t>
  </si>
  <si>
    <t>I005487</t>
  </si>
  <si>
    <t>I005488</t>
  </si>
  <si>
    <t>I005489</t>
  </si>
  <si>
    <t>I005490</t>
  </si>
  <si>
    <t>I005491</t>
  </si>
  <si>
    <t>I005492</t>
  </si>
  <si>
    <t>I005493</t>
  </si>
  <si>
    <t>I005494</t>
  </si>
  <si>
    <t>I005495</t>
  </si>
  <si>
    <t>I005496</t>
  </si>
  <si>
    <t>I005497</t>
  </si>
  <si>
    <t>I005498</t>
  </si>
  <si>
    <t>I005499</t>
  </si>
  <si>
    <t>I005500</t>
  </si>
  <si>
    <t>I005501</t>
  </si>
  <si>
    <t>I005502</t>
  </si>
  <si>
    <t>I005503</t>
  </si>
  <si>
    <t>I005504</t>
  </si>
  <si>
    <t>I005505</t>
  </si>
  <si>
    <t>I005506</t>
  </si>
  <si>
    <t>I005507</t>
  </si>
  <si>
    <t>I005508</t>
  </si>
  <si>
    <t>I005509</t>
  </si>
  <si>
    <t>I005510</t>
  </si>
  <si>
    <t>I005511</t>
  </si>
  <si>
    <t>I005512</t>
  </si>
  <si>
    <t>I005513</t>
  </si>
  <si>
    <t>I005514</t>
  </si>
  <si>
    <t>I005515</t>
  </si>
  <si>
    <t>I005516</t>
  </si>
  <si>
    <t>I005517</t>
  </si>
  <si>
    <t>I005518</t>
  </si>
  <si>
    <t>I005519</t>
  </si>
  <si>
    <t>I005520</t>
  </si>
  <si>
    <t>I005521</t>
  </si>
  <si>
    <t>I005522</t>
  </si>
  <si>
    <t>I005523</t>
  </si>
  <si>
    <t>I005524</t>
  </si>
  <si>
    <t>I005525</t>
  </si>
  <si>
    <t>I005526</t>
  </si>
  <si>
    <t>I005527</t>
  </si>
  <si>
    <t>I005528</t>
  </si>
  <si>
    <t>I005529</t>
  </si>
  <si>
    <t>I005530</t>
  </si>
  <si>
    <t>I005531</t>
  </si>
  <si>
    <t>I005532</t>
  </si>
  <si>
    <t>I005533</t>
  </si>
  <si>
    <t>I005534</t>
  </si>
  <si>
    <t>I005535</t>
  </si>
  <si>
    <t>I005536</t>
  </si>
  <si>
    <t>I005537</t>
  </si>
  <si>
    <t>I005538</t>
  </si>
  <si>
    <t>I005539</t>
  </si>
  <si>
    <t>I005540</t>
  </si>
  <si>
    <t>I005541</t>
  </si>
  <si>
    <t>I005542</t>
  </si>
  <si>
    <t>I005543</t>
  </si>
  <si>
    <t>I005544</t>
  </si>
  <si>
    <t>I005545</t>
  </si>
  <si>
    <t>I005546</t>
  </si>
  <si>
    <t>I005547</t>
  </si>
  <si>
    <t>I005548</t>
  </si>
  <si>
    <t>I005549</t>
  </si>
  <si>
    <t>I005550</t>
  </si>
  <si>
    <t>I005551</t>
  </si>
  <si>
    <t>I005552</t>
  </si>
  <si>
    <t>I005553</t>
  </si>
  <si>
    <t>I005554</t>
  </si>
  <si>
    <t>I005555</t>
  </si>
  <si>
    <t>I005556</t>
  </si>
  <si>
    <t>I005557</t>
  </si>
  <si>
    <t>I005558</t>
  </si>
  <si>
    <t>I005559</t>
  </si>
  <si>
    <t>I005560</t>
  </si>
  <si>
    <t>I005561</t>
  </si>
  <si>
    <t>I005562</t>
  </si>
  <si>
    <t>I005563</t>
  </si>
  <si>
    <t>I005564</t>
  </si>
  <si>
    <t>I005565</t>
  </si>
  <si>
    <t>I005566</t>
  </si>
  <si>
    <t>I005567</t>
  </si>
  <si>
    <t>I005568</t>
  </si>
  <si>
    <t>I005569</t>
  </si>
  <si>
    <t>I005570</t>
  </si>
  <si>
    <t>I005571</t>
  </si>
  <si>
    <t>I005572</t>
  </si>
  <si>
    <t>I005573</t>
  </si>
  <si>
    <t>I005574</t>
  </si>
  <si>
    <t>I005575</t>
  </si>
  <si>
    <t>I005576</t>
  </si>
  <si>
    <t>I005577</t>
  </si>
  <si>
    <t>I005578</t>
  </si>
  <si>
    <t>I005579</t>
  </si>
  <si>
    <t>I005580</t>
  </si>
  <si>
    <t>I005581</t>
  </si>
  <si>
    <t>I005582</t>
  </si>
  <si>
    <t>I005583</t>
  </si>
  <si>
    <t>I005584</t>
  </si>
  <si>
    <t>I005585</t>
  </si>
  <si>
    <t>I005586</t>
  </si>
  <si>
    <t>I005587</t>
  </si>
  <si>
    <t>I005588</t>
  </si>
  <si>
    <t>I005589</t>
  </si>
  <si>
    <t>I005590</t>
  </si>
  <si>
    <t>I005591</t>
  </si>
  <si>
    <t>I005592</t>
  </si>
  <si>
    <t>I005593</t>
  </si>
  <si>
    <t>I005594</t>
  </si>
  <si>
    <t>I005595</t>
  </si>
  <si>
    <t>I005596</t>
  </si>
  <si>
    <t>I005597</t>
  </si>
  <si>
    <t>I005598</t>
  </si>
  <si>
    <t>I005599</t>
  </si>
  <si>
    <t>I005600</t>
  </si>
  <si>
    <t>I005601</t>
  </si>
  <si>
    <t>I005602</t>
  </si>
  <si>
    <t>I005603</t>
  </si>
  <si>
    <t>I005604</t>
  </si>
  <si>
    <t>I005605</t>
  </si>
  <si>
    <t>I005606</t>
  </si>
  <si>
    <t>I005607</t>
  </si>
  <si>
    <t>I005608</t>
  </si>
  <si>
    <t>I005609</t>
  </si>
  <si>
    <t>I005610</t>
  </si>
  <si>
    <t>I005611</t>
  </si>
  <si>
    <t>I005612</t>
  </si>
  <si>
    <t>I005613</t>
  </si>
  <si>
    <t>I005614</t>
  </si>
  <si>
    <t>I005615</t>
  </si>
  <si>
    <t>I005616</t>
  </si>
  <si>
    <t>I005617</t>
  </si>
  <si>
    <t>I005618</t>
  </si>
  <si>
    <t>I005619</t>
  </si>
  <si>
    <t>I005620</t>
  </si>
  <si>
    <t>I005621</t>
  </si>
  <si>
    <t>I005622</t>
  </si>
  <si>
    <t>I005623</t>
  </si>
  <si>
    <t>I005624</t>
  </si>
  <si>
    <t>I005625</t>
  </si>
  <si>
    <t>I005626</t>
  </si>
  <si>
    <t>I005627</t>
  </si>
  <si>
    <t>I005628</t>
  </si>
  <si>
    <t>I005629</t>
  </si>
  <si>
    <t>I005630</t>
  </si>
  <si>
    <t>I005631</t>
  </si>
  <si>
    <t>I005632</t>
  </si>
  <si>
    <t>I005633</t>
  </si>
  <si>
    <t>I005634</t>
  </si>
  <si>
    <t>I005635</t>
  </si>
  <si>
    <t>I005636</t>
  </si>
  <si>
    <t>I005637</t>
  </si>
  <si>
    <t>I005638</t>
  </si>
  <si>
    <t>I005639</t>
  </si>
  <si>
    <t>I005640</t>
  </si>
  <si>
    <t>I005641</t>
  </si>
  <si>
    <t>I005642</t>
  </si>
  <si>
    <t>I005643</t>
  </si>
  <si>
    <t>I005644</t>
  </si>
  <si>
    <t>I005645</t>
  </si>
  <si>
    <t>I005646</t>
  </si>
  <si>
    <t>I005647</t>
  </si>
  <si>
    <t>I005648</t>
  </si>
  <si>
    <t>I005649</t>
  </si>
  <si>
    <t>I005650</t>
  </si>
  <si>
    <t>I005651</t>
  </si>
  <si>
    <t>I005652</t>
  </si>
  <si>
    <t>I005653</t>
  </si>
  <si>
    <t>I005654</t>
  </si>
  <si>
    <t>I005655</t>
  </si>
  <si>
    <t>I005656</t>
  </si>
  <si>
    <t>I005657</t>
  </si>
  <si>
    <t>I005658</t>
  </si>
  <si>
    <t>I005659</t>
  </si>
  <si>
    <t>I005660</t>
  </si>
  <si>
    <t>I005661</t>
  </si>
  <si>
    <t>I005662</t>
  </si>
  <si>
    <t>I005663</t>
  </si>
  <si>
    <t>I005664</t>
  </si>
  <si>
    <t>I005665</t>
  </si>
  <si>
    <t>I005666</t>
  </si>
  <si>
    <t>I005667</t>
  </si>
  <si>
    <t>I005668</t>
  </si>
  <si>
    <t>I005669</t>
  </si>
  <si>
    <t>I005670</t>
  </si>
  <si>
    <t>I005671</t>
  </si>
  <si>
    <t>I005672</t>
  </si>
  <si>
    <t>I005673</t>
  </si>
  <si>
    <t>I005674</t>
  </si>
  <si>
    <t>I005675</t>
  </si>
  <si>
    <t>I005676</t>
  </si>
  <si>
    <t>I005677</t>
  </si>
  <si>
    <t>I005678</t>
  </si>
  <si>
    <t>I005679</t>
  </si>
  <si>
    <t>I005680</t>
  </si>
  <si>
    <t>I005681</t>
  </si>
  <si>
    <t>I005682</t>
  </si>
  <si>
    <t>I005683</t>
  </si>
  <si>
    <t>I005684</t>
  </si>
  <si>
    <t>I005685</t>
  </si>
  <si>
    <t>I005686</t>
  </si>
  <si>
    <t>I005687</t>
  </si>
  <si>
    <t>I005688</t>
  </si>
  <si>
    <t>I005689</t>
  </si>
  <si>
    <t>I005690</t>
  </si>
  <si>
    <t>I005691</t>
  </si>
  <si>
    <t>I005692</t>
  </si>
  <si>
    <t>I005693</t>
  </si>
  <si>
    <t>I005694</t>
  </si>
  <si>
    <t>I005695</t>
  </si>
  <si>
    <t>I005696</t>
  </si>
  <si>
    <t>I005697</t>
  </si>
  <si>
    <t>I005698</t>
  </si>
  <si>
    <t>I005699</t>
  </si>
  <si>
    <t>I005700</t>
  </si>
  <si>
    <t>I005701</t>
  </si>
  <si>
    <t>I005702</t>
  </si>
  <si>
    <t>I005703</t>
  </si>
  <si>
    <t>I005704</t>
  </si>
  <si>
    <t>I005705</t>
  </si>
  <si>
    <t>I005706</t>
  </si>
  <si>
    <t>I005707</t>
  </si>
  <si>
    <t>I005708</t>
  </si>
  <si>
    <t>I005709</t>
  </si>
  <si>
    <t>I005710</t>
  </si>
  <si>
    <t>I005711</t>
  </si>
  <si>
    <t>I005712</t>
  </si>
  <si>
    <t>I005713</t>
  </si>
  <si>
    <t>I005714</t>
  </si>
  <si>
    <t>I005715</t>
  </si>
  <si>
    <t>I005716</t>
  </si>
  <si>
    <t>I005717</t>
  </si>
  <si>
    <t>I005718</t>
  </si>
  <si>
    <t>I005719</t>
  </si>
  <si>
    <t>I005720</t>
  </si>
  <si>
    <t>I005721</t>
  </si>
  <si>
    <t>I005722</t>
  </si>
  <si>
    <t>I005723</t>
  </si>
  <si>
    <t>I005724</t>
  </si>
  <si>
    <t>I005725</t>
  </si>
  <si>
    <t>I005726</t>
  </si>
  <si>
    <t>I005727</t>
  </si>
  <si>
    <t>I005728</t>
  </si>
  <si>
    <t>I005729</t>
  </si>
  <si>
    <t>I005730</t>
  </si>
  <si>
    <t>I005731</t>
  </si>
  <si>
    <t>I005732</t>
  </si>
  <si>
    <t>I005733</t>
  </si>
  <si>
    <t>I005734</t>
  </si>
  <si>
    <t>I005735</t>
  </si>
  <si>
    <t>I005736</t>
  </si>
  <si>
    <t>I005737</t>
  </si>
  <si>
    <t>I005738</t>
  </si>
  <si>
    <t>I005739</t>
  </si>
  <si>
    <t>I005740</t>
  </si>
  <si>
    <t>I005741</t>
  </si>
  <si>
    <t>I005742</t>
  </si>
  <si>
    <t>I005743</t>
  </si>
  <si>
    <t>I005744</t>
  </si>
  <si>
    <t>I005745</t>
  </si>
  <si>
    <t>I005746</t>
  </si>
  <si>
    <t>I005747</t>
  </si>
  <si>
    <t>I005748</t>
  </si>
  <si>
    <t>I005749</t>
  </si>
  <si>
    <t>I005750</t>
  </si>
  <si>
    <t>I005751</t>
  </si>
  <si>
    <t>I005752</t>
  </si>
  <si>
    <t>I005753</t>
  </si>
  <si>
    <t>I005754</t>
  </si>
  <si>
    <t>I005755</t>
  </si>
  <si>
    <t>I005756</t>
  </si>
  <si>
    <t>I005757</t>
  </si>
  <si>
    <t>I005758</t>
  </si>
  <si>
    <t>I005759</t>
  </si>
  <si>
    <t>I005760</t>
  </si>
  <si>
    <t>I005761</t>
  </si>
  <si>
    <t>I005762</t>
  </si>
  <si>
    <t>I005763</t>
  </si>
  <si>
    <t>I005764</t>
  </si>
  <si>
    <t>I005765</t>
  </si>
  <si>
    <t>I005766</t>
  </si>
  <si>
    <t>I005767</t>
  </si>
  <si>
    <t>I005768</t>
  </si>
  <si>
    <t>I005769</t>
  </si>
  <si>
    <t>I005770</t>
  </si>
  <si>
    <t>I005771</t>
  </si>
  <si>
    <t>I005772</t>
  </si>
  <si>
    <t>I005773</t>
  </si>
  <si>
    <t>I005774</t>
  </si>
  <si>
    <t>I005775</t>
  </si>
  <si>
    <t>I005776</t>
  </si>
  <si>
    <t>I005777</t>
  </si>
  <si>
    <t>I005778</t>
  </si>
  <si>
    <t>I005779</t>
  </si>
  <si>
    <t>I005780</t>
  </si>
  <si>
    <t>I005781</t>
  </si>
  <si>
    <t>I005782</t>
  </si>
  <si>
    <t>I005783</t>
  </si>
  <si>
    <t>I005784</t>
  </si>
  <si>
    <t>I005785</t>
  </si>
  <si>
    <t>I005786</t>
  </si>
  <si>
    <t>I005787</t>
  </si>
  <si>
    <t>I005788</t>
  </si>
  <si>
    <t>I005789</t>
  </si>
  <si>
    <t>I005790</t>
  </si>
  <si>
    <t>I005791</t>
  </si>
  <si>
    <t>I005792</t>
  </si>
  <si>
    <t>I005793</t>
  </si>
  <si>
    <t>I005794</t>
  </si>
  <si>
    <t>I005795</t>
  </si>
  <si>
    <t>I005796</t>
  </si>
  <si>
    <t>I005797</t>
  </si>
  <si>
    <t>I005798</t>
  </si>
  <si>
    <t>I005799</t>
  </si>
  <si>
    <t>I005800</t>
  </si>
  <si>
    <t>I005801</t>
  </si>
  <si>
    <t>I005802</t>
  </si>
  <si>
    <t>I005803</t>
  </si>
  <si>
    <t>I005804</t>
  </si>
  <si>
    <t>I005805</t>
  </si>
  <si>
    <t>I005806</t>
  </si>
  <si>
    <t>I005807</t>
  </si>
  <si>
    <t>I005808</t>
  </si>
  <si>
    <t>I005809</t>
  </si>
  <si>
    <t>I005810</t>
  </si>
  <si>
    <t>I005811</t>
  </si>
  <si>
    <t>I005812</t>
  </si>
  <si>
    <t>I005813</t>
  </si>
  <si>
    <t>I005814</t>
  </si>
  <si>
    <t>I005815</t>
  </si>
  <si>
    <t>I005816</t>
  </si>
  <si>
    <t>I005817</t>
  </si>
  <si>
    <t>I005818</t>
  </si>
  <si>
    <t>I005819</t>
  </si>
  <si>
    <t>I005820</t>
  </si>
  <si>
    <t>I005821</t>
  </si>
  <si>
    <t>I005822</t>
  </si>
  <si>
    <t>I005823</t>
  </si>
  <si>
    <t>I005824</t>
  </si>
  <si>
    <t>I005825</t>
  </si>
  <si>
    <t>I005826</t>
  </si>
  <si>
    <t>I005827</t>
  </si>
  <si>
    <t>I005828</t>
  </si>
  <si>
    <t>I005829</t>
  </si>
  <si>
    <t>I005830</t>
  </si>
  <si>
    <t>I005831</t>
  </si>
  <si>
    <t>I005832</t>
  </si>
  <si>
    <t>I005833</t>
  </si>
  <si>
    <t>I005834</t>
  </si>
  <si>
    <t>I005835</t>
  </si>
  <si>
    <t>I005836</t>
  </si>
  <si>
    <t>I005837</t>
  </si>
  <si>
    <t>I005838</t>
  </si>
  <si>
    <t>I005839</t>
  </si>
  <si>
    <t>I005840</t>
  </si>
  <si>
    <t>I005841</t>
  </si>
  <si>
    <t>I005842</t>
  </si>
  <si>
    <t>I005843</t>
  </si>
  <si>
    <t>I005844</t>
  </si>
  <si>
    <t>I005845</t>
  </si>
  <si>
    <t>I005846</t>
  </si>
  <si>
    <t>I005847</t>
  </si>
  <si>
    <t>I005848</t>
  </si>
  <si>
    <t>I005849</t>
  </si>
  <si>
    <t>I005850</t>
  </si>
  <si>
    <t>I005851</t>
  </si>
  <si>
    <t>I005852</t>
  </si>
  <si>
    <t>I005853</t>
  </si>
  <si>
    <t>I005854</t>
  </si>
  <si>
    <t>I005855</t>
  </si>
  <si>
    <t>I005856</t>
  </si>
  <si>
    <t>I005857</t>
  </si>
  <si>
    <t>I005858</t>
  </si>
  <si>
    <t>I005859</t>
  </si>
  <si>
    <t>I005860</t>
  </si>
  <si>
    <t>I005861</t>
  </si>
  <si>
    <t>I005862</t>
  </si>
  <si>
    <t>I005863</t>
  </si>
  <si>
    <t>I005864</t>
  </si>
  <si>
    <t>I005865</t>
  </si>
  <si>
    <t>I005866</t>
  </si>
  <si>
    <t>I005867</t>
  </si>
  <si>
    <t>I005868</t>
  </si>
  <si>
    <t>I005869</t>
  </si>
  <si>
    <t>I005870</t>
  </si>
  <si>
    <t>I005871</t>
  </si>
  <si>
    <t>I005872</t>
  </si>
  <si>
    <t>I005873</t>
  </si>
  <si>
    <t>I005874</t>
  </si>
  <si>
    <t>I005875</t>
  </si>
  <si>
    <t>I005876</t>
  </si>
  <si>
    <t>I005877</t>
  </si>
  <si>
    <t>I005878</t>
  </si>
  <si>
    <t>I005879</t>
  </si>
  <si>
    <t>I005880</t>
  </si>
  <si>
    <t>I005881</t>
  </si>
  <si>
    <t>I005882</t>
  </si>
  <si>
    <t>I005883</t>
  </si>
  <si>
    <t>I005884</t>
  </si>
  <si>
    <t>I005885</t>
  </si>
  <si>
    <t>I005886</t>
  </si>
  <si>
    <t>I005887</t>
  </si>
  <si>
    <t>I005888</t>
  </si>
  <si>
    <t>I005889</t>
  </si>
  <si>
    <t>I005890</t>
  </si>
  <si>
    <t>I005891</t>
  </si>
  <si>
    <t>I005892</t>
  </si>
  <si>
    <t>I005893</t>
  </si>
  <si>
    <t>I005894</t>
  </si>
  <si>
    <t>I005895</t>
  </si>
  <si>
    <t>I005896</t>
  </si>
  <si>
    <t>I005897</t>
  </si>
  <si>
    <t>I005898</t>
  </si>
  <si>
    <t>I005899</t>
  </si>
  <si>
    <t>I005900</t>
  </si>
  <si>
    <t>I005901</t>
  </si>
  <si>
    <t>I005902</t>
  </si>
  <si>
    <t>I005903</t>
  </si>
  <si>
    <t>I005904</t>
  </si>
  <si>
    <t>I005905</t>
  </si>
  <si>
    <t>I005906</t>
  </si>
  <si>
    <t>I005907</t>
  </si>
  <si>
    <t>I005908</t>
  </si>
  <si>
    <t>I005909</t>
  </si>
  <si>
    <t>I005910</t>
  </si>
  <si>
    <t>I005911</t>
  </si>
  <si>
    <t>I005912</t>
  </si>
  <si>
    <t>I005913</t>
  </si>
  <si>
    <t>I005914</t>
  </si>
  <si>
    <t>I005915</t>
  </si>
  <si>
    <t>I005916</t>
  </si>
  <si>
    <t>I005917</t>
  </si>
  <si>
    <t>I005918</t>
  </si>
  <si>
    <t>I005919</t>
  </si>
  <si>
    <t>I005920</t>
  </si>
  <si>
    <t>I005921</t>
  </si>
  <si>
    <t>I005922</t>
  </si>
  <si>
    <t>I005923</t>
  </si>
  <si>
    <t>I005924</t>
  </si>
  <si>
    <t>I005925</t>
  </si>
  <si>
    <t>I005926</t>
  </si>
  <si>
    <t>I005927</t>
  </si>
  <si>
    <t>I005928</t>
  </si>
  <si>
    <t>I005929</t>
  </si>
  <si>
    <t>I005930</t>
  </si>
  <si>
    <t>I005931</t>
  </si>
  <si>
    <t>I005932</t>
  </si>
  <si>
    <t>I005933</t>
  </si>
  <si>
    <t>I005934</t>
  </si>
  <si>
    <t>I005935</t>
  </si>
  <si>
    <t>I005936</t>
  </si>
  <si>
    <t>I005937</t>
  </si>
  <si>
    <t>I005938</t>
  </si>
  <si>
    <t>I005939</t>
  </si>
  <si>
    <t>I005940</t>
  </si>
  <si>
    <t>I005941</t>
  </si>
  <si>
    <t>I005942</t>
  </si>
  <si>
    <t>I005943</t>
  </si>
  <si>
    <t>I005944</t>
  </si>
  <si>
    <t>I005945</t>
  </si>
  <si>
    <t>I005946</t>
  </si>
  <si>
    <t>I005947</t>
  </si>
  <si>
    <t>I005948</t>
  </si>
  <si>
    <t>I005949</t>
  </si>
  <si>
    <t>I005950</t>
  </si>
  <si>
    <t>I005951</t>
  </si>
  <si>
    <t>I005952</t>
  </si>
  <si>
    <t>I005953</t>
  </si>
  <si>
    <t>I005954</t>
  </si>
  <si>
    <t>I005955</t>
  </si>
  <si>
    <t>I005956</t>
  </si>
  <si>
    <t>I005957</t>
  </si>
  <si>
    <t>I005958</t>
  </si>
  <si>
    <t>I005959</t>
  </si>
  <si>
    <t>I005960</t>
  </si>
  <si>
    <t>I005961</t>
  </si>
  <si>
    <t>I005962</t>
  </si>
  <si>
    <t>I005963</t>
  </si>
  <si>
    <t>I005964</t>
  </si>
  <si>
    <t>I005965</t>
  </si>
  <si>
    <t>I005966</t>
  </si>
  <si>
    <t>I005967</t>
  </si>
  <si>
    <t>I005968</t>
  </si>
  <si>
    <t>I005969</t>
  </si>
  <si>
    <t>I005970</t>
  </si>
  <si>
    <t>I005971</t>
  </si>
  <si>
    <t>I005972</t>
  </si>
  <si>
    <t>I005973</t>
  </si>
  <si>
    <t>I005974</t>
  </si>
  <si>
    <t>I005975</t>
  </si>
  <si>
    <t>I005976</t>
  </si>
  <si>
    <t>I005977</t>
  </si>
  <si>
    <t>I005978</t>
  </si>
  <si>
    <t>I005979</t>
  </si>
  <si>
    <t>I005980</t>
  </si>
  <si>
    <t>I005981</t>
  </si>
  <si>
    <t>I005982</t>
  </si>
  <si>
    <t>I005983</t>
  </si>
  <si>
    <t>I005984</t>
  </si>
  <si>
    <t>I005985</t>
  </si>
  <si>
    <t>I005986</t>
  </si>
  <si>
    <t>I005987</t>
  </si>
  <si>
    <t>I005988</t>
  </si>
  <si>
    <t>I005989</t>
  </si>
  <si>
    <t>I005990</t>
  </si>
  <si>
    <t>I005991</t>
  </si>
  <si>
    <t>I005992</t>
  </si>
  <si>
    <t>I005993</t>
  </si>
  <si>
    <t>I005994</t>
  </si>
  <si>
    <t>I005995</t>
  </si>
  <si>
    <t>I005996</t>
  </si>
  <si>
    <t>I005997</t>
  </si>
  <si>
    <t>I005998</t>
  </si>
  <si>
    <t>I005999</t>
  </si>
  <si>
    <t>I006000</t>
  </si>
  <si>
    <t>Month</t>
  </si>
  <si>
    <t>Channel</t>
  </si>
  <si>
    <t>Spend</t>
  </si>
  <si>
    <t>New_Customers</t>
  </si>
  <si>
    <t>Age</t>
  </si>
  <si>
    <t>Age_Group</t>
  </si>
  <si>
    <t>Cohort_Month</t>
  </si>
  <si>
    <t>Start Month</t>
  </si>
  <si>
    <t>Cancel_Month</t>
  </si>
  <si>
    <t>Year</t>
  </si>
  <si>
    <t>Plan_Name</t>
  </si>
  <si>
    <t>Column1</t>
  </si>
  <si>
    <t>Active_Flag</t>
  </si>
  <si>
    <t>ARR</t>
  </si>
  <si>
    <t>ARPU</t>
  </si>
  <si>
    <t>Churn_Rate</t>
  </si>
  <si>
    <t>Retention_Rate</t>
  </si>
  <si>
    <t>Revenue_Churn</t>
  </si>
  <si>
    <t>GRR</t>
  </si>
  <si>
    <t>NRR</t>
  </si>
  <si>
    <t>Repeat_Purchase_Rate</t>
  </si>
  <si>
    <t>Active_Customers</t>
  </si>
  <si>
    <t>MRR</t>
  </si>
  <si>
    <t>Repeat_Customers</t>
  </si>
  <si>
    <t>Active Customers</t>
  </si>
  <si>
    <t>Churn</t>
  </si>
  <si>
    <t>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</si>
</sst>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666666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10" fontId="0" fillId="0" borderId="0" xfId="0" applyNumberFormat="1"/>
    <xf numFmtId="0" fontId="3" fillId="0" borderId="0" xfId="0" applyFont="1"/>
    <xf numFmtId="0" fontId="0" fillId="0" borderId="7" xfId="0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9" fontId="4" fillId="2" borderId="5" xfId="1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9"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444444"/>
      <color rgb="FFD9D9D9"/>
      <color rgb="FFF2F2F2"/>
      <color rgb="FF3A86FF"/>
      <color rgb="FF8338EC"/>
      <color rgb="FF06D6A0"/>
      <color rgb="FFFF006E"/>
      <color rgb="FFF7F7F7"/>
      <color rgb="FF66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Active Customers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KPI_Engine!$B$1</c:f>
              <c:strCache>
                <c:ptCount val="1"/>
                <c:pt idx="0">
                  <c:v>Active_Customers</c:v>
                </c:pt>
              </c:strCache>
            </c:strRef>
          </c:tx>
          <c:spPr>
            <a:ln w="28575" cap="rnd">
              <a:solidFill>
                <a:srgbClr val="3A86FF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KPI_Engine!$A$2:$A$30</c:f>
              <c:numCache>
                <c:formatCode>m/d/yyyy</c:formatCode>
                <c:ptCount val="29"/>
                <c:pt idx="0">
                  <c:v>44227</c:v>
                </c:pt>
                <c:pt idx="1">
                  <c:v>44255</c:v>
                </c:pt>
                <c:pt idx="2">
                  <c:v>44283</c:v>
                </c:pt>
                <c:pt idx="3">
                  <c:v>44314</c:v>
                </c:pt>
                <c:pt idx="4">
                  <c:v>44344</c:v>
                </c:pt>
                <c:pt idx="5">
                  <c:v>44375</c:v>
                </c:pt>
                <c:pt idx="6">
                  <c:v>44405</c:v>
                </c:pt>
                <c:pt idx="7">
                  <c:v>44436</c:v>
                </c:pt>
                <c:pt idx="8">
                  <c:v>44467</c:v>
                </c:pt>
                <c:pt idx="9">
                  <c:v>44497</c:v>
                </c:pt>
                <c:pt idx="10">
                  <c:v>44528</c:v>
                </c:pt>
                <c:pt idx="11">
                  <c:v>44558</c:v>
                </c:pt>
                <c:pt idx="12">
                  <c:v>44589</c:v>
                </c:pt>
                <c:pt idx="13">
                  <c:v>44620</c:v>
                </c:pt>
                <c:pt idx="14">
                  <c:v>44648</c:v>
                </c:pt>
                <c:pt idx="15">
                  <c:v>44679</c:v>
                </c:pt>
                <c:pt idx="16">
                  <c:v>44709</c:v>
                </c:pt>
                <c:pt idx="17">
                  <c:v>44740</c:v>
                </c:pt>
                <c:pt idx="18">
                  <c:v>44770</c:v>
                </c:pt>
                <c:pt idx="19">
                  <c:v>44801</c:v>
                </c:pt>
                <c:pt idx="20">
                  <c:v>44832</c:v>
                </c:pt>
                <c:pt idx="21">
                  <c:v>44862</c:v>
                </c:pt>
                <c:pt idx="22">
                  <c:v>44893</c:v>
                </c:pt>
                <c:pt idx="23">
                  <c:v>44923</c:v>
                </c:pt>
                <c:pt idx="24">
                  <c:v>44954</c:v>
                </c:pt>
                <c:pt idx="25">
                  <c:v>44985</c:v>
                </c:pt>
                <c:pt idx="26">
                  <c:v>45013</c:v>
                </c:pt>
                <c:pt idx="27">
                  <c:v>45044</c:v>
                </c:pt>
                <c:pt idx="28">
                  <c:v>45074</c:v>
                </c:pt>
              </c:numCache>
            </c:numRef>
          </c:cat>
          <c:val>
            <c:numRef>
              <c:f>KPI_Engine!$B$2:$B$30</c:f>
              <c:numCache>
                <c:formatCode>General</c:formatCode>
                <c:ptCount val="29"/>
                <c:pt idx="0">
                  <c:v>9</c:v>
                </c:pt>
                <c:pt idx="1">
                  <c:v>7</c:v>
                </c:pt>
                <c:pt idx="2">
                  <c:v>9</c:v>
                </c:pt>
                <c:pt idx="3">
                  <c:v>6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  <c:pt idx="12">
                  <c:v>3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13</c:v>
                </c:pt>
                <c:pt idx="17">
                  <c:v>8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7</c:v>
                </c:pt>
                <c:pt idx="22">
                  <c:v>9</c:v>
                </c:pt>
                <c:pt idx="23">
                  <c:v>6</c:v>
                </c:pt>
                <c:pt idx="24">
                  <c:v>10</c:v>
                </c:pt>
                <c:pt idx="25">
                  <c:v>9</c:v>
                </c:pt>
                <c:pt idx="26">
                  <c:v>4</c:v>
                </c:pt>
                <c:pt idx="27">
                  <c:v>9</c:v>
                </c:pt>
                <c:pt idx="28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77-410C-834A-2007E6E22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7278319"/>
        <c:axId val="1037278799"/>
      </c:lineChart>
      <c:dateAx>
        <c:axId val="10372783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278799"/>
        <c:crosses val="autoZero"/>
        <c:auto val="1"/>
        <c:lblOffset val="100"/>
        <c:baseTimeUnit val="months"/>
      </c:dateAx>
      <c:valAx>
        <c:axId val="103727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27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MRR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KPI_Engine!$C$1</c:f>
              <c:strCache>
                <c:ptCount val="1"/>
                <c:pt idx="0">
                  <c:v>MRR</c:v>
                </c:pt>
              </c:strCache>
            </c:strRef>
          </c:tx>
          <c:spPr>
            <a:ln w="28575" cap="rnd">
              <a:solidFill>
                <a:srgbClr val="8338EC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KPI_Engine!$A$2:$A$30</c:f>
              <c:numCache>
                <c:formatCode>m/d/yyyy</c:formatCode>
                <c:ptCount val="29"/>
                <c:pt idx="0">
                  <c:v>44227</c:v>
                </c:pt>
                <c:pt idx="1">
                  <c:v>44255</c:v>
                </c:pt>
                <c:pt idx="2">
                  <c:v>44283</c:v>
                </c:pt>
                <c:pt idx="3">
                  <c:v>44314</c:v>
                </c:pt>
                <c:pt idx="4">
                  <c:v>44344</c:v>
                </c:pt>
                <c:pt idx="5">
                  <c:v>44375</c:v>
                </c:pt>
                <c:pt idx="6">
                  <c:v>44405</c:v>
                </c:pt>
                <c:pt idx="7">
                  <c:v>44436</c:v>
                </c:pt>
                <c:pt idx="8">
                  <c:v>44467</c:v>
                </c:pt>
                <c:pt idx="9">
                  <c:v>44497</c:v>
                </c:pt>
                <c:pt idx="10">
                  <c:v>44528</c:v>
                </c:pt>
                <c:pt idx="11">
                  <c:v>44558</c:v>
                </c:pt>
                <c:pt idx="12">
                  <c:v>44589</c:v>
                </c:pt>
                <c:pt idx="13">
                  <c:v>44620</c:v>
                </c:pt>
                <c:pt idx="14">
                  <c:v>44648</c:v>
                </c:pt>
                <c:pt idx="15">
                  <c:v>44679</c:v>
                </c:pt>
                <c:pt idx="16">
                  <c:v>44709</c:v>
                </c:pt>
                <c:pt idx="17">
                  <c:v>44740</c:v>
                </c:pt>
                <c:pt idx="18">
                  <c:v>44770</c:v>
                </c:pt>
                <c:pt idx="19">
                  <c:v>44801</c:v>
                </c:pt>
                <c:pt idx="20">
                  <c:v>44832</c:v>
                </c:pt>
                <c:pt idx="21">
                  <c:v>44862</c:v>
                </c:pt>
                <c:pt idx="22">
                  <c:v>44893</c:v>
                </c:pt>
                <c:pt idx="23">
                  <c:v>44923</c:v>
                </c:pt>
                <c:pt idx="24">
                  <c:v>44954</c:v>
                </c:pt>
                <c:pt idx="25">
                  <c:v>44985</c:v>
                </c:pt>
                <c:pt idx="26">
                  <c:v>45013</c:v>
                </c:pt>
                <c:pt idx="27">
                  <c:v>45044</c:v>
                </c:pt>
                <c:pt idx="28">
                  <c:v>45074</c:v>
                </c:pt>
              </c:numCache>
            </c:numRef>
          </c:cat>
          <c:val>
            <c:numRef>
              <c:f>KPI_Engine!$C$2:$C$30</c:f>
              <c:numCache>
                <c:formatCode>General</c:formatCode>
                <c:ptCount val="29"/>
                <c:pt idx="0">
                  <c:v>251</c:v>
                </c:pt>
                <c:pt idx="1">
                  <c:v>159</c:v>
                </c:pt>
                <c:pt idx="2">
                  <c:v>428</c:v>
                </c:pt>
                <c:pt idx="3">
                  <c:v>239</c:v>
                </c:pt>
                <c:pt idx="4">
                  <c:v>142</c:v>
                </c:pt>
                <c:pt idx="5">
                  <c:v>49</c:v>
                </c:pt>
                <c:pt idx="6">
                  <c:v>166</c:v>
                </c:pt>
                <c:pt idx="7">
                  <c:v>117</c:v>
                </c:pt>
                <c:pt idx="8">
                  <c:v>172</c:v>
                </c:pt>
                <c:pt idx="9">
                  <c:v>270</c:v>
                </c:pt>
                <c:pt idx="10">
                  <c:v>117</c:v>
                </c:pt>
                <c:pt idx="11">
                  <c:v>172</c:v>
                </c:pt>
                <c:pt idx="12">
                  <c:v>135</c:v>
                </c:pt>
                <c:pt idx="13">
                  <c:v>196</c:v>
                </c:pt>
                <c:pt idx="14">
                  <c:v>172</c:v>
                </c:pt>
                <c:pt idx="15">
                  <c:v>147</c:v>
                </c:pt>
                <c:pt idx="16">
                  <c:v>172</c:v>
                </c:pt>
                <c:pt idx="17">
                  <c:v>202</c:v>
                </c:pt>
                <c:pt idx="18">
                  <c:v>110</c:v>
                </c:pt>
                <c:pt idx="19">
                  <c:v>165</c:v>
                </c:pt>
                <c:pt idx="20">
                  <c:v>252</c:v>
                </c:pt>
                <c:pt idx="21">
                  <c:v>140</c:v>
                </c:pt>
                <c:pt idx="22">
                  <c:v>178</c:v>
                </c:pt>
                <c:pt idx="23">
                  <c:v>234</c:v>
                </c:pt>
                <c:pt idx="24">
                  <c:v>79</c:v>
                </c:pt>
                <c:pt idx="25">
                  <c:v>153</c:v>
                </c:pt>
                <c:pt idx="26">
                  <c:v>134</c:v>
                </c:pt>
                <c:pt idx="27">
                  <c:v>264</c:v>
                </c:pt>
                <c:pt idx="28">
                  <c:v>257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DB-4F6A-95A9-5E9546EDF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129679"/>
        <c:axId val="1067130639"/>
      </c:lineChart>
      <c:dateAx>
        <c:axId val="10671296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130639"/>
        <c:crosses val="autoZero"/>
        <c:auto val="1"/>
        <c:lblOffset val="100"/>
        <c:baseTimeUnit val="months"/>
      </c:dateAx>
      <c:valAx>
        <c:axId val="106713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12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KPI_Engine!$F$1</c:f>
              <c:strCache>
                <c:ptCount val="1"/>
                <c:pt idx="0">
                  <c:v>Churn_Rate</c:v>
                </c:pt>
              </c:strCache>
            </c:strRef>
          </c:tx>
          <c:spPr>
            <a:ln w="28575" cap="rnd">
              <a:solidFill>
                <a:srgbClr val="FF006E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KPI_Engine!$A$2:$A$30</c:f>
              <c:numCache>
                <c:formatCode>m/d/yyyy</c:formatCode>
                <c:ptCount val="29"/>
                <c:pt idx="0">
                  <c:v>44227</c:v>
                </c:pt>
                <c:pt idx="1">
                  <c:v>44255</c:v>
                </c:pt>
                <c:pt idx="2">
                  <c:v>44283</c:v>
                </c:pt>
                <c:pt idx="3">
                  <c:v>44314</c:v>
                </c:pt>
                <c:pt idx="4">
                  <c:v>44344</c:v>
                </c:pt>
                <c:pt idx="5">
                  <c:v>44375</c:v>
                </c:pt>
                <c:pt idx="6">
                  <c:v>44405</c:v>
                </c:pt>
                <c:pt idx="7">
                  <c:v>44436</c:v>
                </c:pt>
                <c:pt idx="8">
                  <c:v>44467</c:v>
                </c:pt>
                <c:pt idx="9">
                  <c:v>44497</c:v>
                </c:pt>
                <c:pt idx="10">
                  <c:v>44528</c:v>
                </c:pt>
                <c:pt idx="11">
                  <c:v>44558</c:v>
                </c:pt>
                <c:pt idx="12">
                  <c:v>44589</c:v>
                </c:pt>
                <c:pt idx="13">
                  <c:v>44620</c:v>
                </c:pt>
                <c:pt idx="14">
                  <c:v>44648</c:v>
                </c:pt>
                <c:pt idx="15">
                  <c:v>44679</c:v>
                </c:pt>
                <c:pt idx="16">
                  <c:v>44709</c:v>
                </c:pt>
                <c:pt idx="17">
                  <c:v>44740</c:v>
                </c:pt>
                <c:pt idx="18">
                  <c:v>44770</c:v>
                </c:pt>
                <c:pt idx="19">
                  <c:v>44801</c:v>
                </c:pt>
                <c:pt idx="20">
                  <c:v>44832</c:v>
                </c:pt>
                <c:pt idx="21">
                  <c:v>44862</c:v>
                </c:pt>
                <c:pt idx="22">
                  <c:v>44893</c:v>
                </c:pt>
                <c:pt idx="23">
                  <c:v>44923</c:v>
                </c:pt>
                <c:pt idx="24">
                  <c:v>44954</c:v>
                </c:pt>
                <c:pt idx="25">
                  <c:v>44985</c:v>
                </c:pt>
                <c:pt idx="26">
                  <c:v>45013</c:v>
                </c:pt>
                <c:pt idx="27">
                  <c:v>45044</c:v>
                </c:pt>
                <c:pt idx="28">
                  <c:v>45074</c:v>
                </c:pt>
              </c:numCache>
            </c:numRef>
          </c:cat>
          <c:val>
            <c:numRef>
              <c:f>KPI_Engine!$F$2:$F$30</c:f>
              <c:numCache>
                <c:formatCode>0.00%</c:formatCode>
                <c:ptCount val="29"/>
                <c:pt idx="0">
                  <c:v>0</c:v>
                </c:pt>
                <c:pt idx="1">
                  <c:v>0.22222222222222221</c:v>
                </c:pt>
                <c:pt idx="2">
                  <c:v>0</c:v>
                </c:pt>
                <c:pt idx="3">
                  <c:v>0.33333333333333331</c:v>
                </c:pt>
                <c:pt idx="4">
                  <c:v>0</c:v>
                </c:pt>
                <c:pt idx="5">
                  <c:v>0.27272727272727271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0.16666666666666666</c:v>
                </c:pt>
                <c:pt idx="10">
                  <c:v>0</c:v>
                </c:pt>
                <c:pt idx="11">
                  <c:v>0.16666666666666666</c:v>
                </c:pt>
                <c:pt idx="12">
                  <c:v>0.4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0.38461538461538464</c:v>
                </c:pt>
                <c:pt idx="18">
                  <c:v>0.375</c:v>
                </c:pt>
                <c:pt idx="19">
                  <c:v>0</c:v>
                </c:pt>
                <c:pt idx="20">
                  <c:v>0.16666666666666666</c:v>
                </c:pt>
                <c:pt idx="21">
                  <c:v>0</c:v>
                </c:pt>
                <c:pt idx="22">
                  <c:v>0</c:v>
                </c:pt>
                <c:pt idx="23">
                  <c:v>0.33333333333333331</c:v>
                </c:pt>
                <c:pt idx="24">
                  <c:v>0</c:v>
                </c:pt>
                <c:pt idx="25">
                  <c:v>0.1</c:v>
                </c:pt>
                <c:pt idx="26">
                  <c:v>0.55555555555555558</c:v>
                </c:pt>
                <c:pt idx="27">
                  <c:v>0</c:v>
                </c:pt>
                <c:pt idx="28">
                  <c:v>0.44444444444444442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38-445C-BB14-F8A727FB9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0867647"/>
        <c:axId val="1150865247"/>
      </c:lineChart>
      <c:dateAx>
        <c:axId val="11508676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65247"/>
        <c:crosses val="autoZero"/>
        <c:auto val="1"/>
        <c:lblOffset val="100"/>
        <c:baseTimeUnit val="months"/>
      </c:dateAx>
      <c:valAx>
        <c:axId val="11508652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6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Retention</a:t>
            </a:r>
            <a:r>
              <a:rPr lang="en-US" baseline="0"/>
              <a:t> </a:t>
            </a:r>
            <a:r>
              <a:rPr lang="en-US"/>
              <a:t>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6D6A0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KPI_Engine!$A$2:$A$30</c:f>
              <c:numCache>
                <c:formatCode>m/d/yyyy</c:formatCode>
                <c:ptCount val="29"/>
                <c:pt idx="0">
                  <c:v>44227</c:v>
                </c:pt>
                <c:pt idx="1">
                  <c:v>44255</c:v>
                </c:pt>
                <c:pt idx="2">
                  <c:v>44283</c:v>
                </c:pt>
                <c:pt idx="3">
                  <c:v>44314</c:v>
                </c:pt>
                <c:pt idx="4">
                  <c:v>44344</c:v>
                </c:pt>
                <c:pt idx="5">
                  <c:v>44375</c:v>
                </c:pt>
                <c:pt idx="6">
                  <c:v>44405</c:v>
                </c:pt>
                <c:pt idx="7">
                  <c:v>44436</c:v>
                </c:pt>
                <c:pt idx="8">
                  <c:v>44467</c:v>
                </c:pt>
                <c:pt idx="9">
                  <c:v>44497</c:v>
                </c:pt>
                <c:pt idx="10">
                  <c:v>44528</c:v>
                </c:pt>
                <c:pt idx="11">
                  <c:v>44558</c:v>
                </c:pt>
                <c:pt idx="12">
                  <c:v>44589</c:v>
                </c:pt>
                <c:pt idx="13">
                  <c:v>44620</c:v>
                </c:pt>
                <c:pt idx="14">
                  <c:v>44648</c:v>
                </c:pt>
                <c:pt idx="15">
                  <c:v>44679</c:v>
                </c:pt>
                <c:pt idx="16">
                  <c:v>44709</c:v>
                </c:pt>
                <c:pt idx="17">
                  <c:v>44740</c:v>
                </c:pt>
                <c:pt idx="18">
                  <c:v>44770</c:v>
                </c:pt>
                <c:pt idx="19">
                  <c:v>44801</c:v>
                </c:pt>
                <c:pt idx="20">
                  <c:v>44832</c:v>
                </c:pt>
                <c:pt idx="21">
                  <c:v>44862</c:v>
                </c:pt>
                <c:pt idx="22">
                  <c:v>44893</c:v>
                </c:pt>
                <c:pt idx="23">
                  <c:v>44923</c:v>
                </c:pt>
                <c:pt idx="24">
                  <c:v>44954</c:v>
                </c:pt>
                <c:pt idx="25">
                  <c:v>44985</c:v>
                </c:pt>
                <c:pt idx="26">
                  <c:v>45013</c:v>
                </c:pt>
                <c:pt idx="27">
                  <c:v>45044</c:v>
                </c:pt>
                <c:pt idx="28">
                  <c:v>45074</c:v>
                </c:pt>
              </c:numCache>
            </c:numRef>
          </c:cat>
          <c:val>
            <c:numRef>
              <c:f>KPI_Engine!$G$2:$G$30</c:f>
              <c:numCache>
                <c:formatCode>0.00%</c:formatCode>
                <c:ptCount val="29"/>
                <c:pt idx="0">
                  <c:v>1</c:v>
                </c:pt>
                <c:pt idx="1">
                  <c:v>0.77777777777777779</c:v>
                </c:pt>
                <c:pt idx="2">
                  <c:v>1</c:v>
                </c:pt>
                <c:pt idx="3">
                  <c:v>0.66666666666666674</c:v>
                </c:pt>
                <c:pt idx="4">
                  <c:v>1</c:v>
                </c:pt>
                <c:pt idx="5">
                  <c:v>0.72727272727272729</c:v>
                </c:pt>
                <c:pt idx="6">
                  <c:v>0.75</c:v>
                </c:pt>
                <c:pt idx="7">
                  <c:v>1</c:v>
                </c:pt>
                <c:pt idx="8">
                  <c:v>1</c:v>
                </c:pt>
                <c:pt idx="9">
                  <c:v>0.83333333333333337</c:v>
                </c:pt>
                <c:pt idx="10">
                  <c:v>1</c:v>
                </c:pt>
                <c:pt idx="11">
                  <c:v>0.83333333333333337</c:v>
                </c:pt>
                <c:pt idx="12">
                  <c:v>0.6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0.61538461538461542</c:v>
                </c:pt>
                <c:pt idx="18">
                  <c:v>0.625</c:v>
                </c:pt>
                <c:pt idx="19">
                  <c:v>1</c:v>
                </c:pt>
                <c:pt idx="20">
                  <c:v>0.83333333333333337</c:v>
                </c:pt>
                <c:pt idx="21">
                  <c:v>1</c:v>
                </c:pt>
                <c:pt idx="22">
                  <c:v>1</c:v>
                </c:pt>
                <c:pt idx="23">
                  <c:v>0.66666666666666674</c:v>
                </c:pt>
                <c:pt idx="24">
                  <c:v>1</c:v>
                </c:pt>
                <c:pt idx="25">
                  <c:v>0.9</c:v>
                </c:pt>
                <c:pt idx="26">
                  <c:v>0.44444444444444442</c:v>
                </c:pt>
                <c:pt idx="27">
                  <c:v>1</c:v>
                </c:pt>
                <c:pt idx="28">
                  <c:v>0.55555555555555558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19-4654-AC01-193446AE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741360"/>
        <c:axId val="956741840"/>
      </c:lineChart>
      <c:dateAx>
        <c:axId val="95674136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741840"/>
        <c:crosses val="autoZero"/>
        <c:auto val="1"/>
        <c:lblOffset val="100"/>
        <c:baseTimeUnit val="months"/>
      </c:dateAx>
      <c:valAx>
        <c:axId val="95674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74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GRR vs NRR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KPI_Engine!$I$1</c:f>
              <c:strCache>
                <c:ptCount val="1"/>
                <c:pt idx="0">
                  <c:v>GRR</c:v>
                </c:pt>
              </c:strCache>
            </c:strRef>
          </c:tx>
          <c:spPr>
            <a:ln w="28575" cap="rnd">
              <a:solidFill>
                <a:srgbClr val="3A86FF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KPI_Engine!$A$2:$A$30</c:f>
              <c:numCache>
                <c:formatCode>m/d/yyyy</c:formatCode>
                <c:ptCount val="29"/>
                <c:pt idx="0">
                  <c:v>44227</c:v>
                </c:pt>
                <c:pt idx="1">
                  <c:v>44255</c:v>
                </c:pt>
                <c:pt idx="2">
                  <c:v>44283</c:v>
                </c:pt>
                <c:pt idx="3">
                  <c:v>44314</c:v>
                </c:pt>
                <c:pt idx="4">
                  <c:v>44344</c:v>
                </c:pt>
                <c:pt idx="5">
                  <c:v>44375</c:v>
                </c:pt>
                <c:pt idx="6">
                  <c:v>44405</c:v>
                </c:pt>
                <c:pt idx="7">
                  <c:v>44436</c:v>
                </c:pt>
                <c:pt idx="8">
                  <c:v>44467</c:v>
                </c:pt>
                <c:pt idx="9">
                  <c:v>44497</c:v>
                </c:pt>
                <c:pt idx="10">
                  <c:v>44528</c:v>
                </c:pt>
                <c:pt idx="11">
                  <c:v>44558</c:v>
                </c:pt>
                <c:pt idx="12">
                  <c:v>44589</c:v>
                </c:pt>
                <c:pt idx="13">
                  <c:v>44620</c:v>
                </c:pt>
                <c:pt idx="14">
                  <c:v>44648</c:v>
                </c:pt>
                <c:pt idx="15">
                  <c:v>44679</c:v>
                </c:pt>
                <c:pt idx="16">
                  <c:v>44709</c:v>
                </c:pt>
                <c:pt idx="17">
                  <c:v>44740</c:v>
                </c:pt>
                <c:pt idx="18">
                  <c:v>44770</c:v>
                </c:pt>
                <c:pt idx="19">
                  <c:v>44801</c:v>
                </c:pt>
                <c:pt idx="20">
                  <c:v>44832</c:v>
                </c:pt>
                <c:pt idx="21">
                  <c:v>44862</c:v>
                </c:pt>
                <c:pt idx="22">
                  <c:v>44893</c:v>
                </c:pt>
                <c:pt idx="23">
                  <c:v>44923</c:v>
                </c:pt>
                <c:pt idx="24">
                  <c:v>44954</c:v>
                </c:pt>
                <c:pt idx="25">
                  <c:v>44985</c:v>
                </c:pt>
                <c:pt idx="26">
                  <c:v>45013</c:v>
                </c:pt>
                <c:pt idx="27">
                  <c:v>45044</c:v>
                </c:pt>
                <c:pt idx="28">
                  <c:v>45074</c:v>
                </c:pt>
              </c:numCache>
            </c:numRef>
          </c:cat>
          <c:val>
            <c:numRef>
              <c:f>KPI_Engine!$I$2:$I$30</c:f>
              <c:numCache>
                <c:formatCode>General</c:formatCode>
                <c:ptCount val="29"/>
                <c:pt idx="0">
                  <c:v>1</c:v>
                </c:pt>
                <c:pt idx="1">
                  <c:v>0.63346613545816732</c:v>
                </c:pt>
                <c:pt idx="2">
                  <c:v>1</c:v>
                </c:pt>
                <c:pt idx="3">
                  <c:v>0.55841121495327095</c:v>
                </c:pt>
                <c:pt idx="4">
                  <c:v>0.59414225941422594</c:v>
                </c:pt>
                <c:pt idx="5">
                  <c:v>0.34507042253521125</c:v>
                </c:pt>
                <c:pt idx="6">
                  <c:v>1</c:v>
                </c:pt>
                <c:pt idx="7">
                  <c:v>0.70481927710843373</c:v>
                </c:pt>
                <c:pt idx="8">
                  <c:v>1</c:v>
                </c:pt>
                <c:pt idx="9">
                  <c:v>1</c:v>
                </c:pt>
                <c:pt idx="10">
                  <c:v>0.43333333333333335</c:v>
                </c:pt>
                <c:pt idx="11">
                  <c:v>1</c:v>
                </c:pt>
                <c:pt idx="12">
                  <c:v>0.78488372093023262</c:v>
                </c:pt>
                <c:pt idx="13">
                  <c:v>1</c:v>
                </c:pt>
                <c:pt idx="14">
                  <c:v>0.87755102040816324</c:v>
                </c:pt>
                <c:pt idx="15">
                  <c:v>0.85465116279069764</c:v>
                </c:pt>
                <c:pt idx="16">
                  <c:v>1</c:v>
                </c:pt>
                <c:pt idx="17">
                  <c:v>1</c:v>
                </c:pt>
                <c:pt idx="18">
                  <c:v>0.54455445544554459</c:v>
                </c:pt>
                <c:pt idx="19">
                  <c:v>1</c:v>
                </c:pt>
                <c:pt idx="20">
                  <c:v>1</c:v>
                </c:pt>
                <c:pt idx="21">
                  <c:v>0.55555555555555558</c:v>
                </c:pt>
                <c:pt idx="22">
                  <c:v>1</c:v>
                </c:pt>
                <c:pt idx="23">
                  <c:v>1</c:v>
                </c:pt>
                <c:pt idx="24">
                  <c:v>0.33760683760683763</c:v>
                </c:pt>
                <c:pt idx="25">
                  <c:v>1</c:v>
                </c:pt>
                <c:pt idx="26">
                  <c:v>0.87581699346405228</c:v>
                </c:pt>
                <c:pt idx="27">
                  <c:v>1</c:v>
                </c:pt>
                <c:pt idx="28">
                  <c:v>0.97348484848484851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26-4635-8091-E9ED5F4C90FB}"/>
            </c:ext>
          </c:extLst>
        </c:ser>
        <c:ser>
          <c:idx val="1"/>
          <c:order val="1"/>
          <c:tx>
            <c:strRef>
              <c:f>KPI_Engine!$J$1</c:f>
              <c:strCache>
                <c:ptCount val="1"/>
                <c:pt idx="0">
                  <c:v>NRR</c:v>
                </c:pt>
              </c:strCache>
            </c:strRef>
          </c:tx>
          <c:spPr>
            <a:ln w="28575" cap="rnd">
              <a:solidFill>
                <a:srgbClr val="8338EC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cat>
            <c:numRef>
              <c:f>KPI_Engine!$A$2:$A$30</c:f>
              <c:numCache>
                <c:formatCode>m/d/yyyy</c:formatCode>
                <c:ptCount val="29"/>
                <c:pt idx="0">
                  <c:v>44227</c:v>
                </c:pt>
                <c:pt idx="1">
                  <c:v>44255</c:v>
                </c:pt>
                <c:pt idx="2">
                  <c:v>44283</c:v>
                </c:pt>
                <c:pt idx="3">
                  <c:v>44314</c:v>
                </c:pt>
                <c:pt idx="4">
                  <c:v>44344</c:v>
                </c:pt>
                <c:pt idx="5">
                  <c:v>44375</c:v>
                </c:pt>
                <c:pt idx="6">
                  <c:v>44405</c:v>
                </c:pt>
                <c:pt idx="7">
                  <c:v>44436</c:v>
                </c:pt>
                <c:pt idx="8">
                  <c:v>44467</c:v>
                </c:pt>
                <c:pt idx="9">
                  <c:v>44497</c:v>
                </c:pt>
                <c:pt idx="10">
                  <c:v>44528</c:v>
                </c:pt>
                <c:pt idx="11">
                  <c:v>44558</c:v>
                </c:pt>
                <c:pt idx="12">
                  <c:v>44589</c:v>
                </c:pt>
                <c:pt idx="13">
                  <c:v>44620</c:v>
                </c:pt>
                <c:pt idx="14">
                  <c:v>44648</c:v>
                </c:pt>
                <c:pt idx="15">
                  <c:v>44679</c:v>
                </c:pt>
                <c:pt idx="16">
                  <c:v>44709</c:v>
                </c:pt>
                <c:pt idx="17">
                  <c:v>44740</c:v>
                </c:pt>
                <c:pt idx="18">
                  <c:v>44770</c:v>
                </c:pt>
                <c:pt idx="19">
                  <c:v>44801</c:v>
                </c:pt>
                <c:pt idx="20">
                  <c:v>44832</c:v>
                </c:pt>
                <c:pt idx="21">
                  <c:v>44862</c:v>
                </c:pt>
                <c:pt idx="22">
                  <c:v>44893</c:v>
                </c:pt>
                <c:pt idx="23">
                  <c:v>44923</c:v>
                </c:pt>
                <c:pt idx="24">
                  <c:v>44954</c:v>
                </c:pt>
                <c:pt idx="25">
                  <c:v>44985</c:v>
                </c:pt>
                <c:pt idx="26">
                  <c:v>45013</c:v>
                </c:pt>
                <c:pt idx="27">
                  <c:v>45044</c:v>
                </c:pt>
                <c:pt idx="28">
                  <c:v>45074</c:v>
                </c:pt>
              </c:numCache>
            </c:numRef>
          </c:cat>
          <c:val>
            <c:numRef>
              <c:f>KPI_Engine!$J$2:$J$30</c:f>
              <c:numCache>
                <c:formatCode>General</c:formatCode>
                <c:ptCount val="29"/>
                <c:pt idx="0">
                  <c:v>1</c:v>
                </c:pt>
                <c:pt idx="1">
                  <c:v>0.63346613545816732</c:v>
                </c:pt>
                <c:pt idx="2">
                  <c:v>2.691823899371069</c:v>
                </c:pt>
                <c:pt idx="3">
                  <c:v>0.55841121495327106</c:v>
                </c:pt>
                <c:pt idx="4">
                  <c:v>0.59414225941422594</c:v>
                </c:pt>
                <c:pt idx="5">
                  <c:v>0.34507042253521125</c:v>
                </c:pt>
                <c:pt idx="6">
                  <c:v>3.3877551020408165</c:v>
                </c:pt>
                <c:pt idx="7">
                  <c:v>0.70481927710843373</c:v>
                </c:pt>
                <c:pt idx="8">
                  <c:v>1.4700854700854702</c:v>
                </c:pt>
                <c:pt idx="9">
                  <c:v>1.569767441860465</c:v>
                </c:pt>
                <c:pt idx="10">
                  <c:v>0.43333333333333335</c:v>
                </c:pt>
                <c:pt idx="11">
                  <c:v>1.4700854700854702</c:v>
                </c:pt>
                <c:pt idx="12">
                  <c:v>0.78488372093023251</c:v>
                </c:pt>
                <c:pt idx="13">
                  <c:v>1.4518518518518519</c:v>
                </c:pt>
                <c:pt idx="14">
                  <c:v>0.87755102040816324</c:v>
                </c:pt>
                <c:pt idx="15">
                  <c:v>0.85465116279069764</c:v>
                </c:pt>
                <c:pt idx="16">
                  <c:v>1.1700680272108843</c:v>
                </c:pt>
                <c:pt idx="17">
                  <c:v>1.1744186046511629</c:v>
                </c:pt>
                <c:pt idx="18">
                  <c:v>0.54455445544554459</c:v>
                </c:pt>
                <c:pt idx="19">
                  <c:v>1.5</c:v>
                </c:pt>
                <c:pt idx="20">
                  <c:v>1.5272727272727273</c:v>
                </c:pt>
                <c:pt idx="21">
                  <c:v>0.55555555555555558</c:v>
                </c:pt>
                <c:pt idx="22">
                  <c:v>1.2714285714285714</c:v>
                </c:pt>
                <c:pt idx="23">
                  <c:v>1.3146067415730338</c:v>
                </c:pt>
                <c:pt idx="24">
                  <c:v>0.33760683760683763</c:v>
                </c:pt>
                <c:pt idx="25">
                  <c:v>1.9367088607594938</c:v>
                </c:pt>
                <c:pt idx="26">
                  <c:v>0.87581699346405228</c:v>
                </c:pt>
                <c:pt idx="27">
                  <c:v>1.9701492537313432</c:v>
                </c:pt>
                <c:pt idx="28">
                  <c:v>0.97348484848484851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26-4635-8091-E9ED5F4C9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300911"/>
        <c:axId val="1167295631"/>
      </c:lineChart>
      <c:dateAx>
        <c:axId val="11673009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5631"/>
        <c:crosses val="autoZero"/>
        <c:auto val="1"/>
        <c:lblOffset val="100"/>
        <c:baseTimeUnit val="months"/>
      </c:dateAx>
      <c:valAx>
        <c:axId val="1167295631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30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9</xdr:col>
      <xdr:colOff>261938</xdr:colOff>
      <xdr:row>23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7F7CB1-54FB-434A-9A0B-A8CD8A493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8</xdr:row>
      <xdr:rowOff>0</xdr:rowOff>
    </xdr:from>
    <xdr:to>
      <xdr:col>18</xdr:col>
      <xdr:colOff>247650</xdr:colOff>
      <xdr:row>23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ACE699-2679-4BED-BFB2-99F41DD9D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</xdr:row>
      <xdr:rowOff>190499</xdr:rowOff>
    </xdr:from>
    <xdr:to>
      <xdr:col>9</xdr:col>
      <xdr:colOff>266701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258B06-C215-46A3-A0BC-A2CA43064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28</xdr:row>
      <xdr:rowOff>0</xdr:rowOff>
    </xdr:from>
    <xdr:to>
      <xdr:col>18</xdr:col>
      <xdr:colOff>257175</xdr:colOff>
      <xdr:row>44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B6D012-1729-4B1B-A872-CDB8F89C1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28</xdr:row>
      <xdr:rowOff>0</xdr:rowOff>
    </xdr:from>
    <xdr:to>
      <xdr:col>27</xdr:col>
      <xdr:colOff>252414</xdr:colOff>
      <xdr:row>44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F906BD-3EE2-41AF-81DB-3A790D694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9524</xdr:colOff>
      <xdr:row>5</xdr:row>
      <xdr:rowOff>9525</xdr:rowOff>
    </xdr:from>
    <xdr:to>
      <xdr:col>4</xdr:col>
      <xdr:colOff>609599</xdr:colOff>
      <xdr:row>7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EA232A-B7FA-95F1-1702-155A70A320BB}"/>
            </a:ext>
          </a:extLst>
        </xdr:cNvPr>
        <xdr:cNvSpPr txBox="1"/>
      </xdr:nvSpPr>
      <xdr:spPr>
        <a:xfrm>
          <a:off x="9524" y="1485900"/>
          <a:ext cx="242887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rgbClr val="444444"/>
              </a:solidFill>
              <a:latin typeface="Segoe UI" panose="020B0502040204020203" pitchFamily="34" charset="0"/>
              <a:cs typeface="Segoe UI" panose="020B0502040204020203" pitchFamily="34" charset="0"/>
            </a:rPr>
            <a:t>CUSTOMER METRICS</a:t>
          </a:r>
        </a:p>
        <a:p>
          <a:pPr algn="ctr"/>
          <a:endParaRPr lang="en-US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4</xdr:col>
      <xdr:colOff>600074</xdr:colOff>
      <xdr:row>26</xdr:row>
      <xdr:rowOff>180974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4897E73-3231-48F1-A401-DCE141D14157}"/>
            </a:ext>
          </a:extLst>
        </xdr:cNvPr>
        <xdr:cNvSpPr txBox="1"/>
      </xdr:nvSpPr>
      <xdr:spPr>
        <a:xfrm>
          <a:off x="0" y="5295900"/>
          <a:ext cx="2428874" cy="3619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rgbClr val="444444"/>
              </a:solidFill>
              <a:latin typeface="Segoe UI" panose="020B0502040204020203" pitchFamily="34" charset="0"/>
              <a:cs typeface="Segoe UI" panose="020B0502040204020203" pitchFamily="34" charset="0"/>
            </a:rPr>
            <a:t>REVENUE METRICS</a:t>
          </a:r>
        </a:p>
        <a:p>
          <a:pPr algn="ctr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2350D2-45D3-48E0-B57A-DE6B2EC8F054}" name="Table4" displayName="Table4" ref="A1:M30" totalsRowShown="0" headerRowDxfId="28">
  <autoFilter ref="A1:M30" xr:uid="{F02350D2-45D3-48E0-B57A-DE6B2EC8F054}"/>
  <tableColumns count="13">
    <tableColumn id="1" xr3:uid="{B7FD1A6B-FC95-4069-86E1-FF19ADA70C82}" name="Month" dataDxfId="27">
      <calculatedColumnFormula>MIN(tbl_Invoices[Month])</calculatedColumnFormula>
    </tableColumn>
    <tableColumn id="2" xr3:uid="{2FE6BBC2-7306-437C-99B9-84EA8081803D}" name="Active_Customers" dataDxfId="26">
      <calculatedColumnFormula array="1">_xlfn.LET(
    _xlpm.m, EOMONTH(A2,0),
    _xlpm.cust, _xlfn.UNIQUE(_xlfn._xlws.FILTER(tbl_Invoices[Customer_ID], tbl_Invoices[Month]=_xlpm.m)),
    ROWS(_xlpm.cust)
)</calculatedColumnFormula>
    </tableColumn>
    <tableColumn id="3" xr3:uid="{65CAC926-BD5F-4220-9BB3-7D238346FEB5}" name="MRR" dataDxfId="25">
      <calculatedColumnFormula>IFERROR(SUMIFS(tbl_Invoices[Amount], tbl_Invoices[Month], A2, tbl_Invoices[Active_Flag], 1), 0)</calculatedColumnFormula>
    </tableColumn>
    <tableColumn id="4" xr3:uid="{39F0CFFB-A581-49CC-B0D5-D0FF65BF2FCC}" name="ARR" dataDxfId="24">
      <calculatedColumnFormula>IFERROR(C2*12, 0)</calculatedColumnFormula>
    </tableColumn>
    <tableColumn id="5" xr3:uid="{836FD648-0EB7-4234-8EE1-ADAA2940B7FD}" name="ARPU" dataDxfId="23">
      <calculatedColumnFormula>IFERROR(C2/B2, 0)</calculatedColumnFormula>
    </tableColumn>
    <tableColumn id="6" xr3:uid="{5B21FB41-0BA6-4370-9F9F-EF4151267C13}" name="Churn_Rate" dataDxfId="22">
      <calculatedColumnFormula>IF(ROW()=2,0,IF(B1=0,0,MAX(B1-B2,0)/B1))</calculatedColumnFormula>
    </tableColumn>
    <tableColumn id="7" xr3:uid="{63827E50-B3A3-4B3C-AE6A-9404E80EC5E1}" name="Retention_Rate" dataDxfId="21">
      <calculatedColumnFormula>IF(ROW()=2,1,1-F2)</calculatedColumnFormula>
    </tableColumn>
    <tableColumn id="8" xr3:uid="{E96D1135-1BCA-489B-AD5E-53E89B2A0960}" name="Revenue_Churn" dataDxfId="20">
      <calculatedColumnFormula>IF(ROW()=2,0,MAX(C1-C2,0))</calculatedColumnFormula>
    </tableColumn>
    <tableColumn id="9" xr3:uid="{4983790B-600D-4D4E-9B33-72B461DE4464}" name="GRR" dataDxfId="19">
      <calculatedColumnFormula>IF(ROW()=2,1,IF(C1=0,1,1-H2/C1))</calculatedColumnFormula>
    </tableColumn>
    <tableColumn id="10" xr3:uid="{71227212-B059-4286-9D81-BE490D188C09}" name="NRR" dataDxfId="18">
      <calculatedColumnFormula>IF(ROW()=2,1,IF(C1=0,1,C2/C1))</calculatedColumnFormula>
    </tableColumn>
    <tableColumn id="11" xr3:uid="{00A1C6D9-BFF7-45A2-B6CF-877B99E405D2}" name="Repeat_Customers" dataDxfId="17">
      <calculatedColumnFormula>IF(ROW()=2,0,ROUND(B2*G2,0))</calculatedColumnFormula>
    </tableColumn>
    <tableColumn id="14" xr3:uid="{92D2B1D9-16D6-4399-A3E7-1C5D0E38317E}" name="Repeat_Purchase_Rate" dataDxfId="16">
      <calculatedColumnFormula>IF(B2=0,0,K2/B2)</calculatedColumnFormula>
    </tableColumn>
    <tableColumn id="12" xr3:uid="{08CAEC4D-EAC1-4582-8DEF-61C0CC43E470}" name="Column1" dataDxfId="15">
      <calculatedColumnFormula>IFERROR(COUNTIFS(tbl_Invoices[Month], A2),0)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3F6F5-EDE8-4507-A126-C43901FFAB55}" name="tbl_Customers" displayName="tbl_Customers" ref="A1:I2001" totalsRowShown="0">
  <autoFilter ref="A1:I2001" xr:uid="{7F63F6F5-EDE8-4507-A126-C43901FFAB55}"/>
  <tableColumns count="9">
    <tableColumn id="1" xr3:uid="{A4705D4E-CF1C-4006-BE98-9089E46E9530}" name="Customer_ID"/>
    <tableColumn id="2" xr3:uid="{DE5A0A0B-BDAE-4EF6-A170-1E47253934A7}" name="Signup_Date" dataDxfId="14"/>
    <tableColumn id="3" xr3:uid="{D0603261-EF91-45FB-9E58-C53CC62EBEAD}" name="Birth_Year"/>
    <tableColumn id="4" xr3:uid="{357CF5EA-0BB4-4E17-8FEC-F77C39053CA5}" name="Region"/>
    <tableColumn id="5" xr3:uid="{CFAC4EA9-0F7D-471E-B167-2012C53BB599}" name="Acquisition_Channel"/>
    <tableColumn id="6" xr3:uid="{101D54DA-6744-4022-9118-47B5D474C554}" name="Plan_At_Signup"/>
    <tableColumn id="8" xr3:uid="{0C037BA6-33D7-467A-B2F0-BF73FEA97A61}" name="Age" dataDxfId="13">
      <calculatedColumnFormula>YEAR(TODAY()) - tbl_Customers[[#This Row],[Birth_Year]]</calculatedColumnFormula>
    </tableColumn>
    <tableColumn id="9" xr3:uid="{FDEFB3DF-C2AF-4304-89BE-96352CB296CE}" name="Age_Group" dataDxfId="12">
      <calculatedColumnFormula array="1">_xlfn.IFS(
    tbl_Customers[[#This Row],[Age]] &lt; 25, "18–24",
    tbl_Customers[[#This Row],[Age]] &lt; 35, "25–34",
    tbl_Customers[[#This Row],[Age]] &lt; 45, "35–44",
    tbl_Customers[[#This Row],[Age]] &lt; 55, "45–54",
    TRUE, "55+"
)</calculatedColumnFormula>
    </tableColumn>
    <tableColumn id="10" xr3:uid="{B38A4728-A621-4620-8B4E-1A982CF9008D}" name="Cohort_Month" dataDxfId="11">
      <calculatedColumnFormula>EOMONTH(tbl_Customers[[#This Row],[Signup_Date]], 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EC96C7-ED84-4E15-A776-27DA4A816F81}" name="tbl_Subscriptions" displayName="tbl_Subscriptions" ref="A1:J2501" totalsRowShown="0">
  <autoFilter ref="A1:J2501" xr:uid="{46EC96C7-ED84-4E15-A776-27DA4A816F81}"/>
  <tableColumns count="10">
    <tableColumn id="1" xr3:uid="{48B2F606-4C2B-4262-86F9-180B3920BAFB}" name="Subscription_ID"/>
    <tableColumn id="2" xr3:uid="{C557DE63-7CCB-4886-A6F3-0390658EDC9D}" name="Customer_ID"/>
    <tableColumn id="3" xr3:uid="{D92124F6-AA4C-4473-848C-38C8AFBF566E}" name="Plan_ID"/>
    <tableColumn id="4" xr3:uid="{FB67DCBA-6F1B-4CF5-8F36-338C32C62CB5}" name="Start_Date" dataDxfId="10"/>
    <tableColumn id="5" xr3:uid="{11E86511-FCB1-4203-9BAF-1CD9DA83D60C}" name="End_Date"/>
    <tableColumn id="6" xr3:uid="{FE8A0117-FDB0-4D2F-BB0A-7D1EF5F59DF1}" name="Cancel_Date"/>
    <tableColumn id="7" xr3:uid="{5F6DFF8D-AA11-4D9D-A466-5A0E9E0BCA44}" name="Cancel_Reason"/>
    <tableColumn id="8" xr3:uid="{EDCD39CC-32B6-497E-84E4-4BABC37C5B26}" name="Is_Trial"/>
    <tableColumn id="10" xr3:uid="{C8FBC42B-72C6-4866-825A-F61BF64D16EC}" name="Start Month" dataDxfId="9">
      <calculatedColumnFormula>EOMONTH(tbl_Subscriptions[[#This Row],[Start_Date]],0)</calculatedColumnFormula>
    </tableColumn>
    <tableColumn id="11" xr3:uid="{8C9017DE-2568-4CA0-B39A-145764A75D0E}" name="Cancel_Month" dataDxfId="8">
      <calculatedColumnFormula>IF(tbl_Subscriptions[[#This Row],[Cancel_Date]]="","",EOMONTH(tbl_Subscriptions[[#This Row],[Cancel_Date]],0))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6DF822-12BC-4C75-892C-F6C314E2BBAA}" name="tbl_Invoices" displayName="tbl_Invoices" ref="A1:O6001" totalsRowShown="0">
  <autoFilter ref="A1:O6001" xr:uid="{536DF822-12BC-4C75-892C-F6C314E2BBAA}"/>
  <sortState xmlns:xlrd2="http://schemas.microsoft.com/office/spreadsheetml/2017/richdata2" ref="A2:O6001">
    <sortCondition ref="D1:D6001"/>
  </sortState>
  <tableColumns count="15">
    <tableColumn id="1" xr3:uid="{0E23F9D8-F414-403C-B1C6-AEDCC1937D28}" name="Invoice_ID"/>
    <tableColumn id="2" xr3:uid="{5DFF92FA-A28F-49D2-9F23-7AC1236488B6}" name="Customer_ID"/>
    <tableColumn id="3" xr3:uid="{03B018CA-BB81-4E51-BA23-30613C24E6DE}" name="Subscription_ID"/>
    <tableColumn id="4" xr3:uid="{A571E1CE-E181-4EEB-A923-AFFE63A3D456}" name="Invoice_Date" dataDxfId="7"/>
    <tableColumn id="5" xr3:uid="{34603598-658F-46DF-972B-2B138AB86923}" name="Amount"/>
    <tableColumn id="6" xr3:uid="{76E5905C-1C64-4A14-BD74-AA01E1AAF3D0}" name="Is_Recurring"/>
    <tableColumn id="7" xr3:uid="{655FD96F-54A0-4546-B4DB-065C49555F81}" name="Revenue_Type"/>
    <tableColumn id="8" xr3:uid="{E052397F-61F3-462C-9B22-7605BE1C717E}" name="Plan_ID"/>
    <tableColumn id="9" xr3:uid="{2F445900-07FE-4AF1-A947-810C976E5C36}" name="Month" dataDxfId="6">
      <calculatedColumnFormula>DATE(YEAR(tbl_Invoices[[#This Row],[Invoice_Date]]), MONTH(tbl_Invoices[[#This Row],[Invoice_Date]]), DAY(tbl_Invoices[[#This Row],[Invoice_Date]]))</calculatedColumnFormula>
    </tableColumn>
    <tableColumn id="10" xr3:uid="{F0BB8293-6354-4AB1-B181-F27172B02F87}" name="Year" dataDxfId="5">
      <calculatedColumnFormula>YEAR(tbl_Invoices[[#This Row],[Invoice_Date]])</calculatedColumnFormula>
    </tableColumn>
    <tableColumn id="11" xr3:uid="{7678AA9E-C241-4A51-BB65-4F3973223736}" name="Cohort_Month" dataDxfId="4">
      <calculatedColumnFormula>_xlfn.XLOOKUP(tbl_Invoices[[#This Row],[Customer_ID]], tbl_Customers[Customer_ID], tbl_Customers[Cohort_Month])</calculatedColumnFormula>
    </tableColumn>
    <tableColumn id="13" xr3:uid="{F1F676AF-4AFF-4E97-9B12-37987DA06DC1}" name="Age_Group" dataDxfId="3">
      <calculatedColumnFormula>_xlfn.XLOOKUP(tbl_Invoices[[#This Row],[Customer_ID]], tbl_Customers[Customer_ID], tbl_Customers[Age_Group])</calculatedColumnFormula>
    </tableColumn>
    <tableColumn id="14" xr3:uid="{2A2D00C1-452D-444C-A3D1-9971522877BE}" name="Region" dataDxfId="2">
      <calculatedColumnFormula>_xlfn.XLOOKUP(tbl_Invoices[[#This Row],[Customer_ID]], tbl_Customers[Customer_ID], tbl_Customers[Region])</calculatedColumnFormula>
    </tableColumn>
    <tableColumn id="15" xr3:uid="{B0E558D6-3B8E-42F6-8D15-3C266F0D2ACE}" name="Plan_Name" dataDxfId="1">
      <calculatedColumnFormula array="1">_xlfn.IFS(
   _xlfn.SINGLE(tbl_Invoices[Plan_ID])="P1","Basic",
   _xlfn.SINGLE(tbl_Invoices[Plan_ID])="P2","Standard",
   _xlfn.SINGLE(tbl_Invoices[Plan_ID])="P3","Premium"
)</calculatedColumnFormula>
    </tableColumn>
    <tableColumn id="12" xr3:uid="{7C91C303-417D-4C97-97AD-C5EA7B2F162F}" name="Active_Flag" dataDxfId="0">
      <calculatedColumnFormula>IF(tbl_Invoices[[#This Row],[Revenue_Type]]="Churned",0,1)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E244FA-7A47-4DA2-8EBC-AC7F2F7494BA}" name="tbl_Marketing" displayName="tbl_Marketing" ref="A1:D181" totalsRowShown="0">
  <autoFilter ref="A1:D181" xr:uid="{7FE244FA-7A47-4DA2-8EBC-AC7F2F7494BA}"/>
  <tableColumns count="4">
    <tableColumn id="1" xr3:uid="{F7580A2A-2A0B-45F3-9E58-E032CCC34DC9}" name="Month"/>
    <tableColumn id="2" xr3:uid="{11955426-5ECD-4AD3-89B1-4C2CFAFE405F}" name="Channel"/>
    <tableColumn id="3" xr3:uid="{9EDA5A59-3DAB-46C3-AC25-AD0347965672}" name="Spend"/>
    <tableColumn id="4" xr3:uid="{B84DE961-8527-4596-ABD3-74FAFD235786}" name="New_Custom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58B5-7F55-40A2-8EC2-7159F82A9B65}">
  <sheetPr>
    <pageSetUpPr autoPageBreaks="0"/>
  </sheetPr>
  <dimension ref="B3:Y16"/>
  <sheetViews>
    <sheetView showGridLines="0" showRowColHeaders="0" tabSelected="1" zoomScale="120" zoomScaleNormal="120" workbookViewId="0">
      <selection activeCell="AM19" sqref="AM19"/>
    </sheetView>
  </sheetViews>
  <sheetFormatPr defaultRowHeight="15" x14ac:dyDescent="0.25"/>
  <cols>
    <col min="11" max="11" width="9.5703125" bestFit="1" customWidth="1"/>
  </cols>
  <sheetData>
    <row r="3" spans="2:25" x14ac:dyDescent="0.25">
      <c r="B3" s="19" t="s">
        <v>10566</v>
      </c>
      <c r="C3" s="20"/>
      <c r="D3" s="21"/>
      <c r="E3" s="9"/>
      <c r="F3" s="10"/>
      <c r="G3" s="7" t="s">
        <v>10564</v>
      </c>
      <c r="H3" s="8"/>
      <c r="I3" s="9"/>
      <c r="J3" s="10"/>
      <c r="K3" s="7" t="s">
        <v>10555</v>
      </c>
      <c r="L3" s="8"/>
      <c r="M3" s="9"/>
      <c r="N3" s="10"/>
      <c r="O3" s="7" t="s">
        <v>10567</v>
      </c>
      <c r="P3" s="8"/>
      <c r="Q3" s="9"/>
      <c r="R3" s="10"/>
      <c r="S3" s="7" t="s">
        <v>10568</v>
      </c>
      <c r="T3" s="8"/>
      <c r="U3" s="9"/>
      <c r="V3" s="10"/>
      <c r="W3" s="7" t="s">
        <v>10561</v>
      </c>
      <c r="X3" s="11"/>
      <c r="Y3" s="5"/>
    </row>
    <row r="4" spans="2:25" ht="26.25" x14ac:dyDescent="0.25">
      <c r="B4" s="12"/>
      <c r="C4" s="13">
        <f>INDEX(KPI_Engine!B:B, MATCH(MAX(KPI_Engine!A:A), KPI_Engine!A:A, 0))</f>
        <v>5</v>
      </c>
      <c r="D4" s="14"/>
      <c r="E4" s="15"/>
      <c r="F4" s="16"/>
      <c r="G4" s="13">
        <f>INDEX(KPI_Engine!C:C, MATCH(MAX(KPI_Engine!A:A), KPI_Engine!A:A, 0))</f>
        <v>257</v>
      </c>
      <c r="H4" s="14"/>
      <c r="I4" s="15"/>
      <c r="J4" s="16"/>
      <c r="K4" s="13">
        <f>INDEX(KPI_Engine!D:D, MATCH(MAX(KPI_Engine!A:A), KPI_Engine!A:A, 0))</f>
        <v>3084</v>
      </c>
      <c r="L4" s="14"/>
      <c r="M4" s="15"/>
      <c r="N4" s="16"/>
      <c r="O4" s="17">
        <f>INDEX(KPI_Engine!F:F, MATCH(MAX(KPI_Engine!A:A), KPI_Engine!A:A, 0))</f>
        <v>0.44444444444444442</v>
      </c>
      <c r="P4" s="14"/>
      <c r="Q4" s="15"/>
      <c r="R4" s="16"/>
      <c r="S4" s="17">
        <f>INDEX(KPI_Engine!G:G, MATCH(MAX(KPI_Engine!A:A), KPI_Engine!A:A, 0))</f>
        <v>0.55555555555555558</v>
      </c>
      <c r="T4" s="14"/>
      <c r="U4" s="15"/>
      <c r="V4" s="16"/>
      <c r="W4" s="17">
        <f>INDEX(KPI_Engine!J:J, MATCH(MAX(KPI_Engine!A:A), KPI_Engine!A:A, 0))</f>
        <v>0.97348484848484851</v>
      </c>
      <c r="X4" s="18"/>
    </row>
    <row r="16" spans="2:25" x14ac:dyDescent="0.25">
      <c r="X16" s="6"/>
    </row>
  </sheetData>
  <mergeCells count="1">
    <mergeCell ref="B3:D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A2E-5038-431E-8F5E-3052AE166FC4}">
  <dimension ref="A1:M30"/>
  <sheetViews>
    <sheetView topLeftCell="A14" workbookViewId="0">
      <selection activeCell="M38" sqref="M38"/>
    </sheetView>
  </sheetViews>
  <sheetFormatPr defaultRowHeight="15" x14ac:dyDescent="0.25"/>
  <cols>
    <col min="1" max="1" width="12.7109375" customWidth="1"/>
    <col min="2" max="2" width="19.5703125" customWidth="1"/>
    <col min="6" max="6" width="13.7109375" customWidth="1"/>
    <col min="7" max="7" width="17.140625" customWidth="1"/>
    <col min="8" max="8" width="17.5703125" customWidth="1"/>
    <col min="11" max="11" width="23.7109375" customWidth="1"/>
    <col min="12" max="12" width="24.42578125" customWidth="1"/>
  </cols>
  <sheetData>
    <row r="1" spans="1:13" ht="45" x14ac:dyDescent="0.25">
      <c r="A1" s="3" t="s">
        <v>10542</v>
      </c>
      <c r="B1" s="3" t="s">
        <v>10563</v>
      </c>
      <c r="C1" s="3" t="s">
        <v>10564</v>
      </c>
      <c r="D1" s="3" t="s">
        <v>10555</v>
      </c>
      <c r="E1" s="3" t="s">
        <v>10556</v>
      </c>
      <c r="F1" s="3" t="s">
        <v>10557</v>
      </c>
      <c r="G1" s="3" t="s">
        <v>10558</v>
      </c>
      <c r="H1" s="3" t="s">
        <v>10559</v>
      </c>
      <c r="I1" s="3" t="s">
        <v>10560</v>
      </c>
      <c r="J1" s="3" t="s">
        <v>10561</v>
      </c>
      <c r="K1" s="3" t="s">
        <v>10565</v>
      </c>
      <c r="L1" s="3" t="s">
        <v>10562</v>
      </c>
      <c r="M1" s="3" t="s">
        <v>10553</v>
      </c>
    </row>
    <row r="2" spans="1:13" x14ac:dyDescent="0.25">
      <c r="A2" s="1">
        <f>EOMONTH(MIN(tbl_Invoices[Invoice_Date]), 0)</f>
        <v>44227</v>
      </c>
      <c r="B2" cm="1">
        <f t="array" ref="B2">_xlfn.LET(
    _xlpm.m, EOMONTH(A2,0),
    _xlpm.cust, _xlfn.UNIQUE(_xlfn._xlws.FILTER(tbl_Invoices[Customer_ID], tbl_Invoices[Month]=_xlpm.m)),
    ROWS(_xlpm.cust)
)</f>
        <v>9</v>
      </c>
      <c r="C2">
        <f>IFERROR(SUMIFS(tbl_Invoices[Amount], tbl_Invoices[Month], A2, tbl_Invoices[Active_Flag], 1), 0)</f>
        <v>251</v>
      </c>
      <c r="D2">
        <f t="shared" ref="D2:D30" si="0">IFERROR(C2*12, 0)</f>
        <v>3012</v>
      </c>
      <c r="E2">
        <f t="shared" ref="E2:E30" si="1">IFERROR(C2/B2, 0)</f>
        <v>27.888888888888889</v>
      </c>
      <c r="F2" s="4">
        <f t="shared" ref="F2:F30" si="2">IF(ROW()=2,0,IF(B1=0,0,MAX(B1-B2,0)/B1))</f>
        <v>0</v>
      </c>
      <c r="G2" s="4">
        <f t="shared" ref="G2:G30" si="3">IF(ROW()=2,1,1-F2)</f>
        <v>1</v>
      </c>
      <c r="H2">
        <f t="shared" ref="H2:H30" si="4">IF(ROW()=2,0,MAX(C1-C2,0))</f>
        <v>0</v>
      </c>
      <c r="I2">
        <f t="shared" ref="I2:I30" si="5">IF(ROW()=2,1,IF(C1=0,1,1-H2/C1))</f>
        <v>1</v>
      </c>
      <c r="J2">
        <f t="shared" ref="J2:J30" si="6">IF(ROW()=2,1,IF(C1=0,1,C2/C1))</f>
        <v>1</v>
      </c>
      <c r="K2">
        <f t="shared" ref="K2:K30" si="7">IF(ROW()=2,0,ROUND(B2*G2,0))</f>
        <v>0</v>
      </c>
      <c r="L2">
        <f t="shared" ref="L2:L30" si="8">IF(B2=0,0,K2/B2)</f>
        <v>0</v>
      </c>
      <c r="M2">
        <f>IFERROR(COUNTIFS(tbl_Invoices[Month], A2),0)</f>
        <v>9</v>
      </c>
    </row>
    <row r="3" spans="1:13" x14ac:dyDescent="0.25">
      <c r="A3" s="1">
        <f>IF(EDATE(A2,1) &lt;= EOMONTH(MAX(tbl_Invoices[Invoice_Date]),0), EDATE(A2,1), "")</f>
        <v>44255</v>
      </c>
      <c r="B3" cm="1">
        <f t="array" ref="B3">_xlfn.LET(
    _xlpm.m, EOMONTH(A3,0),
    _xlpm.cust, _xlfn.UNIQUE(_xlfn._xlws.FILTER(tbl_Invoices[Customer_ID], tbl_Invoices[Month]=_xlpm.m)),
    ROWS(_xlpm.cust)
)</f>
        <v>7</v>
      </c>
      <c r="C3">
        <f>IFERROR(SUMIFS(tbl_Invoices[Amount], tbl_Invoices[Month], A3, tbl_Invoices[Active_Flag], 1), 0)</f>
        <v>159</v>
      </c>
      <c r="D3">
        <f t="shared" si="0"/>
        <v>1908</v>
      </c>
      <c r="E3">
        <f t="shared" si="1"/>
        <v>22.714285714285715</v>
      </c>
      <c r="F3" s="4">
        <f t="shared" si="2"/>
        <v>0.22222222222222221</v>
      </c>
      <c r="G3" s="4">
        <f t="shared" si="3"/>
        <v>0.77777777777777779</v>
      </c>
      <c r="H3">
        <f t="shared" si="4"/>
        <v>92</v>
      </c>
      <c r="I3">
        <f t="shared" si="5"/>
        <v>0.63346613545816732</v>
      </c>
      <c r="J3">
        <f t="shared" si="6"/>
        <v>0.63346613545816732</v>
      </c>
      <c r="K3">
        <f t="shared" si="7"/>
        <v>5</v>
      </c>
      <c r="L3">
        <f t="shared" si="8"/>
        <v>0.7142857142857143</v>
      </c>
      <c r="M3">
        <f>IFERROR(COUNTIFS(tbl_Invoices[Month], A3),0)</f>
        <v>7</v>
      </c>
    </row>
    <row r="4" spans="1:13" x14ac:dyDescent="0.25">
      <c r="A4" s="1">
        <f>IF(EDATE(A3,1) &lt;= EOMONTH(MAX(tbl_Invoices[Invoice_Date]),0), EDATE(A3,1), "")</f>
        <v>44283</v>
      </c>
      <c r="B4" cm="1">
        <f t="array" ref="B4">_xlfn.LET(
    _xlpm.m, EOMONTH(A4,0),
    _xlpm.cust, _xlfn.UNIQUE(_xlfn._xlws.FILTER(tbl_Invoices[Customer_ID], tbl_Invoices[Month]=_xlpm.m)),
    ROWS(_xlpm.cust)
)</f>
        <v>9</v>
      </c>
      <c r="C4">
        <f>IFERROR(SUMIFS(tbl_Invoices[Amount], tbl_Invoices[Month], A4, tbl_Invoices[Active_Flag], 1), 0)</f>
        <v>428</v>
      </c>
      <c r="D4">
        <f t="shared" si="0"/>
        <v>5136</v>
      </c>
      <c r="E4">
        <f t="shared" si="1"/>
        <v>47.555555555555557</v>
      </c>
      <c r="F4" s="4">
        <f t="shared" si="2"/>
        <v>0</v>
      </c>
      <c r="G4" s="4">
        <f t="shared" si="3"/>
        <v>1</v>
      </c>
      <c r="H4">
        <f t="shared" si="4"/>
        <v>0</v>
      </c>
      <c r="I4">
        <f t="shared" si="5"/>
        <v>1</v>
      </c>
      <c r="J4">
        <f t="shared" si="6"/>
        <v>2.691823899371069</v>
      </c>
      <c r="K4">
        <f t="shared" si="7"/>
        <v>9</v>
      </c>
      <c r="L4">
        <f t="shared" si="8"/>
        <v>1</v>
      </c>
      <c r="M4">
        <f>IFERROR(COUNTIFS(tbl_Invoices[Month], A4),0)</f>
        <v>12</v>
      </c>
    </row>
    <row r="5" spans="1:13" x14ac:dyDescent="0.25">
      <c r="A5" s="1">
        <f>IF(EDATE(A4,1) &lt;= EOMONTH(MAX(tbl_Invoices[Invoice_Date]),0), EDATE(A4,1), "")</f>
        <v>44314</v>
      </c>
      <c r="B5" cm="1">
        <f t="array" ref="B5">_xlfn.LET(
    _xlpm.m, EOMONTH(A5,0),
    _xlpm.cust, _xlfn.UNIQUE(_xlfn._xlws.FILTER(tbl_Invoices[Customer_ID], tbl_Invoices[Month]=_xlpm.m)),
    ROWS(_xlpm.cust)
)</f>
        <v>6</v>
      </c>
      <c r="C5">
        <f>IFERROR(SUMIFS(tbl_Invoices[Amount], tbl_Invoices[Month], A5, tbl_Invoices[Active_Flag], 1), 0)</f>
        <v>239</v>
      </c>
      <c r="D5">
        <f t="shared" si="0"/>
        <v>2868</v>
      </c>
      <c r="E5">
        <f t="shared" si="1"/>
        <v>39.833333333333336</v>
      </c>
      <c r="F5" s="4">
        <f t="shared" si="2"/>
        <v>0.33333333333333331</v>
      </c>
      <c r="G5" s="4">
        <f t="shared" si="3"/>
        <v>0.66666666666666674</v>
      </c>
      <c r="H5">
        <f t="shared" si="4"/>
        <v>189</v>
      </c>
      <c r="I5">
        <f t="shared" si="5"/>
        <v>0.55841121495327095</v>
      </c>
      <c r="J5">
        <f t="shared" si="6"/>
        <v>0.55841121495327106</v>
      </c>
      <c r="K5">
        <f t="shared" si="7"/>
        <v>4</v>
      </c>
      <c r="L5">
        <f t="shared" si="8"/>
        <v>0.66666666666666663</v>
      </c>
      <c r="M5">
        <f>IFERROR(COUNTIFS(tbl_Invoices[Month], A5),0)</f>
        <v>11</v>
      </c>
    </row>
    <row r="6" spans="1:13" x14ac:dyDescent="0.25">
      <c r="A6" s="1">
        <f>IF(EDATE(A5,1) &lt;= EOMONTH(MAX(tbl_Invoices[Invoice_Date]),0), EDATE(A5,1), "")</f>
        <v>44344</v>
      </c>
      <c r="B6" cm="1">
        <f t="array" ref="B6">_xlfn.LET(
    _xlpm.m, EOMONTH(A6,0),
    _xlpm.cust, _xlfn.UNIQUE(_xlfn._xlws.FILTER(tbl_Invoices[Customer_ID], tbl_Invoices[Month]=_xlpm.m)),
    ROWS(_xlpm.cust)
)</f>
        <v>11</v>
      </c>
      <c r="C6">
        <f>IFERROR(SUMIFS(tbl_Invoices[Amount], tbl_Invoices[Month], A6, tbl_Invoices[Active_Flag], 1), 0)</f>
        <v>142</v>
      </c>
      <c r="D6">
        <f t="shared" si="0"/>
        <v>1704</v>
      </c>
      <c r="E6">
        <f t="shared" si="1"/>
        <v>12.909090909090908</v>
      </c>
      <c r="F6" s="4">
        <f t="shared" si="2"/>
        <v>0</v>
      </c>
      <c r="G6" s="4">
        <f t="shared" si="3"/>
        <v>1</v>
      </c>
      <c r="H6">
        <f t="shared" si="4"/>
        <v>97</v>
      </c>
      <c r="I6">
        <f t="shared" si="5"/>
        <v>0.59414225941422594</v>
      </c>
      <c r="J6">
        <f t="shared" si="6"/>
        <v>0.59414225941422594</v>
      </c>
      <c r="K6">
        <f t="shared" si="7"/>
        <v>11</v>
      </c>
      <c r="L6">
        <f t="shared" si="8"/>
        <v>1</v>
      </c>
      <c r="M6">
        <f>IFERROR(COUNTIFS(tbl_Invoices[Month], A6),0)</f>
        <v>6</v>
      </c>
    </row>
    <row r="7" spans="1:13" x14ac:dyDescent="0.25">
      <c r="A7" s="1">
        <f>IF(EDATE(A6,1) &lt;= EOMONTH(MAX(tbl_Invoices[Invoice_Date]),0), EDATE(A6,1), "")</f>
        <v>44375</v>
      </c>
      <c r="B7" cm="1">
        <f t="array" ref="B7">_xlfn.LET(
    _xlpm.m, EOMONTH(A7,0),
    _xlpm.cust, _xlfn.UNIQUE(_xlfn._xlws.FILTER(tbl_Invoices[Customer_ID], tbl_Invoices[Month]=_xlpm.m)),
    ROWS(_xlpm.cust)
)</f>
        <v>8</v>
      </c>
      <c r="C7">
        <f>IFERROR(SUMIFS(tbl_Invoices[Amount], tbl_Invoices[Month], A7, tbl_Invoices[Active_Flag], 1), 0)</f>
        <v>49</v>
      </c>
      <c r="D7">
        <f t="shared" si="0"/>
        <v>588</v>
      </c>
      <c r="E7">
        <f t="shared" si="1"/>
        <v>6.125</v>
      </c>
      <c r="F7" s="4">
        <f t="shared" si="2"/>
        <v>0.27272727272727271</v>
      </c>
      <c r="G7" s="4">
        <f t="shared" si="3"/>
        <v>0.72727272727272729</v>
      </c>
      <c r="H7">
        <f t="shared" si="4"/>
        <v>93</v>
      </c>
      <c r="I7">
        <f t="shared" si="5"/>
        <v>0.34507042253521125</v>
      </c>
      <c r="J7">
        <f t="shared" si="6"/>
        <v>0.34507042253521125</v>
      </c>
      <c r="K7">
        <f t="shared" si="7"/>
        <v>6</v>
      </c>
      <c r="L7">
        <f t="shared" si="8"/>
        <v>0.75</v>
      </c>
      <c r="M7">
        <f>IFERROR(COUNTIFS(tbl_Invoices[Month], A7),0)</f>
        <v>4</v>
      </c>
    </row>
    <row r="8" spans="1:13" x14ac:dyDescent="0.25">
      <c r="A8" s="1">
        <f>IF(EDATE(A7,1) &lt;= EOMONTH(MAX(tbl_Invoices[Invoice_Date]),0), EDATE(A7,1), "")</f>
        <v>44405</v>
      </c>
      <c r="B8" cm="1">
        <f t="array" ref="B8">_xlfn.LET(
    _xlpm.m, EOMONTH(A8,0),
    _xlpm.cust, _xlfn.UNIQUE(_xlfn._xlws.FILTER(tbl_Invoices[Customer_ID], tbl_Invoices[Month]=_xlpm.m)),
    ROWS(_xlpm.cust)
)</f>
        <v>6</v>
      </c>
      <c r="C8">
        <f>IFERROR(SUMIFS(tbl_Invoices[Amount], tbl_Invoices[Month], A8, tbl_Invoices[Active_Flag], 1), 0)</f>
        <v>166</v>
      </c>
      <c r="D8">
        <f t="shared" si="0"/>
        <v>1992</v>
      </c>
      <c r="E8">
        <f t="shared" si="1"/>
        <v>27.666666666666668</v>
      </c>
      <c r="F8" s="4">
        <f t="shared" si="2"/>
        <v>0.25</v>
      </c>
      <c r="G8" s="4">
        <f t="shared" si="3"/>
        <v>0.75</v>
      </c>
      <c r="H8">
        <f t="shared" si="4"/>
        <v>0</v>
      </c>
      <c r="I8">
        <f t="shared" si="5"/>
        <v>1</v>
      </c>
      <c r="J8">
        <f t="shared" si="6"/>
        <v>3.3877551020408165</v>
      </c>
      <c r="K8">
        <f t="shared" si="7"/>
        <v>5</v>
      </c>
      <c r="L8">
        <f t="shared" si="8"/>
        <v>0.83333333333333337</v>
      </c>
      <c r="M8">
        <f>IFERROR(COUNTIFS(tbl_Invoices[Month], A8),0)</f>
        <v>8</v>
      </c>
    </row>
    <row r="9" spans="1:13" x14ac:dyDescent="0.25">
      <c r="A9" s="1">
        <f>IF(EDATE(A8,1) &lt;= EOMONTH(MAX(tbl_Invoices[Invoice_Date]),0), EDATE(A8,1), "")</f>
        <v>44436</v>
      </c>
      <c r="B9" cm="1">
        <f t="array" ref="B9">_xlfn.LET(
    _xlpm.m, EOMONTH(A9,0),
    _xlpm.cust, _xlfn.UNIQUE(_xlfn._xlws.FILTER(tbl_Invoices[Customer_ID], tbl_Invoices[Month]=_xlpm.m)),
    ROWS(_xlpm.cust)
)</f>
        <v>6</v>
      </c>
      <c r="C9">
        <f>IFERROR(SUMIFS(tbl_Invoices[Amount], tbl_Invoices[Month], A9, tbl_Invoices[Active_Flag], 1), 0)</f>
        <v>117</v>
      </c>
      <c r="D9">
        <f t="shared" si="0"/>
        <v>1404</v>
      </c>
      <c r="E9">
        <f t="shared" si="1"/>
        <v>19.5</v>
      </c>
      <c r="F9" s="4">
        <f t="shared" si="2"/>
        <v>0</v>
      </c>
      <c r="G9" s="4">
        <f t="shared" si="3"/>
        <v>1</v>
      </c>
      <c r="H9">
        <f t="shared" si="4"/>
        <v>49</v>
      </c>
      <c r="I9">
        <f t="shared" si="5"/>
        <v>0.70481927710843373</v>
      </c>
      <c r="J9">
        <f t="shared" si="6"/>
        <v>0.70481927710843373</v>
      </c>
      <c r="K9">
        <f t="shared" si="7"/>
        <v>6</v>
      </c>
      <c r="L9">
        <f t="shared" si="8"/>
        <v>1</v>
      </c>
      <c r="M9">
        <f>IFERROR(COUNTIFS(tbl_Invoices[Month], A9),0)</f>
        <v>6</v>
      </c>
    </row>
    <row r="10" spans="1:13" x14ac:dyDescent="0.25">
      <c r="A10" s="1">
        <f>IF(EDATE(A9,1) &lt;= EOMONTH(MAX(tbl_Invoices[Invoice_Date]),0), EDATE(A9,1), "")</f>
        <v>44467</v>
      </c>
      <c r="B10" cm="1">
        <f t="array" ref="B10">_xlfn.LET(
    _xlpm.m, EOMONTH(A10,0),
    _xlpm.cust, _xlfn.UNIQUE(_xlfn._xlws.FILTER(tbl_Invoices[Customer_ID], tbl_Invoices[Month]=_xlpm.m)),
    ROWS(_xlpm.cust)
)</f>
        <v>6</v>
      </c>
      <c r="C10">
        <f>IFERROR(SUMIFS(tbl_Invoices[Amount], tbl_Invoices[Month], A10, tbl_Invoices[Active_Flag], 1), 0)</f>
        <v>172</v>
      </c>
      <c r="D10">
        <f t="shared" si="0"/>
        <v>2064</v>
      </c>
      <c r="E10">
        <f t="shared" si="1"/>
        <v>28.666666666666668</v>
      </c>
      <c r="F10" s="4">
        <f t="shared" si="2"/>
        <v>0</v>
      </c>
      <c r="G10" s="4">
        <f t="shared" si="3"/>
        <v>1</v>
      </c>
      <c r="H10">
        <f t="shared" si="4"/>
        <v>0</v>
      </c>
      <c r="I10">
        <f t="shared" si="5"/>
        <v>1</v>
      </c>
      <c r="J10">
        <f t="shared" si="6"/>
        <v>1.4700854700854702</v>
      </c>
      <c r="K10">
        <f t="shared" si="7"/>
        <v>6</v>
      </c>
      <c r="L10">
        <f t="shared" si="8"/>
        <v>1</v>
      </c>
      <c r="M10">
        <f>IFERROR(COUNTIFS(tbl_Invoices[Month], A10),0)</f>
        <v>7</v>
      </c>
    </row>
    <row r="11" spans="1:13" x14ac:dyDescent="0.25">
      <c r="A11" s="1">
        <f>IF(EDATE(A10,1) &lt;= EOMONTH(MAX(tbl_Invoices[Invoice_Date]),0), EDATE(A10,1), "")</f>
        <v>44497</v>
      </c>
      <c r="B11" cm="1">
        <f t="array" ref="B11">_xlfn.LET(
    _xlpm.m, EOMONTH(A11,0),
    _xlpm.cust, _xlfn.UNIQUE(_xlfn._xlws.FILTER(tbl_Invoices[Customer_ID], tbl_Invoices[Month]=_xlpm.m)),
    ROWS(_xlpm.cust)
)</f>
        <v>5</v>
      </c>
      <c r="C11">
        <f>IFERROR(SUMIFS(tbl_Invoices[Amount], tbl_Invoices[Month], A11, tbl_Invoices[Active_Flag], 1), 0)</f>
        <v>270</v>
      </c>
      <c r="D11">
        <f t="shared" si="0"/>
        <v>3240</v>
      </c>
      <c r="E11">
        <f t="shared" si="1"/>
        <v>54</v>
      </c>
      <c r="F11" s="4">
        <f t="shared" si="2"/>
        <v>0.16666666666666666</v>
      </c>
      <c r="G11" s="4">
        <f t="shared" si="3"/>
        <v>0.83333333333333337</v>
      </c>
      <c r="H11">
        <f t="shared" si="4"/>
        <v>0</v>
      </c>
      <c r="I11">
        <f t="shared" si="5"/>
        <v>1</v>
      </c>
      <c r="J11">
        <f t="shared" si="6"/>
        <v>1.569767441860465</v>
      </c>
      <c r="K11">
        <f t="shared" si="7"/>
        <v>4</v>
      </c>
      <c r="L11">
        <f t="shared" si="8"/>
        <v>0.8</v>
      </c>
      <c r="M11">
        <f>IFERROR(COUNTIFS(tbl_Invoices[Month], A11),0)</f>
        <v>7</v>
      </c>
    </row>
    <row r="12" spans="1:13" x14ac:dyDescent="0.25">
      <c r="A12" s="1">
        <f>IF(EDATE(A11,1) &lt;= EOMONTH(MAX(tbl_Invoices[Invoice_Date]),0), EDATE(A11,1), "")</f>
        <v>44528</v>
      </c>
      <c r="B12" cm="1">
        <f t="array" ref="B12">_xlfn.LET(
    _xlpm.m, EOMONTH(A12,0),
    _xlpm.cust, _xlfn.UNIQUE(_xlfn._xlws.FILTER(tbl_Invoices[Customer_ID], tbl_Invoices[Month]=_xlpm.m)),
    ROWS(_xlpm.cust)
)</f>
        <v>6</v>
      </c>
      <c r="C12">
        <f>IFERROR(SUMIFS(tbl_Invoices[Amount], tbl_Invoices[Month], A12, tbl_Invoices[Active_Flag], 1), 0)</f>
        <v>117</v>
      </c>
      <c r="D12">
        <f t="shared" si="0"/>
        <v>1404</v>
      </c>
      <c r="E12">
        <f t="shared" si="1"/>
        <v>19.5</v>
      </c>
      <c r="F12" s="4">
        <f t="shared" si="2"/>
        <v>0</v>
      </c>
      <c r="G12" s="4">
        <f t="shared" si="3"/>
        <v>1</v>
      </c>
      <c r="H12">
        <f t="shared" si="4"/>
        <v>153</v>
      </c>
      <c r="I12">
        <f t="shared" si="5"/>
        <v>0.43333333333333335</v>
      </c>
      <c r="J12">
        <f t="shared" si="6"/>
        <v>0.43333333333333335</v>
      </c>
      <c r="K12">
        <f t="shared" si="7"/>
        <v>6</v>
      </c>
      <c r="L12">
        <f t="shared" si="8"/>
        <v>1</v>
      </c>
      <c r="M12">
        <f>IFERROR(COUNTIFS(tbl_Invoices[Month], A12),0)</f>
        <v>6</v>
      </c>
    </row>
    <row r="13" spans="1:13" x14ac:dyDescent="0.25">
      <c r="A13" s="1">
        <f>IF(EDATE(A12,1) &lt;= EOMONTH(MAX(tbl_Invoices[Invoice_Date]),0), EDATE(A12,1), "")</f>
        <v>44558</v>
      </c>
      <c r="B13" cm="1">
        <f t="array" ref="B13">_xlfn.LET(
    _xlpm.m, EOMONTH(A13,0),
    _xlpm.cust, _xlfn.UNIQUE(_xlfn._xlws.FILTER(tbl_Invoices[Customer_ID], tbl_Invoices[Month]=_xlpm.m)),
    ROWS(_xlpm.cust)
)</f>
        <v>5</v>
      </c>
      <c r="C13">
        <f>IFERROR(SUMIFS(tbl_Invoices[Amount], tbl_Invoices[Month], A13, tbl_Invoices[Active_Flag], 1), 0)</f>
        <v>172</v>
      </c>
      <c r="D13">
        <f t="shared" si="0"/>
        <v>2064</v>
      </c>
      <c r="E13">
        <f t="shared" si="1"/>
        <v>34.4</v>
      </c>
      <c r="F13" s="4">
        <f t="shared" si="2"/>
        <v>0.16666666666666666</v>
      </c>
      <c r="G13" s="4">
        <f t="shared" si="3"/>
        <v>0.83333333333333337</v>
      </c>
      <c r="H13">
        <f t="shared" si="4"/>
        <v>0</v>
      </c>
      <c r="I13">
        <f t="shared" si="5"/>
        <v>1</v>
      </c>
      <c r="J13">
        <f t="shared" si="6"/>
        <v>1.4700854700854702</v>
      </c>
      <c r="K13">
        <f t="shared" si="7"/>
        <v>4</v>
      </c>
      <c r="L13">
        <f t="shared" si="8"/>
        <v>0.8</v>
      </c>
      <c r="M13">
        <f>IFERROR(COUNTIFS(tbl_Invoices[Month], A13),0)</f>
        <v>8</v>
      </c>
    </row>
    <row r="14" spans="1:13" x14ac:dyDescent="0.25">
      <c r="A14" s="1">
        <f>IF(EDATE(A13,1) &lt;= EOMONTH(MAX(tbl_Invoices[Invoice_Date]),0), EDATE(A13,1), "")</f>
        <v>44589</v>
      </c>
      <c r="B14" cm="1">
        <f t="array" ref="B14">_xlfn.LET(
    _xlpm.m, EOMONTH(A14,0),
    _xlpm.cust, _xlfn.UNIQUE(_xlfn._xlws.FILTER(tbl_Invoices[Customer_ID], tbl_Invoices[Month]=_xlpm.m)),
    ROWS(_xlpm.cust)
)</f>
        <v>3</v>
      </c>
      <c r="C14">
        <f>IFERROR(SUMIFS(tbl_Invoices[Amount], tbl_Invoices[Month], A14, tbl_Invoices[Active_Flag], 1), 0)</f>
        <v>135</v>
      </c>
      <c r="D14">
        <f t="shared" si="0"/>
        <v>1620</v>
      </c>
      <c r="E14">
        <f t="shared" si="1"/>
        <v>45</v>
      </c>
      <c r="F14" s="4">
        <f t="shared" si="2"/>
        <v>0.4</v>
      </c>
      <c r="G14" s="4">
        <f t="shared" si="3"/>
        <v>0.6</v>
      </c>
      <c r="H14">
        <f t="shared" si="4"/>
        <v>37</v>
      </c>
      <c r="I14">
        <f t="shared" si="5"/>
        <v>0.78488372093023262</v>
      </c>
      <c r="J14">
        <f t="shared" si="6"/>
        <v>0.78488372093023251</v>
      </c>
      <c r="K14">
        <f t="shared" si="7"/>
        <v>2</v>
      </c>
      <c r="L14">
        <f t="shared" si="8"/>
        <v>0.66666666666666663</v>
      </c>
      <c r="M14">
        <f>IFERROR(COUNTIFS(tbl_Invoices[Month], A14),0)</f>
        <v>5</v>
      </c>
    </row>
    <row r="15" spans="1:13" x14ac:dyDescent="0.25">
      <c r="A15" s="1">
        <f>IF(EDATE(A14,1) &lt;= EOMONTH(MAX(tbl_Invoices[Invoice_Date]),0), EDATE(A14,1), "")</f>
        <v>44620</v>
      </c>
      <c r="B15" cm="1">
        <f t="array" ref="B15">_xlfn.LET(
    _xlpm.m, EOMONTH(A15,0),
    _xlpm.cust, _xlfn.UNIQUE(_xlfn._xlws.FILTER(tbl_Invoices[Customer_ID], tbl_Invoices[Month]=_xlpm.m)),
    ROWS(_xlpm.cust)
)</f>
        <v>8</v>
      </c>
      <c r="C15">
        <f>IFERROR(SUMIFS(tbl_Invoices[Amount], tbl_Invoices[Month], A15, tbl_Invoices[Active_Flag], 1), 0)</f>
        <v>196</v>
      </c>
      <c r="D15">
        <f t="shared" si="0"/>
        <v>2352</v>
      </c>
      <c r="E15">
        <f t="shared" si="1"/>
        <v>24.5</v>
      </c>
      <c r="F15" s="4">
        <f t="shared" si="2"/>
        <v>0</v>
      </c>
      <c r="G15" s="4">
        <f t="shared" si="3"/>
        <v>1</v>
      </c>
      <c r="H15">
        <f t="shared" si="4"/>
        <v>0</v>
      </c>
      <c r="I15">
        <f t="shared" si="5"/>
        <v>1</v>
      </c>
      <c r="J15">
        <f t="shared" si="6"/>
        <v>1.4518518518518519</v>
      </c>
      <c r="K15">
        <f t="shared" si="7"/>
        <v>8</v>
      </c>
      <c r="L15">
        <f t="shared" si="8"/>
        <v>1</v>
      </c>
      <c r="M15">
        <f>IFERROR(COUNTIFS(tbl_Invoices[Month], A15),0)</f>
        <v>8</v>
      </c>
    </row>
    <row r="16" spans="1:13" x14ac:dyDescent="0.25">
      <c r="A16" s="1">
        <f>IF(EDATE(A15,1) &lt;= EOMONTH(MAX(tbl_Invoices[Invoice_Date]),0), EDATE(A15,1), "")</f>
        <v>44648</v>
      </c>
      <c r="B16" cm="1">
        <f t="array" ref="B16">_xlfn.LET(
    _xlpm.m, EOMONTH(A16,0),
    _xlpm.cust, _xlfn.UNIQUE(_xlfn._xlws.FILTER(tbl_Invoices[Customer_ID], tbl_Invoices[Month]=_xlpm.m)),
    ROWS(_xlpm.cust)
)</f>
        <v>8</v>
      </c>
      <c r="C16">
        <f>IFERROR(SUMIFS(tbl_Invoices[Amount], tbl_Invoices[Month], A16, tbl_Invoices[Active_Flag], 1), 0)</f>
        <v>172</v>
      </c>
      <c r="D16">
        <f t="shared" si="0"/>
        <v>2064</v>
      </c>
      <c r="E16">
        <f t="shared" si="1"/>
        <v>21.5</v>
      </c>
      <c r="F16" s="4">
        <f t="shared" si="2"/>
        <v>0</v>
      </c>
      <c r="G16" s="4">
        <f t="shared" si="3"/>
        <v>1</v>
      </c>
      <c r="H16">
        <f t="shared" si="4"/>
        <v>24</v>
      </c>
      <c r="I16">
        <f t="shared" si="5"/>
        <v>0.87755102040816324</v>
      </c>
      <c r="J16">
        <f t="shared" si="6"/>
        <v>0.87755102040816324</v>
      </c>
      <c r="K16">
        <f t="shared" si="7"/>
        <v>8</v>
      </c>
      <c r="L16">
        <f t="shared" si="8"/>
        <v>1</v>
      </c>
      <c r="M16">
        <f>IFERROR(COUNTIFS(tbl_Invoices[Month], A16),0)</f>
        <v>5</v>
      </c>
    </row>
    <row r="17" spans="1:13" x14ac:dyDescent="0.25">
      <c r="A17" s="1">
        <f>IF(EDATE(A16,1) &lt;= EOMONTH(MAX(tbl_Invoices[Invoice_Date]),0), EDATE(A16,1), "")</f>
        <v>44679</v>
      </c>
      <c r="B17" cm="1">
        <f t="array" ref="B17">_xlfn.LET(
    _xlpm.m, EOMONTH(A17,0),
    _xlpm.cust, _xlfn.UNIQUE(_xlfn._xlws.FILTER(tbl_Invoices[Customer_ID], tbl_Invoices[Month]=_xlpm.m)),
    ROWS(_xlpm.cust)
)</f>
        <v>8</v>
      </c>
      <c r="C17">
        <f>IFERROR(SUMIFS(tbl_Invoices[Amount], tbl_Invoices[Month], A17, tbl_Invoices[Active_Flag], 1), 0)</f>
        <v>147</v>
      </c>
      <c r="D17">
        <f t="shared" si="0"/>
        <v>1764</v>
      </c>
      <c r="E17">
        <f t="shared" si="1"/>
        <v>18.375</v>
      </c>
      <c r="F17" s="4">
        <f t="shared" si="2"/>
        <v>0</v>
      </c>
      <c r="G17" s="4">
        <f t="shared" si="3"/>
        <v>1</v>
      </c>
      <c r="H17">
        <f t="shared" si="4"/>
        <v>25</v>
      </c>
      <c r="I17">
        <f t="shared" si="5"/>
        <v>0.85465116279069764</v>
      </c>
      <c r="J17">
        <f t="shared" si="6"/>
        <v>0.85465116279069764</v>
      </c>
      <c r="K17">
        <f t="shared" si="7"/>
        <v>8</v>
      </c>
      <c r="L17">
        <f t="shared" si="8"/>
        <v>1</v>
      </c>
      <c r="M17">
        <f>IFERROR(COUNTIFS(tbl_Invoices[Month], A17),0)</f>
        <v>4</v>
      </c>
    </row>
    <row r="18" spans="1:13" x14ac:dyDescent="0.25">
      <c r="A18" s="1">
        <f>IF(EDATE(A17,1) &lt;= EOMONTH(MAX(tbl_Invoices[Invoice_Date]),0), EDATE(A17,1), "")</f>
        <v>44709</v>
      </c>
      <c r="B18" cm="1">
        <f t="array" ref="B18">_xlfn.LET(
    _xlpm.m, EOMONTH(A18,0),
    _xlpm.cust, _xlfn.UNIQUE(_xlfn._xlws.FILTER(tbl_Invoices[Customer_ID], tbl_Invoices[Month]=_xlpm.m)),
    ROWS(_xlpm.cust)
)</f>
        <v>13</v>
      </c>
      <c r="C18">
        <f>IFERROR(SUMIFS(tbl_Invoices[Amount], tbl_Invoices[Month], A18, tbl_Invoices[Active_Flag], 1), 0)</f>
        <v>172</v>
      </c>
      <c r="D18">
        <f t="shared" si="0"/>
        <v>2064</v>
      </c>
      <c r="E18">
        <f t="shared" si="1"/>
        <v>13.23076923076923</v>
      </c>
      <c r="F18" s="4">
        <f t="shared" si="2"/>
        <v>0</v>
      </c>
      <c r="G18" s="4">
        <f t="shared" si="3"/>
        <v>1</v>
      </c>
      <c r="H18">
        <f t="shared" si="4"/>
        <v>0</v>
      </c>
      <c r="I18">
        <f t="shared" si="5"/>
        <v>1</v>
      </c>
      <c r="J18">
        <f t="shared" si="6"/>
        <v>1.1700680272108843</v>
      </c>
      <c r="K18">
        <f t="shared" si="7"/>
        <v>13</v>
      </c>
      <c r="L18">
        <f t="shared" si="8"/>
        <v>1</v>
      </c>
      <c r="M18">
        <f>IFERROR(COUNTIFS(tbl_Invoices[Month], A18),0)</f>
        <v>7</v>
      </c>
    </row>
    <row r="19" spans="1:13" x14ac:dyDescent="0.25">
      <c r="A19" s="1">
        <f>IF(EDATE(A18,1) &lt;= EOMONTH(MAX(tbl_Invoices[Invoice_Date]),0), EDATE(A18,1), "")</f>
        <v>44740</v>
      </c>
      <c r="B19" cm="1">
        <f t="array" ref="B19">_xlfn.LET(
    _xlpm.m, EOMONTH(A19,0),
    _xlpm.cust, _xlfn.UNIQUE(_xlfn._xlws.FILTER(tbl_Invoices[Customer_ID], tbl_Invoices[Month]=_xlpm.m)),
    ROWS(_xlpm.cust)
)</f>
        <v>8</v>
      </c>
      <c r="C19">
        <f>IFERROR(SUMIFS(tbl_Invoices[Amount], tbl_Invoices[Month], A19, tbl_Invoices[Active_Flag], 1), 0)</f>
        <v>202</v>
      </c>
      <c r="D19">
        <f t="shared" si="0"/>
        <v>2424</v>
      </c>
      <c r="E19">
        <f t="shared" si="1"/>
        <v>25.25</v>
      </c>
      <c r="F19" s="4">
        <f t="shared" si="2"/>
        <v>0.38461538461538464</v>
      </c>
      <c r="G19" s="4">
        <f t="shared" si="3"/>
        <v>0.61538461538461542</v>
      </c>
      <c r="H19">
        <f t="shared" si="4"/>
        <v>0</v>
      </c>
      <c r="I19">
        <f t="shared" si="5"/>
        <v>1</v>
      </c>
      <c r="J19">
        <f t="shared" si="6"/>
        <v>1.1744186046511629</v>
      </c>
      <c r="K19">
        <f t="shared" si="7"/>
        <v>5</v>
      </c>
      <c r="L19">
        <f t="shared" si="8"/>
        <v>0.625</v>
      </c>
      <c r="M19">
        <f>IFERROR(COUNTIFS(tbl_Invoices[Month], A19),0)</f>
        <v>5</v>
      </c>
    </row>
    <row r="20" spans="1:13" x14ac:dyDescent="0.25">
      <c r="A20" s="1">
        <f>IF(EDATE(A19,1) &lt;= EOMONTH(MAX(tbl_Invoices[Invoice_Date]),0), EDATE(A19,1), "")</f>
        <v>44770</v>
      </c>
      <c r="B20" cm="1">
        <f t="array" ref="B20">_xlfn.LET(
    _xlpm.m, EOMONTH(A20,0),
    _xlpm.cust, _xlfn.UNIQUE(_xlfn._xlws.FILTER(tbl_Invoices[Customer_ID], tbl_Invoices[Month]=_xlpm.m)),
    ROWS(_xlpm.cust)
)</f>
        <v>5</v>
      </c>
      <c r="C20">
        <f>IFERROR(SUMIFS(tbl_Invoices[Amount], tbl_Invoices[Month], A20, tbl_Invoices[Active_Flag], 1), 0)</f>
        <v>110</v>
      </c>
      <c r="D20">
        <f t="shared" si="0"/>
        <v>1320</v>
      </c>
      <c r="E20">
        <f t="shared" si="1"/>
        <v>22</v>
      </c>
      <c r="F20" s="4">
        <f t="shared" si="2"/>
        <v>0.375</v>
      </c>
      <c r="G20" s="4">
        <f t="shared" si="3"/>
        <v>0.625</v>
      </c>
      <c r="H20">
        <f t="shared" si="4"/>
        <v>92</v>
      </c>
      <c r="I20">
        <f t="shared" si="5"/>
        <v>0.54455445544554459</v>
      </c>
      <c r="J20">
        <f t="shared" si="6"/>
        <v>0.54455445544554459</v>
      </c>
      <c r="K20">
        <f t="shared" si="7"/>
        <v>3</v>
      </c>
      <c r="L20">
        <f t="shared" si="8"/>
        <v>0.6</v>
      </c>
      <c r="M20">
        <f>IFERROR(COUNTIFS(tbl_Invoices[Month], A20),0)</f>
        <v>2</v>
      </c>
    </row>
    <row r="21" spans="1:13" x14ac:dyDescent="0.25">
      <c r="A21" s="1">
        <f>IF(EDATE(A20,1) &lt;= EOMONTH(MAX(tbl_Invoices[Invoice_Date]),0), EDATE(A20,1), "")</f>
        <v>44801</v>
      </c>
      <c r="B21" cm="1">
        <f t="array" ref="B21">_xlfn.LET(
    _xlpm.m, EOMONTH(A21,0),
    _xlpm.cust, _xlfn.UNIQUE(_xlfn._xlws.FILTER(tbl_Invoices[Customer_ID], tbl_Invoices[Month]=_xlpm.m)),
    ROWS(_xlpm.cust)
)</f>
        <v>6</v>
      </c>
      <c r="C21">
        <f>IFERROR(SUMIFS(tbl_Invoices[Amount], tbl_Invoices[Month], A21, tbl_Invoices[Active_Flag], 1), 0)</f>
        <v>165</v>
      </c>
      <c r="D21">
        <f t="shared" si="0"/>
        <v>1980</v>
      </c>
      <c r="E21">
        <f t="shared" si="1"/>
        <v>27.5</v>
      </c>
      <c r="F21" s="4">
        <f t="shared" si="2"/>
        <v>0</v>
      </c>
      <c r="G21" s="4">
        <f t="shared" si="3"/>
        <v>1</v>
      </c>
      <c r="H21">
        <f t="shared" si="4"/>
        <v>0</v>
      </c>
      <c r="I21">
        <f t="shared" si="5"/>
        <v>1</v>
      </c>
      <c r="J21">
        <f t="shared" si="6"/>
        <v>1.5</v>
      </c>
      <c r="K21">
        <f t="shared" si="7"/>
        <v>6</v>
      </c>
      <c r="L21">
        <f t="shared" si="8"/>
        <v>1</v>
      </c>
      <c r="M21">
        <f>IFERROR(COUNTIFS(tbl_Invoices[Month], A21),0)</f>
        <v>4</v>
      </c>
    </row>
    <row r="22" spans="1:13" x14ac:dyDescent="0.25">
      <c r="A22" s="1">
        <f>IF(EDATE(A21,1) &lt;= EOMONTH(MAX(tbl_Invoices[Invoice_Date]),0), EDATE(A21,1), "")</f>
        <v>44832</v>
      </c>
      <c r="B22" cm="1">
        <f t="array" ref="B22">_xlfn.LET(
    _xlpm.m, EOMONTH(A22,0),
    _xlpm.cust, _xlfn.UNIQUE(_xlfn._xlws.FILTER(tbl_Invoices[Customer_ID], tbl_Invoices[Month]=_xlpm.m)),
    ROWS(_xlpm.cust)
)</f>
        <v>5</v>
      </c>
      <c r="C22">
        <f>IFERROR(SUMIFS(tbl_Invoices[Amount], tbl_Invoices[Month], A22, tbl_Invoices[Active_Flag], 1), 0)</f>
        <v>252</v>
      </c>
      <c r="D22">
        <f t="shared" si="0"/>
        <v>3024</v>
      </c>
      <c r="E22">
        <f t="shared" si="1"/>
        <v>50.4</v>
      </c>
      <c r="F22" s="4">
        <f t="shared" si="2"/>
        <v>0.16666666666666666</v>
      </c>
      <c r="G22" s="4">
        <f t="shared" si="3"/>
        <v>0.83333333333333337</v>
      </c>
      <c r="H22">
        <f t="shared" si="4"/>
        <v>0</v>
      </c>
      <c r="I22">
        <f t="shared" si="5"/>
        <v>1</v>
      </c>
      <c r="J22">
        <f t="shared" si="6"/>
        <v>1.5272727272727273</v>
      </c>
      <c r="K22">
        <f t="shared" si="7"/>
        <v>4</v>
      </c>
      <c r="L22">
        <f t="shared" si="8"/>
        <v>0.8</v>
      </c>
      <c r="M22">
        <f>IFERROR(COUNTIFS(tbl_Invoices[Month], A22),0)</f>
        <v>8</v>
      </c>
    </row>
    <row r="23" spans="1:13" x14ac:dyDescent="0.25">
      <c r="A23" s="1">
        <f>IF(EDATE(A22,1) &lt;= EOMONTH(MAX(tbl_Invoices[Invoice_Date]),0), EDATE(A22,1), "")</f>
        <v>44862</v>
      </c>
      <c r="B23" cm="1">
        <f t="array" ref="B23">_xlfn.LET(
    _xlpm.m, EOMONTH(A23,0),
    _xlpm.cust, _xlfn.UNIQUE(_xlfn._xlws.FILTER(tbl_Invoices[Customer_ID], tbl_Invoices[Month]=_xlpm.m)),
    ROWS(_xlpm.cust)
)</f>
        <v>7</v>
      </c>
      <c r="C23">
        <f>IFERROR(SUMIFS(tbl_Invoices[Amount], tbl_Invoices[Month], A23, tbl_Invoices[Active_Flag], 1), 0)</f>
        <v>140</v>
      </c>
      <c r="D23">
        <f t="shared" si="0"/>
        <v>1680</v>
      </c>
      <c r="E23">
        <f t="shared" si="1"/>
        <v>20</v>
      </c>
      <c r="F23" s="4">
        <f t="shared" si="2"/>
        <v>0</v>
      </c>
      <c r="G23" s="4">
        <f t="shared" si="3"/>
        <v>1</v>
      </c>
      <c r="H23">
        <f t="shared" si="4"/>
        <v>112</v>
      </c>
      <c r="I23">
        <f t="shared" si="5"/>
        <v>0.55555555555555558</v>
      </c>
      <c r="J23">
        <f t="shared" si="6"/>
        <v>0.55555555555555558</v>
      </c>
      <c r="K23">
        <f t="shared" si="7"/>
        <v>7</v>
      </c>
      <c r="L23">
        <f t="shared" si="8"/>
        <v>1</v>
      </c>
      <c r="M23">
        <f>IFERROR(COUNTIFS(tbl_Invoices[Month], A23),0)</f>
        <v>11</v>
      </c>
    </row>
    <row r="24" spans="1:13" x14ac:dyDescent="0.25">
      <c r="A24" s="1">
        <f>IF(EDATE(A23,1) &lt;= EOMONTH(MAX(tbl_Invoices[Invoice_Date]),0), EDATE(A23,1), "")</f>
        <v>44893</v>
      </c>
      <c r="B24" cm="1">
        <f t="array" ref="B24">_xlfn.LET(
    _xlpm.m, EOMONTH(A24,0),
    _xlpm.cust, _xlfn.UNIQUE(_xlfn._xlws.FILTER(tbl_Invoices[Customer_ID], tbl_Invoices[Month]=_xlpm.m)),
    ROWS(_xlpm.cust)
)</f>
        <v>9</v>
      </c>
      <c r="C24">
        <f>IFERROR(SUMIFS(tbl_Invoices[Amount], tbl_Invoices[Month], A24, tbl_Invoices[Active_Flag], 1), 0)</f>
        <v>178</v>
      </c>
      <c r="D24">
        <f t="shared" si="0"/>
        <v>2136</v>
      </c>
      <c r="E24">
        <f t="shared" si="1"/>
        <v>19.777777777777779</v>
      </c>
      <c r="F24" s="4">
        <f t="shared" si="2"/>
        <v>0</v>
      </c>
      <c r="G24" s="4">
        <f t="shared" si="3"/>
        <v>1</v>
      </c>
      <c r="H24">
        <f t="shared" si="4"/>
        <v>0</v>
      </c>
      <c r="I24">
        <f t="shared" si="5"/>
        <v>1</v>
      </c>
      <c r="J24">
        <f t="shared" si="6"/>
        <v>1.2714285714285714</v>
      </c>
      <c r="K24">
        <f t="shared" si="7"/>
        <v>9</v>
      </c>
      <c r="L24">
        <f t="shared" si="8"/>
        <v>1</v>
      </c>
      <c r="M24">
        <f>IFERROR(COUNTIFS(tbl_Invoices[Month], A24),0)</f>
        <v>10</v>
      </c>
    </row>
    <row r="25" spans="1:13" x14ac:dyDescent="0.25">
      <c r="A25" s="1">
        <f>IF(EDATE(A24,1) &lt;= EOMONTH(MAX(tbl_Invoices[Invoice_Date]),0), EDATE(A24,1), "")</f>
        <v>44923</v>
      </c>
      <c r="B25" cm="1">
        <f t="array" ref="B25">_xlfn.LET(
    _xlpm.m, EOMONTH(A25,0),
    _xlpm.cust, _xlfn.UNIQUE(_xlfn._xlws.FILTER(tbl_Invoices[Customer_ID], tbl_Invoices[Month]=_xlpm.m)),
    ROWS(_xlpm.cust)
)</f>
        <v>6</v>
      </c>
      <c r="C25">
        <f>IFERROR(SUMIFS(tbl_Invoices[Amount], tbl_Invoices[Month], A25, tbl_Invoices[Active_Flag], 1), 0)</f>
        <v>234</v>
      </c>
      <c r="D25">
        <f t="shared" si="0"/>
        <v>2808</v>
      </c>
      <c r="E25">
        <f t="shared" si="1"/>
        <v>39</v>
      </c>
      <c r="F25" s="4">
        <f t="shared" si="2"/>
        <v>0.33333333333333331</v>
      </c>
      <c r="G25" s="4">
        <f t="shared" si="3"/>
        <v>0.66666666666666674</v>
      </c>
      <c r="H25">
        <f t="shared" si="4"/>
        <v>0</v>
      </c>
      <c r="I25">
        <f t="shared" si="5"/>
        <v>1</v>
      </c>
      <c r="J25">
        <f t="shared" si="6"/>
        <v>1.3146067415730338</v>
      </c>
      <c r="K25">
        <f t="shared" si="7"/>
        <v>4</v>
      </c>
      <c r="L25">
        <f t="shared" si="8"/>
        <v>0.66666666666666663</v>
      </c>
      <c r="M25">
        <f>IFERROR(COUNTIFS(tbl_Invoices[Month], A25),0)</f>
        <v>9</v>
      </c>
    </row>
    <row r="26" spans="1:13" x14ac:dyDescent="0.25">
      <c r="A26" s="1">
        <f>IF(EDATE(A25,1) &lt;= EOMONTH(MAX(tbl_Invoices[Invoice_Date]),0), EDATE(A25,1), "")</f>
        <v>44954</v>
      </c>
      <c r="B26" cm="1">
        <f t="array" ref="B26">_xlfn.LET(
    _xlpm.m, EOMONTH(A26,0),
    _xlpm.cust, _xlfn.UNIQUE(_xlfn._xlws.FILTER(tbl_Invoices[Customer_ID], tbl_Invoices[Month]=_xlpm.m)),
    ROWS(_xlpm.cust)
)</f>
        <v>10</v>
      </c>
      <c r="C26">
        <f>IFERROR(SUMIFS(tbl_Invoices[Amount], tbl_Invoices[Month], A26, tbl_Invoices[Active_Flag], 1), 0)</f>
        <v>79</v>
      </c>
      <c r="D26">
        <f t="shared" si="0"/>
        <v>948</v>
      </c>
      <c r="E26">
        <f t="shared" si="1"/>
        <v>7.9</v>
      </c>
      <c r="F26" s="4">
        <f t="shared" si="2"/>
        <v>0</v>
      </c>
      <c r="G26" s="4">
        <f t="shared" si="3"/>
        <v>1</v>
      </c>
      <c r="H26">
        <f t="shared" si="4"/>
        <v>155</v>
      </c>
      <c r="I26">
        <f t="shared" si="5"/>
        <v>0.33760683760683763</v>
      </c>
      <c r="J26">
        <f t="shared" si="6"/>
        <v>0.33760683760683763</v>
      </c>
      <c r="K26">
        <f t="shared" si="7"/>
        <v>10</v>
      </c>
      <c r="L26">
        <f t="shared" si="8"/>
        <v>1</v>
      </c>
      <c r="M26">
        <f>IFERROR(COUNTIFS(tbl_Invoices[Month], A26),0)</f>
        <v>5</v>
      </c>
    </row>
    <row r="27" spans="1:13" x14ac:dyDescent="0.25">
      <c r="A27" s="1">
        <f>IF(EDATE(A26,1) &lt;= EOMONTH(MAX(tbl_Invoices[Invoice_Date]),0), EDATE(A26,1), "")</f>
        <v>44985</v>
      </c>
      <c r="B27" cm="1">
        <f t="array" ref="B27">_xlfn.LET(
    _xlpm.m, EOMONTH(A27,0),
    _xlpm.cust, _xlfn.UNIQUE(_xlfn._xlws.FILTER(tbl_Invoices[Customer_ID], tbl_Invoices[Month]=_xlpm.m)),
    ROWS(_xlpm.cust)
)</f>
        <v>9</v>
      </c>
      <c r="C27">
        <f>IFERROR(SUMIFS(tbl_Invoices[Amount], tbl_Invoices[Month], A27, tbl_Invoices[Active_Flag], 1), 0)</f>
        <v>153</v>
      </c>
      <c r="D27">
        <f t="shared" si="0"/>
        <v>1836</v>
      </c>
      <c r="E27">
        <f t="shared" si="1"/>
        <v>17</v>
      </c>
      <c r="F27" s="4">
        <f t="shared" si="2"/>
        <v>0.1</v>
      </c>
      <c r="G27" s="4">
        <f t="shared" si="3"/>
        <v>0.9</v>
      </c>
      <c r="H27">
        <f t="shared" si="4"/>
        <v>0</v>
      </c>
      <c r="I27">
        <f t="shared" si="5"/>
        <v>1</v>
      </c>
      <c r="J27">
        <f t="shared" si="6"/>
        <v>1.9367088607594938</v>
      </c>
      <c r="K27">
        <f t="shared" si="7"/>
        <v>8</v>
      </c>
      <c r="L27">
        <f t="shared" si="8"/>
        <v>0.88888888888888884</v>
      </c>
      <c r="M27">
        <f>IFERROR(COUNTIFS(tbl_Invoices[Month], A27),0)</f>
        <v>9</v>
      </c>
    </row>
    <row r="28" spans="1:13" x14ac:dyDescent="0.25">
      <c r="A28" s="1">
        <f>IF(EDATE(A27,1) &lt;= EOMONTH(MAX(tbl_Invoices[Invoice_Date]),0), EDATE(A27,1), "")</f>
        <v>45013</v>
      </c>
      <c r="B28" cm="1">
        <f t="array" ref="B28">_xlfn.LET(
    _xlpm.m, EOMONTH(A28,0),
    _xlpm.cust, _xlfn.UNIQUE(_xlfn._xlws.FILTER(tbl_Invoices[Customer_ID], tbl_Invoices[Month]=_xlpm.m)),
    ROWS(_xlpm.cust)
)</f>
        <v>4</v>
      </c>
      <c r="C28">
        <f>IFERROR(SUMIFS(tbl_Invoices[Amount], tbl_Invoices[Month], A28, tbl_Invoices[Active_Flag], 1), 0)</f>
        <v>134</v>
      </c>
      <c r="D28">
        <f t="shared" si="0"/>
        <v>1608</v>
      </c>
      <c r="E28">
        <f t="shared" si="1"/>
        <v>33.5</v>
      </c>
      <c r="F28" s="4">
        <f t="shared" si="2"/>
        <v>0.55555555555555558</v>
      </c>
      <c r="G28" s="4">
        <f t="shared" si="3"/>
        <v>0.44444444444444442</v>
      </c>
      <c r="H28">
        <f t="shared" si="4"/>
        <v>19</v>
      </c>
      <c r="I28">
        <f t="shared" si="5"/>
        <v>0.87581699346405228</v>
      </c>
      <c r="J28">
        <f t="shared" si="6"/>
        <v>0.87581699346405228</v>
      </c>
      <c r="K28">
        <f t="shared" si="7"/>
        <v>2</v>
      </c>
      <c r="L28">
        <f t="shared" si="8"/>
        <v>0.5</v>
      </c>
      <c r="M28">
        <f>IFERROR(COUNTIFS(tbl_Invoices[Month], A28),0)</f>
        <v>7</v>
      </c>
    </row>
    <row r="29" spans="1:13" x14ac:dyDescent="0.25">
      <c r="A29" s="1">
        <f>IF(EDATE(A28,1) &lt;= EOMONTH(MAX(tbl_Invoices[Invoice_Date]),0), EDATE(A28,1), "")</f>
        <v>45044</v>
      </c>
      <c r="B29" cm="1">
        <f t="array" ref="B29">_xlfn.LET(
    _xlpm.m, EOMONTH(A29,0),
    _xlpm.cust, _xlfn.UNIQUE(_xlfn._xlws.FILTER(tbl_Invoices[Customer_ID], tbl_Invoices[Month]=_xlpm.m)),
    ROWS(_xlpm.cust)
)</f>
        <v>9</v>
      </c>
      <c r="C29">
        <f>IFERROR(SUMIFS(tbl_Invoices[Amount], tbl_Invoices[Month], A29, tbl_Invoices[Active_Flag], 1), 0)</f>
        <v>264</v>
      </c>
      <c r="D29">
        <f t="shared" si="0"/>
        <v>3168</v>
      </c>
      <c r="E29">
        <f t="shared" si="1"/>
        <v>29.333333333333332</v>
      </c>
      <c r="F29" s="4">
        <f t="shared" si="2"/>
        <v>0</v>
      </c>
      <c r="G29" s="4">
        <f t="shared" si="3"/>
        <v>1</v>
      </c>
      <c r="H29">
        <f t="shared" si="4"/>
        <v>0</v>
      </c>
      <c r="I29">
        <f t="shared" si="5"/>
        <v>1</v>
      </c>
      <c r="J29">
        <f t="shared" si="6"/>
        <v>1.9701492537313432</v>
      </c>
      <c r="K29">
        <f t="shared" si="7"/>
        <v>9</v>
      </c>
      <c r="L29">
        <f t="shared" si="8"/>
        <v>1</v>
      </c>
      <c r="M29">
        <f>IFERROR(COUNTIFS(tbl_Invoices[Month], A29),0)</f>
        <v>9</v>
      </c>
    </row>
    <row r="30" spans="1:13" x14ac:dyDescent="0.25">
      <c r="A30" s="1">
        <f>IF(EDATE(A29,1) &lt;= EOMONTH(MAX(tbl_Invoices[Invoice_Date]),0), EDATE(A29,1), "")</f>
        <v>45074</v>
      </c>
      <c r="B30" cm="1">
        <f t="array" ref="B30">_xlfn.LET(
    _xlpm.m, EOMONTH(A30,0),
    _xlpm.cust, _xlfn.UNIQUE(_xlfn._xlws.FILTER(tbl_Invoices[Customer_ID], tbl_Invoices[Month]=_xlpm.m)),
    ROWS(_xlpm.cust)
)</f>
        <v>5</v>
      </c>
      <c r="C30">
        <f>IFERROR(SUMIFS(tbl_Invoices[Amount], tbl_Invoices[Month], A30, tbl_Invoices[Active_Flag], 1), 0)</f>
        <v>257</v>
      </c>
      <c r="D30">
        <f t="shared" si="0"/>
        <v>3084</v>
      </c>
      <c r="E30">
        <f t="shared" si="1"/>
        <v>51.4</v>
      </c>
      <c r="F30" s="4">
        <f t="shared" si="2"/>
        <v>0.44444444444444442</v>
      </c>
      <c r="G30" s="4">
        <f t="shared" si="3"/>
        <v>0.55555555555555558</v>
      </c>
      <c r="H30">
        <f t="shared" si="4"/>
        <v>7</v>
      </c>
      <c r="I30">
        <f t="shared" si="5"/>
        <v>0.97348484848484851</v>
      </c>
      <c r="J30">
        <f t="shared" si="6"/>
        <v>0.97348484848484851</v>
      </c>
      <c r="K30">
        <f t="shared" si="7"/>
        <v>3</v>
      </c>
      <c r="L30">
        <f t="shared" si="8"/>
        <v>0.6</v>
      </c>
      <c r="M30">
        <f>IFERROR(COUNTIFS(tbl_Invoices[Month], A30),0)</f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9F2C-D3E7-485C-8A62-89917D8D7112}">
  <dimension ref="A1:I2001"/>
  <sheetViews>
    <sheetView topLeftCell="A1948" workbookViewId="0">
      <selection activeCell="D1960" sqref="D1960"/>
    </sheetView>
  </sheetViews>
  <sheetFormatPr defaultRowHeight="15" x14ac:dyDescent="0.25"/>
  <cols>
    <col min="1" max="1" width="15" customWidth="1"/>
    <col min="2" max="2" width="14.42578125" customWidth="1"/>
    <col min="3" max="3" width="12.28515625" customWidth="1"/>
    <col min="4" max="4" width="12.42578125" bestFit="1" customWidth="1"/>
    <col min="5" max="5" width="21.7109375" customWidth="1"/>
    <col min="6" max="6" width="16.7109375" customWidth="1"/>
    <col min="7" max="7" width="15.7109375" customWidth="1"/>
    <col min="8" max="8" width="21.28515625" customWidth="1"/>
    <col min="9" max="9" width="1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10546</v>
      </c>
      <c r="H1" t="s">
        <v>10547</v>
      </c>
      <c r="I1" t="s">
        <v>10548</v>
      </c>
    </row>
    <row r="2" spans="1:9" x14ac:dyDescent="0.25">
      <c r="A2" t="s">
        <v>6</v>
      </c>
      <c r="B2" s="1">
        <v>44851</v>
      </c>
      <c r="C2">
        <v>2003</v>
      </c>
      <c r="D2" t="s">
        <v>7</v>
      </c>
      <c r="E2" t="s">
        <v>8</v>
      </c>
      <c r="F2" t="s">
        <v>9</v>
      </c>
      <c r="G2">
        <f ca="1">YEAR(TODAY()) - tbl_Customers[[#This Row],[Birth_Year]]</f>
        <v>22</v>
      </c>
      <c r="H2" t="str" cm="1">
        <f t="array" aca="1" ref="H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2" s="1">
        <f>EOMONTH(tbl_Customers[[#This Row],[Signup_Date]], 0)</f>
        <v>44865</v>
      </c>
    </row>
    <row r="3" spans="1:9" x14ac:dyDescent="0.25">
      <c r="A3" t="s">
        <v>10</v>
      </c>
      <c r="B3" s="1">
        <v>44311</v>
      </c>
      <c r="C3">
        <v>1993</v>
      </c>
      <c r="D3" t="s">
        <v>7</v>
      </c>
      <c r="E3" t="s">
        <v>8</v>
      </c>
      <c r="F3" t="s">
        <v>9</v>
      </c>
      <c r="G3">
        <f ca="1">YEAR(TODAY()) - tbl_Customers[[#This Row],[Birth_Year]]</f>
        <v>32</v>
      </c>
      <c r="H3" t="str" cm="1">
        <f t="array" aca="1" ref="H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" s="1">
        <f>EOMONTH(tbl_Customers[[#This Row],[Signup_Date]], 0)</f>
        <v>44316</v>
      </c>
    </row>
    <row r="4" spans="1:9" x14ac:dyDescent="0.25">
      <c r="A4" t="s">
        <v>11</v>
      </c>
      <c r="B4" s="1">
        <v>44222</v>
      </c>
      <c r="C4">
        <v>1979</v>
      </c>
      <c r="D4" t="s">
        <v>12</v>
      </c>
      <c r="E4" t="s">
        <v>13</v>
      </c>
      <c r="F4" t="s">
        <v>14</v>
      </c>
      <c r="G4">
        <f ca="1">YEAR(TODAY()) - tbl_Customers[[#This Row],[Birth_Year]]</f>
        <v>46</v>
      </c>
      <c r="H4" t="str" cm="1">
        <f t="array" aca="1" ref="H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" s="1">
        <f>EOMONTH(tbl_Customers[[#This Row],[Signup_Date]], 0)</f>
        <v>44227</v>
      </c>
    </row>
    <row r="5" spans="1:9" x14ac:dyDescent="0.25">
      <c r="A5" t="s">
        <v>15</v>
      </c>
      <c r="B5" s="1">
        <v>44956</v>
      </c>
      <c r="C5">
        <v>1972</v>
      </c>
      <c r="D5" t="s">
        <v>7</v>
      </c>
      <c r="E5" t="s">
        <v>13</v>
      </c>
      <c r="F5" t="s">
        <v>9</v>
      </c>
      <c r="G5">
        <f ca="1">YEAR(TODAY()) - tbl_Customers[[#This Row],[Birth_Year]]</f>
        <v>53</v>
      </c>
      <c r="H5" t="str" cm="1">
        <f t="array" aca="1" ref="H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" s="1">
        <f>EOMONTH(tbl_Customers[[#This Row],[Signup_Date]], 0)</f>
        <v>44957</v>
      </c>
    </row>
    <row r="6" spans="1:9" x14ac:dyDescent="0.25">
      <c r="A6" t="s">
        <v>16</v>
      </c>
      <c r="B6" s="1">
        <v>44478</v>
      </c>
      <c r="C6">
        <v>1985</v>
      </c>
      <c r="D6" t="s">
        <v>17</v>
      </c>
      <c r="E6" t="s">
        <v>13</v>
      </c>
      <c r="F6" t="s">
        <v>9</v>
      </c>
      <c r="G6">
        <f ca="1">YEAR(TODAY()) - tbl_Customers[[#This Row],[Birth_Year]]</f>
        <v>40</v>
      </c>
      <c r="H6" t="str" cm="1">
        <f t="array" aca="1" ref="H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" s="1">
        <f>EOMONTH(tbl_Customers[[#This Row],[Signup_Date]], 0)</f>
        <v>44500</v>
      </c>
    </row>
    <row r="7" spans="1:9" x14ac:dyDescent="0.25">
      <c r="A7" t="s">
        <v>18</v>
      </c>
      <c r="B7" s="1">
        <v>44447</v>
      </c>
      <c r="C7">
        <v>2003</v>
      </c>
      <c r="D7" t="s">
        <v>19</v>
      </c>
      <c r="E7" t="s">
        <v>8</v>
      </c>
      <c r="F7" t="s">
        <v>20</v>
      </c>
      <c r="G7">
        <f ca="1">YEAR(TODAY()) - tbl_Customers[[#This Row],[Birth_Year]]</f>
        <v>22</v>
      </c>
      <c r="H7" t="str" cm="1">
        <f t="array" aca="1" ref="H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7" s="1">
        <f>EOMONTH(tbl_Customers[[#This Row],[Signup_Date]], 0)</f>
        <v>44469</v>
      </c>
    </row>
    <row r="8" spans="1:9" x14ac:dyDescent="0.25">
      <c r="A8" t="s">
        <v>21</v>
      </c>
      <c r="B8" s="1">
        <v>44425</v>
      </c>
      <c r="C8">
        <v>1983</v>
      </c>
      <c r="D8" t="s">
        <v>7</v>
      </c>
      <c r="E8" t="s">
        <v>22</v>
      </c>
      <c r="F8" t="s">
        <v>20</v>
      </c>
      <c r="G8">
        <f ca="1">YEAR(TODAY()) - tbl_Customers[[#This Row],[Birth_Year]]</f>
        <v>42</v>
      </c>
      <c r="H8" t="str" cm="1">
        <f t="array" aca="1" ref="H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" s="1">
        <f>EOMONTH(tbl_Customers[[#This Row],[Signup_Date]], 0)</f>
        <v>44439</v>
      </c>
    </row>
    <row r="9" spans="1:9" x14ac:dyDescent="0.25">
      <c r="A9" t="s">
        <v>23</v>
      </c>
      <c r="B9" s="1">
        <v>44339</v>
      </c>
      <c r="C9">
        <v>1987</v>
      </c>
      <c r="D9" t="s">
        <v>17</v>
      </c>
      <c r="E9" t="s">
        <v>24</v>
      </c>
      <c r="F9" t="s">
        <v>14</v>
      </c>
      <c r="G9">
        <f ca="1">YEAR(TODAY()) - tbl_Customers[[#This Row],[Birth_Year]]</f>
        <v>38</v>
      </c>
      <c r="H9" t="str" cm="1">
        <f t="array" aca="1" ref="H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" s="1">
        <f>EOMONTH(tbl_Customers[[#This Row],[Signup_Date]], 0)</f>
        <v>44347</v>
      </c>
    </row>
    <row r="10" spans="1:9" x14ac:dyDescent="0.25">
      <c r="A10" t="s">
        <v>25</v>
      </c>
      <c r="B10" s="1">
        <v>44951</v>
      </c>
      <c r="C10">
        <v>1975</v>
      </c>
      <c r="D10" t="s">
        <v>26</v>
      </c>
      <c r="E10" t="s">
        <v>13</v>
      </c>
      <c r="F10" t="s">
        <v>20</v>
      </c>
      <c r="G10">
        <f ca="1">YEAR(TODAY()) - tbl_Customers[[#This Row],[Birth_Year]]</f>
        <v>50</v>
      </c>
      <c r="H10" t="str" cm="1">
        <f t="array" aca="1" ref="H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" s="1">
        <f>EOMONTH(tbl_Customers[[#This Row],[Signup_Date]], 0)</f>
        <v>44957</v>
      </c>
    </row>
    <row r="11" spans="1:9" x14ac:dyDescent="0.25">
      <c r="A11" t="s">
        <v>27</v>
      </c>
      <c r="B11" s="1">
        <v>44301</v>
      </c>
      <c r="C11">
        <v>1975</v>
      </c>
      <c r="D11" t="s">
        <v>17</v>
      </c>
      <c r="E11" t="s">
        <v>22</v>
      </c>
      <c r="F11" t="s">
        <v>20</v>
      </c>
      <c r="G11">
        <f ca="1">YEAR(TODAY()) - tbl_Customers[[#This Row],[Birth_Year]]</f>
        <v>50</v>
      </c>
      <c r="H11" t="str" cm="1">
        <f t="array" aca="1" ref="H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" s="1">
        <f>EOMONTH(tbl_Customers[[#This Row],[Signup_Date]], 0)</f>
        <v>44316</v>
      </c>
    </row>
    <row r="12" spans="1:9" x14ac:dyDescent="0.25">
      <c r="A12" t="s">
        <v>28</v>
      </c>
      <c r="B12" s="1">
        <v>44889</v>
      </c>
      <c r="C12">
        <v>1988</v>
      </c>
      <c r="D12" t="s">
        <v>19</v>
      </c>
      <c r="E12" t="s">
        <v>29</v>
      </c>
      <c r="F12" t="s">
        <v>9</v>
      </c>
      <c r="G12">
        <f ca="1">YEAR(TODAY()) - tbl_Customers[[#This Row],[Birth_Year]]</f>
        <v>37</v>
      </c>
      <c r="H12" t="str" cm="1">
        <f t="array" aca="1" ref="H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" s="1">
        <f>EOMONTH(tbl_Customers[[#This Row],[Signup_Date]], 0)</f>
        <v>44895</v>
      </c>
    </row>
    <row r="13" spans="1:9" x14ac:dyDescent="0.25">
      <c r="A13" t="s">
        <v>30</v>
      </c>
      <c r="B13" s="1">
        <v>44955</v>
      </c>
      <c r="C13">
        <v>2000</v>
      </c>
      <c r="D13" t="s">
        <v>17</v>
      </c>
      <c r="E13" t="s">
        <v>13</v>
      </c>
      <c r="F13" t="s">
        <v>9</v>
      </c>
      <c r="G13">
        <f ca="1">YEAR(TODAY()) - tbl_Customers[[#This Row],[Birth_Year]]</f>
        <v>25</v>
      </c>
      <c r="H13" t="str" cm="1">
        <f t="array" aca="1" ref="H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" s="1">
        <f>EOMONTH(tbl_Customers[[#This Row],[Signup_Date]], 0)</f>
        <v>44957</v>
      </c>
    </row>
    <row r="14" spans="1:9" x14ac:dyDescent="0.25">
      <c r="A14" t="s">
        <v>31</v>
      </c>
      <c r="B14" s="1">
        <v>44755</v>
      </c>
      <c r="C14">
        <v>2004</v>
      </c>
      <c r="D14" t="s">
        <v>12</v>
      </c>
      <c r="E14" t="s">
        <v>24</v>
      </c>
      <c r="F14" t="s">
        <v>20</v>
      </c>
      <c r="G14">
        <f ca="1">YEAR(TODAY()) - tbl_Customers[[#This Row],[Birth_Year]]</f>
        <v>21</v>
      </c>
      <c r="H14" t="str" cm="1">
        <f t="array" aca="1" ref="H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4" s="1">
        <f>EOMONTH(tbl_Customers[[#This Row],[Signup_Date]], 0)</f>
        <v>44773</v>
      </c>
    </row>
    <row r="15" spans="1:9" x14ac:dyDescent="0.25">
      <c r="A15" t="s">
        <v>32</v>
      </c>
      <c r="B15" s="1">
        <v>44286</v>
      </c>
      <c r="C15">
        <v>1988</v>
      </c>
      <c r="D15" t="s">
        <v>19</v>
      </c>
      <c r="E15" t="s">
        <v>29</v>
      </c>
      <c r="F15" t="s">
        <v>20</v>
      </c>
      <c r="G15">
        <f ca="1">YEAR(TODAY()) - tbl_Customers[[#This Row],[Birth_Year]]</f>
        <v>37</v>
      </c>
      <c r="H15" t="str" cm="1">
        <f t="array" aca="1" ref="H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" s="1">
        <f>EOMONTH(tbl_Customers[[#This Row],[Signup_Date]], 0)</f>
        <v>44286</v>
      </c>
    </row>
    <row r="16" spans="1:9" x14ac:dyDescent="0.25">
      <c r="A16" t="s">
        <v>33</v>
      </c>
      <c r="B16" s="1">
        <v>44801</v>
      </c>
      <c r="C16">
        <v>1967</v>
      </c>
      <c r="D16" t="s">
        <v>26</v>
      </c>
      <c r="E16" t="s">
        <v>29</v>
      </c>
      <c r="F16" t="s">
        <v>20</v>
      </c>
      <c r="G16">
        <f ca="1">YEAR(TODAY()) - tbl_Customers[[#This Row],[Birth_Year]]</f>
        <v>58</v>
      </c>
      <c r="H16" t="str" cm="1">
        <f t="array" aca="1" ref="H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" s="1">
        <f>EOMONTH(tbl_Customers[[#This Row],[Signup_Date]], 0)</f>
        <v>44804</v>
      </c>
    </row>
    <row r="17" spans="1:9" x14ac:dyDescent="0.25">
      <c r="A17" t="s">
        <v>34</v>
      </c>
      <c r="B17" s="1">
        <v>44629</v>
      </c>
      <c r="C17">
        <v>1986</v>
      </c>
      <c r="D17" t="s">
        <v>12</v>
      </c>
      <c r="E17" t="s">
        <v>24</v>
      </c>
      <c r="F17" t="s">
        <v>14</v>
      </c>
      <c r="G17">
        <f ca="1">YEAR(TODAY()) - tbl_Customers[[#This Row],[Birth_Year]]</f>
        <v>39</v>
      </c>
      <c r="H17" t="str" cm="1">
        <f t="array" aca="1" ref="H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" s="1">
        <f>EOMONTH(tbl_Customers[[#This Row],[Signup_Date]], 0)</f>
        <v>44651</v>
      </c>
    </row>
    <row r="18" spans="1:9" x14ac:dyDescent="0.25">
      <c r="A18" t="s">
        <v>35</v>
      </c>
      <c r="B18" s="1">
        <v>44229</v>
      </c>
      <c r="C18">
        <v>1966</v>
      </c>
      <c r="D18" t="s">
        <v>17</v>
      </c>
      <c r="E18" t="s">
        <v>13</v>
      </c>
      <c r="F18" t="s">
        <v>14</v>
      </c>
      <c r="G18">
        <f ca="1">YEAR(TODAY()) - tbl_Customers[[#This Row],[Birth_Year]]</f>
        <v>59</v>
      </c>
      <c r="H18" t="str" cm="1">
        <f t="array" aca="1" ref="H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" s="1">
        <f>EOMONTH(tbl_Customers[[#This Row],[Signup_Date]], 0)</f>
        <v>44255</v>
      </c>
    </row>
    <row r="19" spans="1:9" x14ac:dyDescent="0.25">
      <c r="A19" t="s">
        <v>36</v>
      </c>
      <c r="B19" s="1">
        <v>44227</v>
      </c>
      <c r="C19">
        <v>1988</v>
      </c>
      <c r="D19" t="s">
        <v>19</v>
      </c>
      <c r="E19" t="s">
        <v>8</v>
      </c>
      <c r="F19" t="s">
        <v>14</v>
      </c>
      <c r="G19">
        <f ca="1">YEAR(TODAY()) - tbl_Customers[[#This Row],[Birth_Year]]</f>
        <v>37</v>
      </c>
      <c r="H19" t="str" cm="1">
        <f t="array" aca="1" ref="H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" s="1">
        <f>EOMONTH(tbl_Customers[[#This Row],[Signup_Date]], 0)</f>
        <v>44227</v>
      </c>
    </row>
    <row r="20" spans="1:9" x14ac:dyDescent="0.25">
      <c r="A20" t="s">
        <v>37</v>
      </c>
      <c r="B20" s="1">
        <v>44292</v>
      </c>
      <c r="C20">
        <v>1994</v>
      </c>
      <c r="D20" t="s">
        <v>26</v>
      </c>
      <c r="E20" t="s">
        <v>24</v>
      </c>
      <c r="F20" t="s">
        <v>20</v>
      </c>
      <c r="G20">
        <f ca="1">YEAR(TODAY()) - tbl_Customers[[#This Row],[Birth_Year]]</f>
        <v>31</v>
      </c>
      <c r="H20" t="str" cm="1">
        <f t="array" aca="1" ref="H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0" s="1">
        <f>EOMONTH(tbl_Customers[[#This Row],[Signup_Date]], 0)</f>
        <v>44316</v>
      </c>
    </row>
    <row r="21" spans="1:9" x14ac:dyDescent="0.25">
      <c r="A21" t="s">
        <v>38</v>
      </c>
      <c r="B21" s="1">
        <v>44420</v>
      </c>
      <c r="C21">
        <v>2002</v>
      </c>
      <c r="D21" t="s">
        <v>12</v>
      </c>
      <c r="E21" t="s">
        <v>24</v>
      </c>
      <c r="F21" t="s">
        <v>20</v>
      </c>
      <c r="G21">
        <f ca="1">YEAR(TODAY()) - tbl_Customers[[#This Row],[Birth_Year]]</f>
        <v>23</v>
      </c>
      <c r="H21" t="str" cm="1">
        <f t="array" aca="1" ref="H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21" s="1">
        <f>EOMONTH(tbl_Customers[[#This Row],[Signup_Date]], 0)</f>
        <v>44439</v>
      </c>
    </row>
    <row r="22" spans="1:9" x14ac:dyDescent="0.25">
      <c r="A22" t="s">
        <v>39</v>
      </c>
      <c r="B22" s="1">
        <v>44435</v>
      </c>
      <c r="C22">
        <v>1966</v>
      </c>
      <c r="D22" t="s">
        <v>26</v>
      </c>
      <c r="E22" t="s">
        <v>24</v>
      </c>
      <c r="F22" t="s">
        <v>14</v>
      </c>
      <c r="G22">
        <f ca="1">YEAR(TODAY()) - tbl_Customers[[#This Row],[Birth_Year]]</f>
        <v>59</v>
      </c>
      <c r="H22" t="str" cm="1">
        <f t="array" aca="1" ref="H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2" s="1">
        <f>EOMONTH(tbl_Customers[[#This Row],[Signup_Date]], 0)</f>
        <v>44439</v>
      </c>
    </row>
    <row r="23" spans="1:9" x14ac:dyDescent="0.25">
      <c r="A23" t="s">
        <v>40</v>
      </c>
      <c r="B23" s="1">
        <v>44714</v>
      </c>
      <c r="C23">
        <v>1985</v>
      </c>
      <c r="D23" t="s">
        <v>17</v>
      </c>
      <c r="E23" t="s">
        <v>29</v>
      </c>
      <c r="F23" t="s">
        <v>14</v>
      </c>
      <c r="G23">
        <f ca="1">YEAR(TODAY()) - tbl_Customers[[#This Row],[Birth_Year]]</f>
        <v>40</v>
      </c>
      <c r="H23" t="str" cm="1">
        <f t="array" aca="1" ref="H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3" s="1">
        <f>EOMONTH(tbl_Customers[[#This Row],[Signup_Date]], 0)</f>
        <v>44742</v>
      </c>
    </row>
    <row r="24" spans="1:9" x14ac:dyDescent="0.25">
      <c r="A24" t="s">
        <v>41</v>
      </c>
      <c r="B24" s="1">
        <v>44813</v>
      </c>
      <c r="C24">
        <v>1997</v>
      </c>
      <c r="D24" t="s">
        <v>26</v>
      </c>
      <c r="E24" t="s">
        <v>22</v>
      </c>
      <c r="F24" t="s">
        <v>20</v>
      </c>
      <c r="G24">
        <f ca="1">YEAR(TODAY()) - tbl_Customers[[#This Row],[Birth_Year]]</f>
        <v>28</v>
      </c>
      <c r="H24" t="str" cm="1">
        <f t="array" aca="1" ref="H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4" s="1">
        <f>EOMONTH(tbl_Customers[[#This Row],[Signup_Date]], 0)</f>
        <v>44834</v>
      </c>
    </row>
    <row r="25" spans="1:9" x14ac:dyDescent="0.25">
      <c r="A25" t="s">
        <v>42</v>
      </c>
      <c r="B25" s="1">
        <v>44224</v>
      </c>
      <c r="C25">
        <v>1976</v>
      </c>
      <c r="D25" t="s">
        <v>7</v>
      </c>
      <c r="E25" t="s">
        <v>8</v>
      </c>
      <c r="F25" t="s">
        <v>9</v>
      </c>
      <c r="G25">
        <f ca="1">YEAR(TODAY()) - tbl_Customers[[#This Row],[Birth_Year]]</f>
        <v>49</v>
      </c>
      <c r="H25" t="str" cm="1">
        <f t="array" aca="1" ref="H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5" s="1">
        <f>EOMONTH(tbl_Customers[[#This Row],[Signup_Date]], 0)</f>
        <v>44227</v>
      </c>
    </row>
    <row r="26" spans="1:9" x14ac:dyDescent="0.25">
      <c r="A26" t="s">
        <v>43</v>
      </c>
      <c r="B26" s="1">
        <v>44771</v>
      </c>
      <c r="C26">
        <v>1986</v>
      </c>
      <c r="D26" t="s">
        <v>12</v>
      </c>
      <c r="E26" t="s">
        <v>13</v>
      </c>
      <c r="F26" t="s">
        <v>14</v>
      </c>
      <c r="G26">
        <f ca="1">YEAR(TODAY()) - tbl_Customers[[#This Row],[Birth_Year]]</f>
        <v>39</v>
      </c>
      <c r="H26" t="str" cm="1">
        <f t="array" aca="1" ref="H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6" s="1">
        <f>EOMONTH(tbl_Customers[[#This Row],[Signup_Date]], 0)</f>
        <v>44773</v>
      </c>
    </row>
    <row r="27" spans="1:9" x14ac:dyDescent="0.25">
      <c r="A27" t="s">
        <v>44</v>
      </c>
      <c r="B27" s="1">
        <v>44400</v>
      </c>
      <c r="C27">
        <v>1989</v>
      </c>
      <c r="D27" t="s">
        <v>26</v>
      </c>
      <c r="E27" t="s">
        <v>13</v>
      </c>
      <c r="F27" t="s">
        <v>20</v>
      </c>
      <c r="G27">
        <f ca="1">YEAR(TODAY()) - tbl_Customers[[#This Row],[Birth_Year]]</f>
        <v>36</v>
      </c>
      <c r="H27" t="str" cm="1">
        <f t="array" aca="1" ref="H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7" s="1">
        <f>EOMONTH(tbl_Customers[[#This Row],[Signup_Date]], 0)</f>
        <v>44408</v>
      </c>
    </row>
    <row r="28" spans="1:9" x14ac:dyDescent="0.25">
      <c r="A28" t="s">
        <v>45</v>
      </c>
      <c r="B28" s="1">
        <v>44930</v>
      </c>
      <c r="C28">
        <v>1991</v>
      </c>
      <c r="D28" t="s">
        <v>17</v>
      </c>
      <c r="E28" t="s">
        <v>22</v>
      </c>
      <c r="F28" t="s">
        <v>20</v>
      </c>
      <c r="G28">
        <f ca="1">YEAR(TODAY()) - tbl_Customers[[#This Row],[Birth_Year]]</f>
        <v>34</v>
      </c>
      <c r="H28" t="str" cm="1">
        <f t="array" aca="1" ref="H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8" s="1">
        <f>EOMONTH(tbl_Customers[[#This Row],[Signup_Date]], 0)</f>
        <v>44957</v>
      </c>
    </row>
    <row r="29" spans="1:9" x14ac:dyDescent="0.25">
      <c r="A29" t="s">
        <v>46</v>
      </c>
      <c r="B29" s="1">
        <v>44862</v>
      </c>
      <c r="C29">
        <v>1992</v>
      </c>
      <c r="D29" t="s">
        <v>17</v>
      </c>
      <c r="E29" t="s">
        <v>24</v>
      </c>
      <c r="F29" t="s">
        <v>9</v>
      </c>
      <c r="G29">
        <f ca="1">YEAR(TODAY()) - tbl_Customers[[#This Row],[Birth_Year]]</f>
        <v>33</v>
      </c>
      <c r="H29" t="str" cm="1">
        <f t="array" aca="1" ref="H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9" s="1">
        <f>EOMONTH(tbl_Customers[[#This Row],[Signup_Date]], 0)</f>
        <v>44865</v>
      </c>
    </row>
    <row r="30" spans="1:9" x14ac:dyDescent="0.25">
      <c r="A30" t="s">
        <v>47</v>
      </c>
      <c r="B30" s="1">
        <v>44915</v>
      </c>
      <c r="C30">
        <v>1980</v>
      </c>
      <c r="D30" t="s">
        <v>26</v>
      </c>
      <c r="E30" t="s">
        <v>8</v>
      </c>
      <c r="F30" t="s">
        <v>20</v>
      </c>
      <c r="G30">
        <f ca="1">YEAR(TODAY()) - tbl_Customers[[#This Row],[Birth_Year]]</f>
        <v>45</v>
      </c>
      <c r="H30" t="str" cm="1">
        <f t="array" aca="1" ref="H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0" s="1">
        <f>EOMONTH(tbl_Customers[[#This Row],[Signup_Date]], 0)</f>
        <v>44926</v>
      </c>
    </row>
    <row r="31" spans="1:9" x14ac:dyDescent="0.25">
      <c r="A31" t="s">
        <v>48</v>
      </c>
      <c r="B31" s="1">
        <v>44755</v>
      </c>
      <c r="C31">
        <v>1979</v>
      </c>
      <c r="D31" t="s">
        <v>17</v>
      </c>
      <c r="E31" t="s">
        <v>13</v>
      </c>
      <c r="F31" t="s">
        <v>20</v>
      </c>
      <c r="G31">
        <f ca="1">YEAR(TODAY()) - tbl_Customers[[#This Row],[Birth_Year]]</f>
        <v>46</v>
      </c>
      <c r="H31" t="str" cm="1">
        <f t="array" aca="1" ref="H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1" s="1">
        <f>EOMONTH(tbl_Customers[[#This Row],[Signup_Date]], 0)</f>
        <v>44773</v>
      </c>
    </row>
    <row r="32" spans="1:9" x14ac:dyDescent="0.25">
      <c r="A32" t="s">
        <v>49</v>
      </c>
      <c r="B32" s="1">
        <v>44626</v>
      </c>
      <c r="C32">
        <v>1967</v>
      </c>
      <c r="D32" t="s">
        <v>19</v>
      </c>
      <c r="E32" t="s">
        <v>13</v>
      </c>
      <c r="F32" t="s">
        <v>14</v>
      </c>
      <c r="G32">
        <f ca="1">YEAR(TODAY()) - tbl_Customers[[#This Row],[Birth_Year]]</f>
        <v>58</v>
      </c>
      <c r="H32" t="str" cm="1">
        <f t="array" aca="1" ref="H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2" s="1">
        <f>EOMONTH(tbl_Customers[[#This Row],[Signup_Date]], 0)</f>
        <v>44651</v>
      </c>
    </row>
    <row r="33" spans="1:9" x14ac:dyDescent="0.25">
      <c r="A33" t="s">
        <v>50</v>
      </c>
      <c r="B33" s="1">
        <v>44422</v>
      </c>
      <c r="C33">
        <v>2001</v>
      </c>
      <c r="D33" t="s">
        <v>19</v>
      </c>
      <c r="E33" t="s">
        <v>24</v>
      </c>
      <c r="F33" t="s">
        <v>14</v>
      </c>
      <c r="G33">
        <f ca="1">YEAR(TODAY()) - tbl_Customers[[#This Row],[Birth_Year]]</f>
        <v>24</v>
      </c>
      <c r="H33" t="str" cm="1">
        <f t="array" aca="1" ref="H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33" s="1">
        <f>EOMONTH(tbl_Customers[[#This Row],[Signup_Date]], 0)</f>
        <v>44439</v>
      </c>
    </row>
    <row r="34" spans="1:9" x14ac:dyDescent="0.25">
      <c r="A34" t="s">
        <v>51</v>
      </c>
      <c r="B34" s="1">
        <v>44656</v>
      </c>
      <c r="C34">
        <v>1971</v>
      </c>
      <c r="D34" t="s">
        <v>19</v>
      </c>
      <c r="E34" t="s">
        <v>22</v>
      </c>
      <c r="F34" t="s">
        <v>9</v>
      </c>
      <c r="G34">
        <f ca="1">YEAR(TODAY()) - tbl_Customers[[#This Row],[Birth_Year]]</f>
        <v>54</v>
      </c>
      <c r="H34" t="str" cm="1">
        <f t="array" aca="1" ref="H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4" s="1">
        <f>EOMONTH(tbl_Customers[[#This Row],[Signup_Date]], 0)</f>
        <v>44681</v>
      </c>
    </row>
    <row r="35" spans="1:9" x14ac:dyDescent="0.25">
      <c r="A35" t="s">
        <v>52</v>
      </c>
      <c r="B35" s="1">
        <v>44800</v>
      </c>
      <c r="C35">
        <v>1985</v>
      </c>
      <c r="D35" t="s">
        <v>7</v>
      </c>
      <c r="E35" t="s">
        <v>8</v>
      </c>
      <c r="F35" t="s">
        <v>9</v>
      </c>
      <c r="G35">
        <f ca="1">YEAR(TODAY()) - tbl_Customers[[#This Row],[Birth_Year]]</f>
        <v>40</v>
      </c>
      <c r="H35" t="str" cm="1">
        <f t="array" aca="1" ref="H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5" s="1">
        <f>EOMONTH(tbl_Customers[[#This Row],[Signup_Date]], 0)</f>
        <v>44804</v>
      </c>
    </row>
    <row r="36" spans="1:9" x14ac:dyDescent="0.25">
      <c r="A36" t="s">
        <v>53</v>
      </c>
      <c r="B36" s="1">
        <v>44481</v>
      </c>
      <c r="C36">
        <v>1973</v>
      </c>
      <c r="D36" t="s">
        <v>26</v>
      </c>
      <c r="E36" t="s">
        <v>22</v>
      </c>
      <c r="F36" t="s">
        <v>20</v>
      </c>
      <c r="G36">
        <f ca="1">YEAR(TODAY()) - tbl_Customers[[#This Row],[Birth_Year]]</f>
        <v>52</v>
      </c>
      <c r="H36" t="str" cm="1">
        <f t="array" aca="1" ref="H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6" s="1">
        <f>EOMONTH(tbl_Customers[[#This Row],[Signup_Date]], 0)</f>
        <v>44500</v>
      </c>
    </row>
    <row r="37" spans="1:9" x14ac:dyDescent="0.25">
      <c r="A37" t="s">
        <v>54</v>
      </c>
      <c r="B37" s="1">
        <v>45025</v>
      </c>
      <c r="C37">
        <v>2003</v>
      </c>
      <c r="D37" t="s">
        <v>7</v>
      </c>
      <c r="E37" t="s">
        <v>22</v>
      </c>
      <c r="F37" t="s">
        <v>14</v>
      </c>
      <c r="G37">
        <f ca="1">YEAR(TODAY()) - tbl_Customers[[#This Row],[Birth_Year]]</f>
        <v>22</v>
      </c>
      <c r="H37" t="str" cm="1">
        <f t="array" aca="1" ref="H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37" s="1">
        <f>EOMONTH(tbl_Customers[[#This Row],[Signup_Date]], 0)</f>
        <v>45046</v>
      </c>
    </row>
    <row r="38" spans="1:9" x14ac:dyDescent="0.25">
      <c r="A38" t="s">
        <v>55</v>
      </c>
      <c r="B38" s="1">
        <v>45087</v>
      </c>
      <c r="C38">
        <v>1982</v>
      </c>
      <c r="D38" t="s">
        <v>17</v>
      </c>
      <c r="E38" t="s">
        <v>8</v>
      </c>
      <c r="F38" t="s">
        <v>9</v>
      </c>
      <c r="G38">
        <f ca="1">YEAR(TODAY()) - tbl_Customers[[#This Row],[Birth_Year]]</f>
        <v>43</v>
      </c>
      <c r="H38" t="str" cm="1">
        <f t="array" aca="1" ref="H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8" s="1">
        <f>EOMONTH(tbl_Customers[[#This Row],[Signup_Date]], 0)</f>
        <v>45107</v>
      </c>
    </row>
    <row r="39" spans="1:9" x14ac:dyDescent="0.25">
      <c r="A39" t="s">
        <v>56</v>
      </c>
      <c r="B39" s="1">
        <v>44203</v>
      </c>
      <c r="C39">
        <v>1968</v>
      </c>
      <c r="D39" t="s">
        <v>7</v>
      </c>
      <c r="E39" t="s">
        <v>8</v>
      </c>
      <c r="F39" t="s">
        <v>9</v>
      </c>
      <c r="G39">
        <f ca="1">YEAR(TODAY()) - tbl_Customers[[#This Row],[Birth_Year]]</f>
        <v>57</v>
      </c>
      <c r="H39" t="str" cm="1">
        <f t="array" aca="1" ref="H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9" s="1">
        <f>EOMONTH(tbl_Customers[[#This Row],[Signup_Date]], 0)</f>
        <v>44227</v>
      </c>
    </row>
    <row r="40" spans="1:9" x14ac:dyDescent="0.25">
      <c r="A40" t="s">
        <v>57</v>
      </c>
      <c r="B40" s="1">
        <v>44974</v>
      </c>
      <c r="C40">
        <v>1989</v>
      </c>
      <c r="D40" t="s">
        <v>17</v>
      </c>
      <c r="E40" t="s">
        <v>13</v>
      </c>
      <c r="F40" t="s">
        <v>9</v>
      </c>
      <c r="G40">
        <f ca="1">YEAR(TODAY()) - tbl_Customers[[#This Row],[Birth_Year]]</f>
        <v>36</v>
      </c>
      <c r="H40" t="str" cm="1">
        <f t="array" aca="1" ref="H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0" s="1">
        <f>EOMONTH(tbl_Customers[[#This Row],[Signup_Date]], 0)</f>
        <v>44985</v>
      </c>
    </row>
    <row r="41" spans="1:9" x14ac:dyDescent="0.25">
      <c r="A41" t="s">
        <v>58</v>
      </c>
      <c r="B41" s="1">
        <v>45022</v>
      </c>
      <c r="C41">
        <v>1978</v>
      </c>
      <c r="D41" t="s">
        <v>17</v>
      </c>
      <c r="E41" t="s">
        <v>13</v>
      </c>
      <c r="F41" t="s">
        <v>20</v>
      </c>
      <c r="G41">
        <f ca="1">YEAR(TODAY()) - tbl_Customers[[#This Row],[Birth_Year]]</f>
        <v>47</v>
      </c>
      <c r="H41" t="str" cm="1">
        <f t="array" aca="1" ref="H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1" s="1">
        <f>EOMONTH(tbl_Customers[[#This Row],[Signup_Date]], 0)</f>
        <v>45046</v>
      </c>
    </row>
    <row r="42" spans="1:9" x14ac:dyDescent="0.25">
      <c r="A42" t="s">
        <v>59</v>
      </c>
      <c r="B42" s="1">
        <v>44360</v>
      </c>
      <c r="C42">
        <v>1973</v>
      </c>
      <c r="D42" t="s">
        <v>12</v>
      </c>
      <c r="E42" t="s">
        <v>8</v>
      </c>
      <c r="F42" t="s">
        <v>14</v>
      </c>
      <c r="G42">
        <f ca="1">YEAR(TODAY()) - tbl_Customers[[#This Row],[Birth_Year]]</f>
        <v>52</v>
      </c>
      <c r="H42" t="str" cm="1">
        <f t="array" aca="1" ref="H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2" s="1">
        <f>EOMONTH(tbl_Customers[[#This Row],[Signup_Date]], 0)</f>
        <v>44377</v>
      </c>
    </row>
    <row r="43" spans="1:9" x14ac:dyDescent="0.25">
      <c r="A43" t="s">
        <v>60</v>
      </c>
      <c r="B43" s="1">
        <v>44911</v>
      </c>
      <c r="C43">
        <v>1990</v>
      </c>
      <c r="D43" t="s">
        <v>19</v>
      </c>
      <c r="E43" t="s">
        <v>29</v>
      </c>
      <c r="F43" t="s">
        <v>9</v>
      </c>
      <c r="G43">
        <f ca="1">YEAR(TODAY()) - tbl_Customers[[#This Row],[Birth_Year]]</f>
        <v>35</v>
      </c>
      <c r="H43" t="str" cm="1">
        <f t="array" aca="1" ref="H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3" s="1">
        <f>EOMONTH(tbl_Customers[[#This Row],[Signup_Date]], 0)</f>
        <v>44926</v>
      </c>
    </row>
    <row r="44" spans="1:9" x14ac:dyDescent="0.25">
      <c r="A44" t="s">
        <v>61</v>
      </c>
      <c r="B44" s="1">
        <v>44629</v>
      </c>
      <c r="C44">
        <v>1966</v>
      </c>
      <c r="D44" t="s">
        <v>17</v>
      </c>
      <c r="E44" t="s">
        <v>13</v>
      </c>
      <c r="F44" t="s">
        <v>14</v>
      </c>
      <c r="G44">
        <f ca="1">YEAR(TODAY()) - tbl_Customers[[#This Row],[Birth_Year]]</f>
        <v>59</v>
      </c>
      <c r="H44" t="str" cm="1">
        <f t="array" aca="1" ref="H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44" s="1">
        <f>EOMONTH(tbl_Customers[[#This Row],[Signup_Date]], 0)</f>
        <v>44651</v>
      </c>
    </row>
    <row r="45" spans="1:9" x14ac:dyDescent="0.25">
      <c r="A45" t="s">
        <v>62</v>
      </c>
      <c r="B45" s="1">
        <v>44545</v>
      </c>
      <c r="C45">
        <v>1984</v>
      </c>
      <c r="D45" t="s">
        <v>12</v>
      </c>
      <c r="E45" t="s">
        <v>29</v>
      </c>
      <c r="F45" t="s">
        <v>9</v>
      </c>
      <c r="G45">
        <f ca="1">YEAR(TODAY()) - tbl_Customers[[#This Row],[Birth_Year]]</f>
        <v>41</v>
      </c>
      <c r="H45" t="str" cm="1">
        <f t="array" aca="1" ref="H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5" s="1">
        <f>EOMONTH(tbl_Customers[[#This Row],[Signup_Date]], 0)</f>
        <v>44561</v>
      </c>
    </row>
    <row r="46" spans="1:9" x14ac:dyDescent="0.25">
      <c r="A46" t="s">
        <v>63</v>
      </c>
      <c r="B46" s="1">
        <v>44481</v>
      </c>
      <c r="C46">
        <v>1992</v>
      </c>
      <c r="D46" t="s">
        <v>19</v>
      </c>
      <c r="E46" t="s">
        <v>8</v>
      </c>
      <c r="F46" t="s">
        <v>9</v>
      </c>
      <c r="G46">
        <f ca="1">YEAR(TODAY()) - tbl_Customers[[#This Row],[Birth_Year]]</f>
        <v>33</v>
      </c>
      <c r="H46" t="str" cm="1">
        <f t="array" aca="1" ref="H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6" s="1">
        <f>EOMONTH(tbl_Customers[[#This Row],[Signup_Date]], 0)</f>
        <v>44500</v>
      </c>
    </row>
    <row r="47" spans="1:9" x14ac:dyDescent="0.25">
      <c r="A47" t="s">
        <v>64</v>
      </c>
      <c r="B47" s="1">
        <v>44356</v>
      </c>
      <c r="C47">
        <v>1971</v>
      </c>
      <c r="D47" t="s">
        <v>17</v>
      </c>
      <c r="E47" t="s">
        <v>13</v>
      </c>
      <c r="F47" t="s">
        <v>14</v>
      </c>
      <c r="G47">
        <f ca="1">YEAR(TODAY()) - tbl_Customers[[#This Row],[Birth_Year]]</f>
        <v>54</v>
      </c>
      <c r="H47" t="str" cm="1">
        <f t="array" aca="1" ref="H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7" s="1">
        <f>EOMONTH(tbl_Customers[[#This Row],[Signup_Date]], 0)</f>
        <v>44377</v>
      </c>
    </row>
    <row r="48" spans="1:9" x14ac:dyDescent="0.25">
      <c r="A48" t="s">
        <v>65</v>
      </c>
      <c r="B48" s="1">
        <v>44417</v>
      </c>
      <c r="C48">
        <v>1972</v>
      </c>
      <c r="D48" t="s">
        <v>17</v>
      </c>
      <c r="E48" t="s">
        <v>22</v>
      </c>
      <c r="F48" t="s">
        <v>14</v>
      </c>
      <c r="G48">
        <f ca="1">YEAR(TODAY()) - tbl_Customers[[#This Row],[Birth_Year]]</f>
        <v>53</v>
      </c>
      <c r="H48" t="str" cm="1">
        <f t="array" aca="1" ref="H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8" s="1">
        <f>EOMONTH(tbl_Customers[[#This Row],[Signup_Date]], 0)</f>
        <v>44439</v>
      </c>
    </row>
    <row r="49" spans="1:9" x14ac:dyDescent="0.25">
      <c r="A49" t="s">
        <v>66</v>
      </c>
      <c r="B49" s="1">
        <v>44978</v>
      </c>
      <c r="C49">
        <v>1999</v>
      </c>
      <c r="D49" t="s">
        <v>7</v>
      </c>
      <c r="E49" t="s">
        <v>8</v>
      </c>
      <c r="F49" t="s">
        <v>14</v>
      </c>
      <c r="G49">
        <f ca="1">YEAR(TODAY()) - tbl_Customers[[#This Row],[Birth_Year]]</f>
        <v>26</v>
      </c>
      <c r="H49" t="str" cm="1">
        <f t="array" aca="1" ref="H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9" s="1">
        <f>EOMONTH(tbl_Customers[[#This Row],[Signup_Date]], 0)</f>
        <v>44985</v>
      </c>
    </row>
    <row r="50" spans="1:9" x14ac:dyDescent="0.25">
      <c r="A50" t="s">
        <v>67</v>
      </c>
      <c r="B50" s="1">
        <v>44541</v>
      </c>
      <c r="C50">
        <v>1978</v>
      </c>
      <c r="D50" t="s">
        <v>7</v>
      </c>
      <c r="E50" t="s">
        <v>24</v>
      </c>
      <c r="F50" t="s">
        <v>20</v>
      </c>
      <c r="G50">
        <f ca="1">YEAR(TODAY()) - tbl_Customers[[#This Row],[Birth_Year]]</f>
        <v>47</v>
      </c>
      <c r="H50" t="str" cm="1">
        <f t="array" aca="1" ref="H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0" s="1">
        <f>EOMONTH(tbl_Customers[[#This Row],[Signup_Date]], 0)</f>
        <v>44561</v>
      </c>
    </row>
    <row r="51" spans="1:9" x14ac:dyDescent="0.25">
      <c r="A51" t="s">
        <v>68</v>
      </c>
      <c r="B51" s="1">
        <v>44301</v>
      </c>
      <c r="C51">
        <v>1981</v>
      </c>
      <c r="D51" t="s">
        <v>19</v>
      </c>
      <c r="E51" t="s">
        <v>29</v>
      </c>
      <c r="F51" t="s">
        <v>9</v>
      </c>
      <c r="G51">
        <f ca="1">YEAR(TODAY()) - tbl_Customers[[#This Row],[Birth_Year]]</f>
        <v>44</v>
      </c>
      <c r="H51" t="str" cm="1">
        <f t="array" aca="1" ref="H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1" s="1">
        <f>EOMONTH(tbl_Customers[[#This Row],[Signup_Date]], 0)</f>
        <v>44316</v>
      </c>
    </row>
    <row r="52" spans="1:9" x14ac:dyDescent="0.25">
      <c r="A52" t="s">
        <v>69</v>
      </c>
      <c r="B52" s="1">
        <v>44291</v>
      </c>
      <c r="C52">
        <v>2000</v>
      </c>
      <c r="D52" t="s">
        <v>17</v>
      </c>
      <c r="E52" t="s">
        <v>8</v>
      </c>
      <c r="F52" t="s">
        <v>20</v>
      </c>
      <c r="G52">
        <f ca="1">YEAR(TODAY()) - tbl_Customers[[#This Row],[Birth_Year]]</f>
        <v>25</v>
      </c>
      <c r="H52" t="str" cm="1">
        <f t="array" aca="1" ref="H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2" s="1">
        <f>EOMONTH(tbl_Customers[[#This Row],[Signup_Date]], 0)</f>
        <v>44316</v>
      </c>
    </row>
    <row r="53" spans="1:9" x14ac:dyDescent="0.25">
      <c r="A53" t="s">
        <v>70</v>
      </c>
      <c r="B53" s="1">
        <v>44586</v>
      </c>
      <c r="C53">
        <v>2004</v>
      </c>
      <c r="D53" t="s">
        <v>26</v>
      </c>
      <c r="E53" t="s">
        <v>8</v>
      </c>
      <c r="F53" t="s">
        <v>14</v>
      </c>
      <c r="G53">
        <f ca="1">YEAR(TODAY()) - tbl_Customers[[#This Row],[Birth_Year]]</f>
        <v>21</v>
      </c>
      <c r="H53" t="str" cm="1">
        <f t="array" aca="1" ref="H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53" s="1">
        <f>EOMONTH(tbl_Customers[[#This Row],[Signup_Date]], 0)</f>
        <v>44592</v>
      </c>
    </row>
    <row r="54" spans="1:9" x14ac:dyDescent="0.25">
      <c r="A54" t="s">
        <v>71</v>
      </c>
      <c r="B54" s="1">
        <v>44296</v>
      </c>
      <c r="C54">
        <v>1968</v>
      </c>
      <c r="D54" t="s">
        <v>7</v>
      </c>
      <c r="E54" t="s">
        <v>13</v>
      </c>
      <c r="F54" t="s">
        <v>9</v>
      </c>
      <c r="G54">
        <f ca="1">YEAR(TODAY()) - tbl_Customers[[#This Row],[Birth_Year]]</f>
        <v>57</v>
      </c>
      <c r="H54" t="str" cm="1">
        <f t="array" aca="1" ref="H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4" s="1">
        <f>EOMONTH(tbl_Customers[[#This Row],[Signup_Date]], 0)</f>
        <v>44316</v>
      </c>
    </row>
    <row r="55" spans="1:9" x14ac:dyDescent="0.25">
      <c r="A55" t="s">
        <v>72</v>
      </c>
      <c r="B55" s="1">
        <v>44564</v>
      </c>
      <c r="C55">
        <v>1966</v>
      </c>
      <c r="D55" t="s">
        <v>19</v>
      </c>
      <c r="E55" t="s">
        <v>13</v>
      </c>
      <c r="F55" t="s">
        <v>20</v>
      </c>
      <c r="G55">
        <f ca="1">YEAR(TODAY()) - tbl_Customers[[#This Row],[Birth_Year]]</f>
        <v>59</v>
      </c>
      <c r="H55" t="str" cm="1">
        <f t="array" aca="1" ref="H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5" s="1">
        <f>EOMONTH(tbl_Customers[[#This Row],[Signup_Date]], 0)</f>
        <v>44592</v>
      </c>
    </row>
    <row r="56" spans="1:9" x14ac:dyDescent="0.25">
      <c r="A56" t="s">
        <v>73</v>
      </c>
      <c r="B56" s="1">
        <v>45064</v>
      </c>
      <c r="C56">
        <v>1970</v>
      </c>
      <c r="D56" t="s">
        <v>17</v>
      </c>
      <c r="E56" t="s">
        <v>13</v>
      </c>
      <c r="F56" t="s">
        <v>9</v>
      </c>
      <c r="G56">
        <f ca="1">YEAR(TODAY()) - tbl_Customers[[#This Row],[Birth_Year]]</f>
        <v>55</v>
      </c>
      <c r="H56" t="str" cm="1">
        <f t="array" aca="1" ref="H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6" s="1">
        <f>EOMONTH(tbl_Customers[[#This Row],[Signup_Date]], 0)</f>
        <v>45077</v>
      </c>
    </row>
    <row r="57" spans="1:9" x14ac:dyDescent="0.25">
      <c r="A57" t="s">
        <v>74</v>
      </c>
      <c r="B57" s="1">
        <v>44549</v>
      </c>
      <c r="C57">
        <v>1968</v>
      </c>
      <c r="D57" t="s">
        <v>17</v>
      </c>
      <c r="E57" t="s">
        <v>24</v>
      </c>
      <c r="F57" t="s">
        <v>20</v>
      </c>
      <c r="G57">
        <f ca="1">YEAR(TODAY()) - tbl_Customers[[#This Row],[Birth_Year]]</f>
        <v>57</v>
      </c>
      <c r="H57" t="str" cm="1">
        <f t="array" aca="1" ref="H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7" s="1">
        <f>EOMONTH(tbl_Customers[[#This Row],[Signup_Date]], 0)</f>
        <v>44561</v>
      </c>
    </row>
    <row r="58" spans="1:9" x14ac:dyDescent="0.25">
      <c r="A58" t="s">
        <v>75</v>
      </c>
      <c r="B58" s="1">
        <v>44815</v>
      </c>
      <c r="C58">
        <v>1993</v>
      </c>
      <c r="D58" t="s">
        <v>26</v>
      </c>
      <c r="E58" t="s">
        <v>13</v>
      </c>
      <c r="F58" t="s">
        <v>14</v>
      </c>
      <c r="G58">
        <f ca="1">YEAR(TODAY()) - tbl_Customers[[#This Row],[Birth_Year]]</f>
        <v>32</v>
      </c>
      <c r="H58" t="str" cm="1">
        <f t="array" aca="1" ref="H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8" s="1">
        <f>EOMONTH(tbl_Customers[[#This Row],[Signup_Date]], 0)</f>
        <v>44834</v>
      </c>
    </row>
    <row r="59" spans="1:9" x14ac:dyDescent="0.25">
      <c r="A59" t="s">
        <v>76</v>
      </c>
      <c r="B59" s="1">
        <v>44467</v>
      </c>
      <c r="C59">
        <v>1982</v>
      </c>
      <c r="D59" t="s">
        <v>19</v>
      </c>
      <c r="E59" t="s">
        <v>8</v>
      </c>
      <c r="F59" t="s">
        <v>20</v>
      </c>
      <c r="G59">
        <f ca="1">YEAR(TODAY()) - tbl_Customers[[#This Row],[Birth_Year]]</f>
        <v>43</v>
      </c>
      <c r="H59" t="str" cm="1">
        <f t="array" aca="1" ref="H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9" s="1">
        <f>EOMONTH(tbl_Customers[[#This Row],[Signup_Date]], 0)</f>
        <v>44469</v>
      </c>
    </row>
    <row r="60" spans="1:9" x14ac:dyDescent="0.25">
      <c r="A60" t="s">
        <v>77</v>
      </c>
      <c r="B60" s="1">
        <v>45023</v>
      </c>
      <c r="C60">
        <v>1990</v>
      </c>
      <c r="D60" t="s">
        <v>17</v>
      </c>
      <c r="E60" t="s">
        <v>13</v>
      </c>
      <c r="F60" t="s">
        <v>9</v>
      </c>
      <c r="G60">
        <f ca="1">YEAR(TODAY()) - tbl_Customers[[#This Row],[Birth_Year]]</f>
        <v>35</v>
      </c>
      <c r="H60" t="str" cm="1">
        <f t="array" aca="1" ref="H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0" s="1">
        <f>EOMONTH(tbl_Customers[[#This Row],[Signup_Date]], 0)</f>
        <v>45046</v>
      </c>
    </row>
    <row r="61" spans="1:9" x14ac:dyDescent="0.25">
      <c r="A61" t="s">
        <v>78</v>
      </c>
      <c r="B61" s="1">
        <v>44241</v>
      </c>
      <c r="C61">
        <v>1998</v>
      </c>
      <c r="D61" t="s">
        <v>7</v>
      </c>
      <c r="E61" t="s">
        <v>22</v>
      </c>
      <c r="F61" t="s">
        <v>9</v>
      </c>
      <c r="G61">
        <f ca="1">YEAR(TODAY()) - tbl_Customers[[#This Row],[Birth_Year]]</f>
        <v>27</v>
      </c>
      <c r="H61" t="str" cm="1">
        <f t="array" aca="1" ref="H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1" s="1">
        <f>EOMONTH(tbl_Customers[[#This Row],[Signup_Date]], 0)</f>
        <v>44255</v>
      </c>
    </row>
    <row r="62" spans="1:9" x14ac:dyDescent="0.25">
      <c r="A62" t="s">
        <v>79</v>
      </c>
      <c r="B62" s="1">
        <v>44944</v>
      </c>
      <c r="C62">
        <v>1974</v>
      </c>
      <c r="D62" t="s">
        <v>26</v>
      </c>
      <c r="E62" t="s">
        <v>13</v>
      </c>
      <c r="F62" t="s">
        <v>9</v>
      </c>
      <c r="G62">
        <f ca="1">YEAR(TODAY()) - tbl_Customers[[#This Row],[Birth_Year]]</f>
        <v>51</v>
      </c>
      <c r="H62" t="str" cm="1">
        <f t="array" aca="1" ref="H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2" s="1">
        <f>EOMONTH(tbl_Customers[[#This Row],[Signup_Date]], 0)</f>
        <v>44957</v>
      </c>
    </row>
    <row r="63" spans="1:9" x14ac:dyDescent="0.25">
      <c r="A63" t="s">
        <v>80</v>
      </c>
      <c r="B63" s="1">
        <v>44667</v>
      </c>
      <c r="C63">
        <v>2000</v>
      </c>
      <c r="D63" t="s">
        <v>19</v>
      </c>
      <c r="E63" t="s">
        <v>24</v>
      </c>
      <c r="F63" t="s">
        <v>9</v>
      </c>
      <c r="G63">
        <f ca="1">YEAR(TODAY()) - tbl_Customers[[#This Row],[Birth_Year]]</f>
        <v>25</v>
      </c>
      <c r="H63" t="str" cm="1">
        <f t="array" aca="1" ref="H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3" s="1">
        <f>EOMONTH(tbl_Customers[[#This Row],[Signup_Date]], 0)</f>
        <v>44681</v>
      </c>
    </row>
    <row r="64" spans="1:9" x14ac:dyDescent="0.25">
      <c r="A64" t="s">
        <v>81</v>
      </c>
      <c r="B64" s="1">
        <v>44746</v>
      </c>
      <c r="C64">
        <v>1978</v>
      </c>
      <c r="D64" t="s">
        <v>26</v>
      </c>
      <c r="E64" t="s">
        <v>22</v>
      </c>
      <c r="F64" t="s">
        <v>14</v>
      </c>
      <c r="G64">
        <f ca="1">YEAR(TODAY()) - tbl_Customers[[#This Row],[Birth_Year]]</f>
        <v>47</v>
      </c>
      <c r="H64" t="str" cm="1">
        <f t="array" aca="1" ref="H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4" s="1">
        <f>EOMONTH(tbl_Customers[[#This Row],[Signup_Date]], 0)</f>
        <v>44773</v>
      </c>
    </row>
    <row r="65" spans="1:9" x14ac:dyDescent="0.25">
      <c r="A65" t="s">
        <v>82</v>
      </c>
      <c r="B65" s="1">
        <v>44324</v>
      </c>
      <c r="C65">
        <v>1995</v>
      </c>
      <c r="D65" t="s">
        <v>7</v>
      </c>
      <c r="E65" t="s">
        <v>8</v>
      </c>
      <c r="F65" t="s">
        <v>20</v>
      </c>
      <c r="G65">
        <f ca="1">YEAR(TODAY()) - tbl_Customers[[#This Row],[Birth_Year]]</f>
        <v>30</v>
      </c>
      <c r="H65" t="str" cm="1">
        <f t="array" aca="1" ref="H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5" s="1">
        <f>EOMONTH(tbl_Customers[[#This Row],[Signup_Date]], 0)</f>
        <v>44347</v>
      </c>
    </row>
    <row r="66" spans="1:9" x14ac:dyDescent="0.25">
      <c r="A66" t="s">
        <v>83</v>
      </c>
      <c r="B66" s="1">
        <v>44584</v>
      </c>
      <c r="C66">
        <v>1979</v>
      </c>
      <c r="D66" t="s">
        <v>19</v>
      </c>
      <c r="E66" t="s">
        <v>8</v>
      </c>
      <c r="F66" t="s">
        <v>14</v>
      </c>
      <c r="G66">
        <f ca="1">YEAR(TODAY()) - tbl_Customers[[#This Row],[Birth_Year]]</f>
        <v>46</v>
      </c>
      <c r="H66" t="str" cm="1">
        <f t="array" aca="1" ref="H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6" s="1">
        <f>EOMONTH(tbl_Customers[[#This Row],[Signup_Date]], 0)</f>
        <v>44592</v>
      </c>
    </row>
    <row r="67" spans="1:9" x14ac:dyDescent="0.25">
      <c r="A67" t="s">
        <v>84</v>
      </c>
      <c r="B67" s="1">
        <v>44277</v>
      </c>
      <c r="C67">
        <v>1972</v>
      </c>
      <c r="D67" t="s">
        <v>26</v>
      </c>
      <c r="E67" t="s">
        <v>29</v>
      </c>
      <c r="F67" t="s">
        <v>14</v>
      </c>
      <c r="G67">
        <f ca="1">YEAR(TODAY()) - tbl_Customers[[#This Row],[Birth_Year]]</f>
        <v>53</v>
      </c>
      <c r="H67" t="str" cm="1">
        <f t="array" aca="1" ref="H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7" s="1">
        <f>EOMONTH(tbl_Customers[[#This Row],[Signup_Date]], 0)</f>
        <v>44286</v>
      </c>
    </row>
    <row r="68" spans="1:9" x14ac:dyDescent="0.25">
      <c r="A68" t="s">
        <v>85</v>
      </c>
      <c r="B68" s="1">
        <v>44762</v>
      </c>
      <c r="C68">
        <v>1978</v>
      </c>
      <c r="D68" t="s">
        <v>12</v>
      </c>
      <c r="E68" t="s">
        <v>22</v>
      </c>
      <c r="F68" t="s">
        <v>14</v>
      </c>
      <c r="G68">
        <f ca="1">YEAR(TODAY()) - tbl_Customers[[#This Row],[Birth_Year]]</f>
        <v>47</v>
      </c>
      <c r="H68" t="str" cm="1">
        <f t="array" aca="1" ref="H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8" s="1">
        <f>EOMONTH(tbl_Customers[[#This Row],[Signup_Date]], 0)</f>
        <v>44773</v>
      </c>
    </row>
    <row r="69" spans="1:9" x14ac:dyDescent="0.25">
      <c r="A69" t="s">
        <v>86</v>
      </c>
      <c r="B69" s="1">
        <v>44497</v>
      </c>
      <c r="C69">
        <v>1987</v>
      </c>
      <c r="D69" t="s">
        <v>7</v>
      </c>
      <c r="E69" t="s">
        <v>29</v>
      </c>
      <c r="F69" t="s">
        <v>9</v>
      </c>
      <c r="G69">
        <f ca="1">YEAR(TODAY()) - tbl_Customers[[#This Row],[Birth_Year]]</f>
        <v>38</v>
      </c>
      <c r="H69" t="str" cm="1">
        <f t="array" aca="1" ref="H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9" s="1">
        <f>EOMONTH(tbl_Customers[[#This Row],[Signup_Date]], 0)</f>
        <v>44500</v>
      </c>
    </row>
    <row r="70" spans="1:9" x14ac:dyDescent="0.25">
      <c r="A70" t="s">
        <v>87</v>
      </c>
      <c r="B70" s="1">
        <v>45046</v>
      </c>
      <c r="C70">
        <v>2004</v>
      </c>
      <c r="D70" t="s">
        <v>7</v>
      </c>
      <c r="E70" t="s">
        <v>22</v>
      </c>
      <c r="F70" t="s">
        <v>9</v>
      </c>
      <c r="G70">
        <f ca="1">YEAR(TODAY()) - tbl_Customers[[#This Row],[Birth_Year]]</f>
        <v>21</v>
      </c>
      <c r="H70" t="str" cm="1">
        <f t="array" aca="1" ref="H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70" s="1">
        <f>EOMONTH(tbl_Customers[[#This Row],[Signup_Date]], 0)</f>
        <v>45046</v>
      </c>
    </row>
    <row r="71" spans="1:9" x14ac:dyDescent="0.25">
      <c r="A71" t="s">
        <v>88</v>
      </c>
      <c r="B71" s="1">
        <v>44840</v>
      </c>
      <c r="C71">
        <v>1985</v>
      </c>
      <c r="D71" t="s">
        <v>7</v>
      </c>
      <c r="E71" t="s">
        <v>22</v>
      </c>
      <c r="F71" t="s">
        <v>9</v>
      </c>
      <c r="G71">
        <f ca="1">YEAR(TODAY()) - tbl_Customers[[#This Row],[Birth_Year]]</f>
        <v>40</v>
      </c>
      <c r="H71" t="str" cm="1">
        <f t="array" aca="1" ref="H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1" s="1">
        <f>EOMONTH(tbl_Customers[[#This Row],[Signup_Date]], 0)</f>
        <v>44865</v>
      </c>
    </row>
    <row r="72" spans="1:9" x14ac:dyDescent="0.25">
      <c r="A72" t="s">
        <v>89</v>
      </c>
      <c r="B72" s="1">
        <v>44830</v>
      </c>
      <c r="C72">
        <v>1980</v>
      </c>
      <c r="D72" t="s">
        <v>12</v>
      </c>
      <c r="E72" t="s">
        <v>24</v>
      </c>
      <c r="F72" t="s">
        <v>20</v>
      </c>
      <c r="G72">
        <f ca="1">YEAR(TODAY()) - tbl_Customers[[#This Row],[Birth_Year]]</f>
        <v>45</v>
      </c>
      <c r="H72" t="str" cm="1">
        <f t="array" aca="1" ref="H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2" s="1">
        <f>EOMONTH(tbl_Customers[[#This Row],[Signup_Date]], 0)</f>
        <v>44834</v>
      </c>
    </row>
    <row r="73" spans="1:9" x14ac:dyDescent="0.25">
      <c r="A73" t="s">
        <v>90</v>
      </c>
      <c r="B73" s="1">
        <v>45079</v>
      </c>
      <c r="C73">
        <v>1982</v>
      </c>
      <c r="D73" t="s">
        <v>12</v>
      </c>
      <c r="E73" t="s">
        <v>29</v>
      </c>
      <c r="F73" t="s">
        <v>9</v>
      </c>
      <c r="G73">
        <f ca="1">YEAR(TODAY()) - tbl_Customers[[#This Row],[Birth_Year]]</f>
        <v>43</v>
      </c>
      <c r="H73" t="str" cm="1">
        <f t="array" aca="1" ref="H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3" s="1">
        <f>EOMONTH(tbl_Customers[[#This Row],[Signup_Date]], 0)</f>
        <v>45107</v>
      </c>
    </row>
    <row r="74" spans="1:9" x14ac:dyDescent="0.25">
      <c r="A74" t="s">
        <v>91</v>
      </c>
      <c r="B74" s="1">
        <v>44567</v>
      </c>
      <c r="C74">
        <v>1988</v>
      </c>
      <c r="D74" t="s">
        <v>17</v>
      </c>
      <c r="E74" t="s">
        <v>24</v>
      </c>
      <c r="F74" t="s">
        <v>20</v>
      </c>
      <c r="G74">
        <f ca="1">YEAR(TODAY()) - tbl_Customers[[#This Row],[Birth_Year]]</f>
        <v>37</v>
      </c>
      <c r="H74" t="str" cm="1">
        <f t="array" aca="1" ref="H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4" s="1">
        <f>EOMONTH(tbl_Customers[[#This Row],[Signup_Date]], 0)</f>
        <v>44592</v>
      </c>
    </row>
    <row r="75" spans="1:9" x14ac:dyDescent="0.25">
      <c r="A75" t="s">
        <v>92</v>
      </c>
      <c r="B75" s="1">
        <v>44788</v>
      </c>
      <c r="C75">
        <v>1990</v>
      </c>
      <c r="D75" t="s">
        <v>26</v>
      </c>
      <c r="E75" t="s">
        <v>22</v>
      </c>
      <c r="F75" t="s">
        <v>9</v>
      </c>
      <c r="G75">
        <f ca="1">YEAR(TODAY()) - tbl_Customers[[#This Row],[Birth_Year]]</f>
        <v>35</v>
      </c>
      <c r="H75" t="str" cm="1">
        <f t="array" aca="1" ref="H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5" s="1">
        <f>EOMONTH(tbl_Customers[[#This Row],[Signup_Date]], 0)</f>
        <v>44804</v>
      </c>
    </row>
    <row r="76" spans="1:9" x14ac:dyDescent="0.25">
      <c r="A76" t="s">
        <v>93</v>
      </c>
      <c r="B76" s="1">
        <v>44393</v>
      </c>
      <c r="C76">
        <v>1989</v>
      </c>
      <c r="D76" t="s">
        <v>17</v>
      </c>
      <c r="E76" t="s">
        <v>8</v>
      </c>
      <c r="F76" t="s">
        <v>9</v>
      </c>
      <c r="G76">
        <f ca="1">YEAR(TODAY()) - tbl_Customers[[#This Row],[Birth_Year]]</f>
        <v>36</v>
      </c>
      <c r="H76" t="str" cm="1">
        <f t="array" aca="1" ref="H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6" s="1">
        <f>EOMONTH(tbl_Customers[[#This Row],[Signup_Date]], 0)</f>
        <v>44408</v>
      </c>
    </row>
    <row r="77" spans="1:9" x14ac:dyDescent="0.25">
      <c r="A77" t="s">
        <v>94</v>
      </c>
      <c r="B77" s="1">
        <v>44918</v>
      </c>
      <c r="C77">
        <v>1993</v>
      </c>
      <c r="D77" t="s">
        <v>26</v>
      </c>
      <c r="E77" t="s">
        <v>22</v>
      </c>
      <c r="F77" t="s">
        <v>14</v>
      </c>
      <c r="G77">
        <f ca="1">YEAR(TODAY()) - tbl_Customers[[#This Row],[Birth_Year]]</f>
        <v>32</v>
      </c>
      <c r="H77" t="str" cm="1">
        <f t="array" aca="1" ref="H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7" s="1">
        <f>EOMONTH(tbl_Customers[[#This Row],[Signup_Date]], 0)</f>
        <v>44926</v>
      </c>
    </row>
    <row r="78" spans="1:9" x14ac:dyDescent="0.25">
      <c r="A78" t="s">
        <v>95</v>
      </c>
      <c r="B78" s="1">
        <v>44268</v>
      </c>
      <c r="C78">
        <v>1979</v>
      </c>
      <c r="D78" t="s">
        <v>12</v>
      </c>
      <c r="E78" t="s">
        <v>24</v>
      </c>
      <c r="F78" t="s">
        <v>14</v>
      </c>
      <c r="G78">
        <f ca="1">YEAR(TODAY()) - tbl_Customers[[#This Row],[Birth_Year]]</f>
        <v>46</v>
      </c>
      <c r="H78" t="str" cm="1">
        <f t="array" aca="1" ref="H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8" s="1">
        <f>EOMONTH(tbl_Customers[[#This Row],[Signup_Date]], 0)</f>
        <v>44286</v>
      </c>
    </row>
    <row r="79" spans="1:9" x14ac:dyDescent="0.25">
      <c r="A79" t="s">
        <v>96</v>
      </c>
      <c r="B79" s="1">
        <v>44243</v>
      </c>
      <c r="C79">
        <v>1965</v>
      </c>
      <c r="D79" t="s">
        <v>12</v>
      </c>
      <c r="E79" t="s">
        <v>29</v>
      </c>
      <c r="F79" t="s">
        <v>14</v>
      </c>
      <c r="G79">
        <f ca="1">YEAR(TODAY()) - tbl_Customers[[#This Row],[Birth_Year]]</f>
        <v>60</v>
      </c>
      <c r="H79" t="str" cm="1">
        <f t="array" aca="1" ref="H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9" s="1">
        <f>EOMONTH(tbl_Customers[[#This Row],[Signup_Date]], 0)</f>
        <v>44255</v>
      </c>
    </row>
    <row r="80" spans="1:9" x14ac:dyDescent="0.25">
      <c r="A80" t="s">
        <v>97</v>
      </c>
      <c r="B80" s="1">
        <v>44874</v>
      </c>
      <c r="C80">
        <v>1989</v>
      </c>
      <c r="D80" t="s">
        <v>17</v>
      </c>
      <c r="E80" t="s">
        <v>29</v>
      </c>
      <c r="F80" t="s">
        <v>20</v>
      </c>
      <c r="G80">
        <f ca="1">YEAR(TODAY()) - tbl_Customers[[#This Row],[Birth_Year]]</f>
        <v>36</v>
      </c>
      <c r="H80" t="str" cm="1">
        <f t="array" aca="1" ref="H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0" s="1">
        <f>EOMONTH(tbl_Customers[[#This Row],[Signup_Date]], 0)</f>
        <v>44895</v>
      </c>
    </row>
    <row r="81" spans="1:9" x14ac:dyDescent="0.25">
      <c r="A81" t="s">
        <v>98</v>
      </c>
      <c r="B81" s="1">
        <v>44430</v>
      </c>
      <c r="C81">
        <v>1971</v>
      </c>
      <c r="D81" t="s">
        <v>19</v>
      </c>
      <c r="E81" t="s">
        <v>24</v>
      </c>
      <c r="F81" t="s">
        <v>20</v>
      </c>
      <c r="G81">
        <f ca="1">YEAR(TODAY()) - tbl_Customers[[#This Row],[Birth_Year]]</f>
        <v>54</v>
      </c>
      <c r="H81" t="str" cm="1">
        <f t="array" aca="1" ref="H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1" s="1">
        <f>EOMONTH(tbl_Customers[[#This Row],[Signup_Date]], 0)</f>
        <v>44439</v>
      </c>
    </row>
    <row r="82" spans="1:9" x14ac:dyDescent="0.25">
      <c r="A82" t="s">
        <v>99</v>
      </c>
      <c r="B82" s="1">
        <v>44988</v>
      </c>
      <c r="C82">
        <v>1973</v>
      </c>
      <c r="D82" t="s">
        <v>17</v>
      </c>
      <c r="E82" t="s">
        <v>29</v>
      </c>
      <c r="F82" t="s">
        <v>9</v>
      </c>
      <c r="G82">
        <f ca="1">YEAR(TODAY()) - tbl_Customers[[#This Row],[Birth_Year]]</f>
        <v>52</v>
      </c>
      <c r="H82" t="str" cm="1">
        <f t="array" aca="1" ref="H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2" s="1">
        <f>EOMONTH(tbl_Customers[[#This Row],[Signup_Date]], 0)</f>
        <v>45016</v>
      </c>
    </row>
    <row r="83" spans="1:9" x14ac:dyDescent="0.25">
      <c r="A83" t="s">
        <v>100</v>
      </c>
      <c r="B83" s="1">
        <v>44493</v>
      </c>
      <c r="C83">
        <v>1988</v>
      </c>
      <c r="D83" t="s">
        <v>26</v>
      </c>
      <c r="E83" t="s">
        <v>13</v>
      </c>
      <c r="F83" t="s">
        <v>20</v>
      </c>
      <c r="G83">
        <f ca="1">YEAR(TODAY()) - tbl_Customers[[#This Row],[Birth_Year]]</f>
        <v>37</v>
      </c>
      <c r="H83" t="str" cm="1">
        <f t="array" aca="1" ref="H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3" s="1">
        <f>EOMONTH(tbl_Customers[[#This Row],[Signup_Date]], 0)</f>
        <v>44500</v>
      </c>
    </row>
    <row r="84" spans="1:9" x14ac:dyDescent="0.25">
      <c r="A84" t="s">
        <v>101</v>
      </c>
      <c r="B84" s="1">
        <v>44278</v>
      </c>
      <c r="C84">
        <v>1965</v>
      </c>
      <c r="D84" t="s">
        <v>17</v>
      </c>
      <c r="E84" t="s">
        <v>8</v>
      </c>
      <c r="F84" t="s">
        <v>9</v>
      </c>
      <c r="G84">
        <f ca="1">YEAR(TODAY()) - tbl_Customers[[#This Row],[Birth_Year]]</f>
        <v>60</v>
      </c>
      <c r="H84" t="str" cm="1">
        <f t="array" aca="1" ref="H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4" s="1">
        <f>EOMONTH(tbl_Customers[[#This Row],[Signup_Date]], 0)</f>
        <v>44286</v>
      </c>
    </row>
    <row r="85" spans="1:9" x14ac:dyDescent="0.25">
      <c r="A85" t="s">
        <v>102</v>
      </c>
      <c r="B85" s="1">
        <v>45072</v>
      </c>
      <c r="C85">
        <v>1972</v>
      </c>
      <c r="D85" t="s">
        <v>7</v>
      </c>
      <c r="E85" t="s">
        <v>8</v>
      </c>
      <c r="F85" t="s">
        <v>20</v>
      </c>
      <c r="G85">
        <f ca="1">YEAR(TODAY()) - tbl_Customers[[#This Row],[Birth_Year]]</f>
        <v>53</v>
      </c>
      <c r="H85" t="str" cm="1">
        <f t="array" aca="1" ref="H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5" s="1">
        <f>EOMONTH(tbl_Customers[[#This Row],[Signup_Date]], 0)</f>
        <v>45077</v>
      </c>
    </row>
    <row r="86" spans="1:9" x14ac:dyDescent="0.25">
      <c r="A86" t="s">
        <v>103</v>
      </c>
      <c r="B86" s="1">
        <v>44435</v>
      </c>
      <c r="C86">
        <v>1988</v>
      </c>
      <c r="D86" t="s">
        <v>26</v>
      </c>
      <c r="E86" t="s">
        <v>8</v>
      </c>
      <c r="F86" t="s">
        <v>20</v>
      </c>
      <c r="G86">
        <f ca="1">YEAR(TODAY()) - tbl_Customers[[#This Row],[Birth_Year]]</f>
        <v>37</v>
      </c>
      <c r="H86" t="str" cm="1">
        <f t="array" aca="1" ref="H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6" s="1">
        <f>EOMONTH(tbl_Customers[[#This Row],[Signup_Date]], 0)</f>
        <v>44439</v>
      </c>
    </row>
    <row r="87" spans="1:9" x14ac:dyDescent="0.25">
      <c r="A87" t="s">
        <v>104</v>
      </c>
      <c r="B87" s="1">
        <v>45084</v>
      </c>
      <c r="C87">
        <v>1975</v>
      </c>
      <c r="D87" t="s">
        <v>26</v>
      </c>
      <c r="E87" t="s">
        <v>29</v>
      </c>
      <c r="F87" t="s">
        <v>20</v>
      </c>
      <c r="G87">
        <f ca="1">YEAR(TODAY()) - tbl_Customers[[#This Row],[Birth_Year]]</f>
        <v>50</v>
      </c>
      <c r="H87" t="str" cm="1">
        <f t="array" aca="1" ref="H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7" s="1">
        <f>EOMONTH(tbl_Customers[[#This Row],[Signup_Date]], 0)</f>
        <v>45107</v>
      </c>
    </row>
    <row r="88" spans="1:9" x14ac:dyDescent="0.25">
      <c r="A88" t="s">
        <v>105</v>
      </c>
      <c r="B88" s="1">
        <v>44300</v>
      </c>
      <c r="C88">
        <v>1981</v>
      </c>
      <c r="D88" t="s">
        <v>19</v>
      </c>
      <c r="E88" t="s">
        <v>29</v>
      </c>
      <c r="F88" t="s">
        <v>14</v>
      </c>
      <c r="G88">
        <f ca="1">YEAR(TODAY()) - tbl_Customers[[#This Row],[Birth_Year]]</f>
        <v>44</v>
      </c>
      <c r="H88" t="str" cm="1">
        <f t="array" aca="1" ref="H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8" s="1">
        <f>EOMONTH(tbl_Customers[[#This Row],[Signup_Date]], 0)</f>
        <v>44316</v>
      </c>
    </row>
    <row r="89" spans="1:9" x14ac:dyDescent="0.25">
      <c r="A89" t="s">
        <v>106</v>
      </c>
      <c r="B89" s="1">
        <v>44586</v>
      </c>
      <c r="C89">
        <v>1972</v>
      </c>
      <c r="D89" t="s">
        <v>12</v>
      </c>
      <c r="E89" t="s">
        <v>22</v>
      </c>
      <c r="F89" t="s">
        <v>20</v>
      </c>
      <c r="G89">
        <f ca="1">YEAR(TODAY()) - tbl_Customers[[#This Row],[Birth_Year]]</f>
        <v>53</v>
      </c>
      <c r="H89" t="str" cm="1">
        <f t="array" aca="1" ref="H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9" s="1">
        <f>EOMONTH(tbl_Customers[[#This Row],[Signup_Date]], 0)</f>
        <v>44592</v>
      </c>
    </row>
    <row r="90" spans="1:9" x14ac:dyDescent="0.25">
      <c r="A90" t="s">
        <v>107</v>
      </c>
      <c r="B90" s="1">
        <v>44481</v>
      </c>
      <c r="C90">
        <v>1999</v>
      </c>
      <c r="D90" t="s">
        <v>26</v>
      </c>
      <c r="E90" t="s">
        <v>22</v>
      </c>
      <c r="F90" t="s">
        <v>14</v>
      </c>
      <c r="G90">
        <f ca="1">YEAR(TODAY()) - tbl_Customers[[#This Row],[Birth_Year]]</f>
        <v>26</v>
      </c>
      <c r="H90" t="str" cm="1">
        <f t="array" aca="1" ref="H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0" s="1">
        <f>EOMONTH(tbl_Customers[[#This Row],[Signup_Date]], 0)</f>
        <v>44500</v>
      </c>
    </row>
    <row r="91" spans="1:9" x14ac:dyDescent="0.25">
      <c r="A91" t="s">
        <v>108</v>
      </c>
      <c r="B91" s="1">
        <v>44661</v>
      </c>
      <c r="C91">
        <v>1999</v>
      </c>
      <c r="D91" t="s">
        <v>12</v>
      </c>
      <c r="E91" t="s">
        <v>8</v>
      </c>
      <c r="F91" t="s">
        <v>14</v>
      </c>
      <c r="G91">
        <f ca="1">YEAR(TODAY()) - tbl_Customers[[#This Row],[Birth_Year]]</f>
        <v>26</v>
      </c>
      <c r="H91" t="str" cm="1">
        <f t="array" aca="1" ref="H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1" s="1">
        <f>EOMONTH(tbl_Customers[[#This Row],[Signup_Date]], 0)</f>
        <v>44681</v>
      </c>
    </row>
    <row r="92" spans="1:9" x14ac:dyDescent="0.25">
      <c r="A92" t="s">
        <v>109</v>
      </c>
      <c r="B92" s="1">
        <v>44847</v>
      </c>
      <c r="C92">
        <v>1997</v>
      </c>
      <c r="D92" t="s">
        <v>17</v>
      </c>
      <c r="E92" t="s">
        <v>13</v>
      </c>
      <c r="F92" t="s">
        <v>20</v>
      </c>
      <c r="G92">
        <f ca="1">YEAR(TODAY()) - tbl_Customers[[#This Row],[Birth_Year]]</f>
        <v>28</v>
      </c>
      <c r="H92" t="str" cm="1">
        <f t="array" aca="1" ref="H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2" s="1">
        <f>EOMONTH(tbl_Customers[[#This Row],[Signup_Date]], 0)</f>
        <v>44865</v>
      </c>
    </row>
    <row r="93" spans="1:9" x14ac:dyDescent="0.25">
      <c r="A93" t="s">
        <v>110</v>
      </c>
      <c r="B93" s="1">
        <v>45051</v>
      </c>
      <c r="C93">
        <v>1969</v>
      </c>
      <c r="D93" t="s">
        <v>7</v>
      </c>
      <c r="E93" t="s">
        <v>22</v>
      </c>
      <c r="F93" t="s">
        <v>9</v>
      </c>
      <c r="G93">
        <f ca="1">YEAR(TODAY()) - tbl_Customers[[#This Row],[Birth_Year]]</f>
        <v>56</v>
      </c>
      <c r="H93" t="str" cm="1">
        <f t="array" aca="1" ref="H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3" s="1">
        <f>EOMONTH(tbl_Customers[[#This Row],[Signup_Date]], 0)</f>
        <v>45077</v>
      </c>
    </row>
    <row r="94" spans="1:9" x14ac:dyDescent="0.25">
      <c r="A94" t="s">
        <v>111</v>
      </c>
      <c r="B94" s="1">
        <v>44570</v>
      </c>
      <c r="C94">
        <v>2003</v>
      </c>
      <c r="D94" t="s">
        <v>19</v>
      </c>
      <c r="E94" t="s">
        <v>22</v>
      </c>
      <c r="F94" t="s">
        <v>9</v>
      </c>
      <c r="G94">
        <f ca="1">YEAR(TODAY()) - tbl_Customers[[#This Row],[Birth_Year]]</f>
        <v>22</v>
      </c>
      <c r="H94" t="str" cm="1">
        <f t="array" aca="1" ref="H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4" s="1">
        <f>EOMONTH(tbl_Customers[[#This Row],[Signup_Date]], 0)</f>
        <v>44592</v>
      </c>
    </row>
    <row r="95" spans="1:9" x14ac:dyDescent="0.25">
      <c r="A95" t="s">
        <v>112</v>
      </c>
      <c r="B95" s="1">
        <v>44363</v>
      </c>
      <c r="C95">
        <v>1992</v>
      </c>
      <c r="D95" t="s">
        <v>12</v>
      </c>
      <c r="E95" t="s">
        <v>29</v>
      </c>
      <c r="F95" t="s">
        <v>9</v>
      </c>
      <c r="G95">
        <f ca="1">YEAR(TODAY()) - tbl_Customers[[#This Row],[Birth_Year]]</f>
        <v>33</v>
      </c>
      <c r="H95" t="str" cm="1">
        <f t="array" aca="1" ref="H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5" s="1">
        <f>EOMONTH(tbl_Customers[[#This Row],[Signup_Date]], 0)</f>
        <v>44377</v>
      </c>
    </row>
    <row r="96" spans="1:9" x14ac:dyDescent="0.25">
      <c r="A96" t="s">
        <v>113</v>
      </c>
      <c r="B96" s="1">
        <v>44576</v>
      </c>
      <c r="C96">
        <v>1971</v>
      </c>
      <c r="D96" t="s">
        <v>26</v>
      </c>
      <c r="E96" t="s">
        <v>13</v>
      </c>
      <c r="F96" t="s">
        <v>20</v>
      </c>
      <c r="G96">
        <f ca="1">YEAR(TODAY()) - tbl_Customers[[#This Row],[Birth_Year]]</f>
        <v>54</v>
      </c>
      <c r="H96" t="str" cm="1">
        <f t="array" aca="1" ref="H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6" s="1">
        <f>EOMONTH(tbl_Customers[[#This Row],[Signup_Date]], 0)</f>
        <v>44592</v>
      </c>
    </row>
    <row r="97" spans="1:9" x14ac:dyDescent="0.25">
      <c r="A97" t="s">
        <v>114</v>
      </c>
      <c r="B97" s="1">
        <v>44560</v>
      </c>
      <c r="C97">
        <v>1973</v>
      </c>
      <c r="D97" t="s">
        <v>12</v>
      </c>
      <c r="E97" t="s">
        <v>8</v>
      </c>
      <c r="F97" t="s">
        <v>9</v>
      </c>
      <c r="G97">
        <f ca="1">YEAR(TODAY()) - tbl_Customers[[#This Row],[Birth_Year]]</f>
        <v>52</v>
      </c>
      <c r="H97" t="str" cm="1">
        <f t="array" aca="1" ref="H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7" s="1">
        <f>EOMONTH(tbl_Customers[[#This Row],[Signup_Date]], 0)</f>
        <v>44561</v>
      </c>
    </row>
    <row r="98" spans="1:9" x14ac:dyDescent="0.25">
      <c r="A98" t="s">
        <v>115</v>
      </c>
      <c r="B98" s="1">
        <v>44411</v>
      </c>
      <c r="C98">
        <v>1972</v>
      </c>
      <c r="D98" t="s">
        <v>26</v>
      </c>
      <c r="E98" t="s">
        <v>22</v>
      </c>
      <c r="F98" t="s">
        <v>14</v>
      </c>
      <c r="G98">
        <f ca="1">YEAR(TODAY()) - tbl_Customers[[#This Row],[Birth_Year]]</f>
        <v>53</v>
      </c>
      <c r="H98" t="str" cm="1">
        <f t="array" aca="1" ref="H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8" s="1">
        <f>EOMONTH(tbl_Customers[[#This Row],[Signup_Date]], 0)</f>
        <v>44439</v>
      </c>
    </row>
    <row r="99" spans="1:9" x14ac:dyDescent="0.25">
      <c r="A99" t="s">
        <v>116</v>
      </c>
      <c r="B99" s="1">
        <v>44883</v>
      </c>
      <c r="C99">
        <v>1976</v>
      </c>
      <c r="D99" t="s">
        <v>12</v>
      </c>
      <c r="E99" t="s">
        <v>13</v>
      </c>
      <c r="F99" t="s">
        <v>9</v>
      </c>
      <c r="G99">
        <f ca="1">YEAR(TODAY()) - tbl_Customers[[#This Row],[Birth_Year]]</f>
        <v>49</v>
      </c>
      <c r="H99" t="str" cm="1">
        <f t="array" aca="1" ref="H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9" s="1">
        <f>EOMONTH(tbl_Customers[[#This Row],[Signup_Date]], 0)</f>
        <v>44895</v>
      </c>
    </row>
    <row r="100" spans="1:9" x14ac:dyDescent="0.25">
      <c r="A100" t="s">
        <v>117</v>
      </c>
      <c r="B100" s="1">
        <v>44470</v>
      </c>
      <c r="C100">
        <v>1998</v>
      </c>
      <c r="D100" t="s">
        <v>26</v>
      </c>
      <c r="E100" t="s">
        <v>13</v>
      </c>
      <c r="F100" t="s">
        <v>20</v>
      </c>
      <c r="G100">
        <f ca="1">YEAR(TODAY()) - tbl_Customers[[#This Row],[Birth_Year]]</f>
        <v>27</v>
      </c>
      <c r="H100" t="str" cm="1">
        <f t="array" aca="1" ref="H1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0" s="1">
        <f>EOMONTH(tbl_Customers[[#This Row],[Signup_Date]], 0)</f>
        <v>44500</v>
      </c>
    </row>
    <row r="101" spans="1:9" x14ac:dyDescent="0.25">
      <c r="A101" t="s">
        <v>118</v>
      </c>
      <c r="B101" s="1">
        <v>44915</v>
      </c>
      <c r="C101">
        <v>1997</v>
      </c>
      <c r="D101" t="s">
        <v>17</v>
      </c>
      <c r="E101" t="s">
        <v>8</v>
      </c>
      <c r="F101" t="s">
        <v>9</v>
      </c>
      <c r="G101">
        <f ca="1">YEAR(TODAY()) - tbl_Customers[[#This Row],[Birth_Year]]</f>
        <v>28</v>
      </c>
      <c r="H101" t="str" cm="1">
        <f t="array" aca="1" ref="H1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1" s="1">
        <f>EOMONTH(tbl_Customers[[#This Row],[Signup_Date]], 0)</f>
        <v>44926</v>
      </c>
    </row>
    <row r="102" spans="1:9" x14ac:dyDescent="0.25">
      <c r="A102" t="s">
        <v>119</v>
      </c>
      <c r="B102" s="1">
        <v>44896</v>
      </c>
      <c r="C102">
        <v>1987</v>
      </c>
      <c r="D102" t="s">
        <v>26</v>
      </c>
      <c r="E102" t="s">
        <v>13</v>
      </c>
      <c r="F102" t="s">
        <v>14</v>
      </c>
      <c r="G102">
        <f ca="1">YEAR(TODAY()) - tbl_Customers[[#This Row],[Birth_Year]]</f>
        <v>38</v>
      </c>
      <c r="H102" t="str" cm="1">
        <f t="array" aca="1" ref="H1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2" s="1">
        <f>EOMONTH(tbl_Customers[[#This Row],[Signup_Date]], 0)</f>
        <v>44926</v>
      </c>
    </row>
    <row r="103" spans="1:9" x14ac:dyDescent="0.25">
      <c r="A103" t="s">
        <v>120</v>
      </c>
      <c r="B103" s="1">
        <v>44860</v>
      </c>
      <c r="C103">
        <v>1988</v>
      </c>
      <c r="D103" t="s">
        <v>26</v>
      </c>
      <c r="E103" t="s">
        <v>13</v>
      </c>
      <c r="F103" t="s">
        <v>20</v>
      </c>
      <c r="G103">
        <f ca="1">YEAR(TODAY()) - tbl_Customers[[#This Row],[Birth_Year]]</f>
        <v>37</v>
      </c>
      <c r="H103" t="str" cm="1">
        <f t="array" aca="1" ref="H1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3" s="1">
        <f>EOMONTH(tbl_Customers[[#This Row],[Signup_Date]], 0)</f>
        <v>44865</v>
      </c>
    </row>
    <row r="104" spans="1:9" x14ac:dyDescent="0.25">
      <c r="A104" t="s">
        <v>121</v>
      </c>
      <c r="B104" s="1">
        <v>44270</v>
      </c>
      <c r="C104">
        <v>2001</v>
      </c>
      <c r="D104" t="s">
        <v>7</v>
      </c>
      <c r="E104" t="s">
        <v>13</v>
      </c>
      <c r="F104" t="s">
        <v>9</v>
      </c>
      <c r="G104">
        <f ca="1">YEAR(TODAY()) - tbl_Customers[[#This Row],[Birth_Year]]</f>
        <v>24</v>
      </c>
      <c r="H104" t="str" cm="1">
        <f t="array" aca="1" ref="H1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04" s="1">
        <f>EOMONTH(tbl_Customers[[#This Row],[Signup_Date]], 0)</f>
        <v>44286</v>
      </c>
    </row>
    <row r="105" spans="1:9" x14ac:dyDescent="0.25">
      <c r="A105" t="s">
        <v>122</v>
      </c>
      <c r="B105" s="1">
        <v>44820</v>
      </c>
      <c r="C105">
        <v>1999</v>
      </c>
      <c r="D105" t="s">
        <v>26</v>
      </c>
      <c r="E105" t="s">
        <v>22</v>
      </c>
      <c r="F105" t="s">
        <v>20</v>
      </c>
      <c r="G105">
        <f ca="1">YEAR(TODAY()) - tbl_Customers[[#This Row],[Birth_Year]]</f>
        <v>26</v>
      </c>
      <c r="H105" t="str" cm="1">
        <f t="array" aca="1" ref="H1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5" s="1">
        <f>EOMONTH(tbl_Customers[[#This Row],[Signup_Date]], 0)</f>
        <v>44834</v>
      </c>
    </row>
    <row r="106" spans="1:9" x14ac:dyDescent="0.25">
      <c r="A106" t="s">
        <v>123</v>
      </c>
      <c r="B106" s="1">
        <v>44847</v>
      </c>
      <c r="C106">
        <v>2004</v>
      </c>
      <c r="D106" t="s">
        <v>7</v>
      </c>
      <c r="E106" t="s">
        <v>8</v>
      </c>
      <c r="F106" t="s">
        <v>20</v>
      </c>
      <c r="G106">
        <f ca="1">YEAR(TODAY()) - tbl_Customers[[#This Row],[Birth_Year]]</f>
        <v>21</v>
      </c>
      <c r="H106" t="str" cm="1">
        <f t="array" aca="1" ref="H1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06" s="1">
        <f>EOMONTH(tbl_Customers[[#This Row],[Signup_Date]], 0)</f>
        <v>44865</v>
      </c>
    </row>
    <row r="107" spans="1:9" x14ac:dyDescent="0.25">
      <c r="A107" t="s">
        <v>124</v>
      </c>
      <c r="B107" s="1">
        <v>44372</v>
      </c>
      <c r="C107">
        <v>1986</v>
      </c>
      <c r="D107" t="s">
        <v>19</v>
      </c>
      <c r="E107" t="s">
        <v>13</v>
      </c>
      <c r="F107" t="s">
        <v>20</v>
      </c>
      <c r="G107">
        <f ca="1">YEAR(TODAY()) - tbl_Customers[[#This Row],[Birth_Year]]</f>
        <v>39</v>
      </c>
      <c r="H107" t="str" cm="1">
        <f t="array" aca="1" ref="H1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7" s="1">
        <f>EOMONTH(tbl_Customers[[#This Row],[Signup_Date]], 0)</f>
        <v>44377</v>
      </c>
    </row>
    <row r="108" spans="1:9" x14ac:dyDescent="0.25">
      <c r="A108" t="s">
        <v>125</v>
      </c>
      <c r="B108" s="1">
        <v>44743</v>
      </c>
      <c r="C108">
        <v>1991</v>
      </c>
      <c r="D108" t="s">
        <v>7</v>
      </c>
      <c r="E108" t="s">
        <v>13</v>
      </c>
      <c r="F108" t="s">
        <v>9</v>
      </c>
      <c r="G108">
        <f ca="1">YEAR(TODAY()) - tbl_Customers[[#This Row],[Birth_Year]]</f>
        <v>34</v>
      </c>
      <c r="H108" t="str" cm="1">
        <f t="array" aca="1" ref="H1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8" s="1">
        <f>EOMONTH(tbl_Customers[[#This Row],[Signup_Date]], 0)</f>
        <v>44773</v>
      </c>
    </row>
    <row r="109" spans="1:9" x14ac:dyDescent="0.25">
      <c r="A109" t="s">
        <v>126</v>
      </c>
      <c r="B109" s="1">
        <v>44943</v>
      </c>
      <c r="C109">
        <v>1999</v>
      </c>
      <c r="D109" t="s">
        <v>17</v>
      </c>
      <c r="E109" t="s">
        <v>22</v>
      </c>
      <c r="F109" t="s">
        <v>20</v>
      </c>
      <c r="G109">
        <f ca="1">YEAR(TODAY()) - tbl_Customers[[#This Row],[Birth_Year]]</f>
        <v>26</v>
      </c>
      <c r="H109" t="str" cm="1">
        <f t="array" aca="1" ref="H1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9" s="1">
        <f>EOMONTH(tbl_Customers[[#This Row],[Signup_Date]], 0)</f>
        <v>44957</v>
      </c>
    </row>
    <row r="110" spans="1:9" x14ac:dyDescent="0.25">
      <c r="A110" t="s">
        <v>127</v>
      </c>
      <c r="B110" s="1">
        <v>44447</v>
      </c>
      <c r="C110">
        <v>1965</v>
      </c>
      <c r="D110" t="s">
        <v>7</v>
      </c>
      <c r="E110" t="s">
        <v>8</v>
      </c>
      <c r="F110" t="s">
        <v>9</v>
      </c>
      <c r="G110">
        <f ca="1">YEAR(TODAY()) - tbl_Customers[[#This Row],[Birth_Year]]</f>
        <v>60</v>
      </c>
      <c r="H110" t="str" cm="1">
        <f t="array" aca="1" ref="H1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0" s="1">
        <f>EOMONTH(tbl_Customers[[#This Row],[Signup_Date]], 0)</f>
        <v>44469</v>
      </c>
    </row>
    <row r="111" spans="1:9" x14ac:dyDescent="0.25">
      <c r="A111" t="s">
        <v>128</v>
      </c>
      <c r="B111" s="1">
        <v>44364</v>
      </c>
      <c r="C111">
        <v>1999</v>
      </c>
      <c r="D111" t="s">
        <v>19</v>
      </c>
      <c r="E111" t="s">
        <v>29</v>
      </c>
      <c r="F111" t="s">
        <v>14</v>
      </c>
      <c r="G111">
        <f ca="1">YEAR(TODAY()) - tbl_Customers[[#This Row],[Birth_Year]]</f>
        <v>26</v>
      </c>
      <c r="H111" t="str" cm="1">
        <f t="array" aca="1" ref="H1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1" s="1">
        <f>EOMONTH(tbl_Customers[[#This Row],[Signup_Date]], 0)</f>
        <v>44377</v>
      </c>
    </row>
    <row r="112" spans="1:9" x14ac:dyDescent="0.25">
      <c r="A112" t="s">
        <v>129</v>
      </c>
      <c r="B112" s="1">
        <v>44670</v>
      </c>
      <c r="C112">
        <v>2001</v>
      </c>
      <c r="D112" t="s">
        <v>17</v>
      </c>
      <c r="E112" t="s">
        <v>22</v>
      </c>
      <c r="F112" t="s">
        <v>9</v>
      </c>
      <c r="G112">
        <f ca="1">YEAR(TODAY()) - tbl_Customers[[#This Row],[Birth_Year]]</f>
        <v>24</v>
      </c>
      <c r="H112" t="str" cm="1">
        <f t="array" aca="1" ref="H1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12" s="1">
        <f>EOMONTH(tbl_Customers[[#This Row],[Signup_Date]], 0)</f>
        <v>44681</v>
      </c>
    </row>
    <row r="113" spans="1:9" x14ac:dyDescent="0.25">
      <c r="A113" t="s">
        <v>130</v>
      </c>
      <c r="B113" s="1">
        <v>44585</v>
      </c>
      <c r="C113">
        <v>1978</v>
      </c>
      <c r="D113" t="s">
        <v>12</v>
      </c>
      <c r="E113" t="s">
        <v>8</v>
      </c>
      <c r="F113" t="s">
        <v>14</v>
      </c>
      <c r="G113">
        <f ca="1">YEAR(TODAY()) - tbl_Customers[[#This Row],[Birth_Year]]</f>
        <v>47</v>
      </c>
      <c r="H113" t="str" cm="1">
        <f t="array" aca="1" ref="H1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3" s="1">
        <f>EOMONTH(tbl_Customers[[#This Row],[Signup_Date]], 0)</f>
        <v>44592</v>
      </c>
    </row>
    <row r="114" spans="1:9" x14ac:dyDescent="0.25">
      <c r="A114" t="s">
        <v>131</v>
      </c>
      <c r="B114" s="1">
        <v>44473</v>
      </c>
      <c r="C114">
        <v>1967</v>
      </c>
      <c r="D114" t="s">
        <v>12</v>
      </c>
      <c r="E114" t="s">
        <v>13</v>
      </c>
      <c r="F114" t="s">
        <v>9</v>
      </c>
      <c r="G114">
        <f ca="1">YEAR(TODAY()) - tbl_Customers[[#This Row],[Birth_Year]]</f>
        <v>58</v>
      </c>
      <c r="H114" t="str" cm="1">
        <f t="array" aca="1" ref="H1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4" s="1">
        <f>EOMONTH(tbl_Customers[[#This Row],[Signup_Date]], 0)</f>
        <v>44500</v>
      </c>
    </row>
    <row r="115" spans="1:9" x14ac:dyDescent="0.25">
      <c r="A115" t="s">
        <v>132</v>
      </c>
      <c r="B115" s="1">
        <v>44852</v>
      </c>
      <c r="C115">
        <v>1965</v>
      </c>
      <c r="D115" t="s">
        <v>7</v>
      </c>
      <c r="E115" t="s">
        <v>8</v>
      </c>
      <c r="F115" t="s">
        <v>20</v>
      </c>
      <c r="G115">
        <f ca="1">YEAR(TODAY()) - tbl_Customers[[#This Row],[Birth_Year]]</f>
        <v>60</v>
      </c>
      <c r="H115" t="str" cm="1">
        <f t="array" aca="1" ref="H1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5" s="1">
        <f>EOMONTH(tbl_Customers[[#This Row],[Signup_Date]], 0)</f>
        <v>44865</v>
      </c>
    </row>
    <row r="116" spans="1:9" x14ac:dyDescent="0.25">
      <c r="A116" t="s">
        <v>133</v>
      </c>
      <c r="B116" s="1">
        <v>44901</v>
      </c>
      <c r="C116">
        <v>1969</v>
      </c>
      <c r="D116" t="s">
        <v>7</v>
      </c>
      <c r="E116" t="s">
        <v>8</v>
      </c>
      <c r="F116" t="s">
        <v>9</v>
      </c>
      <c r="G116">
        <f ca="1">YEAR(TODAY()) - tbl_Customers[[#This Row],[Birth_Year]]</f>
        <v>56</v>
      </c>
      <c r="H116" t="str" cm="1">
        <f t="array" aca="1" ref="H1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6" s="1">
        <f>EOMONTH(tbl_Customers[[#This Row],[Signup_Date]], 0)</f>
        <v>44926</v>
      </c>
    </row>
    <row r="117" spans="1:9" x14ac:dyDescent="0.25">
      <c r="A117" t="s">
        <v>134</v>
      </c>
      <c r="B117" s="1">
        <v>44767</v>
      </c>
      <c r="C117">
        <v>1990</v>
      </c>
      <c r="D117" t="s">
        <v>19</v>
      </c>
      <c r="E117" t="s">
        <v>8</v>
      </c>
      <c r="F117" t="s">
        <v>20</v>
      </c>
      <c r="G117">
        <f ca="1">YEAR(TODAY()) - tbl_Customers[[#This Row],[Birth_Year]]</f>
        <v>35</v>
      </c>
      <c r="H117" t="str" cm="1">
        <f t="array" aca="1" ref="H1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7" s="1">
        <f>EOMONTH(tbl_Customers[[#This Row],[Signup_Date]], 0)</f>
        <v>44773</v>
      </c>
    </row>
    <row r="118" spans="1:9" x14ac:dyDescent="0.25">
      <c r="A118" t="s">
        <v>135</v>
      </c>
      <c r="B118" s="1">
        <v>44421</v>
      </c>
      <c r="C118">
        <v>1978</v>
      </c>
      <c r="D118" t="s">
        <v>19</v>
      </c>
      <c r="E118" t="s">
        <v>29</v>
      </c>
      <c r="F118" t="s">
        <v>14</v>
      </c>
      <c r="G118">
        <f ca="1">YEAR(TODAY()) - tbl_Customers[[#This Row],[Birth_Year]]</f>
        <v>47</v>
      </c>
      <c r="H118" t="str" cm="1">
        <f t="array" aca="1" ref="H1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8" s="1">
        <f>EOMONTH(tbl_Customers[[#This Row],[Signup_Date]], 0)</f>
        <v>44439</v>
      </c>
    </row>
    <row r="119" spans="1:9" x14ac:dyDescent="0.25">
      <c r="A119" t="s">
        <v>136</v>
      </c>
      <c r="B119" s="1">
        <v>44898</v>
      </c>
      <c r="C119">
        <v>2003</v>
      </c>
      <c r="D119" t="s">
        <v>26</v>
      </c>
      <c r="E119" t="s">
        <v>8</v>
      </c>
      <c r="F119" t="s">
        <v>9</v>
      </c>
      <c r="G119">
        <f ca="1">YEAR(TODAY()) - tbl_Customers[[#This Row],[Birth_Year]]</f>
        <v>22</v>
      </c>
      <c r="H119" t="str" cm="1">
        <f t="array" aca="1" ref="H1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19" s="1">
        <f>EOMONTH(tbl_Customers[[#This Row],[Signup_Date]], 0)</f>
        <v>44926</v>
      </c>
    </row>
    <row r="120" spans="1:9" x14ac:dyDescent="0.25">
      <c r="A120" t="s">
        <v>137</v>
      </c>
      <c r="B120" s="1">
        <v>44529</v>
      </c>
      <c r="C120">
        <v>1991</v>
      </c>
      <c r="D120" t="s">
        <v>19</v>
      </c>
      <c r="E120" t="s">
        <v>29</v>
      </c>
      <c r="F120" t="s">
        <v>20</v>
      </c>
      <c r="G120">
        <f ca="1">YEAR(TODAY()) - tbl_Customers[[#This Row],[Birth_Year]]</f>
        <v>34</v>
      </c>
      <c r="H120" t="str" cm="1">
        <f t="array" aca="1" ref="H1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0" s="1">
        <f>EOMONTH(tbl_Customers[[#This Row],[Signup_Date]], 0)</f>
        <v>44530</v>
      </c>
    </row>
    <row r="121" spans="1:9" x14ac:dyDescent="0.25">
      <c r="A121" t="s">
        <v>138</v>
      </c>
      <c r="B121" s="1">
        <v>45060</v>
      </c>
      <c r="C121">
        <v>1973</v>
      </c>
      <c r="D121" t="s">
        <v>26</v>
      </c>
      <c r="E121" t="s">
        <v>13</v>
      </c>
      <c r="F121" t="s">
        <v>14</v>
      </c>
      <c r="G121">
        <f ca="1">YEAR(TODAY()) - tbl_Customers[[#This Row],[Birth_Year]]</f>
        <v>52</v>
      </c>
      <c r="H121" t="str" cm="1">
        <f t="array" aca="1" ref="H1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1" s="1">
        <f>EOMONTH(tbl_Customers[[#This Row],[Signup_Date]], 0)</f>
        <v>45077</v>
      </c>
    </row>
    <row r="122" spans="1:9" x14ac:dyDescent="0.25">
      <c r="A122" t="s">
        <v>139</v>
      </c>
      <c r="B122" s="1">
        <v>44983</v>
      </c>
      <c r="C122">
        <v>1979</v>
      </c>
      <c r="D122" t="s">
        <v>17</v>
      </c>
      <c r="E122" t="s">
        <v>29</v>
      </c>
      <c r="F122" t="s">
        <v>14</v>
      </c>
      <c r="G122">
        <f ca="1">YEAR(TODAY()) - tbl_Customers[[#This Row],[Birth_Year]]</f>
        <v>46</v>
      </c>
      <c r="H122" t="str" cm="1">
        <f t="array" aca="1" ref="H1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2" s="1">
        <f>EOMONTH(tbl_Customers[[#This Row],[Signup_Date]], 0)</f>
        <v>44985</v>
      </c>
    </row>
    <row r="123" spans="1:9" x14ac:dyDescent="0.25">
      <c r="A123" t="s">
        <v>140</v>
      </c>
      <c r="B123" s="1">
        <v>44991</v>
      </c>
      <c r="C123">
        <v>1979</v>
      </c>
      <c r="D123" t="s">
        <v>7</v>
      </c>
      <c r="E123" t="s">
        <v>13</v>
      </c>
      <c r="F123" t="s">
        <v>9</v>
      </c>
      <c r="G123">
        <f ca="1">YEAR(TODAY()) - tbl_Customers[[#This Row],[Birth_Year]]</f>
        <v>46</v>
      </c>
      <c r="H123" t="str" cm="1">
        <f t="array" aca="1" ref="H1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3" s="1">
        <f>EOMONTH(tbl_Customers[[#This Row],[Signup_Date]], 0)</f>
        <v>45016</v>
      </c>
    </row>
    <row r="124" spans="1:9" x14ac:dyDescent="0.25">
      <c r="A124" t="s">
        <v>141</v>
      </c>
      <c r="B124" s="1">
        <v>44254</v>
      </c>
      <c r="C124">
        <v>1990</v>
      </c>
      <c r="D124" t="s">
        <v>17</v>
      </c>
      <c r="E124" t="s">
        <v>13</v>
      </c>
      <c r="F124" t="s">
        <v>14</v>
      </c>
      <c r="G124">
        <f ca="1">YEAR(TODAY()) - tbl_Customers[[#This Row],[Birth_Year]]</f>
        <v>35</v>
      </c>
      <c r="H124" t="str" cm="1">
        <f t="array" aca="1" ref="H1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4" s="1">
        <f>EOMONTH(tbl_Customers[[#This Row],[Signup_Date]], 0)</f>
        <v>44255</v>
      </c>
    </row>
    <row r="125" spans="1:9" x14ac:dyDescent="0.25">
      <c r="A125" t="s">
        <v>142</v>
      </c>
      <c r="B125" s="1">
        <v>44431</v>
      </c>
      <c r="C125">
        <v>1977</v>
      </c>
      <c r="D125" t="s">
        <v>19</v>
      </c>
      <c r="E125" t="s">
        <v>29</v>
      </c>
      <c r="F125" t="s">
        <v>20</v>
      </c>
      <c r="G125">
        <f ca="1">YEAR(TODAY()) - tbl_Customers[[#This Row],[Birth_Year]]</f>
        <v>48</v>
      </c>
      <c r="H125" t="str" cm="1">
        <f t="array" aca="1" ref="H1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5" s="1">
        <f>EOMONTH(tbl_Customers[[#This Row],[Signup_Date]], 0)</f>
        <v>44439</v>
      </c>
    </row>
    <row r="126" spans="1:9" x14ac:dyDescent="0.25">
      <c r="A126" t="s">
        <v>143</v>
      </c>
      <c r="B126" s="1">
        <v>45038</v>
      </c>
      <c r="C126">
        <v>1996</v>
      </c>
      <c r="D126" t="s">
        <v>17</v>
      </c>
      <c r="E126" t="s">
        <v>22</v>
      </c>
      <c r="F126" t="s">
        <v>14</v>
      </c>
      <c r="G126">
        <f ca="1">YEAR(TODAY()) - tbl_Customers[[#This Row],[Birth_Year]]</f>
        <v>29</v>
      </c>
      <c r="H126" t="str" cm="1">
        <f t="array" aca="1" ref="H1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6" s="1">
        <f>EOMONTH(tbl_Customers[[#This Row],[Signup_Date]], 0)</f>
        <v>45046</v>
      </c>
    </row>
    <row r="127" spans="1:9" x14ac:dyDescent="0.25">
      <c r="A127" t="s">
        <v>144</v>
      </c>
      <c r="B127" s="1">
        <v>44229</v>
      </c>
      <c r="C127">
        <v>2003</v>
      </c>
      <c r="D127" t="s">
        <v>17</v>
      </c>
      <c r="E127" t="s">
        <v>24</v>
      </c>
      <c r="F127" t="s">
        <v>14</v>
      </c>
      <c r="G127">
        <f ca="1">YEAR(TODAY()) - tbl_Customers[[#This Row],[Birth_Year]]</f>
        <v>22</v>
      </c>
      <c r="H127" t="str" cm="1">
        <f t="array" aca="1" ref="H1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7" s="1">
        <f>EOMONTH(tbl_Customers[[#This Row],[Signup_Date]], 0)</f>
        <v>44255</v>
      </c>
    </row>
    <row r="128" spans="1:9" x14ac:dyDescent="0.25">
      <c r="A128" t="s">
        <v>145</v>
      </c>
      <c r="B128" s="1">
        <v>45021</v>
      </c>
      <c r="C128">
        <v>1996</v>
      </c>
      <c r="D128" t="s">
        <v>17</v>
      </c>
      <c r="E128" t="s">
        <v>8</v>
      </c>
      <c r="F128" t="s">
        <v>20</v>
      </c>
      <c r="G128">
        <f ca="1">YEAR(TODAY()) - tbl_Customers[[#This Row],[Birth_Year]]</f>
        <v>29</v>
      </c>
      <c r="H128" t="str" cm="1">
        <f t="array" aca="1" ref="H1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8" s="1">
        <f>EOMONTH(tbl_Customers[[#This Row],[Signup_Date]], 0)</f>
        <v>45046</v>
      </c>
    </row>
    <row r="129" spans="1:9" x14ac:dyDescent="0.25">
      <c r="A129" t="s">
        <v>146</v>
      </c>
      <c r="B129" s="1">
        <v>44520</v>
      </c>
      <c r="C129">
        <v>1968</v>
      </c>
      <c r="D129" t="s">
        <v>19</v>
      </c>
      <c r="E129" t="s">
        <v>24</v>
      </c>
      <c r="F129" t="s">
        <v>14</v>
      </c>
      <c r="G129">
        <f ca="1">YEAR(TODAY()) - tbl_Customers[[#This Row],[Birth_Year]]</f>
        <v>57</v>
      </c>
      <c r="H129" t="str" cm="1">
        <f t="array" aca="1" ref="H1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29" s="1">
        <f>EOMONTH(tbl_Customers[[#This Row],[Signup_Date]], 0)</f>
        <v>44530</v>
      </c>
    </row>
    <row r="130" spans="1:9" x14ac:dyDescent="0.25">
      <c r="A130" t="s">
        <v>147</v>
      </c>
      <c r="B130" s="1">
        <v>44607</v>
      </c>
      <c r="C130">
        <v>1994</v>
      </c>
      <c r="D130" t="s">
        <v>17</v>
      </c>
      <c r="E130" t="s">
        <v>8</v>
      </c>
      <c r="F130" t="s">
        <v>14</v>
      </c>
      <c r="G130">
        <f ca="1">YEAR(TODAY()) - tbl_Customers[[#This Row],[Birth_Year]]</f>
        <v>31</v>
      </c>
      <c r="H130" t="str" cm="1">
        <f t="array" aca="1" ref="H1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0" s="1">
        <f>EOMONTH(tbl_Customers[[#This Row],[Signup_Date]], 0)</f>
        <v>44620</v>
      </c>
    </row>
    <row r="131" spans="1:9" x14ac:dyDescent="0.25">
      <c r="A131" t="s">
        <v>148</v>
      </c>
      <c r="B131" s="1">
        <v>44471</v>
      </c>
      <c r="C131">
        <v>2001</v>
      </c>
      <c r="D131" t="s">
        <v>26</v>
      </c>
      <c r="E131" t="s">
        <v>8</v>
      </c>
      <c r="F131" t="s">
        <v>14</v>
      </c>
      <c r="G131">
        <f ca="1">YEAR(TODAY()) - tbl_Customers[[#This Row],[Birth_Year]]</f>
        <v>24</v>
      </c>
      <c r="H131" t="str" cm="1">
        <f t="array" aca="1" ref="H1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31" s="1">
        <f>EOMONTH(tbl_Customers[[#This Row],[Signup_Date]], 0)</f>
        <v>44500</v>
      </c>
    </row>
    <row r="132" spans="1:9" x14ac:dyDescent="0.25">
      <c r="A132" t="s">
        <v>149</v>
      </c>
      <c r="B132" s="1">
        <v>44264</v>
      </c>
      <c r="C132">
        <v>1987</v>
      </c>
      <c r="D132" t="s">
        <v>19</v>
      </c>
      <c r="E132" t="s">
        <v>13</v>
      </c>
      <c r="F132" t="s">
        <v>14</v>
      </c>
      <c r="G132">
        <f ca="1">YEAR(TODAY()) - tbl_Customers[[#This Row],[Birth_Year]]</f>
        <v>38</v>
      </c>
      <c r="H132" t="str" cm="1">
        <f t="array" aca="1" ref="H1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2" s="1">
        <f>EOMONTH(tbl_Customers[[#This Row],[Signup_Date]], 0)</f>
        <v>44286</v>
      </c>
    </row>
    <row r="133" spans="1:9" x14ac:dyDescent="0.25">
      <c r="A133" t="s">
        <v>150</v>
      </c>
      <c r="B133" s="1">
        <v>44413</v>
      </c>
      <c r="C133">
        <v>2003</v>
      </c>
      <c r="D133" t="s">
        <v>17</v>
      </c>
      <c r="E133" t="s">
        <v>8</v>
      </c>
      <c r="F133" t="s">
        <v>20</v>
      </c>
      <c r="G133">
        <f ca="1">YEAR(TODAY()) - tbl_Customers[[#This Row],[Birth_Year]]</f>
        <v>22</v>
      </c>
      <c r="H133" t="str" cm="1">
        <f t="array" aca="1" ref="H1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33" s="1">
        <f>EOMONTH(tbl_Customers[[#This Row],[Signup_Date]], 0)</f>
        <v>44439</v>
      </c>
    </row>
    <row r="134" spans="1:9" x14ac:dyDescent="0.25">
      <c r="A134" t="s">
        <v>151</v>
      </c>
      <c r="B134" s="1">
        <v>44777</v>
      </c>
      <c r="C134">
        <v>1979</v>
      </c>
      <c r="D134" t="s">
        <v>19</v>
      </c>
      <c r="E134" t="s">
        <v>8</v>
      </c>
      <c r="F134" t="s">
        <v>14</v>
      </c>
      <c r="G134">
        <f ca="1">YEAR(TODAY()) - tbl_Customers[[#This Row],[Birth_Year]]</f>
        <v>46</v>
      </c>
      <c r="H134" t="str" cm="1">
        <f t="array" aca="1" ref="H1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4" s="1">
        <f>EOMONTH(tbl_Customers[[#This Row],[Signup_Date]], 0)</f>
        <v>44804</v>
      </c>
    </row>
    <row r="135" spans="1:9" x14ac:dyDescent="0.25">
      <c r="A135" t="s">
        <v>152</v>
      </c>
      <c r="B135" s="1">
        <v>45094</v>
      </c>
      <c r="C135">
        <v>1993</v>
      </c>
      <c r="D135" t="s">
        <v>12</v>
      </c>
      <c r="E135" t="s">
        <v>29</v>
      </c>
      <c r="F135" t="s">
        <v>20</v>
      </c>
      <c r="G135">
        <f ca="1">YEAR(TODAY()) - tbl_Customers[[#This Row],[Birth_Year]]</f>
        <v>32</v>
      </c>
      <c r="H135" t="str" cm="1">
        <f t="array" aca="1" ref="H1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5" s="1">
        <f>EOMONTH(tbl_Customers[[#This Row],[Signup_Date]], 0)</f>
        <v>45107</v>
      </c>
    </row>
    <row r="136" spans="1:9" x14ac:dyDescent="0.25">
      <c r="A136" t="s">
        <v>153</v>
      </c>
      <c r="B136" s="1">
        <v>44932</v>
      </c>
      <c r="C136">
        <v>2000</v>
      </c>
      <c r="D136" t="s">
        <v>26</v>
      </c>
      <c r="E136" t="s">
        <v>24</v>
      </c>
      <c r="F136" t="s">
        <v>14</v>
      </c>
      <c r="G136">
        <f ca="1">YEAR(TODAY()) - tbl_Customers[[#This Row],[Birth_Year]]</f>
        <v>25</v>
      </c>
      <c r="H136" t="str" cm="1">
        <f t="array" aca="1" ref="H1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6" s="1">
        <f>EOMONTH(tbl_Customers[[#This Row],[Signup_Date]], 0)</f>
        <v>44957</v>
      </c>
    </row>
    <row r="137" spans="1:9" x14ac:dyDescent="0.25">
      <c r="A137" t="s">
        <v>154</v>
      </c>
      <c r="B137" s="1">
        <v>44519</v>
      </c>
      <c r="C137">
        <v>1977</v>
      </c>
      <c r="D137" t="s">
        <v>17</v>
      </c>
      <c r="E137" t="s">
        <v>29</v>
      </c>
      <c r="F137" t="s">
        <v>14</v>
      </c>
      <c r="G137">
        <f ca="1">YEAR(TODAY()) - tbl_Customers[[#This Row],[Birth_Year]]</f>
        <v>48</v>
      </c>
      <c r="H137" t="str" cm="1">
        <f t="array" aca="1" ref="H1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7" s="1">
        <f>EOMONTH(tbl_Customers[[#This Row],[Signup_Date]], 0)</f>
        <v>44530</v>
      </c>
    </row>
    <row r="138" spans="1:9" x14ac:dyDescent="0.25">
      <c r="A138" t="s">
        <v>155</v>
      </c>
      <c r="B138" s="1">
        <v>44414</v>
      </c>
      <c r="C138">
        <v>1996</v>
      </c>
      <c r="D138" t="s">
        <v>12</v>
      </c>
      <c r="E138" t="s">
        <v>8</v>
      </c>
      <c r="F138" t="s">
        <v>14</v>
      </c>
      <c r="G138">
        <f ca="1">YEAR(TODAY()) - tbl_Customers[[#This Row],[Birth_Year]]</f>
        <v>29</v>
      </c>
      <c r="H138" t="str" cm="1">
        <f t="array" aca="1" ref="H1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8" s="1">
        <f>EOMONTH(tbl_Customers[[#This Row],[Signup_Date]], 0)</f>
        <v>44439</v>
      </c>
    </row>
    <row r="139" spans="1:9" x14ac:dyDescent="0.25">
      <c r="A139" t="s">
        <v>156</v>
      </c>
      <c r="B139" s="1">
        <v>44868</v>
      </c>
      <c r="C139">
        <v>1971</v>
      </c>
      <c r="D139" t="s">
        <v>12</v>
      </c>
      <c r="E139" t="s">
        <v>13</v>
      </c>
      <c r="F139" t="s">
        <v>14</v>
      </c>
      <c r="G139">
        <f ca="1">YEAR(TODAY()) - tbl_Customers[[#This Row],[Birth_Year]]</f>
        <v>54</v>
      </c>
      <c r="H139" t="str" cm="1">
        <f t="array" aca="1" ref="H1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9" s="1">
        <f>EOMONTH(tbl_Customers[[#This Row],[Signup_Date]], 0)</f>
        <v>44895</v>
      </c>
    </row>
    <row r="140" spans="1:9" x14ac:dyDescent="0.25">
      <c r="A140" t="s">
        <v>157</v>
      </c>
      <c r="B140" s="1">
        <v>44708</v>
      </c>
      <c r="C140">
        <v>1986</v>
      </c>
      <c r="D140" t="s">
        <v>19</v>
      </c>
      <c r="E140" t="s">
        <v>29</v>
      </c>
      <c r="F140" t="s">
        <v>20</v>
      </c>
      <c r="G140">
        <f ca="1">YEAR(TODAY()) - tbl_Customers[[#This Row],[Birth_Year]]</f>
        <v>39</v>
      </c>
      <c r="H140" t="str" cm="1">
        <f t="array" aca="1" ref="H1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0" s="1">
        <f>EOMONTH(tbl_Customers[[#This Row],[Signup_Date]], 0)</f>
        <v>44712</v>
      </c>
    </row>
    <row r="141" spans="1:9" x14ac:dyDescent="0.25">
      <c r="A141" t="s">
        <v>158</v>
      </c>
      <c r="B141" s="1">
        <v>44602</v>
      </c>
      <c r="C141">
        <v>1992</v>
      </c>
      <c r="D141" t="s">
        <v>12</v>
      </c>
      <c r="E141" t="s">
        <v>29</v>
      </c>
      <c r="F141" t="s">
        <v>20</v>
      </c>
      <c r="G141">
        <f ca="1">YEAR(TODAY()) - tbl_Customers[[#This Row],[Birth_Year]]</f>
        <v>33</v>
      </c>
      <c r="H141" t="str" cm="1">
        <f t="array" aca="1" ref="H1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1" s="1">
        <f>EOMONTH(tbl_Customers[[#This Row],[Signup_Date]], 0)</f>
        <v>44620</v>
      </c>
    </row>
    <row r="142" spans="1:9" x14ac:dyDescent="0.25">
      <c r="A142" t="s">
        <v>159</v>
      </c>
      <c r="B142" s="1">
        <v>44855</v>
      </c>
      <c r="C142">
        <v>1966</v>
      </c>
      <c r="D142" t="s">
        <v>26</v>
      </c>
      <c r="E142" t="s">
        <v>22</v>
      </c>
      <c r="F142" t="s">
        <v>20</v>
      </c>
      <c r="G142">
        <f ca="1">YEAR(TODAY()) - tbl_Customers[[#This Row],[Birth_Year]]</f>
        <v>59</v>
      </c>
      <c r="H142" t="str" cm="1">
        <f t="array" aca="1" ref="H1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2" s="1">
        <f>EOMONTH(tbl_Customers[[#This Row],[Signup_Date]], 0)</f>
        <v>44865</v>
      </c>
    </row>
    <row r="143" spans="1:9" x14ac:dyDescent="0.25">
      <c r="A143" t="s">
        <v>160</v>
      </c>
      <c r="B143" s="1">
        <v>44666</v>
      </c>
      <c r="C143">
        <v>1970</v>
      </c>
      <c r="D143" t="s">
        <v>26</v>
      </c>
      <c r="E143" t="s">
        <v>8</v>
      </c>
      <c r="F143" t="s">
        <v>9</v>
      </c>
      <c r="G143">
        <f ca="1">YEAR(TODAY()) - tbl_Customers[[#This Row],[Birth_Year]]</f>
        <v>55</v>
      </c>
      <c r="H143" t="str" cm="1">
        <f t="array" aca="1" ref="H1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3" s="1">
        <f>EOMONTH(tbl_Customers[[#This Row],[Signup_Date]], 0)</f>
        <v>44681</v>
      </c>
    </row>
    <row r="144" spans="1:9" x14ac:dyDescent="0.25">
      <c r="A144" t="s">
        <v>161</v>
      </c>
      <c r="B144" s="1">
        <v>44343</v>
      </c>
      <c r="C144">
        <v>1992</v>
      </c>
      <c r="D144" t="s">
        <v>7</v>
      </c>
      <c r="E144" t="s">
        <v>13</v>
      </c>
      <c r="F144" t="s">
        <v>14</v>
      </c>
      <c r="G144">
        <f ca="1">YEAR(TODAY()) - tbl_Customers[[#This Row],[Birth_Year]]</f>
        <v>33</v>
      </c>
      <c r="H144" t="str" cm="1">
        <f t="array" aca="1" ref="H1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4" s="1">
        <f>EOMONTH(tbl_Customers[[#This Row],[Signup_Date]], 0)</f>
        <v>44347</v>
      </c>
    </row>
    <row r="145" spans="1:9" x14ac:dyDescent="0.25">
      <c r="A145" t="s">
        <v>162</v>
      </c>
      <c r="B145" s="1">
        <v>44468</v>
      </c>
      <c r="C145">
        <v>1992</v>
      </c>
      <c r="D145" t="s">
        <v>26</v>
      </c>
      <c r="E145" t="s">
        <v>29</v>
      </c>
      <c r="F145" t="s">
        <v>14</v>
      </c>
      <c r="G145">
        <f ca="1">YEAR(TODAY()) - tbl_Customers[[#This Row],[Birth_Year]]</f>
        <v>33</v>
      </c>
      <c r="H145" t="str" cm="1">
        <f t="array" aca="1" ref="H1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5" s="1">
        <f>EOMONTH(tbl_Customers[[#This Row],[Signup_Date]], 0)</f>
        <v>44469</v>
      </c>
    </row>
    <row r="146" spans="1:9" x14ac:dyDescent="0.25">
      <c r="A146" t="s">
        <v>163</v>
      </c>
      <c r="B146" s="1">
        <v>44339</v>
      </c>
      <c r="C146">
        <v>1984</v>
      </c>
      <c r="D146" t="s">
        <v>12</v>
      </c>
      <c r="E146" t="s">
        <v>29</v>
      </c>
      <c r="F146" t="s">
        <v>20</v>
      </c>
      <c r="G146">
        <f ca="1">YEAR(TODAY()) - tbl_Customers[[#This Row],[Birth_Year]]</f>
        <v>41</v>
      </c>
      <c r="H146" t="str" cm="1">
        <f t="array" aca="1" ref="H1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6" s="1">
        <f>EOMONTH(tbl_Customers[[#This Row],[Signup_Date]], 0)</f>
        <v>44347</v>
      </c>
    </row>
    <row r="147" spans="1:9" x14ac:dyDescent="0.25">
      <c r="A147" t="s">
        <v>164</v>
      </c>
      <c r="B147" s="1">
        <v>44449</v>
      </c>
      <c r="C147">
        <v>1994</v>
      </c>
      <c r="D147" t="s">
        <v>26</v>
      </c>
      <c r="E147" t="s">
        <v>13</v>
      </c>
      <c r="F147" t="s">
        <v>9</v>
      </c>
      <c r="G147">
        <f ca="1">YEAR(TODAY()) - tbl_Customers[[#This Row],[Birth_Year]]</f>
        <v>31</v>
      </c>
      <c r="H147" t="str" cm="1">
        <f t="array" aca="1" ref="H1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7" s="1">
        <f>EOMONTH(tbl_Customers[[#This Row],[Signup_Date]], 0)</f>
        <v>44469</v>
      </c>
    </row>
    <row r="148" spans="1:9" x14ac:dyDescent="0.25">
      <c r="A148" t="s">
        <v>165</v>
      </c>
      <c r="B148" s="1">
        <v>44959</v>
      </c>
      <c r="C148">
        <v>1975</v>
      </c>
      <c r="D148" t="s">
        <v>19</v>
      </c>
      <c r="E148" t="s">
        <v>8</v>
      </c>
      <c r="F148" t="s">
        <v>14</v>
      </c>
      <c r="G148">
        <f ca="1">YEAR(TODAY()) - tbl_Customers[[#This Row],[Birth_Year]]</f>
        <v>50</v>
      </c>
      <c r="H148" t="str" cm="1">
        <f t="array" aca="1" ref="H1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8" s="1">
        <f>EOMONTH(tbl_Customers[[#This Row],[Signup_Date]], 0)</f>
        <v>44985</v>
      </c>
    </row>
    <row r="149" spans="1:9" x14ac:dyDescent="0.25">
      <c r="A149" t="s">
        <v>166</v>
      </c>
      <c r="B149" s="1">
        <v>44771</v>
      </c>
      <c r="C149">
        <v>1992</v>
      </c>
      <c r="D149" t="s">
        <v>7</v>
      </c>
      <c r="E149" t="s">
        <v>22</v>
      </c>
      <c r="F149" t="s">
        <v>20</v>
      </c>
      <c r="G149">
        <f ca="1">YEAR(TODAY()) - tbl_Customers[[#This Row],[Birth_Year]]</f>
        <v>33</v>
      </c>
      <c r="H149" t="str" cm="1">
        <f t="array" aca="1" ref="H1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9" s="1">
        <f>EOMONTH(tbl_Customers[[#This Row],[Signup_Date]], 0)</f>
        <v>44773</v>
      </c>
    </row>
    <row r="150" spans="1:9" x14ac:dyDescent="0.25">
      <c r="A150" t="s">
        <v>167</v>
      </c>
      <c r="B150" s="1">
        <v>44748</v>
      </c>
      <c r="C150">
        <v>1989</v>
      </c>
      <c r="D150" t="s">
        <v>12</v>
      </c>
      <c r="E150" t="s">
        <v>29</v>
      </c>
      <c r="F150" t="s">
        <v>14</v>
      </c>
      <c r="G150">
        <f ca="1">YEAR(TODAY()) - tbl_Customers[[#This Row],[Birth_Year]]</f>
        <v>36</v>
      </c>
      <c r="H150" t="str" cm="1">
        <f t="array" aca="1" ref="H1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0" s="1">
        <f>EOMONTH(tbl_Customers[[#This Row],[Signup_Date]], 0)</f>
        <v>44773</v>
      </c>
    </row>
    <row r="151" spans="1:9" x14ac:dyDescent="0.25">
      <c r="A151" t="s">
        <v>168</v>
      </c>
      <c r="B151" s="1">
        <v>44466</v>
      </c>
      <c r="C151">
        <v>2003</v>
      </c>
      <c r="D151" t="s">
        <v>7</v>
      </c>
      <c r="E151" t="s">
        <v>22</v>
      </c>
      <c r="F151" t="s">
        <v>14</v>
      </c>
      <c r="G151">
        <f ca="1">YEAR(TODAY()) - tbl_Customers[[#This Row],[Birth_Year]]</f>
        <v>22</v>
      </c>
      <c r="H151" t="str" cm="1">
        <f t="array" aca="1" ref="H1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51" s="1">
        <f>EOMONTH(tbl_Customers[[#This Row],[Signup_Date]], 0)</f>
        <v>44469</v>
      </c>
    </row>
    <row r="152" spans="1:9" x14ac:dyDescent="0.25">
      <c r="A152" t="s">
        <v>169</v>
      </c>
      <c r="B152" s="1">
        <v>44961</v>
      </c>
      <c r="C152">
        <v>1997</v>
      </c>
      <c r="D152" t="s">
        <v>12</v>
      </c>
      <c r="E152" t="s">
        <v>24</v>
      </c>
      <c r="F152" t="s">
        <v>20</v>
      </c>
      <c r="G152">
        <f ca="1">YEAR(TODAY()) - tbl_Customers[[#This Row],[Birth_Year]]</f>
        <v>28</v>
      </c>
      <c r="H152" t="str" cm="1">
        <f t="array" aca="1" ref="H1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2" s="1">
        <f>EOMONTH(tbl_Customers[[#This Row],[Signup_Date]], 0)</f>
        <v>44985</v>
      </c>
    </row>
    <row r="153" spans="1:9" x14ac:dyDescent="0.25">
      <c r="A153" t="s">
        <v>170</v>
      </c>
      <c r="B153" s="1">
        <v>44795</v>
      </c>
      <c r="C153">
        <v>1965</v>
      </c>
      <c r="D153" t="s">
        <v>19</v>
      </c>
      <c r="E153" t="s">
        <v>8</v>
      </c>
      <c r="F153" t="s">
        <v>20</v>
      </c>
      <c r="G153">
        <f ca="1">YEAR(TODAY()) - tbl_Customers[[#This Row],[Birth_Year]]</f>
        <v>60</v>
      </c>
      <c r="H153" t="str" cm="1">
        <f t="array" aca="1" ref="H1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53" s="1">
        <f>EOMONTH(tbl_Customers[[#This Row],[Signup_Date]], 0)</f>
        <v>44804</v>
      </c>
    </row>
    <row r="154" spans="1:9" x14ac:dyDescent="0.25">
      <c r="A154" t="s">
        <v>171</v>
      </c>
      <c r="B154" s="1">
        <v>44635</v>
      </c>
      <c r="C154">
        <v>1991</v>
      </c>
      <c r="D154" t="s">
        <v>7</v>
      </c>
      <c r="E154" t="s">
        <v>24</v>
      </c>
      <c r="F154" t="s">
        <v>14</v>
      </c>
      <c r="G154">
        <f ca="1">YEAR(TODAY()) - tbl_Customers[[#This Row],[Birth_Year]]</f>
        <v>34</v>
      </c>
      <c r="H154" t="str" cm="1">
        <f t="array" aca="1" ref="H1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4" s="1">
        <f>EOMONTH(tbl_Customers[[#This Row],[Signup_Date]], 0)</f>
        <v>44651</v>
      </c>
    </row>
    <row r="155" spans="1:9" x14ac:dyDescent="0.25">
      <c r="A155" t="s">
        <v>172</v>
      </c>
      <c r="B155" s="1">
        <v>44794</v>
      </c>
      <c r="C155">
        <v>1977</v>
      </c>
      <c r="D155" t="s">
        <v>17</v>
      </c>
      <c r="E155" t="s">
        <v>24</v>
      </c>
      <c r="F155" t="s">
        <v>14</v>
      </c>
      <c r="G155">
        <f ca="1">YEAR(TODAY()) - tbl_Customers[[#This Row],[Birth_Year]]</f>
        <v>48</v>
      </c>
      <c r="H155" t="str" cm="1">
        <f t="array" aca="1" ref="H1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5" s="1">
        <f>EOMONTH(tbl_Customers[[#This Row],[Signup_Date]], 0)</f>
        <v>44804</v>
      </c>
    </row>
    <row r="156" spans="1:9" x14ac:dyDescent="0.25">
      <c r="A156" t="s">
        <v>173</v>
      </c>
      <c r="B156" s="1">
        <v>44605</v>
      </c>
      <c r="C156">
        <v>1967</v>
      </c>
      <c r="D156" t="s">
        <v>12</v>
      </c>
      <c r="E156" t="s">
        <v>24</v>
      </c>
      <c r="F156" t="s">
        <v>20</v>
      </c>
      <c r="G156">
        <f ca="1">YEAR(TODAY()) - tbl_Customers[[#This Row],[Birth_Year]]</f>
        <v>58</v>
      </c>
      <c r="H156" t="str" cm="1">
        <f t="array" aca="1" ref="H1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56" s="1">
        <f>EOMONTH(tbl_Customers[[#This Row],[Signup_Date]], 0)</f>
        <v>44620</v>
      </c>
    </row>
    <row r="157" spans="1:9" x14ac:dyDescent="0.25">
      <c r="A157" t="s">
        <v>174</v>
      </c>
      <c r="B157" s="1">
        <v>44567</v>
      </c>
      <c r="C157">
        <v>2003</v>
      </c>
      <c r="D157" t="s">
        <v>17</v>
      </c>
      <c r="E157" t="s">
        <v>8</v>
      </c>
      <c r="F157" t="s">
        <v>14</v>
      </c>
      <c r="G157">
        <f ca="1">YEAR(TODAY()) - tbl_Customers[[#This Row],[Birth_Year]]</f>
        <v>22</v>
      </c>
      <c r="H157" t="str" cm="1">
        <f t="array" aca="1" ref="H1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57" s="1">
        <f>EOMONTH(tbl_Customers[[#This Row],[Signup_Date]], 0)</f>
        <v>44592</v>
      </c>
    </row>
    <row r="158" spans="1:9" x14ac:dyDescent="0.25">
      <c r="A158" t="s">
        <v>175</v>
      </c>
      <c r="B158" s="1">
        <v>44421</v>
      </c>
      <c r="C158">
        <v>1970</v>
      </c>
      <c r="D158" t="s">
        <v>7</v>
      </c>
      <c r="E158" t="s">
        <v>8</v>
      </c>
      <c r="F158" t="s">
        <v>14</v>
      </c>
      <c r="G158">
        <f ca="1">YEAR(TODAY()) - tbl_Customers[[#This Row],[Birth_Year]]</f>
        <v>55</v>
      </c>
      <c r="H158" t="str" cm="1">
        <f t="array" aca="1" ref="H1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58" s="1">
        <f>EOMONTH(tbl_Customers[[#This Row],[Signup_Date]], 0)</f>
        <v>44439</v>
      </c>
    </row>
    <row r="159" spans="1:9" x14ac:dyDescent="0.25">
      <c r="A159" t="s">
        <v>176</v>
      </c>
      <c r="B159" s="1">
        <v>44338</v>
      </c>
      <c r="C159">
        <v>1972</v>
      </c>
      <c r="D159" t="s">
        <v>17</v>
      </c>
      <c r="E159" t="s">
        <v>13</v>
      </c>
      <c r="F159" t="s">
        <v>20</v>
      </c>
      <c r="G159">
        <f ca="1">YEAR(TODAY()) - tbl_Customers[[#This Row],[Birth_Year]]</f>
        <v>53</v>
      </c>
      <c r="H159" t="str" cm="1">
        <f t="array" aca="1" ref="H1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9" s="1">
        <f>EOMONTH(tbl_Customers[[#This Row],[Signup_Date]], 0)</f>
        <v>44347</v>
      </c>
    </row>
    <row r="160" spans="1:9" x14ac:dyDescent="0.25">
      <c r="A160" t="s">
        <v>177</v>
      </c>
      <c r="B160" s="1">
        <v>44718</v>
      </c>
      <c r="C160">
        <v>1991</v>
      </c>
      <c r="D160" t="s">
        <v>17</v>
      </c>
      <c r="E160" t="s">
        <v>22</v>
      </c>
      <c r="F160" t="s">
        <v>14</v>
      </c>
      <c r="G160">
        <f ca="1">YEAR(TODAY()) - tbl_Customers[[#This Row],[Birth_Year]]</f>
        <v>34</v>
      </c>
      <c r="H160" t="str" cm="1">
        <f t="array" aca="1" ref="H1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0" s="1">
        <f>EOMONTH(tbl_Customers[[#This Row],[Signup_Date]], 0)</f>
        <v>44742</v>
      </c>
    </row>
    <row r="161" spans="1:9" x14ac:dyDescent="0.25">
      <c r="A161" t="s">
        <v>178</v>
      </c>
      <c r="B161" s="1">
        <v>44702</v>
      </c>
      <c r="C161">
        <v>1973</v>
      </c>
      <c r="D161" t="s">
        <v>7</v>
      </c>
      <c r="E161" t="s">
        <v>22</v>
      </c>
      <c r="F161" t="s">
        <v>14</v>
      </c>
      <c r="G161">
        <f ca="1">YEAR(TODAY()) - tbl_Customers[[#This Row],[Birth_Year]]</f>
        <v>52</v>
      </c>
      <c r="H161" t="str" cm="1">
        <f t="array" aca="1" ref="H1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1" s="1">
        <f>EOMONTH(tbl_Customers[[#This Row],[Signup_Date]], 0)</f>
        <v>44712</v>
      </c>
    </row>
    <row r="162" spans="1:9" x14ac:dyDescent="0.25">
      <c r="A162" t="s">
        <v>179</v>
      </c>
      <c r="B162" s="1">
        <v>44290</v>
      </c>
      <c r="C162">
        <v>2001</v>
      </c>
      <c r="D162" t="s">
        <v>19</v>
      </c>
      <c r="E162" t="s">
        <v>13</v>
      </c>
      <c r="F162" t="s">
        <v>9</v>
      </c>
      <c r="G162">
        <f ca="1">YEAR(TODAY()) - tbl_Customers[[#This Row],[Birth_Year]]</f>
        <v>24</v>
      </c>
      <c r="H162" t="str" cm="1">
        <f t="array" aca="1" ref="H1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62" s="1">
        <f>EOMONTH(tbl_Customers[[#This Row],[Signup_Date]], 0)</f>
        <v>44316</v>
      </c>
    </row>
    <row r="163" spans="1:9" x14ac:dyDescent="0.25">
      <c r="A163" t="s">
        <v>180</v>
      </c>
      <c r="B163" s="1">
        <v>44970</v>
      </c>
      <c r="C163">
        <v>1997</v>
      </c>
      <c r="D163" t="s">
        <v>17</v>
      </c>
      <c r="E163" t="s">
        <v>13</v>
      </c>
      <c r="F163" t="s">
        <v>20</v>
      </c>
      <c r="G163">
        <f ca="1">YEAR(TODAY()) - tbl_Customers[[#This Row],[Birth_Year]]</f>
        <v>28</v>
      </c>
      <c r="H163" t="str" cm="1">
        <f t="array" aca="1" ref="H1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3" s="1">
        <f>EOMONTH(tbl_Customers[[#This Row],[Signup_Date]], 0)</f>
        <v>44985</v>
      </c>
    </row>
    <row r="164" spans="1:9" x14ac:dyDescent="0.25">
      <c r="A164" t="s">
        <v>181</v>
      </c>
      <c r="B164" s="1">
        <v>44245</v>
      </c>
      <c r="C164">
        <v>1988</v>
      </c>
      <c r="D164" t="s">
        <v>17</v>
      </c>
      <c r="E164" t="s">
        <v>24</v>
      </c>
      <c r="F164" t="s">
        <v>9</v>
      </c>
      <c r="G164">
        <f ca="1">YEAR(TODAY()) - tbl_Customers[[#This Row],[Birth_Year]]</f>
        <v>37</v>
      </c>
      <c r="H164" t="str" cm="1">
        <f t="array" aca="1" ref="H1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4" s="1">
        <f>EOMONTH(tbl_Customers[[#This Row],[Signup_Date]], 0)</f>
        <v>44255</v>
      </c>
    </row>
    <row r="165" spans="1:9" x14ac:dyDescent="0.25">
      <c r="A165" t="s">
        <v>182</v>
      </c>
      <c r="B165" s="1">
        <v>45078</v>
      </c>
      <c r="C165">
        <v>1979</v>
      </c>
      <c r="D165" t="s">
        <v>19</v>
      </c>
      <c r="E165" t="s">
        <v>13</v>
      </c>
      <c r="F165" t="s">
        <v>9</v>
      </c>
      <c r="G165">
        <f ca="1">YEAR(TODAY()) - tbl_Customers[[#This Row],[Birth_Year]]</f>
        <v>46</v>
      </c>
      <c r="H165" t="str" cm="1">
        <f t="array" aca="1" ref="H1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5" s="1">
        <f>EOMONTH(tbl_Customers[[#This Row],[Signup_Date]], 0)</f>
        <v>45107</v>
      </c>
    </row>
    <row r="166" spans="1:9" x14ac:dyDescent="0.25">
      <c r="A166" t="s">
        <v>183</v>
      </c>
      <c r="B166" s="1">
        <v>44309</v>
      </c>
      <c r="C166">
        <v>1996</v>
      </c>
      <c r="D166" t="s">
        <v>17</v>
      </c>
      <c r="E166" t="s">
        <v>29</v>
      </c>
      <c r="F166" t="s">
        <v>9</v>
      </c>
      <c r="G166">
        <f ca="1">YEAR(TODAY()) - tbl_Customers[[#This Row],[Birth_Year]]</f>
        <v>29</v>
      </c>
      <c r="H166" t="str" cm="1">
        <f t="array" aca="1" ref="H1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6" s="1">
        <f>EOMONTH(tbl_Customers[[#This Row],[Signup_Date]], 0)</f>
        <v>44316</v>
      </c>
    </row>
    <row r="167" spans="1:9" x14ac:dyDescent="0.25">
      <c r="A167" t="s">
        <v>184</v>
      </c>
      <c r="B167" s="1">
        <v>44353</v>
      </c>
      <c r="C167">
        <v>1996</v>
      </c>
      <c r="D167" t="s">
        <v>17</v>
      </c>
      <c r="E167" t="s">
        <v>22</v>
      </c>
      <c r="F167" t="s">
        <v>14</v>
      </c>
      <c r="G167">
        <f ca="1">YEAR(TODAY()) - tbl_Customers[[#This Row],[Birth_Year]]</f>
        <v>29</v>
      </c>
      <c r="H167" t="str" cm="1">
        <f t="array" aca="1" ref="H1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7" s="1">
        <f>EOMONTH(tbl_Customers[[#This Row],[Signup_Date]], 0)</f>
        <v>44377</v>
      </c>
    </row>
    <row r="168" spans="1:9" x14ac:dyDescent="0.25">
      <c r="A168" t="s">
        <v>185</v>
      </c>
      <c r="B168" s="1">
        <v>44839</v>
      </c>
      <c r="C168">
        <v>1988</v>
      </c>
      <c r="D168" t="s">
        <v>17</v>
      </c>
      <c r="E168" t="s">
        <v>13</v>
      </c>
      <c r="F168" t="s">
        <v>14</v>
      </c>
      <c r="G168">
        <f ca="1">YEAR(TODAY()) - tbl_Customers[[#This Row],[Birth_Year]]</f>
        <v>37</v>
      </c>
      <c r="H168" t="str" cm="1">
        <f t="array" aca="1" ref="H1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8" s="1">
        <f>EOMONTH(tbl_Customers[[#This Row],[Signup_Date]], 0)</f>
        <v>44865</v>
      </c>
    </row>
    <row r="169" spans="1:9" x14ac:dyDescent="0.25">
      <c r="A169" t="s">
        <v>186</v>
      </c>
      <c r="B169" s="1">
        <v>44360</v>
      </c>
      <c r="C169">
        <v>1976</v>
      </c>
      <c r="D169" t="s">
        <v>26</v>
      </c>
      <c r="E169" t="s">
        <v>29</v>
      </c>
      <c r="F169" t="s">
        <v>9</v>
      </c>
      <c r="G169">
        <f ca="1">YEAR(TODAY()) - tbl_Customers[[#This Row],[Birth_Year]]</f>
        <v>49</v>
      </c>
      <c r="H169" t="str" cm="1">
        <f t="array" aca="1" ref="H1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9" s="1">
        <f>EOMONTH(tbl_Customers[[#This Row],[Signup_Date]], 0)</f>
        <v>44377</v>
      </c>
    </row>
    <row r="170" spans="1:9" x14ac:dyDescent="0.25">
      <c r="A170" t="s">
        <v>187</v>
      </c>
      <c r="B170" s="1">
        <v>45008</v>
      </c>
      <c r="C170">
        <v>2003</v>
      </c>
      <c r="D170" t="s">
        <v>19</v>
      </c>
      <c r="E170" t="s">
        <v>29</v>
      </c>
      <c r="F170" t="s">
        <v>9</v>
      </c>
      <c r="G170">
        <f ca="1">YEAR(TODAY()) - tbl_Customers[[#This Row],[Birth_Year]]</f>
        <v>22</v>
      </c>
      <c r="H170" t="str" cm="1">
        <f t="array" aca="1" ref="H1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0" s="1">
        <f>EOMONTH(tbl_Customers[[#This Row],[Signup_Date]], 0)</f>
        <v>45016</v>
      </c>
    </row>
    <row r="171" spans="1:9" x14ac:dyDescent="0.25">
      <c r="A171" t="s">
        <v>188</v>
      </c>
      <c r="B171" s="1">
        <v>44893</v>
      </c>
      <c r="C171">
        <v>1966</v>
      </c>
      <c r="D171" t="s">
        <v>17</v>
      </c>
      <c r="E171" t="s">
        <v>29</v>
      </c>
      <c r="F171" t="s">
        <v>9</v>
      </c>
      <c r="G171">
        <f ca="1">YEAR(TODAY()) - tbl_Customers[[#This Row],[Birth_Year]]</f>
        <v>59</v>
      </c>
      <c r="H171" t="str" cm="1">
        <f t="array" aca="1" ref="H1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1" s="1">
        <f>EOMONTH(tbl_Customers[[#This Row],[Signup_Date]], 0)</f>
        <v>44895</v>
      </c>
    </row>
    <row r="172" spans="1:9" x14ac:dyDescent="0.25">
      <c r="A172" t="s">
        <v>189</v>
      </c>
      <c r="B172" s="1">
        <v>44629</v>
      </c>
      <c r="C172">
        <v>1967</v>
      </c>
      <c r="D172" t="s">
        <v>19</v>
      </c>
      <c r="E172" t="s">
        <v>29</v>
      </c>
      <c r="F172" t="s">
        <v>14</v>
      </c>
      <c r="G172">
        <f ca="1">YEAR(TODAY()) - tbl_Customers[[#This Row],[Birth_Year]]</f>
        <v>58</v>
      </c>
      <c r="H172" t="str" cm="1">
        <f t="array" aca="1" ref="H1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2" s="1">
        <f>EOMONTH(tbl_Customers[[#This Row],[Signup_Date]], 0)</f>
        <v>44651</v>
      </c>
    </row>
    <row r="173" spans="1:9" x14ac:dyDescent="0.25">
      <c r="A173" t="s">
        <v>190</v>
      </c>
      <c r="B173" s="1">
        <v>44807</v>
      </c>
      <c r="C173">
        <v>2001</v>
      </c>
      <c r="D173" t="s">
        <v>12</v>
      </c>
      <c r="E173" t="s">
        <v>24</v>
      </c>
      <c r="F173" t="s">
        <v>9</v>
      </c>
      <c r="G173">
        <f ca="1">YEAR(TODAY()) - tbl_Customers[[#This Row],[Birth_Year]]</f>
        <v>24</v>
      </c>
      <c r="H173" t="str" cm="1">
        <f t="array" aca="1" ref="H1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3" s="1">
        <f>EOMONTH(tbl_Customers[[#This Row],[Signup_Date]], 0)</f>
        <v>44834</v>
      </c>
    </row>
    <row r="174" spans="1:9" x14ac:dyDescent="0.25">
      <c r="A174" t="s">
        <v>191</v>
      </c>
      <c r="B174" s="1">
        <v>44262</v>
      </c>
      <c r="C174">
        <v>1981</v>
      </c>
      <c r="D174" t="s">
        <v>12</v>
      </c>
      <c r="E174" t="s">
        <v>29</v>
      </c>
      <c r="F174" t="s">
        <v>9</v>
      </c>
      <c r="G174">
        <f ca="1">YEAR(TODAY()) - tbl_Customers[[#This Row],[Birth_Year]]</f>
        <v>44</v>
      </c>
      <c r="H174" t="str" cm="1">
        <f t="array" aca="1" ref="H1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4" s="1">
        <f>EOMONTH(tbl_Customers[[#This Row],[Signup_Date]], 0)</f>
        <v>44286</v>
      </c>
    </row>
    <row r="175" spans="1:9" x14ac:dyDescent="0.25">
      <c r="A175" t="s">
        <v>192</v>
      </c>
      <c r="B175" s="1">
        <v>44591</v>
      </c>
      <c r="C175">
        <v>1966</v>
      </c>
      <c r="D175" t="s">
        <v>17</v>
      </c>
      <c r="E175" t="s">
        <v>24</v>
      </c>
      <c r="F175" t="s">
        <v>20</v>
      </c>
      <c r="G175">
        <f ca="1">YEAR(TODAY()) - tbl_Customers[[#This Row],[Birth_Year]]</f>
        <v>59</v>
      </c>
      <c r="H175" t="str" cm="1">
        <f t="array" aca="1" ref="H1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5" s="1">
        <f>EOMONTH(tbl_Customers[[#This Row],[Signup_Date]], 0)</f>
        <v>44592</v>
      </c>
    </row>
    <row r="176" spans="1:9" x14ac:dyDescent="0.25">
      <c r="A176" t="s">
        <v>193</v>
      </c>
      <c r="B176" s="1">
        <v>44587</v>
      </c>
      <c r="C176">
        <v>1966</v>
      </c>
      <c r="D176" t="s">
        <v>19</v>
      </c>
      <c r="E176" t="s">
        <v>24</v>
      </c>
      <c r="F176" t="s">
        <v>20</v>
      </c>
      <c r="G176">
        <f ca="1">YEAR(TODAY()) - tbl_Customers[[#This Row],[Birth_Year]]</f>
        <v>59</v>
      </c>
      <c r="H176" t="str" cm="1">
        <f t="array" aca="1" ref="H1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6" s="1">
        <f>EOMONTH(tbl_Customers[[#This Row],[Signup_Date]], 0)</f>
        <v>44592</v>
      </c>
    </row>
    <row r="177" spans="1:9" x14ac:dyDescent="0.25">
      <c r="A177" t="s">
        <v>194</v>
      </c>
      <c r="B177" s="1">
        <v>44807</v>
      </c>
      <c r="C177">
        <v>1992</v>
      </c>
      <c r="D177" t="s">
        <v>19</v>
      </c>
      <c r="E177" t="s">
        <v>29</v>
      </c>
      <c r="F177" t="s">
        <v>14</v>
      </c>
      <c r="G177">
        <f ca="1">YEAR(TODAY()) - tbl_Customers[[#This Row],[Birth_Year]]</f>
        <v>33</v>
      </c>
      <c r="H177" t="str" cm="1">
        <f t="array" aca="1" ref="H1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7" s="1">
        <f>EOMONTH(tbl_Customers[[#This Row],[Signup_Date]], 0)</f>
        <v>44834</v>
      </c>
    </row>
    <row r="178" spans="1:9" x14ac:dyDescent="0.25">
      <c r="A178" t="s">
        <v>195</v>
      </c>
      <c r="B178" s="1">
        <v>44676</v>
      </c>
      <c r="C178">
        <v>1987</v>
      </c>
      <c r="D178" t="s">
        <v>19</v>
      </c>
      <c r="E178" t="s">
        <v>22</v>
      </c>
      <c r="F178" t="s">
        <v>20</v>
      </c>
      <c r="G178">
        <f ca="1">YEAR(TODAY()) - tbl_Customers[[#This Row],[Birth_Year]]</f>
        <v>38</v>
      </c>
      <c r="H178" t="str" cm="1">
        <f t="array" aca="1" ref="H1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8" s="1">
        <f>EOMONTH(tbl_Customers[[#This Row],[Signup_Date]], 0)</f>
        <v>44681</v>
      </c>
    </row>
    <row r="179" spans="1:9" x14ac:dyDescent="0.25">
      <c r="A179" t="s">
        <v>196</v>
      </c>
      <c r="B179" s="1">
        <v>44738</v>
      </c>
      <c r="C179">
        <v>2001</v>
      </c>
      <c r="D179" t="s">
        <v>26</v>
      </c>
      <c r="E179" t="s">
        <v>29</v>
      </c>
      <c r="F179" t="s">
        <v>20</v>
      </c>
      <c r="G179">
        <f ca="1">YEAR(TODAY()) - tbl_Customers[[#This Row],[Birth_Year]]</f>
        <v>24</v>
      </c>
      <c r="H179" t="str" cm="1">
        <f t="array" aca="1" ref="H1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9" s="1">
        <f>EOMONTH(tbl_Customers[[#This Row],[Signup_Date]], 0)</f>
        <v>44742</v>
      </c>
    </row>
    <row r="180" spans="1:9" x14ac:dyDescent="0.25">
      <c r="A180" t="s">
        <v>197</v>
      </c>
      <c r="B180" s="1">
        <v>44454</v>
      </c>
      <c r="C180">
        <v>1996</v>
      </c>
      <c r="D180" t="s">
        <v>12</v>
      </c>
      <c r="E180" t="s">
        <v>29</v>
      </c>
      <c r="F180" t="s">
        <v>20</v>
      </c>
      <c r="G180">
        <f ca="1">YEAR(TODAY()) - tbl_Customers[[#This Row],[Birth_Year]]</f>
        <v>29</v>
      </c>
      <c r="H180" t="str" cm="1">
        <f t="array" aca="1" ref="H1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0" s="1">
        <f>EOMONTH(tbl_Customers[[#This Row],[Signup_Date]], 0)</f>
        <v>44469</v>
      </c>
    </row>
    <row r="181" spans="1:9" x14ac:dyDescent="0.25">
      <c r="A181" t="s">
        <v>198</v>
      </c>
      <c r="B181" s="1">
        <v>44763</v>
      </c>
      <c r="C181">
        <v>1997</v>
      </c>
      <c r="D181" t="s">
        <v>19</v>
      </c>
      <c r="E181" t="s">
        <v>29</v>
      </c>
      <c r="F181" t="s">
        <v>14</v>
      </c>
      <c r="G181">
        <f ca="1">YEAR(TODAY()) - tbl_Customers[[#This Row],[Birth_Year]]</f>
        <v>28</v>
      </c>
      <c r="H181" t="str" cm="1">
        <f t="array" aca="1" ref="H1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1" s="1">
        <f>EOMONTH(tbl_Customers[[#This Row],[Signup_Date]], 0)</f>
        <v>44773</v>
      </c>
    </row>
    <row r="182" spans="1:9" x14ac:dyDescent="0.25">
      <c r="A182" t="s">
        <v>199</v>
      </c>
      <c r="B182" s="1">
        <v>45078</v>
      </c>
      <c r="C182">
        <v>1965</v>
      </c>
      <c r="D182" t="s">
        <v>19</v>
      </c>
      <c r="E182" t="s">
        <v>22</v>
      </c>
      <c r="F182" t="s">
        <v>20</v>
      </c>
      <c r="G182">
        <f ca="1">YEAR(TODAY()) - tbl_Customers[[#This Row],[Birth_Year]]</f>
        <v>60</v>
      </c>
      <c r="H182" t="str" cm="1">
        <f t="array" aca="1" ref="H1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2" s="1">
        <f>EOMONTH(tbl_Customers[[#This Row],[Signup_Date]], 0)</f>
        <v>45107</v>
      </c>
    </row>
    <row r="183" spans="1:9" x14ac:dyDescent="0.25">
      <c r="A183" t="s">
        <v>200</v>
      </c>
      <c r="B183" s="1">
        <v>44208</v>
      </c>
      <c r="C183">
        <v>1983</v>
      </c>
      <c r="D183" t="s">
        <v>26</v>
      </c>
      <c r="E183" t="s">
        <v>8</v>
      </c>
      <c r="F183" t="s">
        <v>14</v>
      </c>
      <c r="G183">
        <f ca="1">YEAR(TODAY()) - tbl_Customers[[#This Row],[Birth_Year]]</f>
        <v>42</v>
      </c>
      <c r="H183" t="str" cm="1">
        <f t="array" aca="1" ref="H1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3" s="1">
        <f>EOMONTH(tbl_Customers[[#This Row],[Signup_Date]], 0)</f>
        <v>44227</v>
      </c>
    </row>
    <row r="184" spans="1:9" x14ac:dyDescent="0.25">
      <c r="A184" t="s">
        <v>201</v>
      </c>
      <c r="B184" s="1">
        <v>44893</v>
      </c>
      <c r="C184">
        <v>1966</v>
      </c>
      <c r="D184" t="s">
        <v>26</v>
      </c>
      <c r="E184" t="s">
        <v>8</v>
      </c>
      <c r="F184" t="s">
        <v>9</v>
      </c>
      <c r="G184">
        <f ca="1">YEAR(TODAY()) - tbl_Customers[[#This Row],[Birth_Year]]</f>
        <v>59</v>
      </c>
      <c r="H184" t="str" cm="1">
        <f t="array" aca="1" ref="H1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4" s="1">
        <f>EOMONTH(tbl_Customers[[#This Row],[Signup_Date]], 0)</f>
        <v>44895</v>
      </c>
    </row>
    <row r="185" spans="1:9" x14ac:dyDescent="0.25">
      <c r="A185" t="s">
        <v>202</v>
      </c>
      <c r="B185" s="1">
        <v>44935</v>
      </c>
      <c r="C185">
        <v>1990</v>
      </c>
      <c r="D185" t="s">
        <v>19</v>
      </c>
      <c r="E185" t="s">
        <v>24</v>
      </c>
      <c r="F185" t="s">
        <v>20</v>
      </c>
      <c r="G185">
        <f ca="1">YEAR(TODAY()) - tbl_Customers[[#This Row],[Birth_Year]]</f>
        <v>35</v>
      </c>
      <c r="H185" t="str" cm="1">
        <f t="array" aca="1" ref="H1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5" s="1">
        <f>EOMONTH(tbl_Customers[[#This Row],[Signup_Date]], 0)</f>
        <v>44957</v>
      </c>
    </row>
    <row r="186" spans="1:9" x14ac:dyDescent="0.25">
      <c r="A186" t="s">
        <v>203</v>
      </c>
      <c r="B186" s="1">
        <v>44314</v>
      </c>
      <c r="C186">
        <v>1996</v>
      </c>
      <c r="D186" t="s">
        <v>7</v>
      </c>
      <c r="E186" t="s">
        <v>24</v>
      </c>
      <c r="F186" t="s">
        <v>14</v>
      </c>
      <c r="G186">
        <f ca="1">YEAR(TODAY()) - tbl_Customers[[#This Row],[Birth_Year]]</f>
        <v>29</v>
      </c>
      <c r="H186" t="str" cm="1">
        <f t="array" aca="1" ref="H1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6" s="1">
        <f>EOMONTH(tbl_Customers[[#This Row],[Signup_Date]], 0)</f>
        <v>44316</v>
      </c>
    </row>
    <row r="187" spans="1:9" x14ac:dyDescent="0.25">
      <c r="A187" t="s">
        <v>204</v>
      </c>
      <c r="B187" s="1">
        <v>44895</v>
      </c>
      <c r="C187">
        <v>1970</v>
      </c>
      <c r="D187" t="s">
        <v>19</v>
      </c>
      <c r="E187" t="s">
        <v>22</v>
      </c>
      <c r="F187" t="s">
        <v>20</v>
      </c>
      <c r="G187">
        <f ca="1">YEAR(TODAY()) - tbl_Customers[[#This Row],[Birth_Year]]</f>
        <v>55</v>
      </c>
      <c r="H187" t="str" cm="1">
        <f t="array" aca="1" ref="H1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7" s="1">
        <f>EOMONTH(tbl_Customers[[#This Row],[Signup_Date]], 0)</f>
        <v>44895</v>
      </c>
    </row>
    <row r="188" spans="1:9" x14ac:dyDescent="0.25">
      <c r="A188" t="s">
        <v>205</v>
      </c>
      <c r="B188" s="1">
        <v>44746</v>
      </c>
      <c r="C188">
        <v>1996</v>
      </c>
      <c r="D188" t="s">
        <v>19</v>
      </c>
      <c r="E188" t="s">
        <v>13</v>
      </c>
      <c r="F188" t="s">
        <v>9</v>
      </c>
      <c r="G188">
        <f ca="1">YEAR(TODAY()) - tbl_Customers[[#This Row],[Birth_Year]]</f>
        <v>29</v>
      </c>
      <c r="H188" t="str" cm="1">
        <f t="array" aca="1" ref="H1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8" s="1">
        <f>EOMONTH(tbl_Customers[[#This Row],[Signup_Date]], 0)</f>
        <v>44773</v>
      </c>
    </row>
    <row r="189" spans="1:9" x14ac:dyDescent="0.25">
      <c r="A189" t="s">
        <v>206</v>
      </c>
      <c r="B189" s="1">
        <v>44965</v>
      </c>
      <c r="C189">
        <v>1968</v>
      </c>
      <c r="D189" t="s">
        <v>26</v>
      </c>
      <c r="E189" t="s">
        <v>8</v>
      </c>
      <c r="F189" t="s">
        <v>14</v>
      </c>
      <c r="G189">
        <f ca="1">YEAR(TODAY()) - tbl_Customers[[#This Row],[Birth_Year]]</f>
        <v>57</v>
      </c>
      <c r="H189" t="str" cm="1">
        <f t="array" aca="1" ref="H1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9" s="1">
        <f>EOMONTH(tbl_Customers[[#This Row],[Signup_Date]], 0)</f>
        <v>44985</v>
      </c>
    </row>
    <row r="190" spans="1:9" x14ac:dyDescent="0.25">
      <c r="A190" t="s">
        <v>207</v>
      </c>
      <c r="B190" s="1">
        <v>44470</v>
      </c>
      <c r="C190">
        <v>1975</v>
      </c>
      <c r="D190" t="s">
        <v>26</v>
      </c>
      <c r="E190" t="s">
        <v>24</v>
      </c>
      <c r="F190" t="s">
        <v>14</v>
      </c>
      <c r="G190">
        <f ca="1">YEAR(TODAY()) - tbl_Customers[[#This Row],[Birth_Year]]</f>
        <v>50</v>
      </c>
      <c r="H190" t="str" cm="1">
        <f t="array" aca="1" ref="H1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0" s="1">
        <f>EOMONTH(tbl_Customers[[#This Row],[Signup_Date]], 0)</f>
        <v>44500</v>
      </c>
    </row>
    <row r="191" spans="1:9" x14ac:dyDescent="0.25">
      <c r="A191" t="s">
        <v>208</v>
      </c>
      <c r="B191" s="1">
        <v>44984</v>
      </c>
      <c r="C191">
        <v>1981</v>
      </c>
      <c r="D191" t="s">
        <v>19</v>
      </c>
      <c r="E191" t="s">
        <v>8</v>
      </c>
      <c r="F191" t="s">
        <v>14</v>
      </c>
      <c r="G191">
        <f ca="1">YEAR(TODAY()) - tbl_Customers[[#This Row],[Birth_Year]]</f>
        <v>44</v>
      </c>
      <c r="H191" t="str" cm="1">
        <f t="array" aca="1" ref="H1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1" s="1">
        <f>EOMONTH(tbl_Customers[[#This Row],[Signup_Date]], 0)</f>
        <v>44985</v>
      </c>
    </row>
    <row r="192" spans="1:9" x14ac:dyDescent="0.25">
      <c r="A192" t="s">
        <v>209</v>
      </c>
      <c r="B192" s="1">
        <v>44853</v>
      </c>
      <c r="C192">
        <v>2002</v>
      </c>
      <c r="D192" t="s">
        <v>19</v>
      </c>
      <c r="E192" t="s">
        <v>22</v>
      </c>
      <c r="F192" t="s">
        <v>9</v>
      </c>
      <c r="G192">
        <f ca="1">YEAR(TODAY()) - tbl_Customers[[#This Row],[Birth_Year]]</f>
        <v>23</v>
      </c>
      <c r="H192" t="str" cm="1">
        <f t="array" aca="1" ref="H1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92" s="1">
        <f>EOMONTH(tbl_Customers[[#This Row],[Signup_Date]], 0)</f>
        <v>44865</v>
      </c>
    </row>
    <row r="193" spans="1:9" x14ac:dyDescent="0.25">
      <c r="A193" t="s">
        <v>210</v>
      </c>
      <c r="B193" s="1">
        <v>44545</v>
      </c>
      <c r="C193">
        <v>1988</v>
      </c>
      <c r="D193" t="s">
        <v>19</v>
      </c>
      <c r="E193" t="s">
        <v>22</v>
      </c>
      <c r="F193" t="s">
        <v>9</v>
      </c>
      <c r="G193">
        <f ca="1">YEAR(TODAY()) - tbl_Customers[[#This Row],[Birth_Year]]</f>
        <v>37</v>
      </c>
      <c r="H193" t="str" cm="1">
        <f t="array" aca="1" ref="H1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3" s="1">
        <f>EOMONTH(tbl_Customers[[#This Row],[Signup_Date]], 0)</f>
        <v>44561</v>
      </c>
    </row>
    <row r="194" spans="1:9" x14ac:dyDescent="0.25">
      <c r="A194" t="s">
        <v>211</v>
      </c>
      <c r="B194" s="1">
        <v>44311</v>
      </c>
      <c r="C194">
        <v>1969</v>
      </c>
      <c r="D194" t="s">
        <v>26</v>
      </c>
      <c r="E194" t="s">
        <v>13</v>
      </c>
      <c r="F194" t="s">
        <v>9</v>
      </c>
      <c r="G194">
        <f ca="1">YEAR(TODAY()) - tbl_Customers[[#This Row],[Birth_Year]]</f>
        <v>56</v>
      </c>
      <c r="H194" t="str" cm="1">
        <f t="array" aca="1" ref="H1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94" s="1">
        <f>EOMONTH(tbl_Customers[[#This Row],[Signup_Date]], 0)</f>
        <v>44316</v>
      </c>
    </row>
    <row r="195" spans="1:9" x14ac:dyDescent="0.25">
      <c r="A195" t="s">
        <v>212</v>
      </c>
      <c r="B195" s="1">
        <v>44497</v>
      </c>
      <c r="C195">
        <v>1998</v>
      </c>
      <c r="D195" t="s">
        <v>19</v>
      </c>
      <c r="E195" t="s">
        <v>13</v>
      </c>
      <c r="F195" t="s">
        <v>14</v>
      </c>
      <c r="G195">
        <f ca="1">YEAR(TODAY()) - tbl_Customers[[#This Row],[Birth_Year]]</f>
        <v>27</v>
      </c>
      <c r="H195" t="str" cm="1">
        <f t="array" aca="1" ref="H1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5" s="1">
        <f>EOMONTH(tbl_Customers[[#This Row],[Signup_Date]], 0)</f>
        <v>44500</v>
      </c>
    </row>
    <row r="196" spans="1:9" x14ac:dyDescent="0.25">
      <c r="A196" t="s">
        <v>213</v>
      </c>
      <c r="B196" s="1">
        <v>44642</v>
      </c>
      <c r="C196">
        <v>1970</v>
      </c>
      <c r="D196" t="s">
        <v>19</v>
      </c>
      <c r="E196" t="s">
        <v>22</v>
      </c>
      <c r="F196" t="s">
        <v>9</v>
      </c>
      <c r="G196">
        <f ca="1">YEAR(TODAY()) - tbl_Customers[[#This Row],[Birth_Year]]</f>
        <v>55</v>
      </c>
      <c r="H196" t="str" cm="1">
        <f t="array" aca="1" ref="H1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96" s="1">
        <f>EOMONTH(tbl_Customers[[#This Row],[Signup_Date]], 0)</f>
        <v>44651</v>
      </c>
    </row>
    <row r="197" spans="1:9" x14ac:dyDescent="0.25">
      <c r="A197" t="s">
        <v>214</v>
      </c>
      <c r="B197" s="1">
        <v>44358</v>
      </c>
      <c r="C197">
        <v>1986</v>
      </c>
      <c r="D197" t="s">
        <v>17</v>
      </c>
      <c r="E197" t="s">
        <v>24</v>
      </c>
      <c r="F197" t="s">
        <v>20</v>
      </c>
      <c r="G197">
        <f ca="1">YEAR(TODAY()) - tbl_Customers[[#This Row],[Birth_Year]]</f>
        <v>39</v>
      </c>
      <c r="H197" t="str" cm="1">
        <f t="array" aca="1" ref="H1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7" s="1">
        <f>EOMONTH(tbl_Customers[[#This Row],[Signup_Date]], 0)</f>
        <v>44377</v>
      </c>
    </row>
    <row r="198" spans="1:9" x14ac:dyDescent="0.25">
      <c r="A198" t="s">
        <v>215</v>
      </c>
      <c r="B198" s="1">
        <v>44661</v>
      </c>
      <c r="C198">
        <v>1975</v>
      </c>
      <c r="D198" t="s">
        <v>7</v>
      </c>
      <c r="E198" t="s">
        <v>8</v>
      </c>
      <c r="F198" t="s">
        <v>9</v>
      </c>
      <c r="G198">
        <f ca="1">YEAR(TODAY()) - tbl_Customers[[#This Row],[Birth_Year]]</f>
        <v>50</v>
      </c>
      <c r="H198" t="str" cm="1">
        <f t="array" aca="1" ref="H1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8" s="1">
        <f>EOMONTH(tbl_Customers[[#This Row],[Signup_Date]], 0)</f>
        <v>44681</v>
      </c>
    </row>
    <row r="199" spans="1:9" x14ac:dyDescent="0.25">
      <c r="A199" t="s">
        <v>216</v>
      </c>
      <c r="B199" s="1">
        <v>44200</v>
      </c>
      <c r="C199">
        <v>1980</v>
      </c>
      <c r="D199" t="s">
        <v>12</v>
      </c>
      <c r="E199" t="s">
        <v>29</v>
      </c>
      <c r="F199" t="s">
        <v>14</v>
      </c>
      <c r="G199">
        <f ca="1">YEAR(TODAY()) - tbl_Customers[[#This Row],[Birth_Year]]</f>
        <v>45</v>
      </c>
      <c r="H199" t="str" cm="1">
        <f t="array" aca="1" ref="H1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9" s="1">
        <f>EOMONTH(tbl_Customers[[#This Row],[Signup_Date]], 0)</f>
        <v>44227</v>
      </c>
    </row>
    <row r="200" spans="1:9" x14ac:dyDescent="0.25">
      <c r="A200" t="s">
        <v>217</v>
      </c>
      <c r="B200" s="1">
        <v>44936</v>
      </c>
      <c r="C200">
        <v>1997</v>
      </c>
      <c r="D200" t="s">
        <v>7</v>
      </c>
      <c r="E200" t="s">
        <v>13</v>
      </c>
      <c r="F200" t="s">
        <v>20</v>
      </c>
      <c r="G200">
        <f ca="1">YEAR(TODAY()) - tbl_Customers[[#This Row],[Birth_Year]]</f>
        <v>28</v>
      </c>
      <c r="H200" t="str" cm="1">
        <f t="array" aca="1" ref="H2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00" s="1">
        <f>EOMONTH(tbl_Customers[[#This Row],[Signup_Date]], 0)</f>
        <v>44957</v>
      </c>
    </row>
    <row r="201" spans="1:9" x14ac:dyDescent="0.25">
      <c r="A201" t="s">
        <v>218</v>
      </c>
      <c r="B201" s="1">
        <v>45093</v>
      </c>
      <c r="C201">
        <v>1973</v>
      </c>
      <c r="D201" t="s">
        <v>17</v>
      </c>
      <c r="E201" t="s">
        <v>29</v>
      </c>
      <c r="F201" t="s">
        <v>9</v>
      </c>
      <c r="G201">
        <f ca="1">YEAR(TODAY()) - tbl_Customers[[#This Row],[Birth_Year]]</f>
        <v>52</v>
      </c>
      <c r="H201" t="str" cm="1">
        <f t="array" aca="1" ref="H2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01" s="1">
        <f>EOMONTH(tbl_Customers[[#This Row],[Signup_Date]], 0)</f>
        <v>45107</v>
      </c>
    </row>
    <row r="202" spans="1:9" x14ac:dyDescent="0.25">
      <c r="A202" t="s">
        <v>219</v>
      </c>
      <c r="B202" s="1">
        <v>44933</v>
      </c>
      <c r="C202">
        <v>1970</v>
      </c>
      <c r="D202" t="s">
        <v>12</v>
      </c>
      <c r="E202" t="s">
        <v>24</v>
      </c>
      <c r="F202" t="s">
        <v>20</v>
      </c>
      <c r="G202">
        <f ca="1">YEAR(TODAY()) - tbl_Customers[[#This Row],[Birth_Year]]</f>
        <v>55</v>
      </c>
      <c r="H202" t="str" cm="1">
        <f t="array" aca="1" ref="H2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02" s="1">
        <f>EOMONTH(tbl_Customers[[#This Row],[Signup_Date]], 0)</f>
        <v>44957</v>
      </c>
    </row>
    <row r="203" spans="1:9" x14ac:dyDescent="0.25">
      <c r="A203" t="s">
        <v>220</v>
      </c>
      <c r="B203" s="1">
        <v>44466</v>
      </c>
      <c r="C203">
        <v>1980</v>
      </c>
      <c r="D203" t="s">
        <v>19</v>
      </c>
      <c r="E203" t="s">
        <v>13</v>
      </c>
      <c r="F203" t="s">
        <v>20</v>
      </c>
      <c r="G203">
        <f ca="1">YEAR(TODAY()) - tbl_Customers[[#This Row],[Birth_Year]]</f>
        <v>45</v>
      </c>
      <c r="H203" t="str" cm="1">
        <f t="array" aca="1" ref="H2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03" s="1">
        <f>EOMONTH(tbl_Customers[[#This Row],[Signup_Date]], 0)</f>
        <v>44469</v>
      </c>
    </row>
    <row r="204" spans="1:9" x14ac:dyDescent="0.25">
      <c r="A204" t="s">
        <v>221</v>
      </c>
      <c r="B204" s="1">
        <v>44709</v>
      </c>
      <c r="C204">
        <v>1993</v>
      </c>
      <c r="D204" t="s">
        <v>17</v>
      </c>
      <c r="E204" t="s">
        <v>29</v>
      </c>
      <c r="F204" t="s">
        <v>14</v>
      </c>
      <c r="G204">
        <f ca="1">YEAR(TODAY()) - tbl_Customers[[#This Row],[Birth_Year]]</f>
        <v>32</v>
      </c>
      <c r="H204" t="str" cm="1">
        <f t="array" aca="1" ref="H2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04" s="1">
        <f>EOMONTH(tbl_Customers[[#This Row],[Signup_Date]], 0)</f>
        <v>44712</v>
      </c>
    </row>
    <row r="205" spans="1:9" x14ac:dyDescent="0.25">
      <c r="A205" t="s">
        <v>222</v>
      </c>
      <c r="B205" s="1">
        <v>44977</v>
      </c>
      <c r="C205">
        <v>1967</v>
      </c>
      <c r="D205" t="s">
        <v>19</v>
      </c>
      <c r="E205" t="s">
        <v>24</v>
      </c>
      <c r="F205" t="s">
        <v>20</v>
      </c>
      <c r="G205">
        <f ca="1">YEAR(TODAY()) - tbl_Customers[[#This Row],[Birth_Year]]</f>
        <v>58</v>
      </c>
      <c r="H205" t="str" cm="1">
        <f t="array" aca="1" ref="H2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05" s="1">
        <f>EOMONTH(tbl_Customers[[#This Row],[Signup_Date]], 0)</f>
        <v>44985</v>
      </c>
    </row>
    <row r="206" spans="1:9" x14ac:dyDescent="0.25">
      <c r="A206" t="s">
        <v>223</v>
      </c>
      <c r="B206" s="1">
        <v>44379</v>
      </c>
      <c r="C206">
        <v>1984</v>
      </c>
      <c r="D206" t="s">
        <v>26</v>
      </c>
      <c r="E206" t="s">
        <v>8</v>
      </c>
      <c r="F206" t="s">
        <v>20</v>
      </c>
      <c r="G206">
        <f ca="1">YEAR(TODAY()) - tbl_Customers[[#This Row],[Birth_Year]]</f>
        <v>41</v>
      </c>
      <c r="H206" t="str" cm="1">
        <f t="array" aca="1" ref="H2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06" s="1">
        <f>EOMONTH(tbl_Customers[[#This Row],[Signup_Date]], 0)</f>
        <v>44408</v>
      </c>
    </row>
    <row r="207" spans="1:9" x14ac:dyDescent="0.25">
      <c r="A207" t="s">
        <v>224</v>
      </c>
      <c r="B207" s="1">
        <v>44716</v>
      </c>
      <c r="C207">
        <v>2000</v>
      </c>
      <c r="D207" t="s">
        <v>17</v>
      </c>
      <c r="E207" t="s">
        <v>24</v>
      </c>
      <c r="F207" t="s">
        <v>14</v>
      </c>
      <c r="G207">
        <f ca="1">YEAR(TODAY()) - tbl_Customers[[#This Row],[Birth_Year]]</f>
        <v>25</v>
      </c>
      <c r="H207" t="str" cm="1">
        <f t="array" aca="1" ref="H2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07" s="1">
        <f>EOMONTH(tbl_Customers[[#This Row],[Signup_Date]], 0)</f>
        <v>44742</v>
      </c>
    </row>
    <row r="208" spans="1:9" x14ac:dyDescent="0.25">
      <c r="A208" t="s">
        <v>225</v>
      </c>
      <c r="B208" s="1">
        <v>44305</v>
      </c>
      <c r="C208">
        <v>1983</v>
      </c>
      <c r="D208" t="s">
        <v>26</v>
      </c>
      <c r="E208" t="s">
        <v>13</v>
      </c>
      <c r="F208" t="s">
        <v>14</v>
      </c>
      <c r="G208">
        <f ca="1">YEAR(TODAY()) - tbl_Customers[[#This Row],[Birth_Year]]</f>
        <v>42</v>
      </c>
      <c r="H208" t="str" cm="1">
        <f t="array" aca="1" ref="H2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08" s="1">
        <f>EOMONTH(tbl_Customers[[#This Row],[Signup_Date]], 0)</f>
        <v>44316</v>
      </c>
    </row>
    <row r="209" spans="1:9" x14ac:dyDescent="0.25">
      <c r="A209" t="s">
        <v>226</v>
      </c>
      <c r="B209" s="1">
        <v>45088</v>
      </c>
      <c r="C209">
        <v>1990</v>
      </c>
      <c r="D209" t="s">
        <v>17</v>
      </c>
      <c r="E209" t="s">
        <v>22</v>
      </c>
      <c r="F209" t="s">
        <v>14</v>
      </c>
      <c r="G209">
        <f ca="1">YEAR(TODAY()) - tbl_Customers[[#This Row],[Birth_Year]]</f>
        <v>35</v>
      </c>
      <c r="H209" t="str" cm="1">
        <f t="array" aca="1" ref="H2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09" s="1">
        <f>EOMONTH(tbl_Customers[[#This Row],[Signup_Date]], 0)</f>
        <v>45107</v>
      </c>
    </row>
    <row r="210" spans="1:9" x14ac:dyDescent="0.25">
      <c r="A210" t="s">
        <v>227</v>
      </c>
      <c r="B210" s="1">
        <v>44837</v>
      </c>
      <c r="C210">
        <v>1967</v>
      </c>
      <c r="D210" t="s">
        <v>17</v>
      </c>
      <c r="E210" t="s">
        <v>8</v>
      </c>
      <c r="F210" t="s">
        <v>20</v>
      </c>
      <c r="G210">
        <f ca="1">YEAR(TODAY()) - tbl_Customers[[#This Row],[Birth_Year]]</f>
        <v>58</v>
      </c>
      <c r="H210" t="str" cm="1">
        <f t="array" aca="1" ref="H2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10" s="1">
        <f>EOMONTH(tbl_Customers[[#This Row],[Signup_Date]], 0)</f>
        <v>44865</v>
      </c>
    </row>
    <row r="211" spans="1:9" x14ac:dyDescent="0.25">
      <c r="A211" t="s">
        <v>228</v>
      </c>
      <c r="B211" s="1">
        <v>44502</v>
      </c>
      <c r="C211">
        <v>1983</v>
      </c>
      <c r="D211" t="s">
        <v>26</v>
      </c>
      <c r="E211" t="s">
        <v>29</v>
      </c>
      <c r="F211" t="s">
        <v>20</v>
      </c>
      <c r="G211">
        <f ca="1">YEAR(TODAY()) - tbl_Customers[[#This Row],[Birth_Year]]</f>
        <v>42</v>
      </c>
      <c r="H211" t="str" cm="1">
        <f t="array" aca="1" ref="H2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11" s="1">
        <f>EOMONTH(tbl_Customers[[#This Row],[Signup_Date]], 0)</f>
        <v>44530</v>
      </c>
    </row>
    <row r="212" spans="1:9" x14ac:dyDescent="0.25">
      <c r="A212" t="s">
        <v>229</v>
      </c>
      <c r="B212" s="1">
        <v>45058</v>
      </c>
      <c r="C212">
        <v>1984</v>
      </c>
      <c r="D212" t="s">
        <v>12</v>
      </c>
      <c r="E212" t="s">
        <v>13</v>
      </c>
      <c r="F212" t="s">
        <v>20</v>
      </c>
      <c r="G212">
        <f ca="1">YEAR(TODAY()) - tbl_Customers[[#This Row],[Birth_Year]]</f>
        <v>41</v>
      </c>
      <c r="H212" t="str" cm="1">
        <f t="array" aca="1" ref="H2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12" s="1">
        <f>EOMONTH(tbl_Customers[[#This Row],[Signup_Date]], 0)</f>
        <v>45077</v>
      </c>
    </row>
    <row r="213" spans="1:9" x14ac:dyDescent="0.25">
      <c r="A213" t="s">
        <v>230</v>
      </c>
      <c r="B213" s="1">
        <v>44851</v>
      </c>
      <c r="C213">
        <v>1996</v>
      </c>
      <c r="D213" t="s">
        <v>7</v>
      </c>
      <c r="E213" t="s">
        <v>22</v>
      </c>
      <c r="F213" t="s">
        <v>14</v>
      </c>
      <c r="G213">
        <f ca="1">YEAR(TODAY()) - tbl_Customers[[#This Row],[Birth_Year]]</f>
        <v>29</v>
      </c>
      <c r="H213" t="str" cm="1">
        <f t="array" aca="1" ref="H2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13" s="1">
        <f>EOMONTH(tbl_Customers[[#This Row],[Signup_Date]], 0)</f>
        <v>44865</v>
      </c>
    </row>
    <row r="214" spans="1:9" x14ac:dyDescent="0.25">
      <c r="A214" t="s">
        <v>231</v>
      </c>
      <c r="B214" s="1">
        <v>44716</v>
      </c>
      <c r="C214">
        <v>1971</v>
      </c>
      <c r="D214" t="s">
        <v>19</v>
      </c>
      <c r="E214" t="s">
        <v>24</v>
      </c>
      <c r="F214" t="s">
        <v>9</v>
      </c>
      <c r="G214">
        <f ca="1">YEAR(TODAY()) - tbl_Customers[[#This Row],[Birth_Year]]</f>
        <v>54</v>
      </c>
      <c r="H214" t="str" cm="1">
        <f t="array" aca="1" ref="H2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14" s="1">
        <f>EOMONTH(tbl_Customers[[#This Row],[Signup_Date]], 0)</f>
        <v>44742</v>
      </c>
    </row>
    <row r="215" spans="1:9" x14ac:dyDescent="0.25">
      <c r="A215" t="s">
        <v>232</v>
      </c>
      <c r="B215" s="1">
        <v>44820</v>
      </c>
      <c r="C215">
        <v>1997</v>
      </c>
      <c r="D215" t="s">
        <v>17</v>
      </c>
      <c r="E215" t="s">
        <v>22</v>
      </c>
      <c r="F215" t="s">
        <v>20</v>
      </c>
      <c r="G215">
        <f ca="1">YEAR(TODAY()) - tbl_Customers[[#This Row],[Birth_Year]]</f>
        <v>28</v>
      </c>
      <c r="H215" t="str" cm="1">
        <f t="array" aca="1" ref="H2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15" s="1">
        <f>EOMONTH(tbl_Customers[[#This Row],[Signup_Date]], 0)</f>
        <v>44834</v>
      </c>
    </row>
    <row r="216" spans="1:9" x14ac:dyDescent="0.25">
      <c r="A216" t="s">
        <v>233</v>
      </c>
      <c r="B216" s="1">
        <v>44400</v>
      </c>
      <c r="C216">
        <v>2004</v>
      </c>
      <c r="D216" t="s">
        <v>19</v>
      </c>
      <c r="E216" t="s">
        <v>13</v>
      </c>
      <c r="F216" t="s">
        <v>9</v>
      </c>
      <c r="G216">
        <f ca="1">YEAR(TODAY()) - tbl_Customers[[#This Row],[Birth_Year]]</f>
        <v>21</v>
      </c>
      <c r="H216" t="str" cm="1">
        <f t="array" aca="1" ref="H2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216" s="1">
        <f>EOMONTH(tbl_Customers[[#This Row],[Signup_Date]], 0)</f>
        <v>44408</v>
      </c>
    </row>
    <row r="217" spans="1:9" x14ac:dyDescent="0.25">
      <c r="A217" t="s">
        <v>234</v>
      </c>
      <c r="B217" s="1">
        <v>44353</v>
      </c>
      <c r="C217">
        <v>2003</v>
      </c>
      <c r="D217" t="s">
        <v>26</v>
      </c>
      <c r="E217" t="s">
        <v>13</v>
      </c>
      <c r="F217" t="s">
        <v>14</v>
      </c>
      <c r="G217">
        <f ca="1">YEAR(TODAY()) - tbl_Customers[[#This Row],[Birth_Year]]</f>
        <v>22</v>
      </c>
      <c r="H217" t="str" cm="1">
        <f t="array" aca="1" ref="H2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217" s="1">
        <f>EOMONTH(tbl_Customers[[#This Row],[Signup_Date]], 0)</f>
        <v>44377</v>
      </c>
    </row>
    <row r="218" spans="1:9" x14ac:dyDescent="0.25">
      <c r="A218" t="s">
        <v>235</v>
      </c>
      <c r="B218" s="1">
        <v>44579</v>
      </c>
      <c r="C218">
        <v>1982</v>
      </c>
      <c r="D218" t="s">
        <v>19</v>
      </c>
      <c r="E218" t="s">
        <v>22</v>
      </c>
      <c r="F218" t="s">
        <v>20</v>
      </c>
      <c r="G218">
        <f ca="1">YEAR(TODAY()) - tbl_Customers[[#This Row],[Birth_Year]]</f>
        <v>43</v>
      </c>
      <c r="H218" t="str" cm="1">
        <f t="array" aca="1" ref="H2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18" s="1">
        <f>EOMONTH(tbl_Customers[[#This Row],[Signup_Date]], 0)</f>
        <v>44592</v>
      </c>
    </row>
    <row r="219" spans="1:9" x14ac:dyDescent="0.25">
      <c r="A219" t="s">
        <v>236</v>
      </c>
      <c r="B219" s="1">
        <v>44977</v>
      </c>
      <c r="C219">
        <v>2004</v>
      </c>
      <c r="D219" t="s">
        <v>26</v>
      </c>
      <c r="E219" t="s">
        <v>24</v>
      </c>
      <c r="F219" t="s">
        <v>9</v>
      </c>
      <c r="G219">
        <f ca="1">YEAR(TODAY()) - tbl_Customers[[#This Row],[Birth_Year]]</f>
        <v>21</v>
      </c>
      <c r="H219" t="str" cm="1">
        <f t="array" aca="1" ref="H2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219" s="1">
        <f>EOMONTH(tbl_Customers[[#This Row],[Signup_Date]], 0)</f>
        <v>44985</v>
      </c>
    </row>
    <row r="220" spans="1:9" x14ac:dyDescent="0.25">
      <c r="A220" t="s">
        <v>237</v>
      </c>
      <c r="B220" s="1">
        <v>44362</v>
      </c>
      <c r="C220">
        <v>1965</v>
      </c>
      <c r="D220" t="s">
        <v>19</v>
      </c>
      <c r="E220" t="s">
        <v>22</v>
      </c>
      <c r="F220" t="s">
        <v>20</v>
      </c>
      <c r="G220">
        <f ca="1">YEAR(TODAY()) - tbl_Customers[[#This Row],[Birth_Year]]</f>
        <v>60</v>
      </c>
      <c r="H220" t="str" cm="1">
        <f t="array" aca="1" ref="H2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20" s="1">
        <f>EOMONTH(tbl_Customers[[#This Row],[Signup_Date]], 0)</f>
        <v>44377</v>
      </c>
    </row>
    <row r="221" spans="1:9" x14ac:dyDescent="0.25">
      <c r="A221" t="s">
        <v>238</v>
      </c>
      <c r="B221" s="1">
        <v>44749</v>
      </c>
      <c r="C221">
        <v>1975</v>
      </c>
      <c r="D221" t="s">
        <v>7</v>
      </c>
      <c r="E221" t="s">
        <v>13</v>
      </c>
      <c r="F221" t="s">
        <v>20</v>
      </c>
      <c r="G221">
        <f ca="1">YEAR(TODAY()) - tbl_Customers[[#This Row],[Birth_Year]]</f>
        <v>50</v>
      </c>
      <c r="H221" t="str" cm="1">
        <f t="array" aca="1" ref="H2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21" s="1">
        <f>EOMONTH(tbl_Customers[[#This Row],[Signup_Date]], 0)</f>
        <v>44773</v>
      </c>
    </row>
    <row r="222" spans="1:9" x14ac:dyDescent="0.25">
      <c r="A222" t="s">
        <v>239</v>
      </c>
      <c r="B222" s="1">
        <v>44994</v>
      </c>
      <c r="C222">
        <v>1992</v>
      </c>
      <c r="D222" t="s">
        <v>7</v>
      </c>
      <c r="E222" t="s">
        <v>13</v>
      </c>
      <c r="F222" t="s">
        <v>20</v>
      </c>
      <c r="G222">
        <f ca="1">YEAR(TODAY()) - tbl_Customers[[#This Row],[Birth_Year]]</f>
        <v>33</v>
      </c>
      <c r="H222" t="str" cm="1">
        <f t="array" aca="1" ref="H2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22" s="1">
        <f>EOMONTH(tbl_Customers[[#This Row],[Signup_Date]], 0)</f>
        <v>45016</v>
      </c>
    </row>
    <row r="223" spans="1:9" x14ac:dyDescent="0.25">
      <c r="A223" t="s">
        <v>240</v>
      </c>
      <c r="B223" s="1">
        <v>44740</v>
      </c>
      <c r="C223">
        <v>1989</v>
      </c>
      <c r="D223" t="s">
        <v>7</v>
      </c>
      <c r="E223" t="s">
        <v>29</v>
      </c>
      <c r="F223" t="s">
        <v>9</v>
      </c>
      <c r="G223">
        <f ca="1">YEAR(TODAY()) - tbl_Customers[[#This Row],[Birth_Year]]</f>
        <v>36</v>
      </c>
      <c r="H223" t="str" cm="1">
        <f t="array" aca="1" ref="H2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23" s="1">
        <f>EOMONTH(tbl_Customers[[#This Row],[Signup_Date]], 0)</f>
        <v>44742</v>
      </c>
    </row>
    <row r="224" spans="1:9" x14ac:dyDescent="0.25">
      <c r="A224" t="s">
        <v>241</v>
      </c>
      <c r="B224" s="1">
        <v>44197</v>
      </c>
      <c r="C224">
        <v>1987</v>
      </c>
      <c r="D224" t="s">
        <v>7</v>
      </c>
      <c r="E224" t="s">
        <v>29</v>
      </c>
      <c r="F224" t="s">
        <v>14</v>
      </c>
      <c r="G224">
        <f ca="1">YEAR(TODAY()) - tbl_Customers[[#This Row],[Birth_Year]]</f>
        <v>38</v>
      </c>
      <c r="H224" t="str" cm="1">
        <f t="array" aca="1" ref="H2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24" s="1">
        <f>EOMONTH(tbl_Customers[[#This Row],[Signup_Date]], 0)</f>
        <v>44227</v>
      </c>
    </row>
    <row r="225" spans="1:9" x14ac:dyDescent="0.25">
      <c r="A225" t="s">
        <v>242</v>
      </c>
      <c r="B225" s="1">
        <v>44810</v>
      </c>
      <c r="C225">
        <v>1995</v>
      </c>
      <c r="D225" t="s">
        <v>7</v>
      </c>
      <c r="E225" t="s">
        <v>8</v>
      </c>
      <c r="F225" t="s">
        <v>20</v>
      </c>
      <c r="G225">
        <f ca="1">YEAR(TODAY()) - tbl_Customers[[#This Row],[Birth_Year]]</f>
        <v>30</v>
      </c>
      <c r="H225" t="str" cm="1">
        <f t="array" aca="1" ref="H2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25" s="1">
        <f>EOMONTH(tbl_Customers[[#This Row],[Signup_Date]], 0)</f>
        <v>44834</v>
      </c>
    </row>
    <row r="226" spans="1:9" x14ac:dyDescent="0.25">
      <c r="A226" t="s">
        <v>243</v>
      </c>
      <c r="B226" s="1">
        <v>44528</v>
      </c>
      <c r="C226">
        <v>1994</v>
      </c>
      <c r="D226" t="s">
        <v>7</v>
      </c>
      <c r="E226" t="s">
        <v>13</v>
      </c>
      <c r="F226" t="s">
        <v>14</v>
      </c>
      <c r="G226">
        <f ca="1">YEAR(TODAY()) - tbl_Customers[[#This Row],[Birth_Year]]</f>
        <v>31</v>
      </c>
      <c r="H226" t="str" cm="1">
        <f t="array" aca="1" ref="H2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26" s="1">
        <f>EOMONTH(tbl_Customers[[#This Row],[Signup_Date]], 0)</f>
        <v>44530</v>
      </c>
    </row>
    <row r="227" spans="1:9" x14ac:dyDescent="0.25">
      <c r="A227" t="s">
        <v>244</v>
      </c>
      <c r="B227" s="1">
        <v>44697</v>
      </c>
      <c r="C227">
        <v>1999</v>
      </c>
      <c r="D227" t="s">
        <v>26</v>
      </c>
      <c r="E227" t="s">
        <v>29</v>
      </c>
      <c r="F227" t="s">
        <v>14</v>
      </c>
      <c r="G227">
        <f ca="1">YEAR(TODAY()) - tbl_Customers[[#This Row],[Birth_Year]]</f>
        <v>26</v>
      </c>
      <c r="H227" t="str" cm="1">
        <f t="array" aca="1" ref="H2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27" s="1">
        <f>EOMONTH(tbl_Customers[[#This Row],[Signup_Date]], 0)</f>
        <v>44712</v>
      </c>
    </row>
    <row r="228" spans="1:9" x14ac:dyDescent="0.25">
      <c r="A228" t="s">
        <v>245</v>
      </c>
      <c r="B228" s="1">
        <v>44216</v>
      </c>
      <c r="C228">
        <v>1971</v>
      </c>
      <c r="D228" t="s">
        <v>17</v>
      </c>
      <c r="E228" t="s">
        <v>22</v>
      </c>
      <c r="F228" t="s">
        <v>9</v>
      </c>
      <c r="G228">
        <f ca="1">YEAR(TODAY()) - tbl_Customers[[#This Row],[Birth_Year]]</f>
        <v>54</v>
      </c>
      <c r="H228" t="str" cm="1">
        <f t="array" aca="1" ref="H2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28" s="1">
        <f>EOMONTH(tbl_Customers[[#This Row],[Signup_Date]], 0)</f>
        <v>44227</v>
      </c>
    </row>
    <row r="229" spans="1:9" x14ac:dyDescent="0.25">
      <c r="A229" t="s">
        <v>246</v>
      </c>
      <c r="B229" s="1">
        <v>44311</v>
      </c>
      <c r="C229">
        <v>1980</v>
      </c>
      <c r="D229" t="s">
        <v>19</v>
      </c>
      <c r="E229" t="s">
        <v>24</v>
      </c>
      <c r="F229" t="s">
        <v>9</v>
      </c>
      <c r="G229">
        <f ca="1">YEAR(TODAY()) - tbl_Customers[[#This Row],[Birth_Year]]</f>
        <v>45</v>
      </c>
      <c r="H229" t="str" cm="1">
        <f t="array" aca="1" ref="H2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29" s="1">
        <f>EOMONTH(tbl_Customers[[#This Row],[Signup_Date]], 0)</f>
        <v>44316</v>
      </c>
    </row>
    <row r="230" spans="1:9" x14ac:dyDescent="0.25">
      <c r="A230" t="s">
        <v>247</v>
      </c>
      <c r="B230" s="1">
        <v>44568</v>
      </c>
      <c r="C230">
        <v>1990</v>
      </c>
      <c r="D230" t="s">
        <v>7</v>
      </c>
      <c r="E230" t="s">
        <v>22</v>
      </c>
      <c r="F230" t="s">
        <v>14</v>
      </c>
      <c r="G230">
        <f ca="1">YEAR(TODAY()) - tbl_Customers[[#This Row],[Birth_Year]]</f>
        <v>35</v>
      </c>
      <c r="H230" t="str" cm="1">
        <f t="array" aca="1" ref="H2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30" s="1">
        <f>EOMONTH(tbl_Customers[[#This Row],[Signup_Date]], 0)</f>
        <v>44592</v>
      </c>
    </row>
    <row r="231" spans="1:9" x14ac:dyDescent="0.25">
      <c r="A231" t="s">
        <v>248</v>
      </c>
      <c r="B231" s="1">
        <v>45096</v>
      </c>
      <c r="C231">
        <v>1966</v>
      </c>
      <c r="D231" t="s">
        <v>26</v>
      </c>
      <c r="E231" t="s">
        <v>24</v>
      </c>
      <c r="F231" t="s">
        <v>20</v>
      </c>
      <c r="G231">
        <f ca="1">YEAR(TODAY()) - tbl_Customers[[#This Row],[Birth_Year]]</f>
        <v>59</v>
      </c>
      <c r="H231" t="str" cm="1">
        <f t="array" aca="1" ref="H2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31" s="1">
        <f>EOMONTH(tbl_Customers[[#This Row],[Signup_Date]], 0)</f>
        <v>45107</v>
      </c>
    </row>
    <row r="232" spans="1:9" x14ac:dyDescent="0.25">
      <c r="A232" t="s">
        <v>249</v>
      </c>
      <c r="B232" s="1">
        <v>45048</v>
      </c>
      <c r="C232">
        <v>1965</v>
      </c>
      <c r="D232" t="s">
        <v>26</v>
      </c>
      <c r="E232" t="s">
        <v>29</v>
      </c>
      <c r="F232" t="s">
        <v>9</v>
      </c>
      <c r="G232">
        <f ca="1">YEAR(TODAY()) - tbl_Customers[[#This Row],[Birth_Year]]</f>
        <v>60</v>
      </c>
      <c r="H232" t="str" cm="1">
        <f t="array" aca="1" ref="H2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32" s="1">
        <f>EOMONTH(tbl_Customers[[#This Row],[Signup_Date]], 0)</f>
        <v>45077</v>
      </c>
    </row>
    <row r="233" spans="1:9" x14ac:dyDescent="0.25">
      <c r="A233" t="s">
        <v>250</v>
      </c>
      <c r="B233" s="1">
        <v>45023</v>
      </c>
      <c r="C233">
        <v>1976</v>
      </c>
      <c r="D233" t="s">
        <v>26</v>
      </c>
      <c r="E233" t="s">
        <v>8</v>
      </c>
      <c r="F233" t="s">
        <v>20</v>
      </c>
      <c r="G233">
        <f ca="1">YEAR(TODAY()) - tbl_Customers[[#This Row],[Birth_Year]]</f>
        <v>49</v>
      </c>
      <c r="H233" t="str" cm="1">
        <f t="array" aca="1" ref="H2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33" s="1">
        <f>EOMONTH(tbl_Customers[[#This Row],[Signup_Date]], 0)</f>
        <v>45046</v>
      </c>
    </row>
    <row r="234" spans="1:9" x14ac:dyDescent="0.25">
      <c r="A234" t="s">
        <v>251</v>
      </c>
      <c r="B234" s="1">
        <v>44511</v>
      </c>
      <c r="C234">
        <v>1969</v>
      </c>
      <c r="D234" t="s">
        <v>17</v>
      </c>
      <c r="E234" t="s">
        <v>22</v>
      </c>
      <c r="F234" t="s">
        <v>20</v>
      </c>
      <c r="G234">
        <f ca="1">YEAR(TODAY()) - tbl_Customers[[#This Row],[Birth_Year]]</f>
        <v>56</v>
      </c>
      <c r="H234" t="str" cm="1">
        <f t="array" aca="1" ref="H2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34" s="1">
        <f>EOMONTH(tbl_Customers[[#This Row],[Signup_Date]], 0)</f>
        <v>44530</v>
      </c>
    </row>
    <row r="235" spans="1:9" x14ac:dyDescent="0.25">
      <c r="A235" t="s">
        <v>252</v>
      </c>
      <c r="B235" s="1">
        <v>44442</v>
      </c>
      <c r="C235">
        <v>2001</v>
      </c>
      <c r="D235" t="s">
        <v>19</v>
      </c>
      <c r="E235" t="s">
        <v>22</v>
      </c>
      <c r="F235" t="s">
        <v>20</v>
      </c>
      <c r="G235">
        <f ca="1">YEAR(TODAY()) - tbl_Customers[[#This Row],[Birth_Year]]</f>
        <v>24</v>
      </c>
      <c r="H235" t="str" cm="1">
        <f t="array" aca="1" ref="H2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235" s="1">
        <f>EOMONTH(tbl_Customers[[#This Row],[Signup_Date]], 0)</f>
        <v>44469</v>
      </c>
    </row>
    <row r="236" spans="1:9" x14ac:dyDescent="0.25">
      <c r="A236" t="s">
        <v>253</v>
      </c>
      <c r="B236" s="1">
        <v>44256</v>
      </c>
      <c r="C236">
        <v>1996</v>
      </c>
      <c r="D236" t="s">
        <v>17</v>
      </c>
      <c r="E236" t="s">
        <v>22</v>
      </c>
      <c r="F236" t="s">
        <v>14</v>
      </c>
      <c r="G236">
        <f ca="1">YEAR(TODAY()) - tbl_Customers[[#This Row],[Birth_Year]]</f>
        <v>29</v>
      </c>
      <c r="H236" t="str" cm="1">
        <f t="array" aca="1" ref="H2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36" s="1">
        <f>EOMONTH(tbl_Customers[[#This Row],[Signup_Date]], 0)</f>
        <v>44286</v>
      </c>
    </row>
    <row r="237" spans="1:9" x14ac:dyDescent="0.25">
      <c r="A237" t="s">
        <v>254</v>
      </c>
      <c r="B237" s="1">
        <v>44443</v>
      </c>
      <c r="C237">
        <v>1973</v>
      </c>
      <c r="D237" t="s">
        <v>12</v>
      </c>
      <c r="E237" t="s">
        <v>24</v>
      </c>
      <c r="F237" t="s">
        <v>20</v>
      </c>
      <c r="G237">
        <f ca="1">YEAR(TODAY()) - tbl_Customers[[#This Row],[Birth_Year]]</f>
        <v>52</v>
      </c>
      <c r="H237" t="str" cm="1">
        <f t="array" aca="1" ref="H2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37" s="1">
        <f>EOMONTH(tbl_Customers[[#This Row],[Signup_Date]], 0)</f>
        <v>44469</v>
      </c>
    </row>
    <row r="238" spans="1:9" x14ac:dyDescent="0.25">
      <c r="A238" t="s">
        <v>255</v>
      </c>
      <c r="B238" s="1">
        <v>45096</v>
      </c>
      <c r="C238">
        <v>1999</v>
      </c>
      <c r="D238" t="s">
        <v>26</v>
      </c>
      <c r="E238" t="s">
        <v>29</v>
      </c>
      <c r="F238" t="s">
        <v>14</v>
      </c>
      <c r="G238">
        <f ca="1">YEAR(TODAY()) - tbl_Customers[[#This Row],[Birth_Year]]</f>
        <v>26</v>
      </c>
      <c r="H238" t="str" cm="1">
        <f t="array" aca="1" ref="H2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38" s="1">
        <f>EOMONTH(tbl_Customers[[#This Row],[Signup_Date]], 0)</f>
        <v>45107</v>
      </c>
    </row>
    <row r="239" spans="1:9" x14ac:dyDescent="0.25">
      <c r="A239" t="s">
        <v>256</v>
      </c>
      <c r="B239" s="1">
        <v>44777</v>
      </c>
      <c r="C239">
        <v>1983</v>
      </c>
      <c r="D239" t="s">
        <v>12</v>
      </c>
      <c r="E239" t="s">
        <v>22</v>
      </c>
      <c r="F239" t="s">
        <v>14</v>
      </c>
      <c r="G239">
        <f ca="1">YEAR(TODAY()) - tbl_Customers[[#This Row],[Birth_Year]]</f>
        <v>42</v>
      </c>
      <c r="H239" t="str" cm="1">
        <f t="array" aca="1" ref="H2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39" s="1">
        <f>EOMONTH(tbl_Customers[[#This Row],[Signup_Date]], 0)</f>
        <v>44804</v>
      </c>
    </row>
    <row r="240" spans="1:9" x14ac:dyDescent="0.25">
      <c r="A240" t="s">
        <v>257</v>
      </c>
      <c r="B240" s="1">
        <v>44277</v>
      </c>
      <c r="C240">
        <v>1980</v>
      </c>
      <c r="D240" t="s">
        <v>7</v>
      </c>
      <c r="E240" t="s">
        <v>22</v>
      </c>
      <c r="F240" t="s">
        <v>20</v>
      </c>
      <c r="G240">
        <f ca="1">YEAR(TODAY()) - tbl_Customers[[#This Row],[Birth_Year]]</f>
        <v>45</v>
      </c>
      <c r="H240" t="str" cm="1">
        <f t="array" aca="1" ref="H2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40" s="1">
        <f>EOMONTH(tbl_Customers[[#This Row],[Signup_Date]], 0)</f>
        <v>44286</v>
      </c>
    </row>
    <row r="241" spans="1:9" x14ac:dyDescent="0.25">
      <c r="A241" t="s">
        <v>258</v>
      </c>
      <c r="B241" s="1">
        <v>44284</v>
      </c>
      <c r="C241">
        <v>1967</v>
      </c>
      <c r="D241" t="s">
        <v>7</v>
      </c>
      <c r="E241" t="s">
        <v>8</v>
      </c>
      <c r="F241" t="s">
        <v>20</v>
      </c>
      <c r="G241">
        <f ca="1">YEAR(TODAY()) - tbl_Customers[[#This Row],[Birth_Year]]</f>
        <v>58</v>
      </c>
      <c r="H241" t="str" cm="1">
        <f t="array" aca="1" ref="H2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41" s="1">
        <f>EOMONTH(tbl_Customers[[#This Row],[Signup_Date]], 0)</f>
        <v>44286</v>
      </c>
    </row>
    <row r="242" spans="1:9" x14ac:dyDescent="0.25">
      <c r="A242" t="s">
        <v>259</v>
      </c>
      <c r="B242" s="1">
        <v>44946</v>
      </c>
      <c r="C242">
        <v>1984</v>
      </c>
      <c r="D242" t="s">
        <v>17</v>
      </c>
      <c r="E242" t="s">
        <v>8</v>
      </c>
      <c r="F242" t="s">
        <v>20</v>
      </c>
      <c r="G242">
        <f ca="1">YEAR(TODAY()) - tbl_Customers[[#This Row],[Birth_Year]]</f>
        <v>41</v>
      </c>
      <c r="H242" t="str" cm="1">
        <f t="array" aca="1" ref="H2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42" s="1">
        <f>EOMONTH(tbl_Customers[[#This Row],[Signup_Date]], 0)</f>
        <v>44957</v>
      </c>
    </row>
    <row r="243" spans="1:9" x14ac:dyDescent="0.25">
      <c r="A243" t="s">
        <v>260</v>
      </c>
      <c r="B243" s="1">
        <v>44694</v>
      </c>
      <c r="C243">
        <v>1988</v>
      </c>
      <c r="D243" t="s">
        <v>19</v>
      </c>
      <c r="E243" t="s">
        <v>29</v>
      </c>
      <c r="F243" t="s">
        <v>20</v>
      </c>
      <c r="G243">
        <f ca="1">YEAR(TODAY()) - tbl_Customers[[#This Row],[Birth_Year]]</f>
        <v>37</v>
      </c>
      <c r="H243" t="str" cm="1">
        <f t="array" aca="1" ref="H2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43" s="1">
        <f>EOMONTH(tbl_Customers[[#This Row],[Signup_Date]], 0)</f>
        <v>44712</v>
      </c>
    </row>
    <row r="244" spans="1:9" x14ac:dyDescent="0.25">
      <c r="A244" t="s">
        <v>261</v>
      </c>
      <c r="B244" s="1">
        <v>45032</v>
      </c>
      <c r="C244">
        <v>1997</v>
      </c>
      <c r="D244" t="s">
        <v>12</v>
      </c>
      <c r="E244" t="s">
        <v>29</v>
      </c>
      <c r="F244" t="s">
        <v>14</v>
      </c>
      <c r="G244">
        <f ca="1">YEAR(TODAY()) - tbl_Customers[[#This Row],[Birth_Year]]</f>
        <v>28</v>
      </c>
      <c r="H244" t="str" cm="1">
        <f t="array" aca="1" ref="H2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44" s="1">
        <f>EOMONTH(tbl_Customers[[#This Row],[Signup_Date]], 0)</f>
        <v>45046</v>
      </c>
    </row>
    <row r="245" spans="1:9" x14ac:dyDescent="0.25">
      <c r="A245" t="s">
        <v>262</v>
      </c>
      <c r="B245" s="1">
        <v>44267</v>
      </c>
      <c r="C245">
        <v>1988</v>
      </c>
      <c r="D245" t="s">
        <v>19</v>
      </c>
      <c r="E245" t="s">
        <v>13</v>
      </c>
      <c r="F245" t="s">
        <v>20</v>
      </c>
      <c r="G245">
        <f ca="1">YEAR(TODAY()) - tbl_Customers[[#This Row],[Birth_Year]]</f>
        <v>37</v>
      </c>
      <c r="H245" t="str" cm="1">
        <f t="array" aca="1" ref="H2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45" s="1">
        <f>EOMONTH(tbl_Customers[[#This Row],[Signup_Date]], 0)</f>
        <v>44286</v>
      </c>
    </row>
    <row r="246" spans="1:9" x14ac:dyDescent="0.25">
      <c r="A246" t="s">
        <v>263</v>
      </c>
      <c r="B246" s="1">
        <v>44975</v>
      </c>
      <c r="C246">
        <v>1975</v>
      </c>
      <c r="D246" t="s">
        <v>17</v>
      </c>
      <c r="E246" t="s">
        <v>8</v>
      </c>
      <c r="F246" t="s">
        <v>20</v>
      </c>
      <c r="G246">
        <f ca="1">YEAR(TODAY()) - tbl_Customers[[#This Row],[Birth_Year]]</f>
        <v>50</v>
      </c>
      <c r="H246" t="str" cm="1">
        <f t="array" aca="1" ref="H2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46" s="1">
        <f>EOMONTH(tbl_Customers[[#This Row],[Signup_Date]], 0)</f>
        <v>44985</v>
      </c>
    </row>
    <row r="247" spans="1:9" x14ac:dyDescent="0.25">
      <c r="A247" t="s">
        <v>264</v>
      </c>
      <c r="B247" s="1">
        <v>44742</v>
      </c>
      <c r="C247">
        <v>1972</v>
      </c>
      <c r="D247" t="s">
        <v>7</v>
      </c>
      <c r="E247" t="s">
        <v>13</v>
      </c>
      <c r="F247" t="s">
        <v>14</v>
      </c>
      <c r="G247">
        <f ca="1">YEAR(TODAY()) - tbl_Customers[[#This Row],[Birth_Year]]</f>
        <v>53</v>
      </c>
      <c r="H247" t="str" cm="1">
        <f t="array" aca="1" ref="H2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47" s="1">
        <f>EOMONTH(tbl_Customers[[#This Row],[Signup_Date]], 0)</f>
        <v>44742</v>
      </c>
    </row>
    <row r="248" spans="1:9" x14ac:dyDescent="0.25">
      <c r="A248" t="s">
        <v>265</v>
      </c>
      <c r="B248" s="1">
        <v>44981</v>
      </c>
      <c r="C248">
        <v>2000</v>
      </c>
      <c r="D248" t="s">
        <v>19</v>
      </c>
      <c r="E248" t="s">
        <v>24</v>
      </c>
      <c r="F248" t="s">
        <v>9</v>
      </c>
      <c r="G248">
        <f ca="1">YEAR(TODAY()) - tbl_Customers[[#This Row],[Birth_Year]]</f>
        <v>25</v>
      </c>
      <c r="H248" t="str" cm="1">
        <f t="array" aca="1" ref="H2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48" s="1">
        <f>EOMONTH(tbl_Customers[[#This Row],[Signup_Date]], 0)</f>
        <v>44985</v>
      </c>
    </row>
    <row r="249" spans="1:9" x14ac:dyDescent="0.25">
      <c r="A249" t="s">
        <v>266</v>
      </c>
      <c r="B249" s="1">
        <v>44325</v>
      </c>
      <c r="C249">
        <v>2002</v>
      </c>
      <c r="D249" t="s">
        <v>19</v>
      </c>
      <c r="E249" t="s">
        <v>13</v>
      </c>
      <c r="F249" t="s">
        <v>9</v>
      </c>
      <c r="G249">
        <f ca="1">YEAR(TODAY()) - tbl_Customers[[#This Row],[Birth_Year]]</f>
        <v>23</v>
      </c>
      <c r="H249" t="str" cm="1">
        <f t="array" aca="1" ref="H2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249" s="1">
        <f>EOMONTH(tbl_Customers[[#This Row],[Signup_Date]], 0)</f>
        <v>44347</v>
      </c>
    </row>
    <row r="250" spans="1:9" x14ac:dyDescent="0.25">
      <c r="A250" t="s">
        <v>267</v>
      </c>
      <c r="B250" s="1">
        <v>44328</v>
      </c>
      <c r="C250">
        <v>2004</v>
      </c>
      <c r="D250" t="s">
        <v>7</v>
      </c>
      <c r="E250" t="s">
        <v>22</v>
      </c>
      <c r="F250" t="s">
        <v>14</v>
      </c>
      <c r="G250">
        <f ca="1">YEAR(TODAY()) - tbl_Customers[[#This Row],[Birth_Year]]</f>
        <v>21</v>
      </c>
      <c r="H250" t="str" cm="1">
        <f t="array" aca="1" ref="H2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250" s="1">
        <f>EOMONTH(tbl_Customers[[#This Row],[Signup_Date]], 0)</f>
        <v>44347</v>
      </c>
    </row>
    <row r="251" spans="1:9" x14ac:dyDescent="0.25">
      <c r="A251" t="s">
        <v>268</v>
      </c>
      <c r="B251" s="1">
        <v>44872</v>
      </c>
      <c r="C251">
        <v>1984</v>
      </c>
      <c r="D251" t="s">
        <v>12</v>
      </c>
      <c r="E251" t="s">
        <v>13</v>
      </c>
      <c r="F251" t="s">
        <v>9</v>
      </c>
      <c r="G251">
        <f ca="1">YEAR(TODAY()) - tbl_Customers[[#This Row],[Birth_Year]]</f>
        <v>41</v>
      </c>
      <c r="H251" t="str" cm="1">
        <f t="array" aca="1" ref="H2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51" s="1">
        <f>EOMONTH(tbl_Customers[[#This Row],[Signup_Date]], 0)</f>
        <v>44895</v>
      </c>
    </row>
    <row r="252" spans="1:9" x14ac:dyDescent="0.25">
      <c r="A252" t="s">
        <v>269</v>
      </c>
      <c r="B252" s="1">
        <v>44683</v>
      </c>
      <c r="C252">
        <v>1999</v>
      </c>
      <c r="D252" t="s">
        <v>7</v>
      </c>
      <c r="E252" t="s">
        <v>29</v>
      </c>
      <c r="F252" t="s">
        <v>14</v>
      </c>
      <c r="G252">
        <f ca="1">YEAR(TODAY()) - tbl_Customers[[#This Row],[Birth_Year]]</f>
        <v>26</v>
      </c>
      <c r="H252" t="str" cm="1">
        <f t="array" aca="1" ref="H2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52" s="1">
        <f>EOMONTH(tbl_Customers[[#This Row],[Signup_Date]], 0)</f>
        <v>44712</v>
      </c>
    </row>
    <row r="253" spans="1:9" x14ac:dyDescent="0.25">
      <c r="A253" t="s">
        <v>270</v>
      </c>
      <c r="B253" s="1">
        <v>44759</v>
      </c>
      <c r="C253">
        <v>1989</v>
      </c>
      <c r="D253" t="s">
        <v>19</v>
      </c>
      <c r="E253" t="s">
        <v>24</v>
      </c>
      <c r="F253" t="s">
        <v>20</v>
      </c>
      <c r="G253">
        <f ca="1">YEAR(TODAY()) - tbl_Customers[[#This Row],[Birth_Year]]</f>
        <v>36</v>
      </c>
      <c r="H253" t="str" cm="1">
        <f t="array" aca="1" ref="H2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53" s="1">
        <f>EOMONTH(tbl_Customers[[#This Row],[Signup_Date]], 0)</f>
        <v>44773</v>
      </c>
    </row>
    <row r="254" spans="1:9" x14ac:dyDescent="0.25">
      <c r="A254" t="s">
        <v>271</v>
      </c>
      <c r="B254" s="1">
        <v>44366</v>
      </c>
      <c r="C254">
        <v>1999</v>
      </c>
      <c r="D254" t="s">
        <v>12</v>
      </c>
      <c r="E254" t="s">
        <v>22</v>
      </c>
      <c r="F254" t="s">
        <v>20</v>
      </c>
      <c r="G254">
        <f ca="1">YEAR(TODAY()) - tbl_Customers[[#This Row],[Birth_Year]]</f>
        <v>26</v>
      </c>
      <c r="H254" t="str" cm="1">
        <f t="array" aca="1" ref="H2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54" s="1">
        <f>EOMONTH(tbl_Customers[[#This Row],[Signup_Date]], 0)</f>
        <v>44377</v>
      </c>
    </row>
    <row r="255" spans="1:9" x14ac:dyDescent="0.25">
      <c r="A255" t="s">
        <v>272</v>
      </c>
      <c r="B255" s="1">
        <v>44468</v>
      </c>
      <c r="C255">
        <v>1989</v>
      </c>
      <c r="D255" t="s">
        <v>12</v>
      </c>
      <c r="E255" t="s">
        <v>13</v>
      </c>
      <c r="F255" t="s">
        <v>9</v>
      </c>
      <c r="G255">
        <f ca="1">YEAR(TODAY()) - tbl_Customers[[#This Row],[Birth_Year]]</f>
        <v>36</v>
      </c>
      <c r="H255" t="str" cm="1">
        <f t="array" aca="1" ref="H2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55" s="1">
        <f>EOMONTH(tbl_Customers[[#This Row],[Signup_Date]], 0)</f>
        <v>44469</v>
      </c>
    </row>
    <row r="256" spans="1:9" x14ac:dyDescent="0.25">
      <c r="A256" t="s">
        <v>273</v>
      </c>
      <c r="B256" s="1">
        <v>44737</v>
      </c>
      <c r="C256">
        <v>1993</v>
      </c>
      <c r="D256" t="s">
        <v>7</v>
      </c>
      <c r="E256" t="s">
        <v>24</v>
      </c>
      <c r="F256" t="s">
        <v>20</v>
      </c>
      <c r="G256">
        <f ca="1">YEAR(TODAY()) - tbl_Customers[[#This Row],[Birth_Year]]</f>
        <v>32</v>
      </c>
      <c r="H256" t="str" cm="1">
        <f t="array" aca="1" ref="H2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56" s="1">
        <f>EOMONTH(tbl_Customers[[#This Row],[Signup_Date]], 0)</f>
        <v>44742</v>
      </c>
    </row>
    <row r="257" spans="1:9" x14ac:dyDescent="0.25">
      <c r="A257" t="s">
        <v>274</v>
      </c>
      <c r="B257" s="1">
        <v>45090</v>
      </c>
      <c r="C257">
        <v>1982</v>
      </c>
      <c r="D257" t="s">
        <v>19</v>
      </c>
      <c r="E257" t="s">
        <v>24</v>
      </c>
      <c r="F257" t="s">
        <v>9</v>
      </c>
      <c r="G257">
        <f ca="1">YEAR(TODAY()) - tbl_Customers[[#This Row],[Birth_Year]]</f>
        <v>43</v>
      </c>
      <c r="H257" t="str" cm="1">
        <f t="array" aca="1" ref="H2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57" s="1">
        <f>EOMONTH(tbl_Customers[[#This Row],[Signup_Date]], 0)</f>
        <v>45107</v>
      </c>
    </row>
    <row r="258" spans="1:9" x14ac:dyDescent="0.25">
      <c r="A258" t="s">
        <v>275</v>
      </c>
      <c r="B258" s="1">
        <v>44818</v>
      </c>
      <c r="C258">
        <v>1982</v>
      </c>
      <c r="D258" t="s">
        <v>17</v>
      </c>
      <c r="E258" t="s">
        <v>22</v>
      </c>
      <c r="F258" t="s">
        <v>9</v>
      </c>
      <c r="G258">
        <f ca="1">YEAR(TODAY()) - tbl_Customers[[#This Row],[Birth_Year]]</f>
        <v>43</v>
      </c>
      <c r="H258" t="str" cm="1">
        <f t="array" aca="1" ref="H2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58" s="1">
        <f>EOMONTH(tbl_Customers[[#This Row],[Signup_Date]], 0)</f>
        <v>44834</v>
      </c>
    </row>
    <row r="259" spans="1:9" x14ac:dyDescent="0.25">
      <c r="A259" t="s">
        <v>276</v>
      </c>
      <c r="B259" s="1">
        <v>44630</v>
      </c>
      <c r="C259">
        <v>1966</v>
      </c>
      <c r="D259" t="s">
        <v>19</v>
      </c>
      <c r="E259" t="s">
        <v>13</v>
      </c>
      <c r="F259" t="s">
        <v>20</v>
      </c>
      <c r="G259">
        <f ca="1">YEAR(TODAY()) - tbl_Customers[[#This Row],[Birth_Year]]</f>
        <v>59</v>
      </c>
      <c r="H259" t="str" cm="1">
        <f t="array" aca="1" ref="H2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59" s="1">
        <f>EOMONTH(tbl_Customers[[#This Row],[Signup_Date]], 0)</f>
        <v>44651</v>
      </c>
    </row>
    <row r="260" spans="1:9" x14ac:dyDescent="0.25">
      <c r="A260" t="s">
        <v>277</v>
      </c>
      <c r="B260" s="1">
        <v>44413</v>
      </c>
      <c r="C260">
        <v>1999</v>
      </c>
      <c r="D260" t="s">
        <v>26</v>
      </c>
      <c r="E260" t="s">
        <v>24</v>
      </c>
      <c r="F260" t="s">
        <v>20</v>
      </c>
      <c r="G260">
        <f ca="1">YEAR(TODAY()) - tbl_Customers[[#This Row],[Birth_Year]]</f>
        <v>26</v>
      </c>
      <c r="H260" t="str" cm="1">
        <f t="array" aca="1" ref="H2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60" s="1">
        <f>EOMONTH(tbl_Customers[[#This Row],[Signup_Date]], 0)</f>
        <v>44439</v>
      </c>
    </row>
    <row r="261" spans="1:9" x14ac:dyDescent="0.25">
      <c r="A261" t="s">
        <v>278</v>
      </c>
      <c r="B261" s="1">
        <v>44749</v>
      </c>
      <c r="C261">
        <v>1980</v>
      </c>
      <c r="D261" t="s">
        <v>17</v>
      </c>
      <c r="E261" t="s">
        <v>24</v>
      </c>
      <c r="F261" t="s">
        <v>9</v>
      </c>
      <c r="G261">
        <f ca="1">YEAR(TODAY()) - tbl_Customers[[#This Row],[Birth_Year]]</f>
        <v>45</v>
      </c>
      <c r="H261" t="str" cm="1">
        <f t="array" aca="1" ref="H2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61" s="1">
        <f>EOMONTH(tbl_Customers[[#This Row],[Signup_Date]], 0)</f>
        <v>44773</v>
      </c>
    </row>
    <row r="262" spans="1:9" x14ac:dyDescent="0.25">
      <c r="A262" t="s">
        <v>279</v>
      </c>
      <c r="B262" s="1">
        <v>44970</v>
      </c>
      <c r="C262">
        <v>2000</v>
      </c>
      <c r="D262" t="s">
        <v>12</v>
      </c>
      <c r="E262" t="s">
        <v>8</v>
      </c>
      <c r="F262" t="s">
        <v>20</v>
      </c>
      <c r="G262">
        <f ca="1">YEAR(TODAY()) - tbl_Customers[[#This Row],[Birth_Year]]</f>
        <v>25</v>
      </c>
      <c r="H262" t="str" cm="1">
        <f t="array" aca="1" ref="H2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62" s="1">
        <f>EOMONTH(tbl_Customers[[#This Row],[Signup_Date]], 0)</f>
        <v>44985</v>
      </c>
    </row>
    <row r="263" spans="1:9" x14ac:dyDescent="0.25">
      <c r="A263" t="s">
        <v>280</v>
      </c>
      <c r="B263" s="1">
        <v>44944</v>
      </c>
      <c r="C263">
        <v>1997</v>
      </c>
      <c r="D263" t="s">
        <v>17</v>
      </c>
      <c r="E263" t="s">
        <v>24</v>
      </c>
      <c r="F263" t="s">
        <v>14</v>
      </c>
      <c r="G263">
        <f ca="1">YEAR(TODAY()) - tbl_Customers[[#This Row],[Birth_Year]]</f>
        <v>28</v>
      </c>
      <c r="H263" t="str" cm="1">
        <f t="array" aca="1" ref="H2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63" s="1">
        <f>EOMONTH(tbl_Customers[[#This Row],[Signup_Date]], 0)</f>
        <v>44957</v>
      </c>
    </row>
    <row r="264" spans="1:9" x14ac:dyDescent="0.25">
      <c r="A264" t="s">
        <v>281</v>
      </c>
      <c r="B264" s="1">
        <v>44903</v>
      </c>
      <c r="C264">
        <v>1968</v>
      </c>
      <c r="D264" t="s">
        <v>12</v>
      </c>
      <c r="E264" t="s">
        <v>8</v>
      </c>
      <c r="F264" t="s">
        <v>20</v>
      </c>
      <c r="G264">
        <f ca="1">YEAR(TODAY()) - tbl_Customers[[#This Row],[Birth_Year]]</f>
        <v>57</v>
      </c>
      <c r="H264" t="str" cm="1">
        <f t="array" aca="1" ref="H2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64" s="1">
        <f>EOMONTH(tbl_Customers[[#This Row],[Signup_Date]], 0)</f>
        <v>44926</v>
      </c>
    </row>
    <row r="265" spans="1:9" x14ac:dyDescent="0.25">
      <c r="A265" t="s">
        <v>282</v>
      </c>
      <c r="B265" s="1">
        <v>44402</v>
      </c>
      <c r="C265">
        <v>1997</v>
      </c>
      <c r="D265" t="s">
        <v>12</v>
      </c>
      <c r="E265" t="s">
        <v>13</v>
      </c>
      <c r="F265" t="s">
        <v>20</v>
      </c>
      <c r="G265">
        <f ca="1">YEAR(TODAY()) - tbl_Customers[[#This Row],[Birth_Year]]</f>
        <v>28</v>
      </c>
      <c r="H265" t="str" cm="1">
        <f t="array" aca="1" ref="H2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65" s="1">
        <f>EOMONTH(tbl_Customers[[#This Row],[Signup_Date]], 0)</f>
        <v>44408</v>
      </c>
    </row>
    <row r="266" spans="1:9" x14ac:dyDescent="0.25">
      <c r="A266" t="s">
        <v>283</v>
      </c>
      <c r="B266" s="1">
        <v>44927</v>
      </c>
      <c r="C266">
        <v>1978</v>
      </c>
      <c r="D266" t="s">
        <v>17</v>
      </c>
      <c r="E266" t="s">
        <v>13</v>
      </c>
      <c r="F266" t="s">
        <v>14</v>
      </c>
      <c r="G266">
        <f ca="1">YEAR(TODAY()) - tbl_Customers[[#This Row],[Birth_Year]]</f>
        <v>47</v>
      </c>
      <c r="H266" t="str" cm="1">
        <f t="array" aca="1" ref="H2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66" s="1">
        <f>EOMONTH(tbl_Customers[[#This Row],[Signup_Date]], 0)</f>
        <v>44957</v>
      </c>
    </row>
    <row r="267" spans="1:9" x14ac:dyDescent="0.25">
      <c r="A267" t="s">
        <v>284</v>
      </c>
      <c r="B267" s="1">
        <v>44516</v>
      </c>
      <c r="C267">
        <v>1985</v>
      </c>
      <c r="D267" t="s">
        <v>12</v>
      </c>
      <c r="E267" t="s">
        <v>13</v>
      </c>
      <c r="F267" t="s">
        <v>20</v>
      </c>
      <c r="G267">
        <f ca="1">YEAR(TODAY()) - tbl_Customers[[#This Row],[Birth_Year]]</f>
        <v>40</v>
      </c>
      <c r="H267" t="str" cm="1">
        <f t="array" aca="1" ref="H2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67" s="1">
        <f>EOMONTH(tbl_Customers[[#This Row],[Signup_Date]], 0)</f>
        <v>44530</v>
      </c>
    </row>
    <row r="268" spans="1:9" x14ac:dyDescent="0.25">
      <c r="A268" t="s">
        <v>285</v>
      </c>
      <c r="B268" s="1">
        <v>44605</v>
      </c>
      <c r="C268">
        <v>1984</v>
      </c>
      <c r="D268" t="s">
        <v>12</v>
      </c>
      <c r="E268" t="s">
        <v>29</v>
      </c>
      <c r="F268" t="s">
        <v>20</v>
      </c>
      <c r="G268">
        <f ca="1">YEAR(TODAY()) - tbl_Customers[[#This Row],[Birth_Year]]</f>
        <v>41</v>
      </c>
      <c r="H268" t="str" cm="1">
        <f t="array" aca="1" ref="H2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68" s="1">
        <f>EOMONTH(tbl_Customers[[#This Row],[Signup_Date]], 0)</f>
        <v>44620</v>
      </c>
    </row>
    <row r="269" spans="1:9" x14ac:dyDescent="0.25">
      <c r="A269" t="s">
        <v>286</v>
      </c>
      <c r="B269" s="1">
        <v>44884</v>
      </c>
      <c r="C269">
        <v>1972</v>
      </c>
      <c r="D269" t="s">
        <v>26</v>
      </c>
      <c r="E269" t="s">
        <v>13</v>
      </c>
      <c r="F269" t="s">
        <v>9</v>
      </c>
      <c r="G269">
        <f ca="1">YEAR(TODAY()) - tbl_Customers[[#This Row],[Birth_Year]]</f>
        <v>53</v>
      </c>
      <c r="H269" t="str" cm="1">
        <f t="array" aca="1" ref="H2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69" s="1">
        <f>EOMONTH(tbl_Customers[[#This Row],[Signup_Date]], 0)</f>
        <v>44895</v>
      </c>
    </row>
    <row r="270" spans="1:9" x14ac:dyDescent="0.25">
      <c r="A270" t="s">
        <v>287</v>
      </c>
      <c r="B270" s="1">
        <v>44862</v>
      </c>
      <c r="C270">
        <v>1971</v>
      </c>
      <c r="D270" t="s">
        <v>19</v>
      </c>
      <c r="E270" t="s">
        <v>24</v>
      </c>
      <c r="F270" t="s">
        <v>20</v>
      </c>
      <c r="G270">
        <f ca="1">YEAR(TODAY()) - tbl_Customers[[#This Row],[Birth_Year]]</f>
        <v>54</v>
      </c>
      <c r="H270" t="str" cm="1">
        <f t="array" aca="1" ref="H2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70" s="1">
        <f>EOMONTH(tbl_Customers[[#This Row],[Signup_Date]], 0)</f>
        <v>44865</v>
      </c>
    </row>
    <row r="271" spans="1:9" x14ac:dyDescent="0.25">
      <c r="A271" t="s">
        <v>288</v>
      </c>
      <c r="B271" s="1">
        <v>44579</v>
      </c>
      <c r="C271">
        <v>1967</v>
      </c>
      <c r="D271" t="s">
        <v>19</v>
      </c>
      <c r="E271" t="s">
        <v>22</v>
      </c>
      <c r="F271" t="s">
        <v>20</v>
      </c>
      <c r="G271">
        <f ca="1">YEAR(TODAY()) - tbl_Customers[[#This Row],[Birth_Year]]</f>
        <v>58</v>
      </c>
      <c r="H271" t="str" cm="1">
        <f t="array" aca="1" ref="H2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71" s="1">
        <f>EOMONTH(tbl_Customers[[#This Row],[Signup_Date]], 0)</f>
        <v>44592</v>
      </c>
    </row>
    <row r="272" spans="1:9" x14ac:dyDescent="0.25">
      <c r="A272" t="s">
        <v>289</v>
      </c>
      <c r="B272" s="1">
        <v>44645</v>
      </c>
      <c r="C272">
        <v>1981</v>
      </c>
      <c r="D272" t="s">
        <v>26</v>
      </c>
      <c r="E272" t="s">
        <v>8</v>
      </c>
      <c r="F272" t="s">
        <v>14</v>
      </c>
      <c r="G272">
        <f ca="1">YEAR(TODAY()) - tbl_Customers[[#This Row],[Birth_Year]]</f>
        <v>44</v>
      </c>
      <c r="H272" t="str" cm="1">
        <f t="array" aca="1" ref="H2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72" s="1">
        <f>EOMONTH(tbl_Customers[[#This Row],[Signup_Date]], 0)</f>
        <v>44651</v>
      </c>
    </row>
    <row r="273" spans="1:9" x14ac:dyDescent="0.25">
      <c r="A273" t="s">
        <v>290</v>
      </c>
      <c r="B273" s="1">
        <v>44726</v>
      </c>
      <c r="C273">
        <v>1997</v>
      </c>
      <c r="D273" t="s">
        <v>17</v>
      </c>
      <c r="E273" t="s">
        <v>29</v>
      </c>
      <c r="F273" t="s">
        <v>9</v>
      </c>
      <c r="G273">
        <f ca="1">YEAR(TODAY()) - tbl_Customers[[#This Row],[Birth_Year]]</f>
        <v>28</v>
      </c>
      <c r="H273" t="str" cm="1">
        <f t="array" aca="1" ref="H2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73" s="1">
        <f>EOMONTH(tbl_Customers[[#This Row],[Signup_Date]], 0)</f>
        <v>44742</v>
      </c>
    </row>
    <row r="274" spans="1:9" x14ac:dyDescent="0.25">
      <c r="A274" t="s">
        <v>291</v>
      </c>
      <c r="B274" s="1">
        <v>44659</v>
      </c>
      <c r="C274">
        <v>1976</v>
      </c>
      <c r="D274" t="s">
        <v>7</v>
      </c>
      <c r="E274" t="s">
        <v>13</v>
      </c>
      <c r="F274" t="s">
        <v>9</v>
      </c>
      <c r="G274">
        <f ca="1">YEAR(TODAY()) - tbl_Customers[[#This Row],[Birth_Year]]</f>
        <v>49</v>
      </c>
      <c r="H274" t="str" cm="1">
        <f t="array" aca="1" ref="H2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74" s="1">
        <f>EOMONTH(tbl_Customers[[#This Row],[Signup_Date]], 0)</f>
        <v>44681</v>
      </c>
    </row>
    <row r="275" spans="1:9" x14ac:dyDescent="0.25">
      <c r="A275" t="s">
        <v>292</v>
      </c>
      <c r="B275" s="1">
        <v>44320</v>
      </c>
      <c r="C275">
        <v>1986</v>
      </c>
      <c r="D275" t="s">
        <v>7</v>
      </c>
      <c r="E275" t="s">
        <v>13</v>
      </c>
      <c r="F275" t="s">
        <v>9</v>
      </c>
      <c r="G275">
        <f ca="1">YEAR(TODAY()) - tbl_Customers[[#This Row],[Birth_Year]]</f>
        <v>39</v>
      </c>
      <c r="H275" t="str" cm="1">
        <f t="array" aca="1" ref="H2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75" s="1">
        <f>EOMONTH(tbl_Customers[[#This Row],[Signup_Date]], 0)</f>
        <v>44347</v>
      </c>
    </row>
    <row r="276" spans="1:9" x14ac:dyDescent="0.25">
      <c r="A276" t="s">
        <v>293</v>
      </c>
      <c r="B276" s="1">
        <v>44450</v>
      </c>
      <c r="C276">
        <v>1986</v>
      </c>
      <c r="D276" t="s">
        <v>7</v>
      </c>
      <c r="E276" t="s">
        <v>22</v>
      </c>
      <c r="F276" t="s">
        <v>20</v>
      </c>
      <c r="G276">
        <f ca="1">YEAR(TODAY()) - tbl_Customers[[#This Row],[Birth_Year]]</f>
        <v>39</v>
      </c>
      <c r="H276" t="str" cm="1">
        <f t="array" aca="1" ref="H2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76" s="1">
        <f>EOMONTH(tbl_Customers[[#This Row],[Signup_Date]], 0)</f>
        <v>44469</v>
      </c>
    </row>
    <row r="277" spans="1:9" x14ac:dyDescent="0.25">
      <c r="A277" t="s">
        <v>294</v>
      </c>
      <c r="B277" s="1">
        <v>44427</v>
      </c>
      <c r="C277">
        <v>1994</v>
      </c>
      <c r="D277" t="s">
        <v>26</v>
      </c>
      <c r="E277" t="s">
        <v>22</v>
      </c>
      <c r="F277" t="s">
        <v>9</v>
      </c>
      <c r="G277">
        <f ca="1">YEAR(TODAY()) - tbl_Customers[[#This Row],[Birth_Year]]</f>
        <v>31</v>
      </c>
      <c r="H277" t="str" cm="1">
        <f t="array" aca="1" ref="H2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77" s="1">
        <f>EOMONTH(tbl_Customers[[#This Row],[Signup_Date]], 0)</f>
        <v>44439</v>
      </c>
    </row>
    <row r="278" spans="1:9" x14ac:dyDescent="0.25">
      <c r="A278" t="s">
        <v>295</v>
      </c>
      <c r="B278" s="1">
        <v>44262</v>
      </c>
      <c r="C278">
        <v>2002</v>
      </c>
      <c r="D278" t="s">
        <v>26</v>
      </c>
      <c r="E278" t="s">
        <v>29</v>
      </c>
      <c r="F278" t="s">
        <v>14</v>
      </c>
      <c r="G278">
        <f ca="1">YEAR(TODAY()) - tbl_Customers[[#This Row],[Birth_Year]]</f>
        <v>23</v>
      </c>
      <c r="H278" t="str" cm="1">
        <f t="array" aca="1" ref="H2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278" s="1">
        <f>EOMONTH(tbl_Customers[[#This Row],[Signup_Date]], 0)</f>
        <v>44286</v>
      </c>
    </row>
    <row r="279" spans="1:9" x14ac:dyDescent="0.25">
      <c r="A279" t="s">
        <v>296</v>
      </c>
      <c r="B279" s="1">
        <v>44543</v>
      </c>
      <c r="C279">
        <v>2002</v>
      </c>
      <c r="D279" t="s">
        <v>12</v>
      </c>
      <c r="E279" t="s">
        <v>8</v>
      </c>
      <c r="F279" t="s">
        <v>9</v>
      </c>
      <c r="G279">
        <f ca="1">YEAR(TODAY()) - tbl_Customers[[#This Row],[Birth_Year]]</f>
        <v>23</v>
      </c>
      <c r="H279" t="str" cm="1">
        <f t="array" aca="1" ref="H2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279" s="1">
        <f>EOMONTH(tbl_Customers[[#This Row],[Signup_Date]], 0)</f>
        <v>44561</v>
      </c>
    </row>
    <row r="280" spans="1:9" x14ac:dyDescent="0.25">
      <c r="A280" t="s">
        <v>297</v>
      </c>
      <c r="B280" s="1">
        <v>44218</v>
      </c>
      <c r="C280">
        <v>1972</v>
      </c>
      <c r="D280" t="s">
        <v>7</v>
      </c>
      <c r="E280" t="s">
        <v>13</v>
      </c>
      <c r="F280" t="s">
        <v>14</v>
      </c>
      <c r="G280">
        <f ca="1">YEAR(TODAY()) - tbl_Customers[[#This Row],[Birth_Year]]</f>
        <v>53</v>
      </c>
      <c r="H280" t="str" cm="1">
        <f t="array" aca="1" ref="H2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280" s="1">
        <f>EOMONTH(tbl_Customers[[#This Row],[Signup_Date]], 0)</f>
        <v>44227</v>
      </c>
    </row>
    <row r="281" spans="1:9" x14ac:dyDescent="0.25">
      <c r="A281" t="s">
        <v>298</v>
      </c>
      <c r="B281" s="1">
        <v>44799</v>
      </c>
      <c r="C281">
        <v>1991</v>
      </c>
      <c r="D281" t="s">
        <v>17</v>
      </c>
      <c r="E281" t="s">
        <v>29</v>
      </c>
      <c r="F281" t="s">
        <v>9</v>
      </c>
      <c r="G281">
        <f ca="1">YEAR(TODAY()) - tbl_Customers[[#This Row],[Birth_Year]]</f>
        <v>34</v>
      </c>
      <c r="H281" t="str" cm="1">
        <f t="array" aca="1" ref="H2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81" s="1">
        <f>EOMONTH(tbl_Customers[[#This Row],[Signup_Date]], 0)</f>
        <v>44804</v>
      </c>
    </row>
    <row r="282" spans="1:9" x14ac:dyDescent="0.25">
      <c r="A282" t="s">
        <v>299</v>
      </c>
      <c r="B282" s="1">
        <v>44764</v>
      </c>
      <c r="C282">
        <v>1991</v>
      </c>
      <c r="D282" t="s">
        <v>17</v>
      </c>
      <c r="E282" t="s">
        <v>24</v>
      </c>
      <c r="F282" t="s">
        <v>9</v>
      </c>
      <c r="G282">
        <f ca="1">YEAR(TODAY()) - tbl_Customers[[#This Row],[Birth_Year]]</f>
        <v>34</v>
      </c>
      <c r="H282" t="str" cm="1">
        <f t="array" aca="1" ref="H2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82" s="1">
        <f>EOMONTH(tbl_Customers[[#This Row],[Signup_Date]], 0)</f>
        <v>44773</v>
      </c>
    </row>
    <row r="283" spans="1:9" x14ac:dyDescent="0.25">
      <c r="A283" t="s">
        <v>300</v>
      </c>
      <c r="B283" s="1">
        <v>44432</v>
      </c>
      <c r="C283">
        <v>1998</v>
      </c>
      <c r="D283" t="s">
        <v>7</v>
      </c>
      <c r="E283" t="s">
        <v>24</v>
      </c>
      <c r="F283" t="s">
        <v>14</v>
      </c>
      <c r="G283">
        <f ca="1">YEAR(TODAY()) - tbl_Customers[[#This Row],[Birth_Year]]</f>
        <v>27</v>
      </c>
      <c r="H283" t="str" cm="1">
        <f t="array" aca="1" ref="H2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83" s="1">
        <f>EOMONTH(tbl_Customers[[#This Row],[Signup_Date]], 0)</f>
        <v>44439</v>
      </c>
    </row>
    <row r="284" spans="1:9" x14ac:dyDescent="0.25">
      <c r="A284" t="s">
        <v>301</v>
      </c>
      <c r="B284" s="1">
        <v>44799</v>
      </c>
      <c r="C284">
        <v>1985</v>
      </c>
      <c r="D284" t="s">
        <v>7</v>
      </c>
      <c r="E284" t="s">
        <v>29</v>
      </c>
      <c r="F284" t="s">
        <v>9</v>
      </c>
      <c r="G284">
        <f ca="1">YEAR(TODAY()) - tbl_Customers[[#This Row],[Birth_Year]]</f>
        <v>40</v>
      </c>
      <c r="H284" t="str" cm="1">
        <f t="array" aca="1" ref="H2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84" s="1">
        <f>EOMONTH(tbl_Customers[[#This Row],[Signup_Date]], 0)</f>
        <v>44804</v>
      </c>
    </row>
    <row r="285" spans="1:9" x14ac:dyDescent="0.25">
      <c r="A285" t="s">
        <v>302</v>
      </c>
      <c r="B285" s="1">
        <v>44422</v>
      </c>
      <c r="C285">
        <v>1994</v>
      </c>
      <c r="D285" t="s">
        <v>7</v>
      </c>
      <c r="E285" t="s">
        <v>13</v>
      </c>
      <c r="F285" t="s">
        <v>9</v>
      </c>
      <c r="G285">
        <f ca="1">YEAR(TODAY()) - tbl_Customers[[#This Row],[Birth_Year]]</f>
        <v>31</v>
      </c>
      <c r="H285" t="str" cm="1">
        <f t="array" aca="1" ref="H2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85" s="1">
        <f>EOMONTH(tbl_Customers[[#This Row],[Signup_Date]], 0)</f>
        <v>44439</v>
      </c>
    </row>
    <row r="286" spans="1:9" x14ac:dyDescent="0.25">
      <c r="A286" t="s">
        <v>303</v>
      </c>
      <c r="B286" s="1">
        <v>44204</v>
      </c>
      <c r="C286">
        <v>1997</v>
      </c>
      <c r="D286" t="s">
        <v>26</v>
      </c>
      <c r="E286" t="s">
        <v>29</v>
      </c>
      <c r="F286" t="s">
        <v>9</v>
      </c>
      <c r="G286">
        <f ca="1">YEAR(TODAY()) - tbl_Customers[[#This Row],[Birth_Year]]</f>
        <v>28</v>
      </c>
      <c r="H286" t="str" cm="1">
        <f t="array" aca="1" ref="H2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86" s="1">
        <f>EOMONTH(tbl_Customers[[#This Row],[Signup_Date]], 0)</f>
        <v>44227</v>
      </c>
    </row>
    <row r="287" spans="1:9" x14ac:dyDescent="0.25">
      <c r="A287" t="s">
        <v>304</v>
      </c>
      <c r="B287" s="1">
        <v>44269</v>
      </c>
      <c r="C287">
        <v>1992</v>
      </c>
      <c r="D287" t="s">
        <v>26</v>
      </c>
      <c r="E287" t="s">
        <v>13</v>
      </c>
      <c r="F287" t="s">
        <v>20</v>
      </c>
      <c r="G287">
        <f ca="1">YEAR(TODAY()) - tbl_Customers[[#This Row],[Birth_Year]]</f>
        <v>33</v>
      </c>
      <c r="H287" t="str" cm="1">
        <f t="array" aca="1" ref="H2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87" s="1">
        <f>EOMONTH(tbl_Customers[[#This Row],[Signup_Date]], 0)</f>
        <v>44286</v>
      </c>
    </row>
    <row r="288" spans="1:9" x14ac:dyDescent="0.25">
      <c r="A288" t="s">
        <v>305</v>
      </c>
      <c r="B288" s="1">
        <v>44921</v>
      </c>
      <c r="C288">
        <v>1997</v>
      </c>
      <c r="D288" t="s">
        <v>26</v>
      </c>
      <c r="E288" t="s">
        <v>22</v>
      </c>
      <c r="F288" t="s">
        <v>14</v>
      </c>
      <c r="G288">
        <f ca="1">YEAR(TODAY()) - tbl_Customers[[#This Row],[Birth_Year]]</f>
        <v>28</v>
      </c>
      <c r="H288" t="str" cm="1">
        <f t="array" aca="1" ref="H2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88" s="1">
        <f>EOMONTH(tbl_Customers[[#This Row],[Signup_Date]], 0)</f>
        <v>44926</v>
      </c>
    </row>
    <row r="289" spans="1:9" x14ac:dyDescent="0.25">
      <c r="A289" t="s">
        <v>306</v>
      </c>
      <c r="B289" s="1">
        <v>44843</v>
      </c>
      <c r="C289">
        <v>1969</v>
      </c>
      <c r="D289" t="s">
        <v>19</v>
      </c>
      <c r="E289" t="s">
        <v>29</v>
      </c>
      <c r="F289" t="s">
        <v>9</v>
      </c>
      <c r="G289">
        <f ca="1">YEAR(TODAY()) - tbl_Customers[[#This Row],[Birth_Year]]</f>
        <v>56</v>
      </c>
      <c r="H289" t="str" cm="1">
        <f t="array" aca="1" ref="H2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89" s="1">
        <f>EOMONTH(tbl_Customers[[#This Row],[Signup_Date]], 0)</f>
        <v>44865</v>
      </c>
    </row>
    <row r="290" spans="1:9" x14ac:dyDescent="0.25">
      <c r="A290" t="s">
        <v>307</v>
      </c>
      <c r="B290" s="1">
        <v>44257</v>
      </c>
      <c r="C290">
        <v>1983</v>
      </c>
      <c r="D290" t="s">
        <v>17</v>
      </c>
      <c r="E290" t="s">
        <v>13</v>
      </c>
      <c r="F290" t="s">
        <v>14</v>
      </c>
      <c r="G290">
        <f ca="1">YEAR(TODAY()) - tbl_Customers[[#This Row],[Birth_Year]]</f>
        <v>42</v>
      </c>
      <c r="H290" t="str" cm="1">
        <f t="array" aca="1" ref="H2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90" s="1">
        <f>EOMONTH(tbl_Customers[[#This Row],[Signup_Date]], 0)</f>
        <v>44286</v>
      </c>
    </row>
    <row r="291" spans="1:9" x14ac:dyDescent="0.25">
      <c r="A291" t="s">
        <v>308</v>
      </c>
      <c r="B291" s="1">
        <v>44431</v>
      </c>
      <c r="C291">
        <v>1968</v>
      </c>
      <c r="D291" t="s">
        <v>17</v>
      </c>
      <c r="E291" t="s">
        <v>29</v>
      </c>
      <c r="F291" t="s">
        <v>14</v>
      </c>
      <c r="G291">
        <f ca="1">YEAR(TODAY()) - tbl_Customers[[#This Row],[Birth_Year]]</f>
        <v>57</v>
      </c>
      <c r="H291" t="str" cm="1">
        <f t="array" aca="1" ref="H2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91" s="1">
        <f>EOMONTH(tbl_Customers[[#This Row],[Signup_Date]], 0)</f>
        <v>44439</v>
      </c>
    </row>
    <row r="292" spans="1:9" x14ac:dyDescent="0.25">
      <c r="A292" t="s">
        <v>309</v>
      </c>
      <c r="B292" s="1">
        <v>44266</v>
      </c>
      <c r="C292">
        <v>1999</v>
      </c>
      <c r="D292" t="s">
        <v>12</v>
      </c>
      <c r="E292" t="s">
        <v>29</v>
      </c>
      <c r="F292" t="s">
        <v>14</v>
      </c>
      <c r="G292">
        <f ca="1">YEAR(TODAY()) - tbl_Customers[[#This Row],[Birth_Year]]</f>
        <v>26</v>
      </c>
      <c r="H292" t="str" cm="1">
        <f t="array" aca="1" ref="H2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92" s="1">
        <f>EOMONTH(tbl_Customers[[#This Row],[Signup_Date]], 0)</f>
        <v>44286</v>
      </c>
    </row>
    <row r="293" spans="1:9" x14ac:dyDescent="0.25">
      <c r="A293" t="s">
        <v>310</v>
      </c>
      <c r="B293" s="1">
        <v>44229</v>
      </c>
      <c r="C293">
        <v>1981</v>
      </c>
      <c r="D293" t="s">
        <v>26</v>
      </c>
      <c r="E293" t="s">
        <v>13</v>
      </c>
      <c r="F293" t="s">
        <v>9</v>
      </c>
      <c r="G293">
        <f ca="1">YEAR(TODAY()) - tbl_Customers[[#This Row],[Birth_Year]]</f>
        <v>44</v>
      </c>
      <c r="H293" t="str" cm="1">
        <f t="array" aca="1" ref="H2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293" s="1">
        <f>EOMONTH(tbl_Customers[[#This Row],[Signup_Date]], 0)</f>
        <v>44255</v>
      </c>
    </row>
    <row r="294" spans="1:9" x14ac:dyDescent="0.25">
      <c r="A294" t="s">
        <v>311</v>
      </c>
      <c r="B294" s="1">
        <v>45077</v>
      </c>
      <c r="C294">
        <v>1992</v>
      </c>
      <c r="D294" t="s">
        <v>19</v>
      </c>
      <c r="E294" t="s">
        <v>13</v>
      </c>
      <c r="F294" t="s">
        <v>9</v>
      </c>
      <c r="G294">
        <f ca="1">YEAR(TODAY()) - tbl_Customers[[#This Row],[Birth_Year]]</f>
        <v>33</v>
      </c>
      <c r="H294" t="str" cm="1">
        <f t="array" aca="1" ref="H2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94" s="1">
        <f>EOMONTH(tbl_Customers[[#This Row],[Signup_Date]], 0)</f>
        <v>45077</v>
      </c>
    </row>
    <row r="295" spans="1:9" x14ac:dyDescent="0.25">
      <c r="A295" t="s">
        <v>312</v>
      </c>
      <c r="B295" s="1">
        <v>44535</v>
      </c>
      <c r="C295">
        <v>1994</v>
      </c>
      <c r="D295" t="s">
        <v>19</v>
      </c>
      <c r="E295" t="s">
        <v>8</v>
      </c>
      <c r="F295" t="s">
        <v>14</v>
      </c>
      <c r="G295">
        <f ca="1">YEAR(TODAY()) - tbl_Customers[[#This Row],[Birth_Year]]</f>
        <v>31</v>
      </c>
      <c r="H295" t="str" cm="1">
        <f t="array" aca="1" ref="H2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95" s="1">
        <f>EOMONTH(tbl_Customers[[#This Row],[Signup_Date]], 0)</f>
        <v>44561</v>
      </c>
    </row>
    <row r="296" spans="1:9" x14ac:dyDescent="0.25">
      <c r="A296" t="s">
        <v>313</v>
      </c>
      <c r="B296" s="1">
        <v>44269</v>
      </c>
      <c r="C296">
        <v>1993</v>
      </c>
      <c r="D296" t="s">
        <v>17</v>
      </c>
      <c r="E296" t="s">
        <v>29</v>
      </c>
      <c r="F296" t="s">
        <v>20</v>
      </c>
      <c r="G296">
        <f ca="1">YEAR(TODAY()) - tbl_Customers[[#This Row],[Birth_Year]]</f>
        <v>32</v>
      </c>
      <c r="H296" t="str" cm="1">
        <f t="array" aca="1" ref="H2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96" s="1">
        <f>EOMONTH(tbl_Customers[[#This Row],[Signup_Date]], 0)</f>
        <v>44286</v>
      </c>
    </row>
    <row r="297" spans="1:9" x14ac:dyDescent="0.25">
      <c r="A297" t="s">
        <v>314</v>
      </c>
      <c r="B297" s="1">
        <v>44723</v>
      </c>
      <c r="C297">
        <v>1970</v>
      </c>
      <c r="D297" t="s">
        <v>26</v>
      </c>
      <c r="E297" t="s">
        <v>24</v>
      </c>
      <c r="F297" t="s">
        <v>14</v>
      </c>
      <c r="G297">
        <f ca="1">YEAR(TODAY()) - tbl_Customers[[#This Row],[Birth_Year]]</f>
        <v>55</v>
      </c>
      <c r="H297" t="str" cm="1">
        <f t="array" aca="1" ref="H2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97" s="1">
        <f>EOMONTH(tbl_Customers[[#This Row],[Signup_Date]], 0)</f>
        <v>44742</v>
      </c>
    </row>
    <row r="298" spans="1:9" x14ac:dyDescent="0.25">
      <c r="A298" t="s">
        <v>315</v>
      </c>
      <c r="B298" s="1">
        <v>44440</v>
      </c>
      <c r="C298">
        <v>1999</v>
      </c>
      <c r="D298" t="s">
        <v>12</v>
      </c>
      <c r="E298" t="s">
        <v>29</v>
      </c>
      <c r="F298" t="s">
        <v>20</v>
      </c>
      <c r="G298">
        <f ca="1">YEAR(TODAY()) - tbl_Customers[[#This Row],[Birth_Year]]</f>
        <v>26</v>
      </c>
      <c r="H298" t="str" cm="1">
        <f t="array" aca="1" ref="H2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98" s="1">
        <f>EOMONTH(tbl_Customers[[#This Row],[Signup_Date]], 0)</f>
        <v>44469</v>
      </c>
    </row>
    <row r="299" spans="1:9" x14ac:dyDescent="0.25">
      <c r="A299" t="s">
        <v>316</v>
      </c>
      <c r="B299" s="1">
        <v>44482</v>
      </c>
      <c r="C299">
        <v>2001</v>
      </c>
      <c r="D299" t="s">
        <v>26</v>
      </c>
      <c r="E299" t="s">
        <v>29</v>
      </c>
      <c r="F299" t="s">
        <v>14</v>
      </c>
      <c r="G299">
        <f ca="1">YEAR(TODAY()) - tbl_Customers[[#This Row],[Birth_Year]]</f>
        <v>24</v>
      </c>
      <c r="H299" t="str" cm="1">
        <f t="array" aca="1" ref="H2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299" s="1">
        <f>EOMONTH(tbl_Customers[[#This Row],[Signup_Date]], 0)</f>
        <v>44500</v>
      </c>
    </row>
    <row r="300" spans="1:9" x14ac:dyDescent="0.25">
      <c r="A300" t="s">
        <v>317</v>
      </c>
      <c r="B300" s="1">
        <v>44882</v>
      </c>
      <c r="C300">
        <v>1988</v>
      </c>
      <c r="D300" t="s">
        <v>7</v>
      </c>
      <c r="E300" t="s">
        <v>13</v>
      </c>
      <c r="F300" t="s">
        <v>14</v>
      </c>
      <c r="G300">
        <f ca="1">YEAR(TODAY()) - tbl_Customers[[#This Row],[Birth_Year]]</f>
        <v>37</v>
      </c>
      <c r="H300" t="str" cm="1">
        <f t="array" aca="1" ref="H3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00" s="1">
        <f>EOMONTH(tbl_Customers[[#This Row],[Signup_Date]], 0)</f>
        <v>44895</v>
      </c>
    </row>
    <row r="301" spans="1:9" x14ac:dyDescent="0.25">
      <c r="A301" t="s">
        <v>318</v>
      </c>
      <c r="B301" s="1">
        <v>44694</v>
      </c>
      <c r="C301">
        <v>1993</v>
      </c>
      <c r="D301" t="s">
        <v>26</v>
      </c>
      <c r="E301" t="s">
        <v>29</v>
      </c>
      <c r="F301" t="s">
        <v>14</v>
      </c>
      <c r="G301">
        <f ca="1">YEAR(TODAY()) - tbl_Customers[[#This Row],[Birth_Year]]</f>
        <v>32</v>
      </c>
      <c r="H301" t="str" cm="1">
        <f t="array" aca="1" ref="H3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01" s="1">
        <f>EOMONTH(tbl_Customers[[#This Row],[Signup_Date]], 0)</f>
        <v>44712</v>
      </c>
    </row>
    <row r="302" spans="1:9" x14ac:dyDescent="0.25">
      <c r="A302" t="s">
        <v>319</v>
      </c>
      <c r="B302" s="1">
        <v>44416</v>
      </c>
      <c r="C302">
        <v>1995</v>
      </c>
      <c r="D302" t="s">
        <v>7</v>
      </c>
      <c r="E302" t="s">
        <v>29</v>
      </c>
      <c r="F302" t="s">
        <v>9</v>
      </c>
      <c r="G302">
        <f ca="1">YEAR(TODAY()) - tbl_Customers[[#This Row],[Birth_Year]]</f>
        <v>30</v>
      </c>
      <c r="H302" t="str" cm="1">
        <f t="array" aca="1" ref="H3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02" s="1">
        <f>EOMONTH(tbl_Customers[[#This Row],[Signup_Date]], 0)</f>
        <v>44439</v>
      </c>
    </row>
    <row r="303" spans="1:9" x14ac:dyDescent="0.25">
      <c r="A303" t="s">
        <v>320</v>
      </c>
      <c r="B303" s="1">
        <v>44749</v>
      </c>
      <c r="C303">
        <v>1999</v>
      </c>
      <c r="D303" t="s">
        <v>7</v>
      </c>
      <c r="E303" t="s">
        <v>24</v>
      </c>
      <c r="F303" t="s">
        <v>20</v>
      </c>
      <c r="G303">
        <f ca="1">YEAR(TODAY()) - tbl_Customers[[#This Row],[Birth_Year]]</f>
        <v>26</v>
      </c>
      <c r="H303" t="str" cm="1">
        <f t="array" aca="1" ref="H3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03" s="1">
        <f>EOMONTH(tbl_Customers[[#This Row],[Signup_Date]], 0)</f>
        <v>44773</v>
      </c>
    </row>
    <row r="304" spans="1:9" x14ac:dyDescent="0.25">
      <c r="A304" t="s">
        <v>321</v>
      </c>
      <c r="B304" s="1">
        <v>44332</v>
      </c>
      <c r="C304">
        <v>1997</v>
      </c>
      <c r="D304" t="s">
        <v>12</v>
      </c>
      <c r="E304" t="s">
        <v>13</v>
      </c>
      <c r="F304" t="s">
        <v>20</v>
      </c>
      <c r="G304">
        <f ca="1">YEAR(TODAY()) - tbl_Customers[[#This Row],[Birth_Year]]</f>
        <v>28</v>
      </c>
      <c r="H304" t="str" cm="1">
        <f t="array" aca="1" ref="H3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04" s="1">
        <f>EOMONTH(tbl_Customers[[#This Row],[Signup_Date]], 0)</f>
        <v>44347</v>
      </c>
    </row>
    <row r="305" spans="1:9" x14ac:dyDescent="0.25">
      <c r="A305" t="s">
        <v>322</v>
      </c>
      <c r="B305" s="1">
        <v>44937</v>
      </c>
      <c r="C305">
        <v>1985</v>
      </c>
      <c r="D305" t="s">
        <v>17</v>
      </c>
      <c r="E305" t="s">
        <v>29</v>
      </c>
      <c r="F305" t="s">
        <v>14</v>
      </c>
      <c r="G305">
        <f ca="1">YEAR(TODAY()) - tbl_Customers[[#This Row],[Birth_Year]]</f>
        <v>40</v>
      </c>
      <c r="H305" t="str" cm="1">
        <f t="array" aca="1" ref="H3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05" s="1">
        <f>EOMONTH(tbl_Customers[[#This Row],[Signup_Date]], 0)</f>
        <v>44957</v>
      </c>
    </row>
    <row r="306" spans="1:9" x14ac:dyDescent="0.25">
      <c r="A306" t="s">
        <v>323</v>
      </c>
      <c r="B306" s="1">
        <v>44781</v>
      </c>
      <c r="C306">
        <v>1996</v>
      </c>
      <c r="D306" t="s">
        <v>26</v>
      </c>
      <c r="E306" t="s">
        <v>22</v>
      </c>
      <c r="F306" t="s">
        <v>9</v>
      </c>
      <c r="G306">
        <f ca="1">YEAR(TODAY()) - tbl_Customers[[#This Row],[Birth_Year]]</f>
        <v>29</v>
      </c>
      <c r="H306" t="str" cm="1">
        <f t="array" aca="1" ref="H3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06" s="1">
        <f>EOMONTH(tbl_Customers[[#This Row],[Signup_Date]], 0)</f>
        <v>44804</v>
      </c>
    </row>
    <row r="307" spans="1:9" x14ac:dyDescent="0.25">
      <c r="A307" t="s">
        <v>324</v>
      </c>
      <c r="B307" s="1">
        <v>44787</v>
      </c>
      <c r="C307">
        <v>1987</v>
      </c>
      <c r="D307" t="s">
        <v>7</v>
      </c>
      <c r="E307" t="s">
        <v>8</v>
      </c>
      <c r="F307" t="s">
        <v>9</v>
      </c>
      <c r="G307">
        <f ca="1">YEAR(TODAY()) - tbl_Customers[[#This Row],[Birth_Year]]</f>
        <v>38</v>
      </c>
      <c r="H307" t="str" cm="1">
        <f t="array" aca="1" ref="H3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07" s="1">
        <f>EOMONTH(tbl_Customers[[#This Row],[Signup_Date]], 0)</f>
        <v>44804</v>
      </c>
    </row>
    <row r="308" spans="1:9" x14ac:dyDescent="0.25">
      <c r="A308" t="s">
        <v>325</v>
      </c>
      <c r="B308" s="1">
        <v>44681</v>
      </c>
      <c r="C308">
        <v>1997</v>
      </c>
      <c r="D308" t="s">
        <v>26</v>
      </c>
      <c r="E308" t="s">
        <v>24</v>
      </c>
      <c r="F308" t="s">
        <v>20</v>
      </c>
      <c r="G308">
        <f ca="1">YEAR(TODAY()) - tbl_Customers[[#This Row],[Birth_Year]]</f>
        <v>28</v>
      </c>
      <c r="H308" t="str" cm="1">
        <f t="array" aca="1" ref="H3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08" s="1">
        <f>EOMONTH(tbl_Customers[[#This Row],[Signup_Date]], 0)</f>
        <v>44681</v>
      </c>
    </row>
    <row r="309" spans="1:9" x14ac:dyDescent="0.25">
      <c r="A309" t="s">
        <v>326</v>
      </c>
      <c r="B309" s="1">
        <v>44445</v>
      </c>
      <c r="C309">
        <v>1967</v>
      </c>
      <c r="D309" t="s">
        <v>17</v>
      </c>
      <c r="E309" t="s">
        <v>29</v>
      </c>
      <c r="F309" t="s">
        <v>9</v>
      </c>
      <c r="G309">
        <f ca="1">YEAR(TODAY()) - tbl_Customers[[#This Row],[Birth_Year]]</f>
        <v>58</v>
      </c>
      <c r="H309" t="str" cm="1">
        <f t="array" aca="1" ref="H3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09" s="1">
        <f>EOMONTH(tbl_Customers[[#This Row],[Signup_Date]], 0)</f>
        <v>44469</v>
      </c>
    </row>
    <row r="310" spans="1:9" x14ac:dyDescent="0.25">
      <c r="A310" t="s">
        <v>327</v>
      </c>
      <c r="B310" s="1">
        <v>45000</v>
      </c>
      <c r="C310">
        <v>1982</v>
      </c>
      <c r="D310" t="s">
        <v>17</v>
      </c>
      <c r="E310" t="s">
        <v>22</v>
      </c>
      <c r="F310" t="s">
        <v>20</v>
      </c>
      <c r="G310">
        <f ca="1">YEAR(TODAY()) - tbl_Customers[[#This Row],[Birth_Year]]</f>
        <v>43</v>
      </c>
      <c r="H310" t="str" cm="1">
        <f t="array" aca="1" ref="H3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10" s="1">
        <f>EOMONTH(tbl_Customers[[#This Row],[Signup_Date]], 0)</f>
        <v>45016</v>
      </c>
    </row>
    <row r="311" spans="1:9" x14ac:dyDescent="0.25">
      <c r="A311" t="s">
        <v>328</v>
      </c>
      <c r="B311" s="1">
        <v>44681</v>
      </c>
      <c r="C311">
        <v>1989</v>
      </c>
      <c r="D311" t="s">
        <v>19</v>
      </c>
      <c r="E311" t="s">
        <v>29</v>
      </c>
      <c r="F311" t="s">
        <v>20</v>
      </c>
      <c r="G311">
        <f ca="1">YEAR(TODAY()) - tbl_Customers[[#This Row],[Birth_Year]]</f>
        <v>36</v>
      </c>
      <c r="H311" t="str" cm="1">
        <f t="array" aca="1" ref="H3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11" s="1">
        <f>EOMONTH(tbl_Customers[[#This Row],[Signup_Date]], 0)</f>
        <v>44681</v>
      </c>
    </row>
    <row r="312" spans="1:9" x14ac:dyDescent="0.25">
      <c r="A312" t="s">
        <v>329</v>
      </c>
      <c r="B312" s="1">
        <v>45023</v>
      </c>
      <c r="C312">
        <v>1995</v>
      </c>
      <c r="D312" t="s">
        <v>17</v>
      </c>
      <c r="E312" t="s">
        <v>29</v>
      </c>
      <c r="F312" t="s">
        <v>20</v>
      </c>
      <c r="G312">
        <f ca="1">YEAR(TODAY()) - tbl_Customers[[#This Row],[Birth_Year]]</f>
        <v>30</v>
      </c>
      <c r="H312" t="str" cm="1">
        <f t="array" aca="1" ref="H3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12" s="1">
        <f>EOMONTH(tbl_Customers[[#This Row],[Signup_Date]], 0)</f>
        <v>45046</v>
      </c>
    </row>
    <row r="313" spans="1:9" x14ac:dyDescent="0.25">
      <c r="A313" t="s">
        <v>330</v>
      </c>
      <c r="B313" s="1">
        <v>44613</v>
      </c>
      <c r="C313">
        <v>1967</v>
      </c>
      <c r="D313" t="s">
        <v>12</v>
      </c>
      <c r="E313" t="s">
        <v>13</v>
      </c>
      <c r="F313" t="s">
        <v>9</v>
      </c>
      <c r="G313">
        <f ca="1">YEAR(TODAY()) - tbl_Customers[[#This Row],[Birth_Year]]</f>
        <v>58</v>
      </c>
      <c r="H313" t="str" cm="1">
        <f t="array" aca="1" ref="H3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13" s="1">
        <f>EOMONTH(tbl_Customers[[#This Row],[Signup_Date]], 0)</f>
        <v>44620</v>
      </c>
    </row>
    <row r="314" spans="1:9" x14ac:dyDescent="0.25">
      <c r="A314" t="s">
        <v>331</v>
      </c>
      <c r="B314" s="1">
        <v>44391</v>
      </c>
      <c r="C314">
        <v>2004</v>
      </c>
      <c r="D314" t="s">
        <v>7</v>
      </c>
      <c r="E314" t="s">
        <v>13</v>
      </c>
      <c r="F314" t="s">
        <v>20</v>
      </c>
      <c r="G314">
        <f ca="1">YEAR(TODAY()) - tbl_Customers[[#This Row],[Birth_Year]]</f>
        <v>21</v>
      </c>
      <c r="H314" t="str" cm="1">
        <f t="array" aca="1" ref="H3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314" s="1">
        <f>EOMONTH(tbl_Customers[[#This Row],[Signup_Date]], 0)</f>
        <v>44408</v>
      </c>
    </row>
    <row r="315" spans="1:9" x14ac:dyDescent="0.25">
      <c r="A315" t="s">
        <v>332</v>
      </c>
      <c r="B315" s="1">
        <v>44293</v>
      </c>
      <c r="C315">
        <v>1988</v>
      </c>
      <c r="D315" t="s">
        <v>19</v>
      </c>
      <c r="E315" t="s">
        <v>13</v>
      </c>
      <c r="F315" t="s">
        <v>20</v>
      </c>
      <c r="G315">
        <f ca="1">YEAR(TODAY()) - tbl_Customers[[#This Row],[Birth_Year]]</f>
        <v>37</v>
      </c>
      <c r="H315" t="str" cm="1">
        <f t="array" aca="1" ref="H3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15" s="1">
        <f>EOMONTH(tbl_Customers[[#This Row],[Signup_Date]], 0)</f>
        <v>44316</v>
      </c>
    </row>
    <row r="316" spans="1:9" x14ac:dyDescent="0.25">
      <c r="A316" t="s">
        <v>333</v>
      </c>
      <c r="B316" s="1">
        <v>44296</v>
      </c>
      <c r="C316">
        <v>1996</v>
      </c>
      <c r="D316" t="s">
        <v>12</v>
      </c>
      <c r="E316" t="s">
        <v>22</v>
      </c>
      <c r="F316" t="s">
        <v>14</v>
      </c>
      <c r="G316">
        <f ca="1">YEAR(TODAY()) - tbl_Customers[[#This Row],[Birth_Year]]</f>
        <v>29</v>
      </c>
      <c r="H316" t="str" cm="1">
        <f t="array" aca="1" ref="H3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16" s="1">
        <f>EOMONTH(tbl_Customers[[#This Row],[Signup_Date]], 0)</f>
        <v>44316</v>
      </c>
    </row>
    <row r="317" spans="1:9" x14ac:dyDescent="0.25">
      <c r="A317" t="s">
        <v>334</v>
      </c>
      <c r="B317" s="1">
        <v>44871</v>
      </c>
      <c r="C317">
        <v>1986</v>
      </c>
      <c r="D317" t="s">
        <v>26</v>
      </c>
      <c r="E317" t="s">
        <v>29</v>
      </c>
      <c r="F317" t="s">
        <v>20</v>
      </c>
      <c r="G317">
        <f ca="1">YEAR(TODAY()) - tbl_Customers[[#This Row],[Birth_Year]]</f>
        <v>39</v>
      </c>
      <c r="H317" t="str" cm="1">
        <f t="array" aca="1" ref="H3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17" s="1">
        <f>EOMONTH(tbl_Customers[[#This Row],[Signup_Date]], 0)</f>
        <v>44895</v>
      </c>
    </row>
    <row r="318" spans="1:9" x14ac:dyDescent="0.25">
      <c r="A318" t="s">
        <v>335</v>
      </c>
      <c r="B318" s="1">
        <v>44638</v>
      </c>
      <c r="C318">
        <v>1987</v>
      </c>
      <c r="D318" t="s">
        <v>7</v>
      </c>
      <c r="E318" t="s">
        <v>8</v>
      </c>
      <c r="F318" t="s">
        <v>20</v>
      </c>
      <c r="G318">
        <f ca="1">YEAR(TODAY()) - tbl_Customers[[#This Row],[Birth_Year]]</f>
        <v>38</v>
      </c>
      <c r="H318" t="str" cm="1">
        <f t="array" aca="1" ref="H3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18" s="1">
        <f>EOMONTH(tbl_Customers[[#This Row],[Signup_Date]], 0)</f>
        <v>44651</v>
      </c>
    </row>
    <row r="319" spans="1:9" x14ac:dyDescent="0.25">
      <c r="A319" t="s">
        <v>336</v>
      </c>
      <c r="B319" s="1">
        <v>44559</v>
      </c>
      <c r="C319">
        <v>1966</v>
      </c>
      <c r="D319" t="s">
        <v>17</v>
      </c>
      <c r="E319" t="s">
        <v>24</v>
      </c>
      <c r="F319" t="s">
        <v>14</v>
      </c>
      <c r="G319">
        <f ca="1">YEAR(TODAY()) - tbl_Customers[[#This Row],[Birth_Year]]</f>
        <v>59</v>
      </c>
      <c r="H319" t="str" cm="1">
        <f t="array" aca="1" ref="H3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19" s="1">
        <f>EOMONTH(tbl_Customers[[#This Row],[Signup_Date]], 0)</f>
        <v>44561</v>
      </c>
    </row>
    <row r="320" spans="1:9" x14ac:dyDescent="0.25">
      <c r="A320" t="s">
        <v>337</v>
      </c>
      <c r="B320" s="1">
        <v>44630</v>
      </c>
      <c r="C320">
        <v>1991</v>
      </c>
      <c r="D320" t="s">
        <v>7</v>
      </c>
      <c r="E320" t="s">
        <v>13</v>
      </c>
      <c r="F320" t="s">
        <v>14</v>
      </c>
      <c r="G320">
        <f ca="1">YEAR(TODAY()) - tbl_Customers[[#This Row],[Birth_Year]]</f>
        <v>34</v>
      </c>
      <c r="H320" t="str" cm="1">
        <f t="array" aca="1" ref="H3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20" s="1">
        <f>EOMONTH(tbl_Customers[[#This Row],[Signup_Date]], 0)</f>
        <v>44651</v>
      </c>
    </row>
    <row r="321" spans="1:9" x14ac:dyDescent="0.25">
      <c r="A321" t="s">
        <v>338</v>
      </c>
      <c r="B321" s="1">
        <v>44617</v>
      </c>
      <c r="C321">
        <v>1966</v>
      </c>
      <c r="D321" t="s">
        <v>26</v>
      </c>
      <c r="E321" t="s">
        <v>13</v>
      </c>
      <c r="F321" t="s">
        <v>9</v>
      </c>
      <c r="G321">
        <f ca="1">YEAR(TODAY()) - tbl_Customers[[#This Row],[Birth_Year]]</f>
        <v>59</v>
      </c>
      <c r="H321" t="str" cm="1">
        <f t="array" aca="1" ref="H3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21" s="1">
        <f>EOMONTH(tbl_Customers[[#This Row],[Signup_Date]], 0)</f>
        <v>44620</v>
      </c>
    </row>
    <row r="322" spans="1:9" x14ac:dyDescent="0.25">
      <c r="A322" t="s">
        <v>339</v>
      </c>
      <c r="B322" s="1">
        <v>44675</v>
      </c>
      <c r="C322">
        <v>1990</v>
      </c>
      <c r="D322" t="s">
        <v>19</v>
      </c>
      <c r="E322" t="s">
        <v>29</v>
      </c>
      <c r="F322" t="s">
        <v>20</v>
      </c>
      <c r="G322">
        <f ca="1">YEAR(TODAY()) - tbl_Customers[[#This Row],[Birth_Year]]</f>
        <v>35</v>
      </c>
      <c r="H322" t="str" cm="1">
        <f t="array" aca="1" ref="H3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22" s="1">
        <f>EOMONTH(tbl_Customers[[#This Row],[Signup_Date]], 0)</f>
        <v>44681</v>
      </c>
    </row>
    <row r="323" spans="1:9" x14ac:dyDescent="0.25">
      <c r="A323" t="s">
        <v>340</v>
      </c>
      <c r="B323" s="1">
        <v>45081</v>
      </c>
      <c r="C323">
        <v>1981</v>
      </c>
      <c r="D323" t="s">
        <v>19</v>
      </c>
      <c r="E323" t="s">
        <v>29</v>
      </c>
      <c r="F323" t="s">
        <v>9</v>
      </c>
      <c r="G323">
        <f ca="1">YEAR(TODAY()) - tbl_Customers[[#This Row],[Birth_Year]]</f>
        <v>44</v>
      </c>
      <c r="H323" t="str" cm="1">
        <f t="array" aca="1" ref="H3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23" s="1">
        <f>EOMONTH(tbl_Customers[[#This Row],[Signup_Date]], 0)</f>
        <v>45107</v>
      </c>
    </row>
    <row r="324" spans="1:9" x14ac:dyDescent="0.25">
      <c r="A324" t="s">
        <v>341</v>
      </c>
      <c r="B324" s="1">
        <v>44943</v>
      </c>
      <c r="C324">
        <v>2004</v>
      </c>
      <c r="D324" t="s">
        <v>19</v>
      </c>
      <c r="E324" t="s">
        <v>22</v>
      </c>
      <c r="F324" t="s">
        <v>9</v>
      </c>
      <c r="G324">
        <f ca="1">YEAR(TODAY()) - tbl_Customers[[#This Row],[Birth_Year]]</f>
        <v>21</v>
      </c>
      <c r="H324" t="str" cm="1">
        <f t="array" aca="1" ref="H3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324" s="1">
        <f>EOMONTH(tbl_Customers[[#This Row],[Signup_Date]], 0)</f>
        <v>44957</v>
      </c>
    </row>
    <row r="325" spans="1:9" x14ac:dyDescent="0.25">
      <c r="A325" t="s">
        <v>342</v>
      </c>
      <c r="B325" s="1">
        <v>44252</v>
      </c>
      <c r="C325">
        <v>1997</v>
      </c>
      <c r="D325" t="s">
        <v>17</v>
      </c>
      <c r="E325" t="s">
        <v>22</v>
      </c>
      <c r="F325" t="s">
        <v>14</v>
      </c>
      <c r="G325">
        <f ca="1">YEAR(TODAY()) - tbl_Customers[[#This Row],[Birth_Year]]</f>
        <v>28</v>
      </c>
      <c r="H325" t="str" cm="1">
        <f t="array" aca="1" ref="H3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25" s="1">
        <f>EOMONTH(tbl_Customers[[#This Row],[Signup_Date]], 0)</f>
        <v>44255</v>
      </c>
    </row>
    <row r="326" spans="1:9" x14ac:dyDescent="0.25">
      <c r="A326" t="s">
        <v>343</v>
      </c>
      <c r="B326" s="1">
        <v>44886</v>
      </c>
      <c r="C326">
        <v>1973</v>
      </c>
      <c r="D326" t="s">
        <v>12</v>
      </c>
      <c r="E326" t="s">
        <v>13</v>
      </c>
      <c r="F326" t="s">
        <v>9</v>
      </c>
      <c r="G326">
        <f ca="1">YEAR(TODAY()) - tbl_Customers[[#This Row],[Birth_Year]]</f>
        <v>52</v>
      </c>
      <c r="H326" t="str" cm="1">
        <f t="array" aca="1" ref="H3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26" s="1">
        <f>EOMONTH(tbl_Customers[[#This Row],[Signup_Date]], 0)</f>
        <v>44895</v>
      </c>
    </row>
    <row r="327" spans="1:9" x14ac:dyDescent="0.25">
      <c r="A327" t="s">
        <v>344</v>
      </c>
      <c r="B327" s="1">
        <v>44866</v>
      </c>
      <c r="C327">
        <v>2003</v>
      </c>
      <c r="D327" t="s">
        <v>12</v>
      </c>
      <c r="E327" t="s">
        <v>29</v>
      </c>
      <c r="F327" t="s">
        <v>20</v>
      </c>
      <c r="G327">
        <f ca="1">YEAR(TODAY()) - tbl_Customers[[#This Row],[Birth_Year]]</f>
        <v>22</v>
      </c>
      <c r="H327" t="str" cm="1">
        <f t="array" aca="1" ref="H3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327" s="1">
        <f>EOMONTH(tbl_Customers[[#This Row],[Signup_Date]], 0)</f>
        <v>44895</v>
      </c>
    </row>
    <row r="328" spans="1:9" x14ac:dyDescent="0.25">
      <c r="A328" t="s">
        <v>345</v>
      </c>
      <c r="B328" s="1">
        <v>44858</v>
      </c>
      <c r="C328">
        <v>1993</v>
      </c>
      <c r="D328" t="s">
        <v>7</v>
      </c>
      <c r="E328" t="s">
        <v>8</v>
      </c>
      <c r="F328" t="s">
        <v>14</v>
      </c>
      <c r="G328">
        <f ca="1">YEAR(TODAY()) - tbl_Customers[[#This Row],[Birth_Year]]</f>
        <v>32</v>
      </c>
      <c r="H328" t="str" cm="1">
        <f t="array" aca="1" ref="H3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28" s="1">
        <f>EOMONTH(tbl_Customers[[#This Row],[Signup_Date]], 0)</f>
        <v>44865</v>
      </c>
    </row>
    <row r="329" spans="1:9" x14ac:dyDescent="0.25">
      <c r="A329" t="s">
        <v>346</v>
      </c>
      <c r="B329" s="1">
        <v>44297</v>
      </c>
      <c r="C329">
        <v>1990</v>
      </c>
      <c r="D329" t="s">
        <v>17</v>
      </c>
      <c r="E329" t="s">
        <v>24</v>
      </c>
      <c r="F329" t="s">
        <v>20</v>
      </c>
      <c r="G329">
        <f ca="1">YEAR(TODAY()) - tbl_Customers[[#This Row],[Birth_Year]]</f>
        <v>35</v>
      </c>
      <c r="H329" t="str" cm="1">
        <f t="array" aca="1" ref="H3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29" s="1">
        <f>EOMONTH(tbl_Customers[[#This Row],[Signup_Date]], 0)</f>
        <v>44316</v>
      </c>
    </row>
    <row r="330" spans="1:9" x14ac:dyDescent="0.25">
      <c r="A330" t="s">
        <v>347</v>
      </c>
      <c r="B330" s="1">
        <v>44259</v>
      </c>
      <c r="C330">
        <v>1999</v>
      </c>
      <c r="D330" t="s">
        <v>19</v>
      </c>
      <c r="E330" t="s">
        <v>29</v>
      </c>
      <c r="F330" t="s">
        <v>20</v>
      </c>
      <c r="G330">
        <f ca="1">YEAR(TODAY()) - tbl_Customers[[#This Row],[Birth_Year]]</f>
        <v>26</v>
      </c>
      <c r="H330" t="str" cm="1">
        <f t="array" aca="1" ref="H3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30" s="1">
        <f>EOMONTH(tbl_Customers[[#This Row],[Signup_Date]], 0)</f>
        <v>44286</v>
      </c>
    </row>
    <row r="331" spans="1:9" x14ac:dyDescent="0.25">
      <c r="A331" t="s">
        <v>348</v>
      </c>
      <c r="B331" s="1">
        <v>44609</v>
      </c>
      <c r="C331">
        <v>1989</v>
      </c>
      <c r="D331" t="s">
        <v>19</v>
      </c>
      <c r="E331" t="s">
        <v>29</v>
      </c>
      <c r="F331" t="s">
        <v>14</v>
      </c>
      <c r="G331">
        <f ca="1">YEAR(TODAY()) - tbl_Customers[[#This Row],[Birth_Year]]</f>
        <v>36</v>
      </c>
      <c r="H331" t="str" cm="1">
        <f t="array" aca="1" ref="H3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31" s="1">
        <f>EOMONTH(tbl_Customers[[#This Row],[Signup_Date]], 0)</f>
        <v>44620</v>
      </c>
    </row>
    <row r="332" spans="1:9" x14ac:dyDescent="0.25">
      <c r="A332" t="s">
        <v>349</v>
      </c>
      <c r="B332" s="1">
        <v>44942</v>
      </c>
      <c r="C332">
        <v>1988</v>
      </c>
      <c r="D332" t="s">
        <v>26</v>
      </c>
      <c r="E332" t="s">
        <v>22</v>
      </c>
      <c r="F332" t="s">
        <v>20</v>
      </c>
      <c r="G332">
        <f ca="1">YEAR(TODAY()) - tbl_Customers[[#This Row],[Birth_Year]]</f>
        <v>37</v>
      </c>
      <c r="H332" t="str" cm="1">
        <f t="array" aca="1" ref="H3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32" s="1">
        <f>EOMONTH(tbl_Customers[[#This Row],[Signup_Date]], 0)</f>
        <v>44957</v>
      </c>
    </row>
    <row r="333" spans="1:9" x14ac:dyDescent="0.25">
      <c r="A333" t="s">
        <v>350</v>
      </c>
      <c r="B333" s="1">
        <v>44544</v>
      </c>
      <c r="C333">
        <v>1977</v>
      </c>
      <c r="D333" t="s">
        <v>26</v>
      </c>
      <c r="E333" t="s">
        <v>24</v>
      </c>
      <c r="F333" t="s">
        <v>14</v>
      </c>
      <c r="G333">
        <f ca="1">YEAR(TODAY()) - tbl_Customers[[#This Row],[Birth_Year]]</f>
        <v>48</v>
      </c>
      <c r="H333" t="str" cm="1">
        <f t="array" aca="1" ref="H3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33" s="1">
        <f>EOMONTH(tbl_Customers[[#This Row],[Signup_Date]], 0)</f>
        <v>44561</v>
      </c>
    </row>
    <row r="334" spans="1:9" x14ac:dyDescent="0.25">
      <c r="A334" t="s">
        <v>351</v>
      </c>
      <c r="B334" s="1">
        <v>45016</v>
      </c>
      <c r="C334">
        <v>1971</v>
      </c>
      <c r="D334" t="s">
        <v>19</v>
      </c>
      <c r="E334" t="s">
        <v>13</v>
      </c>
      <c r="F334" t="s">
        <v>20</v>
      </c>
      <c r="G334">
        <f ca="1">YEAR(TODAY()) - tbl_Customers[[#This Row],[Birth_Year]]</f>
        <v>54</v>
      </c>
      <c r="H334" t="str" cm="1">
        <f t="array" aca="1" ref="H3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34" s="1">
        <f>EOMONTH(tbl_Customers[[#This Row],[Signup_Date]], 0)</f>
        <v>45016</v>
      </c>
    </row>
    <row r="335" spans="1:9" x14ac:dyDescent="0.25">
      <c r="A335" t="s">
        <v>352</v>
      </c>
      <c r="B335" s="1">
        <v>45079</v>
      </c>
      <c r="C335">
        <v>2000</v>
      </c>
      <c r="D335" t="s">
        <v>19</v>
      </c>
      <c r="E335" t="s">
        <v>29</v>
      </c>
      <c r="F335" t="s">
        <v>14</v>
      </c>
      <c r="G335">
        <f ca="1">YEAR(TODAY()) - tbl_Customers[[#This Row],[Birth_Year]]</f>
        <v>25</v>
      </c>
      <c r="H335" t="str" cm="1">
        <f t="array" aca="1" ref="H3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35" s="1">
        <f>EOMONTH(tbl_Customers[[#This Row],[Signup_Date]], 0)</f>
        <v>45107</v>
      </c>
    </row>
    <row r="336" spans="1:9" x14ac:dyDescent="0.25">
      <c r="A336" t="s">
        <v>353</v>
      </c>
      <c r="B336" s="1">
        <v>44308</v>
      </c>
      <c r="C336">
        <v>1984</v>
      </c>
      <c r="D336" t="s">
        <v>17</v>
      </c>
      <c r="E336" t="s">
        <v>13</v>
      </c>
      <c r="F336" t="s">
        <v>9</v>
      </c>
      <c r="G336">
        <f ca="1">YEAR(TODAY()) - tbl_Customers[[#This Row],[Birth_Year]]</f>
        <v>41</v>
      </c>
      <c r="H336" t="str" cm="1">
        <f t="array" aca="1" ref="H3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36" s="1">
        <f>EOMONTH(tbl_Customers[[#This Row],[Signup_Date]], 0)</f>
        <v>44316</v>
      </c>
    </row>
    <row r="337" spans="1:9" x14ac:dyDescent="0.25">
      <c r="A337" t="s">
        <v>354</v>
      </c>
      <c r="B337" s="1">
        <v>44451</v>
      </c>
      <c r="C337">
        <v>1965</v>
      </c>
      <c r="D337" t="s">
        <v>12</v>
      </c>
      <c r="E337" t="s">
        <v>29</v>
      </c>
      <c r="F337" t="s">
        <v>20</v>
      </c>
      <c r="G337">
        <f ca="1">YEAR(TODAY()) - tbl_Customers[[#This Row],[Birth_Year]]</f>
        <v>60</v>
      </c>
      <c r="H337" t="str" cm="1">
        <f t="array" aca="1" ref="H3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37" s="1">
        <f>EOMONTH(tbl_Customers[[#This Row],[Signup_Date]], 0)</f>
        <v>44469</v>
      </c>
    </row>
    <row r="338" spans="1:9" x14ac:dyDescent="0.25">
      <c r="A338" t="s">
        <v>355</v>
      </c>
      <c r="B338" s="1">
        <v>44393</v>
      </c>
      <c r="C338">
        <v>1972</v>
      </c>
      <c r="D338" t="s">
        <v>26</v>
      </c>
      <c r="E338" t="s">
        <v>13</v>
      </c>
      <c r="F338" t="s">
        <v>14</v>
      </c>
      <c r="G338">
        <f ca="1">YEAR(TODAY()) - tbl_Customers[[#This Row],[Birth_Year]]</f>
        <v>53</v>
      </c>
      <c r="H338" t="str" cm="1">
        <f t="array" aca="1" ref="H3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38" s="1">
        <f>EOMONTH(tbl_Customers[[#This Row],[Signup_Date]], 0)</f>
        <v>44408</v>
      </c>
    </row>
    <row r="339" spans="1:9" x14ac:dyDescent="0.25">
      <c r="A339" t="s">
        <v>356</v>
      </c>
      <c r="B339" s="1">
        <v>44391</v>
      </c>
      <c r="C339">
        <v>1980</v>
      </c>
      <c r="D339" t="s">
        <v>12</v>
      </c>
      <c r="E339" t="s">
        <v>24</v>
      </c>
      <c r="F339" t="s">
        <v>20</v>
      </c>
      <c r="G339">
        <f ca="1">YEAR(TODAY()) - tbl_Customers[[#This Row],[Birth_Year]]</f>
        <v>45</v>
      </c>
      <c r="H339" t="str" cm="1">
        <f t="array" aca="1" ref="H3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39" s="1">
        <f>EOMONTH(tbl_Customers[[#This Row],[Signup_Date]], 0)</f>
        <v>44408</v>
      </c>
    </row>
    <row r="340" spans="1:9" x14ac:dyDescent="0.25">
      <c r="A340" t="s">
        <v>357</v>
      </c>
      <c r="B340" s="1">
        <v>44746</v>
      </c>
      <c r="C340">
        <v>1978</v>
      </c>
      <c r="D340" t="s">
        <v>17</v>
      </c>
      <c r="E340" t="s">
        <v>22</v>
      </c>
      <c r="F340" t="s">
        <v>20</v>
      </c>
      <c r="G340">
        <f ca="1">YEAR(TODAY()) - tbl_Customers[[#This Row],[Birth_Year]]</f>
        <v>47</v>
      </c>
      <c r="H340" t="str" cm="1">
        <f t="array" aca="1" ref="H3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40" s="1">
        <f>EOMONTH(tbl_Customers[[#This Row],[Signup_Date]], 0)</f>
        <v>44773</v>
      </c>
    </row>
    <row r="341" spans="1:9" x14ac:dyDescent="0.25">
      <c r="A341" t="s">
        <v>358</v>
      </c>
      <c r="B341" s="1">
        <v>44656</v>
      </c>
      <c r="C341">
        <v>1976</v>
      </c>
      <c r="D341" t="s">
        <v>19</v>
      </c>
      <c r="E341" t="s">
        <v>24</v>
      </c>
      <c r="F341" t="s">
        <v>20</v>
      </c>
      <c r="G341">
        <f ca="1">YEAR(TODAY()) - tbl_Customers[[#This Row],[Birth_Year]]</f>
        <v>49</v>
      </c>
      <c r="H341" t="str" cm="1">
        <f t="array" aca="1" ref="H3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41" s="1">
        <f>EOMONTH(tbl_Customers[[#This Row],[Signup_Date]], 0)</f>
        <v>44681</v>
      </c>
    </row>
    <row r="342" spans="1:9" x14ac:dyDescent="0.25">
      <c r="A342" t="s">
        <v>359</v>
      </c>
      <c r="B342" s="1">
        <v>44340</v>
      </c>
      <c r="C342">
        <v>1987</v>
      </c>
      <c r="D342" t="s">
        <v>12</v>
      </c>
      <c r="E342" t="s">
        <v>8</v>
      </c>
      <c r="F342" t="s">
        <v>14</v>
      </c>
      <c r="G342">
        <f ca="1">YEAR(TODAY()) - tbl_Customers[[#This Row],[Birth_Year]]</f>
        <v>38</v>
      </c>
      <c r="H342" t="str" cm="1">
        <f t="array" aca="1" ref="H3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42" s="1">
        <f>EOMONTH(tbl_Customers[[#This Row],[Signup_Date]], 0)</f>
        <v>44347</v>
      </c>
    </row>
    <row r="343" spans="1:9" x14ac:dyDescent="0.25">
      <c r="A343" t="s">
        <v>360</v>
      </c>
      <c r="B343" s="1">
        <v>44629</v>
      </c>
      <c r="C343">
        <v>1979</v>
      </c>
      <c r="D343" t="s">
        <v>19</v>
      </c>
      <c r="E343" t="s">
        <v>22</v>
      </c>
      <c r="F343" t="s">
        <v>9</v>
      </c>
      <c r="G343">
        <f ca="1">YEAR(TODAY()) - tbl_Customers[[#This Row],[Birth_Year]]</f>
        <v>46</v>
      </c>
      <c r="H343" t="str" cm="1">
        <f t="array" aca="1" ref="H3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43" s="1">
        <f>EOMONTH(tbl_Customers[[#This Row],[Signup_Date]], 0)</f>
        <v>44651</v>
      </c>
    </row>
    <row r="344" spans="1:9" x14ac:dyDescent="0.25">
      <c r="A344" t="s">
        <v>361</v>
      </c>
      <c r="B344" s="1">
        <v>44384</v>
      </c>
      <c r="C344">
        <v>1992</v>
      </c>
      <c r="D344" t="s">
        <v>19</v>
      </c>
      <c r="E344" t="s">
        <v>24</v>
      </c>
      <c r="F344" t="s">
        <v>9</v>
      </c>
      <c r="G344">
        <f ca="1">YEAR(TODAY()) - tbl_Customers[[#This Row],[Birth_Year]]</f>
        <v>33</v>
      </c>
      <c r="H344" t="str" cm="1">
        <f t="array" aca="1" ref="H3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44" s="1">
        <f>EOMONTH(tbl_Customers[[#This Row],[Signup_Date]], 0)</f>
        <v>44408</v>
      </c>
    </row>
    <row r="345" spans="1:9" x14ac:dyDescent="0.25">
      <c r="A345" t="s">
        <v>362</v>
      </c>
      <c r="B345" s="1">
        <v>44482</v>
      </c>
      <c r="C345">
        <v>1998</v>
      </c>
      <c r="D345" t="s">
        <v>7</v>
      </c>
      <c r="E345" t="s">
        <v>8</v>
      </c>
      <c r="F345" t="s">
        <v>9</v>
      </c>
      <c r="G345">
        <f ca="1">YEAR(TODAY()) - tbl_Customers[[#This Row],[Birth_Year]]</f>
        <v>27</v>
      </c>
      <c r="H345" t="str" cm="1">
        <f t="array" aca="1" ref="H3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45" s="1">
        <f>EOMONTH(tbl_Customers[[#This Row],[Signup_Date]], 0)</f>
        <v>44500</v>
      </c>
    </row>
    <row r="346" spans="1:9" x14ac:dyDescent="0.25">
      <c r="A346" t="s">
        <v>363</v>
      </c>
      <c r="B346" s="1">
        <v>44670</v>
      </c>
      <c r="C346">
        <v>1966</v>
      </c>
      <c r="D346" t="s">
        <v>12</v>
      </c>
      <c r="E346" t="s">
        <v>29</v>
      </c>
      <c r="F346" t="s">
        <v>14</v>
      </c>
      <c r="G346">
        <f ca="1">YEAR(TODAY()) - tbl_Customers[[#This Row],[Birth_Year]]</f>
        <v>59</v>
      </c>
      <c r="H346" t="str" cm="1">
        <f t="array" aca="1" ref="H3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46" s="1">
        <f>EOMONTH(tbl_Customers[[#This Row],[Signup_Date]], 0)</f>
        <v>44681</v>
      </c>
    </row>
    <row r="347" spans="1:9" x14ac:dyDescent="0.25">
      <c r="A347" t="s">
        <v>364</v>
      </c>
      <c r="B347" s="1">
        <v>44452</v>
      </c>
      <c r="C347">
        <v>1996</v>
      </c>
      <c r="D347" t="s">
        <v>12</v>
      </c>
      <c r="E347" t="s">
        <v>29</v>
      </c>
      <c r="F347" t="s">
        <v>9</v>
      </c>
      <c r="G347">
        <f ca="1">YEAR(TODAY()) - tbl_Customers[[#This Row],[Birth_Year]]</f>
        <v>29</v>
      </c>
      <c r="H347" t="str" cm="1">
        <f t="array" aca="1" ref="H3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47" s="1">
        <f>EOMONTH(tbl_Customers[[#This Row],[Signup_Date]], 0)</f>
        <v>44469</v>
      </c>
    </row>
    <row r="348" spans="1:9" x14ac:dyDescent="0.25">
      <c r="A348" t="s">
        <v>365</v>
      </c>
      <c r="B348" s="1">
        <v>45092</v>
      </c>
      <c r="C348">
        <v>1987</v>
      </c>
      <c r="D348" t="s">
        <v>19</v>
      </c>
      <c r="E348" t="s">
        <v>13</v>
      </c>
      <c r="F348" t="s">
        <v>14</v>
      </c>
      <c r="G348">
        <f ca="1">YEAR(TODAY()) - tbl_Customers[[#This Row],[Birth_Year]]</f>
        <v>38</v>
      </c>
      <c r="H348" t="str" cm="1">
        <f t="array" aca="1" ref="H3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48" s="1">
        <f>EOMONTH(tbl_Customers[[#This Row],[Signup_Date]], 0)</f>
        <v>45107</v>
      </c>
    </row>
    <row r="349" spans="1:9" x14ac:dyDescent="0.25">
      <c r="A349" t="s">
        <v>366</v>
      </c>
      <c r="B349" s="1">
        <v>44274</v>
      </c>
      <c r="C349">
        <v>1986</v>
      </c>
      <c r="D349" t="s">
        <v>17</v>
      </c>
      <c r="E349" t="s">
        <v>22</v>
      </c>
      <c r="F349" t="s">
        <v>20</v>
      </c>
      <c r="G349">
        <f ca="1">YEAR(TODAY()) - tbl_Customers[[#This Row],[Birth_Year]]</f>
        <v>39</v>
      </c>
      <c r="H349" t="str" cm="1">
        <f t="array" aca="1" ref="H3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49" s="1">
        <f>EOMONTH(tbl_Customers[[#This Row],[Signup_Date]], 0)</f>
        <v>44286</v>
      </c>
    </row>
    <row r="350" spans="1:9" x14ac:dyDescent="0.25">
      <c r="A350" t="s">
        <v>367</v>
      </c>
      <c r="B350" s="1">
        <v>44650</v>
      </c>
      <c r="C350">
        <v>1989</v>
      </c>
      <c r="D350" t="s">
        <v>7</v>
      </c>
      <c r="E350" t="s">
        <v>29</v>
      </c>
      <c r="F350" t="s">
        <v>20</v>
      </c>
      <c r="G350">
        <f ca="1">YEAR(TODAY()) - tbl_Customers[[#This Row],[Birth_Year]]</f>
        <v>36</v>
      </c>
      <c r="H350" t="str" cm="1">
        <f t="array" aca="1" ref="H3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50" s="1">
        <f>EOMONTH(tbl_Customers[[#This Row],[Signup_Date]], 0)</f>
        <v>44651</v>
      </c>
    </row>
    <row r="351" spans="1:9" x14ac:dyDescent="0.25">
      <c r="A351" t="s">
        <v>368</v>
      </c>
      <c r="B351" s="1">
        <v>45024</v>
      </c>
      <c r="C351">
        <v>1986</v>
      </c>
      <c r="D351" t="s">
        <v>19</v>
      </c>
      <c r="E351" t="s">
        <v>22</v>
      </c>
      <c r="F351" t="s">
        <v>9</v>
      </c>
      <c r="G351">
        <f ca="1">YEAR(TODAY()) - tbl_Customers[[#This Row],[Birth_Year]]</f>
        <v>39</v>
      </c>
      <c r="H351" t="str" cm="1">
        <f t="array" aca="1" ref="H3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51" s="1">
        <f>EOMONTH(tbl_Customers[[#This Row],[Signup_Date]], 0)</f>
        <v>45046</v>
      </c>
    </row>
    <row r="352" spans="1:9" x14ac:dyDescent="0.25">
      <c r="A352" t="s">
        <v>369</v>
      </c>
      <c r="B352" s="1">
        <v>45079</v>
      </c>
      <c r="C352">
        <v>1986</v>
      </c>
      <c r="D352" t="s">
        <v>26</v>
      </c>
      <c r="E352" t="s">
        <v>29</v>
      </c>
      <c r="F352" t="s">
        <v>14</v>
      </c>
      <c r="G352">
        <f ca="1">YEAR(TODAY()) - tbl_Customers[[#This Row],[Birth_Year]]</f>
        <v>39</v>
      </c>
      <c r="H352" t="str" cm="1">
        <f t="array" aca="1" ref="H3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52" s="1">
        <f>EOMONTH(tbl_Customers[[#This Row],[Signup_Date]], 0)</f>
        <v>45107</v>
      </c>
    </row>
    <row r="353" spans="1:9" x14ac:dyDescent="0.25">
      <c r="A353" t="s">
        <v>370</v>
      </c>
      <c r="B353" s="1">
        <v>45073</v>
      </c>
      <c r="C353">
        <v>1970</v>
      </c>
      <c r="D353" t="s">
        <v>26</v>
      </c>
      <c r="E353" t="s">
        <v>13</v>
      </c>
      <c r="F353" t="s">
        <v>20</v>
      </c>
      <c r="G353">
        <f ca="1">YEAR(TODAY()) - tbl_Customers[[#This Row],[Birth_Year]]</f>
        <v>55</v>
      </c>
      <c r="H353" t="str" cm="1">
        <f t="array" aca="1" ref="H3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53" s="1">
        <f>EOMONTH(tbl_Customers[[#This Row],[Signup_Date]], 0)</f>
        <v>45077</v>
      </c>
    </row>
    <row r="354" spans="1:9" x14ac:dyDescent="0.25">
      <c r="A354" t="s">
        <v>371</v>
      </c>
      <c r="B354" s="1">
        <v>44760</v>
      </c>
      <c r="C354">
        <v>1979</v>
      </c>
      <c r="D354" t="s">
        <v>7</v>
      </c>
      <c r="E354" t="s">
        <v>24</v>
      </c>
      <c r="F354" t="s">
        <v>14</v>
      </c>
      <c r="G354">
        <f ca="1">YEAR(TODAY()) - tbl_Customers[[#This Row],[Birth_Year]]</f>
        <v>46</v>
      </c>
      <c r="H354" t="str" cm="1">
        <f t="array" aca="1" ref="H3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54" s="1">
        <f>EOMONTH(tbl_Customers[[#This Row],[Signup_Date]], 0)</f>
        <v>44773</v>
      </c>
    </row>
    <row r="355" spans="1:9" x14ac:dyDescent="0.25">
      <c r="A355" t="s">
        <v>372</v>
      </c>
      <c r="B355" s="1">
        <v>44297</v>
      </c>
      <c r="C355">
        <v>2001</v>
      </c>
      <c r="D355" t="s">
        <v>17</v>
      </c>
      <c r="E355" t="s">
        <v>13</v>
      </c>
      <c r="F355" t="s">
        <v>14</v>
      </c>
      <c r="G355">
        <f ca="1">YEAR(TODAY()) - tbl_Customers[[#This Row],[Birth_Year]]</f>
        <v>24</v>
      </c>
      <c r="H355" t="str" cm="1">
        <f t="array" aca="1" ref="H3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355" s="1">
        <f>EOMONTH(tbl_Customers[[#This Row],[Signup_Date]], 0)</f>
        <v>44316</v>
      </c>
    </row>
    <row r="356" spans="1:9" x14ac:dyDescent="0.25">
      <c r="A356" t="s">
        <v>373</v>
      </c>
      <c r="B356" s="1">
        <v>44248</v>
      </c>
      <c r="C356">
        <v>1997</v>
      </c>
      <c r="D356" t="s">
        <v>19</v>
      </c>
      <c r="E356" t="s">
        <v>8</v>
      </c>
      <c r="F356" t="s">
        <v>20</v>
      </c>
      <c r="G356">
        <f ca="1">YEAR(TODAY()) - tbl_Customers[[#This Row],[Birth_Year]]</f>
        <v>28</v>
      </c>
      <c r="H356" t="str" cm="1">
        <f t="array" aca="1" ref="H3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56" s="1">
        <f>EOMONTH(tbl_Customers[[#This Row],[Signup_Date]], 0)</f>
        <v>44255</v>
      </c>
    </row>
    <row r="357" spans="1:9" x14ac:dyDescent="0.25">
      <c r="A357" t="s">
        <v>374</v>
      </c>
      <c r="B357" s="1">
        <v>44864</v>
      </c>
      <c r="C357">
        <v>1972</v>
      </c>
      <c r="D357" t="s">
        <v>12</v>
      </c>
      <c r="E357" t="s">
        <v>29</v>
      </c>
      <c r="F357" t="s">
        <v>14</v>
      </c>
      <c r="G357">
        <f ca="1">YEAR(TODAY()) - tbl_Customers[[#This Row],[Birth_Year]]</f>
        <v>53</v>
      </c>
      <c r="H357" t="str" cm="1">
        <f t="array" aca="1" ref="H3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57" s="1">
        <f>EOMONTH(tbl_Customers[[#This Row],[Signup_Date]], 0)</f>
        <v>44865</v>
      </c>
    </row>
    <row r="358" spans="1:9" x14ac:dyDescent="0.25">
      <c r="A358" t="s">
        <v>375</v>
      </c>
      <c r="B358" s="1">
        <v>44750</v>
      </c>
      <c r="C358">
        <v>1969</v>
      </c>
      <c r="D358" t="s">
        <v>7</v>
      </c>
      <c r="E358" t="s">
        <v>8</v>
      </c>
      <c r="F358" t="s">
        <v>20</v>
      </c>
      <c r="G358">
        <f ca="1">YEAR(TODAY()) - tbl_Customers[[#This Row],[Birth_Year]]</f>
        <v>56</v>
      </c>
      <c r="H358" t="str" cm="1">
        <f t="array" aca="1" ref="H3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58" s="1">
        <f>EOMONTH(tbl_Customers[[#This Row],[Signup_Date]], 0)</f>
        <v>44773</v>
      </c>
    </row>
    <row r="359" spans="1:9" x14ac:dyDescent="0.25">
      <c r="A359" t="s">
        <v>376</v>
      </c>
      <c r="B359" s="1">
        <v>45053</v>
      </c>
      <c r="C359">
        <v>2003</v>
      </c>
      <c r="D359" t="s">
        <v>17</v>
      </c>
      <c r="E359" t="s">
        <v>8</v>
      </c>
      <c r="F359" t="s">
        <v>20</v>
      </c>
      <c r="G359">
        <f ca="1">YEAR(TODAY()) - tbl_Customers[[#This Row],[Birth_Year]]</f>
        <v>22</v>
      </c>
      <c r="H359" t="str" cm="1">
        <f t="array" aca="1" ref="H3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359" s="1">
        <f>EOMONTH(tbl_Customers[[#This Row],[Signup_Date]], 0)</f>
        <v>45077</v>
      </c>
    </row>
    <row r="360" spans="1:9" x14ac:dyDescent="0.25">
      <c r="A360" t="s">
        <v>377</v>
      </c>
      <c r="B360" s="1">
        <v>44212</v>
      </c>
      <c r="C360">
        <v>1968</v>
      </c>
      <c r="D360" t="s">
        <v>12</v>
      </c>
      <c r="E360" t="s">
        <v>22</v>
      </c>
      <c r="F360" t="s">
        <v>20</v>
      </c>
      <c r="G360">
        <f ca="1">YEAR(TODAY()) - tbl_Customers[[#This Row],[Birth_Year]]</f>
        <v>57</v>
      </c>
      <c r="H360" t="str" cm="1">
        <f t="array" aca="1" ref="H3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60" s="1">
        <f>EOMONTH(tbl_Customers[[#This Row],[Signup_Date]], 0)</f>
        <v>44227</v>
      </c>
    </row>
    <row r="361" spans="1:9" x14ac:dyDescent="0.25">
      <c r="A361" t="s">
        <v>378</v>
      </c>
      <c r="B361" s="1">
        <v>44292</v>
      </c>
      <c r="C361">
        <v>1970</v>
      </c>
      <c r="D361" t="s">
        <v>26</v>
      </c>
      <c r="E361" t="s">
        <v>29</v>
      </c>
      <c r="F361" t="s">
        <v>14</v>
      </c>
      <c r="G361">
        <f ca="1">YEAR(TODAY()) - tbl_Customers[[#This Row],[Birth_Year]]</f>
        <v>55</v>
      </c>
      <c r="H361" t="str" cm="1">
        <f t="array" aca="1" ref="H3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61" s="1">
        <f>EOMONTH(tbl_Customers[[#This Row],[Signup_Date]], 0)</f>
        <v>44316</v>
      </c>
    </row>
    <row r="362" spans="1:9" x14ac:dyDescent="0.25">
      <c r="A362" t="s">
        <v>379</v>
      </c>
      <c r="B362" s="1">
        <v>44968</v>
      </c>
      <c r="C362">
        <v>1996</v>
      </c>
      <c r="D362" t="s">
        <v>26</v>
      </c>
      <c r="E362" t="s">
        <v>8</v>
      </c>
      <c r="F362" t="s">
        <v>20</v>
      </c>
      <c r="G362">
        <f ca="1">YEAR(TODAY()) - tbl_Customers[[#This Row],[Birth_Year]]</f>
        <v>29</v>
      </c>
      <c r="H362" t="str" cm="1">
        <f t="array" aca="1" ref="H3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62" s="1">
        <f>EOMONTH(tbl_Customers[[#This Row],[Signup_Date]], 0)</f>
        <v>44985</v>
      </c>
    </row>
    <row r="363" spans="1:9" x14ac:dyDescent="0.25">
      <c r="A363" t="s">
        <v>380</v>
      </c>
      <c r="B363" s="1">
        <v>45066</v>
      </c>
      <c r="C363">
        <v>1994</v>
      </c>
      <c r="D363" t="s">
        <v>12</v>
      </c>
      <c r="E363" t="s">
        <v>24</v>
      </c>
      <c r="F363" t="s">
        <v>14</v>
      </c>
      <c r="G363">
        <f ca="1">YEAR(TODAY()) - tbl_Customers[[#This Row],[Birth_Year]]</f>
        <v>31</v>
      </c>
      <c r="H363" t="str" cm="1">
        <f t="array" aca="1" ref="H3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63" s="1">
        <f>EOMONTH(tbl_Customers[[#This Row],[Signup_Date]], 0)</f>
        <v>45077</v>
      </c>
    </row>
    <row r="364" spans="1:9" x14ac:dyDescent="0.25">
      <c r="A364" t="s">
        <v>381</v>
      </c>
      <c r="B364" s="1">
        <v>44439</v>
      </c>
      <c r="C364">
        <v>1999</v>
      </c>
      <c r="D364" t="s">
        <v>7</v>
      </c>
      <c r="E364" t="s">
        <v>8</v>
      </c>
      <c r="F364" t="s">
        <v>20</v>
      </c>
      <c r="G364">
        <f ca="1">YEAR(TODAY()) - tbl_Customers[[#This Row],[Birth_Year]]</f>
        <v>26</v>
      </c>
      <c r="H364" t="str" cm="1">
        <f t="array" aca="1" ref="H3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64" s="1">
        <f>EOMONTH(tbl_Customers[[#This Row],[Signup_Date]], 0)</f>
        <v>44439</v>
      </c>
    </row>
    <row r="365" spans="1:9" x14ac:dyDescent="0.25">
      <c r="A365" t="s">
        <v>382</v>
      </c>
      <c r="B365" s="1">
        <v>44367</v>
      </c>
      <c r="C365">
        <v>2004</v>
      </c>
      <c r="D365" t="s">
        <v>26</v>
      </c>
      <c r="E365" t="s">
        <v>24</v>
      </c>
      <c r="F365" t="s">
        <v>20</v>
      </c>
      <c r="G365">
        <f ca="1">YEAR(TODAY()) - tbl_Customers[[#This Row],[Birth_Year]]</f>
        <v>21</v>
      </c>
      <c r="H365" t="str" cm="1">
        <f t="array" aca="1" ref="H3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365" s="1">
        <f>EOMONTH(tbl_Customers[[#This Row],[Signup_Date]], 0)</f>
        <v>44377</v>
      </c>
    </row>
    <row r="366" spans="1:9" x14ac:dyDescent="0.25">
      <c r="A366" t="s">
        <v>383</v>
      </c>
      <c r="B366" s="1">
        <v>44613</v>
      </c>
      <c r="C366">
        <v>1980</v>
      </c>
      <c r="D366" t="s">
        <v>19</v>
      </c>
      <c r="E366" t="s">
        <v>22</v>
      </c>
      <c r="F366" t="s">
        <v>9</v>
      </c>
      <c r="G366">
        <f ca="1">YEAR(TODAY()) - tbl_Customers[[#This Row],[Birth_Year]]</f>
        <v>45</v>
      </c>
      <c r="H366" t="str" cm="1">
        <f t="array" aca="1" ref="H3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66" s="1">
        <f>EOMONTH(tbl_Customers[[#This Row],[Signup_Date]], 0)</f>
        <v>44620</v>
      </c>
    </row>
    <row r="367" spans="1:9" x14ac:dyDescent="0.25">
      <c r="A367" t="s">
        <v>384</v>
      </c>
      <c r="B367" s="1">
        <v>44694</v>
      </c>
      <c r="C367">
        <v>1977</v>
      </c>
      <c r="D367" t="s">
        <v>12</v>
      </c>
      <c r="E367" t="s">
        <v>8</v>
      </c>
      <c r="F367" t="s">
        <v>9</v>
      </c>
      <c r="G367">
        <f ca="1">YEAR(TODAY()) - tbl_Customers[[#This Row],[Birth_Year]]</f>
        <v>48</v>
      </c>
      <c r="H367" t="str" cm="1">
        <f t="array" aca="1" ref="H3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67" s="1">
        <f>EOMONTH(tbl_Customers[[#This Row],[Signup_Date]], 0)</f>
        <v>44712</v>
      </c>
    </row>
    <row r="368" spans="1:9" x14ac:dyDescent="0.25">
      <c r="A368" t="s">
        <v>385</v>
      </c>
      <c r="B368" s="1">
        <v>44689</v>
      </c>
      <c r="C368">
        <v>1994</v>
      </c>
      <c r="D368" t="s">
        <v>12</v>
      </c>
      <c r="E368" t="s">
        <v>13</v>
      </c>
      <c r="F368" t="s">
        <v>9</v>
      </c>
      <c r="G368">
        <f ca="1">YEAR(TODAY()) - tbl_Customers[[#This Row],[Birth_Year]]</f>
        <v>31</v>
      </c>
      <c r="H368" t="str" cm="1">
        <f t="array" aca="1" ref="H3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68" s="1">
        <f>EOMONTH(tbl_Customers[[#This Row],[Signup_Date]], 0)</f>
        <v>44712</v>
      </c>
    </row>
    <row r="369" spans="1:9" x14ac:dyDescent="0.25">
      <c r="A369" t="s">
        <v>386</v>
      </c>
      <c r="B369" s="1">
        <v>44415</v>
      </c>
      <c r="C369">
        <v>1983</v>
      </c>
      <c r="D369" t="s">
        <v>26</v>
      </c>
      <c r="E369" t="s">
        <v>22</v>
      </c>
      <c r="F369" t="s">
        <v>14</v>
      </c>
      <c r="G369">
        <f ca="1">YEAR(TODAY()) - tbl_Customers[[#This Row],[Birth_Year]]</f>
        <v>42</v>
      </c>
      <c r="H369" t="str" cm="1">
        <f t="array" aca="1" ref="H3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69" s="1">
        <f>EOMONTH(tbl_Customers[[#This Row],[Signup_Date]], 0)</f>
        <v>44439</v>
      </c>
    </row>
    <row r="370" spans="1:9" x14ac:dyDescent="0.25">
      <c r="A370" t="s">
        <v>387</v>
      </c>
      <c r="B370" s="1">
        <v>45082</v>
      </c>
      <c r="C370">
        <v>1981</v>
      </c>
      <c r="D370" t="s">
        <v>7</v>
      </c>
      <c r="E370" t="s">
        <v>24</v>
      </c>
      <c r="F370" t="s">
        <v>14</v>
      </c>
      <c r="G370">
        <f ca="1">YEAR(TODAY()) - tbl_Customers[[#This Row],[Birth_Year]]</f>
        <v>44</v>
      </c>
      <c r="H370" t="str" cm="1">
        <f t="array" aca="1" ref="H3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70" s="1">
        <f>EOMONTH(tbl_Customers[[#This Row],[Signup_Date]], 0)</f>
        <v>45107</v>
      </c>
    </row>
    <row r="371" spans="1:9" x14ac:dyDescent="0.25">
      <c r="A371" t="s">
        <v>388</v>
      </c>
      <c r="B371" s="1">
        <v>44607</v>
      </c>
      <c r="C371">
        <v>1983</v>
      </c>
      <c r="D371" t="s">
        <v>19</v>
      </c>
      <c r="E371" t="s">
        <v>22</v>
      </c>
      <c r="F371" t="s">
        <v>20</v>
      </c>
      <c r="G371">
        <f ca="1">YEAR(TODAY()) - tbl_Customers[[#This Row],[Birth_Year]]</f>
        <v>42</v>
      </c>
      <c r="H371" t="str" cm="1">
        <f t="array" aca="1" ref="H3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71" s="1">
        <f>EOMONTH(tbl_Customers[[#This Row],[Signup_Date]], 0)</f>
        <v>44620</v>
      </c>
    </row>
    <row r="372" spans="1:9" x14ac:dyDescent="0.25">
      <c r="A372" t="s">
        <v>389</v>
      </c>
      <c r="B372" s="1">
        <v>44257</v>
      </c>
      <c r="C372">
        <v>1992</v>
      </c>
      <c r="D372" t="s">
        <v>7</v>
      </c>
      <c r="E372" t="s">
        <v>8</v>
      </c>
      <c r="F372" t="s">
        <v>20</v>
      </c>
      <c r="G372">
        <f ca="1">YEAR(TODAY()) - tbl_Customers[[#This Row],[Birth_Year]]</f>
        <v>33</v>
      </c>
      <c r="H372" t="str" cm="1">
        <f t="array" aca="1" ref="H3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72" s="1">
        <f>EOMONTH(tbl_Customers[[#This Row],[Signup_Date]], 0)</f>
        <v>44286</v>
      </c>
    </row>
    <row r="373" spans="1:9" x14ac:dyDescent="0.25">
      <c r="A373" t="s">
        <v>390</v>
      </c>
      <c r="B373" s="1">
        <v>44365</v>
      </c>
      <c r="C373">
        <v>1990</v>
      </c>
      <c r="D373" t="s">
        <v>17</v>
      </c>
      <c r="E373" t="s">
        <v>29</v>
      </c>
      <c r="F373" t="s">
        <v>20</v>
      </c>
      <c r="G373">
        <f ca="1">YEAR(TODAY()) - tbl_Customers[[#This Row],[Birth_Year]]</f>
        <v>35</v>
      </c>
      <c r="H373" t="str" cm="1">
        <f t="array" aca="1" ref="H3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73" s="1">
        <f>EOMONTH(tbl_Customers[[#This Row],[Signup_Date]], 0)</f>
        <v>44377</v>
      </c>
    </row>
    <row r="374" spans="1:9" x14ac:dyDescent="0.25">
      <c r="A374" t="s">
        <v>391</v>
      </c>
      <c r="B374" s="1">
        <v>44585</v>
      </c>
      <c r="C374">
        <v>2001</v>
      </c>
      <c r="D374" t="s">
        <v>17</v>
      </c>
      <c r="E374" t="s">
        <v>29</v>
      </c>
      <c r="F374" t="s">
        <v>20</v>
      </c>
      <c r="G374">
        <f ca="1">YEAR(TODAY()) - tbl_Customers[[#This Row],[Birth_Year]]</f>
        <v>24</v>
      </c>
      <c r="H374" t="str" cm="1">
        <f t="array" aca="1" ref="H3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374" s="1">
        <f>EOMONTH(tbl_Customers[[#This Row],[Signup_Date]], 0)</f>
        <v>44592</v>
      </c>
    </row>
    <row r="375" spans="1:9" x14ac:dyDescent="0.25">
      <c r="A375" t="s">
        <v>392</v>
      </c>
      <c r="B375" s="1">
        <v>44199</v>
      </c>
      <c r="C375">
        <v>1990</v>
      </c>
      <c r="D375" t="s">
        <v>26</v>
      </c>
      <c r="E375" t="s">
        <v>24</v>
      </c>
      <c r="F375" t="s">
        <v>14</v>
      </c>
      <c r="G375">
        <f ca="1">YEAR(TODAY()) - tbl_Customers[[#This Row],[Birth_Year]]</f>
        <v>35</v>
      </c>
      <c r="H375" t="str" cm="1">
        <f t="array" aca="1" ref="H3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75" s="1">
        <f>EOMONTH(tbl_Customers[[#This Row],[Signup_Date]], 0)</f>
        <v>44227</v>
      </c>
    </row>
    <row r="376" spans="1:9" x14ac:dyDescent="0.25">
      <c r="A376" t="s">
        <v>393</v>
      </c>
      <c r="B376" s="1">
        <v>44596</v>
      </c>
      <c r="C376">
        <v>1987</v>
      </c>
      <c r="D376" t="s">
        <v>26</v>
      </c>
      <c r="E376" t="s">
        <v>24</v>
      </c>
      <c r="F376" t="s">
        <v>20</v>
      </c>
      <c r="G376">
        <f ca="1">YEAR(TODAY()) - tbl_Customers[[#This Row],[Birth_Year]]</f>
        <v>38</v>
      </c>
      <c r="H376" t="str" cm="1">
        <f t="array" aca="1" ref="H3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76" s="1">
        <f>EOMONTH(tbl_Customers[[#This Row],[Signup_Date]], 0)</f>
        <v>44620</v>
      </c>
    </row>
    <row r="377" spans="1:9" x14ac:dyDescent="0.25">
      <c r="A377" t="s">
        <v>394</v>
      </c>
      <c r="B377" s="1">
        <v>44468</v>
      </c>
      <c r="C377">
        <v>1973</v>
      </c>
      <c r="D377" t="s">
        <v>26</v>
      </c>
      <c r="E377" t="s">
        <v>29</v>
      </c>
      <c r="F377" t="s">
        <v>20</v>
      </c>
      <c r="G377">
        <f ca="1">YEAR(TODAY()) - tbl_Customers[[#This Row],[Birth_Year]]</f>
        <v>52</v>
      </c>
      <c r="H377" t="str" cm="1">
        <f t="array" aca="1" ref="H3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77" s="1">
        <f>EOMONTH(tbl_Customers[[#This Row],[Signup_Date]], 0)</f>
        <v>44469</v>
      </c>
    </row>
    <row r="378" spans="1:9" x14ac:dyDescent="0.25">
      <c r="A378" t="s">
        <v>395</v>
      </c>
      <c r="B378" s="1">
        <v>44999</v>
      </c>
      <c r="C378">
        <v>1976</v>
      </c>
      <c r="D378" t="s">
        <v>17</v>
      </c>
      <c r="E378" t="s">
        <v>24</v>
      </c>
      <c r="F378" t="s">
        <v>9</v>
      </c>
      <c r="G378">
        <f ca="1">YEAR(TODAY()) - tbl_Customers[[#This Row],[Birth_Year]]</f>
        <v>49</v>
      </c>
      <c r="H378" t="str" cm="1">
        <f t="array" aca="1" ref="H3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78" s="1">
        <f>EOMONTH(tbl_Customers[[#This Row],[Signup_Date]], 0)</f>
        <v>45016</v>
      </c>
    </row>
    <row r="379" spans="1:9" x14ac:dyDescent="0.25">
      <c r="A379" t="s">
        <v>396</v>
      </c>
      <c r="B379" s="1">
        <v>45000</v>
      </c>
      <c r="C379">
        <v>1965</v>
      </c>
      <c r="D379" t="s">
        <v>7</v>
      </c>
      <c r="E379" t="s">
        <v>22</v>
      </c>
      <c r="F379" t="s">
        <v>20</v>
      </c>
      <c r="G379">
        <f ca="1">YEAR(TODAY()) - tbl_Customers[[#This Row],[Birth_Year]]</f>
        <v>60</v>
      </c>
      <c r="H379" t="str" cm="1">
        <f t="array" aca="1" ref="H3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79" s="1">
        <f>EOMONTH(tbl_Customers[[#This Row],[Signup_Date]], 0)</f>
        <v>45016</v>
      </c>
    </row>
    <row r="380" spans="1:9" x14ac:dyDescent="0.25">
      <c r="A380" t="s">
        <v>397</v>
      </c>
      <c r="B380" s="1">
        <v>44662</v>
      </c>
      <c r="C380">
        <v>1965</v>
      </c>
      <c r="D380" t="s">
        <v>7</v>
      </c>
      <c r="E380" t="s">
        <v>13</v>
      </c>
      <c r="F380" t="s">
        <v>20</v>
      </c>
      <c r="G380">
        <f ca="1">YEAR(TODAY()) - tbl_Customers[[#This Row],[Birth_Year]]</f>
        <v>60</v>
      </c>
      <c r="H380" t="str" cm="1">
        <f t="array" aca="1" ref="H3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80" s="1">
        <f>EOMONTH(tbl_Customers[[#This Row],[Signup_Date]], 0)</f>
        <v>44681</v>
      </c>
    </row>
    <row r="381" spans="1:9" x14ac:dyDescent="0.25">
      <c r="A381" t="s">
        <v>398</v>
      </c>
      <c r="B381" s="1">
        <v>44489</v>
      </c>
      <c r="C381">
        <v>1998</v>
      </c>
      <c r="D381" t="s">
        <v>26</v>
      </c>
      <c r="E381" t="s">
        <v>13</v>
      </c>
      <c r="F381" t="s">
        <v>20</v>
      </c>
      <c r="G381">
        <f ca="1">YEAR(TODAY()) - tbl_Customers[[#This Row],[Birth_Year]]</f>
        <v>27</v>
      </c>
      <c r="H381" t="str" cm="1">
        <f t="array" aca="1" ref="H3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81" s="1">
        <f>EOMONTH(tbl_Customers[[#This Row],[Signup_Date]], 0)</f>
        <v>44500</v>
      </c>
    </row>
    <row r="382" spans="1:9" x14ac:dyDescent="0.25">
      <c r="A382" t="s">
        <v>399</v>
      </c>
      <c r="B382" s="1">
        <v>44630</v>
      </c>
      <c r="C382">
        <v>1996</v>
      </c>
      <c r="D382" t="s">
        <v>19</v>
      </c>
      <c r="E382" t="s">
        <v>22</v>
      </c>
      <c r="F382" t="s">
        <v>14</v>
      </c>
      <c r="G382">
        <f ca="1">YEAR(TODAY()) - tbl_Customers[[#This Row],[Birth_Year]]</f>
        <v>29</v>
      </c>
      <c r="H382" t="str" cm="1">
        <f t="array" aca="1" ref="H3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82" s="1">
        <f>EOMONTH(tbl_Customers[[#This Row],[Signup_Date]], 0)</f>
        <v>44651</v>
      </c>
    </row>
    <row r="383" spans="1:9" x14ac:dyDescent="0.25">
      <c r="A383" t="s">
        <v>400</v>
      </c>
      <c r="B383" s="1">
        <v>44910</v>
      </c>
      <c r="C383">
        <v>1989</v>
      </c>
      <c r="D383" t="s">
        <v>7</v>
      </c>
      <c r="E383" t="s">
        <v>13</v>
      </c>
      <c r="F383" t="s">
        <v>9</v>
      </c>
      <c r="G383">
        <f ca="1">YEAR(TODAY()) - tbl_Customers[[#This Row],[Birth_Year]]</f>
        <v>36</v>
      </c>
      <c r="H383" t="str" cm="1">
        <f t="array" aca="1" ref="H3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83" s="1">
        <f>EOMONTH(tbl_Customers[[#This Row],[Signup_Date]], 0)</f>
        <v>44926</v>
      </c>
    </row>
    <row r="384" spans="1:9" x14ac:dyDescent="0.25">
      <c r="A384" t="s">
        <v>401</v>
      </c>
      <c r="B384" s="1">
        <v>44945</v>
      </c>
      <c r="C384">
        <v>2004</v>
      </c>
      <c r="D384" t="s">
        <v>17</v>
      </c>
      <c r="E384" t="s">
        <v>8</v>
      </c>
      <c r="F384" t="s">
        <v>20</v>
      </c>
      <c r="G384">
        <f ca="1">YEAR(TODAY()) - tbl_Customers[[#This Row],[Birth_Year]]</f>
        <v>21</v>
      </c>
      <c r="H384" t="str" cm="1">
        <f t="array" aca="1" ref="H3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384" s="1">
        <f>EOMONTH(tbl_Customers[[#This Row],[Signup_Date]], 0)</f>
        <v>44957</v>
      </c>
    </row>
    <row r="385" spans="1:9" x14ac:dyDescent="0.25">
      <c r="A385" t="s">
        <v>402</v>
      </c>
      <c r="B385" s="1">
        <v>44999</v>
      </c>
      <c r="C385">
        <v>1965</v>
      </c>
      <c r="D385" t="s">
        <v>12</v>
      </c>
      <c r="E385" t="s">
        <v>22</v>
      </c>
      <c r="F385" t="s">
        <v>20</v>
      </c>
      <c r="G385">
        <f ca="1">YEAR(TODAY()) - tbl_Customers[[#This Row],[Birth_Year]]</f>
        <v>60</v>
      </c>
      <c r="H385" t="str" cm="1">
        <f t="array" aca="1" ref="H3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85" s="1">
        <f>EOMONTH(tbl_Customers[[#This Row],[Signup_Date]], 0)</f>
        <v>45016</v>
      </c>
    </row>
    <row r="386" spans="1:9" x14ac:dyDescent="0.25">
      <c r="A386" t="s">
        <v>403</v>
      </c>
      <c r="B386" s="1">
        <v>44766</v>
      </c>
      <c r="C386">
        <v>1980</v>
      </c>
      <c r="D386" t="s">
        <v>12</v>
      </c>
      <c r="E386" t="s">
        <v>24</v>
      </c>
      <c r="F386" t="s">
        <v>9</v>
      </c>
      <c r="G386">
        <f ca="1">YEAR(TODAY()) - tbl_Customers[[#This Row],[Birth_Year]]</f>
        <v>45</v>
      </c>
      <c r="H386" t="str" cm="1">
        <f t="array" aca="1" ref="H3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86" s="1">
        <f>EOMONTH(tbl_Customers[[#This Row],[Signup_Date]], 0)</f>
        <v>44773</v>
      </c>
    </row>
    <row r="387" spans="1:9" x14ac:dyDescent="0.25">
      <c r="A387" t="s">
        <v>404</v>
      </c>
      <c r="B387" s="1">
        <v>44874</v>
      </c>
      <c r="C387">
        <v>2003</v>
      </c>
      <c r="D387" t="s">
        <v>12</v>
      </c>
      <c r="E387" t="s">
        <v>22</v>
      </c>
      <c r="F387" t="s">
        <v>20</v>
      </c>
      <c r="G387">
        <f ca="1">YEAR(TODAY()) - tbl_Customers[[#This Row],[Birth_Year]]</f>
        <v>22</v>
      </c>
      <c r="H387" t="str" cm="1">
        <f t="array" aca="1" ref="H3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387" s="1">
        <f>EOMONTH(tbl_Customers[[#This Row],[Signup_Date]], 0)</f>
        <v>44895</v>
      </c>
    </row>
    <row r="388" spans="1:9" x14ac:dyDescent="0.25">
      <c r="A388" t="s">
        <v>405</v>
      </c>
      <c r="B388" s="1">
        <v>44932</v>
      </c>
      <c r="C388">
        <v>1969</v>
      </c>
      <c r="D388" t="s">
        <v>19</v>
      </c>
      <c r="E388" t="s">
        <v>29</v>
      </c>
      <c r="F388" t="s">
        <v>14</v>
      </c>
      <c r="G388">
        <f ca="1">YEAR(TODAY()) - tbl_Customers[[#This Row],[Birth_Year]]</f>
        <v>56</v>
      </c>
      <c r="H388" t="str" cm="1">
        <f t="array" aca="1" ref="H3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88" s="1">
        <f>EOMONTH(tbl_Customers[[#This Row],[Signup_Date]], 0)</f>
        <v>44957</v>
      </c>
    </row>
    <row r="389" spans="1:9" x14ac:dyDescent="0.25">
      <c r="A389" t="s">
        <v>406</v>
      </c>
      <c r="B389" s="1">
        <v>44695</v>
      </c>
      <c r="C389">
        <v>1986</v>
      </c>
      <c r="D389" t="s">
        <v>26</v>
      </c>
      <c r="E389" t="s">
        <v>24</v>
      </c>
      <c r="F389" t="s">
        <v>20</v>
      </c>
      <c r="G389">
        <f ca="1">YEAR(TODAY()) - tbl_Customers[[#This Row],[Birth_Year]]</f>
        <v>39</v>
      </c>
      <c r="H389" t="str" cm="1">
        <f t="array" aca="1" ref="H3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89" s="1">
        <f>EOMONTH(tbl_Customers[[#This Row],[Signup_Date]], 0)</f>
        <v>44712</v>
      </c>
    </row>
    <row r="390" spans="1:9" x14ac:dyDescent="0.25">
      <c r="A390" t="s">
        <v>407</v>
      </c>
      <c r="B390" s="1">
        <v>44355</v>
      </c>
      <c r="C390">
        <v>1993</v>
      </c>
      <c r="D390" t="s">
        <v>17</v>
      </c>
      <c r="E390" t="s">
        <v>29</v>
      </c>
      <c r="F390" t="s">
        <v>14</v>
      </c>
      <c r="G390">
        <f ca="1">YEAR(TODAY()) - tbl_Customers[[#This Row],[Birth_Year]]</f>
        <v>32</v>
      </c>
      <c r="H390" t="str" cm="1">
        <f t="array" aca="1" ref="H3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90" s="1">
        <f>EOMONTH(tbl_Customers[[#This Row],[Signup_Date]], 0)</f>
        <v>44377</v>
      </c>
    </row>
    <row r="391" spans="1:9" x14ac:dyDescent="0.25">
      <c r="A391" t="s">
        <v>408</v>
      </c>
      <c r="B391" s="1">
        <v>44391</v>
      </c>
      <c r="C391">
        <v>1967</v>
      </c>
      <c r="D391" t="s">
        <v>19</v>
      </c>
      <c r="E391" t="s">
        <v>24</v>
      </c>
      <c r="F391" t="s">
        <v>14</v>
      </c>
      <c r="G391">
        <f ca="1">YEAR(TODAY()) - tbl_Customers[[#This Row],[Birth_Year]]</f>
        <v>58</v>
      </c>
      <c r="H391" t="str" cm="1">
        <f t="array" aca="1" ref="H3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391" s="1">
        <f>EOMONTH(tbl_Customers[[#This Row],[Signup_Date]], 0)</f>
        <v>44408</v>
      </c>
    </row>
    <row r="392" spans="1:9" x14ac:dyDescent="0.25">
      <c r="A392" t="s">
        <v>409</v>
      </c>
      <c r="B392" s="1">
        <v>44500</v>
      </c>
      <c r="C392">
        <v>1976</v>
      </c>
      <c r="D392" t="s">
        <v>17</v>
      </c>
      <c r="E392" t="s">
        <v>13</v>
      </c>
      <c r="F392" t="s">
        <v>20</v>
      </c>
      <c r="G392">
        <f ca="1">YEAR(TODAY()) - tbl_Customers[[#This Row],[Birth_Year]]</f>
        <v>49</v>
      </c>
      <c r="H392" t="str" cm="1">
        <f t="array" aca="1" ref="H3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92" s="1">
        <f>EOMONTH(tbl_Customers[[#This Row],[Signup_Date]], 0)</f>
        <v>44500</v>
      </c>
    </row>
    <row r="393" spans="1:9" x14ac:dyDescent="0.25">
      <c r="A393" t="s">
        <v>410</v>
      </c>
      <c r="B393" s="1">
        <v>44419</v>
      </c>
      <c r="C393">
        <v>1990</v>
      </c>
      <c r="D393" t="s">
        <v>17</v>
      </c>
      <c r="E393" t="s">
        <v>22</v>
      </c>
      <c r="F393" t="s">
        <v>9</v>
      </c>
      <c r="G393">
        <f ca="1">YEAR(TODAY()) - tbl_Customers[[#This Row],[Birth_Year]]</f>
        <v>35</v>
      </c>
      <c r="H393" t="str" cm="1">
        <f t="array" aca="1" ref="H3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93" s="1">
        <f>EOMONTH(tbl_Customers[[#This Row],[Signup_Date]], 0)</f>
        <v>44439</v>
      </c>
    </row>
    <row r="394" spans="1:9" x14ac:dyDescent="0.25">
      <c r="A394" t="s">
        <v>411</v>
      </c>
      <c r="B394" s="1">
        <v>44256</v>
      </c>
      <c r="C394">
        <v>1980</v>
      </c>
      <c r="D394" t="s">
        <v>26</v>
      </c>
      <c r="E394" t="s">
        <v>8</v>
      </c>
      <c r="F394" t="s">
        <v>14</v>
      </c>
      <c r="G394">
        <f ca="1">YEAR(TODAY()) - tbl_Customers[[#This Row],[Birth_Year]]</f>
        <v>45</v>
      </c>
      <c r="H394" t="str" cm="1">
        <f t="array" aca="1" ref="H3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94" s="1">
        <f>EOMONTH(tbl_Customers[[#This Row],[Signup_Date]], 0)</f>
        <v>44286</v>
      </c>
    </row>
    <row r="395" spans="1:9" x14ac:dyDescent="0.25">
      <c r="A395" t="s">
        <v>412</v>
      </c>
      <c r="B395" s="1">
        <v>44790</v>
      </c>
      <c r="C395">
        <v>2001</v>
      </c>
      <c r="D395" t="s">
        <v>12</v>
      </c>
      <c r="E395" t="s">
        <v>24</v>
      </c>
      <c r="F395" t="s">
        <v>9</v>
      </c>
      <c r="G395">
        <f ca="1">YEAR(TODAY()) - tbl_Customers[[#This Row],[Birth_Year]]</f>
        <v>24</v>
      </c>
      <c r="H395" t="str" cm="1">
        <f t="array" aca="1" ref="H3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395" s="1">
        <f>EOMONTH(tbl_Customers[[#This Row],[Signup_Date]], 0)</f>
        <v>44804</v>
      </c>
    </row>
    <row r="396" spans="1:9" x14ac:dyDescent="0.25">
      <c r="A396" t="s">
        <v>413</v>
      </c>
      <c r="B396" s="1">
        <v>44950</v>
      </c>
      <c r="C396">
        <v>1986</v>
      </c>
      <c r="D396" t="s">
        <v>26</v>
      </c>
      <c r="E396" t="s">
        <v>24</v>
      </c>
      <c r="F396" t="s">
        <v>20</v>
      </c>
      <c r="G396">
        <f ca="1">YEAR(TODAY()) - tbl_Customers[[#This Row],[Birth_Year]]</f>
        <v>39</v>
      </c>
      <c r="H396" t="str" cm="1">
        <f t="array" aca="1" ref="H3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396" s="1">
        <f>EOMONTH(tbl_Customers[[#This Row],[Signup_Date]], 0)</f>
        <v>44957</v>
      </c>
    </row>
    <row r="397" spans="1:9" x14ac:dyDescent="0.25">
      <c r="A397" t="s">
        <v>414</v>
      </c>
      <c r="B397" s="1">
        <v>44752</v>
      </c>
      <c r="C397">
        <v>1993</v>
      </c>
      <c r="D397" t="s">
        <v>19</v>
      </c>
      <c r="E397" t="s">
        <v>29</v>
      </c>
      <c r="F397" t="s">
        <v>14</v>
      </c>
      <c r="G397">
        <f ca="1">YEAR(TODAY()) - tbl_Customers[[#This Row],[Birth_Year]]</f>
        <v>32</v>
      </c>
      <c r="H397" t="str" cm="1">
        <f t="array" aca="1" ref="H3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97" s="1">
        <f>EOMONTH(tbl_Customers[[#This Row],[Signup_Date]], 0)</f>
        <v>44773</v>
      </c>
    </row>
    <row r="398" spans="1:9" x14ac:dyDescent="0.25">
      <c r="A398" t="s">
        <v>415</v>
      </c>
      <c r="B398" s="1">
        <v>44259</v>
      </c>
      <c r="C398">
        <v>1978</v>
      </c>
      <c r="D398" t="s">
        <v>19</v>
      </c>
      <c r="E398" t="s">
        <v>13</v>
      </c>
      <c r="F398" t="s">
        <v>20</v>
      </c>
      <c r="G398">
        <f ca="1">YEAR(TODAY()) - tbl_Customers[[#This Row],[Birth_Year]]</f>
        <v>47</v>
      </c>
      <c r="H398" t="str" cm="1">
        <f t="array" aca="1" ref="H3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398" s="1">
        <f>EOMONTH(tbl_Customers[[#This Row],[Signup_Date]], 0)</f>
        <v>44286</v>
      </c>
    </row>
    <row r="399" spans="1:9" x14ac:dyDescent="0.25">
      <c r="A399" t="s">
        <v>416</v>
      </c>
      <c r="B399" s="1">
        <v>44962</v>
      </c>
      <c r="C399">
        <v>1992</v>
      </c>
      <c r="D399" t="s">
        <v>19</v>
      </c>
      <c r="E399" t="s">
        <v>29</v>
      </c>
      <c r="F399" t="s">
        <v>9</v>
      </c>
      <c r="G399">
        <f ca="1">YEAR(TODAY()) - tbl_Customers[[#This Row],[Birth_Year]]</f>
        <v>33</v>
      </c>
      <c r="H399" t="str" cm="1">
        <f t="array" aca="1" ref="H3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399" s="1">
        <f>EOMONTH(tbl_Customers[[#This Row],[Signup_Date]], 0)</f>
        <v>44985</v>
      </c>
    </row>
    <row r="400" spans="1:9" x14ac:dyDescent="0.25">
      <c r="A400" t="s">
        <v>417</v>
      </c>
      <c r="B400" s="1">
        <v>44518</v>
      </c>
      <c r="C400">
        <v>1969</v>
      </c>
      <c r="D400" t="s">
        <v>26</v>
      </c>
      <c r="E400" t="s">
        <v>29</v>
      </c>
      <c r="F400" t="s">
        <v>20</v>
      </c>
      <c r="G400">
        <f ca="1">YEAR(TODAY()) - tbl_Customers[[#This Row],[Birth_Year]]</f>
        <v>56</v>
      </c>
      <c r="H400" t="str" cm="1">
        <f t="array" aca="1" ref="H4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400" s="1">
        <f>EOMONTH(tbl_Customers[[#This Row],[Signup_Date]], 0)</f>
        <v>44530</v>
      </c>
    </row>
    <row r="401" spans="1:9" x14ac:dyDescent="0.25">
      <c r="A401" t="s">
        <v>418</v>
      </c>
      <c r="B401" s="1">
        <v>44255</v>
      </c>
      <c r="C401">
        <v>1994</v>
      </c>
      <c r="D401" t="s">
        <v>17</v>
      </c>
      <c r="E401" t="s">
        <v>13</v>
      </c>
      <c r="F401" t="s">
        <v>20</v>
      </c>
      <c r="G401">
        <f ca="1">YEAR(TODAY()) - tbl_Customers[[#This Row],[Birth_Year]]</f>
        <v>31</v>
      </c>
      <c r="H401" t="str" cm="1">
        <f t="array" aca="1" ref="H4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01" s="1">
        <f>EOMONTH(tbl_Customers[[#This Row],[Signup_Date]], 0)</f>
        <v>44255</v>
      </c>
    </row>
    <row r="402" spans="1:9" x14ac:dyDescent="0.25">
      <c r="A402" t="s">
        <v>419</v>
      </c>
      <c r="B402" s="1">
        <v>44248</v>
      </c>
      <c r="C402">
        <v>1969</v>
      </c>
      <c r="D402" t="s">
        <v>17</v>
      </c>
      <c r="E402" t="s">
        <v>8</v>
      </c>
      <c r="F402" t="s">
        <v>14</v>
      </c>
      <c r="G402">
        <f ca="1">YEAR(TODAY()) - tbl_Customers[[#This Row],[Birth_Year]]</f>
        <v>56</v>
      </c>
      <c r="H402" t="str" cm="1">
        <f t="array" aca="1" ref="H4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402" s="1">
        <f>EOMONTH(tbl_Customers[[#This Row],[Signup_Date]], 0)</f>
        <v>44255</v>
      </c>
    </row>
    <row r="403" spans="1:9" x14ac:dyDescent="0.25">
      <c r="A403" t="s">
        <v>420</v>
      </c>
      <c r="B403" s="1">
        <v>44795</v>
      </c>
      <c r="C403">
        <v>1976</v>
      </c>
      <c r="D403" t="s">
        <v>7</v>
      </c>
      <c r="E403" t="s">
        <v>29</v>
      </c>
      <c r="F403" t="s">
        <v>20</v>
      </c>
      <c r="G403">
        <f ca="1">YEAR(TODAY()) - tbl_Customers[[#This Row],[Birth_Year]]</f>
        <v>49</v>
      </c>
      <c r="H403" t="str" cm="1">
        <f t="array" aca="1" ref="H4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03" s="1">
        <f>EOMONTH(tbl_Customers[[#This Row],[Signup_Date]], 0)</f>
        <v>44804</v>
      </c>
    </row>
    <row r="404" spans="1:9" x14ac:dyDescent="0.25">
      <c r="A404" t="s">
        <v>421</v>
      </c>
      <c r="B404" s="1">
        <v>44685</v>
      </c>
      <c r="C404">
        <v>1980</v>
      </c>
      <c r="D404" t="s">
        <v>19</v>
      </c>
      <c r="E404" t="s">
        <v>29</v>
      </c>
      <c r="F404" t="s">
        <v>20</v>
      </c>
      <c r="G404">
        <f ca="1">YEAR(TODAY()) - tbl_Customers[[#This Row],[Birth_Year]]</f>
        <v>45</v>
      </c>
      <c r="H404" t="str" cm="1">
        <f t="array" aca="1" ref="H4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04" s="1">
        <f>EOMONTH(tbl_Customers[[#This Row],[Signup_Date]], 0)</f>
        <v>44712</v>
      </c>
    </row>
    <row r="405" spans="1:9" x14ac:dyDescent="0.25">
      <c r="A405" t="s">
        <v>422</v>
      </c>
      <c r="B405" s="1">
        <v>44711</v>
      </c>
      <c r="C405">
        <v>1990</v>
      </c>
      <c r="D405" t="s">
        <v>17</v>
      </c>
      <c r="E405" t="s">
        <v>24</v>
      </c>
      <c r="F405" t="s">
        <v>20</v>
      </c>
      <c r="G405">
        <f ca="1">YEAR(TODAY()) - tbl_Customers[[#This Row],[Birth_Year]]</f>
        <v>35</v>
      </c>
      <c r="H405" t="str" cm="1">
        <f t="array" aca="1" ref="H4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05" s="1">
        <f>EOMONTH(tbl_Customers[[#This Row],[Signup_Date]], 0)</f>
        <v>44712</v>
      </c>
    </row>
    <row r="406" spans="1:9" x14ac:dyDescent="0.25">
      <c r="A406" t="s">
        <v>423</v>
      </c>
      <c r="B406" s="1">
        <v>45070</v>
      </c>
      <c r="C406">
        <v>1990</v>
      </c>
      <c r="D406" t="s">
        <v>7</v>
      </c>
      <c r="E406" t="s">
        <v>13</v>
      </c>
      <c r="F406" t="s">
        <v>14</v>
      </c>
      <c r="G406">
        <f ca="1">YEAR(TODAY()) - tbl_Customers[[#This Row],[Birth_Year]]</f>
        <v>35</v>
      </c>
      <c r="H406" t="str" cm="1">
        <f t="array" aca="1" ref="H4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06" s="1">
        <f>EOMONTH(tbl_Customers[[#This Row],[Signup_Date]], 0)</f>
        <v>45077</v>
      </c>
    </row>
    <row r="407" spans="1:9" x14ac:dyDescent="0.25">
      <c r="A407" t="s">
        <v>424</v>
      </c>
      <c r="B407" s="1">
        <v>44740</v>
      </c>
      <c r="C407">
        <v>1985</v>
      </c>
      <c r="D407" t="s">
        <v>17</v>
      </c>
      <c r="E407" t="s">
        <v>22</v>
      </c>
      <c r="F407" t="s">
        <v>9</v>
      </c>
      <c r="G407">
        <f ca="1">YEAR(TODAY()) - tbl_Customers[[#This Row],[Birth_Year]]</f>
        <v>40</v>
      </c>
      <c r="H407" t="str" cm="1">
        <f t="array" aca="1" ref="H4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07" s="1">
        <f>EOMONTH(tbl_Customers[[#This Row],[Signup_Date]], 0)</f>
        <v>44742</v>
      </c>
    </row>
    <row r="408" spans="1:9" x14ac:dyDescent="0.25">
      <c r="A408" t="s">
        <v>425</v>
      </c>
      <c r="B408" s="1">
        <v>44358</v>
      </c>
      <c r="C408">
        <v>2003</v>
      </c>
      <c r="D408" t="s">
        <v>19</v>
      </c>
      <c r="E408" t="s">
        <v>8</v>
      </c>
      <c r="F408" t="s">
        <v>9</v>
      </c>
      <c r="G408">
        <f ca="1">YEAR(TODAY()) - tbl_Customers[[#This Row],[Birth_Year]]</f>
        <v>22</v>
      </c>
      <c r="H408" t="str" cm="1">
        <f t="array" aca="1" ref="H4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408" s="1">
        <f>EOMONTH(tbl_Customers[[#This Row],[Signup_Date]], 0)</f>
        <v>44377</v>
      </c>
    </row>
    <row r="409" spans="1:9" x14ac:dyDescent="0.25">
      <c r="A409" t="s">
        <v>426</v>
      </c>
      <c r="B409" s="1">
        <v>44255</v>
      </c>
      <c r="C409">
        <v>2000</v>
      </c>
      <c r="D409" t="s">
        <v>12</v>
      </c>
      <c r="E409" t="s">
        <v>8</v>
      </c>
      <c r="F409" t="s">
        <v>20</v>
      </c>
      <c r="G409">
        <f ca="1">YEAR(TODAY()) - tbl_Customers[[#This Row],[Birth_Year]]</f>
        <v>25</v>
      </c>
      <c r="H409" t="str" cm="1">
        <f t="array" aca="1" ref="H4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09" s="1">
        <f>EOMONTH(tbl_Customers[[#This Row],[Signup_Date]], 0)</f>
        <v>44255</v>
      </c>
    </row>
    <row r="410" spans="1:9" x14ac:dyDescent="0.25">
      <c r="A410" t="s">
        <v>427</v>
      </c>
      <c r="B410" s="1">
        <v>44717</v>
      </c>
      <c r="C410">
        <v>1997</v>
      </c>
      <c r="D410" t="s">
        <v>19</v>
      </c>
      <c r="E410" t="s">
        <v>13</v>
      </c>
      <c r="F410" t="s">
        <v>14</v>
      </c>
      <c r="G410">
        <f ca="1">YEAR(TODAY()) - tbl_Customers[[#This Row],[Birth_Year]]</f>
        <v>28</v>
      </c>
      <c r="H410" t="str" cm="1">
        <f t="array" aca="1" ref="H4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10" s="1">
        <f>EOMONTH(tbl_Customers[[#This Row],[Signup_Date]], 0)</f>
        <v>44742</v>
      </c>
    </row>
    <row r="411" spans="1:9" x14ac:dyDescent="0.25">
      <c r="A411" t="s">
        <v>428</v>
      </c>
      <c r="B411" s="1">
        <v>44279</v>
      </c>
      <c r="C411">
        <v>1994</v>
      </c>
      <c r="D411" t="s">
        <v>26</v>
      </c>
      <c r="E411" t="s">
        <v>24</v>
      </c>
      <c r="F411" t="s">
        <v>20</v>
      </c>
      <c r="G411">
        <f ca="1">YEAR(TODAY()) - tbl_Customers[[#This Row],[Birth_Year]]</f>
        <v>31</v>
      </c>
      <c r="H411" t="str" cm="1">
        <f t="array" aca="1" ref="H4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11" s="1">
        <f>EOMONTH(tbl_Customers[[#This Row],[Signup_Date]], 0)</f>
        <v>44286</v>
      </c>
    </row>
    <row r="412" spans="1:9" x14ac:dyDescent="0.25">
      <c r="A412" t="s">
        <v>429</v>
      </c>
      <c r="B412" s="1">
        <v>45068</v>
      </c>
      <c r="C412">
        <v>2001</v>
      </c>
      <c r="D412" t="s">
        <v>17</v>
      </c>
      <c r="E412" t="s">
        <v>24</v>
      </c>
      <c r="F412" t="s">
        <v>9</v>
      </c>
      <c r="G412">
        <f ca="1">YEAR(TODAY()) - tbl_Customers[[#This Row],[Birth_Year]]</f>
        <v>24</v>
      </c>
      <c r="H412" t="str" cm="1">
        <f t="array" aca="1" ref="H4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412" s="1">
        <f>EOMONTH(tbl_Customers[[#This Row],[Signup_Date]], 0)</f>
        <v>45077</v>
      </c>
    </row>
    <row r="413" spans="1:9" x14ac:dyDescent="0.25">
      <c r="A413" t="s">
        <v>430</v>
      </c>
      <c r="B413" s="1">
        <v>44387</v>
      </c>
      <c r="C413">
        <v>1987</v>
      </c>
      <c r="D413" t="s">
        <v>17</v>
      </c>
      <c r="E413" t="s">
        <v>13</v>
      </c>
      <c r="F413" t="s">
        <v>14</v>
      </c>
      <c r="G413">
        <f ca="1">YEAR(TODAY()) - tbl_Customers[[#This Row],[Birth_Year]]</f>
        <v>38</v>
      </c>
      <c r="H413" t="str" cm="1">
        <f t="array" aca="1" ref="H4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13" s="1">
        <f>EOMONTH(tbl_Customers[[#This Row],[Signup_Date]], 0)</f>
        <v>44408</v>
      </c>
    </row>
    <row r="414" spans="1:9" x14ac:dyDescent="0.25">
      <c r="A414" t="s">
        <v>431</v>
      </c>
      <c r="B414" s="1">
        <v>44267</v>
      </c>
      <c r="C414">
        <v>1974</v>
      </c>
      <c r="D414" t="s">
        <v>26</v>
      </c>
      <c r="E414" t="s">
        <v>24</v>
      </c>
      <c r="F414" t="s">
        <v>9</v>
      </c>
      <c r="G414">
        <f ca="1">YEAR(TODAY()) - tbl_Customers[[#This Row],[Birth_Year]]</f>
        <v>51</v>
      </c>
      <c r="H414" t="str" cm="1">
        <f t="array" aca="1" ref="H4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14" s="1">
        <f>EOMONTH(tbl_Customers[[#This Row],[Signup_Date]], 0)</f>
        <v>44286</v>
      </c>
    </row>
    <row r="415" spans="1:9" x14ac:dyDescent="0.25">
      <c r="A415" t="s">
        <v>432</v>
      </c>
      <c r="B415" s="1">
        <v>44806</v>
      </c>
      <c r="C415">
        <v>1969</v>
      </c>
      <c r="D415" t="s">
        <v>26</v>
      </c>
      <c r="E415" t="s">
        <v>8</v>
      </c>
      <c r="F415" t="s">
        <v>9</v>
      </c>
      <c r="G415">
        <f ca="1">YEAR(TODAY()) - tbl_Customers[[#This Row],[Birth_Year]]</f>
        <v>56</v>
      </c>
      <c r="H415" t="str" cm="1">
        <f t="array" aca="1" ref="H4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415" s="1">
        <f>EOMONTH(tbl_Customers[[#This Row],[Signup_Date]], 0)</f>
        <v>44834</v>
      </c>
    </row>
    <row r="416" spans="1:9" x14ac:dyDescent="0.25">
      <c r="A416" t="s">
        <v>433</v>
      </c>
      <c r="B416" s="1">
        <v>44266</v>
      </c>
      <c r="C416">
        <v>2000</v>
      </c>
      <c r="D416" t="s">
        <v>12</v>
      </c>
      <c r="E416" t="s">
        <v>8</v>
      </c>
      <c r="F416" t="s">
        <v>14</v>
      </c>
      <c r="G416">
        <f ca="1">YEAR(TODAY()) - tbl_Customers[[#This Row],[Birth_Year]]</f>
        <v>25</v>
      </c>
      <c r="H416" t="str" cm="1">
        <f t="array" aca="1" ref="H4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16" s="1">
        <f>EOMONTH(tbl_Customers[[#This Row],[Signup_Date]], 0)</f>
        <v>44286</v>
      </c>
    </row>
    <row r="417" spans="1:9" x14ac:dyDescent="0.25">
      <c r="A417" t="s">
        <v>434</v>
      </c>
      <c r="B417" s="1">
        <v>44888</v>
      </c>
      <c r="C417">
        <v>1998</v>
      </c>
      <c r="D417" t="s">
        <v>17</v>
      </c>
      <c r="E417" t="s">
        <v>22</v>
      </c>
      <c r="F417" t="s">
        <v>14</v>
      </c>
      <c r="G417">
        <f ca="1">YEAR(TODAY()) - tbl_Customers[[#This Row],[Birth_Year]]</f>
        <v>27</v>
      </c>
      <c r="H417" t="str" cm="1">
        <f t="array" aca="1" ref="H4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17" s="1">
        <f>EOMONTH(tbl_Customers[[#This Row],[Signup_Date]], 0)</f>
        <v>44895</v>
      </c>
    </row>
    <row r="418" spans="1:9" x14ac:dyDescent="0.25">
      <c r="A418" t="s">
        <v>435</v>
      </c>
      <c r="B418" s="1">
        <v>45079</v>
      </c>
      <c r="C418">
        <v>1995</v>
      </c>
      <c r="D418" t="s">
        <v>17</v>
      </c>
      <c r="E418" t="s">
        <v>13</v>
      </c>
      <c r="F418" t="s">
        <v>20</v>
      </c>
      <c r="G418">
        <f ca="1">YEAR(TODAY()) - tbl_Customers[[#This Row],[Birth_Year]]</f>
        <v>30</v>
      </c>
      <c r="H418" t="str" cm="1">
        <f t="array" aca="1" ref="H4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18" s="1">
        <f>EOMONTH(tbl_Customers[[#This Row],[Signup_Date]], 0)</f>
        <v>45107</v>
      </c>
    </row>
    <row r="419" spans="1:9" x14ac:dyDescent="0.25">
      <c r="A419" t="s">
        <v>436</v>
      </c>
      <c r="B419" s="1">
        <v>44437</v>
      </c>
      <c r="C419">
        <v>1974</v>
      </c>
      <c r="D419" t="s">
        <v>12</v>
      </c>
      <c r="E419" t="s">
        <v>29</v>
      </c>
      <c r="F419" t="s">
        <v>20</v>
      </c>
      <c r="G419">
        <f ca="1">YEAR(TODAY()) - tbl_Customers[[#This Row],[Birth_Year]]</f>
        <v>51</v>
      </c>
      <c r="H419" t="str" cm="1">
        <f t="array" aca="1" ref="H4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19" s="1">
        <f>EOMONTH(tbl_Customers[[#This Row],[Signup_Date]], 0)</f>
        <v>44439</v>
      </c>
    </row>
    <row r="420" spans="1:9" x14ac:dyDescent="0.25">
      <c r="A420" t="s">
        <v>437</v>
      </c>
      <c r="B420" s="1">
        <v>44610</v>
      </c>
      <c r="C420">
        <v>1983</v>
      </c>
      <c r="D420" t="s">
        <v>7</v>
      </c>
      <c r="E420" t="s">
        <v>29</v>
      </c>
      <c r="F420" t="s">
        <v>9</v>
      </c>
      <c r="G420">
        <f ca="1">YEAR(TODAY()) - tbl_Customers[[#This Row],[Birth_Year]]</f>
        <v>42</v>
      </c>
      <c r="H420" t="str" cm="1">
        <f t="array" aca="1" ref="H4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20" s="1">
        <f>EOMONTH(tbl_Customers[[#This Row],[Signup_Date]], 0)</f>
        <v>44620</v>
      </c>
    </row>
    <row r="421" spans="1:9" x14ac:dyDescent="0.25">
      <c r="A421" t="s">
        <v>438</v>
      </c>
      <c r="B421" s="1">
        <v>44319</v>
      </c>
      <c r="C421">
        <v>1996</v>
      </c>
      <c r="D421" t="s">
        <v>12</v>
      </c>
      <c r="E421" t="s">
        <v>22</v>
      </c>
      <c r="F421" t="s">
        <v>14</v>
      </c>
      <c r="G421">
        <f ca="1">YEAR(TODAY()) - tbl_Customers[[#This Row],[Birth_Year]]</f>
        <v>29</v>
      </c>
      <c r="H421" t="str" cm="1">
        <f t="array" aca="1" ref="H4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21" s="1">
        <f>EOMONTH(tbl_Customers[[#This Row],[Signup_Date]], 0)</f>
        <v>44347</v>
      </c>
    </row>
    <row r="422" spans="1:9" x14ac:dyDescent="0.25">
      <c r="A422" t="s">
        <v>439</v>
      </c>
      <c r="B422" s="1">
        <v>44780</v>
      </c>
      <c r="C422">
        <v>1965</v>
      </c>
      <c r="D422" t="s">
        <v>19</v>
      </c>
      <c r="E422" t="s">
        <v>22</v>
      </c>
      <c r="F422" t="s">
        <v>14</v>
      </c>
      <c r="G422">
        <f ca="1">YEAR(TODAY()) - tbl_Customers[[#This Row],[Birth_Year]]</f>
        <v>60</v>
      </c>
      <c r="H422" t="str" cm="1">
        <f t="array" aca="1" ref="H4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422" s="1">
        <f>EOMONTH(tbl_Customers[[#This Row],[Signup_Date]], 0)</f>
        <v>44804</v>
      </c>
    </row>
    <row r="423" spans="1:9" x14ac:dyDescent="0.25">
      <c r="A423" t="s">
        <v>440</v>
      </c>
      <c r="B423" s="1">
        <v>44449</v>
      </c>
      <c r="C423">
        <v>1969</v>
      </c>
      <c r="D423" t="s">
        <v>17</v>
      </c>
      <c r="E423" t="s">
        <v>24</v>
      </c>
      <c r="F423" t="s">
        <v>20</v>
      </c>
      <c r="G423">
        <f ca="1">YEAR(TODAY()) - tbl_Customers[[#This Row],[Birth_Year]]</f>
        <v>56</v>
      </c>
      <c r="H423" t="str" cm="1">
        <f t="array" aca="1" ref="H4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423" s="1">
        <f>EOMONTH(tbl_Customers[[#This Row],[Signup_Date]], 0)</f>
        <v>44469</v>
      </c>
    </row>
    <row r="424" spans="1:9" x14ac:dyDescent="0.25">
      <c r="A424" t="s">
        <v>441</v>
      </c>
      <c r="B424" s="1">
        <v>44789</v>
      </c>
      <c r="C424">
        <v>1968</v>
      </c>
      <c r="D424" t="s">
        <v>26</v>
      </c>
      <c r="E424" t="s">
        <v>22</v>
      </c>
      <c r="F424" t="s">
        <v>9</v>
      </c>
      <c r="G424">
        <f ca="1">YEAR(TODAY()) - tbl_Customers[[#This Row],[Birth_Year]]</f>
        <v>57</v>
      </c>
      <c r="H424" t="str" cm="1">
        <f t="array" aca="1" ref="H4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424" s="1">
        <f>EOMONTH(tbl_Customers[[#This Row],[Signup_Date]], 0)</f>
        <v>44804</v>
      </c>
    </row>
    <row r="425" spans="1:9" x14ac:dyDescent="0.25">
      <c r="A425" t="s">
        <v>442</v>
      </c>
      <c r="B425" s="1">
        <v>44805</v>
      </c>
      <c r="C425">
        <v>1980</v>
      </c>
      <c r="D425" t="s">
        <v>19</v>
      </c>
      <c r="E425" t="s">
        <v>22</v>
      </c>
      <c r="F425" t="s">
        <v>9</v>
      </c>
      <c r="G425">
        <f ca="1">YEAR(TODAY()) - tbl_Customers[[#This Row],[Birth_Year]]</f>
        <v>45</v>
      </c>
      <c r="H425" t="str" cm="1">
        <f t="array" aca="1" ref="H4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25" s="1">
        <f>EOMONTH(tbl_Customers[[#This Row],[Signup_Date]], 0)</f>
        <v>44834</v>
      </c>
    </row>
    <row r="426" spans="1:9" x14ac:dyDescent="0.25">
      <c r="A426" t="s">
        <v>443</v>
      </c>
      <c r="B426" s="1">
        <v>44237</v>
      </c>
      <c r="C426">
        <v>1988</v>
      </c>
      <c r="D426" t="s">
        <v>17</v>
      </c>
      <c r="E426" t="s">
        <v>29</v>
      </c>
      <c r="F426" t="s">
        <v>20</v>
      </c>
      <c r="G426">
        <f ca="1">YEAR(TODAY()) - tbl_Customers[[#This Row],[Birth_Year]]</f>
        <v>37</v>
      </c>
      <c r="H426" t="str" cm="1">
        <f t="array" aca="1" ref="H4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26" s="1">
        <f>EOMONTH(tbl_Customers[[#This Row],[Signup_Date]], 0)</f>
        <v>44255</v>
      </c>
    </row>
    <row r="427" spans="1:9" x14ac:dyDescent="0.25">
      <c r="A427" t="s">
        <v>444</v>
      </c>
      <c r="B427" s="1">
        <v>44831</v>
      </c>
      <c r="C427">
        <v>1980</v>
      </c>
      <c r="D427" t="s">
        <v>12</v>
      </c>
      <c r="E427" t="s">
        <v>24</v>
      </c>
      <c r="F427" t="s">
        <v>14</v>
      </c>
      <c r="G427">
        <f ca="1">YEAR(TODAY()) - tbl_Customers[[#This Row],[Birth_Year]]</f>
        <v>45</v>
      </c>
      <c r="H427" t="str" cm="1">
        <f t="array" aca="1" ref="H4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27" s="1">
        <f>EOMONTH(tbl_Customers[[#This Row],[Signup_Date]], 0)</f>
        <v>44834</v>
      </c>
    </row>
    <row r="428" spans="1:9" x14ac:dyDescent="0.25">
      <c r="A428" t="s">
        <v>445</v>
      </c>
      <c r="B428" s="1">
        <v>44280</v>
      </c>
      <c r="C428">
        <v>1966</v>
      </c>
      <c r="D428" t="s">
        <v>19</v>
      </c>
      <c r="E428" t="s">
        <v>22</v>
      </c>
      <c r="F428" t="s">
        <v>20</v>
      </c>
      <c r="G428">
        <f ca="1">YEAR(TODAY()) - tbl_Customers[[#This Row],[Birth_Year]]</f>
        <v>59</v>
      </c>
      <c r="H428" t="str" cm="1">
        <f t="array" aca="1" ref="H4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428" s="1">
        <f>EOMONTH(tbl_Customers[[#This Row],[Signup_Date]], 0)</f>
        <v>44286</v>
      </c>
    </row>
    <row r="429" spans="1:9" x14ac:dyDescent="0.25">
      <c r="A429" t="s">
        <v>446</v>
      </c>
      <c r="B429" s="1">
        <v>44626</v>
      </c>
      <c r="C429">
        <v>1992</v>
      </c>
      <c r="D429" t="s">
        <v>17</v>
      </c>
      <c r="E429" t="s">
        <v>22</v>
      </c>
      <c r="F429" t="s">
        <v>20</v>
      </c>
      <c r="G429">
        <f ca="1">YEAR(TODAY()) - tbl_Customers[[#This Row],[Birth_Year]]</f>
        <v>33</v>
      </c>
      <c r="H429" t="str" cm="1">
        <f t="array" aca="1" ref="H4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29" s="1">
        <f>EOMONTH(tbl_Customers[[#This Row],[Signup_Date]], 0)</f>
        <v>44651</v>
      </c>
    </row>
    <row r="430" spans="1:9" x14ac:dyDescent="0.25">
      <c r="A430" t="s">
        <v>447</v>
      </c>
      <c r="B430" s="1">
        <v>44870</v>
      </c>
      <c r="C430">
        <v>1996</v>
      </c>
      <c r="D430" t="s">
        <v>7</v>
      </c>
      <c r="E430" t="s">
        <v>24</v>
      </c>
      <c r="F430" t="s">
        <v>20</v>
      </c>
      <c r="G430">
        <f ca="1">YEAR(TODAY()) - tbl_Customers[[#This Row],[Birth_Year]]</f>
        <v>29</v>
      </c>
      <c r="H430" t="str" cm="1">
        <f t="array" aca="1" ref="H4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30" s="1">
        <f>EOMONTH(tbl_Customers[[#This Row],[Signup_Date]], 0)</f>
        <v>44895</v>
      </c>
    </row>
    <row r="431" spans="1:9" x14ac:dyDescent="0.25">
      <c r="A431" t="s">
        <v>448</v>
      </c>
      <c r="B431" s="1">
        <v>44794</v>
      </c>
      <c r="C431">
        <v>1991</v>
      </c>
      <c r="D431" t="s">
        <v>7</v>
      </c>
      <c r="E431" t="s">
        <v>13</v>
      </c>
      <c r="F431" t="s">
        <v>20</v>
      </c>
      <c r="G431">
        <f ca="1">YEAR(TODAY()) - tbl_Customers[[#This Row],[Birth_Year]]</f>
        <v>34</v>
      </c>
      <c r="H431" t="str" cm="1">
        <f t="array" aca="1" ref="H4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31" s="1">
        <f>EOMONTH(tbl_Customers[[#This Row],[Signup_Date]], 0)</f>
        <v>44804</v>
      </c>
    </row>
    <row r="432" spans="1:9" x14ac:dyDescent="0.25">
      <c r="A432" t="s">
        <v>449</v>
      </c>
      <c r="B432" s="1">
        <v>44775</v>
      </c>
      <c r="C432">
        <v>1984</v>
      </c>
      <c r="D432" t="s">
        <v>26</v>
      </c>
      <c r="E432" t="s">
        <v>24</v>
      </c>
      <c r="F432" t="s">
        <v>14</v>
      </c>
      <c r="G432">
        <f ca="1">YEAR(TODAY()) - tbl_Customers[[#This Row],[Birth_Year]]</f>
        <v>41</v>
      </c>
      <c r="H432" t="str" cm="1">
        <f t="array" aca="1" ref="H4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32" s="1">
        <f>EOMONTH(tbl_Customers[[#This Row],[Signup_Date]], 0)</f>
        <v>44804</v>
      </c>
    </row>
    <row r="433" spans="1:9" x14ac:dyDescent="0.25">
      <c r="A433" t="s">
        <v>450</v>
      </c>
      <c r="B433" s="1">
        <v>44732</v>
      </c>
      <c r="C433">
        <v>1988</v>
      </c>
      <c r="D433" t="s">
        <v>17</v>
      </c>
      <c r="E433" t="s">
        <v>29</v>
      </c>
      <c r="F433" t="s">
        <v>20</v>
      </c>
      <c r="G433">
        <f ca="1">YEAR(TODAY()) - tbl_Customers[[#This Row],[Birth_Year]]</f>
        <v>37</v>
      </c>
      <c r="H433" t="str" cm="1">
        <f t="array" aca="1" ref="H4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33" s="1">
        <f>EOMONTH(tbl_Customers[[#This Row],[Signup_Date]], 0)</f>
        <v>44742</v>
      </c>
    </row>
    <row r="434" spans="1:9" x14ac:dyDescent="0.25">
      <c r="A434" t="s">
        <v>451</v>
      </c>
      <c r="B434" s="1">
        <v>44520</v>
      </c>
      <c r="C434">
        <v>1976</v>
      </c>
      <c r="D434" t="s">
        <v>7</v>
      </c>
      <c r="E434" t="s">
        <v>13</v>
      </c>
      <c r="F434" t="s">
        <v>14</v>
      </c>
      <c r="G434">
        <f ca="1">YEAR(TODAY()) - tbl_Customers[[#This Row],[Birth_Year]]</f>
        <v>49</v>
      </c>
      <c r="H434" t="str" cm="1">
        <f t="array" aca="1" ref="H4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34" s="1">
        <f>EOMONTH(tbl_Customers[[#This Row],[Signup_Date]], 0)</f>
        <v>44530</v>
      </c>
    </row>
    <row r="435" spans="1:9" x14ac:dyDescent="0.25">
      <c r="A435" t="s">
        <v>452</v>
      </c>
      <c r="B435" s="1">
        <v>44464</v>
      </c>
      <c r="C435">
        <v>1999</v>
      </c>
      <c r="D435" t="s">
        <v>12</v>
      </c>
      <c r="E435" t="s">
        <v>8</v>
      </c>
      <c r="F435" t="s">
        <v>20</v>
      </c>
      <c r="G435">
        <f ca="1">YEAR(TODAY()) - tbl_Customers[[#This Row],[Birth_Year]]</f>
        <v>26</v>
      </c>
      <c r="H435" t="str" cm="1">
        <f t="array" aca="1" ref="H4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35" s="1">
        <f>EOMONTH(tbl_Customers[[#This Row],[Signup_Date]], 0)</f>
        <v>44469</v>
      </c>
    </row>
    <row r="436" spans="1:9" x14ac:dyDescent="0.25">
      <c r="A436" t="s">
        <v>453</v>
      </c>
      <c r="B436" s="1">
        <v>44406</v>
      </c>
      <c r="C436">
        <v>1997</v>
      </c>
      <c r="D436" t="s">
        <v>17</v>
      </c>
      <c r="E436" t="s">
        <v>24</v>
      </c>
      <c r="F436" t="s">
        <v>9</v>
      </c>
      <c r="G436">
        <f ca="1">YEAR(TODAY()) - tbl_Customers[[#This Row],[Birth_Year]]</f>
        <v>28</v>
      </c>
      <c r="H436" t="str" cm="1">
        <f t="array" aca="1" ref="H4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36" s="1">
        <f>EOMONTH(tbl_Customers[[#This Row],[Signup_Date]], 0)</f>
        <v>44408</v>
      </c>
    </row>
    <row r="437" spans="1:9" x14ac:dyDescent="0.25">
      <c r="A437" t="s">
        <v>454</v>
      </c>
      <c r="B437" s="1">
        <v>44882</v>
      </c>
      <c r="C437">
        <v>1997</v>
      </c>
      <c r="D437" t="s">
        <v>12</v>
      </c>
      <c r="E437" t="s">
        <v>29</v>
      </c>
      <c r="F437" t="s">
        <v>14</v>
      </c>
      <c r="G437">
        <f ca="1">YEAR(TODAY()) - tbl_Customers[[#This Row],[Birth_Year]]</f>
        <v>28</v>
      </c>
      <c r="H437" t="str" cm="1">
        <f t="array" aca="1" ref="H4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37" s="1">
        <f>EOMONTH(tbl_Customers[[#This Row],[Signup_Date]], 0)</f>
        <v>44895</v>
      </c>
    </row>
    <row r="438" spans="1:9" x14ac:dyDescent="0.25">
      <c r="A438" t="s">
        <v>455</v>
      </c>
      <c r="B438" s="1">
        <v>44930</v>
      </c>
      <c r="C438">
        <v>2001</v>
      </c>
      <c r="D438" t="s">
        <v>12</v>
      </c>
      <c r="E438" t="s">
        <v>13</v>
      </c>
      <c r="F438" t="s">
        <v>9</v>
      </c>
      <c r="G438">
        <f ca="1">YEAR(TODAY()) - tbl_Customers[[#This Row],[Birth_Year]]</f>
        <v>24</v>
      </c>
      <c r="H438" t="str" cm="1">
        <f t="array" aca="1" ref="H4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438" s="1">
        <f>EOMONTH(tbl_Customers[[#This Row],[Signup_Date]], 0)</f>
        <v>44957</v>
      </c>
    </row>
    <row r="439" spans="1:9" x14ac:dyDescent="0.25">
      <c r="A439" t="s">
        <v>456</v>
      </c>
      <c r="B439" s="1">
        <v>44518</v>
      </c>
      <c r="C439">
        <v>1976</v>
      </c>
      <c r="D439" t="s">
        <v>7</v>
      </c>
      <c r="E439" t="s">
        <v>24</v>
      </c>
      <c r="F439" t="s">
        <v>20</v>
      </c>
      <c r="G439">
        <f ca="1">YEAR(TODAY()) - tbl_Customers[[#This Row],[Birth_Year]]</f>
        <v>49</v>
      </c>
      <c r="H439" t="str" cm="1">
        <f t="array" aca="1" ref="H4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39" s="1">
        <f>EOMONTH(tbl_Customers[[#This Row],[Signup_Date]], 0)</f>
        <v>44530</v>
      </c>
    </row>
    <row r="440" spans="1:9" x14ac:dyDescent="0.25">
      <c r="A440" t="s">
        <v>457</v>
      </c>
      <c r="B440" s="1">
        <v>44441</v>
      </c>
      <c r="C440">
        <v>1967</v>
      </c>
      <c r="D440" t="s">
        <v>17</v>
      </c>
      <c r="E440" t="s">
        <v>22</v>
      </c>
      <c r="F440" t="s">
        <v>20</v>
      </c>
      <c r="G440">
        <f ca="1">YEAR(TODAY()) - tbl_Customers[[#This Row],[Birth_Year]]</f>
        <v>58</v>
      </c>
      <c r="H440" t="str" cm="1">
        <f t="array" aca="1" ref="H4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440" s="1">
        <f>EOMONTH(tbl_Customers[[#This Row],[Signup_Date]], 0)</f>
        <v>44469</v>
      </c>
    </row>
    <row r="441" spans="1:9" x14ac:dyDescent="0.25">
      <c r="A441" t="s">
        <v>458</v>
      </c>
      <c r="B441" s="1">
        <v>44468</v>
      </c>
      <c r="C441">
        <v>1965</v>
      </c>
      <c r="D441" t="s">
        <v>19</v>
      </c>
      <c r="E441" t="s">
        <v>24</v>
      </c>
      <c r="F441" t="s">
        <v>20</v>
      </c>
      <c r="G441">
        <f ca="1">YEAR(TODAY()) - tbl_Customers[[#This Row],[Birth_Year]]</f>
        <v>60</v>
      </c>
      <c r="H441" t="str" cm="1">
        <f t="array" aca="1" ref="H4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441" s="1">
        <f>EOMONTH(tbl_Customers[[#This Row],[Signup_Date]], 0)</f>
        <v>44469</v>
      </c>
    </row>
    <row r="442" spans="1:9" x14ac:dyDescent="0.25">
      <c r="A442" t="s">
        <v>459</v>
      </c>
      <c r="B442" s="1">
        <v>44602</v>
      </c>
      <c r="C442">
        <v>1997</v>
      </c>
      <c r="D442" t="s">
        <v>7</v>
      </c>
      <c r="E442" t="s">
        <v>8</v>
      </c>
      <c r="F442" t="s">
        <v>14</v>
      </c>
      <c r="G442">
        <f ca="1">YEAR(TODAY()) - tbl_Customers[[#This Row],[Birth_Year]]</f>
        <v>28</v>
      </c>
      <c r="H442" t="str" cm="1">
        <f t="array" aca="1" ref="H4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42" s="1">
        <f>EOMONTH(tbl_Customers[[#This Row],[Signup_Date]], 0)</f>
        <v>44620</v>
      </c>
    </row>
    <row r="443" spans="1:9" x14ac:dyDescent="0.25">
      <c r="A443" t="s">
        <v>460</v>
      </c>
      <c r="B443" s="1">
        <v>44331</v>
      </c>
      <c r="C443">
        <v>2004</v>
      </c>
      <c r="D443" t="s">
        <v>7</v>
      </c>
      <c r="E443" t="s">
        <v>24</v>
      </c>
      <c r="F443" t="s">
        <v>9</v>
      </c>
      <c r="G443">
        <f ca="1">YEAR(TODAY()) - tbl_Customers[[#This Row],[Birth_Year]]</f>
        <v>21</v>
      </c>
      <c r="H443" t="str" cm="1">
        <f t="array" aca="1" ref="H4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443" s="1">
        <f>EOMONTH(tbl_Customers[[#This Row],[Signup_Date]], 0)</f>
        <v>44347</v>
      </c>
    </row>
    <row r="444" spans="1:9" x14ac:dyDescent="0.25">
      <c r="A444" t="s">
        <v>461</v>
      </c>
      <c r="B444" s="1">
        <v>44884</v>
      </c>
      <c r="C444">
        <v>1974</v>
      </c>
      <c r="D444" t="s">
        <v>17</v>
      </c>
      <c r="E444" t="s">
        <v>13</v>
      </c>
      <c r="F444" t="s">
        <v>14</v>
      </c>
      <c r="G444">
        <f ca="1">YEAR(TODAY()) - tbl_Customers[[#This Row],[Birth_Year]]</f>
        <v>51</v>
      </c>
      <c r="H444" t="str" cm="1">
        <f t="array" aca="1" ref="H4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44" s="1">
        <f>EOMONTH(tbl_Customers[[#This Row],[Signup_Date]], 0)</f>
        <v>44895</v>
      </c>
    </row>
    <row r="445" spans="1:9" x14ac:dyDescent="0.25">
      <c r="A445" t="s">
        <v>462</v>
      </c>
      <c r="B445" s="1">
        <v>44857</v>
      </c>
      <c r="C445">
        <v>1993</v>
      </c>
      <c r="D445" t="s">
        <v>17</v>
      </c>
      <c r="E445" t="s">
        <v>13</v>
      </c>
      <c r="F445" t="s">
        <v>14</v>
      </c>
      <c r="G445">
        <f ca="1">YEAR(TODAY()) - tbl_Customers[[#This Row],[Birth_Year]]</f>
        <v>32</v>
      </c>
      <c r="H445" t="str" cm="1">
        <f t="array" aca="1" ref="H4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45" s="1">
        <f>EOMONTH(tbl_Customers[[#This Row],[Signup_Date]], 0)</f>
        <v>44865</v>
      </c>
    </row>
    <row r="446" spans="1:9" x14ac:dyDescent="0.25">
      <c r="A446" t="s">
        <v>463</v>
      </c>
      <c r="B446" s="1">
        <v>44504</v>
      </c>
      <c r="C446">
        <v>1977</v>
      </c>
      <c r="D446" t="s">
        <v>12</v>
      </c>
      <c r="E446" t="s">
        <v>24</v>
      </c>
      <c r="F446" t="s">
        <v>20</v>
      </c>
      <c r="G446">
        <f ca="1">YEAR(TODAY()) - tbl_Customers[[#This Row],[Birth_Year]]</f>
        <v>48</v>
      </c>
      <c r="H446" t="str" cm="1">
        <f t="array" aca="1" ref="H4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46" s="1">
        <f>EOMONTH(tbl_Customers[[#This Row],[Signup_Date]], 0)</f>
        <v>44530</v>
      </c>
    </row>
    <row r="447" spans="1:9" x14ac:dyDescent="0.25">
      <c r="A447" t="s">
        <v>464</v>
      </c>
      <c r="B447" s="1">
        <v>44665</v>
      </c>
      <c r="C447">
        <v>1976</v>
      </c>
      <c r="D447" t="s">
        <v>17</v>
      </c>
      <c r="E447" t="s">
        <v>13</v>
      </c>
      <c r="F447" t="s">
        <v>9</v>
      </c>
      <c r="G447">
        <f ca="1">YEAR(TODAY()) - tbl_Customers[[#This Row],[Birth_Year]]</f>
        <v>49</v>
      </c>
      <c r="H447" t="str" cm="1">
        <f t="array" aca="1" ref="H4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47" s="1">
        <f>EOMONTH(tbl_Customers[[#This Row],[Signup_Date]], 0)</f>
        <v>44681</v>
      </c>
    </row>
    <row r="448" spans="1:9" x14ac:dyDescent="0.25">
      <c r="A448" t="s">
        <v>465</v>
      </c>
      <c r="B448" s="1">
        <v>44520</v>
      </c>
      <c r="C448">
        <v>1995</v>
      </c>
      <c r="D448" t="s">
        <v>12</v>
      </c>
      <c r="E448" t="s">
        <v>22</v>
      </c>
      <c r="F448" t="s">
        <v>20</v>
      </c>
      <c r="G448">
        <f ca="1">YEAR(TODAY()) - tbl_Customers[[#This Row],[Birth_Year]]</f>
        <v>30</v>
      </c>
      <c r="H448" t="str" cm="1">
        <f t="array" aca="1" ref="H4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48" s="1">
        <f>EOMONTH(tbl_Customers[[#This Row],[Signup_Date]], 0)</f>
        <v>44530</v>
      </c>
    </row>
    <row r="449" spans="1:9" x14ac:dyDescent="0.25">
      <c r="A449" t="s">
        <v>466</v>
      </c>
      <c r="B449" s="1">
        <v>44966</v>
      </c>
      <c r="C449">
        <v>1966</v>
      </c>
      <c r="D449" t="s">
        <v>7</v>
      </c>
      <c r="E449" t="s">
        <v>24</v>
      </c>
      <c r="F449" t="s">
        <v>14</v>
      </c>
      <c r="G449">
        <f ca="1">YEAR(TODAY()) - tbl_Customers[[#This Row],[Birth_Year]]</f>
        <v>59</v>
      </c>
      <c r="H449" t="str" cm="1">
        <f t="array" aca="1" ref="H4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449" s="1">
        <f>EOMONTH(tbl_Customers[[#This Row],[Signup_Date]], 0)</f>
        <v>44985</v>
      </c>
    </row>
    <row r="450" spans="1:9" x14ac:dyDescent="0.25">
      <c r="A450" t="s">
        <v>467</v>
      </c>
      <c r="B450" s="1">
        <v>44271</v>
      </c>
      <c r="C450">
        <v>1999</v>
      </c>
      <c r="D450" t="s">
        <v>26</v>
      </c>
      <c r="E450" t="s">
        <v>22</v>
      </c>
      <c r="F450" t="s">
        <v>20</v>
      </c>
      <c r="G450">
        <f ca="1">YEAR(TODAY()) - tbl_Customers[[#This Row],[Birth_Year]]</f>
        <v>26</v>
      </c>
      <c r="H450" t="str" cm="1">
        <f t="array" aca="1" ref="H4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50" s="1">
        <f>EOMONTH(tbl_Customers[[#This Row],[Signup_Date]], 0)</f>
        <v>44286</v>
      </c>
    </row>
    <row r="451" spans="1:9" x14ac:dyDescent="0.25">
      <c r="A451" t="s">
        <v>468</v>
      </c>
      <c r="B451" s="1">
        <v>44206</v>
      </c>
      <c r="C451">
        <v>1987</v>
      </c>
      <c r="D451" t="s">
        <v>19</v>
      </c>
      <c r="E451" t="s">
        <v>22</v>
      </c>
      <c r="F451" t="s">
        <v>9</v>
      </c>
      <c r="G451">
        <f ca="1">YEAR(TODAY()) - tbl_Customers[[#This Row],[Birth_Year]]</f>
        <v>38</v>
      </c>
      <c r="H451" t="str" cm="1">
        <f t="array" aca="1" ref="H4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51" s="1">
        <f>EOMONTH(tbl_Customers[[#This Row],[Signup_Date]], 0)</f>
        <v>44227</v>
      </c>
    </row>
    <row r="452" spans="1:9" x14ac:dyDescent="0.25">
      <c r="A452" t="s">
        <v>469</v>
      </c>
      <c r="B452" s="1">
        <v>44666</v>
      </c>
      <c r="C452">
        <v>1981</v>
      </c>
      <c r="D452" t="s">
        <v>7</v>
      </c>
      <c r="E452" t="s">
        <v>29</v>
      </c>
      <c r="F452" t="s">
        <v>20</v>
      </c>
      <c r="G452">
        <f ca="1">YEAR(TODAY()) - tbl_Customers[[#This Row],[Birth_Year]]</f>
        <v>44</v>
      </c>
      <c r="H452" t="str" cm="1">
        <f t="array" aca="1" ref="H4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52" s="1">
        <f>EOMONTH(tbl_Customers[[#This Row],[Signup_Date]], 0)</f>
        <v>44681</v>
      </c>
    </row>
    <row r="453" spans="1:9" x14ac:dyDescent="0.25">
      <c r="A453" t="s">
        <v>470</v>
      </c>
      <c r="B453" s="1">
        <v>44833</v>
      </c>
      <c r="C453">
        <v>1990</v>
      </c>
      <c r="D453" t="s">
        <v>17</v>
      </c>
      <c r="E453" t="s">
        <v>24</v>
      </c>
      <c r="F453" t="s">
        <v>9</v>
      </c>
      <c r="G453">
        <f ca="1">YEAR(TODAY()) - tbl_Customers[[#This Row],[Birth_Year]]</f>
        <v>35</v>
      </c>
      <c r="H453" t="str" cm="1">
        <f t="array" aca="1" ref="H4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53" s="1">
        <f>EOMONTH(tbl_Customers[[#This Row],[Signup_Date]], 0)</f>
        <v>44834</v>
      </c>
    </row>
    <row r="454" spans="1:9" x14ac:dyDescent="0.25">
      <c r="A454" t="s">
        <v>471</v>
      </c>
      <c r="B454" s="1">
        <v>44773</v>
      </c>
      <c r="C454">
        <v>1972</v>
      </c>
      <c r="D454" t="s">
        <v>19</v>
      </c>
      <c r="E454" t="s">
        <v>13</v>
      </c>
      <c r="F454" t="s">
        <v>9</v>
      </c>
      <c r="G454">
        <f ca="1">YEAR(TODAY()) - tbl_Customers[[#This Row],[Birth_Year]]</f>
        <v>53</v>
      </c>
      <c r="H454" t="str" cm="1">
        <f t="array" aca="1" ref="H4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54" s="1">
        <f>EOMONTH(tbl_Customers[[#This Row],[Signup_Date]], 0)</f>
        <v>44773</v>
      </c>
    </row>
    <row r="455" spans="1:9" x14ac:dyDescent="0.25">
      <c r="A455" t="s">
        <v>472</v>
      </c>
      <c r="B455" s="1">
        <v>44299</v>
      </c>
      <c r="C455">
        <v>1993</v>
      </c>
      <c r="D455" t="s">
        <v>26</v>
      </c>
      <c r="E455" t="s">
        <v>22</v>
      </c>
      <c r="F455" t="s">
        <v>20</v>
      </c>
      <c r="G455">
        <f ca="1">YEAR(TODAY()) - tbl_Customers[[#This Row],[Birth_Year]]</f>
        <v>32</v>
      </c>
      <c r="H455" t="str" cm="1">
        <f t="array" aca="1" ref="H4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55" s="1">
        <f>EOMONTH(tbl_Customers[[#This Row],[Signup_Date]], 0)</f>
        <v>44316</v>
      </c>
    </row>
    <row r="456" spans="1:9" x14ac:dyDescent="0.25">
      <c r="A456" t="s">
        <v>473</v>
      </c>
      <c r="B456" s="1">
        <v>44272</v>
      </c>
      <c r="C456">
        <v>1990</v>
      </c>
      <c r="D456" t="s">
        <v>26</v>
      </c>
      <c r="E456" t="s">
        <v>29</v>
      </c>
      <c r="F456" t="s">
        <v>14</v>
      </c>
      <c r="G456">
        <f ca="1">YEAR(TODAY()) - tbl_Customers[[#This Row],[Birth_Year]]</f>
        <v>35</v>
      </c>
      <c r="H456" t="str" cm="1">
        <f t="array" aca="1" ref="H4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56" s="1">
        <f>EOMONTH(tbl_Customers[[#This Row],[Signup_Date]], 0)</f>
        <v>44286</v>
      </c>
    </row>
    <row r="457" spans="1:9" x14ac:dyDescent="0.25">
      <c r="A457" t="s">
        <v>474</v>
      </c>
      <c r="B457" s="1">
        <v>44747</v>
      </c>
      <c r="C457">
        <v>1974</v>
      </c>
      <c r="D457" t="s">
        <v>12</v>
      </c>
      <c r="E457" t="s">
        <v>24</v>
      </c>
      <c r="F457" t="s">
        <v>20</v>
      </c>
      <c r="G457">
        <f ca="1">YEAR(TODAY()) - tbl_Customers[[#This Row],[Birth_Year]]</f>
        <v>51</v>
      </c>
      <c r="H457" t="str" cm="1">
        <f t="array" aca="1" ref="H4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57" s="1">
        <f>EOMONTH(tbl_Customers[[#This Row],[Signup_Date]], 0)</f>
        <v>44773</v>
      </c>
    </row>
    <row r="458" spans="1:9" x14ac:dyDescent="0.25">
      <c r="A458" t="s">
        <v>475</v>
      </c>
      <c r="B458" s="1">
        <v>44415</v>
      </c>
      <c r="C458">
        <v>1990</v>
      </c>
      <c r="D458" t="s">
        <v>19</v>
      </c>
      <c r="E458" t="s">
        <v>24</v>
      </c>
      <c r="F458" t="s">
        <v>14</v>
      </c>
      <c r="G458">
        <f ca="1">YEAR(TODAY()) - tbl_Customers[[#This Row],[Birth_Year]]</f>
        <v>35</v>
      </c>
      <c r="H458" t="str" cm="1">
        <f t="array" aca="1" ref="H4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58" s="1">
        <f>EOMONTH(tbl_Customers[[#This Row],[Signup_Date]], 0)</f>
        <v>44439</v>
      </c>
    </row>
    <row r="459" spans="1:9" x14ac:dyDescent="0.25">
      <c r="A459" t="s">
        <v>476</v>
      </c>
      <c r="B459" s="1">
        <v>44715</v>
      </c>
      <c r="C459">
        <v>1998</v>
      </c>
      <c r="D459" t="s">
        <v>12</v>
      </c>
      <c r="E459" t="s">
        <v>8</v>
      </c>
      <c r="F459" t="s">
        <v>14</v>
      </c>
      <c r="G459">
        <f ca="1">YEAR(TODAY()) - tbl_Customers[[#This Row],[Birth_Year]]</f>
        <v>27</v>
      </c>
      <c r="H459" t="str" cm="1">
        <f t="array" aca="1" ref="H4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59" s="1">
        <f>EOMONTH(tbl_Customers[[#This Row],[Signup_Date]], 0)</f>
        <v>44742</v>
      </c>
    </row>
    <row r="460" spans="1:9" x14ac:dyDescent="0.25">
      <c r="A460" t="s">
        <v>477</v>
      </c>
      <c r="B460" s="1">
        <v>44468</v>
      </c>
      <c r="C460">
        <v>1971</v>
      </c>
      <c r="D460" t="s">
        <v>7</v>
      </c>
      <c r="E460" t="s">
        <v>8</v>
      </c>
      <c r="F460" t="s">
        <v>20</v>
      </c>
      <c r="G460">
        <f ca="1">YEAR(TODAY()) - tbl_Customers[[#This Row],[Birth_Year]]</f>
        <v>54</v>
      </c>
      <c r="H460" t="str" cm="1">
        <f t="array" aca="1" ref="H4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60" s="1">
        <f>EOMONTH(tbl_Customers[[#This Row],[Signup_Date]], 0)</f>
        <v>44469</v>
      </c>
    </row>
    <row r="461" spans="1:9" x14ac:dyDescent="0.25">
      <c r="A461" t="s">
        <v>478</v>
      </c>
      <c r="B461" s="1">
        <v>44332</v>
      </c>
      <c r="C461">
        <v>1968</v>
      </c>
      <c r="D461" t="s">
        <v>19</v>
      </c>
      <c r="E461" t="s">
        <v>22</v>
      </c>
      <c r="F461" t="s">
        <v>14</v>
      </c>
      <c r="G461">
        <f ca="1">YEAR(TODAY()) - tbl_Customers[[#This Row],[Birth_Year]]</f>
        <v>57</v>
      </c>
      <c r="H461" t="str" cm="1">
        <f t="array" aca="1" ref="H4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461" s="1">
        <f>EOMONTH(tbl_Customers[[#This Row],[Signup_Date]], 0)</f>
        <v>44347</v>
      </c>
    </row>
    <row r="462" spans="1:9" x14ac:dyDescent="0.25">
      <c r="A462" t="s">
        <v>479</v>
      </c>
      <c r="B462" s="1">
        <v>44554</v>
      </c>
      <c r="C462">
        <v>1975</v>
      </c>
      <c r="D462" t="s">
        <v>7</v>
      </c>
      <c r="E462" t="s">
        <v>8</v>
      </c>
      <c r="F462" t="s">
        <v>14</v>
      </c>
      <c r="G462">
        <f ca="1">YEAR(TODAY()) - tbl_Customers[[#This Row],[Birth_Year]]</f>
        <v>50</v>
      </c>
      <c r="H462" t="str" cm="1">
        <f t="array" aca="1" ref="H4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62" s="1">
        <f>EOMONTH(tbl_Customers[[#This Row],[Signup_Date]], 0)</f>
        <v>44561</v>
      </c>
    </row>
    <row r="463" spans="1:9" x14ac:dyDescent="0.25">
      <c r="A463" t="s">
        <v>480</v>
      </c>
      <c r="B463" s="1">
        <v>44267</v>
      </c>
      <c r="C463">
        <v>1993</v>
      </c>
      <c r="D463" t="s">
        <v>12</v>
      </c>
      <c r="E463" t="s">
        <v>22</v>
      </c>
      <c r="F463" t="s">
        <v>20</v>
      </c>
      <c r="G463">
        <f ca="1">YEAR(TODAY()) - tbl_Customers[[#This Row],[Birth_Year]]</f>
        <v>32</v>
      </c>
      <c r="H463" t="str" cm="1">
        <f t="array" aca="1" ref="H4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63" s="1">
        <f>EOMONTH(tbl_Customers[[#This Row],[Signup_Date]], 0)</f>
        <v>44286</v>
      </c>
    </row>
    <row r="464" spans="1:9" x14ac:dyDescent="0.25">
      <c r="A464" t="s">
        <v>481</v>
      </c>
      <c r="B464" s="1">
        <v>45097</v>
      </c>
      <c r="C464">
        <v>2000</v>
      </c>
      <c r="D464" t="s">
        <v>19</v>
      </c>
      <c r="E464" t="s">
        <v>13</v>
      </c>
      <c r="F464" t="s">
        <v>20</v>
      </c>
      <c r="G464">
        <f ca="1">YEAR(TODAY()) - tbl_Customers[[#This Row],[Birth_Year]]</f>
        <v>25</v>
      </c>
      <c r="H464" t="str" cm="1">
        <f t="array" aca="1" ref="H4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64" s="1">
        <f>EOMONTH(tbl_Customers[[#This Row],[Signup_Date]], 0)</f>
        <v>45107</v>
      </c>
    </row>
    <row r="465" spans="1:9" x14ac:dyDescent="0.25">
      <c r="A465" t="s">
        <v>482</v>
      </c>
      <c r="B465" s="1">
        <v>44447</v>
      </c>
      <c r="C465">
        <v>1989</v>
      </c>
      <c r="D465" t="s">
        <v>12</v>
      </c>
      <c r="E465" t="s">
        <v>22</v>
      </c>
      <c r="F465" t="s">
        <v>20</v>
      </c>
      <c r="G465">
        <f ca="1">YEAR(TODAY()) - tbl_Customers[[#This Row],[Birth_Year]]</f>
        <v>36</v>
      </c>
      <c r="H465" t="str" cm="1">
        <f t="array" aca="1" ref="H4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65" s="1">
        <f>EOMONTH(tbl_Customers[[#This Row],[Signup_Date]], 0)</f>
        <v>44469</v>
      </c>
    </row>
    <row r="466" spans="1:9" x14ac:dyDescent="0.25">
      <c r="A466" t="s">
        <v>483</v>
      </c>
      <c r="B466" s="1">
        <v>44575</v>
      </c>
      <c r="C466">
        <v>1985</v>
      </c>
      <c r="D466" t="s">
        <v>19</v>
      </c>
      <c r="E466" t="s">
        <v>8</v>
      </c>
      <c r="F466" t="s">
        <v>14</v>
      </c>
      <c r="G466">
        <f ca="1">YEAR(TODAY()) - tbl_Customers[[#This Row],[Birth_Year]]</f>
        <v>40</v>
      </c>
      <c r="H466" t="str" cm="1">
        <f t="array" aca="1" ref="H4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66" s="1">
        <f>EOMONTH(tbl_Customers[[#This Row],[Signup_Date]], 0)</f>
        <v>44592</v>
      </c>
    </row>
    <row r="467" spans="1:9" x14ac:dyDescent="0.25">
      <c r="A467" t="s">
        <v>484</v>
      </c>
      <c r="B467" s="1">
        <v>44488</v>
      </c>
      <c r="C467">
        <v>2000</v>
      </c>
      <c r="D467" t="s">
        <v>12</v>
      </c>
      <c r="E467" t="s">
        <v>13</v>
      </c>
      <c r="F467" t="s">
        <v>9</v>
      </c>
      <c r="G467">
        <f ca="1">YEAR(TODAY()) - tbl_Customers[[#This Row],[Birth_Year]]</f>
        <v>25</v>
      </c>
      <c r="H467" t="str" cm="1">
        <f t="array" aca="1" ref="H4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67" s="1">
        <f>EOMONTH(tbl_Customers[[#This Row],[Signup_Date]], 0)</f>
        <v>44500</v>
      </c>
    </row>
    <row r="468" spans="1:9" x14ac:dyDescent="0.25">
      <c r="A468" t="s">
        <v>485</v>
      </c>
      <c r="B468" s="1">
        <v>44358</v>
      </c>
      <c r="C468">
        <v>1974</v>
      </c>
      <c r="D468" t="s">
        <v>26</v>
      </c>
      <c r="E468" t="s">
        <v>8</v>
      </c>
      <c r="F468" t="s">
        <v>14</v>
      </c>
      <c r="G468">
        <f ca="1">YEAR(TODAY()) - tbl_Customers[[#This Row],[Birth_Year]]</f>
        <v>51</v>
      </c>
      <c r="H468" t="str" cm="1">
        <f t="array" aca="1" ref="H4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68" s="1">
        <f>EOMONTH(tbl_Customers[[#This Row],[Signup_Date]], 0)</f>
        <v>44377</v>
      </c>
    </row>
    <row r="469" spans="1:9" x14ac:dyDescent="0.25">
      <c r="A469" t="s">
        <v>486</v>
      </c>
      <c r="B469" s="1">
        <v>44645</v>
      </c>
      <c r="C469">
        <v>2001</v>
      </c>
      <c r="D469" t="s">
        <v>12</v>
      </c>
      <c r="E469" t="s">
        <v>22</v>
      </c>
      <c r="F469" t="s">
        <v>9</v>
      </c>
      <c r="G469">
        <f ca="1">YEAR(TODAY()) - tbl_Customers[[#This Row],[Birth_Year]]</f>
        <v>24</v>
      </c>
      <c r="H469" t="str" cm="1">
        <f t="array" aca="1" ref="H4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469" s="1">
        <f>EOMONTH(tbl_Customers[[#This Row],[Signup_Date]], 0)</f>
        <v>44651</v>
      </c>
    </row>
    <row r="470" spans="1:9" x14ac:dyDescent="0.25">
      <c r="A470" t="s">
        <v>487</v>
      </c>
      <c r="B470" s="1">
        <v>45050</v>
      </c>
      <c r="C470">
        <v>1973</v>
      </c>
      <c r="D470" t="s">
        <v>26</v>
      </c>
      <c r="E470" t="s">
        <v>29</v>
      </c>
      <c r="F470" t="s">
        <v>20</v>
      </c>
      <c r="G470">
        <f ca="1">YEAR(TODAY()) - tbl_Customers[[#This Row],[Birth_Year]]</f>
        <v>52</v>
      </c>
      <c r="H470" t="str" cm="1">
        <f t="array" aca="1" ref="H4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70" s="1">
        <f>EOMONTH(tbl_Customers[[#This Row],[Signup_Date]], 0)</f>
        <v>45077</v>
      </c>
    </row>
    <row r="471" spans="1:9" x14ac:dyDescent="0.25">
      <c r="A471" t="s">
        <v>488</v>
      </c>
      <c r="B471" s="1">
        <v>44753</v>
      </c>
      <c r="C471">
        <v>1988</v>
      </c>
      <c r="D471" t="s">
        <v>12</v>
      </c>
      <c r="E471" t="s">
        <v>24</v>
      </c>
      <c r="F471" t="s">
        <v>9</v>
      </c>
      <c r="G471">
        <f ca="1">YEAR(TODAY()) - tbl_Customers[[#This Row],[Birth_Year]]</f>
        <v>37</v>
      </c>
      <c r="H471" t="str" cm="1">
        <f t="array" aca="1" ref="H4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71" s="1">
        <f>EOMONTH(tbl_Customers[[#This Row],[Signup_Date]], 0)</f>
        <v>44773</v>
      </c>
    </row>
    <row r="472" spans="1:9" x14ac:dyDescent="0.25">
      <c r="A472" t="s">
        <v>489</v>
      </c>
      <c r="B472" s="1">
        <v>44917</v>
      </c>
      <c r="C472">
        <v>1999</v>
      </c>
      <c r="D472" t="s">
        <v>19</v>
      </c>
      <c r="E472" t="s">
        <v>8</v>
      </c>
      <c r="F472" t="s">
        <v>20</v>
      </c>
      <c r="G472">
        <f ca="1">YEAR(TODAY()) - tbl_Customers[[#This Row],[Birth_Year]]</f>
        <v>26</v>
      </c>
      <c r="H472" t="str" cm="1">
        <f t="array" aca="1" ref="H4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72" s="1">
        <f>EOMONTH(tbl_Customers[[#This Row],[Signup_Date]], 0)</f>
        <v>44926</v>
      </c>
    </row>
    <row r="473" spans="1:9" x14ac:dyDescent="0.25">
      <c r="A473" t="s">
        <v>490</v>
      </c>
      <c r="B473" s="1">
        <v>44506</v>
      </c>
      <c r="C473">
        <v>1999</v>
      </c>
      <c r="D473" t="s">
        <v>19</v>
      </c>
      <c r="E473" t="s">
        <v>22</v>
      </c>
      <c r="F473" t="s">
        <v>20</v>
      </c>
      <c r="G473">
        <f ca="1">YEAR(TODAY()) - tbl_Customers[[#This Row],[Birth_Year]]</f>
        <v>26</v>
      </c>
      <c r="H473" t="str" cm="1">
        <f t="array" aca="1" ref="H4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73" s="1">
        <f>EOMONTH(tbl_Customers[[#This Row],[Signup_Date]], 0)</f>
        <v>44530</v>
      </c>
    </row>
    <row r="474" spans="1:9" x14ac:dyDescent="0.25">
      <c r="A474" t="s">
        <v>491</v>
      </c>
      <c r="B474" s="1">
        <v>44823</v>
      </c>
      <c r="C474">
        <v>2000</v>
      </c>
      <c r="D474" t="s">
        <v>19</v>
      </c>
      <c r="E474" t="s">
        <v>13</v>
      </c>
      <c r="F474" t="s">
        <v>9</v>
      </c>
      <c r="G474">
        <f ca="1">YEAR(TODAY()) - tbl_Customers[[#This Row],[Birth_Year]]</f>
        <v>25</v>
      </c>
      <c r="H474" t="str" cm="1">
        <f t="array" aca="1" ref="H4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74" s="1">
        <f>EOMONTH(tbl_Customers[[#This Row],[Signup_Date]], 0)</f>
        <v>44834</v>
      </c>
    </row>
    <row r="475" spans="1:9" x14ac:dyDescent="0.25">
      <c r="A475" t="s">
        <v>492</v>
      </c>
      <c r="B475" s="1">
        <v>45023</v>
      </c>
      <c r="C475">
        <v>1982</v>
      </c>
      <c r="D475" t="s">
        <v>17</v>
      </c>
      <c r="E475" t="s">
        <v>8</v>
      </c>
      <c r="F475" t="s">
        <v>20</v>
      </c>
      <c r="G475">
        <f ca="1">YEAR(TODAY()) - tbl_Customers[[#This Row],[Birth_Year]]</f>
        <v>43</v>
      </c>
      <c r="H475" t="str" cm="1">
        <f t="array" aca="1" ref="H4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75" s="1">
        <f>EOMONTH(tbl_Customers[[#This Row],[Signup_Date]], 0)</f>
        <v>45046</v>
      </c>
    </row>
    <row r="476" spans="1:9" x14ac:dyDescent="0.25">
      <c r="A476" t="s">
        <v>493</v>
      </c>
      <c r="B476" s="1">
        <v>44866</v>
      </c>
      <c r="C476">
        <v>2003</v>
      </c>
      <c r="D476" t="s">
        <v>7</v>
      </c>
      <c r="E476" t="s">
        <v>8</v>
      </c>
      <c r="F476" t="s">
        <v>9</v>
      </c>
      <c r="G476">
        <f ca="1">YEAR(TODAY()) - tbl_Customers[[#This Row],[Birth_Year]]</f>
        <v>22</v>
      </c>
      <c r="H476" t="str" cm="1">
        <f t="array" aca="1" ref="H4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476" s="1">
        <f>EOMONTH(tbl_Customers[[#This Row],[Signup_Date]], 0)</f>
        <v>44895</v>
      </c>
    </row>
    <row r="477" spans="1:9" x14ac:dyDescent="0.25">
      <c r="A477" t="s">
        <v>494</v>
      </c>
      <c r="B477" s="1">
        <v>44738</v>
      </c>
      <c r="C477">
        <v>1996</v>
      </c>
      <c r="D477" t="s">
        <v>19</v>
      </c>
      <c r="E477" t="s">
        <v>24</v>
      </c>
      <c r="F477" t="s">
        <v>20</v>
      </c>
      <c r="G477">
        <f ca="1">YEAR(TODAY()) - tbl_Customers[[#This Row],[Birth_Year]]</f>
        <v>29</v>
      </c>
      <c r="H477" t="str" cm="1">
        <f t="array" aca="1" ref="H4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77" s="1">
        <f>EOMONTH(tbl_Customers[[#This Row],[Signup_Date]], 0)</f>
        <v>44742</v>
      </c>
    </row>
    <row r="478" spans="1:9" x14ac:dyDescent="0.25">
      <c r="A478" t="s">
        <v>495</v>
      </c>
      <c r="B478" s="1">
        <v>44205</v>
      </c>
      <c r="C478">
        <v>1988</v>
      </c>
      <c r="D478" t="s">
        <v>26</v>
      </c>
      <c r="E478" t="s">
        <v>22</v>
      </c>
      <c r="F478" t="s">
        <v>14</v>
      </c>
      <c r="G478">
        <f ca="1">YEAR(TODAY()) - tbl_Customers[[#This Row],[Birth_Year]]</f>
        <v>37</v>
      </c>
      <c r="H478" t="str" cm="1">
        <f t="array" aca="1" ref="H4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78" s="1">
        <f>EOMONTH(tbl_Customers[[#This Row],[Signup_Date]], 0)</f>
        <v>44227</v>
      </c>
    </row>
    <row r="479" spans="1:9" x14ac:dyDescent="0.25">
      <c r="A479" t="s">
        <v>496</v>
      </c>
      <c r="B479" s="1">
        <v>44880</v>
      </c>
      <c r="C479">
        <v>1987</v>
      </c>
      <c r="D479" t="s">
        <v>19</v>
      </c>
      <c r="E479" t="s">
        <v>29</v>
      </c>
      <c r="F479" t="s">
        <v>14</v>
      </c>
      <c r="G479">
        <f ca="1">YEAR(TODAY()) - tbl_Customers[[#This Row],[Birth_Year]]</f>
        <v>38</v>
      </c>
      <c r="H479" t="str" cm="1">
        <f t="array" aca="1" ref="H4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79" s="1">
        <f>EOMONTH(tbl_Customers[[#This Row],[Signup_Date]], 0)</f>
        <v>44895</v>
      </c>
    </row>
    <row r="480" spans="1:9" x14ac:dyDescent="0.25">
      <c r="A480" t="s">
        <v>497</v>
      </c>
      <c r="B480" s="1">
        <v>45033</v>
      </c>
      <c r="C480">
        <v>1996</v>
      </c>
      <c r="D480" t="s">
        <v>17</v>
      </c>
      <c r="E480" t="s">
        <v>13</v>
      </c>
      <c r="F480" t="s">
        <v>20</v>
      </c>
      <c r="G480">
        <f ca="1">YEAR(TODAY()) - tbl_Customers[[#This Row],[Birth_Year]]</f>
        <v>29</v>
      </c>
      <c r="H480" t="str" cm="1">
        <f t="array" aca="1" ref="H4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80" s="1">
        <f>EOMONTH(tbl_Customers[[#This Row],[Signup_Date]], 0)</f>
        <v>45046</v>
      </c>
    </row>
    <row r="481" spans="1:9" x14ac:dyDescent="0.25">
      <c r="A481" t="s">
        <v>498</v>
      </c>
      <c r="B481" s="1">
        <v>44764</v>
      </c>
      <c r="C481">
        <v>2001</v>
      </c>
      <c r="D481" t="s">
        <v>26</v>
      </c>
      <c r="E481" t="s">
        <v>22</v>
      </c>
      <c r="F481" t="s">
        <v>20</v>
      </c>
      <c r="G481">
        <f ca="1">YEAR(TODAY()) - tbl_Customers[[#This Row],[Birth_Year]]</f>
        <v>24</v>
      </c>
      <c r="H481" t="str" cm="1">
        <f t="array" aca="1" ref="H4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481" s="1">
        <f>EOMONTH(tbl_Customers[[#This Row],[Signup_Date]], 0)</f>
        <v>44773</v>
      </c>
    </row>
    <row r="482" spans="1:9" x14ac:dyDescent="0.25">
      <c r="A482" t="s">
        <v>499</v>
      </c>
      <c r="B482" s="1">
        <v>44503</v>
      </c>
      <c r="C482">
        <v>1976</v>
      </c>
      <c r="D482" t="s">
        <v>17</v>
      </c>
      <c r="E482" t="s">
        <v>13</v>
      </c>
      <c r="F482" t="s">
        <v>9</v>
      </c>
      <c r="G482">
        <f ca="1">YEAR(TODAY()) - tbl_Customers[[#This Row],[Birth_Year]]</f>
        <v>49</v>
      </c>
      <c r="H482" t="str" cm="1">
        <f t="array" aca="1" ref="H4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82" s="1">
        <f>EOMONTH(tbl_Customers[[#This Row],[Signup_Date]], 0)</f>
        <v>44530</v>
      </c>
    </row>
    <row r="483" spans="1:9" x14ac:dyDescent="0.25">
      <c r="A483" t="s">
        <v>500</v>
      </c>
      <c r="B483" s="1">
        <v>44876</v>
      </c>
      <c r="C483">
        <v>1977</v>
      </c>
      <c r="D483" t="s">
        <v>26</v>
      </c>
      <c r="E483" t="s">
        <v>8</v>
      </c>
      <c r="F483" t="s">
        <v>14</v>
      </c>
      <c r="G483">
        <f ca="1">YEAR(TODAY()) - tbl_Customers[[#This Row],[Birth_Year]]</f>
        <v>48</v>
      </c>
      <c r="H483" t="str" cm="1">
        <f t="array" aca="1" ref="H4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83" s="1">
        <f>EOMONTH(tbl_Customers[[#This Row],[Signup_Date]], 0)</f>
        <v>44895</v>
      </c>
    </row>
    <row r="484" spans="1:9" x14ac:dyDescent="0.25">
      <c r="A484" t="s">
        <v>501</v>
      </c>
      <c r="B484" s="1">
        <v>44303</v>
      </c>
      <c r="C484">
        <v>1987</v>
      </c>
      <c r="D484" t="s">
        <v>12</v>
      </c>
      <c r="E484" t="s">
        <v>24</v>
      </c>
      <c r="F484" t="s">
        <v>9</v>
      </c>
      <c r="G484">
        <f ca="1">YEAR(TODAY()) - tbl_Customers[[#This Row],[Birth_Year]]</f>
        <v>38</v>
      </c>
      <c r="H484" t="str" cm="1">
        <f t="array" aca="1" ref="H4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84" s="1">
        <f>EOMONTH(tbl_Customers[[#This Row],[Signup_Date]], 0)</f>
        <v>44316</v>
      </c>
    </row>
    <row r="485" spans="1:9" x14ac:dyDescent="0.25">
      <c r="A485" t="s">
        <v>502</v>
      </c>
      <c r="B485" s="1">
        <v>45096</v>
      </c>
      <c r="C485">
        <v>1989</v>
      </c>
      <c r="D485" t="s">
        <v>7</v>
      </c>
      <c r="E485" t="s">
        <v>24</v>
      </c>
      <c r="F485" t="s">
        <v>20</v>
      </c>
      <c r="G485">
        <f ca="1">YEAR(TODAY()) - tbl_Customers[[#This Row],[Birth_Year]]</f>
        <v>36</v>
      </c>
      <c r="H485" t="str" cm="1">
        <f t="array" aca="1" ref="H4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85" s="1">
        <f>EOMONTH(tbl_Customers[[#This Row],[Signup_Date]], 0)</f>
        <v>45107</v>
      </c>
    </row>
    <row r="486" spans="1:9" x14ac:dyDescent="0.25">
      <c r="A486" t="s">
        <v>503</v>
      </c>
      <c r="B486" s="1">
        <v>44334</v>
      </c>
      <c r="C486">
        <v>1999</v>
      </c>
      <c r="D486" t="s">
        <v>7</v>
      </c>
      <c r="E486" t="s">
        <v>29</v>
      </c>
      <c r="F486" t="s">
        <v>20</v>
      </c>
      <c r="G486">
        <f ca="1">YEAR(TODAY()) - tbl_Customers[[#This Row],[Birth_Year]]</f>
        <v>26</v>
      </c>
      <c r="H486" t="str" cm="1">
        <f t="array" aca="1" ref="H4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86" s="1">
        <f>EOMONTH(tbl_Customers[[#This Row],[Signup_Date]], 0)</f>
        <v>44347</v>
      </c>
    </row>
    <row r="487" spans="1:9" x14ac:dyDescent="0.25">
      <c r="A487" t="s">
        <v>504</v>
      </c>
      <c r="B487" s="1">
        <v>44467</v>
      </c>
      <c r="C487">
        <v>1994</v>
      </c>
      <c r="D487" t="s">
        <v>17</v>
      </c>
      <c r="E487" t="s">
        <v>24</v>
      </c>
      <c r="F487" t="s">
        <v>9</v>
      </c>
      <c r="G487">
        <f ca="1">YEAR(TODAY()) - tbl_Customers[[#This Row],[Birth_Year]]</f>
        <v>31</v>
      </c>
      <c r="H487" t="str" cm="1">
        <f t="array" aca="1" ref="H4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87" s="1">
        <f>EOMONTH(tbl_Customers[[#This Row],[Signup_Date]], 0)</f>
        <v>44469</v>
      </c>
    </row>
    <row r="488" spans="1:9" x14ac:dyDescent="0.25">
      <c r="A488" t="s">
        <v>505</v>
      </c>
      <c r="B488" s="1">
        <v>44315</v>
      </c>
      <c r="C488">
        <v>1981</v>
      </c>
      <c r="D488" t="s">
        <v>7</v>
      </c>
      <c r="E488" t="s">
        <v>8</v>
      </c>
      <c r="F488" t="s">
        <v>20</v>
      </c>
      <c r="G488">
        <f ca="1">YEAR(TODAY()) - tbl_Customers[[#This Row],[Birth_Year]]</f>
        <v>44</v>
      </c>
      <c r="H488" t="str" cm="1">
        <f t="array" aca="1" ref="H4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88" s="1">
        <f>EOMONTH(tbl_Customers[[#This Row],[Signup_Date]], 0)</f>
        <v>44316</v>
      </c>
    </row>
    <row r="489" spans="1:9" x14ac:dyDescent="0.25">
      <c r="A489" t="s">
        <v>506</v>
      </c>
      <c r="B489" s="1">
        <v>44306</v>
      </c>
      <c r="C489">
        <v>1984</v>
      </c>
      <c r="D489" t="s">
        <v>17</v>
      </c>
      <c r="E489" t="s">
        <v>29</v>
      </c>
      <c r="F489" t="s">
        <v>14</v>
      </c>
      <c r="G489">
        <f ca="1">YEAR(TODAY()) - tbl_Customers[[#This Row],[Birth_Year]]</f>
        <v>41</v>
      </c>
      <c r="H489" t="str" cm="1">
        <f t="array" aca="1" ref="H4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89" s="1">
        <f>EOMONTH(tbl_Customers[[#This Row],[Signup_Date]], 0)</f>
        <v>44316</v>
      </c>
    </row>
    <row r="490" spans="1:9" x14ac:dyDescent="0.25">
      <c r="A490" t="s">
        <v>507</v>
      </c>
      <c r="B490" s="1">
        <v>44957</v>
      </c>
      <c r="C490">
        <v>1989</v>
      </c>
      <c r="D490" t="s">
        <v>17</v>
      </c>
      <c r="E490" t="s">
        <v>22</v>
      </c>
      <c r="F490" t="s">
        <v>9</v>
      </c>
      <c r="G490">
        <f ca="1">YEAR(TODAY()) - tbl_Customers[[#This Row],[Birth_Year]]</f>
        <v>36</v>
      </c>
      <c r="H490" t="str" cm="1">
        <f t="array" aca="1" ref="H4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90" s="1">
        <f>EOMONTH(tbl_Customers[[#This Row],[Signup_Date]], 0)</f>
        <v>44957</v>
      </c>
    </row>
    <row r="491" spans="1:9" x14ac:dyDescent="0.25">
      <c r="A491" t="s">
        <v>508</v>
      </c>
      <c r="B491" s="1">
        <v>44763</v>
      </c>
      <c r="C491">
        <v>1986</v>
      </c>
      <c r="D491" t="s">
        <v>17</v>
      </c>
      <c r="E491" t="s">
        <v>24</v>
      </c>
      <c r="F491" t="s">
        <v>14</v>
      </c>
      <c r="G491">
        <f ca="1">YEAR(TODAY()) - tbl_Customers[[#This Row],[Birth_Year]]</f>
        <v>39</v>
      </c>
      <c r="H491" t="str" cm="1">
        <f t="array" aca="1" ref="H4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91" s="1">
        <f>EOMONTH(tbl_Customers[[#This Row],[Signup_Date]], 0)</f>
        <v>44773</v>
      </c>
    </row>
    <row r="492" spans="1:9" x14ac:dyDescent="0.25">
      <c r="A492" t="s">
        <v>509</v>
      </c>
      <c r="B492" s="1">
        <v>44356</v>
      </c>
      <c r="C492">
        <v>1977</v>
      </c>
      <c r="D492" t="s">
        <v>7</v>
      </c>
      <c r="E492" t="s">
        <v>29</v>
      </c>
      <c r="F492" t="s">
        <v>14</v>
      </c>
      <c r="G492">
        <f ca="1">YEAR(TODAY()) - tbl_Customers[[#This Row],[Birth_Year]]</f>
        <v>48</v>
      </c>
      <c r="H492" t="str" cm="1">
        <f t="array" aca="1" ref="H4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92" s="1">
        <f>EOMONTH(tbl_Customers[[#This Row],[Signup_Date]], 0)</f>
        <v>44377</v>
      </c>
    </row>
    <row r="493" spans="1:9" x14ac:dyDescent="0.25">
      <c r="A493" t="s">
        <v>510</v>
      </c>
      <c r="B493" s="1">
        <v>44475</v>
      </c>
      <c r="C493">
        <v>1983</v>
      </c>
      <c r="D493" t="s">
        <v>17</v>
      </c>
      <c r="E493" t="s">
        <v>8</v>
      </c>
      <c r="F493" t="s">
        <v>14</v>
      </c>
      <c r="G493">
        <f ca="1">YEAR(TODAY()) - tbl_Customers[[#This Row],[Birth_Year]]</f>
        <v>42</v>
      </c>
      <c r="H493" t="str" cm="1">
        <f t="array" aca="1" ref="H4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93" s="1">
        <f>EOMONTH(tbl_Customers[[#This Row],[Signup_Date]], 0)</f>
        <v>44500</v>
      </c>
    </row>
    <row r="494" spans="1:9" x14ac:dyDescent="0.25">
      <c r="A494" t="s">
        <v>511</v>
      </c>
      <c r="B494" s="1">
        <v>44485</v>
      </c>
      <c r="C494">
        <v>2000</v>
      </c>
      <c r="D494" t="s">
        <v>7</v>
      </c>
      <c r="E494" t="s">
        <v>13</v>
      </c>
      <c r="F494" t="s">
        <v>9</v>
      </c>
      <c r="G494">
        <f ca="1">YEAR(TODAY()) - tbl_Customers[[#This Row],[Birth_Year]]</f>
        <v>25</v>
      </c>
      <c r="H494" t="str" cm="1">
        <f t="array" aca="1" ref="H4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494" s="1">
        <f>EOMONTH(tbl_Customers[[#This Row],[Signup_Date]], 0)</f>
        <v>44500</v>
      </c>
    </row>
    <row r="495" spans="1:9" x14ac:dyDescent="0.25">
      <c r="A495" t="s">
        <v>512</v>
      </c>
      <c r="B495" s="1">
        <v>44816</v>
      </c>
      <c r="C495">
        <v>1976</v>
      </c>
      <c r="D495" t="s">
        <v>17</v>
      </c>
      <c r="E495" t="s">
        <v>13</v>
      </c>
      <c r="F495" t="s">
        <v>20</v>
      </c>
      <c r="G495">
        <f ca="1">YEAR(TODAY()) - tbl_Customers[[#This Row],[Birth_Year]]</f>
        <v>49</v>
      </c>
      <c r="H495" t="str" cm="1">
        <f t="array" aca="1" ref="H4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95" s="1">
        <f>EOMONTH(tbl_Customers[[#This Row],[Signup_Date]], 0)</f>
        <v>44834</v>
      </c>
    </row>
    <row r="496" spans="1:9" x14ac:dyDescent="0.25">
      <c r="A496" t="s">
        <v>513</v>
      </c>
      <c r="B496" s="1">
        <v>44412</v>
      </c>
      <c r="C496">
        <v>1983</v>
      </c>
      <c r="D496" t="s">
        <v>19</v>
      </c>
      <c r="E496" t="s">
        <v>8</v>
      </c>
      <c r="F496" t="s">
        <v>14</v>
      </c>
      <c r="G496">
        <f ca="1">YEAR(TODAY()) - tbl_Customers[[#This Row],[Birth_Year]]</f>
        <v>42</v>
      </c>
      <c r="H496" t="str" cm="1">
        <f t="array" aca="1" ref="H4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496" s="1">
        <f>EOMONTH(tbl_Customers[[#This Row],[Signup_Date]], 0)</f>
        <v>44439</v>
      </c>
    </row>
    <row r="497" spans="1:9" x14ac:dyDescent="0.25">
      <c r="A497" t="s">
        <v>514</v>
      </c>
      <c r="B497" s="1">
        <v>44931</v>
      </c>
      <c r="C497">
        <v>1976</v>
      </c>
      <c r="D497" t="s">
        <v>17</v>
      </c>
      <c r="E497" t="s">
        <v>8</v>
      </c>
      <c r="F497" t="s">
        <v>14</v>
      </c>
      <c r="G497">
        <f ca="1">YEAR(TODAY()) - tbl_Customers[[#This Row],[Birth_Year]]</f>
        <v>49</v>
      </c>
      <c r="H497" t="str" cm="1">
        <f t="array" aca="1" ref="H4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97" s="1">
        <f>EOMONTH(tbl_Customers[[#This Row],[Signup_Date]], 0)</f>
        <v>44957</v>
      </c>
    </row>
    <row r="498" spans="1:9" x14ac:dyDescent="0.25">
      <c r="A498" t="s">
        <v>515</v>
      </c>
      <c r="B498" s="1">
        <v>44548</v>
      </c>
      <c r="C498">
        <v>1973</v>
      </c>
      <c r="D498" t="s">
        <v>26</v>
      </c>
      <c r="E498" t="s">
        <v>13</v>
      </c>
      <c r="F498" t="s">
        <v>14</v>
      </c>
      <c r="G498">
        <f ca="1">YEAR(TODAY()) - tbl_Customers[[#This Row],[Birth_Year]]</f>
        <v>52</v>
      </c>
      <c r="H498" t="str" cm="1">
        <f t="array" aca="1" ref="H4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98" s="1">
        <f>EOMONTH(tbl_Customers[[#This Row],[Signup_Date]], 0)</f>
        <v>44561</v>
      </c>
    </row>
    <row r="499" spans="1:9" x14ac:dyDescent="0.25">
      <c r="A499" t="s">
        <v>516</v>
      </c>
      <c r="B499" s="1">
        <v>44405</v>
      </c>
      <c r="C499">
        <v>1971</v>
      </c>
      <c r="D499" t="s">
        <v>17</v>
      </c>
      <c r="E499" t="s">
        <v>29</v>
      </c>
      <c r="F499" t="s">
        <v>20</v>
      </c>
      <c r="G499">
        <f ca="1">YEAR(TODAY()) - tbl_Customers[[#This Row],[Birth_Year]]</f>
        <v>54</v>
      </c>
      <c r="H499" t="str" cm="1">
        <f t="array" aca="1" ref="H4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499" s="1">
        <f>EOMONTH(tbl_Customers[[#This Row],[Signup_Date]], 0)</f>
        <v>44408</v>
      </c>
    </row>
    <row r="500" spans="1:9" x14ac:dyDescent="0.25">
      <c r="A500" t="s">
        <v>517</v>
      </c>
      <c r="B500" s="1">
        <v>44900</v>
      </c>
      <c r="C500">
        <v>1992</v>
      </c>
      <c r="D500" t="s">
        <v>12</v>
      </c>
      <c r="E500" t="s">
        <v>13</v>
      </c>
      <c r="F500" t="s">
        <v>20</v>
      </c>
      <c r="G500">
        <f ca="1">YEAR(TODAY()) - tbl_Customers[[#This Row],[Birth_Year]]</f>
        <v>33</v>
      </c>
      <c r="H500" t="str" cm="1">
        <f t="array" aca="1" ref="H5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00" s="1">
        <f>EOMONTH(tbl_Customers[[#This Row],[Signup_Date]], 0)</f>
        <v>44926</v>
      </c>
    </row>
    <row r="501" spans="1:9" x14ac:dyDescent="0.25">
      <c r="A501" t="s">
        <v>518</v>
      </c>
      <c r="B501" s="1">
        <v>44846</v>
      </c>
      <c r="C501">
        <v>1978</v>
      </c>
      <c r="D501" t="s">
        <v>17</v>
      </c>
      <c r="E501" t="s">
        <v>8</v>
      </c>
      <c r="F501" t="s">
        <v>9</v>
      </c>
      <c r="G501">
        <f ca="1">YEAR(TODAY()) - tbl_Customers[[#This Row],[Birth_Year]]</f>
        <v>47</v>
      </c>
      <c r="H501" t="str" cm="1">
        <f t="array" aca="1" ref="H5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01" s="1">
        <f>EOMONTH(tbl_Customers[[#This Row],[Signup_Date]], 0)</f>
        <v>44865</v>
      </c>
    </row>
    <row r="502" spans="1:9" x14ac:dyDescent="0.25">
      <c r="A502" t="s">
        <v>519</v>
      </c>
      <c r="B502" s="1">
        <v>45070</v>
      </c>
      <c r="C502">
        <v>1995</v>
      </c>
      <c r="D502" t="s">
        <v>26</v>
      </c>
      <c r="E502" t="s">
        <v>24</v>
      </c>
      <c r="F502" t="s">
        <v>20</v>
      </c>
      <c r="G502">
        <f ca="1">YEAR(TODAY()) - tbl_Customers[[#This Row],[Birth_Year]]</f>
        <v>30</v>
      </c>
      <c r="H502" t="str" cm="1">
        <f t="array" aca="1" ref="H5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02" s="1">
        <f>EOMONTH(tbl_Customers[[#This Row],[Signup_Date]], 0)</f>
        <v>45077</v>
      </c>
    </row>
    <row r="503" spans="1:9" x14ac:dyDescent="0.25">
      <c r="A503" t="s">
        <v>520</v>
      </c>
      <c r="B503" s="1">
        <v>44467</v>
      </c>
      <c r="C503">
        <v>1983</v>
      </c>
      <c r="D503" t="s">
        <v>26</v>
      </c>
      <c r="E503" t="s">
        <v>22</v>
      </c>
      <c r="F503" t="s">
        <v>9</v>
      </c>
      <c r="G503">
        <f ca="1">YEAR(TODAY()) - tbl_Customers[[#This Row],[Birth_Year]]</f>
        <v>42</v>
      </c>
      <c r="H503" t="str" cm="1">
        <f t="array" aca="1" ref="H5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03" s="1">
        <f>EOMONTH(tbl_Customers[[#This Row],[Signup_Date]], 0)</f>
        <v>44469</v>
      </c>
    </row>
    <row r="504" spans="1:9" x14ac:dyDescent="0.25">
      <c r="A504" t="s">
        <v>521</v>
      </c>
      <c r="B504" s="1">
        <v>44714</v>
      </c>
      <c r="C504">
        <v>1980</v>
      </c>
      <c r="D504" t="s">
        <v>7</v>
      </c>
      <c r="E504" t="s">
        <v>24</v>
      </c>
      <c r="F504" t="s">
        <v>9</v>
      </c>
      <c r="G504">
        <f ca="1">YEAR(TODAY()) - tbl_Customers[[#This Row],[Birth_Year]]</f>
        <v>45</v>
      </c>
      <c r="H504" t="str" cm="1">
        <f t="array" aca="1" ref="H5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04" s="1">
        <f>EOMONTH(tbl_Customers[[#This Row],[Signup_Date]], 0)</f>
        <v>44742</v>
      </c>
    </row>
    <row r="505" spans="1:9" x14ac:dyDescent="0.25">
      <c r="A505" t="s">
        <v>522</v>
      </c>
      <c r="B505" s="1">
        <v>44697</v>
      </c>
      <c r="C505">
        <v>1969</v>
      </c>
      <c r="D505" t="s">
        <v>19</v>
      </c>
      <c r="E505" t="s">
        <v>24</v>
      </c>
      <c r="F505" t="s">
        <v>9</v>
      </c>
      <c r="G505">
        <f ca="1">YEAR(TODAY()) - tbl_Customers[[#This Row],[Birth_Year]]</f>
        <v>56</v>
      </c>
      <c r="H505" t="str" cm="1">
        <f t="array" aca="1" ref="H5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05" s="1">
        <f>EOMONTH(tbl_Customers[[#This Row],[Signup_Date]], 0)</f>
        <v>44712</v>
      </c>
    </row>
    <row r="506" spans="1:9" x14ac:dyDescent="0.25">
      <c r="A506" t="s">
        <v>523</v>
      </c>
      <c r="B506" s="1">
        <v>44454</v>
      </c>
      <c r="C506">
        <v>1999</v>
      </c>
      <c r="D506" t="s">
        <v>17</v>
      </c>
      <c r="E506" t="s">
        <v>8</v>
      </c>
      <c r="F506" t="s">
        <v>9</v>
      </c>
      <c r="G506">
        <f ca="1">YEAR(TODAY()) - tbl_Customers[[#This Row],[Birth_Year]]</f>
        <v>26</v>
      </c>
      <c r="H506" t="str" cm="1">
        <f t="array" aca="1" ref="H5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06" s="1">
        <f>EOMONTH(tbl_Customers[[#This Row],[Signup_Date]], 0)</f>
        <v>44469</v>
      </c>
    </row>
    <row r="507" spans="1:9" x14ac:dyDescent="0.25">
      <c r="A507" t="s">
        <v>524</v>
      </c>
      <c r="B507" s="1">
        <v>45063</v>
      </c>
      <c r="C507">
        <v>1976</v>
      </c>
      <c r="D507" t="s">
        <v>7</v>
      </c>
      <c r="E507" t="s">
        <v>13</v>
      </c>
      <c r="F507" t="s">
        <v>9</v>
      </c>
      <c r="G507">
        <f ca="1">YEAR(TODAY()) - tbl_Customers[[#This Row],[Birth_Year]]</f>
        <v>49</v>
      </c>
      <c r="H507" t="str" cm="1">
        <f t="array" aca="1" ref="H5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07" s="1">
        <f>EOMONTH(tbl_Customers[[#This Row],[Signup_Date]], 0)</f>
        <v>45077</v>
      </c>
    </row>
    <row r="508" spans="1:9" x14ac:dyDescent="0.25">
      <c r="A508" t="s">
        <v>525</v>
      </c>
      <c r="B508" s="1">
        <v>44249</v>
      </c>
      <c r="C508">
        <v>1989</v>
      </c>
      <c r="D508" t="s">
        <v>19</v>
      </c>
      <c r="E508" t="s">
        <v>29</v>
      </c>
      <c r="F508" t="s">
        <v>14</v>
      </c>
      <c r="G508">
        <f ca="1">YEAR(TODAY()) - tbl_Customers[[#This Row],[Birth_Year]]</f>
        <v>36</v>
      </c>
      <c r="H508" t="str" cm="1">
        <f t="array" aca="1" ref="H5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08" s="1">
        <f>EOMONTH(tbl_Customers[[#This Row],[Signup_Date]], 0)</f>
        <v>44255</v>
      </c>
    </row>
    <row r="509" spans="1:9" x14ac:dyDescent="0.25">
      <c r="A509" t="s">
        <v>526</v>
      </c>
      <c r="B509" s="1">
        <v>44291</v>
      </c>
      <c r="C509">
        <v>1985</v>
      </c>
      <c r="D509" t="s">
        <v>17</v>
      </c>
      <c r="E509" t="s">
        <v>24</v>
      </c>
      <c r="F509" t="s">
        <v>20</v>
      </c>
      <c r="G509">
        <f ca="1">YEAR(TODAY()) - tbl_Customers[[#This Row],[Birth_Year]]</f>
        <v>40</v>
      </c>
      <c r="H509" t="str" cm="1">
        <f t="array" aca="1" ref="H5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09" s="1">
        <f>EOMONTH(tbl_Customers[[#This Row],[Signup_Date]], 0)</f>
        <v>44316</v>
      </c>
    </row>
    <row r="510" spans="1:9" x14ac:dyDescent="0.25">
      <c r="A510" t="s">
        <v>527</v>
      </c>
      <c r="B510" s="1">
        <v>44846</v>
      </c>
      <c r="C510">
        <v>2000</v>
      </c>
      <c r="D510" t="s">
        <v>12</v>
      </c>
      <c r="E510" t="s">
        <v>13</v>
      </c>
      <c r="F510" t="s">
        <v>14</v>
      </c>
      <c r="G510">
        <f ca="1">YEAR(TODAY()) - tbl_Customers[[#This Row],[Birth_Year]]</f>
        <v>25</v>
      </c>
      <c r="H510" t="str" cm="1">
        <f t="array" aca="1" ref="H5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10" s="1">
        <f>EOMONTH(tbl_Customers[[#This Row],[Signup_Date]], 0)</f>
        <v>44865</v>
      </c>
    </row>
    <row r="511" spans="1:9" x14ac:dyDescent="0.25">
      <c r="A511" t="s">
        <v>528</v>
      </c>
      <c r="B511" s="1">
        <v>44630</v>
      </c>
      <c r="C511">
        <v>1987</v>
      </c>
      <c r="D511" t="s">
        <v>17</v>
      </c>
      <c r="E511" t="s">
        <v>29</v>
      </c>
      <c r="F511" t="s">
        <v>9</v>
      </c>
      <c r="G511">
        <f ca="1">YEAR(TODAY()) - tbl_Customers[[#This Row],[Birth_Year]]</f>
        <v>38</v>
      </c>
      <c r="H511" t="str" cm="1">
        <f t="array" aca="1" ref="H5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11" s="1">
        <f>EOMONTH(tbl_Customers[[#This Row],[Signup_Date]], 0)</f>
        <v>44651</v>
      </c>
    </row>
    <row r="512" spans="1:9" x14ac:dyDescent="0.25">
      <c r="A512" t="s">
        <v>529</v>
      </c>
      <c r="B512" s="1">
        <v>45046</v>
      </c>
      <c r="C512">
        <v>1980</v>
      </c>
      <c r="D512" t="s">
        <v>26</v>
      </c>
      <c r="E512" t="s">
        <v>24</v>
      </c>
      <c r="F512" t="s">
        <v>20</v>
      </c>
      <c r="G512">
        <f ca="1">YEAR(TODAY()) - tbl_Customers[[#This Row],[Birth_Year]]</f>
        <v>45</v>
      </c>
      <c r="H512" t="str" cm="1">
        <f t="array" aca="1" ref="H5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12" s="1">
        <f>EOMONTH(tbl_Customers[[#This Row],[Signup_Date]], 0)</f>
        <v>45046</v>
      </c>
    </row>
    <row r="513" spans="1:9" x14ac:dyDescent="0.25">
      <c r="A513" t="s">
        <v>530</v>
      </c>
      <c r="B513" s="1">
        <v>44480</v>
      </c>
      <c r="C513">
        <v>2003</v>
      </c>
      <c r="D513" t="s">
        <v>26</v>
      </c>
      <c r="E513" t="s">
        <v>29</v>
      </c>
      <c r="F513" t="s">
        <v>14</v>
      </c>
      <c r="G513">
        <f ca="1">YEAR(TODAY()) - tbl_Customers[[#This Row],[Birth_Year]]</f>
        <v>22</v>
      </c>
      <c r="H513" t="str" cm="1">
        <f t="array" aca="1" ref="H5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513" s="1">
        <f>EOMONTH(tbl_Customers[[#This Row],[Signup_Date]], 0)</f>
        <v>44500</v>
      </c>
    </row>
    <row r="514" spans="1:9" x14ac:dyDescent="0.25">
      <c r="A514" t="s">
        <v>531</v>
      </c>
      <c r="B514" s="1">
        <v>44242</v>
      </c>
      <c r="C514">
        <v>2003</v>
      </c>
      <c r="D514" t="s">
        <v>12</v>
      </c>
      <c r="E514" t="s">
        <v>13</v>
      </c>
      <c r="F514" t="s">
        <v>14</v>
      </c>
      <c r="G514">
        <f ca="1">YEAR(TODAY()) - tbl_Customers[[#This Row],[Birth_Year]]</f>
        <v>22</v>
      </c>
      <c r="H514" t="str" cm="1">
        <f t="array" aca="1" ref="H5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514" s="1">
        <f>EOMONTH(tbl_Customers[[#This Row],[Signup_Date]], 0)</f>
        <v>44255</v>
      </c>
    </row>
    <row r="515" spans="1:9" x14ac:dyDescent="0.25">
      <c r="A515" t="s">
        <v>532</v>
      </c>
      <c r="B515" s="1">
        <v>44200</v>
      </c>
      <c r="C515">
        <v>1978</v>
      </c>
      <c r="D515" t="s">
        <v>7</v>
      </c>
      <c r="E515" t="s">
        <v>22</v>
      </c>
      <c r="F515" t="s">
        <v>9</v>
      </c>
      <c r="G515">
        <f ca="1">YEAR(TODAY()) - tbl_Customers[[#This Row],[Birth_Year]]</f>
        <v>47</v>
      </c>
      <c r="H515" t="str" cm="1">
        <f t="array" aca="1" ref="H5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15" s="1">
        <f>EOMONTH(tbl_Customers[[#This Row],[Signup_Date]], 0)</f>
        <v>44227</v>
      </c>
    </row>
    <row r="516" spans="1:9" x14ac:dyDescent="0.25">
      <c r="A516" t="s">
        <v>533</v>
      </c>
      <c r="B516" s="1">
        <v>44538</v>
      </c>
      <c r="C516">
        <v>1995</v>
      </c>
      <c r="D516" t="s">
        <v>19</v>
      </c>
      <c r="E516" t="s">
        <v>13</v>
      </c>
      <c r="F516" t="s">
        <v>14</v>
      </c>
      <c r="G516">
        <f ca="1">YEAR(TODAY()) - tbl_Customers[[#This Row],[Birth_Year]]</f>
        <v>30</v>
      </c>
      <c r="H516" t="str" cm="1">
        <f t="array" aca="1" ref="H5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16" s="1">
        <f>EOMONTH(tbl_Customers[[#This Row],[Signup_Date]], 0)</f>
        <v>44561</v>
      </c>
    </row>
    <row r="517" spans="1:9" x14ac:dyDescent="0.25">
      <c r="A517" t="s">
        <v>534</v>
      </c>
      <c r="B517" s="1">
        <v>44986</v>
      </c>
      <c r="C517">
        <v>1969</v>
      </c>
      <c r="D517" t="s">
        <v>17</v>
      </c>
      <c r="E517" t="s">
        <v>8</v>
      </c>
      <c r="F517" t="s">
        <v>14</v>
      </c>
      <c r="G517">
        <f ca="1">YEAR(TODAY()) - tbl_Customers[[#This Row],[Birth_Year]]</f>
        <v>56</v>
      </c>
      <c r="H517" t="str" cm="1">
        <f t="array" aca="1" ref="H5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17" s="1">
        <f>EOMONTH(tbl_Customers[[#This Row],[Signup_Date]], 0)</f>
        <v>45016</v>
      </c>
    </row>
    <row r="518" spans="1:9" x14ac:dyDescent="0.25">
      <c r="A518" t="s">
        <v>535</v>
      </c>
      <c r="B518" s="1">
        <v>44330</v>
      </c>
      <c r="C518">
        <v>1999</v>
      </c>
      <c r="D518" t="s">
        <v>26</v>
      </c>
      <c r="E518" t="s">
        <v>29</v>
      </c>
      <c r="F518" t="s">
        <v>14</v>
      </c>
      <c r="G518">
        <f ca="1">YEAR(TODAY()) - tbl_Customers[[#This Row],[Birth_Year]]</f>
        <v>26</v>
      </c>
      <c r="H518" t="str" cm="1">
        <f t="array" aca="1" ref="H5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18" s="1">
        <f>EOMONTH(tbl_Customers[[#This Row],[Signup_Date]], 0)</f>
        <v>44347</v>
      </c>
    </row>
    <row r="519" spans="1:9" x14ac:dyDescent="0.25">
      <c r="A519" t="s">
        <v>536</v>
      </c>
      <c r="B519" s="1">
        <v>44849</v>
      </c>
      <c r="C519">
        <v>1987</v>
      </c>
      <c r="D519" t="s">
        <v>7</v>
      </c>
      <c r="E519" t="s">
        <v>22</v>
      </c>
      <c r="F519" t="s">
        <v>14</v>
      </c>
      <c r="G519">
        <f ca="1">YEAR(TODAY()) - tbl_Customers[[#This Row],[Birth_Year]]</f>
        <v>38</v>
      </c>
      <c r="H519" t="str" cm="1">
        <f t="array" aca="1" ref="H5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19" s="1">
        <f>EOMONTH(tbl_Customers[[#This Row],[Signup_Date]], 0)</f>
        <v>44865</v>
      </c>
    </row>
    <row r="520" spans="1:9" x14ac:dyDescent="0.25">
      <c r="A520" t="s">
        <v>537</v>
      </c>
      <c r="B520" s="1">
        <v>44465</v>
      </c>
      <c r="C520">
        <v>1993</v>
      </c>
      <c r="D520" t="s">
        <v>12</v>
      </c>
      <c r="E520" t="s">
        <v>29</v>
      </c>
      <c r="F520" t="s">
        <v>14</v>
      </c>
      <c r="G520">
        <f ca="1">YEAR(TODAY()) - tbl_Customers[[#This Row],[Birth_Year]]</f>
        <v>32</v>
      </c>
      <c r="H520" t="str" cm="1">
        <f t="array" aca="1" ref="H5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20" s="1">
        <f>EOMONTH(tbl_Customers[[#This Row],[Signup_Date]], 0)</f>
        <v>44469</v>
      </c>
    </row>
    <row r="521" spans="1:9" x14ac:dyDescent="0.25">
      <c r="A521" t="s">
        <v>538</v>
      </c>
      <c r="B521" s="1">
        <v>44362</v>
      </c>
      <c r="C521">
        <v>1975</v>
      </c>
      <c r="D521" t="s">
        <v>26</v>
      </c>
      <c r="E521" t="s">
        <v>29</v>
      </c>
      <c r="F521" t="s">
        <v>9</v>
      </c>
      <c r="G521">
        <f ca="1">YEAR(TODAY()) - tbl_Customers[[#This Row],[Birth_Year]]</f>
        <v>50</v>
      </c>
      <c r="H521" t="str" cm="1">
        <f t="array" aca="1" ref="H5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21" s="1">
        <f>EOMONTH(tbl_Customers[[#This Row],[Signup_Date]], 0)</f>
        <v>44377</v>
      </c>
    </row>
    <row r="522" spans="1:9" x14ac:dyDescent="0.25">
      <c r="A522" t="s">
        <v>539</v>
      </c>
      <c r="B522" s="1">
        <v>44956</v>
      </c>
      <c r="C522">
        <v>1982</v>
      </c>
      <c r="D522" t="s">
        <v>12</v>
      </c>
      <c r="E522" t="s">
        <v>24</v>
      </c>
      <c r="F522" t="s">
        <v>9</v>
      </c>
      <c r="G522">
        <f ca="1">YEAR(TODAY()) - tbl_Customers[[#This Row],[Birth_Year]]</f>
        <v>43</v>
      </c>
      <c r="H522" t="str" cm="1">
        <f t="array" aca="1" ref="H5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22" s="1">
        <f>EOMONTH(tbl_Customers[[#This Row],[Signup_Date]], 0)</f>
        <v>44957</v>
      </c>
    </row>
    <row r="523" spans="1:9" x14ac:dyDescent="0.25">
      <c r="A523" t="s">
        <v>540</v>
      </c>
      <c r="B523" s="1">
        <v>44649</v>
      </c>
      <c r="C523">
        <v>1976</v>
      </c>
      <c r="D523" t="s">
        <v>17</v>
      </c>
      <c r="E523" t="s">
        <v>8</v>
      </c>
      <c r="F523" t="s">
        <v>14</v>
      </c>
      <c r="G523">
        <f ca="1">YEAR(TODAY()) - tbl_Customers[[#This Row],[Birth_Year]]</f>
        <v>49</v>
      </c>
      <c r="H523" t="str" cm="1">
        <f t="array" aca="1" ref="H5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23" s="1">
        <f>EOMONTH(tbl_Customers[[#This Row],[Signup_Date]], 0)</f>
        <v>44651</v>
      </c>
    </row>
    <row r="524" spans="1:9" x14ac:dyDescent="0.25">
      <c r="A524" t="s">
        <v>541</v>
      </c>
      <c r="B524" s="1">
        <v>44761</v>
      </c>
      <c r="C524">
        <v>1973</v>
      </c>
      <c r="D524" t="s">
        <v>19</v>
      </c>
      <c r="E524" t="s">
        <v>29</v>
      </c>
      <c r="F524" t="s">
        <v>9</v>
      </c>
      <c r="G524">
        <f ca="1">YEAR(TODAY()) - tbl_Customers[[#This Row],[Birth_Year]]</f>
        <v>52</v>
      </c>
      <c r="H524" t="str" cm="1">
        <f t="array" aca="1" ref="H5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24" s="1">
        <f>EOMONTH(tbl_Customers[[#This Row],[Signup_Date]], 0)</f>
        <v>44773</v>
      </c>
    </row>
    <row r="525" spans="1:9" x14ac:dyDescent="0.25">
      <c r="A525" t="s">
        <v>542</v>
      </c>
      <c r="B525" s="1">
        <v>44919</v>
      </c>
      <c r="C525">
        <v>1974</v>
      </c>
      <c r="D525" t="s">
        <v>26</v>
      </c>
      <c r="E525" t="s">
        <v>13</v>
      </c>
      <c r="F525" t="s">
        <v>9</v>
      </c>
      <c r="G525">
        <f ca="1">YEAR(TODAY()) - tbl_Customers[[#This Row],[Birth_Year]]</f>
        <v>51</v>
      </c>
      <c r="H525" t="str" cm="1">
        <f t="array" aca="1" ref="H5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25" s="1">
        <f>EOMONTH(tbl_Customers[[#This Row],[Signup_Date]], 0)</f>
        <v>44926</v>
      </c>
    </row>
    <row r="526" spans="1:9" x14ac:dyDescent="0.25">
      <c r="A526" t="s">
        <v>543</v>
      </c>
      <c r="B526" s="1">
        <v>44634</v>
      </c>
      <c r="C526">
        <v>1981</v>
      </c>
      <c r="D526" t="s">
        <v>26</v>
      </c>
      <c r="E526" t="s">
        <v>13</v>
      </c>
      <c r="F526" t="s">
        <v>20</v>
      </c>
      <c r="G526">
        <f ca="1">YEAR(TODAY()) - tbl_Customers[[#This Row],[Birth_Year]]</f>
        <v>44</v>
      </c>
      <c r="H526" t="str" cm="1">
        <f t="array" aca="1" ref="H5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26" s="1">
        <f>EOMONTH(tbl_Customers[[#This Row],[Signup_Date]], 0)</f>
        <v>44651</v>
      </c>
    </row>
    <row r="527" spans="1:9" x14ac:dyDescent="0.25">
      <c r="A527" t="s">
        <v>544</v>
      </c>
      <c r="B527" s="1">
        <v>44771</v>
      </c>
      <c r="C527">
        <v>2002</v>
      </c>
      <c r="D527" t="s">
        <v>17</v>
      </c>
      <c r="E527" t="s">
        <v>24</v>
      </c>
      <c r="F527" t="s">
        <v>14</v>
      </c>
      <c r="G527">
        <f ca="1">YEAR(TODAY()) - tbl_Customers[[#This Row],[Birth_Year]]</f>
        <v>23</v>
      </c>
      <c r="H527" t="str" cm="1">
        <f t="array" aca="1" ref="H5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527" s="1">
        <f>EOMONTH(tbl_Customers[[#This Row],[Signup_Date]], 0)</f>
        <v>44773</v>
      </c>
    </row>
    <row r="528" spans="1:9" x14ac:dyDescent="0.25">
      <c r="A528" t="s">
        <v>545</v>
      </c>
      <c r="B528" s="1">
        <v>44206</v>
      </c>
      <c r="C528">
        <v>1971</v>
      </c>
      <c r="D528" t="s">
        <v>7</v>
      </c>
      <c r="E528" t="s">
        <v>8</v>
      </c>
      <c r="F528" t="s">
        <v>9</v>
      </c>
      <c r="G528">
        <f ca="1">YEAR(TODAY()) - tbl_Customers[[#This Row],[Birth_Year]]</f>
        <v>54</v>
      </c>
      <c r="H528" t="str" cm="1">
        <f t="array" aca="1" ref="H5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28" s="1">
        <f>EOMONTH(tbl_Customers[[#This Row],[Signup_Date]], 0)</f>
        <v>44227</v>
      </c>
    </row>
    <row r="529" spans="1:9" x14ac:dyDescent="0.25">
      <c r="A529" t="s">
        <v>546</v>
      </c>
      <c r="B529" s="1">
        <v>44311</v>
      </c>
      <c r="C529">
        <v>1977</v>
      </c>
      <c r="D529" t="s">
        <v>19</v>
      </c>
      <c r="E529" t="s">
        <v>8</v>
      </c>
      <c r="F529" t="s">
        <v>9</v>
      </c>
      <c r="G529">
        <f ca="1">YEAR(TODAY()) - tbl_Customers[[#This Row],[Birth_Year]]</f>
        <v>48</v>
      </c>
      <c r="H529" t="str" cm="1">
        <f t="array" aca="1" ref="H5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29" s="1">
        <f>EOMONTH(tbl_Customers[[#This Row],[Signup_Date]], 0)</f>
        <v>44316</v>
      </c>
    </row>
    <row r="530" spans="1:9" x14ac:dyDescent="0.25">
      <c r="A530" t="s">
        <v>547</v>
      </c>
      <c r="B530" s="1">
        <v>44274</v>
      </c>
      <c r="C530">
        <v>2004</v>
      </c>
      <c r="D530" t="s">
        <v>26</v>
      </c>
      <c r="E530" t="s">
        <v>13</v>
      </c>
      <c r="F530" t="s">
        <v>14</v>
      </c>
      <c r="G530">
        <f ca="1">YEAR(TODAY()) - tbl_Customers[[#This Row],[Birth_Year]]</f>
        <v>21</v>
      </c>
      <c r="H530" t="str" cm="1">
        <f t="array" aca="1" ref="H5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530" s="1">
        <f>EOMONTH(tbl_Customers[[#This Row],[Signup_Date]], 0)</f>
        <v>44286</v>
      </c>
    </row>
    <row r="531" spans="1:9" x14ac:dyDescent="0.25">
      <c r="A531" t="s">
        <v>548</v>
      </c>
      <c r="B531" s="1">
        <v>44904</v>
      </c>
      <c r="C531">
        <v>1973</v>
      </c>
      <c r="D531" t="s">
        <v>19</v>
      </c>
      <c r="E531" t="s">
        <v>22</v>
      </c>
      <c r="F531" t="s">
        <v>20</v>
      </c>
      <c r="G531">
        <f ca="1">YEAR(TODAY()) - tbl_Customers[[#This Row],[Birth_Year]]</f>
        <v>52</v>
      </c>
      <c r="H531" t="str" cm="1">
        <f t="array" aca="1" ref="H5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31" s="1">
        <f>EOMONTH(tbl_Customers[[#This Row],[Signup_Date]], 0)</f>
        <v>44926</v>
      </c>
    </row>
    <row r="532" spans="1:9" x14ac:dyDescent="0.25">
      <c r="A532" t="s">
        <v>549</v>
      </c>
      <c r="B532" s="1">
        <v>44349</v>
      </c>
      <c r="C532">
        <v>1991</v>
      </c>
      <c r="D532" t="s">
        <v>26</v>
      </c>
      <c r="E532" t="s">
        <v>24</v>
      </c>
      <c r="F532" t="s">
        <v>14</v>
      </c>
      <c r="G532">
        <f ca="1">YEAR(TODAY()) - tbl_Customers[[#This Row],[Birth_Year]]</f>
        <v>34</v>
      </c>
      <c r="H532" t="str" cm="1">
        <f t="array" aca="1" ref="H5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32" s="1">
        <f>EOMONTH(tbl_Customers[[#This Row],[Signup_Date]], 0)</f>
        <v>44377</v>
      </c>
    </row>
    <row r="533" spans="1:9" x14ac:dyDescent="0.25">
      <c r="A533" t="s">
        <v>550</v>
      </c>
      <c r="B533" s="1">
        <v>44755</v>
      </c>
      <c r="C533">
        <v>1966</v>
      </c>
      <c r="D533" t="s">
        <v>19</v>
      </c>
      <c r="E533" t="s">
        <v>24</v>
      </c>
      <c r="F533" t="s">
        <v>20</v>
      </c>
      <c r="G533">
        <f ca="1">YEAR(TODAY()) - tbl_Customers[[#This Row],[Birth_Year]]</f>
        <v>59</v>
      </c>
      <c r="H533" t="str" cm="1">
        <f t="array" aca="1" ref="H5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33" s="1">
        <f>EOMONTH(tbl_Customers[[#This Row],[Signup_Date]], 0)</f>
        <v>44773</v>
      </c>
    </row>
    <row r="534" spans="1:9" x14ac:dyDescent="0.25">
      <c r="A534" t="s">
        <v>551</v>
      </c>
      <c r="B534" s="1">
        <v>44233</v>
      </c>
      <c r="C534">
        <v>1969</v>
      </c>
      <c r="D534" t="s">
        <v>12</v>
      </c>
      <c r="E534" t="s">
        <v>13</v>
      </c>
      <c r="F534" t="s">
        <v>14</v>
      </c>
      <c r="G534">
        <f ca="1">YEAR(TODAY()) - tbl_Customers[[#This Row],[Birth_Year]]</f>
        <v>56</v>
      </c>
      <c r="H534" t="str" cm="1">
        <f t="array" aca="1" ref="H5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34" s="1">
        <f>EOMONTH(tbl_Customers[[#This Row],[Signup_Date]], 0)</f>
        <v>44255</v>
      </c>
    </row>
    <row r="535" spans="1:9" x14ac:dyDescent="0.25">
      <c r="A535" t="s">
        <v>552</v>
      </c>
      <c r="B535" s="1">
        <v>45051</v>
      </c>
      <c r="C535">
        <v>1993</v>
      </c>
      <c r="D535" t="s">
        <v>26</v>
      </c>
      <c r="E535" t="s">
        <v>13</v>
      </c>
      <c r="F535" t="s">
        <v>14</v>
      </c>
      <c r="G535">
        <f ca="1">YEAR(TODAY()) - tbl_Customers[[#This Row],[Birth_Year]]</f>
        <v>32</v>
      </c>
      <c r="H535" t="str" cm="1">
        <f t="array" aca="1" ref="H5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35" s="1">
        <f>EOMONTH(tbl_Customers[[#This Row],[Signup_Date]], 0)</f>
        <v>45077</v>
      </c>
    </row>
    <row r="536" spans="1:9" x14ac:dyDescent="0.25">
      <c r="A536" t="s">
        <v>553</v>
      </c>
      <c r="B536" s="1">
        <v>44575</v>
      </c>
      <c r="C536">
        <v>2001</v>
      </c>
      <c r="D536" t="s">
        <v>19</v>
      </c>
      <c r="E536" t="s">
        <v>22</v>
      </c>
      <c r="F536" t="s">
        <v>14</v>
      </c>
      <c r="G536">
        <f ca="1">YEAR(TODAY()) - tbl_Customers[[#This Row],[Birth_Year]]</f>
        <v>24</v>
      </c>
      <c r="H536" t="str" cm="1">
        <f t="array" aca="1" ref="H5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536" s="1">
        <f>EOMONTH(tbl_Customers[[#This Row],[Signup_Date]], 0)</f>
        <v>44592</v>
      </c>
    </row>
    <row r="537" spans="1:9" x14ac:dyDescent="0.25">
      <c r="A537" t="s">
        <v>554</v>
      </c>
      <c r="B537" s="1">
        <v>44793</v>
      </c>
      <c r="C537">
        <v>2002</v>
      </c>
      <c r="D537" t="s">
        <v>7</v>
      </c>
      <c r="E537" t="s">
        <v>22</v>
      </c>
      <c r="F537" t="s">
        <v>14</v>
      </c>
      <c r="G537">
        <f ca="1">YEAR(TODAY()) - tbl_Customers[[#This Row],[Birth_Year]]</f>
        <v>23</v>
      </c>
      <c r="H537" t="str" cm="1">
        <f t="array" aca="1" ref="H5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537" s="1">
        <f>EOMONTH(tbl_Customers[[#This Row],[Signup_Date]], 0)</f>
        <v>44804</v>
      </c>
    </row>
    <row r="538" spans="1:9" x14ac:dyDescent="0.25">
      <c r="A538" t="s">
        <v>555</v>
      </c>
      <c r="B538" s="1">
        <v>44762</v>
      </c>
      <c r="C538">
        <v>1983</v>
      </c>
      <c r="D538" t="s">
        <v>12</v>
      </c>
      <c r="E538" t="s">
        <v>8</v>
      </c>
      <c r="F538" t="s">
        <v>20</v>
      </c>
      <c r="G538">
        <f ca="1">YEAR(TODAY()) - tbl_Customers[[#This Row],[Birth_Year]]</f>
        <v>42</v>
      </c>
      <c r="H538" t="str" cm="1">
        <f t="array" aca="1" ref="H5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38" s="1">
        <f>EOMONTH(tbl_Customers[[#This Row],[Signup_Date]], 0)</f>
        <v>44773</v>
      </c>
    </row>
    <row r="539" spans="1:9" x14ac:dyDescent="0.25">
      <c r="A539" t="s">
        <v>556</v>
      </c>
      <c r="B539" s="1">
        <v>44348</v>
      </c>
      <c r="C539">
        <v>1972</v>
      </c>
      <c r="D539" t="s">
        <v>12</v>
      </c>
      <c r="E539" t="s">
        <v>24</v>
      </c>
      <c r="F539" t="s">
        <v>20</v>
      </c>
      <c r="G539">
        <f ca="1">YEAR(TODAY()) - tbl_Customers[[#This Row],[Birth_Year]]</f>
        <v>53</v>
      </c>
      <c r="H539" t="str" cm="1">
        <f t="array" aca="1" ref="H5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39" s="1">
        <f>EOMONTH(tbl_Customers[[#This Row],[Signup_Date]], 0)</f>
        <v>44377</v>
      </c>
    </row>
    <row r="540" spans="1:9" x14ac:dyDescent="0.25">
      <c r="A540" t="s">
        <v>557</v>
      </c>
      <c r="B540" s="1">
        <v>44637</v>
      </c>
      <c r="C540">
        <v>1965</v>
      </c>
      <c r="D540" t="s">
        <v>7</v>
      </c>
      <c r="E540" t="s">
        <v>24</v>
      </c>
      <c r="F540" t="s">
        <v>9</v>
      </c>
      <c r="G540">
        <f ca="1">YEAR(TODAY()) - tbl_Customers[[#This Row],[Birth_Year]]</f>
        <v>60</v>
      </c>
      <c r="H540" t="str" cm="1">
        <f t="array" aca="1" ref="H5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40" s="1">
        <f>EOMONTH(tbl_Customers[[#This Row],[Signup_Date]], 0)</f>
        <v>44651</v>
      </c>
    </row>
    <row r="541" spans="1:9" x14ac:dyDescent="0.25">
      <c r="A541" t="s">
        <v>558</v>
      </c>
      <c r="B541" s="1">
        <v>44327</v>
      </c>
      <c r="C541">
        <v>1986</v>
      </c>
      <c r="D541" t="s">
        <v>19</v>
      </c>
      <c r="E541" t="s">
        <v>13</v>
      </c>
      <c r="F541" t="s">
        <v>14</v>
      </c>
      <c r="G541">
        <f ca="1">YEAR(TODAY()) - tbl_Customers[[#This Row],[Birth_Year]]</f>
        <v>39</v>
      </c>
      <c r="H541" t="str" cm="1">
        <f t="array" aca="1" ref="H5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41" s="1">
        <f>EOMONTH(tbl_Customers[[#This Row],[Signup_Date]], 0)</f>
        <v>44347</v>
      </c>
    </row>
    <row r="542" spans="1:9" x14ac:dyDescent="0.25">
      <c r="A542" t="s">
        <v>559</v>
      </c>
      <c r="B542" s="1">
        <v>44239</v>
      </c>
      <c r="C542">
        <v>1981</v>
      </c>
      <c r="D542" t="s">
        <v>17</v>
      </c>
      <c r="E542" t="s">
        <v>8</v>
      </c>
      <c r="F542" t="s">
        <v>20</v>
      </c>
      <c r="G542">
        <f ca="1">YEAR(TODAY()) - tbl_Customers[[#This Row],[Birth_Year]]</f>
        <v>44</v>
      </c>
      <c r="H542" t="str" cm="1">
        <f t="array" aca="1" ref="H5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42" s="1">
        <f>EOMONTH(tbl_Customers[[#This Row],[Signup_Date]], 0)</f>
        <v>44255</v>
      </c>
    </row>
    <row r="543" spans="1:9" x14ac:dyDescent="0.25">
      <c r="A543" t="s">
        <v>560</v>
      </c>
      <c r="B543" s="1">
        <v>44512</v>
      </c>
      <c r="C543">
        <v>1971</v>
      </c>
      <c r="D543" t="s">
        <v>7</v>
      </c>
      <c r="E543" t="s">
        <v>24</v>
      </c>
      <c r="F543" t="s">
        <v>20</v>
      </c>
      <c r="G543">
        <f ca="1">YEAR(TODAY()) - tbl_Customers[[#This Row],[Birth_Year]]</f>
        <v>54</v>
      </c>
      <c r="H543" t="str" cm="1">
        <f t="array" aca="1" ref="H5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43" s="1">
        <f>EOMONTH(tbl_Customers[[#This Row],[Signup_Date]], 0)</f>
        <v>44530</v>
      </c>
    </row>
    <row r="544" spans="1:9" x14ac:dyDescent="0.25">
      <c r="A544" t="s">
        <v>561</v>
      </c>
      <c r="B544" s="1">
        <v>44570</v>
      </c>
      <c r="C544">
        <v>1989</v>
      </c>
      <c r="D544" t="s">
        <v>19</v>
      </c>
      <c r="E544" t="s">
        <v>8</v>
      </c>
      <c r="F544" t="s">
        <v>20</v>
      </c>
      <c r="G544">
        <f ca="1">YEAR(TODAY()) - tbl_Customers[[#This Row],[Birth_Year]]</f>
        <v>36</v>
      </c>
      <c r="H544" t="str" cm="1">
        <f t="array" aca="1" ref="H5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44" s="1">
        <f>EOMONTH(tbl_Customers[[#This Row],[Signup_Date]], 0)</f>
        <v>44592</v>
      </c>
    </row>
    <row r="545" spans="1:9" x14ac:dyDescent="0.25">
      <c r="A545" t="s">
        <v>562</v>
      </c>
      <c r="B545" s="1">
        <v>45012</v>
      </c>
      <c r="C545">
        <v>1968</v>
      </c>
      <c r="D545" t="s">
        <v>7</v>
      </c>
      <c r="E545" t="s">
        <v>8</v>
      </c>
      <c r="F545" t="s">
        <v>14</v>
      </c>
      <c r="G545">
        <f ca="1">YEAR(TODAY()) - tbl_Customers[[#This Row],[Birth_Year]]</f>
        <v>57</v>
      </c>
      <c r="H545" t="str" cm="1">
        <f t="array" aca="1" ref="H5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45" s="1">
        <f>EOMONTH(tbl_Customers[[#This Row],[Signup_Date]], 0)</f>
        <v>45016</v>
      </c>
    </row>
    <row r="546" spans="1:9" x14ac:dyDescent="0.25">
      <c r="A546" t="s">
        <v>563</v>
      </c>
      <c r="B546" s="1">
        <v>45078</v>
      </c>
      <c r="C546">
        <v>2000</v>
      </c>
      <c r="D546" t="s">
        <v>7</v>
      </c>
      <c r="E546" t="s">
        <v>13</v>
      </c>
      <c r="F546" t="s">
        <v>9</v>
      </c>
      <c r="G546">
        <f ca="1">YEAR(TODAY()) - tbl_Customers[[#This Row],[Birth_Year]]</f>
        <v>25</v>
      </c>
      <c r="H546" t="str" cm="1">
        <f t="array" aca="1" ref="H5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46" s="1">
        <f>EOMONTH(tbl_Customers[[#This Row],[Signup_Date]], 0)</f>
        <v>45107</v>
      </c>
    </row>
    <row r="547" spans="1:9" x14ac:dyDescent="0.25">
      <c r="A547" t="s">
        <v>564</v>
      </c>
      <c r="B547" s="1">
        <v>44237</v>
      </c>
      <c r="C547">
        <v>1970</v>
      </c>
      <c r="D547" t="s">
        <v>26</v>
      </c>
      <c r="E547" t="s">
        <v>8</v>
      </c>
      <c r="F547" t="s">
        <v>20</v>
      </c>
      <c r="G547">
        <f ca="1">YEAR(TODAY()) - tbl_Customers[[#This Row],[Birth_Year]]</f>
        <v>55</v>
      </c>
      <c r="H547" t="str" cm="1">
        <f t="array" aca="1" ref="H5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47" s="1">
        <f>EOMONTH(tbl_Customers[[#This Row],[Signup_Date]], 0)</f>
        <v>44255</v>
      </c>
    </row>
    <row r="548" spans="1:9" x14ac:dyDescent="0.25">
      <c r="A548" t="s">
        <v>565</v>
      </c>
      <c r="B548" s="1">
        <v>44563</v>
      </c>
      <c r="C548">
        <v>1995</v>
      </c>
      <c r="D548" t="s">
        <v>19</v>
      </c>
      <c r="E548" t="s">
        <v>22</v>
      </c>
      <c r="F548" t="s">
        <v>14</v>
      </c>
      <c r="G548">
        <f ca="1">YEAR(TODAY()) - tbl_Customers[[#This Row],[Birth_Year]]</f>
        <v>30</v>
      </c>
      <c r="H548" t="str" cm="1">
        <f t="array" aca="1" ref="H5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48" s="1">
        <f>EOMONTH(tbl_Customers[[#This Row],[Signup_Date]], 0)</f>
        <v>44592</v>
      </c>
    </row>
    <row r="549" spans="1:9" x14ac:dyDescent="0.25">
      <c r="A549" t="s">
        <v>566</v>
      </c>
      <c r="B549" s="1">
        <v>44412</v>
      </c>
      <c r="C549">
        <v>1983</v>
      </c>
      <c r="D549" t="s">
        <v>17</v>
      </c>
      <c r="E549" t="s">
        <v>22</v>
      </c>
      <c r="F549" t="s">
        <v>20</v>
      </c>
      <c r="G549">
        <f ca="1">YEAR(TODAY()) - tbl_Customers[[#This Row],[Birth_Year]]</f>
        <v>42</v>
      </c>
      <c r="H549" t="str" cm="1">
        <f t="array" aca="1" ref="H5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49" s="1">
        <f>EOMONTH(tbl_Customers[[#This Row],[Signup_Date]], 0)</f>
        <v>44439</v>
      </c>
    </row>
    <row r="550" spans="1:9" x14ac:dyDescent="0.25">
      <c r="A550" t="s">
        <v>567</v>
      </c>
      <c r="B550" s="1">
        <v>44895</v>
      </c>
      <c r="C550">
        <v>2003</v>
      </c>
      <c r="D550" t="s">
        <v>26</v>
      </c>
      <c r="E550" t="s">
        <v>29</v>
      </c>
      <c r="F550" t="s">
        <v>20</v>
      </c>
      <c r="G550">
        <f ca="1">YEAR(TODAY()) - tbl_Customers[[#This Row],[Birth_Year]]</f>
        <v>22</v>
      </c>
      <c r="H550" t="str" cm="1">
        <f t="array" aca="1" ref="H5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550" s="1">
        <f>EOMONTH(tbl_Customers[[#This Row],[Signup_Date]], 0)</f>
        <v>44895</v>
      </c>
    </row>
    <row r="551" spans="1:9" x14ac:dyDescent="0.25">
      <c r="A551" t="s">
        <v>568</v>
      </c>
      <c r="B551" s="1">
        <v>44452</v>
      </c>
      <c r="C551">
        <v>1991</v>
      </c>
      <c r="D551" t="s">
        <v>7</v>
      </c>
      <c r="E551" t="s">
        <v>13</v>
      </c>
      <c r="F551" t="s">
        <v>9</v>
      </c>
      <c r="G551">
        <f ca="1">YEAR(TODAY()) - tbl_Customers[[#This Row],[Birth_Year]]</f>
        <v>34</v>
      </c>
      <c r="H551" t="str" cm="1">
        <f t="array" aca="1" ref="H5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51" s="1">
        <f>EOMONTH(tbl_Customers[[#This Row],[Signup_Date]], 0)</f>
        <v>44469</v>
      </c>
    </row>
    <row r="552" spans="1:9" x14ac:dyDescent="0.25">
      <c r="A552" t="s">
        <v>569</v>
      </c>
      <c r="B552" s="1">
        <v>44879</v>
      </c>
      <c r="C552">
        <v>1974</v>
      </c>
      <c r="D552" t="s">
        <v>7</v>
      </c>
      <c r="E552" t="s">
        <v>29</v>
      </c>
      <c r="F552" t="s">
        <v>20</v>
      </c>
      <c r="G552">
        <f ca="1">YEAR(TODAY()) - tbl_Customers[[#This Row],[Birth_Year]]</f>
        <v>51</v>
      </c>
      <c r="H552" t="str" cm="1">
        <f t="array" aca="1" ref="H5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52" s="1">
        <f>EOMONTH(tbl_Customers[[#This Row],[Signup_Date]], 0)</f>
        <v>44895</v>
      </c>
    </row>
    <row r="553" spans="1:9" x14ac:dyDescent="0.25">
      <c r="A553" t="s">
        <v>570</v>
      </c>
      <c r="B553" s="1">
        <v>44302</v>
      </c>
      <c r="C553">
        <v>1990</v>
      </c>
      <c r="D553" t="s">
        <v>7</v>
      </c>
      <c r="E553" t="s">
        <v>22</v>
      </c>
      <c r="F553" t="s">
        <v>20</v>
      </c>
      <c r="G553">
        <f ca="1">YEAR(TODAY()) - tbl_Customers[[#This Row],[Birth_Year]]</f>
        <v>35</v>
      </c>
      <c r="H553" t="str" cm="1">
        <f t="array" aca="1" ref="H5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53" s="1">
        <f>EOMONTH(tbl_Customers[[#This Row],[Signup_Date]], 0)</f>
        <v>44316</v>
      </c>
    </row>
    <row r="554" spans="1:9" x14ac:dyDescent="0.25">
      <c r="A554" t="s">
        <v>571</v>
      </c>
      <c r="B554" s="1">
        <v>44559</v>
      </c>
      <c r="C554">
        <v>1983</v>
      </c>
      <c r="D554" t="s">
        <v>19</v>
      </c>
      <c r="E554" t="s">
        <v>29</v>
      </c>
      <c r="F554" t="s">
        <v>14</v>
      </c>
      <c r="G554">
        <f ca="1">YEAR(TODAY()) - tbl_Customers[[#This Row],[Birth_Year]]</f>
        <v>42</v>
      </c>
      <c r="H554" t="str" cm="1">
        <f t="array" aca="1" ref="H5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54" s="1">
        <f>EOMONTH(tbl_Customers[[#This Row],[Signup_Date]], 0)</f>
        <v>44561</v>
      </c>
    </row>
    <row r="555" spans="1:9" x14ac:dyDescent="0.25">
      <c r="A555" t="s">
        <v>572</v>
      </c>
      <c r="B555" s="1">
        <v>44995</v>
      </c>
      <c r="C555">
        <v>2003</v>
      </c>
      <c r="D555" t="s">
        <v>19</v>
      </c>
      <c r="E555" t="s">
        <v>13</v>
      </c>
      <c r="F555" t="s">
        <v>14</v>
      </c>
      <c r="G555">
        <f ca="1">YEAR(TODAY()) - tbl_Customers[[#This Row],[Birth_Year]]</f>
        <v>22</v>
      </c>
      <c r="H555" t="str" cm="1">
        <f t="array" aca="1" ref="H5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555" s="1">
        <f>EOMONTH(tbl_Customers[[#This Row],[Signup_Date]], 0)</f>
        <v>45016</v>
      </c>
    </row>
    <row r="556" spans="1:9" x14ac:dyDescent="0.25">
      <c r="A556" t="s">
        <v>573</v>
      </c>
      <c r="B556" s="1">
        <v>44770</v>
      </c>
      <c r="C556">
        <v>1967</v>
      </c>
      <c r="D556" t="s">
        <v>26</v>
      </c>
      <c r="E556" t="s">
        <v>13</v>
      </c>
      <c r="F556" t="s">
        <v>9</v>
      </c>
      <c r="G556">
        <f ca="1">YEAR(TODAY()) - tbl_Customers[[#This Row],[Birth_Year]]</f>
        <v>58</v>
      </c>
      <c r="H556" t="str" cm="1">
        <f t="array" aca="1" ref="H5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56" s="1">
        <f>EOMONTH(tbl_Customers[[#This Row],[Signup_Date]], 0)</f>
        <v>44773</v>
      </c>
    </row>
    <row r="557" spans="1:9" x14ac:dyDescent="0.25">
      <c r="A557" t="s">
        <v>574</v>
      </c>
      <c r="B557" s="1">
        <v>45092</v>
      </c>
      <c r="C557">
        <v>1977</v>
      </c>
      <c r="D557" t="s">
        <v>17</v>
      </c>
      <c r="E557" t="s">
        <v>8</v>
      </c>
      <c r="F557" t="s">
        <v>14</v>
      </c>
      <c r="G557">
        <f ca="1">YEAR(TODAY()) - tbl_Customers[[#This Row],[Birth_Year]]</f>
        <v>48</v>
      </c>
      <c r="H557" t="str" cm="1">
        <f t="array" aca="1" ref="H5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57" s="1">
        <f>EOMONTH(tbl_Customers[[#This Row],[Signup_Date]], 0)</f>
        <v>45107</v>
      </c>
    </row>
    <row r="558" spans="1:9" x14ac:dyDescent="0.25">
      <c r="A558" t="s">
        <v>575</v>
      </c>
      <c r="B558" s="1">
        <v>44613</v>
      </c>
      <c r="C558">
        <v>1992</v>
      </c>
      <c r="D558" t="s">
        <v>26</v>
      </c>
      <c r="E558" t="s">
        <v>24</v>
      </c>
      <c r="F558" t="s">
        <v>14</v>
      </c>
      <c r="G558">
        <f ca="1">YEAR(TODAY()) - tbl_Customers[[#This Row],[Birth_Year]]</f>
        <v>33</v>
      </c>
      <c r="H558" t="str" cm="1">
        <f t="array" aca="1" ref="H5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58" s="1">
        <f>EOMONTH(tbl_Customers[[#This Row],[Signup_Date]], 0)</f>
        <v>44620</v>
      </c>
    </row>
    <row r="559" spans="1:9" x14ac:dyDescent="0.25">
      <c r="A559" t="s">
        <v>576</v>
      </c>
      <c r="B559" s="1">
        <v>44832</v>
      </c>
      <c r="C559">
        <v>1984</v>
      </c>
      <c r="D559" t="s">
        <v>12</v>
      </c>
      <c r="E559" t="s">
        <v>8</v>
      </c>
      <c r="F559" t="s">
        <v>9</v>
      </c>
      <c r="G559">
        <f ca="1">YEAR(TODAY()) - tbl_Customers[[#This Row],[Birth_Year]]</f>
        <v>41</v>
      </c>
      <c r="H559" t="str" cm="1">
        <f t="array" aca="1" ref="H5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59" s="1">
        <f>EOMONTH(tbl_Customers[[#This Row],[Signup_Date]], 0)</f>
        <v>44834</v>
      </c>
    </row>
    <row r="560" spans="1:9" x14ac:dyDescent="0.25">
      <c r="A560" t="s">
        <v>577</v>
      </c>
      <c r="B560" s="1">
        <v>44964</v>
      </c>
      <c r="C560">
        <v>1992</v>
      </c>
      <c r="D560" t="s">
        <v>7</v>
      </c>
      <c r="E560" t="s">
        <v>13</v>
      </c>
      <c r="F560" t="s">
        <v>20</v>
      </c>
      <c r="G560">
        <f ca="1">YEAR(TODAY()) - tbl_Customers[[#This Row],[Birth_Year]]</f>
        <v>33</v>
      </c>
      <c r="H560" t="str" cm="1">
        <f t="array" aca="1" ref="H5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60" s="1">
        <f>EOMONTH(tbl_Customers[[#This Row],[Signup_Date]], 0)</f>
        <v>44985</v>
      </c>
    </row>
    <row r="561" spans="1:9" x14ac:dyDescent="0.25">
      <c r="A561" t="s">
        <v>578</v>
      </c>
      <c r="B561" s="1">
        <v>44355</v>
      </c>
      <c r="C561">
        <v>1972</v>
      </c>
      <c r="D561" t="s">
        <v>7</v>
      </c>
      <c r="E561" t="s">
        <v>22</v>
      </c>
      <c r="F561" t="s">
        <v>9</v>
      </c>
      <c r="G561">
        <f ca="1">YEAR(TODAY()) - tbl_Customers[[#This Row],[Birth_Year]]</f>
        <v>53</v>
      </c>
      <c r="H561" t="str" cm="1">
        <f t="array" aca="1" ref="H5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61" s="1">
        <f>EOMONTH(tbl_Customers[[#This Row],[Signup_Date]], 0)</f>
        <v>44377</v>
      </c>
    </row>
    <row r="562" spans="1:9" x14ac:dyDescent="0.25">
      <c r="A562" t="s">
        <v>579</v>
      </c>
      <c r="B562" s="1">
        <v>44439</v>
      </c>
      <c r="C562">
        <v>2003</v>
      </c>
      <c r="D562" t="s">
        <v>7</v>
      </c>
      <c r="E562" t="s">
        <v>22</v>
      </c>
      <c r="F562" t="s">
        <v>14</v>
      </c>
      <c r="G562">
        <f ca="1">YEAR(TODAY()) - tbl_Customers[[#This Row],[Birth_Year]]</f>
        <v>22</v>
      </c>
      <c r="H562" t="str" cm="1">
        <f t="array" aca="1" ref="H5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562" s="1">
        <f>EOMONTH(tbl_Customers[[#This Row],[Signup_Date]], 0)</f>
        <v>44439</v>
      </c>
    </row>
    <row r="563" spans="1:9" x14ac:dyDescent="0.25">
      <c r="A563" t="s">
        <v>580</v>
      </c>
      <c r="B563" s="1">
        <v>45082</v>
      </c>
      <c r="C563">
        <v>1965</v>
      </c>
      <c r="D563" t="s">
        <v>26</v>
      </c>
      <c r="E563" t="s">
        <v>8</v>
      </c>
      <c r="F563" t="s">
        <v>9</v>
      </c>
      <c r="G563">
        <f ca="1">YEAR(TODAY()) - tbl_Customers[[#This Row],[Birth_Year]]</f>
        <v>60</v>
      </c>
      <c r="H563" t="str" cm="1">
        <f t="array" aca="1" ref="H5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63" s="1">
        <f>EOMONTH(tbl_Customers[[#This Row],[Signup_Date]], 0)</f>
        <v>45107</v>
      </c>
    </row>
    <row r="564" spans="1:9" x14ac:dyDescent="0.25">
      <c r="A564" t="s">
        <v>581</v>
      </c>
      <c r="B564" s="1">
        <v>44363</v>
      </c>
      <c r="C564">
        <v>1967</v>
      </c>
      <c r="D564" t="s">
        <v>26</v>
      </c>
      <c r="E564" t="s">
        <v>13</v>
      </c>
      <c r="F564" t="s">
        <v>20</v>
      </c>
      <c r="G564">
        <f ca="1">YEAR(TODAY()) - tbl_Customers[[#This Row],[Birth_Year]]</f>
        <v>58</v>
      </c>
      <c r="H564" t="str" cm="1">
        <f t="array" aca="1" ref="H5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64" s="1">
        <f>EOMONTH(tbl_Customers[[#This Row],[Signup_Date]], 0)</f>
        <v>44377</v>
      </c>
    </row>
    <row r="565" spans="1:9" x14ac:dyDescent="0.25">
      <c r="A565" t="s">
        <v>582</v>
      </c>
      <c r="B565" s="1">
        <v>45016</v>
      </c>
      <c r="C565">
        <v>1977</v>
      </c>
      <c r="D565" t="s">
        <v>7</v>
      </c>
      <c r="E565" t="s">
        <v>22</v>
      </c>
      <c r="F565" t="s">
        <v>9</v>
      </c>
      <c r="G565">
        <f ca="1">YEAR(TODAY()) - tbl_Customers[[#This Row],[Birth_Year]]</f>
        <v>48</v>
      </c>
      <c r="H565" t="str" cm="1">
        <f t="array" aca="1" ref="H5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65" s="1">
        <f>EOMONTH(tbl_Customers[[#This Row],[Signup_Date]], 0)</f>
        <v>45016</v>
      </c>
    </row>
    <row r="566" spans="1:9" x14ac:dyDescent="0.25">
      <c r="A566" t="s">
        <v>583</v>
      </c>
      <c r="B566" s="1">
        <v>45027</v>
      </c>
      <c r="C566">
        <v>1992</v>
      </c>
      <c r="D566" t="s">
        <v>26</v>
      </c>
      <c r="E566" t="s">
        <v>13</v>
      </c>
      <c r="F566" t="s">
        <v>14</v>
      </c>
      <c r="G566">
        <f ca="1">YEAR(TODAY()) - tbl_Customers[[#This Row],[Birth_Year]]</f>
        <v>33</v>
      </c>
      <c r="H566" t="str" cm="1">
        <f t="array" aca="1" ref="H5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66" s="1">
        <f>EOMONTH(tbl_Customers[[#This Row],[Signup_Date]], 0)</f>
        <v>45046</v>
      </c>
    </row>
    <row r="567" spans="1:9" x14ac:dyDescent="0.25">
      <c r="A567" t="s">
        <v>584</v>
      </c>
      <c r="B567" s="1">
        <v>44378</v>
      </c>
      <c r="C567">
        <v>1989</v>
      </c>
      <c r="D567" t="s">
        <v>19</v>
      </c>
      <c r="E567" t="s">
        <v>22</v>
      </c>
      <c r="F567" t="s">
        <v>14</v>
      </c>
      <c r="G567">
        <f ca="1">YEAR(TODAY()) - tbl_Customers[[#This Row],[Birth_Year]]</f>
        <v>36</v>
      </c>
      <c r="H567" t="str" cm="1">
        <f t="array" aca="1" ref="H5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67" s="1">
        <f>EOMONTH(tbl_Customers[[#This Row],[Signup_Date]], 0)</f>
        <v>44408</v>
      </c>
    </row>
    <row r="568" spans="1:9" x14ac:dyDescent="0.25">
      <c r="A568" t="s">
        <v>585</v>
      </c>
      <c r="B568" s="1">
        <v>44619</v>
      </c>
      <c r="C568">
        <v>1997</v>
      </c>
      <c r="D568" t="s">
        <v>19</v>
      </c>
      <c r="E568" t="s">
        <v>13</v>
      </c>
      <c r="F568" t="s">
        <v>9</v>
      </c>
      <c r="G568">
        <f ca="1">YEAR(TODAY()) - tbl_Customers[[#This Row],[Birth_Year]]</f>
        <v>28</v>
      </c>
      <c r="H568" t="str" cm="1">
        <f t="array" aca="1" ref="H5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68" s="1">
        <f>EOMONTH(tbl_Customers[[#This Row],[Signup_Date]], 0)</f>
        <v>44620</v>
      </c>
    </row>
    <row r="569" spans="1:9" x14ac:dyDescent="0.25">
      <c r="A569" t="s">
        <v>586</v>
      </c>
      <c r="B569" s="1">
        <v>44222</v>
      </c>
      <c r="C569">
        <v>2002</v>
      </c>
      <c r="D569" t="s">
        <v>26</v>
      </c>
      <c r="E569" t="s">
        <v>29</v>
      </c>
      <c r="F569" t="s">
        <v>20</v>
      </c>
      <c r="G569">
        <f ca="1">YEAR(TODAY()) - tbl_Customers[[#This Row],[Birth_Year]]</f>
        <v>23</v>
      </c>
      <c r="H569" t="str" cm="1">
        <f t="array" aca="1" ref="H5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569" s="1">
        <f>EOMONTH(tbl_Customers[[#This Row],[Signup_Date]], 0)</f>
        <v>44227</v>
      </c>
    </row>
    <row r="570" spans="1:9" x14ac:dyDescent="0.25">
      <c r="A570" t="s">
        <v>587</v>
      </c>
      <c r="B570" s="1">
        <v>44380</v>
      </c>
      <c r="C570">
        <v>1970</v>
      </c>
      <c r="D570" t="s">
        <v>7</v>
      </c>
      <c r="E570" t="s">
        <v>13</v>
      </c>
      <c r="F570" t="s">
        <v>9</v>
      </c>
      <c r="G570">
        <f ca="1">YEAR(TODAY()) - tbl_Customers[[#This Row],[Birth_Year]]</f>
        <v>55</v>
      </c>
      <c r="H570" t="str" cm="1">
        <f t="array" aca="1" ref="H5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70" s="1">
        <f>EOMONTH(tbl_Customers[[#This Row],[Signup_Date]], 0)</f>
        <v>44408</v>
      </c>
    </row>
    <row r="571" spans="1:9" x14ac:dyDescent="0.25">
      <c r="A571" t="s">
        <v>588</v>
      </c>
      <c r="B571" s="1">
        <v>44951</v>
      </c>
      <c r="C571">
        <v>1996</v>
      </c>
      <c r="D571" t="s">
        <v>26</v>
      </c>
      <c r="E571" t="s">
        <v>13</v>
      </c>
      <c r="F571" t="s">
        <v>20</v>
      </c>
      <c r="G571">
        <f ca="1">YEAR(TODAY()) - tbl_Customers[[#This Row],[Birth_Year]]</f>
        <v>29</v>
      </c>
      <c r="H571" t="str" cm="1">
        <f t="array" aca="1" ref="H5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71" s="1">
        <f>EOMONTH(tbl_Customers[[#This Row],[Signup_Date]], 0)</f>
        <v>44957</v>
      </c>
    </row>
    <row r="572" spans="1:9" x14ac:dyDescent="0.25">
      <c r="A572" t="s">
        <v>589</v>
      </c>
      <c r="B572" s="1">
        <v>44537</v>
      </c>
      <c r="C572">
        <v>1985</v>
      </c>
      <c r="D572" t="s">
        <v>26</v>
      </c>
      <c r="E572" t="s">
        <v>8</v>
      </c>
      <c r="F572" t="s">
        <v>20</v>
      </c>
      <c r="G572">
        <f ca="1">YEAR(TODAY()) - tbl_Customers[[#This Row],[Birth_Year]]</f>
        <v>40</v>
      </c>
      <c r="H572" t="str" cm="1">
        <f t="array" aca="1" ref="H5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72" s="1">
        <f>EOMONTH(tbl_Customers[[#This Row],[Signup_Date]], 0)</f>
        <v>44561</v>
      </c>
    </row>
    <row r="573" spans="1:9" x14ac:dyDescent="0.25">
      <c r="A573" t="s">
        <v>590</v>
      </c>
      <c r="B573" s="1">
        <v>44998</v>
      </c>
      <c r="C573">
        <v>1980</v>
      </c>
      <c r="D573" t="s">
        <v>26</v>
      </c>
      <c r="E573" t="s">
        <v>29</v>
      </c>
      <c r="F573" t="s">
        <v>9</v>
      </c>
      <c r="G573">
        <f ca="1">YEAR(TODAY()) - tbl_Customers[[#This Row],[Birth_Year]]</f>
        <v>45</v>
      </c>
      <c r="H573" t="str" cm="1">
        <f t="array" aca="1" ref="H5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73" s="1">
        <f>EOMONTH(tbl_Customers[[#This Row],[Signup_Date]], 0)</f>
        <v>45016</v>
      </c>
    </row>
    <row r="574" spans="1:9" x14ac:dyDescent="0.25">
      <c r="A574" t="s">
        <v>591</v>
      </c>
      <c r="B574" s="1">
        <v>44618</v>
      </c>
      <c r="C574">
        <v>1985</v>
      </c>
      <c r="D574" t="s">
        <v>12</v>
      </c>
      <c r="E574" t="s">
        <v>24</v>
      </c>
      <c r="F574" t="s">
        <v>20</v>
      </c>
      <c r="G574">
        <f ca="1">YEAR(TODAY()) - tbl_Customers[[#This Row],[Birth_Year]]</f>
        <v>40</v>
      </c>
      <c r="H574" t="str" cm="1">
        <f t="array" aca="1" ref="H5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74" s="1">
        <f>EOMONTH(tbl_Customers[[#This Row],[Signup_Date]], 0)</f>
        <v>44620</v>
      </c>
    </row>
    <row r="575" spans="1:9" x14ac:dyDescent="0.25">
      <c r="A575" t="s">
        <v>592</v>
      </c>
      <c r="B575" s="1">
        <v>45018</v>
      </c>
      <c r="C575">
        <v>1975</v>
      </c>
      <c r="D575" t="s">
        <v>19</v>
      </c>
      <c r="E575" t="s">
        <v>8</v>
      </c>
      <c r="F575" t="s">
        <v>14</v>
      </c>
      <c r="G575">
        <f ca="1">YEAR(TODAY()) - tbl_Customers[[#This Row],[Birth_Year]]</f>
        <v>50</v>
      </c>
      <c r="H575" t="str" cm="1">
        <f t="array" aca="1" ref="H5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75" s="1">
        <f>EOMONTH(tbl_Customers[[#This Row],[Signup_Date]], 0)</f>
        <v>45046</v>
      </c>
    </row>
    <row r="576" spans="1:9" x14ac:dyDescent="0.25">
      <c r="A576" t="s">
        <v>593</v>
      </c>
      <c r="B576" s="1">
        <v>44882</v>
      </c>
      <c r="C576">
        <v>2001</v>
      </c>
      <c r="D576" t="s">
        <v>17</v>
      </c>
      <c r="E576" t="s">
        <v>24</v>
      </c>
      <c r="F576" t="s">
        <v>9</v>
      </c>
      <c r="G576">
        <f ca="1">YEAR(TODAY()) - tbl_Customers[[#This Row],[Birth_Year]]</f>
        <v>24</v>
      </c>
      <c r="H576" t="str" cm="1">
        <f t="array" aca="1" ref="H5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576" s="1">
        <f>EOMONTH(tbl_Customers[[#This Row],[Signup_Date]], 0)</f>
        <v>44895</v>
      </c>
    </row>
    <row r="577" spans="1:9" x14ac:dyDescent="0.25">
      <c r="A577" t="s">
        <v>594</v>
      </c>
      <c r="B577" s="1">
        <v>45081</v>
      </c>
      <c r="C577">
        <v>2000</v>
      </c>
      <c r="D577" t="s">
        <v>17</v>
      </c>
      <c r="E577" t="s">
        <v>22</v>
      </c>
      <c r="F577" t="s">
        <v>20</v>
      </c>
      <c r="G577">
        <f ca="1">YEAR(TODAY()) - tbl_Customers[[#This Row],[Birth_Year]]</f>
        <v>25</v>
      </c>
      <c r="H577" t="str" cm="1">
        <f t="array" aca="1" ref="H5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77" s="1">
        <f>EOMONTH(tbl_Customers[[#This Row],[Signup_Date]], 0)</f>
        <v>45107</v>
      </c>
    </row>
    <row r="578" spans="1:9" x14ac:dyDescent="0.25">
      <c r="A578" t="s">
        <v>595</v>
      </c>
      <c r="B578" s="1">
        <v>44949</v>
      </c>
      <c r="C578">
        <v>1999</v>
      </c>
      <c r="D578" t="s">
        <v>12</v>
      </c>
      <c r="E578" t="s">
        <v>24</v>
      </c>
      <c r="F578" t="s">
        <v>14</v>
      </c>
      <c r="G578">
        <f ca="1">YEAR(TODAY()) - tbl_Customers[[#This Row],[Birth_Year]]</f>
        <v>26</v>
      </c>
      <c r="H578" t="str" cm="1">
        <f t="array" aca="1" ref="H5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78" s="1">
        <f>EOMONTH(tbl_Customers[[#This Row],[Signup_Date]], 0)</f>
        <v>44957</v>
      </c>
    </row>
    <row r="579" spans="1:9" x14ac:dyDescent="0.25">
      <c r="A579" t="s">
        <v>596</v>
      </c>
      <c r="B579" s="1">
        <v>45027</v>
      </c>
      <c r="C579">
        <v>1983</v>
      </c>
      <c r="D579" t="s">
        <v>26</v>
      </c>
      <c r="E579" t="s">
        <v>13</v>
      </c>
      <c r="F579" t="s">
        <v>9</v>
      </c>
      <c r="G579">
        <f ca="1">YEAR(TODAY()) - tbl_Customers[[#This Row],[Birth_Year]]</f>
        <v>42</v>
      </c>
      <c r="H579" t="str" cm="1">
        <f t="array" aca="1" ref="H5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79" s="1">
        <f>EOMONTH(tbl_Customers[[#This Row],[Signup_Date]], 0)</f>
        <v>45046</v>
      </c>
    </row>
    <row r="580" spans="1:9" x14ac:dyDescent="0.25">
      <c r="A580" t="s">
        <v>597</v>
      </c>
      <c r="B580" s="1">
        <v>44451</v>
      </c>
      <c r="C580">
        <v>1984</v>
      </c>
      <c r="D580" t="s">
        <v>12</v>
      </c>
      <c r="E580" t="s">
        <v>24</v>
      </c>
      <c r="F580" t="s">
        <v>14</v>
      </c>
      <c r="G580">
        <f ca="1">YEAR(TODAY()) - tbl_Customers[[#This Row],[Birth_Year]]</f>
        <v>41</v>
      </c>
      <c r="H580" t="str" cm="1">
        <f t="array" aca="1" ref="H5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80" s="1">
        <f>EOMONTH(tbl_Customers[[#This Row],[Signup_Date]], 0)</f>
        <v>44469</v>
      </c>
    </row>
    <row r="581" spans="1:9" x14ac:dyDescent="0.25">
      <c r="A581" t="s">
        <v>598</v>
      </c>
      <c r="B581" s="1">
        <v>44470</v>
      </c>
      <c r="C581">
        <v>1982</v>
      </c>
      <c r="D581" t="s">
        <v>12</v>
      </c>
      <c r="E581" t="s">
        <v>8</v>
      </c>
      <c r="F581" t="s">
        <v>14</v>
      </c>
      <c r="G581">
        <f ca="1">YEAR(TODAY()) - tbl_Customers[[#This Row],[Birth_Year]]</f>
        <v>43</v>
      </c>
      <c r="H581" t="str" cm="1">
        <f t="array" aca="1" ref="H5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81" s="1">
        <f>EOMONTH(tbl_Customers[[#This Row],[Signup_Date]], 0)</f>
        <v>44500</v>
      </c>
    </row>
    <row r="582" spans="1:9" x14ac:dyDescent="0.25">
      <c r="A582" t="s">
        <v>599</v>
      </c>
      <c r="B582" s="1">
        <v>44360</v>
      </c>
      <c r="C582">
        <v>1978</v>
      </c>
      <c r="D582" t="s">
        <v>7</v>
      </c>
      <c r="E582" t="s">
        <v>8</v>
      </c>
      <c r="F582" t="s">
        <v>14</v>
      </c>
      <c r="G582">
        <f ca="1">YEAR(TODAY()) - tbl_Customers[[#This Row],[Birth_Year]]</f>
        <v>47</v>
      </c>
      <c r="H582" t="str" cm="1">
        <f t="array" aca="1" ref="H5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82" s="1">
        <f>EOMONTH(tbl_Customers[[#This Row],[Signup_Date]], 0)</f>
        <v>44377</v>
      </c>
    </row>
    <row r="583" spans="1:9" x14ac:dyDescent="0.25">
      <c r="A583" t="s">
        <v>600</v>
      </c>
      <c r="B583" s="1">
        <v>45003</v>
      </c>
      <c r="C583">
        <v>1979</v>
      </c>
      <c r="D583" t="s">
        <v>19</v>
      </c>
      <c r="E583" t="s">
        <v>24</v>
      </c>
      <c r="F583" t="s">
        <v>20</v>
      </c>
      <c r="G583">
        <f ca="1">YEAR(TODAY()) - tbl_Customers[[#This Row],[Birth_Year]]</f>
        <v>46</v>
      </c>
      <c r="H583" t="str" cm="1">
        <f t="array" aca="1" ref="H5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83" s="1">
        <f>EOMONTH(tbl_Customers[[#This Row],[Signup_Date]], 0)</f>
        <v>45016</v>
      </c>
    </row>
    <row r="584" spans="1:9" x14ac:dyDescent="0.25">
      <c r="A584" t="s">
        <v>601</v>
      </c>
      <c r="B584" s="1">
        <v>44915</v>
      </c>
      <c r="C584">
        <v>1995</v>
      </c>
      <c r="D584" t="s">
        <v>17</v>
      </c>
      <c r="E584" t="s">
        <v>8</v>
      </c>
      <c r="F584" t="s">
        <v>9</v>
      </c>
      <c r="G584">
        <f ca="1">YEAR(TODAY()) - tbl_Customers[[#This Row],[Birth_Year]]</f>
        <v>30</v>
      </c>
      <c r="H584" t="str" cm="1">
        <f t="array" aca="1" ref="H5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84" s="1">
        <f>EOMONTH(tbl_Customers[[#This Row],[Signup_Date]], 0)</f>
        <v>44926</v>
      </c>
    </row>
    <row r="585" spans="1:9" x14ac:dyDescent="0.25">
      <c r="A585" t="s">
        <v>602</v>
      </c>
      <c r="B585" s="1">
        <v>44307</v>
      </c>
      <c r="C585">
        <v>1965</v>
      </c>
      <c r="D585" t="s">
        <v>26</v>
      </c>
      <c r="E585" t="s">
        <v>8</v>
      </c>
      <c r="F585" t="s">
        <v>9</v>
      </c>
      <c r="G585">
        <f ca="1">YEAR(TODAY()) - tbl_Customers[[#This Row],[Birth_Year]]</f>
        <v>60</v>
      </c>
      <c r="H585" t="str" cm="1">
        <f t="array" aca="1" ref="H5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85" s="1">
        <f>EOMONTH(tbl_Customers[[#This Row],[Signup_Date]], 0)</f>
        <v>44316</v>
      </c>
    </row>
    <row r="586" spans="1:9" x14ac:dyDescent="0.25">
      <c r="A586" t="s">
        <v>603</v>
      </c>
      <c r="B586" s="1">
        <v>44588</v>
      </c>
      <c r="C586">
        <v>1967</v>
      </c>
      <c r="D586" t="s">
        <v>17</v>
      </c>
      <c r="E586" t="s">
        <v>24</v>
      </c>
      <c r="F586" t="s">
        <v>20</v>
      </c>
      <c r="G586">
        <f ca="1">YEAR(TODAY()) - tbl_Customers[[#This Row],[Birth_Year]]</f>
        <v>58</v>
      </c>
      <c r="H586" t="str" cm="1">
        <f t="array" aca="1" ref="H5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586" s="1">
        <f>EOMONTH(tbl_Customers[[#This Row],[Signup_Date]], 0)</f>
        <v>44592</v>
      </c>
    </row>
    <row r="587" spans="1:9" x14ac:dyDescent="0.25">
      <c r="A587" t="s">
        <v>604</v>
      </c>
      <c r="B587" s="1">
        <v>45090</v>
      </c>
      <c r="C587">
        <v>1980</v>
      </c>
      <c r="D587" t="s">
        <v>17</v>
      </c>
      <c r="E587" t="s">
        <v>29</v>
      </c>
      <c r="F587" t="s">
        <v>9</v>
      </c>
      <c r="G587">
        <f ca="1">YEAR(TODAY()) - tbl_Customers[[#This Row],[Birth_Year]]</f>
        <v>45</v>
      </c>
      <c r="H587" t="str" cm="1">
        <f t="array" aca="1" ref="H5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87" s="1">
        <f>EOMONTH(tbl_Customers[[#This Row],[Signup_Date]], 0)</f>
        <v>45107</v>
      </c>
    </row>
    <row r="588" spans="1:9" x14ac:dyDescent="0.25">
      <c r="A588" t="s">
        <v>605</v>
      </c>
      <c r="B588" s="1">
        <v>44236</v>
      </c>
      <c r="C588">
        <v>1987</v>
      </c>
      <c r="D588" t="s">
        <v>19</v>
      </c>
      <c r="E588" t="s">
        <v>29</v>
      </c>
      <c r="F588" t="s">
        <v>14</v>
      </c>
      <c r="G588">
        <f ca="1">YEAR(TODAY()) - tbl_Customers[[#This Row],[Birth_Year]]</f>
        <v>38</v>
      </c>
      <c r="H588" t="str" cm="1">
        <f t="array" aca="1" ref="H5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88" s="1">
        <f>EOMONTH(tbl_Customers[[#This Row],[Signup_Date]], 0)</f>
        <v>44255</v>
      </c>
    </row>
    <row r="589" spans="1:9" x14ac:dyDescent="0.25">
      <c r="A589" t="s">
        <v>606</v>
      </c>
      <c r="B589" s="1">
        <v>45076</v>
      </c>
      <c r="C589">
        <v>1975</v>
      </c>
      <c r="D589" t="s">
        <v>17</v>
      </c>
      <c r="E589" t="s">
        <v>22</v>
      </c>
      <c r="F589" t="s">
        <v>9</v>
      </c>
      <c r="G589">
        <f ca="1">YEAR(TODAY()) - tbl_Customers[[#This Row],[Birth_Year]]</f>
        <v>50</v>
      </c>
      <c r="H589" t="str" cm="1">
        <f t="array" aca="1" ref="H5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89" s="1">
        <f>EOMONTH(tbl_Customers[[#This Row],[Signup_Date]], 0)</f>
        <v>45077</v>
      </c>
    </row>
    <row r="590" spans="1:9" x14ac:dyDescent="0.25">
      <c r="A590" t="s">
        <v>607</v>
      </c>
      <c r="B590" s="1">
        <v>44678</v>
      </c>
      <c r="C590">
        <v>1976</v>
      </c>
      <c r="D590" t="s">
        <v>17</v>
      </c>
      <c r="E590" t="s">
        <v>8</v>
      </c>
      <c r="F590" t="s">
        <v>20</v>
      </c>
      <c r="G590">
        <f ca="1">YEAR(TODAY()) - tbl_Customers[[#This Row],[Birth_Year]]</f>
        <v>49</v>
      </c>
      <c r="H590" t="str" cm="1">
        <f t="array" aca="1" ref="H5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90" s="1">
        <f>EOMONTH(tbl_Customers[[#This Row],[Signup_Date]], 0)</f>
        <v>44681</v>
      </c>
    </row>
    <row r="591" spans="1:9" x14ac:dyDescent="0.25">
      <c r="A591" t="s">
        <v>608</v>
      </c>
      <c r="B591" s="1">
        <v>44424</v>
      </c>
      <c r="C591">
        <v>1974</v>
      </c>
      <c r="D591" t="s">
        <v>12</v>
      </c>
      <c r="E591" t="s">
        <v>24</v>
      </c>
      <c r="F591" t="s">
        <v>14</v>
      </c>
      <c r="G591">
        <f ca="1">YEAR(TODAY()) - tbl_Customers[[#This Row],[Birth_Year]]</f>
        <v>51</v>
      </c>
      <c r="H591" t="str" cm="1">
        <f t="array" aca="1" ref="H5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91" s="1">
        <f>EOMONTH(tbl_Customers[[#This Row],[Signup_Date]], 0)</f>
        <v>44439</v>
      </c>
    </row>
    <row r="592" spans="1:9" x14ac:dyDescent="0.25">
      <c r="A592" t="s">
        <v>609</v>
      </c>
      <c r="B592" s="1">
        <v>44401</v>
      </c>
      <c r="C592">
        <v>1996</v>
      </c>
      <c r="D592" t="s">
        <v>19</v>
      </c>
      <c r="E592" t="s">
        <v>8</v>
      </c>
      <c r="F592" t="s">
        <v>20</v>
      </c>
      <c r="G592">
        <f ca="1">YEAR(TODAY()) - tbl_Customers[[#This Row],[Birth_Year]]</f>
        <v>29</v>
      </c>
      <c r="H592" t="str" cm="1">
        <f t="array" aca="1" ref="H5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92" s="1">
        <f>EOMONTH(tbl_Customers[[#This Row],[Signup_Date]], 0)</f>
        <v>44408</v>
      </c>
    </row>
    <row r="593" spans="1:9" x14ac:dyDescent="0.25">
      <c r="A593" t="s">
        <v>610</v>
      </c>
      <c r="B593" s="1">
        <v>45033</v>
      </c>
      <c r="C593">
        <v>1980</v>
      </c>
      <c r="D593" t="s">
        <v>7</v>
      </c>
      <c r="E593" t="s">
        <v>13</v>
      </c>
      <c r="F593" t="s">
        <v>14</v>
      </c>
      <c r="G593">
        <f ca="1">YEAR(TODAY()) - tbl_Customers[[#This Row],[Birth_Year]]</f>
        <v>45</v>
      </c>
      <c r="H593" t="str" cm="1">
        <f t="array" aca="1" ref="H5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93" s="1">
        <f>EOMONTH(tbl_Customers[[#This Row],[Signup_Date]], 0)</f>
        <v>45046</v>
      </c>
    </row>
    <row r="594" spans="1:9" x14ac:dyDescent="0.25">
      <c r="A594" t="s">
        <v>611</v>
      </c>
      <c r="B594" s="1">
        <v>44668</v>
      </c>
      <c r="C594">
        <v>1972</v>
      </c>
      <c r="D594" t="s">
        <v>26</v>
      </c>
      <c r="E594" t="s">
        <v>8</v>
      </c>
      <c r="F594" t="s">
        <v>14</v>
      </c>
      <c r="G594">
        <f ca="1">YEAR(TODAY()) - tbl_Customers[[#This Row],[Birth_Year]]</f>
        <v>53</v>
      </c>
      <c r="H594" t="str" cm="1">
        <f t="array" aca="1" ref="H5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94" s="1">
        <f>EOMONTH(tbl_Customers[[#This Row],[Signup_Date]], 0)</f>
        <v>44681</v>
      </c>
    </row>
    <row r="595" spans="1:9" x14ac:dyDescent="0.25">
      <c r="A595" t="s">
        <v>612</v>
      </c>
      <c r="B595" s="1">
        <v>44555</v>
      </c>
      <c r="C595">
        <v>2002</v>
      </c>
      <c r="D595" t="s">
        <v>17</v>
      </c>
      <c r="E595" t="s">
        <v>8</v>
      </c>
      <c r="F595" t="s">
        <v>9</v>
      </c>
      <c r="G595">
        <f ca="1">YEAR(TODAY()) - tbl_Customers[[#This Row],[Birth_Year]]</f>
        <v>23</v>
      </c>
      <c r="H595" t="str" cm="1">
        <f t="array" aca="1" ref="H5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595" s="1">
        <f>EOMONTH(tbl_Customers[[#This Row],[Signup_Date]], 0)</f>
        <v>44561</v>
      </c>
    </row>
    <row r="596" spans="1:9" x14ac:dyDescent="0.25">
      <c r="A596" t="s">
        <v>613</v>
      </c>
      <c r="B596" s="1">
        <v>44509</v>
      </c>
      <c r="C596">
        <v>1976</v>
      </c>
      <c r="D596" t="s">
        <v>26</v>
      </c>
      <c r="E596" t="s">
        <v>29</v>
      </c>
      <c r="F596" t="s">
        <v>14</v>
      </c>
      <c r="G596">
        <f ca="1">YEAR(TODAY()) - tbl_Customers[[#This Row],[Birth_Year]]</f>
        <v>49</v>
      </c>
      <c r="H596" t="str" cm="1">
        <f t="array" aca="1" ref="H5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96" s="1">
        <f>EOMONTH(tbl_Customers[[#This Row],[Signup_Date]], 0)</f>
        <v>44530</v>
      </c>
    </row>
    <row r="597" spans="1:9" x14ac:dyDescent="0.25">
      <c r="A597" t="s">
        <v>614</v>
      </c>
      <c r="B597" s="1">
        <v>45037</v>
      </c>
      <c r="C597">
        <v>1988</v>
      </c>
      <c r="D597" t="s">
        <v>7</v>
      </c>
      <c r="E597" t="s">
        <v>24</v>
      </c>
      <c r="F597" t="s">
        <v>20</v>
      </c>
      <c r="G597">
        <f ca="1">YEAR(TODAY()) - tbl_Customers[[#This Row],[Birth_Year]]</f>
        <v>37</v>
      </c>
      <c r="H597" t="str" cm="1">
        <f t="array" aca="1" ref="H5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597" s="1">
        <f>EOMONTH(tbl_Customers[[#This Row],[Signup_Date]], 0)</f>
        <v>45046</v>
      </c>
    </row>
    <row r="598" spans="1:9" x14ac:dyDescent="0.25">
      <c r="A598" t="s">
        <v>615</v>
      </c>
      <c r="B598" s="1">
        <v>45011</v>
      </c>
      <c r="C598">
        <v>1992</v>
      </c>
      <c r="D598" t="s">
        <v>26</v>
      </c>
      <c r="E598" t="s">
        <v>8</v>
      </c>
      <c r="F598" t="s">
        <v>9</v>
      </c>
      <c r="G598">
        <f ca="1">YEAR(TODAY()) - tbl_Customers[[#This Row],[Birth_Year]]</f>
        <v>33</v>
      </c>
      <c r="H598" t="str" cm="1">
        <f t="array" aca="1" ref="H5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598" s="1">
        <f>EOMONTH(tbl_Customers[[#This Row],[Signup_Date]], 0)</f>
        <v>45016</v>
      </c>
    </row>
    <row r="599" spans="1:9" x14ac:dyDescent="0.25">
      <c r="A599" t="s">
        <v>616</v>
      </c>
      <c r="B599" s="1">
        <v>45089</v>
      </c>
      <c r="C599">
        <v>1972</v>
      </c>
      <c r="D599" t="s">
        <v>7</v>
      </c>
      <c r="E599" t="s">
        <v>29</v>
      </c>
      <c r="F599" t="s">
        <v>20</v>
      </c>
      <c r="G599">
        <f ca="1">YEAR(TODAY()) - tbl_Customers[[#This Row],[Birth_Year]]</f>
        <v>53</v>
      </c>
      <c r="H599" t="str" cm="1">
        <f t="array" aca="1" ref="H5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599" s="1">
        <f>EOMONTH(tbl_Customers[[#This Row],[Signup_Date]], 0)</f>
        <v>45107</v>
      </c>
    </row>
    <row r="600" spans="1:9" x14ac:dyDescent="0.25">
      <c r="A600" t="s">
        <v>617</v>
      </c>
      <c r="B600" s="1">
        <v>44430</v>
      </c>
      <c r="C600">
        <v>1992</v>
      </c>
      <c r="D600" t="s">
        <v>12</v>
      </c>
      <c r="E600" t="s">
        <v>22</v>
      </c>
      <c r="F600" t="s">
        <v>14</v>
      </c>
      <c r="G600">
        <f ca="1">YEAR(TODAY()) - tbl_Customers[[#This Row],[Birth_Year]]</f>
        <v>33</v>
      </c>
      <c r="H600" t="str" cm="1">
        <f t="array" aca="1" ref="H6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00" s="1">
        <f>EOMONTH(tbl_Customers[[#This Row],[Signup_Date]], 0)</f>
        <v>44439</v>
      </c>
    </row>
    <row r="601" spans="1:9" x14ac:dyDescent="0.25">
      <c r="A601" t="s">
        <v>618</v>
      </c>
      <c r="B601" s="1">
        <v>44425</v>
      </c>
      <c r="C601">
        <v>2000</v>
      </c>
      <c r="D601" t="s">
        <v>17</v>
      </c>
      <c r="E601" t="s">
        <v>29</v>
      </c>
      <c r="F601" t="s">
        <v>20</v>
      </c>
      <c r="G601">
        <f ca="1">YEAR(TODAY()) - tbl_Customers[[#This Row],[Birth_Year]]</f>
        <v>25</v>
      </c>
      <c r="H601" t="str" cm="1">
        <f t="array" aca="1" ref="H6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01" s="1">
        <f>EOMONTH(tbl_Customers[[#This Row],[Signup_Date]], 0)</f>
        <v>44439</v>
      </c>
    </row>
    <row r="602" spans="1:9" x14ac:dyDescent="0.25">
      <c r="A602" t="s">
        <v>619</v>
      </c>
      <c r="B602" s="1">
        <v>44221</v>
      </c>
      <c r="C602">
        <v>1990</v>
      </c>
      <c r="D602" t="s">
        <v>7</v>
      </c>
      <c r="E602" t="s">
        <v>29</v>
      </c>
      <c r="F602" t="s">
        <v>20</v>
      </c>
      <c r="G602">
        <f ca="1">YEAR(TODAY()) - tbl_Customers[[#This Row],[Birth_Year]]</f>
        <v>35</v>
      </c>
      <c r="H602" t="str" cm="1">
        <f t="array" aca="1" ref="H6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02" s="1">
        <f>EOMONTH(tbl_Customers[[#This Row],[Signup_Date]], 0)</f>
        <v>44227</v>
      </c>
    </row>
    <row r="603" spans="1:9" x14ac:dyDescent="0.25">
      <c r="A603" t="s">
        <v>620</v>
      </c>
      <c r="B603" s="1">
        <v>44872</v>
      </c>
      <c r="C603">
        <v>1972</v>
      </c>
      <c r="D603" t="s">
        <v>26</v>
      </c>
      <c r="E603" t="s">
        <v>29</v>
      </c>
      <c r="F603" t="s">
        <v>14</v>
      </c>
      <c r="G603">
        <f ca="1">YEAR(TODAY()) - tbl_Customers[[#This Row],[Birth_Year]]</f>
        <v>53</v>
      </c>
      <c r="H603" t="str" cm="1">
        <f t="array" aca="1" ref="H6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03" s="1">
        <f>EOMONTH(tbl_Customers[[#This Row],[Signup_Date]], 0)</f>
        <v>44895</v>
      </c>
    </row>
    <row r="604" spans="1:9" x14ac:dyDescent="0.25">
      <c r="A604" t="s">
        <v>621</v>
      </c>
      <c r="B604" s="1">
        <v>44394</v>
      </c>
      <c r="C604">
        <v>1992</v>
      </c>
      <c r="D604" t="s">
        <v>17</v>
      </c>
      <c r="E604" t="s">
        <v>8</v>
      </c>
      <c r="F604" t="s">
        <v>9</v>
      </c>
      <c r="G604">
        <f ca="1">YEAR(TODAY()) - tbl_Customers[[#This Row],[Birth_Year]]</f>
        <v>33</v>
      </c>
      <c r="H604" t="str" cm="1">
        <f t="array" aca="1" ref="H6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04" s="1">
        <f>EOMONTH(tbl_Customers[[#This Row],[Signup_Date]], 0)</f>
        <v>44408</v>
      </c>
    </row>
    <row r="605" spans="1:9" x14ac:dyDescent="0.25">
      <c r="A605" t="s">
        <v>622</v>
      </c>
      <c r="B605" s="1">
        <v>44605</v>
      </c>
      <c r="C605">
        <v>1992</v>
      </c>
      <c r="D605" t="s">
        <v>12</v>
      </c>
      <c r="E605" t="s">
        <v>8</v>
      </c>
      <c r="F605" t="s">
        <v>20</v>
      </c>
      <c r="G605">
        <f ca="1">YEAR(TODAY()) - tbl_Customers[[#This Row],[Birth_Year]]</f>
        <v>33</v>
      </c>
      <c r="H605" t="str" cm="1">
        <f t="array" aca="1" ref="H6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05" s="1">
        <f>EOMONTH(tbl_Customers[[#This Row],[Signup_Date]], 0)</f>
        <v>44620</v>
      </c>
    </row>
    <row r="606" spans="1:9" x14ac:dyDescent="0.25">
      <c r="A606" t="s">
        <v>623</v>
      </c>
      <c r="B606" s="1">
        <v>44533</v>
      </c>
      <c r="C606">
        <v>2001</v>
      </c>
      <c r="D606" t="s">
        <v>17</v>
      </c>
      <c r="E606" t="s">
        <v>22</v>
      </c>
      <c r="F606" t="s">
        <v>14</v>
      </c>
      <c r="G606">
        <f ca="1">YEAR(TODAY()) - tbl_Customers[[#This Row],[Birth_Year]]</f>
        <v>24</v>
      </c>
      <c r="H606" t="str" cm="1">
        <f t="array" aca="1" ref="H6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606" s="1">
        <f>EOMONTH(tbl_Customers[[#This Row],[Signup_Date]], 0)</f>
        <v>44561</v>
      </c>
    </row>
    <row r="607" spans="1:9" x14ac:dyDescent="0.25">
      <c r="A607" t="s">
        <v>624</v>
      </c>
      <c r="B607" s="1">
        <v>44482</v>
      </c>
      <c r="C607">
        <v>2000</v>
      </c>
      <c r="D607" t="s">
        <v>7</v>
      </c>
      <c r="E607" t="s">
        <v>13</v>
      </c>
      <c r="F607" t="s">
        <v>9</v>
      </c>
      <c r="G607">
        <f ca="1">YEAR(TODAY()) - tbl_Customers[[#This Row],[Birth_Year]]</f>
        <v>25</v>
      </c>
      <c r="H607" t="str" cm="1">
        <f t="array" aca="1" ref="H6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07" s="1">
        <f>EOMONTH(tbl_Customers[[#This Row],[Signup_Date]], 0)</f>
        <v>44500</v>
      </c>
    </row>
    <row r="608" spans="1:9" x14ac:dyDescent="0.25">
      <c r="A608" t="s">
        <v>625</v>
      </c>
      <c r="B608" s="1">
        <v>45082</v>
      </c>
      <c r="C608">
        <v>1991</v>
      </c>
      <c r="D608" t="s">
        <v>12</v>
      </c>
      <c r="E608" t="s">
        <v>13</v>
      </c>
      <c r="F608" t="s">
        <v>9</v>
      </c>
      <c r="G608">
        <f ca="1">YEAR(TODAY()) - tbl_Customers[[#This Row],[Birth_Year]]</f>
        <v>34</v>
      </c>
      <c r="H608" t="str" cm="1">
        <f t="array" aca="1" ref="H6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08" s="1">
        <f>EOMONTH(tbl_Customers[[#This Row],[Signup_Date]], 0)</f>
        <v>45107</v>
      </c>
    </row>
    <row r="609" spans="1:9" x14ac:dyDescent="0.25">
      <c r="A609" t="s">
        <v>626</v>
      </c>
      <c r="B609" s="1">
        <v>44268</v>
      </c>
      <c r="C609">
        <v>1981</v>
      </c>
      <c r="D609" t="s">
        <v>26</v>
      </c>
      <c r="E609" t="s">
        <v>13</v>
      </c>
      <c r="F609" t="s">
        <v>9</v>
      </c>
      <c r="G609">
        <f ca="1">YEAR(TODAY()) - tbl_Customers[[#This Row],[Birth_Year]]</f>
        <v>44</v>
      </c>
      <c r="H609" t="str" cm="1">
        <f t="array" aca="1" ref="H6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09" s="1">
        <f>EOMONTH(tbl_Customers[[#This Row],[Signup_Date]], 0)</f>
        <v>44286</v>
      </c>
    </row>
    <row r="610" spans="1:9" x14ac:dyDescent="0.25">
      <c r="A610" t="s">
        <v>627</v>
      </c>
      <c r="B610" s="1">
        <v>44988</v>
      </c>
      <c r="C610">
        <v>1973</v>
      </c>
      <c r="D610" t="s">
        <v>12</v>
      </c>
      <c r="E610" t="s">
        <v>22</v>
      </c>
      <c r="F610" t="s">
        <v>20</v>
      </c>
      <c r="G610">
        <f ca="1">YEAR(TODAY()) - tbl_Customers[[#This Row],[Birth_Year]]</f>
        <v>52</v>
      </c>
      <c r="H610" t="str" cm="1">
        <f t="array" aca="1" ref="H6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10" s="1">
        <f>EOMONTH(tbl_Customers[[#This Row],[Signup_Date]], 0)</f>
        <v>45016</v>
      </c>
    </row>
    <row r="611" spans="1:9" x14ac:dyDescent="0.25">
      <c r="A611" t="s">
        <v>628</v>
      </c>
      <c r="B611" s="1">
        <v>44482</v>
      </c>
      <c r="C611">
        <v>1997</v>
      </c>
      <c r="D611" t="s">
        <v>12</v>
      </c>
      <c r="E611" t="s">
        <v>13</v>
      </c>
      <c r="F611" t="s">
        <v>20</v>
      </c>
      <c r="G611">
        <f ca="1">YEAR(TODAY()) - tbl_Customers[[#This Row],[Birth_Year]]</f>
        <v>28</v>
      </c>
      <c r="H611" t="str" cm="1">
        <f t="array" aca="1" ref="H6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11" s="1">
        <f>EOMONTH(tbl_Customers[[#This Row],[Signup_Date]], 0)</f>
        <v>44500</v>
      </c>
    </row>
    <row r="612" spans="1:9" x14ac:dyDescent="0.25">
      <c r="A612" t="s">
        <v>629</v>
      </c>
      <c r="B612" s="1">
        <v>44556</v>
      </c>
      <c r="C612">
        <v>1984</v>
      </c>
      <c r="D612" t="s">
        <v>19</v>
      </c>
      <c r="E612" t="s">
        <v>13</v>
      </c>
      <c r="F612" t="s">
        <v>20</v>
      </c>
      <c r="G612">
        <f ca="1">YEAR(TODAY()) - tbl_Customers[[#This Row],[Birth_Year]]</f>
        <v>41</v>
      </c>
      <c r="H612" t="str" cm="1">
        <f t="array" aca="1" ref="H6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12" s="1">
        <f>EOMONTH(tbl_Customers[[#This Row],[Signup_Date]], 0)</f>
        <v>44561</v>
      </c>
    </row>
    <row r="613" spans="1:9" x14ac:dyDescent="0.25">
      <c r="A613" t="s">
        <v>630</v>
      </c>
      <c r="B613" s="1">
        <v>44853</v>
      </c>
      <c r="C613">
        <v>1977</v>
      </c>
      <c r="D613" t="s">
        <v>12</v>
      </c>
      <c r="E613" t="s">
        <v>29</v>
      </c>
      <c r="F613" t="s">
        <v>9</v>
      </c>
      <c r="G613">
        <f ca="1">YEAR(TODAY()) - tbl_Customers[[#This Row],[Birth_Year]]</f>
        <v>48</v>
      </c>
      <c r="H613" t="str" cm="1">
        <f t="array" aca="1" ref="H6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13" s="1">
        <f>EOMONTH(tbl_Customers[[#This Row],[Signup_Date]], 0)</f>
        <v>44865</v>
      </c>
    </row>
    <row r="614" spans="1:9" x14ac:dyDescent="0.25">
      <c r="A614" t="s">
        <v>631</v>
      </c>
      <c r="B614" s="1">
        <v>44718</v>
      </c>
      <c r="C614">
        <v>1992</v>
      </c>
      <c r="D614" t="s">
        <v>12</v>
      </c>
      <c r="E614" t="s">
        <v>8</v>
      </c>
      <c r="F614" t="s">
        <v>20</v>
      </c>
      <c r="G614">
        <f ca="1">YEAR(TODAY()) - tbl_Customers[[#This Row],[Birth_Year]]</f>
        <v>33</v>
      </c>
      <c r="H614" t="str" cm="1">
        <f t="array" aca="1" ref="H6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14" s="1">
        <f>EOMONTH(tbl_Customers[[#This Row],[Signup_Date]], 0)</f>
        <v>44742</v>
      </c>
    </row>
    <row r="615" spans="1:9" x14ac:dyDescent="0.25">
      <c r="A615" t="s">
        <v>632</v>
      </c>
      <c r="B615" s="1">
        <v>44606</v>
      </c>
      <c r="C615">
        <v>1993</v>
      </c>
      <c r="D615" t="s">
        <v>17</v>
      </c>
      <c r="E615" t="s">
        <v>8</v>
      </c>
      <c r="F615" t="s">
        <v>14</v>
      </c>
      <c r="G615">
        <f ca="1">YEAR(TODAY()) - tbl_Customers[[#This Row],[Birth_Year]]</f>
        <v>32</v>
      </c>
      <c r="H615" t="str" cm="1">
        <f t="array" aca="1" ref="H6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15" s="1">
        <f>EOMONTH(tbl_Customers[[#This Row],[Signup_Date]], 0)</f>
        <v>44620</v>
      </c>
    </row>
    <row r="616" spans="1:9" x14ac:dyDescent="0.25">
      <c r="A616" t="s">
        <v>633</v>
      </c>
      <c r="B616" s="1">
        <v>44892</v>
      </c>
      <c r="C616">
        <v>1977</v>
      </c>
      <c r="D616" t="s">
        <v>26</v>
      </c>
      <c r="E616" t="s">
        <v>29</v>
      </c>
      <c r="F616" t="s">
        <v>20</v>
      </c>
      <c r="G616">
        <f ca="1">YEAR(TODAY()) - tbl_Customers[[#This Row],[Birth_Year]]</f>
        <v>48</v>
      </c>
      <c r="H616" t="str" cm="1">
        <f t="array" aca="1" ref="H6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16" s="1">
        <f>EOMONTH(tbl_Customers[[#This Row],[Signup_Date]], 0)</f>
        <v>44895</v>
      </c>
    </row>
    <row r="617" spans="1:9" x14ac:dyDescent="0.25">
      <c r="A617" t="s">
        <v>634</v>
      </c>
      <c r="B617" s="1">
        <v>45060</v>
      </c>
      <c r="C617">
        <v>1999</v>
      </c>
      <c r="D617" t="s">
        <v>17</v>
      </c>
      <c r="E617" t="s">
        <v>29</v>
      </c>
      <c r="F617" t="s">
        <v>20</v>
      </c>
      <c r="G617">
        <f ca="1">YEAR(TODAY()) - tbl_Customers[[#This Row],[Birth_Year]]</f>
        <v>26</v>
      </c>
      <c r="H617" t="str" cm="1">
        <f t="array" aca="1" ref="H6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17" s="1">
        <f>EOMONTH(tbl_Customers[[#This Row],[Signup_Date]], 0)</f>
        <v>45077</v>
      </c>
    </row>
    <row r="618" spans="1:9" x14ac:dyDescent="0.25">
      <c r="A618" t="s">
        <v>635</v>
      </c>
      <c r="B618" s="1">
        <v>44746</v>
      </c>
      <c r="C618">
        <v>1970</v>
      </c>
      <c r="D618" t="s">
        <v>17</v>
      </c>
      <c r="E618" t="s">
        <v>29</v>
      </c>
      <c r="F618" t="s">
        <v>9</v>
      </c>
      <c r="G618">
        <f ca="1">YEAR(TODAY()) - tbl_Customers[[#This Row],[Birth_Year]]</f>
        <v>55</v>
      </c>
      <c r="H618" t="str" cm="1">
        <f t="array" aca="1" ref="H6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18" s="1">
        <f>EOMONTH(tbl_Customers[[#This Row],[Signup_Date]], 0)</f>
        <v>44773</v>
      </c>
    </row>
    <row r="619" spans="1:9" x14ac:dyDescent="0.25">
      <c r="A619" t="s">
        <v>636</v>
      </c>
      <c r="B619" s="1">
        <v>44536</v>
      </c>
      <c r="C619">
        <v>1982</v>
      </c>
      <c r="D619" t="s">
        <v>7</v>
      </c>
      <c r="E619" t="s">
        <v>8</v>
      </c>
      <c r="F619" t="s">
        <v>20</v>
      </c>
      <c r="G619">
        <f ca="1">YEAR(TODAY()) - tbl_Customers[[#This Row],[Birth_Year]]</f>
        <v>43</v>
      </c>
      <c r="H619" t="str" cm="1">
        <f t="array" aca="1" ref="H6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19" s="1">
        <f>EOMONTH(tbl_Customers[[#This Row],[Signup_Date]], 0)</f>
        <v>44561</v>
      </c>
    </row>
    <row r="620" spans="1:9" x14ac:dyDescent="0.25">
      <c r="A620" t="s">
        <v>637</v>
      </c>
      <c r="B620" s="1">
        <v>44225</v>
      </c>
      <c r="C620">
        <v>1969</v>
      </c>
      <c r="D620" t="s">
        <v>17</v>
      </c>
      <c r="E620" t="s">
        <v>13</v>
      </c>
      <c r="F620" t="s">
        <v>14</v>
      </c>
      <c r="G620">
        <f ca="1">YEAR(TODAY()) - tbl_Customers[[#This Row],[Birth_Year]]</f>
        <v>56</v>
      </c>
      <c r="H620" t="str" cm="1">
        <f t="array" aca="1" ref="H6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20" s="1">
        <f>EOMONTH(tbl_Customers[[#This Row],[Signup_Date]], 0)</f>
        <v>44227</v>
      </c>
    </row>
    <row r="621" spans="1:9" x14ac:dyDescent="0.25">
      <c r="A621" t="s">
        <v>638</v>
      </c>
      <c r="B621" s="1">
        <v>44315</v>
      </c>
      <c r="C621">
        <v>1989</v>
      </c>
      <c r="D621" t="s">
        <v>19</v>
      </c>
      <c r="E621" t="s">
        <v>29</v>
      </c>
      <c r="F621" t="s">
        <v>9</v>
      </c>
      <c r="G621">
        <f ca="1">YEAR(TODAY()) - tbl_Customers[[#This Row],[Birth_Year]]</f>
        <v>36</v>
      </c>
      <c r="H621" t="str" cm="1">
        <f t="array" aca="1" ref="H6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21" s="1">
        <f>EOMONTH(tbl_Customers[[#This Row],[Signup_Date]], 0)</f>
        <v>44316</v>
      </c>
    </row>
    <row r="622" spans="1:9" x14ac:dyDescent="0.25">
      <c r="A622" t="s">
        <v>639</v>
      </c>
      <c r="B622" s="1">
        <v>45095</v>
      </c>
      <c r="C622">
        <v>1966</v>
      </c>
      <c r="D622" t="s">
        <v>19</v>
      </c>
      <c r="E622" t="s">
        <v>22</v>
      </c>
      <c r="F622" t="s">
        <v>14</v>
      </c>
      <c r="G622">
        <f ca="1">YEAR(TODAY()) - tbl_Customers[[#This Row],[Birth_Year]]</f>
        <v>59</v>
      </c>
      <c r="H622" t="str" cm="1">
        <f t="array" aca="1" ref="H6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22" s="1">
        <f>EOMONTH(tbl_Customers[[#This Row],[Signup_Date]], 0)</f>
        <v>45107</v>
      </c>
    </row>
    <row r="623" spans="1:9" x14ac:dyDescent="0.25">
      <c r="A623" t="s">
        <v>640</v>
      </c>
      <c r="B623" s="1">
        <v>44464</v>
      </c>
      <c r="C623">
        <v>1974</v>
      </c>
      <c r="D623" t="s">
        <v>7</v>
      </c>
      <c r="E623" t="s">
        <v>29</v>
      </c>
      <c r="F623" t="s">
        <v>9</v>
      </c>
      <c r="G623">
        <f ca="1">YEAR(TODAY()) - tbl_Customers[[#This Row],[Birth_Year]]</f>
        <v>51</v>
      </c>
      <c r="H623" t="str" cm="1">
        <f t="array" aca="1" ref="H6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23" s="1">
        <f>EOMONTH(tbl_Customers[[#This Row],[Signup_Date]], 0)</f>
        <v>44469</v>
      </c>
    </row>
    <row r="624" spans="1:9" x14ac:dyDescent="0.25">
      <c r="A624" t="s">
        <v>641</v>
      </c>
      <c r="B624" s="1">
        <v>44379</v>
      </c>
      <c r="C624">
        <v>1994</v>
      </c>
      <c r="D624" t="s">
        <v>26</v>
      </c>
      <c r="E624" t="s">
        <v>24</v>
      </c>
      <c r="F624" t="s">
        <v>9</v>
      </c>
      <c r="G624">
        <f ca="1">YEAR(TODAY()) - tbl_Customers[[#This Row],[Birth_Year]]</f>
        <v>31</v>
      </c>
      <c r="H624" t="str" cm="1">
        <f t="array" aca="1" ref="H6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24" s="1">
        <f>EOMONTH(tbl_Customers[[#This Row],[Signup_Date]], 0)</f>
        <v>44408</v>
      </c>
    </row>
    <row r="625" spans="1:9" x14ac:dyDescent="0.25">
      <c r="A625" t="s">
        <v>642</v>
      </c>
      <c r="B625" s="1">
        <v>44791</v>
      </c>
      <c r="C625">
        <v>1969</v>
      </c>
      <c r="D625" t="s">
        <v>26</v>
      </c>
      <c r="E625" t="s">
        <v>29</v>
      </c>
      <c r="F625" t="s">
        <v>20</v>
      </c>
      <c r="G625">
        <f ca="1">YEAR(TODAY()) - tbl_Customers[[#This Row],[Birth_Year]]</f>
        <v>56</v>
      </c>
      <c r="H625" t="str" cm="1">
        <f t="array" aca="1" ref="H6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25" s="1">
        <f>EOMONTH(tbl_Customers[[#This Row],[Signup_Date]], 0)</f>
        <v>44804</v>
      </c>
    </row>
    <row r="626" spans="1:9" x14ac:dyDescent="0.25">
      <c r="A626" t="s">
        <v>643</v>
      </c>
      <c r="B626" s="1">
        <v>44468</v>
      </c>
      <c r="C626">
        <v>1997</v>
      </c>
      <c r="D626" t="s">
        <v>17</v>
      </c>
      <c r="E626" t="s">
        <v>8</v>
      </c>
      <c r="F626" t="s">
        <v>14</v>
      </c>
      <c r="G626">
        <f ca="1">YEAR(TODAY()) - tbl_Customers[[#This Row],[Birth_Year]]</f>
        <v>28</v>
      </c>
      <c r="H626" t="str" cm="1">
        <f t="array" aca="1" ref="H6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26" s="1">
        <f>EOMONTH(tbl_Customers[[#This Row],[Signup_Date]], 0)</f>
        <v>44469</v>
      </c>
    </row>
    <row r="627" spans="1:9" x14ac:dyDescent="0.25">
      <c r="A627" t="s">
        <v>644</v>
      </c>
      <c r="B627" s="1">
        <v>44236</v>
      </c>
      <c r="C627">
        <v>1965</v>
      </c>
      <c r="D627" t="s">
        <v>17</v>
      </c>
      <c r="E627" t="s">
        <v>29</v>
      </c>
      <c r="F627" t="s">
        <v>9</v>
      </c>
      <c r="G627">
        <f ca="1">YEAR(TODAY()) - tbl_Customers[[#This Row],[Birth_Year]]</f>
        <v>60</v>
      </c>
      <c r="H627" t="str" cm="1">
        <f t="array" aca="1" ref="H6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27" s="1">
        <f>EOMONTH(tbl_Customers[[#This Row],[Signup_Date]], 0)</f>
        <v>44255</v>
      </c>
    </row>
    <row r="628" spans="1:9" x14ac:dyDescent="0.25">
      <c r="A628" t="s">
        <v>645</v>
      </c>
      <c r="B628" s="1">
        <v>44308</v>
      </c>
      <c r="C628">
        <v>1982</v>
      </c>
      <c r="D628" t="s">
        <v>17</v>
      </c>
      <c r="E628" t="s">
        <v>24</v>
      </c>
      <c r="F628" t="s">
        <v>20</v>
      </c>
      <c r="G628">
        <f ca="1">YEAR(TODAY()) - tbl_Customers[[#This Row],[Birth_Year]]</f>
        <v>43</v>
      </c>
      <c r="H628" t="str" cm="1">
        <f t="array" aca="1" ref="H6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28" s="1">
        <f>EOMONTH(tbl_Customers[[#This Row],[Signup_Date]], 0)</f>
        <v>44316</v>
      </c>
    </row>
    <row r="629" spans="1:9" x14ac:dyDescent="0.25">
      <c r="A629" t="s">
        <v>646</v>
      </c>
      <c r="B629" s="1">
        <v>44807</v>
      </c>
      <c r="C629">
        <v>1996</v>
      </c>
      <c r="D629" t="s">
        <v>26</v>
      </c>
      <c r="E629" t="s">
        <v>22</v>
      </c>
      <c r="F629" t="s">
        <v>9</v>
      </c>
      <c r="G629">
        <f ca="1">YEAR(TODAY()) - tbl_Customers[[#This Row],[Birth_Year]]</f>
        <v>29</v>
      </c>
      <c r="H629" t="str" cm="1">
        <f t="array" aca="1" ref="H6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29" s="1">
        <f>EOMONTH(tbl_Customers[[#This Row],[Signup_Date]], 0)</f>
        <v>44834</v>
      </c>
    </row>
    <row r="630" spans="1:9" x14ac:dyDescent="0.25">
      <c r="A630" t="s">
        <v>647</v>
      </c>
      <c r="B630" s="1">
        <v>44641</v>
      </c>
      <c r="C630">
        <v>1975</v>
      </c>
      <c r="D630" t="s">
        <v>12</v>
      </c>
      <c r="E630" t="s">
        <v>13</v>
      </c>
      <c r="F630" t="s">
        <v>9</v>
      </c>
      <c r="G630">
        <f ca="1">YEAR(TODAY()) - tbl_Customers[[#This Row],[Birth_Year]]</f>
        <v>50</v>
      </c>
      <c r="H630" t="str" cm="1">
        <f t="array" aca="1" ref="H6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30" s="1">
        <f>EOMONTH(tbl_Customers[[#This Row],[Signup_Date]], 0)</f>
        <v>44651</v>
      </c>
    </row>
    <row r="631" spans="1:9" x14ac:dyDescent="0.25">
      <c r="A631" t="s">
        <v>648</v>
      </c>
      <c r="B631" s="1">
        <v>44550</v>
      </c>
      <c r="C631">
        <v>1985</v>
      </c>
      <c r="D631" t="s">
        <v>19</v>
      </c>
      <c r="E631" t="s">
        <v>29</v>
      </c>
      <c r="F631" t="s">
        <v>9</v>
      </c>
      <c r="G631">
        <f ca="1">YEAR(TODAY()) - tbl_Customers[[#This Row],[Birth_Year]]</f>
        <v>40</v>
      </c>
      <c r="H631" t="str" cm="1">
        <f t="array" aca="1" ref="H6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31" s="1">
        <f>EOMONTH(tbl_Customers[[#This Row],[Signup_Date]], 0)</f>
        <v>44561</v>
      </c>
    </row>
    <row r="632" spans="1:9" x14ac:dyDescent="0.25">
      <c r="A632" t="s">
        <v>649</v>
      </c>
      <c r="B632" s="1">
        <v>44943</v>
      </c>
      <c r="C632">
        <v>1990</v>
      </c>
      <c r="D632" t="s">
        <v>12</v>
      </c>
      <c r="E632" t="s">
        <v>24</v>
      </c>
      <c r="F632" t="s">
        <v>9</v>
      </c>
      <c r="G632">
        <f ca="1">YEAR(TODAY()) - tbl_Customers[[#This Row],[Birth_Year]]</f>
        <v>35</v>
      </c>
      <c r="H632" t="str" cm="1">
        <f t="array" aca="1" ref="H6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32" s="1">
        <f>EOMONTH(tbl_Customers[[#This Row],[Signup_Date]], 0)</f>
        <v>44957</v>
      </c>
    </row>
    <row r="633" spans="1:9" x14ac:dyDescent="0.25">
      <c r="A633" t="s">
        <v>650</v>
      </c>
      <c r="B633" s="1">
        <v>45002</v>
      </c>
      <c r="C633">
        <v>1989</v>
      </c>
      <c r="D633" t="s">
        <v>12</v>
      </c>
      <c r="E633" t="s">
        <v>24</v>
      </c>
      <c r="F633" t="s">
        <v>9</v>
      </c>
      <c r="G633">
        <f ca="1">YEAR(TODAY()) - tbl_Customers[[#This Row],[Birth_Year]]</f>
        <v>36</v>
      </c>
      <c r="H633" t="str" cm="1">
        <f t="array" aca="1" ref="H6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33" s="1">
        <f>EOMONTH(tbl_Customers[[#This Row],[Signup_Date]], 0)</f>
        <v>45016</v>
      </c>
    </row>
    <row r="634" spans="1:9" x14ac:dyDescent="0.25">
      <c r="A634" t="s">
        <v>651</v>
      </c>
      <c r="B634" s="1">
        <v>44518</v>
      </c>
      <c r="C634">
        <v>1986</v>
      </c>
      <c r="D634" t="s">
        <v>26</v>
      </c>
      <c r="E634" t="s">
        <v>22</v>
      </c>
      <c r="F634" t="s">
        <v>9</v>
      </c>
      <c r="G634">
        <f ca="1">YEAR(TODAY()) - tbl_Customers[[#This Row],[Birth_Year]]</f>
        <v>39</v>
      </c>
      <c r="H634" t="str" cm="1">
        <f t="array" aca="1" ref="H6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34" s="1">
        <f>EOMONTH(tbl_Customers[[#This Row],[Signup_Date]], 0)</f>
        <v>44530</v>
      </c>
    </row>
    <row r="635" spans="1:9" x14ac:dyDescent="0.25">
      <c r="A635" t="s">
        <v>652</v>
      </c>
      <c r="B635" s="1">
        <v>44643</v>
      </c>
      <c r="C635">
        <v>1991</v>
      </c>
      <c r="D635" t="s">
        <v>12</v>
      </c>
      <c r="E635" t="s">
        <v>8</v>
      </c>
      <c r="F635" t="s">
        <v>20</v>
      </c>
      <c r="G635">
        <f ca="1">YEAR(TODAY()) - tbl_Customers[[#This Row],[Birth_Year]]</f>
        <v>34</v>
      </c>
      <c r="H635" t="str" cm="1">
        <f t="array" aca="1" ref="H6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35" s="1">
        <f>EOMONTH(tbl_Customers[[#This Row],[Signup_Date]], 0)</f>
        <v>44651</v>
      </c>
    </row>
    <row r="636" spans="1:9" x14ac:dyDescent="0.25">
      <c r="A636" t="s">
        <v>653</v>
      </c>
      <c r="B636" s="1">
        <v>44817</v>
      </c>
      <c r="C636">
        <v>1977</v>
      </c>
      <c r="D636" t="s">
        <v>7</v>
      </c>
      <c r="E636" t="s">
        <v>29</v>
      </c>
      <c r="F636" t="s">
        <v>9</v>
      </c>
      <c r="G636">
        <f ca="1">YEAR(TODAY()) - tbl_Customers[[#This Row],[Birth_Year]]</f>
        <v>48</v>
      </c>
      <c r="H636" t="str" cm="1">
        <f t="array" aca="1" ref="H6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36" s="1">
        <f>EOMONTH(tbl_Customers[[#This Row],[Signup_Date]], 0)</f>
        <v>44834</v>
      </c>
    </row>
    <row r="637" spans="1:9" x14ac:dyDescent="0.25">
      <c r="A637" t="s">
        <v>654</v>
      </c>
      <c r="B637" s="1">
        <v>44720</v>
      </c>
      <c r="C637">
        <v>1997</v>
      </c>
      <c r="D637" t="s">
        <v>17</v>
      </c>
      <c r="E637" t="s">
        <v>24</v>
      </c>
      <c r="F637" t="s">
        <v>14</v>
      </c>
      <c r="G637">
        <f ca="1">YEAR(TODAY()) - tbl_Customers[[#This Row],[Birth_Year]]</f>
        <v>28</v>
      </c>
      <c r="H637" t="str" cm="1">
        <f t="array" aca="1" ref="H6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37" s="1">
        <f>EOMONTH(tbl_Customers[[#This Row],[Signup_Date]], 0)</f>
        <v>44742</v>
      </c>
    </row>
    <row r="638" spans="1:9" x14ac:dyDescent="0.25">
      <c r="A638" t="s">
        <v>655</v>
      </c>
      <c r="B638" s="1">
        <v>44315</v>
      </c>
      <c r="C638">
        <v>1998</v>
      </c>
      <c r="D638" t="s">
        <v>7</v>
      </c>
      <c r="E638" t="s">
        <v>22</v>
      </c>
      <c r="F638" t="s">
        <v>20</v>
      </c>
      <c r="G638">
        <f ca="1">YEAR(TODAY()) - tbl_Customers[[#This Row],[Birth_Year]]</f>
        <v>27</v>
      </c>
      <c r="H638" t="str" cm="1">
        <f t="array" aca="1" ref="H6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38" s="1">
        <f>EOMONTH(tbl_Customers[[#This Row],[Signup_Date]], 0)</f>
        <v>44316</v>
      </c>
    </row>
    <row r="639" spans="1:9" x14ac:dyDescent="0.25">
      <c r="A639" t="s">
        <v>656</v>
      </c>
      <c r="B639" s="1">
        <v>44591</v>
      </c>
      <c r="C639">
        <v>1999</v>
      </c>
      <c r="D639" t="s">
        <v>19</v>
      </c>
      <c r="E639" t="s">
        <v>13</v>
      </c>
      <c r="F639" t="s">
        <v>14</v>
      </c>
      <c r="G639">
        <f ca="1">YEAR(TODAY()) - tbl_Customers[[#This Row],[Birth_Year]]</f>
        <v>26</v>
      </c>
      <c r="H639" t="str" cm="1">
        <f t="array" aca="1" ref="H6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39" s="1">
        <f>EOMONTH(tbl_Customers[[#This Row],[Signup_Date]], 0)</f>
        <v>44592</v>
      </c>
    </row>
    <row r="640" spans="1:9" x14ac:dyDescent="0.25">
      <c r="A640" t="s">
        <v>657</v>
      </c>
      <c r="B640" s="1">
        <v>44787</v>
      </c>
      <c r="C640">
        <v>1965</v>
      </c>
      <c r="D640" t="s">
        <v>17</v>
      </c>
      <c r="E640" t="s">
        <v>24</v>
      </c>
      <c r="F640" t="s">
        <v>9</v>
      </c>
      <c r="G640">
        <f ca="1">YEAR(TODAY()) - tbl_Customers[[#This Row],[Birth_Year]]</f>
        <v>60</v>
      </c>
      <c r="H640" t="str" cm="1">
        <f t="array" aca="1" ref="H6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40" s="1">
        <f>EOMONTH(tbl_Customers[[#This Row],[Signup_Date]], 0)</f>
        <v>44804</v>
      </c>
    </row>
    <row r="641" spans="1:9" x14ac:dyDescent="0.25">
      <c r="A641" t="s">
        <v>658</v>
      </c>
      <c r="B641" s="1">
        <v>44391</v>
      </c>
      <c r="C641">
        <v>1985</v>
      </c>
      <c r="D641" t="s">
        <v>12</v>
      </c>
      <c r="E641" t="s">
        <v>22</v>
      </c>
      <c r="F641" t="s">
        <v>14</v>
      </c>
      <c r="G641">
        <f ca="1">YEAR(TODAY()) - tbl_Customers[[#This Row],[Birth_Year]]</f>
        <v>40</v>
      </c>
      <c r="H641" t="str" cm="1">
        <f t="array" aca="1" ref="H6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41" s="1">
        <f>EOMONTH(tbl_Customers[[#This Row],[Signup_Date]], 0)</f>
        <v>44408</v>
      </c>
    </row>
    <row r="642" spans="1:9" x14ac:dyDescent="0.25">
      <c r="A642" t="s">
        <v>659</v>
      </c>
      <c r="B642" s="1">
        <v>44457</v>
      </c>
      <c r="C642">
        <v>1970</v>
      </c>
      <c r="D642" t="s">
        <v>19</v>
      </c>
      <c r="E642" t="s">
        <v>8</v>
      </c>
      <c r="F642" t="s">
        <v>9</v>
      </c>
      <c r="G642">
        <f ca="1">YEAR(TODAY()) - tbl_Customers[[#This Row],[Birth_Year]]</f>
        <v>55</v>
      </c>
      <c r="H642" t="str" cm="1">
        <f t="array" aca="1" ref="H6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42" s="1">
        <f>EOMONTH(tbl_Customers[[#This Row],[Signup_Date]], 0)</f>
        <v>44469</v>
      </c>
    </row>
    <row r="643" spans="1:9" x14ac:dyDescent="0.25">
      <c r="A643" t="s">
        <v>660</v>
      </c>
      <c r="B643" s="1">
        <v>44242</v>
      </c>
      <c r="C643">
        <v>1992</v>
      </c>
      <c r="D643" t="s">
        <v>17</v>
      </c>
      <c r="E643" t="s">
        <v>8</v>
      </c>
      <c r="F643" t="s">
        <v>9</v>
      </c>
      <c r="G643">
        <f ca="1">YEAR(TODAY()) - tbl_Customers[[#This Row],[Birth_Year]]</f>
        <v>33</v>
      </c>
      <c r="H643" t="str" cm="1">
        <f t="array" aca="1" ref="H6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43" s="1">
        <f>EOMONTH(tbl_Customers[[#This Row],[Signup_Date]], 0)</f>
        <v>44255</v>
      </c>
    </row>
    <row r="644" spans="1:9" x14ac:dyDescent="0.25">
      <c r="A644" t="s">
        <v>661</v>
      </c>
      <c r="B644" s="1">
        <v>44922</v>
      </c>
      <c r="C644">
        <v>1981</v>
      </c>
      <c r="D644" t="s">
        <v>12</v>
      </c>
      <c r="E644" t="s">
        <v>24</v>
      </c>
      <c r="F644" t="s">
        <v>20</v>
      </c>
      <c r="G644">
        <f ca="1">YEAR(TODAY()) - tbl_Customers[[#This Row],[Birth_Year]]</f>
        <v>44</v>
      </c>
      <c r="H644" t="str" cm="1">
        <f t="array" aca="1" ref="H6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44" s="1">
        <f>EOMONTH(tbl_Customers[[#This Row],[Signup_Date]], 0)</f>
        <v>44926</v>
      </c>
    </row>
    <row r="645" spans="1:9" x14ac:dyDescent="0.25">
      <c r="A645" t="s">
        <v>662</v>
      </c>
      <c r="B645" s="1">
        <v>44643</v>
      </c>
      <c r="C645">
        <v>1969</v>
      </c>
      <c r="D645" t="s">
        <v>7</v>
      </c>
      <c r="E645" t="s">
        <v>24</v>
      </c>
      <c r="F645" t="s">
        <v>20</v>
      </c>
      <c r="G645">
        <f ca="1">YEAR(TODAY()) - tbl_Customers[[#This Row],[Birth_Year]]</f>
        <v>56</v>
      </c>
      <c r="H645" t="str" cm="1">
        <f t="array" aca="1" ref="H6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45" s="1">
        <f>EOMONTH(tbl_Customers[[#This Row],[Signup_Date]], 0)</f>
        <v>44651</v>
      </c>
    </row>
    <row r="646" spans="1:9" x14ac:dyDescent="0.25">
      <c r="A646" t="s">
        <v>663</v>
      </c>
      <c r="B646" s="1">
        <v>44198</v>
      </c>
      <c r="C646">
        <v>1995</v>
      </c>
      <c r="D646" t="s">
        <v>17</v>
      </c>
      <c r="E646" t="s">
        <v>29</v>
      </c>
      <c r="F646" t="s">
        <v>9</v>
      </c>
      <c r="G646">
        <f ca="1">YEAR(TODAY()) - tbl_Customers[[#This Row],[Birth_Year]]</f>
        <v>30</v>
      </c>
      <c r="H646" t="str" cm="1">
        <f t="array" aca="1" ref="H6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46" s="1">
        <f>EOMONTH(tbl_Customers[[#This Row],[Signup_Date]], 0)</f>
        <v>44227</v>
      </c>
    </row>
    <row r="647" spans="1:9" x14ac:dyDescent="0.25">
      <c r="A647" t="s">
        <v>664</v>
      </c>
      <c r="B647" s="1">
        <v>44729</v>
      </c>
      <c r="C647">
        <v>1969</v>
      </c>
      <c r="D647" t="s">
        <v>12</v>
      </c>
      <c r="E647" t="s">
        <v>22</v>
      </c>
      <c r="F647" t="s">
        <v>20</v>
      </c>
      <c r="G647">
        <f ca="1">YEAR(TODAY()) - tbl_Customers[[#This Row],[Birth_Year]]</f>
        <v>56</v>
      </c>
      <c r="H647" t="str" cm="1">
        <f t="array" aca="1" ref="H6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47" s="1">
        <f>EOMONTH(tbl_Customers[[#This Row],[Signup_Date]], 0)</f>
        <v>44742</v>
      </c>
    </row>
    <row r="648" spans="1:9" x14ac:dyDescent="0.25">
      <c r="A648" t="s">
        <v>665</v>
      </c>
      <c r="B648" s="1">
        <v>45022</v>
      </c>
      <c r="C648">
        <v>2002</v>
      </c>
      <c r="D648" t="s">
        <v>7</v>
      </c>
      <c r="E648" t="s">
        <v>24</v>
      </c>
      <c r="F648" t="s">
        <v>14</v>
      </c>
      <c r="G648">
        <f ca="1">YEAR(TODAY()) - tbl_Customers[[#This Row],[Birth_Year]]</f>
        <v>23</v>
      </c>
      <c r="H648" t="str" cm="1">
        <f t="array" aca="1" ref="H6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648" s="1">
        <f>EOMONTH(tbl_Customers[[#This Row],[Signup_Date]], 0)</f>
        <v>45046</v>
      </c>
    </row>
    <row r="649" spans="1:9" x14ac:dyDescent="0.25">
      <c r="A649" t="s">
        <v>666</v>
      </c>
      <c r="B649" s="1">
        <v>44748</v>
      </c>
      <c r="C649">
        <v>1967</v>
      </c>
      <c r="D649" t="s">
        <v>19</v>
      </c>
      <c r="E649" t="s">
        <v>29</v>
      </c>
      <c r="F649" t="s">
        <v>20</v>
      </c>
      <c r="G649">
        <f ca="1">YEAR(TODAY()) - tbl_Customers[[#This Row],[Birth_Year]]</f>
        <v>58</v>
      </c>
      <c r="H649" t="str" cm="1">
        <f t="array" aca="1" ref="H6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49" s="1">
        <f>EOMONTH(tbl_Customers[[#This Row],[Signup_Date]], 0)</f>
        <v>44773</v>
      </c>
    </row>
    <row r="650" spans="1:9" x14ac:dyDescent="0.25">
      <c r="A650" t="s">
        <v>667</v>
      </c>
      <c r="B650" s="1">
        <v>44900</v>
      </c>
      <c r="C650">
        <v>1987</v>
      </c>
      <c r="D650" t="s">
        <v>19</v>
      </c>
      <c r="E650" t="s">
        <v>29</v>
      </c>
      <c r="F650" t="s">
        <v>20</v>
      </c>
      <c r="G650">
        <f ca="1">YEAR(TODAY()) - tbl_Customers[[#This Row],[Birth_Year]]</f>
        <v>38</v>
      </c>
      <c r="H650" t="str" cm="1">
        <f t="array" aca="1" ref="H6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50" s="1">
        <f>EOMONTH(tbl_Customers[[#This Row],[Signup_Date]], 0)</f>
        <v>44926</v>
      </c>
    </row>
    <row r="651" spans="1:9" x14ac:dyDescent="0.25">
      <c r="A651" t="s">
        <v>668</v>
      </c>
      <c r="B651" s="1">
        <v>44933</v>
      </c>
      <c r="C651">
        <v>2001</v>
      </c>
      <c r="D651" t="s">
        <v>19</v>
      </c>
      <c r="E651" t="s">
        <v>24</v>
      </c>
      <c r="F651" t="s">
        <v>14</v>
      </c>
      <c r="G651">
        <f ca="1">YEAR(TODAY()) - tbl_Customers[[#This Row],[Birth_Year]]</f>
        <v>24</v>
      </c>
      <c r="H651" t="str" cm="1">
        <f t="array" aca="1" ref="H6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651" s="1">
        <f>EOMONTH(tbl_Customers[[#This Row],[Signup_Date]], 0)</f>
        <v>44957</v>
      </c>
    </row>
    <row r="652" spans="1:9" x14ac:dyDescent="0.25">
      <c r="A652" t="s">
        <v>669</v>
      </c>
      <c r="B652" s="1">
        <v>44956</v>
      </c>
      <c r="C652">
        <v>2001</v>
      </c>
      <c r="D652" t="s">
        <v>19</v>
      </c>
      <c r="E652" t="s">
        <v>8</v>
      </c>
      <c r="F652" t="s">
        <v>20</v>
      </c>
      <c r="G652">
        <f ca="1">YEAR(TODAY()) - tbl_Customers[[#This Row],[Birth_Year]]</f>
        <v>24</v>
      </c>
      <c r="H652" t="str" cm="1">
        <f t="array" aca="1" ref="H6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652" s="1">
        <f>EOMONTH(tbl_Customers[[#This Row],[Signup_Date]], 0)</f>
        <v>44957</v>
      </c>
    </row>
    <row r="653" spans="1:9" x14ac:dyDescent="0.25">
      <c r="A653" t="s">
        <v>670</v>
      </c>
      <c r="B653" s="1">
        <v>44951</v>
      </c>
      <c r="C653">
        <v>1974</v>
      </c>
      <c r="D653" t="s">
        <v>26</v>
      </c>
      <c r="E653" t="s">
        <v>22</v>
      </c>
      <c r="F653" t="s">
        <v>9</v>
      </c>
      <c r="G653">
        <f ca="1">YEAR(TODAY()) - tbl_Customers[[#This Row],[Birth_Year]]</f>
        <v>51</v>
      </c>
      <c r="H653" t="str" cm="1">
        <f t="array" aca="1" ref="H6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53" s="1">
        <f>EOMONTH(tbl_Customers[[#This Row],[Signup_Date]], 0)</f>
        <v>44957</v>
      </c>
    </row>
    <row r="654" spans="1:9" x14ac:dyDescent="0.25">
      <c r="A654" t="s">
        <v>671</v>
      </c>
      <c r="B654" s="1">
        <v>44883</v>
      </c>
      <c r="C654">
        <v>1974</v>
      </c>
      <c r="D654" t="s">
        <v>17</v>
      </c>
      <c r="E654" t="s">
        <v>22</v>
      </c>
      <c r="F654" t="s">
        <v>14</v>
      </c>
      <c r="G654">
        <f ca="1">YEAR(TODAY()) - tbl_Customers[[#This Row],[Birth_Year]]</f>
        <v>51</v>
      </c>
      <c r="H654" t="str" cm="1">
        <f t="array" aca="1" ref="H6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54" s="1">
        <f>EOMONTH(tbl_Customers[[#This Row],[Signup_Date]], 0)</f>
        <v>44895</v>
      </c>
    </row>
    <row r="655" spans="1:9" x14ac:dyDescent="0.25">
      <c r="A655" t="s">
        <v>672</v>
      </c>
      <c r="B655" s="1">
        <v>44398</v>
      </c>
      <c r="C655">
        <v>1983</v>
      </c>
      <c r="D655" t="s">
        <v>17</v>
      </c>
      <c r="E655" t="s">
        <v>8</v>
      </c>
      <c r="F655" t="s">
        <v>9</v>
      </c>
      <c r="G655">
        <f ca="1">YEAR(TODAY()) - tbl_Customers[[#This Row],[Birth_Year]]</f>
        <v>42</v>
      </c>
      <c r="H655" t="str" cm="1">
        <f t="array" aca="1" ref="H6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55" s="1">
        <f>EOMONTH(tbl_Customers[[#This Row],[Signup_Date]], 0)</f>
        <v>44408</v>
      </c>
    </row>
    <row r="656" spans="1:9" x14ac:dyDescent="0.25">
      <c r="A656" t="s">
        <v>673</v>
      </c>
      <c r="B656" s="1">
        <v>44569</v>
      </c>
      <c r="C656">
        <v>1981</v>
      </c>
      <c r="D656" t="s">
        <v>26</v>
      </c>
      <c r="E656" t="s">
        <v>24</v>
      </c>
      <c r="F656" t="s">
        <v>14</v>
      </c>
      <c r="G656">
        <f ca="1">YEAR(TODAY()) - tbl_Customers[[#This Row],[Birth_Year]]</f>
        <v>44</v>
      </c>
      <c r="H656" t="str" cm="1">
        <f t="array" aca="1" ref="H6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56" s="1">
        <f>EOMONTH(tbl_Customers[[#This Row],[Signup_Date]], 0)</f>
        <v>44592</v>
      </c>
    </row>
    <row r="657" spans="1:9" x14ac:dyDescent="0.25">
      <c r="A657" t="s">
        <v>674</v>
      </c>
      <c r="B657" s="1">
        <v>44638</v>
      </c>
      <c r="C657">
        <v>1985</v>
      </c>
      <c r="D657" t="s">
        <v>12</v>
      </c>
      <c r="E657" t="s">
        <v>22</v>
      </c>
      <c r="F657" t="s">
        <v>9</v>
      </c>
      <c r="G657">
        <f ca="1">YEAR(TODAY()) - tbl_Customers[[#This Row],[Birth_Year]]</f>
        <v>40</v>
      </c>
      <c r="H657" t="str" cm="1">
        <f t="array" aca="1" ref="H6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57" s="1">
        <f>EOMONTH(tbl_Customers[[#This Row],[Signup_Date]], 0)</f>
        <v>44651</v>
      </c>
    </row>
    <row r="658" spans="1:9" x14ac:dyDescent="0.25">
      <c r="A658" t="s">
        <v>675</v>
      </c>
      <c r="B658" s="1">
        <v>44268</v>
      </c>
      <c r="C658">
        <v>1978</v>
      </c>
      <c r="D658" t="s">
        <v>12</v>
      </c>
      <c r="E658" t="s">
        <v>24</v>
      </c>
      <c r="F658" t="s">
        <v>9</v>
      </c>
      <c r="G658">
        <f ca="1">YEAR(TODAY()) - tbl_Customers[[#This Row],[Birth_Year]]</f>
        <v>47</v>
      </c>
      <c r="H658" t="str" cm="1">
        <f t="array" aca="1" ref="H6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58" s="1">
        <f>EOMONTH(tbl_Customers[[#This Row],[Signup_Date]], 0)</f>
        <v>44286</v>
      </c>
    </row>
    <row r="659" spans="1:9" x14ac:dyDescent="0.25">
      <c r="A659" t="s">
        <v>676</v>
      </c>
      <c r="B659" s="1">
        <v>44877</v>
      </c>
      <c r="C659">
        <v>1973</v>
      </c>
      <c r="D659" t="s">
        <v>19</v>
      </c>
      <c r="E659" t="s">
        <v>24</v>
      </c>
      <c r="F659" t="s">
        <v>20</v>
      </c>
      <c r="G659">
        <f ca="1">YEAR(TODAY()) - tbl_Customers[[#This Row],[Birth_Year]]</f>
        <v>52</v>
      </c>
      <c r="H659" t="str" cm="1">
        <f t="array" aca="1" ref="H6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59" s="1">
        <f>EOMONTH(tbl_Customers[[#This Row],[Signup_Date]], 0)</f>
        <v>44895</v>
      </c>
    </row>
    <row r="660" spans="1:9" x14ac:dyDescent="0.25">
      <c r="A660" t="s">
        <v>677</v>
      </c>
      <c r="B660" s="1">
        <v>44535</v>
      </c>
      <c r="C660">
        <v>1965</v>
      </c>
      <c r="D660" t="s">
        <v>7</v>
      </c>
      <c r="E660" t="s">
        <v>29</v>
      </c>
      <c r="F660" t="s">
        <v>9</v>
      </c>
      <c r="G660">
        <f ca="1">YEAR(TODAY()) - tbl_Customers[[#This Row],[Birth_Year]]</f>
        <v>60</v>
      </c>
      <c r="H660" t="str" cm="1">
        <f t="array" aca="1" ref="H6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60" s="1">
        <f>EOMONTH(tbl_Customers[[#This Row],[Signup_Date]], 0)</f>
        <v>44561</v>
      </c>
    </row>
    <row r="661" spans="1:9" x14ac:dyDescent="0.25">
      <c r="A661" t="s">
        <v>678</v>
      </c>
      <c r="B661" s="1">
        <v>44835</v>
      </c>
      <c r="C661">
        <v>1977</v>
      </c>
      <c r="D661" t="s">
        <v>12</v>
      </c>
      <c r="E661" t="s">
        <v>8</v>
      </c>
      <c r="F661" t="s">
        <v>20</v>
      </c>
      <c r="G661">
        <f ca="1">YEAR(TODAY()) - tbl_Customers[[#This Row],[Birth_Year]]</f>
        <v>48</v>
      </c>
      <c r="H661" t="str" cm="1">
        <f t="array" aca="1" ref="H6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61" s="1">
        <f>EOMONTH(tbl_Customers[[#This Row],[Signup_Date]], 0)</f>
        <v>44865</v>
      </c>
    </row>
    <row r="662" spans="1:9" x14ac:dyDescent="0.25">
      <c r="A662" t="s">
        <v>679</v>
      </c>
      <c r="B662" s="1">
        <v>44518</v>
      </c>
      <c r="C662">
        <v>1968</v>
      </c>
      <c r="D662" t="s">
        <v>7</v>
      </c>
      <c r="E662" t="s">
        <v>24</v>
      </c>
      <c r="F662" t="s">
        <v>14</v>
      </c>
      <c r="G662">
        <f ca="1">YEAR(TODAY()) - tbl_Customers[[#This Row],[Birth_Year]]</f>
        <v>57</v>
      </c>
      <c r="H662" t="str" cm="1">
        <f t="array" aca="1" ref="H6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62" s="1">
        <f>EOMONTH(tbl_Customers[[#This Row],[Signup_Date]], 0)</f>
        <v>44530</v>
      </c>
    </row>
    <row r="663" spans="1:9" x14ac:dyDescent="0.25">
      <c r="A663" t="s">
        <v>680</v>
      </c>
      <c r="B663" s="1">
        <v>44876</v>
      </c>
      <c r="C663">
        <v>1965</v>
      </c>
      <c r="D663" t="s">
        <v>17</v>
      </c>
      <c r="E663" t="s">
        <v>13</v>
      </c>
      <c r="F663" t="s">
        <v>9</v>
      </c>
      <c r="G663">
        <f ca="1">YEAR(TODAY()) - tbl_Customers[[#This Row],[Birth_Year]]</f>
        <v>60</v>
      </c>
      <c r="H663" t="str" cm="1">
        <f t="array" aca="1" ref="H6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63" s="1">
        <f>EOMONTH(tbl_Customers[[#This Row],[Signup_Date]], 0)</f>
        <v>44895</v>
      </c>
    </row>
    <row r="664" spans="1:9" x14ac:dyDescent="0.25">
      <c r="A664" t="s">
        <v>681</v>
      </c>
      <c r="B664" s="1">
        <v>45065</v>
      </c>
      <c r="C664">
        <v>2004</v>
      </c>
      <c r="D664" t="s">
        <v>7</v>
      </c>
      <c r="E664" t="s">
        <v>8</v>
      </c>
      <c r="F664" t="s">
        <v>9</v>
      </c>
      <c r="G664">
        <f ca="1">YEAR(TODAY()) - tbl_Customers[[#This Row],[Birth_Year]]</f>
        <v>21</v>
      </c>
      <c r="H664" t="str" cm="1">
        <f t="array" aca="1" ref="H6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664" s="1">
        <f>EOMONTH(tbl_Customers[[#This Row],[Signup_Date]], 0)</f>
        <v>45077</v>
      </c>
    </row>
    <row r="665" spans="1:9" x14ac:dyDescent="0.25">
      <c r="A665" t="s">
        <v>682</v>
      </c>
      <c r="B665" s="1">
        <v>44324</v>
      </c>
      <c r="C665">
        <v>1996</v>
      </c>
      <c r="D665" t="s">
        <v>17</v>
      </c>
      <c r="E665" t="s">
        <v>22</v>
      </c>
      <c r="F665" t="s">
        <v>14</v>
      </c>
      <c r="G665">
        <f ca="1">YEAR(TODAY()) - tbl_Customers[[#This Row],[Birth_Year]]</f>
        <v>29</v>
      </c>
      <c r="H665" t="str" cm="1">
        <f t="array" aca="1" ref="H6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65" s="1">
        <f>EOMONTH(tbl_Customers[[#This Row],[Signup_Date]], 0)</f>
        <v>44347</v>
      </c>
    </row>
    <row r="666" spans="1:9" x14ac:dyDescent="0.25">
      <c r="A666" t="s">
        <v>683</v>
      </c>
      <c r="B666" s="1">
        <v>44934</v>
      </c>
      <c r="C666">
        <v>1998</v>
      </c>
      <c r="D666" t="s">
        <v>26</v>
      </c>
      <c r="E666" t="s">
        <v>29</v>
      </c>
      <c r="F666" t="s">
        <v>14</v>
      </c>
      <c r="G666">
        <f ca="1">YEAR(TODAY()) - tbl_Customers[[#This Row],[Birth_Year]]</f>
        <v>27</v>
      </c>
      <c r="H666" t="str" cm="1">
        <f t="array" aca="1" ref="H6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66" s="1">
        <f>EOMONTH(tbl_Customers[[#This Row],[Signup_Date]], 0)</f>
        <v>44957</v>
      </c>
    </row>
    <row r="667" spans="1:9" x14ac:dyDescent="0.25">
      <c r="A667" t="s">
        <v>684</v>
      </c>
      <c r="B667" s="1">
        <v>44504</v>
      </c>
      <c r="C667">
        <v>1992</v>
      </c>
      <c r="D667" t="s">
        <v>26</v>
      </c>
      <c r="E667" t="s">
        <v>22</v>
      </c>
      <c r="F667" t="s">
        <v>9</v>
      </c>
      <c r="G667">
        <f ca="1">YEAR(TODAY()) - tbl_Customers[[#This Row],[Birth_Year]]</f>
        <v>33</v>
      </c>
      <c r="H667" t="str" cm="1">
        <f t="array" aca="1" ref="H6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67" s="1">
        <f>EOMONTH(tbl_Customers[[#This Row],[Signup_Date]], 0)</f>
        <v>44530</v>
      </c>
    </row>
    <row r="668" spans="1:9" x14ac:dyDescent="0.25">
      <c r="A668" t="s">
        <v>685</v>
      </c>
      <c r="B668" s="1">
        <v>44716</v>
      </c>
      <c r="C668">
        <v>1995</v>
      </c>
      <c r="D668" t="s">
        <v>19</v>
      </c>
      <c r="E668" t="s">
        <v>22</v>
      </c>
      <c r="F668" t="s">
        <v>14</v>
      </c>
      <c r="G668">
        <f ca="1">YEAR(TODAY()) - tbl_Customers[[#This Row],[Birth_Year]]</f>
        <v>30</v>
      </c>
      <c r="H668" t="str" cm="1">
        <f t="array" aca="1" ref="H6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68" s="1">
        <f>EOMONTH(tbl_Customers[[#This Row],[Signup_Date]], 0)</f>
        <v>44742</v>
      </c>
    </row>
    <row r="669" spans="1:9" x14ac:dyDescent="0.25">
      <c r="A669" t="s">
        <v>686</v>
      </c>
      <c r="B669" s="1">
        <v>44513</v>
      </c>
      <c r="C669">
        <v>1972</v>
      </c>
      <c r="D669" t="s">
        <v>12</v>
      </c>
      <c r="E669" t="s">
        <v>8</v>
      </c>
      <c r="F669" t="s">
        <v>20</v>
      </c>
      <c r="G669">
        <f ca="1">YEAR(TODAY()) - tbl_Customers[[#This Row],[Birth_Year]]</f>
        <v>53</v>
      </c>
      <c r="H669" t="str" cm="1">
        <f t="array" aca="1" ref="H6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69" s="1">
        <f>EOMONTH(tbl_Customers[[#This Row],[Signup_Date]], 0)</f>
        <v>44530</v>
      </c>
    </row>
    <row r="670" spans="1:9" x14ac:dyDescent="0.25">
      <c r="A670" t="s">
        <v>687</v>
      </c>
      <c r="B670" s="1">
        <v>44879</v>
      </c>
      <c r="C670">
        <v>2003</v>
      </c>
      <c r="D670" t="s">
        <v>19</v>
      </c>
      <c r="E670" t="s">
        <v>22</v>
      </c>
      <c r="F670" t="s">
        <v>14</v>
      </c>
      <c r="G670">
        <f ca="1">YEAR(TODAY()) - tbl_Customers[[#This Row],[Birth_Year]]</f>
        <v>22</v>
      </c>
      <c r="H670" t="str" cm="1">
        <f t="array" aca="1" ref="H6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670" s="1">
        <f>EOMONTH(tbl_Customers[[#This Row],[Signup_Date]], 0)</f>
        <v>44895</v>
      </c>
    </row>
    <row r="671" spans="1:9" x14ac:dyDescent="0.25">
      <c r="A671" t="s">
        <v>688</v>
      </c>
      <c r="B671" s="1">
        <v>44615</v>
      </c>
      <c r="C671">
        <v>1990</v>
      </c>
      <c r="D671" t="s">
        <v>17</v>
      </c>
      <c r="E671" t="s">
        <v>24</v>
      </c>
      <c r="F671" t="s">
        <v>14</v>
      </c>
      <c r="G671">
        <f ca="1">YEAR(TODAY()) - tbl_Customers[[#This Row],[Birth_Year]]</f>
        <v>35</v>
      </c>
      <c r="H671" t="str" cm="1">
        <f t="array" aca="1" ref="H6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71" s="1">
        <f>EOMONTH(tbl_Customers[[#This Row],[Signup_Date]], 0)</f>
        <v>44620</v>
      </c>
    </row>
    <row r="672" spans="1:9" x14ac:dyDescent="0.25">
      <c r="A672" t="s">
        <v>689</v>
      </c>
      <c r="B672" s="1">
        <v>44531</v>
      </c>
      <c r="C672">
        <v>1998</v>
      </c>
      <c r="D672" t="s">
        <v>19</v>
      </c>
      <c r="E672" t="s">
        <v>22</v>
      </c>
      <c r="F672" t="s">
        <v>9</v>
      </c>
      <c r="G672">
        <f ca="1">YEAR(TODAY()) - tbl_Customers[[#This Row],[Birth_Year]]</f>
        <v>27</v>
      </c>
      <c r="H672" t="str" cm="1">
        <f t="array" aca="1" ref="H6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72" s="1">
        <f>EOMONTH(tbl_Customers[[#This Row],[Signup_Date]], 0)</f>
        <v>44561</v>
      </c>
    </row>
    <row r="673" spans="1:9" x14ac:dyDescent="0.25">
      <c r="A673" t="s">
        <v>690</v>
      </c>
      <c r="B673" s="1">
        <v>44609</v>
      </c>
      <c r="C673">
        <v>1967</v>
      </c>
      <c r="D673" t="s">
        <v>7</v>
      </c>
      <c r="E673" t="s">
        <v>29</v>
      </c>
      <c r="F673" t="s">
        <v>20</v>
      </c>
      <c r="G673">
        <f ca="1">YEAR(TODAY()) - tbl_Customers[[#This Row],[Birth_Year]]</f>
        <v>58</v>
      </c>
      <c r="H673" t="str" cm="1">
        <f t="array" aca="1" ref="H6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73" s="1">
        <f>EOMONTH(tbl_Customers[[#This Row],[Signup_Date]], 0)</f>
        <v>44620</v>
      </c>
    </row>
    <row r="674" spans="1:9" x14ac:dyDescent="0.25">
      <c r="A674" t="s">
        <v>691</v>
      </c>
      <c r="B674" s="1">
        <v>44910</v>
      </c>
      <c r="C674">
        <v>1976</v>
      </c>
      <c r="D674" t="s">
        <v>17</v>
      </c>
      <c r="E674" t="s">
        <v>29</v>
      </c>
      <c r="F674" t="s">
        <v>14</v>
      </c>
      <c r="G674">
        <f ca="1">YEAR(TODAY()) - tbl_Customers[[#This Row],[Birth_Year]]</f>
        <v>49</v>
      </c>
      <c r="H674" t="str" cm="1">
        <f t="array" aca="1" ref="H6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74" s="1">
        <f>EOMONTH(tbl_Customers[[#This Row],[Signup_Date]], 0)</f>
        <v>44926</v>
      </c>
    </row>
    <row r="675" spans="1:9" x14ac:dyDescent="0.25">
      <c r="A675" t="s">
        <v>692</v>
      </c>
      <c r="B675" s="1">
        <v>44499</v>
      </c>
      <c r="C675">
        <v>1965</v>
      </c>
      <c r="D675" t="s">
        <v>26</v>
      </c>
      <c r="E675" t="s">
        <v>13</v>
      </c>
      <c r="F675" t="s">
        <v>20</v>
      </c>
      <c r="G675">
        <f ca="1">YEAR(TODAY()) - tbl_Customers[[#This Row],[Birth_Year]]</f>
        <v>60</v>
      </c>
      <c r="H675" t="str" cm="1">
        <f t="array" aca="1" ref="H6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75" s="1">
        <f>EOMONTH(tbl_Customers[[#This Row],[Signup_Date]], 0)</f>
        <v>44500</v>
      </c>
    </row>
    <row r="676" spans="1:9" x14ac:dyDescent="0.25">
      <c r="A676" t="s">
        <v>693</v>
      </c>
      <c r="B676" s="1">
        <v>44764</v>
      </c>
      <c r="C676">
        <v>1969</v>
      </c>
      <c r="D676" t="s">
        <v>12</v>
      </c>
      <c r="E676" t="s">
        <v>29</v>
      </c>
      <c r="F676" t="s">
        <v>20</v>
      </c>
      <c r="G676">
        <f ca="1">YEAR(TODAY()) - tbl_Customers[[#This Row],[Birth_Year]]</f>
        <v>56</v>
      </c>
      <c r="H676" t="str" cm="1">
        <f t="array" aca="1" ref="H6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76" s="1">
        <f>EOMONTH(tbl_Customers[[#This Row],[Signup_Date]], 0)</f>
        <v>44773</v>
      </c>
    </row>
    <row r="677" spans="1:9" x14ac:dyDescent="0.25">
      <c r="A677" t="s">
        <v>694</v>
      </c>
      <c r="B677" s="1">
        <v>44327</v>
      </c>
      <c r="C677">
        <v>1994</v>
      </c>
      <c r="D677" t="s">
        <v>17</v>
      </c>
      <c r="E677" t="s">
        <v>22</v>
      </c>
      <c r="F677" t="s">
        <v>20</v>
      </c>
      <c r="G677">
        <f ca="1">YEAR(TODAY()) - tbl_Customers[[#This Row],[Birth_Year]]</f>
        <v>31</v>
      </c>
      <c r="H677" t="str" cm="1">
        <f t="array" aca="1" ref="H6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77" s="1">
        <f>EOMONTH(tbl_Customers[[#This Row],[Signup_Date]], 0)</f>
        <v>44347</v>
      </c>
    </row>
    <row r="678" spans="1:9" x14ac:dyDescent="0.25">
      <c r="A678" t="s">
        <v>695</v>
      </c>
      <c r="B678" s="1">
        <v>44393</v>
      </c>
      <c r="C678">
        <v>1994</v>
      </c>
      <c r="D678" t="s">
        <v>17</v>
      </c>
      <c r="E678" t="s">
        <v>29</v>
      </c>
      <c r="F678" t="s">
        <v>9</v>
      </c>
      <c r="G678">
        <f ca="1">YEAR(TODAY()) - tbl_Customers[[#This Row],[Birth_Year]]</f>
        <v>31</v>
      </c>
      <c r="H678" t="str" cm="1">
        <f t="array" aca="1" ref="H6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78" s="1">
        <f>EOMONTH(tbl_Customers[[#This Row],[Signup_Date]], 0)</f>
        <v>44408</v>
      </c>
    </row>
    <row r="679" spans="1:9" x14ac:dyDescent="0.25">
      <c r="A679" t="s">
        <v>696</v>
      </c>
      <c r="B679" s="1">
        <v>44627</v>
      </c>
      <c r="C679">
        <v>1981</v>
      </c>
      <c r="D679" t="s">
        <v>7</v>
      </c>
      <c r="E679" t="s">
        <v>8</v>
      </c>
      <c r="F679" t="s">
        <v>14</v>
      </c>
      <c r="G679">
        <f ca="1">YEAR(TODAY()) - tbl_Customers[[#This Row],[Birth_Year]]</f>
        <v>44</v>
      </c>
      <c r="H679" t="str" cm="1">
        <f t="array" aca="1" ref="H6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79" s="1">
        <f>EOMONTH(tbl_Customers[[#This Row],[Signup_Date]], 0)</f>
        <v>44651</v>
      </c>
    </row>
    <row r="680" spans="1:9" x14ac:dyDescent="0.25">
      <c r="A680" t="s">
        <v>697</v>
      </c>
      <c r="B680" s="1">
        <v>44877</v>
      </c>
      <c r="C680">
        <v>1987</v>
      </c>
      <c r="D680" t="s">
        <v>12</v>
      </c>
      <c r="E680" t="s">
        <v>29</v>
      </c>
      <c r="F680" t="s">
        <v>9</v>
      </c>
      <c r="G680">
        <f ca="1">YEAR(TODAY()) - tbl_Customers[[#This Row],[Birth_Year]]</f>
        <v>38</v>
      </c>
      <c r="H680" t="str" cm="1">
        <f t="array" aca="1" ref="H6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80" s="1">
        <f>EOMONTH(tbl_Customers[[#This Row],[Signup_Date]], 0)</f>
        <v>44895</v>
      </c>
    </row>
    <row r="681" spans="1:9" x14ac:dyDescent="0.25">
      <c r="A681" t="s">
        <v>698</v>
      </c>
      <c r="B681" s="1">
        <v>44585</v>
      </c>
      <c r="C681">
        <v>1979</v>
      </c>
      <c r="D681" t="s">
        <v>26</v>
      </c>
      <c r="E681" t="s">
        <v>24</v>
      </c>
      <c r="F681" t="s">
        <v>14</v>
      </c>
      <c r="G681">
        <f ca="1">YEAR(TODAY()) - tbl_Customers[[#This Row],[Birth_Year]]</f>
        <v>46</v>
      </c>
      <c r="H681" t="str" cm="1">
        <f t="array" aca="1" ref="H6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81" s="1">
        <f>EOMONTH(tbl_Customers[[#This Row],[Signup_Date]], 0)</f>
        <v>44592</v>
      </c>
    </row>
    <row r="682" spans="1:9" x14ac:dyDescent="0.25">
      <c r="A682" t="s">
        <v>699</v>
      </c>
      <c r="B682" s="1">
        <v>44890</v>
      </c>
      <c r="C682">
        <v>2001</v>
      </c>
      <c r="D682" t="s">
        <v>17</v>
      </c>
      <c r="E682" t="s">
        <v>8</v>
      </c>
      <c r="F682" t="s">
        <v>14</v>
      </c>
      <c r="G682">
        <f ca="1">YEAR(TODAY()) - tbl_Customers[[#This Row],[Birth_Year]]</f>
        <v>24</v>
      </c>
      <c r="H682" t="str" cm="1">
        <f t="array" aca="1" ref="H6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682" s="1">
        <f>EOMONTH(tbl_Customers[[#This Row],[Signup_Date]], 0)</f>
        <v>44895</v>
      </c>
    </row>
    <row r="683" spans="1:9" x14ac:dyDescent="0.25">
      <c r="A683" t="s">
        <v>700</v>
      </c>
      <c r="B683" s="1">
        <v>44963</v>
      </c>
      <c r="C683">
        <v>1985</v>
      </c>
      <c r="D683" t="s">
        <v>17</v>
      </c>
      <c r="E683" t="s">
        <v>13</v>
      </c>
      <c r="F683" t="s">
        <v>9</v>
      </c>
      <c r="G683">
        <f ca="1">YEAR(TODAY()) - tbl_Customers[[#This Row],[Birth_Year]]</f>
        <v>40</v>
      </c>
      <c r="H683" t="str" cm="1">
        <f t="array" aca="1" ref="H6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83" s="1">
        <f>EOMONTH(tbl_Customers[[#This Row],[Signup_Date]], 0)</f>
        <v>44985</v>
      </c>
    </row>
    <row r="684" spans="1:9" x14ac:dyDescent="0.25">
      <c r="A684" t="s">
        <v>701</v>
      </c>
      <c r="B684" s="1">
        <v>44375</v>
      </c>
      <c r="C684">
        <v>1978</v>
      </c>
      <c r="D684" t="s">
        <v>7</v>
      </c>
      <c r="E684" t="s">
        <v>24</v>
      </c>
      <c r="F684" t="s">
        <v>20</v>
      </c>
      <c r="G684">
        <f ca="1">YEAR(TODAY()) - tbl_Customers[[#This Row],[Birth_Year]]</f>
        <v>47</v>
      </c>
      <c r="H684" t="str" cm="1">
        <f t="array" aca="1" ref="H6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84" s="1">
        <f>EOMONTH(tbl_Customers[[#This Row],[Signup_Date]], 0)</f>
        <v>44377</v>
      </c>
    </row>
    <row r="685" spans="1:9" x14ac:dyDescent="0.25">
      <c r="A685" t="s">
        <v>702</v>
      </c>
      <c r="B685" s="1">
        <v>44827</v>
      </c>
      <c r="C685">
        <v>1966</v>
      </c>
      <c r="D685" t="s">
        <v>19</v>
      </c>
      <c r="E685" t="s">
        <v>22</v>
      </c>
      <c r="F685" t="s">
        <v>20</v>
      </c>
      <c r="G685">
        <f ca="1">YEAR(TODAY()) - tbl_Customers[[#This Row],[Birth_Year]]</f>
        <v>59</v>
      </c>
      <c r="H685" t="str" cm="1">
        <f t="array" aca="1" ref="H6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685" s="1">
        <f>EOMONTH(tbl_Customers[[#This Row],[Signup_Date]], 0)</f>
        <v>44834</v>
      </c>
    </row>
    <row r="686" spans="1:9" x14ac:dyDescent="0.25">
      <c r="A686" t="s">
        <v>703</v>
      </c>
      <c r="B686" s="1">
        <v>44779</v>
      </c>
      <c r="C686">
        <v>1975</v>
      </c>
      <c r="D686" t="s">
        <v>26</v>
      </c>
      <c r="E686" t="s">
        <v>22</v>
      </c>
      <c r="F686" t="s">
        <v>14</v>
      </c>
      <c r="G686">
        <f ca="1">YEAR(TODAY()) - tbl_Customers[[#This Row],[Birth_Year]]</f>
        <v>50</v>
      </c>
      <c r="H686" t="str" cm="1">
        <f t="array" aca="1" ref="H6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86" s="1">
        <f>EOMONTH(tbl_Customers[[#This Row],[Signup_Date]], 0)</f>
        <v>44804</v>
      </c>
    </row>
    <row r="687" spans="1:9" x14ac:dyDescent="0.25">
      <c r="A687" t="s">
        <v>704</v>
      </c>
      <c r="B687" s="1">
        <v>44505</v>
      </c>
      <c r="C687">
        <v>2003</v>
      </c>
      <c r="D687" t="s">
        <v>12</v>
      </c>
      <c r="E687" t="s">
        <v>22</v>
      </c>
      <c r="F687" t="s">
        <v>9</v>
      </c>
      <c r="G687">
        <f ca="1">YEAR(TODAY()) - tbl_Customers[[#This Row],[Birth_Year]]</f>
        <v>22</v>
      </c>
      <c r="H687" t="str" cm="1">
        <f t="array" aca="1" ref="H6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687" s="1">
        <f>EOMONTH(tbl_Customers[[#This Row],[Signup_Date]], 0)</f>
        <v>44530</v>
      </c>
    </row>
    <row r="688" spans="1:9" x14ac:dyDescent="0.25">
      <c r="A688" t="s">
        <v>705</v>
      </c>
      <c r="B688" s="1">
        <v>44612</v>
      </c>
      <c r="C688">
        <v>2002</v>
      </c>
      <c r="D688" t="s">
        <v>17</v>
      </c>
      <c r="E688" t="s">
        <v>24</v>
      </c>
      <c r="F688" t="s">
        <v>20</v>
      </c>
      <c r="G688">
        <f ca="1">YEAR(TODAY()) - tbl_Customers[[#This Row],[Birth_Year]]</f>
        <v>23</v>
      </c>
      <c r="H688" t="str" cm="1">
        <f t="array" aca="1" ref="H6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688" s="1">
        <f>EOMONTH(tbl_Customers[[#This Row],[Signup_Date]], 0)</f>
        <v>44620</v>
      </c>
    </row>
    <row r="689" spans="1:9" x14ac:dyDescent="0.25">
      <c r="A689" t="s">
        <v>706</v>
      </c>
      <c r="B689" s="1">
        <v>44758</v>
      </c>
      <c r="C689">
        <v>1998</v>
      </c>
      <c r="D689" t="s">
        <v>17</v>
      </c>
      <c r="E689" t="s">
        <v>24</v>
      </c>
      <c r="F689" t="s">
        <v>20</v>
      </c>
      <c r="G689">
        <f ca="1">YEAR(TODAY()) - tbl_Customers[[#This Row],[Birth_Year]]</f>
        <v>27</v>
      </c>
      <c r="H689" t="str" cm="1">
        <f t="array" aca="1" ref="H6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89" s="1">
        <f>EOMONTH(tbl_Customers[[#This Row],[Signup_Date]], 0)</f>
        <v>44773</v>
      </c>
    </row>
    <row r="690" spans="1:9" x14ac:dyDescent="0.25">
      <c r="A690" t="s">
        <v>707</v>
      </c>
      <c r="B690" s="1">
        <v>45050</v>
      </c>
      <c r="C690">
        <v>2002</v>
      </c>
      <c r="D690" t="s">
        <v>26</v>
      </c>
      <c r="E690" t="s">
        <v>24</v>
      </c>
      <c r="F690" t="s">
        <v>14</v>
      </c>
      <c r="G690">
        <f ca="1">YEAR(TODAY()) - tbl_Customers[[#This Row],[Birth_Year]]</f>
        <v>23</v>
      </c>
      <c r="H690" t="str" cm="1">
        <f t="array" aca="1" ref="H6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690" s="1">
        <f>EOMONTH(tbl_Customers[[#This Row],[Signup_Date]], 0)</f>
        <v>45077</v>
      </c>
    </row>
    <row r="691" spans="1:9" x14ac:dyDescent="0.25">
      <c r="A691" t="s">
        <v>708</v>
      </c>
      <c r="B691" s="1">
        <v>44197</v>
      </c>
      <c r="C691">
        <v>1998</v>
      </c>
      <c r="D691" t="s">
        <v>19</v>
      </c>
      <c r="E691" t="s">
        <v>8</v>
      </c>
      <c r="F691" t="s">
        <v>14</v>
      </c>
      <c r="G691">
        <f ca="1">YEAR(TODAY()) - tbl_Customers[[#This Row],[Birth_Year]]</f>
        <v>27</v>
      </c>
      <c r="H691" t="str" cm="1">
        <f t="array" aca="1" ref="H6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91" s="1">
        <f>EOMONTH(tbl_Customers[[#This Row],[Signup_Date]], 0)</f>
        <v>44227</v>
      </c>
    </row>
    <row r="692" spans="1:9" x14ac:dyDescent="0.25">
      <c r="A692" t="s">
        <v>709</v>
      </c>
      <c r="B692" s="1">
        <v>44508</v>
      </c>
      <c r="C692">
        <v>1982</v>
      </c>
      <c r="D692" t="s">
        <v>17</v>
      </c>
      <c r="E692" t="s">
        <v>8</v>
      </c>
      <c r="F692" t="s">
        <v>9</v>
      </c>
      <c r="G692">
        <f ca="1">YEAR(TODAY()) - tbl_Customers[[#This Row],[Birth_Year]]</f>
        <v>43</v>
      </c>
      <c r="H692" t="str" cm="1">
        <f t="array" aca="1" ref="H6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92" s="1">
        <f>EOMONTH(tbl_Customers[[#This Row],[Signup_Date]], 0)</f>
        <v>44530</v>
      </c>
    </row>
    <row r="693" spans="1:9" x14ac:dyDescent="0.25">
      <c r="A693" t="s">
        <v>710</v>
      </c>
      <c r="B693" s="1">
        <v>44490</v>
      </c>
      <c r="C693">
        <v>1994</v>
      </c>
      <c r="D693" t="s">
        <v>26</v>
      </c>
      <c r="E693" t="s">
        <v>22</v>
      </c>
      <c r="F693" t="s">
        <v>14</v>
      </c>
      <c r="G693">
        <f ca="1">YEAR(TODAY()) - tbl_Customers[[#This Row],[Birth_Year]]</f>
        <v>31</v>
      </c>
      <c r="H693" t="str" cm="1">
        <f t="array" aca="1" ref="H6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93" s="1">
        <f>EOMONTH(tbl_Customers[[#This Row],[Signup_Date]], 0)</f>
        <v>44500</v>
      </c>
    </row>
    <row r="694" spans="1:9" x14ac:dyDescent="0.25">
      <c r="A694" t="s">
        <v>711</v>
      </c>
      <c r="B694" s="1">
        <v>44412</v>
      </c>
      <c r="C694">
        <v>1979</v>
      </c>
      <c r="D694" t="s">
        <v>7</v>
      </c>
      <c r="E694" t="s">
        <v>29</v>
      </c>
      <c r="F694" t="s">
        <v>20</v>
      </c>
      <c r="G694">
        <f ca="1">YEAR(TODAY()) - tbl_Customers[[#This Row],[Birth_Year]]</f>
        <v>46</v>
      </c>
      <c r="H694" t="str" cm="1">
        <f t="array" aca="1" ref="H6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694" s="1">
        <f>EOMONTH(tbl_Customers[[#This Row],[Signup_Date]], 0)</f>
        <v>44439</v>
      </c>
    </row>
    <row r="695" spans="1:9" x14ac:dyDescent="0.25">
      <c r="A695" t="s">
        <v>712</v>
      </c>
      <c r="B695" s="1">
        <v>44637</v>
      </c>
      <c r="C695">
        <v>1991</v>
      </c>
      <c r="D695" t="s">
        <v>19</v>
      </c>
      <c r="E695" t="s">
        <v>22</v>
      </c>
      <c r="F695" t="s">
        <v>20</v>
      </c>
      <c r="G695">
        <f ca="1">YEAR(TODAY()) - tbl_Customers[[#This Row],[Birth_Year]]</f>
        <v>34</v>
      </c>
      <c r="H695" t="str" cm="1">
        <f t="array" aca="1" ref="H6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95" s="1">
        <f>EOMONTH(tbl_Customers[[#This Row],[Signup_Date]], 0)</f>
        <v>44651</v>
      </c>
    </row>
    <row r="696" spans="1:9" x14ac:dyDescent="0.25">
      <c r="A696" t="s">
        <v>713</v>
      </c>
      <c r="B696" s="1">
        <v>45001</v>
      </c>
      <c r="C696">
        <v>1998</v>
      </c>
      <c r="D696" t="s">
        <v>12</v>
      </c>
      <c r="E696" t="s">
        <v>13</v>
      </c>
      <c r="F696" t="s">
        <v>20</v>
      </c>
      <c r="G696">
        <f ca="1">YEAR(TODAY()) - tbl_Customers[[#This Row],[Birth_Year]]</f>
        <v>27</v>
      </c>
      <c r="H696" t="str" cm="1">
        <f t="array" aca="1" ref="H6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96" s="1">
        <f>EOMONTH(tbl_Customers[[#This Row],[Signup_Date]], 0)</f>
        <v>45016</v>
      </c>
    </row>
    <row r="697" spans="1:9" x14ac:dyDescent="0.25">
      <c r="A697" t="s">
        <v>714</v>
      </c>
      <c r="B697" s="1">
        <v>44790</v>
      </c>
      <c r="C697">
        <v>2002</v>
      </c>
      <c r="D697" t="s">
        <v>17</v>
      </c>
      <c r="E697" t="s">
        <v>8</v>
      </c>
      <c r="F697" t="s">
        <v>20</v>
      </c>
      <c r="G697">
        <f ca="1">YEAR(TODAY()) - tbl_Customers[[#This Row],[Birth_Year]]</f>
        <v>23</v>
      </c>
      <c r="H697" t="str" cm="1">
        <f t="array" aca="1" ref="H6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697" s="1">
        <f>EOMONTH(tbl_Customers[[#This Row],[Signup_Date]], 0)</f>
        <v>44804</v>
      </c>
    </row>
    <row r="698" spans="1:9" x14ac:dyDescent="0.25">
      <c r="A698" t="s">
        <v>715</v>
      </c>
      <c r="B698" s="1">
        <v>44818</v>
      </c>
      <c r="C698">
        <v>1997</v>
      </c>
      <c r="D698" t="s">
        <v>26</v>
      </c>
      <c r="E698" t="s">
        <v>24</v>
      </c>
      <c r="F698" t="s">
        <v>9</v>
      </c>
      <c r="G698">
        <f ca="1">YEAR(TODAY()) - tbl_Customers[[#This Row],[Birth_Year]]</f>
        <v>28</v>
      </c>
      <c r="H698" t="str" cm="1">
        <f t="array" aca="1" ref="H6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698" s="1">
        <f>EOMONTH(tbl_Customers[[#This Row],[Signup_Date]], 0)</f>
        <v>44834</v>
      </c>
    </row>
    <row r="699" spans="1:9" x14ac:dyDescent="0.25">
      <c r="A699" t="s">
        <v>716</v>
      </c>
      <c r="B699" s="1">
        <v>44867</v>
      </c>
      <c r="C699">
        <v>1988</v>
      </c>
      <c r="D699" t="s">
        <v>7</v>
      </c>
      <c r="E699" t="s">
        <v>8</v>
      </c>
      <c r="F699" t="s">
        <v>9</v>
      </c>
      <c r="G699">
        <f ca="1">YEAR(TODAY()) - tbl_Customers[[#This Row],[Birth_Year]]</f>
        <v>37</v>
      </c>
      <c r="H699" t="str" cm="1">
        <f t="array" aca="1" ref="H6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699" s="1">
        <f>EOMONTH(tbl_Customers[[#This Row],[Signup_Date]], 0)</f>
        <v>44895</v>
      </c>
    </row>
    <row r="700" spans="1:9" x14ac:dyDescent="0.25">
      <c r="A700" t="s">
        <v>717</v>
      </c>
      <c r="B700" s="1">
        <v>44526</v>
      </c>
      <c r="C700">
        <v>1979</v>
      </c>
      <c r="D700" t="s">
        <v>12</v>
      </c>
      <c r="E700" t="s">
        <v>24</v>
      </c>
      <c r="F700" t="s">
        <v>14</v>
      </c>
      <c r="G700">
        <f ca="1">YEAR(TODAY()) - tbl_Customers[[#This Row],[Birth_Year]]</f>
        <v>46</v>
      </c>
      <c r="H700" t="str" cm="1">
        <f t="array" aca="1" ref="H7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00" s="1">
        <f>EOMONTH(tbl_Customers[[#This Row],[Signup_Date]], 0)</f>
        <v>44530</v>
      </c>
    </row>
    <row r="701" spans="1:9" x14ac:dyDescent="0.25">
      <c r="A701" t="s">
        <v>718</v>
      </c>
      <c r="B701" s="1">
        <v>44673</v>
      </c>
      <c r="C701">
        <v>1994</v>
      </c>
      <c r="D701" t="s">
        <v>26</v>
      </c>
      <c r="E701" t="s">
        <v>13</v>
      </c>
      <c r="F701" t="s">
        <v>14</v>
      </c>
      <c r="G701">
        <f ca="1">YEAR(TODAY()) - tbl_Customers[[#This Row],[Birth_Year]]</f>
        <v>31</v>
      </c>
      <c r="H701" t="str" cm="1">
        <f t="array" aca="1" ref="H7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01" s="1">
        <f>EOMONTH(tbl_Customers[[#This Row],[Signup_Date]], 0)</f>
        <v>44681</v>
      </c>
    </row>
    <row r="702" spans="1:9" x14ac:dyDescent="0.25">
      <c r="A702" t="s">
        <v>719</v>
      </c>
      <c r="B702" s="1">
        <v>44649</v>
      </c>
      <c r="C702">
        <v>1981</v>
      </c>
      <c r="D702" t="s">
        <v>26</v>
      </c>
      <c r="E702" t="s">
        <v>13</v>
      </c>
      <c r="F702" t="s">
        <v>14</v>
      </c>
      <c r="G702">
        <f ca="1">YEAR(TODAY()) - tbl_Customers[[#This Row],[Birth_Year]]</f>
        <v>44</v>
      </c>
      <c r="H702" t="str" cm="1">
        <f t="array" aca="1" ref="H7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02" s="1">
        <f>EOMONTH(tbl_Customers[[#This Row],[Signup_Date]], 0)</f>
        <v>44651</v>
      </c>
    </row>
    <row r="703" spans="1:9" x14ac:dyDescent="0.25">
      <c r="A703" t="s">
        <v>720</v>
      </c>
      <c r="B703" s="1">
        <v>44649</v>
      </c>
      <c r="C703">
        <v>1969</v>
      </c>
      <c r="D703" t="s">
        <v>12</v>
      </c>
      <c r="E703" t="s">
        <v>8</v>
      </c>
      <c r="F703" t="s">
        <v>9</v>
      </c>
      <c r="G703">
        <f ca="1">YEAR(TODAY()) - tbl_Customers[[#This Row],[Birth_Year]]</f>
        <v>56</v>
      </c>
      <c r="H703" t="str" cm="1">
        <f t="array" aca="1" ref="H7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03" s="1">
        <f>EOMONTH(tbl_Customers[[#This Row],[Signup_Date]], 0)</f>
        <v>44651</v>
      </c>
    </row>
    <row r="704" spans="1:9" x14ac:dyDescent="0.25">
      <c r="A704" t="s">
        <v>721</v>
      </c>
      <c r="B704" s="1">
        <v>44888</v>
      </c>
      <c r="C704">
        <v>1993</v>
      </c>
      <c r="D704" t="s">
        <v>7</v>
      </c>
      <c r="E704" t="s">
        <v>24</v>
      </c>
      <c r="F704" t="s">
        <v>20</v>
      </c>
      <c r="G704">
        <f ca="1">YEAR(TODAY()) - tbl_Customers[[#This Row],[Birth_Year]]</f>
        <v>32</v>
      </c>
      <c r="H704" t="str" cm="1">
        <f t="array" aca="1" ref="H7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04" s="1">
        <f>EOMONTH(tbl_Customers[[#This Row],[Signup_Date]], 0)</f>
        <v>44895</v>
      </c>
    </row>
    <row r="705" spans="1:9" x14ac:dyDescent="0.25">
      <c r="A705" t="s">
        <v>722</v>
      </c>
      <c r="B705" s="1">
        <v>44415</v>
      </c>
      <c r="C705">
        <v>1968</v>
      </c>
      <c r="D705" t="s">
        <v>7</v>
      </c>
      <c r="E705" t="s">
        <v>13</v>
      </c>
      <c r="F705" t="s">
        <v>14</v>
      </c>
      <c r="G705">
        <f ca="1">YEAR(TODAY()) - tbl_Customers[[#This Row],[Birth_Year]]</f>
        <v>57</v>
      </c>
      <c r="H705" t="str" cm="1">
        <f t="array" aca="1" ref="H7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05" s="1">
        <f>EOMONTH(tbl_Customers[[#This Row],[Signup_Date]], 0)</f>
        <v>44439</v>
      </c>
    </row>
    <row r="706" spans="1:9" x14ac:dyDescent="0.25">
      <c r="A706" t="s">
        <v>723</v>
      </c>
      <c r="B706" s="1">
        <v>44720</v>
      </c>
      <c r="C706">
        <v>1974</v>
      </c>
      <c r="D706" t="s">
        <v>19</v>
      </c>
      <c r="E706" t="s">
        <v>22</v>
      </c>
      <c r="F706" t="s">
        <v>20</v>
      </c>
      <c r="G706">
        <f ca="1">YEAR(TODAY()) - tbl_Customers[[#This Row],[Birth_Year]]</f>
        <v>51</v>
      </c>
      <c r="H706" t="str" cm="1">
        <f t="array" aca="1" ref="H7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06" s="1">
        <f>EOMONTH(tbl_Customers[[#This Row],[Signup_Date]], 0)</f>
        <v>44742</v>
      </c>
    </row>
    <row r="707" spans="1:9" x14ac:dyDescent="0.25">
      <c r="A707" t="s">
        <v>724</v>
      </c>
      <c r="B707" s="1">
        <v>44681</v>
      </c>
      <c r="C707">
        <v>1981</v>
      </c>
      <c r="D707" t="s">
        <v>17</v>
      </c>
      <c r="E707" t="s">
        <v>22</v>
      </c>
      <c r="F707" t="s">
        <v>14</v>
      </c>
      <c r="G707">
        <f ca="1">YEAR(TODAY()) - tbl_Customers[[#This Row],[Birth_Year]]</f>
        <v>44</v>
      </c>
      <c r="H707" t="str" cm="1">
        <f t="array" aca="1" ref="H7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07" s="1">
        <f>EOMONTH(tbl_Customers[[#This Row],[Signup_Date]], 0)</f>
        <v>44681</v>
      </c>
    </row>
    <row r="708" spans="1:9" x14ac:dyDescent="0.25">
      <c r="A708" t="s">
        <v>725</v>
      </c>
      <c r="B708" s="1">
        <v>45009</v>
      </c>
      <c r="C708">
        <v>1974</v>
      </c>
      <c r="D708" t="s">
        <v>12</v>
      </c>
      <c r="E708" t="s">
        <v>24</v>
      </c>
      <c r="F708" t="s">
        <v>14</v>
      </c>
      <c r="G708">
        <f ca="1">YEAR(TODAY()) - tbl_Customers[[#This Row],[Birth_Year]]</f>
        <v>51</v>
      </c>
      <c r="H708" t="str" cm="1">
        <f t="array" aca="1" ref="H7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08" s="1">
        <f>EOMONTH(tbl_Customers[[#This Row],[Signup_Date]], 0)</f>
        <v>45016</v>
      </c>
    </row>
    <row r="709" spans="1:9" x14ac:dyDescent="0.25">
      <c r="A709" t="s">
        <v>726</v>
      </c>
      <c r="B709" s="1">
        <v>45012</v>
      </c>
      <c r="C709">
        <v>1981</v>
      </c>
      <c r="D709" t="s">
        <v>12</v>
      </c>
      <c r="E709" t="s">
        <v>8</v>
      </c>
      <c r="F709" t="s">
        <v>14</v>
      </c>
      <c r="G709">
        <f ca="1">YEAR(TODAY()) - tbl_Customers[[#This Row],[Birth_Year]]</f>
        <v>44</v>
      </c>
      <c r="H709" t="str" cm="1">
        <f t="array" aca="1" ref="H7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09" s="1">
        <f>EOMONTH(tbl_Customers[[#This Row],[Signup_Date]], 0)</f>
        <v>45016</v>
      </c>
    </row>
    <row r="710" spans="1:9" x14ac:dyDescent="0.25">
      <c r="A710" t="s">
        <v>727</v>
      </c>
      <c r="B710" s="1">
        <v>44950</v>
      </c>
      <c r="C710">
        <v>1984</v>
      </c>
      <c r="D710" t="s">
        <v>12</v>
      </c>
      <c r="E710" t="s">
        <v>13</v>
      </c>
      <c r="F710" t="s">
        <v>14</v>
      </c>
      <c r="G710">
        <f ca="1">YEAR(TODAY()) - tbl_Customers[[#This Row],[Birth_Year]]</f>
        <v>41</v>
      </c>
      <c r="H710" t="str" cm="1">
        <f t="array" aca="1" ref="H7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10" s="1">
        <f>EOMONTH(tbl_Customers[[#This Row],[Signup_Date]], 0)</f>
        <v>44957</v>
      </c>
    </row>
    <row r="711" spans="1:9" x14ac:dyDescent="0.25">
      <c r="A711" t="s">
        <v>728</v>
      </c>
      <c r="B711" s="1">
        <v>44370</v>
      </c>
      <c r="C711">
        <v>1988</v>
      </c>
      <c r="D711" t="s">
        <v>7</v>
      </c>
      <c r="E711" t="s">
        <v>8</v>
      </c>
      <c r="F711" t="s">
        <v>14</v>
      </c>
      <c r="G711">
        <f ca="1">YEAR(TODAY()) - tbl_Customers[[#This Row],[Birth_Year]]</f>
        <v>37</v>
      </c>
      <c r="H711" t="str" cm="1">
        <f t="array" aca="1" ref="H7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11" s="1">
        <f>EOMONTH(tbl_Customers[[#This Row],[Signup_Date]], 0)</f>
        <v>44377</v>
      </c>
    </row>
    <row r="712" spans="1:9" x14ac:dyDescent="0.25">
      <c r="A712" t="s">
        <v>729</v>
      </c>
      <c r="B712" s="1">
        <v>44871</v>
      </c>
      <c r="C712">
        <v>1969</v>
      </c>
      <c r="D712" t="s">
        <v>17</v>
      </c>
      <c r="E712" t="s">
        <v>22</v>
      </c>
      <c r="F712" t="s">
        <v>20</v>
      </c>
      <c r="G712">
        <f ca="1">YEAR(TODAY()) - tbl_Customers[[#This Row],[Birth_Year]]</f>
        <v>56</v>
      </c>
      <c r="H712" t="str" cm="1">
        <f t="array" aca="1" ref="H7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12" s="1">
        <f>EOMONTH(tbl_Customers[[#This Row],[Signup_Date]], 0)</f>
        <v>44895</v>
      </c>
    </row>
    <row r="713" spans="1:9" x14ac:dyDescent="0.25">
      <c r="A713" t="s">
        <v>730</v>
      </c>
      <c r="B713" s="1">
        <v>44283</v>
      </c>
      <c r="C713">
        <v>1998</v>
      </c>
      <c r="D713" t="s">
        <v>19</v>
      </c>
      <c r="E713" t="s">
        <v>13</v>
      </c>
      <c r="F713" t="s">
        <v>14</v>
      </c>
      <c r="G713">
        <f ca="1">YEAR(TODAY()) - tbl_Customers[[#This Row],[Birth_Year]]</f>
        <v>27</v>
      </c>
      <c r="H713" t="str" cm="1">
        <f t="array" aca="1" ref="H7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13" s="1">
        <f>EOMONTH(tbl_Customers[[#This Row],[Signup_Date]], 0)</f>
        <v>44286</v>
      </c>
    </row>
    <row r="714" spans="1:9" x14ac:dyDescent="0.25">
      <c r="A714" t="s">
        <v>731</v>
      </c>
      <c r="B714" s="1">
        <v>44487</v>
      </c>
      <c r="C714">
        <v>1970</v>
      </c>
      <c r="D714" t="s">
        <v>26</v>
      </c>
      <c r="E714" t="s">
        <v>8</v>
      </c>
      <c r="F714" t="s">
        <v>20</v>
      </c>
      <c r="G714">
        <f ca="1">YEAR(TODAY()) - tbl_Customers[[#This Row],[Birth_Year]]</f>
        <v>55</v>
      </c>
      <c r="H714" t="str" cm="1">
        <f t="array" aca="1" ref="H7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14" s="1">
        <f>EOMONTH(tbl_Customers[[#This Row],[Signup_Date]], 0)</f>
        <v>44500</v>
      </c>
    </row>
    <row r="715" spans="1:9" x14ac:dyDescent="0.25">
      <c r="A715" t="s">
        <v>732</v>
      </c>
      <c r="B715" s="1">
        <v>44724</v>
      </c>
      <c r="C715">
        <v>1966</v>
      </c>
      <c r="D715" t="s">
        <v>26</v>
      </c>
      <c r="E715" t="s">
        <v>29</v>
      </c>
      <c r="F715" t="s">
        <v>9</v>
      </c>
      <c r="G715">
        <f ca="1">YEAR(TODAY()) - tbl_Customers[[#This Row],[Birth_Year]]</f>
        <v>59</v>
      </c>
      <c r="H715" t="str" cm="1">
        <f t="array" aca="1" ref="H7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15" s="1">
        <f>EOMONTH(tbl_Customers[[#This Row],[Signup_Date]], 0)</f>
        <v>44742</v>
      </c>
    </row>
    <row r="716" spans="1:9" x14ac:dyDescent="0.25">
      <c r="A716" t="s">
        <v>733</v>
      </c>
      <c r="B716" s="1">
        <v>44876</v>
      </c>
      <c r="C716">
        <v>1977</v>
      </c>
      <c r="D716" t="s">
        <v>12</v>
      </c>
      <c r="E716" t="s">
        <v>24</v>
      </c>
      <c r="F716" t="s">
        <v>14</v>
      </c>
      <c r="G716">
        <f ca="1">YEAR(TODAY()) - tbl_Customers[[#This Row],[Birth_Year]]</f>
        <v>48</v>
      </c>
      <c r="H716" t="str" cm="1">
        <f t="array" aca="1" ref="H7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16" s="1">
        <f>EOMONTH(tbl_Customers[[#This Row],[Signup_Date]], 0)</f>
        <v>44895</v>
      </c>
    </row>
    <row r="717" spans="1:9" x14ac:dyDescent="0.25">
      <c r="A717" t="s">
        <v>734</v>
      </c>
      <c r="B717" s="1">
        <v>44845</v>
      </c>
      <c r="C717">
        <v>1975</v>
      </c>
      <c r="D717" t="s">
        <v>17</v>
      </c>
      <c r="E717" t="s">
        <v>24</v>
      </c>
      <c r="F717" t="s">
        <v>20</v>
      </c>
      <c r="G717">
        <f ca="1">YEAR(TODAY()) - tbl_Customers[[#This Row],[Birth_Year]]</f>
        <v>50</v>
      </c>
      <c r="H717" t="str" cm="1">
        <f t="array" aca="1" ref="H7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17" s="1">
        <f>EOMONTH(tbl_Customers[[#This Row],[Signup_Date]], 0)</f>
        <v>44865</v>
      </c>
    </row>
    <row r="718" spans="1:9" x14ac:dyDescent="0.25">
      <c r="A718" t="s">
        <v>735</v>
      </c>
      <c r="B718" s="1">
        <v>44831</v>
      </c>
      <c r="C718">
        <v>1987</v>
      </c>
      <c r="D718" t="s">
        <v>7</v>
      </c>
      <c r="E718" t="s">
        <v>29</v>
      </c>
      <c r="F718" t="s">
        <v>9</v>
      </c>
      <c r="G718">
        <f ca="1">YEAR(TODAY()) - tbl_Customers[[#This Row],[Birth_Year]]</f>
        <v>38</v>
      </c>
      <c r="H718" t="str" cm="1">
        <f t="array" aca="1" ref="H7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18" s="1">
        <f>EOMONTH(tbl_Customers[[#This Row],[Signup_Date]], 0)</f>
        <v>44834</v>
      </c>
    </row>
    <row r="719" spans="1:9" x14ac:dyDescent="0.25">
      <c r="A719" t="s">
        <v>736</v>
      </c>
      <c r="B719" s="1">
        <v>44540</v>
      </c>
      <c r="C719">
        <v>1980</v>
      </c>
      <c r="D719" t="s">
        <v>17</v>
      </c>
      <c r="E719" t="s">
        <v>22</v>
      </c>
      <c r="F719" t="s">
        <v>9</v>
      </c>
      <c r="G719">
        <f ca="1">YEAR(TODAY()) - tbl_Customers[[#This Row],[Birth_Year]]</f>
        <v>45</v>
      </c>
      <c r="H719" t="str" cm="1">
        <f t="array" aca="1" ref="H7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19" s="1">
        <f>EOMONTH(tbl_Customers[[#This Row],[Signup_Date]], 0)</f>
        <v>44561</v>
      </c>
    </row>
    <row r="720" spans="1:9" x14ac:dyDescent="0.25">
      <c r="A720" t="s">
        <v>737</v>
      </c>
      <c r="B720" s="1">
        <v>44292</v>
      </c>
      <c r="C720">
        <v>1995</v>
      </c>
      <c r="D720" t="s">
        <v>17</v>
      </c>
      <c r="E720" t="s">
        <v>13</v>
      </c>
      <c r="F720" t="s">
        <v>9</v>
      </c>
      <c r="G720">
        <f ca="1">YEAR(TODAY()) - tbl_Customers[[#This Row],[Birth_Year]]</f>
        <v>30</v>
      </c>
      <c r="H720" t="str" cm="1">
        <f t="array" aca="1" ref="H7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20" s="1">
        <f>EOMONTH(tbl_Customers[[#This Row],[Signup_Date]], 0)</f>
        <v>44316</v>
      </c>
    </row>
    <row r="721" spans="1:9" x14ac:dyDescent="0.25">
      <c r="A721" t="s">
        <v>738</v>
      </c>
      <c r="B721" s="1">
        <v>45035</v>
      </c>
      <c r="C721">
        <v>1975</v>
      </c>
      <c r="D721" t="s">
        <v>7</v>
      </c>
      <c r="E721" t="s">
        <v>24</v>
      </c>
      <c r="F721" t="s">
        <v>20</v>
      </c>
      <c r="G721">
        <f ca="1">YEAR(TODAY()) - tbl_Customers[[#This Row],[Birth_Year]]</f>
        <v>50</v>
      </c>
      <c r="H721" t="str" cm="1">
        <f t="array" aca="1" ref="H7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21" s="1">
        <f>EOMONTH(tbl_Customers[[#This Row],[Signup_Date]], 0)</f>
        <v>45046</v>
      </c>
    </row>
    <row r="722" spans="1:9" x14ac:dyDescent="0.25">
      <c r="A722" t="s">
        <v>739</v>
      </c>
      <c r="B722" s="1">
        <v>44966</v>
      </c>
      <c r="C722">
        <v>1980</v>
      </c>
      <c r="D722" t="s">
        <v>12</v>
      </c>
      <c r="E722" t="s">
        <v>29</v>
      </c>
      <c r="F722" t="s">
        <v>14</v>
      </c>
      <c r="G722">
        <f ca="1">YEAR(TODAY()) - tbl_Customers[[#This Row],[Birth_Year]]</f>
        <v>45</v>
      </c>
      <c r="H722" t="str" cm="1">
        <f t="array" aca="1" ref="H7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22" s="1">
        <f>EOMONTH(tbl_Customers[[#This Row],[Signup_Date]], 0)</f>
        <v>44985</v>
      </c>
    </row>
    <row r="723" spans="1:9" x14ac:dyDescent="0.25">
      <c r="A723" t="s">
        <v>740</v>
      </c>
      <c r="B723" s="1">
        <v>44437</v>
      </c>
      <c r="C723">
        <v>1972</v>
      </c>
      <c r="D723" t="s">
        <v>17</v>
      </c>
      <c r="E723" t="s">
        <v>29</v>
      </c>
      <c r="F723" t="s">
        <v>14</v>
      </c>
      <c r="G723">
        <f ca="1">YEAR(TODAY()) - tbl_Customers[[#This Row],[Birth_Year]]</f>
        <v>53</v>
      </c>
      <c r="H723" t="str" cm="1">
        <f t="array" aca="1" ref="H7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23" s="1">
        <f>EOMONTH(tbl_Customers[[#This Row],[Signup_Date]], 0)</f>
        <v>44439</v>
      </c>
    </row>
    <row r="724" spans="1:9" x14ac:dyDescent="0.25">
      <c r="A724" t="s">
        <v>741</v>
      </c>
      <c r="B724" s="1">
        <v>44885</v>
      </c>
      <c r="C724">
        <v>1968</v>
      </c>
      <c r="D724" t="s">
        <v>26</v>
      </c>
      <c r="E724" t="s">
        <v>22</v>
      </c>
      <c r="F724" t="s">
        <v>20</v>
      </c>
      <c r="G724">
        <f ca="1">YEAR(TODAY()) - tbl_Customers[[#This Row],[Birth_Year]]</f>
        <v>57</v>
      </c>
      <c r="H724" t="str" cm="1">
        <f t="array" aca="1" ref="H7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24" s="1">
        <f>EOMONTH(tbl_Customers[[#This Row],[Signup_Date]], 0)</f>
        <v>44895</v>
      </c>
    </row>
    <row r="725" spans="1:9" x14ac:dyDescent="0.25">
      <c r="A725" t="s">
        <v>742</v>
      </c>
      <c r="B725" s="1">
        <v>44514</v>
      </c>
      <c r="C725">
        <v>2004</v>
      </c>
      <c r="D725" t="s">
        <v>7</v>
      </c>
      <c r="E725" t="s">
        <v>22</v>
      </c>
      <c r="F725" t="s">
        <v>14</v>
      </c>
      <c r="G725">
        <f ca="1">YEAR(TODAY()) - tbl_Customers[[#This Row],[Birth_Year]]</f>
        <v>21</v>
      </c>
      <c r="H725" t="str" cm="1">
        <f t="array" aca="1" ref="H7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725" s="1">
        <f>EOMONTH(tbl_Customers[[#This Row],[Signup_Date]], 0)</f>
        <v>44530</v>
      </c>
    </row>
    <row r="726" spans="1:9" x14ac:dyDescent="0.25">
      <c r="A726" t="s">
        <v>743</v>
      </c>
      <c r="B726" s="1">
        <v>44427</v>
      </c>
      <c r="C726">
        <v>1968</v>
      </c>
      <c r="D726" t="s">
        <v>19</v>
      </c>
      <c r="E726" t="s">
        <v>8</v>
      </c>
      <c r="F726" t="s">
        <v>20</v>
      </c>
      <c r="G726">
        <f ca="1">YEAR(TODAY()) - tbl_Customers[[#This Row],[Birth_Year]]</f>
        <v>57</v>
      </c>
      <c r="H726" t="str" cm="1">
        <f t="array" aca="1" ref="H7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26" s="1">
        <f>EOMONTH(tbl_Customers[[#This Row],[Signup_Date]], 0)</f>
        <v>44439</v>
      </c>
    </row>
    <row r="727" spans="1:9" x14ac:dyDescent="0.25">
      <c r="A727" t="s">
        <v>744</v>
      </c>
      <c r="B727" s="1">
        <v>45022</v>
      </c>
      <c r="C727">
        <v>1989</v>
      </c>
      <c r="D727" t="s">
        <v>12</v>
      </c>
      <c r="E727" t="s">
        <v>24</v>
      </c>
      <c r="F727" t="s">
        <v>14</v>
      </c>
      <c r="G727">
        <f ca="1">YEAR(TODAY()) - tbl_Customers[[#This Row],[Birth_Year]]</f>
        <v>36</v>
      </c>
      <c r="H727" t="str" cm="1">
        <f t="array" aca="1" ref="H7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27" s="1">
        <f>EOMONTH(tbl_Customers[[#This Row],[Signup_Date]], 0)</f>
        <v>45046</v>
      </c>
    </row>
    <row r="728" spans="1:9" x14ac:dyDescent="0.25">
      <c r="A728" t="s">
        <v>745</v>
      </c>
      <c r="B728" s="1">
        <v>44400</v>
      </c>
      <c r="C728">
        <v>1967</v>
      </c>
      <c r="D728" t="s">
        <v>7</v>
      </c>
      <c r="E728" t="s">
        <v>8</v>
      </c>
      <c r="F728" t="s">
        <v>9</v>
      </c>
      <c r="G728">
        <f ca="1">YEAR(TODAY()) - tbl_Customers[[#This Row],[Birth_Year]]</f>
        <v>58</v>
      </c>
      <c r="H728" t="str" cm="1">
        <f t="array" aca="1" ref="H7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28" s="1">
        <f>EOMONTH(tbl_Customers[[#This Row],[Signup_Date]], 0)</f>
        <v>44408</v>
      </c>
    </row>
    <row r="729" spans="1:9" x14ac:dyDescent="0.25">
      <c r="A729" t="s">
        <v>746</v>
      </c>
      <c r="B729" s="1">
        <v>44347</v>
      </c>
      <c r="C729">
        <v>1996</v>
      </c>
      <c r="D729" t="s">
        <v>19</v>
      </c>
      <c r="E729" t="s">
        <v>29</v>
      </c>
      <c r="F729" t="s">
        <v>14</v>
      </c>
      <c r="G729">
        <f ca="1">YEAR(TODAY()) - tbl_Customers[[#This Row],[Birth_Year]]</f>
        <v>29</v>
      </c>
      <c r="H729" t="str" cm="1">
        <f t="array" aca="1" ref="H7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29" s="1">
        <f>EOMONTH(tbl_Customers[[#This Row],[Signup_Date]], 0)</f>
        <v>44347</v>
      </c>
    </row>
    <row r="730" spans="1:9" x14ac:dyDescent="0.25">
      <c r="A730" t="s">
        <v>747</v>
      </c>
      <c r="B730" s="1">
        <v>44222</v>
      </c>
      <c r="C730">
        <v>1967</v>
      </c>
      <c r="D730" t="s">
        <v>19</v>
      </c>
      <c r="E730" t="s">
        <v>13</v>
      </c>
      <c r="F730" t="s">
        <v>20</v>
      </c>
      <c r="G730">
        <f ca="1">YEAR(TODAY()) - tbl_Customers[[#This Row],[Birth_Year]]</f>
        <v>58</v>
      </c>
      <c r="H730" t="str" cm="1">
        <f t="array" aca="1" ref="H7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30" s="1">
        <f>EOMONTH(tbl_Customers[[#This Row],[Signup_Date]], 0)</f>
        <v>44227</v>
      </c>
    </row>
    <row r="731" spans="1:9" x14ac:dyDescent="0.25">
      <c r="A731" t="s">
        <v>748</v>
      </c>
      <c r="B731" s="1">
        <v>44244</v>
      </c>
      <c r="C731">
        <v>1991</v>
      </c>
      <c r="D731" t="s">
        <v>17</v>
      </c>
      <c r="E731" t="s">
        <v>13</v>
      </c>
      <c r="F731" t="s">
        <v>20</v>
      </c>
      <c r="G731">
        <f ca="1">YEAR(TODAY()) - tbl_Customers[[#This Row],[Birth_Year]]</f>
        <v>34</v>
      </c>
      <c r="H731" t="str" cm="1">
        <f t="array" aca="1" ref="H7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31" s="1">
        <f>EOMONTH(tbl_Customers[[#This Row],[Signup_Date]], 0)</f>
        <v>44255</v>
      </c>
    </row>
    <row r="732" spans="1:9" x14ac:dyDescent="0.25">
      <c r="A732" t="s">
        <v>749</v>
      </c>
      <c r="B732" s="1">
        <v>44447</v>
      </c>
      <c r="C732">
        <v>1993</v>
      </c>
      <c r="D732" t="s">
        <v>17</v>
      </c>
      <c r="E732" t="s">
        <v>22</v>
      </c>
      <c r="F732" t="s">
        <v>9</v>
      </c>
      <c r="G732">
        <f ca="1">YEAR(TODAY()) - tbl_Customers[[#This Row],[Birth_Year]]</f>
        <v>32</v>
      </c>
      <c r="H732" t="str" cm="1">
        <f t="array" aca="1" ref="H7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32" s="1">
        <f>EOMONTH(tbl_Customers[[#This Row],[Signup_Date]], 0)</f>
        <v>44469</v>
      </c>
    </row>
    <row r="733" spans="1:9" x14ac:dyDescent="0.25">
      <c r="A733" t="s">
        <v>750</v>
      </c>
      <c r="B733" s="1">
        <v>44683</v>
      </c>
      <c r="C733">
        <v>1996</v>
      </c>
      <c r="D733" t="s">
        <v>17</v>
      </c>
      <c r="E733" t="s">
        <v>13</v>
      </c>
      <c r="F733" t="s">
        <v>20</v>
      </c>
      <c r="G733">
        <f ca="1">YEAR(TODAY()) - tbl_Customers[[#This Row],[Birth_Year]]</f>
        <v>29</v>
      </c>
      <c r="H733" t="str" cm="1">
        <f t="array" aca="1" ref="H7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33" s="1">
        <f>EOMONTH(tbl_Customers[[#This Row],[Signup_Date]], 0)</f>
        <v>44712</v>
      </c>
    </row>
    <row r="734" spans="1:9" x14ac:dyDescent="0.25">
      <c r="A734" t="s">
        <v>751</v>
      </c>
      <c r="B734" s="1">
        <v>44822</v>
      </c>
      <c r="C734">
        <v>1983</v>
      </c>
      <c r="D734" t="s">
        <v>7</v>
      </c>
      <c r="E734" t="s">
        <v>13</v>
      </c>
      <c r="F734" t="s">
        <v>14</v>
      </c>
      <c r="G734">
        <f ca="1">YEAR(TODAY()) - tbl_Customers[[#This Row],[Birth_Year]]</f>
        <v>42</v>
      </c>
      <c r="H734" t="str" cm="1">
        <f t="array" aca="1" ref="H7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34" s="1">
        <f>EOMONTH(tbl_Customers[[#This Row],[Signup_Date]], 0)</f>
        <v>44834</v>
      </c>
    </row>
    <row r="735" spans="1:9" x14ac:dyDescent="0.25">
      <c r="A735" t="s">
        <v>752</v>
      </c>
      <c r="B735" s="1">
        <v>45067</v>
      </c>
      <c r="C735">
        <v>1985</v>
      </c>
      <c r="D735" t="s">
        <v>7</v>
      </c>
      <c r="E735" t="s">
        <v>13</v>
      </c>
      <c r="F735" t="s">
        <v>14</v>
      </c>
      <c r="G735">
        <f ca="1">YEAR(TODAY()) - tbl_Customers[[#This Row],[Birth_Year]]</f>
        <v>40</v>
      </c>
      <c r="H735" t="str" cm="1">
        <f t="array" aca="1" ref="H7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35" s="1">
        <f>EOMONTH(tbl_Customers[[#This Row],[Signup_Date]], 0)</f>
        <v>45077</v>
      </c>
    </row>
    <row r="736" spans="1:9" x14ac:dyDescent="0.25">
      <c r="A736" t="s">
        <v>753</v>
      </c>
      <c r="B736" s="1">
        <v>44983</v>
      </c>
      <c r="C736">
        <v>1969</v>
      </c>
      <c r="D736" t="s">
        <v>12</v>
      </c>
      <c r="E736" t="s">
        <v>29</v>
      </c>
      <c r="F736" t="s">
        <v>9</v>
      </c>
      <c r="G736">
        <f ca="1">YEAR(TODAY()) - tbl_Customers[[#This Row],[Birth_Year]]</f>
        <v>56</v>
      </c>
      <c r="H736" t="str" cm="1">
        <f t="array" aca="1" ref="H7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36" s="1">
        <f>EOMONTH(tbl_Customers[[#This Row],[Signup_Date]], 0)</f>
        <v>44985</v>
      </c>
    </row>
    <row r="737" spans="1:9" x14ac:dyDescent="0.25">
      <c r="A737" t="s">
        <v>754</v>
      </c>
      <c r="B737" s="1">
        <v>44271</v>
      </c>
      <c r="C737">
        <v>1982</v>
      </c>
      <c r="D737" t="s">
        <v>17</v>
      </c>
      <c r="E737" t="s">
        <v>13</v>
      </c>
      <c r="F737" t="s">
        <v>20</v>
      </c>
      <c r="G737">
        <f ca="1">YEAR(TODAY()) - tbl_Customers[[#This Row],[Birth_Year]]</f>
        <v>43</v>
      </c>
      <c r="H737" t="str" cm="1">
        <f t="array" aca="1" ref="H7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37" s="1">
        <f>EOMONTH(tbl_Customers[[#This Row],[Signup_Date]], 0)</f>
        <v>44286</v>
      </c>
    </row>
    <row r="738" spans="1:9" x14ac:dyDescent="0.25">
      <c r="A738" t="s">
        <v>755</v>
      </c>
      <c r="B738" s="1">
        <v>44663</v>
      </c>
      <c r="C738">
        <v>1992</v>
      </c>
      <c r="D738" t="s">
        <v>19</v>
      </c>
      <c r="E738" t="s">
        <v>13</v>
      </c>
      <c r="F738" t="s">
        <v>9</v>
      </c>
      <c r="G738">
        <f ca="1">YEAR(TODAY()) - tbl_Customers[[#This Row],[Birth_Year]]</f>
        <v>33</v>
      </c>
      <c r="H738" t="str" cm="1">
        <f t="array" aca="1" ref="H7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38" s="1">
        <f>EOMONTH(tbl_Customers[[#This Row],[Signup_Date]], 0)</f>
        <v>44681</v>
      </c>
    </row>
    <row r="739" spans="1:9" x14ac:dyDescent="0.25">
      <c r="A739" t="s">
        <v>756</v>
      </c>
      <c r="B739" s="1">
        <v>44621</v>
      </c>
      <c r="C739">
        <v>1986</v>
      </c>
      <c r="D739" t="s">
        <v>26</v>
      </c>
      <c r="E739" t="s">
        <v>13</v>
      </c>
      <c r="F739" t="s">
        <v>14</v>
      </c>
      <c r="G739">
        <f ca="1">YEAR(TODAY()) - tbl_Customers[[#This Row],[Birth_Year]]</f>
        <v>39</v>
      </c>
      <c r="H739" t="str" cm="1">
        <f t="array" aca="1" ref="H7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39" s="1">
        <f>EOMONTH(tbl_Customers[[#This Row],[Signup_Date]], 0)</f>
        <v>44651</v>
      </c>
    </row>
    <row r="740" spans="1:9" x14ac:dyDescent="0.25">
      <c r="A740" t="s">
        <v>757</v>
      </c>
      <c r="B740" s="1">
        <v>44841</v>
      </c>
      <c r="C740">
        <v>1985</v>
      </c>
      <c r="D740" t="s">
        <v>12</v>
      </c>
      <c r="E740" t="s">
        <v>8</v>
      </c>
      <c r="F740" t="s">
        <v>9</v>
      </c>
      <c r="G740">
        <f ca="1">YEAR(TODAY()) - tbl_Customers[[#This Row],[Birth_Year]]</f>
        <v>40</v>
      </c>
      <c r="H740" t="str" cm="1">
        <f t="array" aca="1" ref="H7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40" s="1">
        <f>EOMONTH(tbl_Customers[[#This Row],[Signup_Date]], 0)</f>
        <v>44865</v>
      </c>
    </row>
    <row r="741" spans="1:9" x14ac:dyDescent="0.25">
      <c r="A741" t="s">
        <v>758</v>
      </c>
      <c r="B741" s="1">
        <v>44786</v>
      </c>
      <c r="C741">
        <v>1970</v>
      </c>
      <c r="D741" t="s">
        <v>7</v>
      </c>
      <c r="E741" t="s">
        <v>29</v>
      </c>
      <c r="F741" t="s">
        <v>20</v>
      </c>
      <c r="G741">
        <f ca="1">YEAR(TODAY()) - tbl_Customers[[#This Row],[Birth_Year]]</f>
        <v>55</v>
      </c>
      <c r="H741" t="str" cm="1">
        <f t="array" aca="1" ref="H7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41" s="1">
        <f>EOMONTH(tbl_Customers[[#This Row],[Signup_Date]], 0)</f>
        <v>44804</v>
      </c>
    </row>
    <row r="742" spans="1:9" x14ac:dyDescent="0.25">
      <c r="A742" t="s">
        <v>759</v>
      </c>
      <c r="B742" s="1">
        <v>44396</v>
      </c>
      <c r="C742">
        <v>1965</v>
      </c>
      <c r="D742" t="s">
        <v>12</v>
      </c>
      <c r="E742" t="s">
        <v>22</v>
      </c>
      <c r="F742" t="s">
        <v>9</v>
      </c>
      <c r="G742">
        <f ca="1">YEAR(TODAY()) - tbl_Customers[[#This Row],[Birth_Year]]</f>
        <v>60</v>
      </c>
      <c r="H742" t="str" cm="1">
        <f t="array" aca="1" ref="H7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42" s="1">
        <f>EOMONTH(tbl_Customers[[#This Row],[Signup_Date]], 0)</f>
        <v>44408</v>
      </c>
    </row>
    <row r="743" spans="1:9" x14ac:dyDescent="0.25">
      <c r="A743" t="s">
        <v>760</v>
      </c>
      <c r="B743" s="1">
        <v>44932</v>
      </c>
      <c r="C743">
        <v>1969</v>
      </c>
      <c r="D743" t="s">
        <v>12</v>
      </c>
      <c r="E743" t="s">
        <v>8</v>
      </c>
      <c r="F743" t="s">
        <v>20</v>
      </c>
      <c r="G743">
        <f ca="1">YEAR(TODAY()) - tbl_Customers[[#This Row],[Birth_Year]]</f>
        <v>56</v>
      </c>
      <c r="H743" t="str" cm="1">
        <f t="array" aca="1" ref="H7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43" s="1">
        <f>EOMONTH(tbl_Customers[[#This Row],[Signup_Date]], 0)</f>
        <v>44957</v>
      </c>
    </row>
    <row r="744" spans="1:9" x14ac:dyDescent="0.25">
      <c r="A744" t="s">
        <v>761</v>
      </c>
      <c r="B744" s="1">
        <v>44910</v>
      </c>
      <c r="C744">
        <v>1976</v>
      </c>
      <c r="D744" t="s">
        <v>12</v>
      </c>
      <c r="E744" t="s">
        <v>24</v>
      </c>
      <c r="F744" t="s">
        <v>20</v>
      </c>
      <c r="G744">
        <f ca="1">YEAR(TODAY()) - tbl_Customers[[#This Row],[Birth_Year]]</f>
        <v>49</v>
      </c>
      <c r="H744" t="str" cm="1">
        <f t="array" aca="1" ref="H7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44" s="1">
        <f>EOMONTH(tbl_Customers[[#This Row],[Signup_Date]], 0)</f>
        <v>44926</v>
      </c>
    </row>
    <row r="745" spans="1:9" x14ac:dyDescent="0.25">
      <c r="A745" t="s">
        <v>762</v>
      </c>
      <c r="B745" s="1">
        <v>44590</v>
      </c>
      <c r="C745">
        <v>1990</v>
      </c>
      <c r="D745" t="s">
        <v>12</v>
      </c>
      <c r="E745" t="s">
        <v>29</v>
      </c>
      <c r="F745" t="s">
        <v>14</v>
      </c>
      <c r="G745">
        <f ca="1">YEAR(TODAY()) - tbl_Customers[[#This Row],[Birth_Year]]</f>
        <v>35</v>
      </c>
      <c r="H745" t="str" cm="1">
        <f t="array" aca="1" ref="H7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45" s="1">
        <f>EOMONTH(tbl_Customers[[#This Row],[Signup_Date]], 0)</f>
        <v>44592</v>
      </c>
    </row>
    <row r="746" spans="1:9" x14ac:dyDescent="0.25">
      <c r="A746" t="s">
        <v>763</v>
      </c>
      <c r="B746" s="1">
        <v>44703</v>
      </c>
      <c r="C746">
        <v>1998</v>
      </c>
      <c r="D746" t="s">
        <v>26</v>
      </c>
      <c r="E746" t="s">
        <v>29</v>
      </c>
      <c r="F746" t="s">
        <v>14</v>
      </c>
      <c r="G746">
        <f ca="1">YEAR(TODAY()) - tbl_Customers[[#This Row],[Birth_Year]]</f>
        <v>27</v>
      </c>
      <c r="H746" t="str" cm="1">
        <f t="array" aca="1" ref="H7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46" s="1">
        <f>EOMONTH(tbl_Customers[[#This Row],[Signup_Date]], 0)</f>
        <v>44712</v>
      </c>
    </row>
    <row r="747" spans="1:9" x14ac:dyDescent="0.25">
      <c r="A747" t="s">
        <v>764</v>
      </c>
      <c r="B747" s="1">
        <v>44606</v>
      </c>
      <c r="C747">
        <v>1978</v>
      </c>
      <c r="D747" t="s">
        <v>17</v>
      </c>
      <c r="E747" t="s">
        <v>24</v>
      </c>
      <c r="F747" t="s">
        <v>14</v>
      </c>
      <c r="G747">
        <f ca="1">YEAR(TODAY()) - tbl_Customers[[#This Row],[Birth_Year]]</f>
        <v>47</v>
      </c>
      <c r="H747" t="str" cm="1">
        <f t="array" aca="1" ref="H7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47" s="1">
        <f>EOMONTH(tbl_Customers[[#This Row],[Signup_Date]], 0)</f>
        <v>44620</v>
      </c>
    </row>
    <row r="748" spans="1:9" x14ac:dyDescent="0.25">
      <c r="A748" t="s">
        <v>765</v>
      </c>
      <c r="B748" s="1">
        <v>44446</v>
      </c>
      <c r="C748">
        <v>1990</v>
      </c>
      <c r="D748" t="s">
        <v>19</v>
      </c>
      <c r="E748" t="s">
        <v>24</v>
      </c>
      <c r="F748" t="s">
        <v>20</v>
      </c>
      <c r="G748">
        <f ca="1">YEAR(TODAY()) - tbl_Customers[[#This Row],[Birth_Year]]</f>
        <v>35</v>
      </c>
      <c r="H748" t="str" cm="1">
        <f t="array" aca="1" ref="H7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48" s="1">
        <f>EOMONTH(tbl_Customers[[#This Row],[Signup_Date]], 0)</f>
        <v>44469</v>
      </c>
    </row>
    <row r="749" spans="1:9" x14ac:dyDescent="0.25">
      <c r="A749" t="s">
        <v>766</v>
      </c>
      <c r="B749" s="1">
        <v>44348</v>
      </c>
      <c r="C749">
        <v>1991</v>
      </c>
      <c r="D749" t="s">
        <v>12</v>
      </c>
      <c r="E749" t="s">
        <v>24</v>
      </c>
      <c r="F749" t="s">
        <v>9</v>
      </c>
      <c r="G749">
        <f ca="1">YEAR(TODAY()) - tbl_Customers[[#This Row],[Birth_Year]]</f>
        <v>34</v>
      </c>
      <c r="H749" t="str" cm="1">
        <f t="array" aca="1" ref="H7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49" s="1">
        <f>EOMONTH(tbl_Customers[[#This Row],[Signup_Date]], 0)</f>
        <v>44377</v>
      </c>
    </row>
    <row r="750" spans="1:9" x14ac:dyDescent="0.25">
      <c r="A750" t="s">
        <v>767</v>
      </c>
      <c r="B750" s="1">
        <v>44868</v>
      </c>
      <c r="C750">
        <v>1973</v>
      </c>
      <c r="D750" t="s">
        <v>12</v>
      </c>
      <c r="E750" t="s">
        <v>22</v>
      </c>
      <c r="F750" t="s">
        <v>20</v>
      </c>
      <c r="G750">
        <f ca="1">YEAR(TODAY()) - tbl_Customers[[#This Row],[Birth_Year]]</f>
        <v>52</v>
      </c>
      <c r="H750" t="str" cm="1">
        <f t="array" aca="1" ref="H7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50" s="1">
        <f>EOMONTH(tbl_Customers[[#This Row],[Signup_Date]], 0)</f>
        <v>44895</v>
      </c>
    </row>
    <row r="751" spans="1:9" x14ac:dyDescent="0.25">
      <c r="A751" t="s">
        <v>768</v>
      </c>
      <c r="B751" s="1">
        <v>44901</v>
      </c>
      <c r="C751">
        <v>1990</v>
      </c>
      <c r="D751" t="s">
        <v>12</v>
      </c>
      <c r="E751" t="s">
        <v>13</v>
      </c>
      <c r="F751" t="s">
        <v>14</v>
      </c>
      <c r="G751">
        <f ca="1">YEAR(TODAY()) - tbl_Customers[[#This Row],[Birth_Year]]</f>
        <v>35</v>
      </c>
      <c r="H751" t="str" cm="1">
        <f t="array" aca="1" ref="H7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51" s="1">
        <f>EOMONTH(tbl_Customers[[#This Row],[Signup_Date]], 0)</f>
        <v>44926</v>
      </c>
    </row>
    <row r="752" spans="1:9" x14ac:dyDescent="0.25">
      <c r="A752" t="s">
        <v>769</v>
      </c>
      <c r="B752" s="1">
        <v>44202</v>
      </c>
      <c r="C752">
        <v>1986</v>
      </c>
      <c r="D752" t="s">
        <v>17</v>
      </c>
      <c r="E752" t="s">
        <v>29</v>
      </c>
      <c r="F752" t="s">
        <v>14</v>
      </c>
      <c r="G752">
        <f ca="1">YEAR(TODAY()) - tbl_Customers[[#This Row],[Birth_Year]]</f>
        <v>39</v>
      </c>
      <c r="H752" t="str" cm="1">
        <f t="array" aca="1" ref="H7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52" s="1">
        <f>EOMONTH(tbl_Customers[[#This Row],[Signup_Date]], 0)</f>
        <v>44227</v>
      </c>
    </row>
    <row r="753" spans="1:9" x14ac:dyDescent="0.25">
      <c r="A753" t="s">
        <v>770</v>
      </c>
      <c r="B753" s="1">
        <v>44965</v>
      </c>
      <c r="C753">
        <v>1994</v>
      </c>
      <c r="D753" t="s">
        <v>7</v>
      </c>
      <c r="E753" t="s">
        <v>13</v>
      </c>
      <c r="F753" t="s">
        <v>9</v>
      </c>
      <c r="G753">
        <f ca="1">YEAR(TODAY()) - tbl_Customers[[#This Row],[Birth_Year]]</f>
        <v>31</v>
      </c>
      <c r="H753" t="str" cm="1">
        <f t="array" aca="1" ref="H7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53" s="1">
        <f>EOMONTH(tbl_Customers[[#This Row],[Signup_Date]], 0)</f>
        <v>44985</v>
      </c>
    </row>
    <row r="754" spans="1:9" x14ac:dyDescent="0.25">
      <c r="A754" t="s">
        <v>771</v>
      </c>
      <c r="B754" s="1">
        <v>45078</v>
      </c>
      <c r="C754">
        <v>1981</v>
      </c>
      <c r="D754" t="s">
        <v>7</v>
      </c>
      <c r="E754" t="s">
        <v>13</v>
      </c>
      <c r="F754" t="s">
        <v>14</v>
      </c>
      <c r="G754">
        <f ca="1">YEAR(TODAY()) - tbl_Customers[[#This Row],[Birth_Year]]</f>
        <v>44</v>
      </c>
      <c r="H754" t="str" cm="1">
        <f t="array" aca="1" ref="H7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54" s="1">
        <f>EOMONTH(tbl_Customers[[#This Row],[Signup_Date]], 0)</f>
        <v>45107</v>
      </c>
    </row>
    <row r="755" spans="1:9" x14ac:dyDescent="0.25">
      <c r="A755" t="s">
        <v>772</v>
      </c>
      <c r="B755" s="1">
        <v>44985</v>
      </c>
      <c r="C755">
        <v>1990</v>
      </c>
      <c r="D755" t="s">
        <v>26</v>
      </c>
      <c r="E755" t="s">
        <v>24</v>
      </c>
      <c r="F755" t="s">
        <v>14</v>
      </c>
      <c r="G755">
        <f ca="1">YEAR(TODAY()) - tbl_Customers[[#This Row],[Birth_Year]]</f>
        <v>35</v>
      </c>
      <c r="H755" t="str" cm="1">
        <f t="array" aca="1" ref="H7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55" s="1">
        <f>EOMONTH(tbl_Customers[[#This Row],[Signup_Date]], 0)</f>
        <v>44985</v>
      </c>
    </row>
    <row r="756" spans="1:9" x14ac:dyDescent="0.25">
      <c r="A756" t="s">
        <v>773</v>
      </c>
      <c r="B756" s="1">
        <v>44306</v>
      </c>
      <c r="C756">
        <v>2000</v>
      </c>
      <c r="D756" t="s">
        <v>7</v>
      </c>
      <c r="E756" t="s">
        <v>22</v>
      </c>
      <c r="F756" t="s">
        <v>14</v>
      </c>
      <c r="G756">
        <f ca="1">YEAR(TODAY()) - tbl_Customers[[#This Row],[Birth_Year]]</f>
        <v>25</v>
      </c>
      <c r="H756" t="str" cm="1">
        <f t="array" aca="1" ref="H7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56" s="1">
        <f>EOMONTH(tbl_Customers[[#This Row],[Signup_Date]], 0)</f>
        <v>44316</v>
      </c>
    </row>
    <row r="757" spans="1:9" x14ac:dyDescent="0.25">
      <c r="A757" t="s">
        <v>774</v>
      </c>
      <c r="B757" s="1">
        <v>44994</v>
      </c>
      <c r="C757">
        <v>1965</v>
      </c>
      <c r="D757" t="s">
        <v>12</v>
      </c>
      <c r="E757" t="s">
        <v>8</v>
      </c>
      <c r="F757" t="s">
        <v>9</v>
      </c>
      <c r="G757">
        <f ca="1">YEAR(TODAY()) - tbl_Customers[[#This Row],[Birth_Year]]</f>
        <v>60</v>
      </c>
      <c r="H757" t="str" cm="1">
        <f t="array" aca="1" ref="H7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57" s="1">
        <f>EOMONTH(tbl_Customers[[#This Row],[Signup_Date]], 0)</f>
        <v>45016</v>
      </c>
    </row>
    <row r="758" spans="1:9" x14ac:dyDescent="0.25">
      <c r="A758" t="s">
        <v>775</v>
      </c>
      <c r="B758" s="1">
        <v>44632</v>
      </c>
      <c r="C758">
        <v>1972</v>
      </c>
      <c r="D758" t="s">
        <v>12</v>
      </c>
      <c r="E758" t="s">
        <v>22</v>
      </c>
      <c r="F758" t="s">
        <v>20</v>
      </c>
      <c r="G758">
        <f ca="1">YEAR(TODAY()) - tbl_Customers[[#This Row],[Birth_Year]]</f>
        <v>53</v>
      </c>
      <c r="H758" t="str" cm="1">
        <f t="array" aca="1" ref="H7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58" s="1">
        <f>EOMONTH(tbl_Customers[[#This Row],[Signup_Date]], 0)</f>
        <v>44651</v>
      </c>
    </row>
    <row r="759" spans="1:9" x14ac:dyDescent="0.25">
      <c r="A759" t="s">
        <v>776</v>
      </c>
      <c r="B759" s="1">
        <v>44421</v>
      </c>
      <c r="C759">
        <v>1999</v>
      </c>
      <c r="D759" t="s">
        <v>12</v>
      </c>
      <c r="E759" t="s">
        <v>13</v>
      </c>
      <c r="F759" t="s">
        <v>14</v>
      </c>
      <c r="G759">
        <f ca="1">YEAR(TODAY()) - tbl_Customers[[#This Row],[Birth_Year]]</f>
        <v>26</v>
      </c>
      <c r="H759" t="str" cm="1">
        <f t="array" aca="1" ref="H7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59" s="1">
        <f>EOMONTH(tbl_Customers[[#This Row],[Signup_Date]], 0)</f>
        <v>44439</v>
      </c>
    </row>
    <row r="760" spans="1:9" x14ac:dyDescent="0.25">
      <c r="A760" t="s">
        <v>777</v>
      </c>
      <c r="B760" s="1">
        <v>44377</v>
      </c>
      <c r="C760">
        <v>1979</v>
      </c>
      <c r="D760" t="s">
        <v>26</v>
      </c>
      <c r="E760" t="s">
        <v>22</v>
      </c>
      <c r="F760" t="s">
        <v>9</v>
      </c>
      <c r="G760">
        <f ca="1">YEAR(TODAY()) - tbl_Customers[[#This Row],[Birth_Year]]</f>
        <v>46</v>
      </c>
      <c r="H760" t="str" cm="1">
        <f t="array" aca="1" ref="H7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60" s="1">
        <f>EOMONTH(tbl_Customers[[#This Row],[Signup_Date]], 0)</f>
        <v>44377</v>
      </c>
    </row>
    <row r="761" spans="1:9" x14ac:dyDescent="0.25">
      <c r="A761" t="s">
        <v>778</v>
      </c>
      <c r="B761" s="1">
        <v>45020</v>
      </c>
      <c r="C761">
        <v>1986</v>
      </c>
      <c r="D761" t="s">
        <v>12</v>
      </c>
      <c r="E761" t="s">
        <v>24</v>
      </c>
      <c r="F761" t="s">
        <v>14</v>
      </c>
      <c r="G761">
        <f ca="1">YEAR(TODAY()) - tbl_Customers[[#This Row],[Birth_Year]]</f>
        <v>39</v>
      </c>
      <c r="H761" t="str" cm="1">
        <f t="array" aca="1" ref="H7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61" s="1">
        <f>EOMONTH(tbl_Customers[[#This Row],[Signup_Date]], 0)</f>
        <v>45046</v>
      </c>
    </row>
    <row r="762" spans="1:9" x14ac:dyDescent="0.25">
      <c r="A762" t="s">
        <v>779</v>
      </c>
      <c r="B762" s="1">
        <v>44909</v>
      </c>
      <c r="C762">
        <v>1978</v>
      </c>
      <c r="D762" t="s">
        <v>7</v>
      </c>
      <c r="E762" t="s">
        <v>8</v>
      </c>
      <c r="F762" t="s">
        <v>9</v>
      </c>
      <c r="G762">
        <f ca="1">YEAR(TODAY()) - tbl_Customers[[#This Row],[Birth_Year]]</f>
        <v>47</v>
      </c>
      <c r="H762" t="str" cm="1">
        <f t="array" aca="1" ref="H7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62" s="1">
        <f>EOMONTH(tbl_Customers[[#This Row],[Signup_Date]], 0)</f>
        <v>44926</v>
      </c>
    </row>
    <row r="763" spans="1:9" x14ac:dyDescent="0.25">
      <c r="A763" t="s">
        <v>780</v>
      </c>
      <c r="B763" s="1">
        <v>44727</v>
      </c>
      <c r="C763">
        <v>1990</v>
      </c>
      <c r="D763" t="s">
        <v>17</v>
      </c>
      <c r="E763" t="s">
        <v>24</v>
      </c>
      <c r="F763" t="s">
        <v>14</v>
      </c>
      <c r="G763">
        <f ca="1">YEAR(TODAY()) - tbl_Customers[[#This Row],[Birth_Year]]</f>
        <v>35</v>
      </c>
      <c r="H763" t="str" cm="1">
        <f t="array" aca="1" ref="H7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63" s="1">
        <f>EOMONTH(tbl_Customers[[#This Row],[Signup_Date]], 0)</f>
        <v>44742</v>
      </c>
    </row>
    <row r="764" spans="1:9" x14ac:dyDescent="0.25">
      <c r="A764" t="s">
        <v>781</v>
      </c>
      <c r="B764" s="1">
        <v>44672</v>
      </c>
      <c r="C764">
        <v>1992</v>
      </c>
      <c r="D764" t="s">
        <v>17</v>
      </c>
      <c r="E764" t="s">
        <v>8</v>
      </c>
      <c r="F764" t="s">
        <v>9</v>
      </c>
      <c r="G764">
        <f ca="1">YEAR(TODAY()) - tbl_Customers[[#This Row],[Birth_Year]]</f>
        <v>33</v>
      </c>
      <c r="H764" t="str" cm="1">
        <f t="array" aca="1" ref="H7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64" s="1">
        <f>EOMONTH(tbl_Customers[[#This Row],[Signup_Date]], 0)</f>
        <v>44681</v>
      </c>
    </row>
    <row r="765" spans="1:9" x14ac:dyDescent="0.25">
      <c r="A765" t="s">
        <v>782</v>
      </c>
      <c r="B765" s="1">
        <v>44248</v>
      </c>
      <c r="C765">
        <v>1987</v>
      </c>
      <c r="D765" t="s">
        <v>19</v>
      </c>
      <c r="E765" t="s">
        <v>13</v>
      </c>
      <c r="F765" t="s">
        <v>14</v>
      </c>
      <c r="G765">
        <f ca="1">YEAR(TODAY()) - tbl_Customers[[#This Row],[Birth_Year]]</f>
        <v>38</v>
      </c>
      <c r="H765" t="str" cm="1">
        <f t="array" aca="1" ref="H7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65" s="1">
        <f>EOMONTH(tbl_Customers[[#This Row],[Signup_Date]], 0)</f>
        <v>44255</v>
      </c>
    </row>
    <row r="766" spans="1:9" x14ac:dyDescent="0.25">
      <c r="A766" t="s">
        <v>783</v>
      </c>
      <c r="B766" s="1">
        <v>44767</v>
      </c>
      <c r="C766">
        <v>1978</v>
      </c>
      <c r="D766" t="s">
        <v>7</v>
      </c>
      <c r="E766" t="s">
        <v>8</v>
      </c>
      <c r="F766" t="s">
        <v>20</v>
      </c>
      <c r="G766">
        <f ca="1">YEAR(TODAY()) - tbl_Customers[[#This Row],[Birth_Year]]</f>
        <v>47</v>
      </c>
      <c r="H766" t="str" cm="1">
        <f t="array" aca="1" ref="H7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66" s="1">
        <f>EOMONTH(tbl_Customers[[#This Row],[Signup_Date]], 0)</f>
        <v>44773</v>
      </c>
    </row>
    <row r="767" spans="1:9" x14ac:dyDescent="0.25">
      <c r="A767" t="s">
        <v>784</v>
      </c>
      <c r="B767" s="1">
        <v>44452</v>
      </c>
      <c r="C767">
        <v>1988</v>
      </c>
      <c r="D767" t="s">
        <v>12</v>
      </c>
      <c r="E767" t="s">
        <v>8</v>
      </c>
      <c r="F767" t="s">
        <v>14</v>
      </c>
      <c r="G767">
        <f ca="1">YEAR(TODAY()) - tbl_Customers[[#This Row],[Birth_Year]]</f>
        <v>37</v>
      </c>
      <c r="H767" t="str" cm="1">
        <f t="array" aca="1" ref="H7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67" s="1">
        <f>EOMONTH(tbl_Customers[[#This Row],[Signup_Date]], 0)</f>
        <v>44469</v>
      </c>
    </row>
    <row r="768" spans="1:9" x14ac:dyDescent="0.25">
      <c r="A768" t="s">
        <v>785</v>
      </c>
      <c r="B768" s="1">
        <v>45065</v>
      </c>
      <c r="C768">
        <v>1966</v>
      </c>
      <c r="D768" t="s">
        <v>17</v>
      </c>
      <c r="E768" t="s">
        <v>8</v>
      </c>
      <c r="F768" t="s">
        <v>9</v>
      </c>
      <c r="G768">
        <f ca="1">YEAR(TODAY()) - tbl_Customers[[#This Row],[Birth_Year]]</f>
        <v>59</v>
      </c>
      <c r="H768" t="str" cm="1">
        <f t="array" aca="1" ref="H7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68" s="1">
        <f>EOMONTH(tbl_Customers[[#This Row],[Signup_Date]], 0)</f>
        <v>45077</v>
      </c>
    </row>
    <row r="769" spans="1:9" x14ac:dyDescent="0.25">
      <c r="A769" t="s">
        <v>786</v>
      </c>
      <c r="B769" s="1">
        <v>44321</v>
      </c>
      <c r="C769">
        <v>1990</v>
      </c>
      <c r="D769" t="s">
        <v>7</v>
      </c>
      <c r="E769" t="s">
        <v>22</v>
      </c>
      <c r="F769" t="s">
        <v>14</v>
      </c>
      <c r="G769">
        <f ca="1">YEAR(TODAY()) - tbl_Customers[[#This Row],[Birth_Year]]</f>
        <v>35</v>
      </c>
      <c r="H769" t="str" cm="1">
        <f t="array" aca="1" ref="H7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69" s="1">
        <f>EOMONTH(tbl_Customers[[#This Row],[Signup_Date]], 0)</f>
        <v>44347</v>
      </c>
    </row>
    <row r="770" spans="1:9" x14ac:dyDescent="0.25">
      <c r="A770" t="s">
        <v>787</v>
      </c>
      <c r="B770" s="1">
        <v>44664</v>
      </c>
      <c r="C770">
        <v>1978</v>
      </c>
      <c r="D770" t="s">
        <v>17</v>
      </c>
      <c r="E770" t="s">
        <v>22</v>
      </c>
      <c r="F770" t="s">
        <v>20</v>
      </c>
      <c r="G770">
        <f ca="1">YEAR(TODAY()) - tbl_Customers[[#This Row],[Birth_Year]]</f>
        <v>47</v>
      </c>
      <c r="H770" t="str" cm="1">
        <f t="array" aca="1" ref="H7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70" s="1">
        <f>EOMONTH(tbl_Customers[[#This Row],[Signup_Date]], 0)</f>
        <v>44681</v>
      </c>
    </row>
    <row r="771" spans="1:9" x14ac:dyDescent="0.25">
      <c r="A771" t="s">
        <v>788</v>
      </c>
      <c r="B771" s="1">
        <v>44333</v>
      </c>
      <c r="C771">
        <v>1971</v>
      </c>
      <c r="D771" t="s">
        <v>12</v>
      </c>
      <c r="E771" t="s">
        <v>13</v>
      </c>
      <c r="F771" t="s">
        <v>14</v>
      </c>
      <c r="G771">
        <f ca="1">YEAR(TODAY()) - tbl_Customers[[#This Row],[Birth_Year]]</f>
        <v>54</v>
      </c>
      <c r="H771" t="str" cm="1">
        <f t="array" aca="1" ref="H7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71" s="1">
        <f>EOMONTH(tbl_Customers[[#This Row],[Signup_Date]], 0)</f>
        <v>44347</v>
      </c>
    </row>
    <row r="772" spans="1:9" x14ac:dyDescent="0.25">
      <c r="A772" t="s">
        <v>789</v>
      </c>
      <c r="B772" s="1">
        <v>45017</v>
      </c>
      <c r="C772">
        <v>1967</v>
      </c>
      <c r="D772" t="s">
        <v>17</v>
      </c>
      <c r="E772" t="s">
        <v>8</v>
      </c>
      <c r="F772" t="s">
        <v>9</v>
      </c>
      <c r="G772">
        <f ca="1">YEAR(TODAY()) - tbl_Customers[[#This Row],[Birth_Year]]</f>
        <v>58</v>
      </c>
      <c r="H772" t="str" cm="1">
        <f t="array" aca="1" ref="H7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72" s="1">
        <f>EOMONTH(tbl_Customers[[#This Row],[Signup_Date]], 0)</f>
        <v>45046</v>
      </c>
    </row>
    <row r="773" spans="1:9" x14ac:dyDescent="0.25">
      <c r="A773" t="s">
        <v>790</v>
      </c>
      <c r="B773" s="1">
        <v>44672</v>
      </c>
      <c r="C773">
        <v>1987</v>
      </c>
      <c r="D773" t="s">
        <v>19</v>
      </c>
      <c r="E773" t="s">
        <v>29</v>
      </c>
      <c r="F773" t="s">
        <v>9</v>
      </c>
      <c r="G773">
        <f ca="1">YEAR(TODAY()) - tbl_Customers[[#This Row],[Birth_Year]]</f>
        <v>38</v>
      </c>
      <c r="H773" t="str" cm="1">
        <f t="array" aca="1" ref="H7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73" s="1">
        <f>EOMONTH(tbl_Customers[[#This Row],[Signup_Date]], 0)</f>
        <v>44681</v>
      </c>
    </row>
    <row r="774" spans="1:9" x14ac:dyDescent="0.25">
      <c r="A774" t="s">
        <v>791</v>
      </c>
      <c r="B774" s="1">
        <v>44880</v>
      </c>
      <c r="C774">
        <v>1982</v>
      </c>
      <c r="D774" t="s">
        <v>19</v>
      </c>
      <c r="E774" t="s">
        <v>13</v>
      </c>
      <c r="F774" t="s">
        <v>20</v>
      </c>
      <c r="G774">
        <f ca="1">YEAR(TODAY()) - tbl_Customers[[#This Row],[Birth_Year]]</f>
        <v>43</v>
      </c>
      <c r="H774" t="str" cm="1">
        <f t="array" aca="1" ref="H7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74" s="1">
        <f>EOMONTH(tbl_Customers[[#This Row],[Signup_Date]], 0)</f>
        <v>44895</v>
      </c>
    </row>
    <row r="775" spans="1:9" x14ac:dyDescent="0.25">
      <c r="A775" t="s">
        <v>792</v>
      </c>
      <c r="B775" s="1">
        <v>44740</v>
      </c>
      <c r="C775">
        <v>2002</v>
      </c>
      <c r="D775" t="s">
        <v>17</v>
      </c>
      <c r="E775" t="s">
        <v>8</v>
      </c>
      <c r="F775" t="s">
        <v>9</v>
      </c>
      <c r="G775">
        <f ca="1">YEAR(TODAY()) - tbl_Customers[[#This Row],[Birth_Year]]</f>
        <v>23</v>
      </c>
      <c r="H775" t="str" cm="1">
        <f t="array" aca="1" ref="H7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775" s="1">
        <f>EOMONTH(tbl_Customers[[#This Row],[Signup_Date]], 0)</f>
        <v>44742</v>
      </c>
    </row>
    <row r="776" spans="1:9" x14ac:dyDescent="0.25">
      <c r="A776" t="s">
        <v>793</v>
      </c>
      <c r="B776" s="1">
        <v>44769</v>
      </c>
      <c r="C776">
        <v>1999</v>
      </c>
      <c r="D776" t="s">
        <v>7</v>
      </c>
      <c r="E776" t="s">
        <v>8</v>
      </c>
      <c r="F776" t="s">
        <v>14</v>
      </c>
      <c r="G776">
        <f ca="1">YEAR(TODAY()) - tbl_Customers[[#This Row],[Birth_Year]]</f>
        <v>26</v>
      </c>
      <c r="H776" t="str" cm="1">
        <f t="array" aca="1" ref="H7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76" s="1">
        <f>EOMONTH(tbl_Customers[[#This Row],[Signup_Date]], 0)</f>
        <v>44773</v>
      </c>
    </row>
    <row r="777" spans="1:9" x14ac:dyDescent="0.25">
      <c r="A777" t="s">
        <v>794</v>
      </c>
      <c r="B777" s="1">
        <v>44806</v>
      </c>
      <c r="C777">
        <v>1979</v>
      </c>
      <c r="D777" t="s">
        <v>7</v>
      </c>
      <c r="E777" t="s">
        <v>22</v>
      </c>
      <c r="F777" t="s">
        <v>14</v>
      </c>
      <c r="G777">
        <f ca="1">YEAR(TODAY()) - tbl_Customers[[#This Row],[Birth_Year]]</f>
        <v>46</v>
      </c>
      <c r="H777" t="str" cm="1">
        <f t="array" aca="1" ref="H7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77" s="1">
        <f>EOMONTH(tbl_Customers[[#This Row],[Signup_Date]], 0)</f>
        <v>44834</v>
      </c>
    </row>
    <row r="778" spans="1:9" x14ac:dyDescent="0.25">
      <c r="A778" t="s">
        <v>795</v>
      </c>
      <c r="B778" s="1">
        <v>44521</v>
      </c>
      <c r="C778">
        <v>1989</v>
      </c>
      <c r="D778" t="s">
        <v>7</v>
      </c>
      <c r="E778" t="s">
        <v>13</v>
      </c>
      <c r="F778" t="s">
        <v>14</v>
      </c>
      <c r="G778">
        <f ca="1">YEAR(TODAY()) - tbl_Customers[[#This Row],[Birth_Year]]</f>
        <v>36</v>
      </c>
      <c r="H778" t="str" cm="1">
        <f t="array" aca="1" ref="H7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78" s="1">
        <f>EOMONTH(tbl_Customers[[#This Row],[Signup_Date]], 0)</f>
        <v>44530</v>
      </c>
    </row>
    <row r="779" spans="1:9" x14ac:dyDescent="0.25">
      <c r="A779" t="s">
        <v>796</v>
      </c>
      <c r="B779" s="1">
        <v>44970</v>
      </c>
      <c r="C779">
        <v>2001</v>
      </c>
      <c r="D779" t="s">
        <v>17</v>
      </c>
      <c r="E779" t="s">
        <v>8</v>
      </c>
      <c r="F779" t="s">
        <v>9</v>
      </c>
      <c r="G779">
        <f ca="1">YEAR(TODAY()) - tbl_Customers[[#This Row],[Birth_Year]]</f>
        <v>24</v>
      </c>
      <c r="H779" t="str" cm="1">
        <f t="array" aca="1" ref="H7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779" s="1">
        <f>EOMONTH(tbl_Customers[[#This Row],[Signup_Date]], 0)</f>
        <v>44985</v>
      </c>
    </row>
    <row r="780" spans="1:9" x14ac:dyDescent="0.25">
      <c r="A780" t="s">
        <v>797</v>
      </c>
      <c r="B780" s="1">
        <v>44650</v>
      </c>
      <c r="C780">
        <v>1992</v>
      </c>
      <c r="D780" t="s">
        <v>7</v>
      </c>
      <c r="E780" t="s">
        <v>8</v>
      </c>
      <c r="F780" t="s">
        <v>14</v>
      </c>
      <c r="G780">
        <f ca="1">YEAR(TODAY()) - tbl_Customers[[#This Row],[Birth_Year]]</f>
        <v>33</v>
      </c>
      <c r="H780" t="str" cm="1">
        <f t="array" aca="1" ref="H7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80" s="1">
        <f>EOMONTH(tbl_Customers[[#This Row],[Signup_Date]], 0)</f>
        <v>44651</v>
      </c>
    </row>
    <row r="781" spans="1:9" x14ac:dyDescent="0.25">
      <c r="A781" t="s">
        <v>798</v>
      </c>
      <c r="B781" s="1">
        <v>44824</v>
      </c>
      <c r="C781">
        <v>1974</v>
      </c>
      <c r="D781" t="s">
        <v>12</v>
      </c>
      <c r="E781" t="s">
        <v>13</v>
      </c>
      <c r="F781" t="s">
        <v>14</v>
      </c>
      <c r="G781">
        <f ca="1">YEAR(TODAY()) - tbl_Customers[[#This Row],[Birth_Year]]</f>
        <v>51</v>
      </c>
      <c r="H781" t="str" cm="1">
        <f t="array" aca="1" ref="H7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81" s="1">
        <f>EOMONTH(tbl_Customers[[#This Row],[Signup_Date]], 0)</f>
        <v>44834</v>
      </c>
    </row>
    <row r="782" spans="1:9" x14ac:dyDescent="0.25">
      <c r="A782" t="s">
        <v>799</v>
      </c>
      <c r="B782" s="1">
        <v>45031</v>
      </c>
      <c r="C782">
        <v>2003</v>
      </c>
      <c r="D782" t="s">
        <v>19</v>
      </c>
      <c r="E782" t="s">
        <v>29</v>
      </c>
      <c r="F782" t="s">
        <v>14</v>
      </c>
      <c r="G782">
        <f ca="1">YEAR(TODAY()) - tbl_Customers[[#This Row],[Birth_Year]]</f>
        <v>22</v>
      </c>
      <c r="H782" t="str" cm="1">
        <f t="array" aca="1" ref="H7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782" s="1">
        <f>EOMONTH(tbl_Customers[[#This Row],[Signup_Date]], 0)</f>
        <v>45046</v>
      </c>
    </row>
    <row r="783" spans="1:9" x14ac:dyDescent="0.25">
      <c r="A783" t="s">
        <v>800</v>
      </c>
      <c r="B783" s="1">
        <v>44933</v>
      </c>
      <c r="C783">
        <v>1981</v>
      </c>
      <c r="D783" t="s">
        <v>12</v>
      </c>
      <c r="E783" t="s">
        <v>13</v>
      </c>
      <c r="F783" t="s">
        <v>20</v>
      </c>
      <c r="G783">
        <f ca="1">YEAR(TODAY()) - tbl_Customers[[#This Row],[Birth_Year]]</f>
        <v>44</v>
      </c>
      <c r="H783" t="str" cm="1">
        <f t="array" aca="1" ref="H7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83" s="1">
        <f>EOMONTH(tbl_Customers[[#This Row],[Signup_Date]], 0)</f>
        <v>44957</v>
      </c>
    </row>
    <row r="784" spans="1:9" x14ac:dyDescent="0.25">
      <c r="A784" t="s">
        <v>801</v>
      </c>
      <c r="B784" s="1">
        <v>44713</v>
      </c>
      <c r="C784">
        <v>2003</v>
      </c>
      <c r="D784" t="s">
        <v>7</v>
      </c>
      <c r="E784" t="s">
        <v>13</v>
      </c>
      <c r="F784" t="s">
        <v>9</v>
      </c>
      <c r="G784">
        <f ca="1">YEAR(TODAY()) - tbl_Customers[[#This Row],[Birth_Year]]</f>
        <v>22</v>
      </c>
      <c r="H784" t="str" cm="1">
        <f t="array" aca="1" ref="H7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784" s="1">
        <f>EOMONTH(tbl_Customers[[#This Row],[Signup_Date]], 0)</f>
        <v>44742</v>
      </c>
    </row>
    <row r="785" spans="1:9" x14ac:dyDescent="0.25">
      <c r="A785" t="s">
        <v>802</v>
      </c>
      <c r="B785" s="1">
        <v>44633</v>
      </c>
      <c r="C785">
        <v>1986</v>
      </c>
      <c r="D785" t="s">
        <v>12</v>
      </c>
      <c r="E785" t="s">
        <v>29</v>
      </c>
      <c r="F785" t="s">
        <v>9</v>
      </c>
      <c r="G785">
        <f ca="1">YEAR(TODAY()) - tbl_Customers[[#This Row],[Birth_Year]]</f>
        <v>39</v>
      </c>
      <c r="H785" t="str" cm="1">
        <f t="array" aca="1" ref="H7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85" s="1">
        <f>EOMONTH(tbl_Customers[[#This Row],[Signup_Date]], 0)</f>
        <v>44651</v>
      </c>
    </row>
    <row r="786" spans="1:9" x14ac:dyDescent="0.25">
      <c r="A786" t="s">
        <v>803</v>
      </c>
      <c r="B786" s="1">
        <v>45047</v>
      </c>
      <c r="C786">
        <v>1990</v>
      </c>
      <c r="D786" t="s">
        <v>7</v>
      </c>
      <c r="E786" t="s">
        <v>13</v>
      </c>
      <c r="F786" t="s">
        <v>9</v>
      </c>
      <c r="G786">
        <f ca="1">YEAR(TODAY()) - tbl_Customers[[#This Row],[Birth_Year]]</f>
        <v>35</v>
      </c>
      <c r="H786" t="str" cm="1">
        <f t="array" aca="1" ref="H7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86" s="1">
        <f>EOMONTH(tbl_Customers[[#This Row],[Signup_Date]], 0)</f>
        <v>45077</v>
      </c>
    </row>
    <row r="787" spans="1:9" x14ac:dyDescent="0.25">
      <c r="A787" t="s">
        <v>804</v>
      </c>
      <c r="B787" s="1">
        <v>44758</v>
      </c>
      <c r="C787">
        <v>1989</v>
      </c>
      <c r="D787" t="s">
        <v>17</v>
      </c>
      <c r="E787" t="s">
        <v>8</v>
      </c>
      <c r="F787" t="s">
        <v>20</v>
      </c>
      <c r="G787">
        <f ca="1">YEAR(TODAY()) - tbl_Customers[[#This Row],[Birth_Year]]</f>
        <v>36</v>
      </c>
      <c r="H787" t="str" cm="1">
        <f t="array" aca="1" ref="H7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87" s="1">
        <f>EOMONTH(tbl_Customers[[#This Row],[Signup_Date]], 0)</f>
        <v>44773</v>
      </c>
    </row>
    <row r="788" spans="1:9" x14ac:dyDescent="0.25">
      <c r="A788" t="s">
        <v>805</v>
      </c>
      <c r="B788" s="1">
        <v>44653</v>
      </c>
      <c r="C788">
        <v>1981</v>
      </c>
      <c r="D788" t="s">
        <v>12</v>
      </c>
      <c r="E788" t="s">
        <v>13</v>
      </c>
      <c r="F788" t="s">
        <v>9</v>
      </c>
      <c r="G788">
        <f ca="1">YEAR(TODAY()) - tbl_Customers[[#This Row],[Birth_Year]]</f>
        <v>44</v>
      </c>
      <c r="H788" t="str" cm="1">
        <f t="array" aca="1" ref="H7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88" s="1">
        <f>EOMONTH(tbl_Customers[[#This Row],[Signup_Date]], 0)</f>
        <v>44681</v>
      </c>
    </row>
    <row r="789" spans="1:9" x14ac:dyDescent="0.25">
      <c r="A789" t="s">
        <v>806</v>
      </c>
      <c r="B789" s="1">
        <v>44359</v>
      </c>
      <c r="C789">
        <v>1977</v>
      </c>
      <c r="D789" t="s">
        <v>17</v>
      </c>
      <c r="E789" t="s">
        <v>29</v>
      </c>
      <c r="F789" t="s">
        <v>20</v>
      </c>
      <c r="G789">
        <f ca="1">YEAR(TODAY()) - tbl_Customers[[#This Row],[Birth_Year]]</f>
        <v>48</v>
      </c>
      <c r="H789" t="str" cm="1">
        <f t="array" aca="1" ref="H7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89" s="1">
        <f>EOMONTH(tbl_Customers[[#This Row],[Signup_Date]], 0)</f>
        <v>44377</v>
      </c>
    </row>
    <row r="790" spans="1:9" x14ac:dyDescent="0.25">
      <c r="A790" t="s">
        <v>807</v>
      </c>
      <c r="B790" s="1">
        <v>44958</v>
      </c>
      <c r="C790">
        <v>1984</v>
      </c>
      <c r="D790" t="s">
        <v>17</v>
      </c>
      <c r="E790" t="s">
        <v>24</v>
      </c>
      <c r="F790" t="s">
        <v>20</v>
      </c>
      <c r="G790">
        <f ca="1">YEAR(TODAY()) - tbl_Customers[[#This Row],[Birth_Year]]</f>
        <v>41</v>
      </c>
      <c r="H790" t="str" cm="1">
        <f t="array" aca="1" ref="H7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90" s="1">
        <f>EOMONTH(tbl_Customers[[#This Row],[Signup_Date]], 0)</f>
        <v>44985</v>
      </c>
    </row>
    <row r="791" spans="1:9" x14ac:dyDescent="0.25">
      <c r="A791" t="s">
        <v>808</v>
      </c>
      <c r="B791" s="1">
        <v>45079</v>
      </c>
      <c r="C791">
        <v>1989</v>
      </c>
      <c r="D791" t="s">
        <v>26</v>
      </c>
      <c r="E791" t="s">
        <v>13</v>
      </c>
      <c r="F791" t="s">
        <v>9</v>
      </c>
      <c r="G791">
        <f ca="1">YEAR(TODAY()) - tbl_Customers[[#This Row],[Birth_Year]]</f>
        <v>36</v>
      </c>
      <c r="H791" t="str" cm="1">
        <f t="array" aca="1" ref="H7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91" s="1">
        <f>EOMONTH(tbl_Customers[[#This Row],[Signup_Date]], 0)</f>
        <v>45107</v>
      </c>
    </row>
    <row r="792" spans="1:9" x14ac:dyDescent="0.25">
      <c r="A792" t="s">
        <v>809</v>
      </c>
      <c r="B792" s="1">
        <v>44683</v>
      </c>
      <c r="C792">
        <v>1968</v>
      </c>
      <c r="D792" t="s">
        <v>7</v>
      </c>
      <c r="E792" t="s">
        <v>22</v>
      </c>
      <c r="F792" t="s">
        <v>14</v>
      </c>
      <c r="G792">
        <f ca="1">YEAR(TODAY()) - tbl_Customers[[#This Row],[Birth_Year]]</f>
        <v>57</v>
      </c>
      <c r="H792" t="str" cm="1">
        <f t="array" aca="1" ref="H7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92" s="1">
        <f>EOMONTH(tbl_Customers[[#This Row],[Signup_Date]], 0)</f>
        <v>44712</v>
      </c>
    </row>
    <row r="793" spans="1:9" x14ac:dyDescent="0.25">
      <c r="A793" t="s">
        <v>810</v>
      </c>
      <c r="B793" s="1">
        <v>44657</v>
      </c>
      <c r="C793">
        <v>1974</v>
      </c>
      <c r="D793" t="s">
        <v>19</v>
      </c>
      <c r="E793" t="s">
        <v>8</v>
      </c>
      <c r="F793" t="s">
        <v>14</v>
      </c>
      <c r="G793">
        <f ca="1">YEAR(TODAY()) - tbl_Customers[[#This Row],[Birth_Year]]</f>
        <v>51</v>
      </c>
      <c r="H793" t="str" cm="1">
        <f t="array" aca="1" ref="H7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93" s="1">
        <f>EOMONTH(tbl_Customers[[#This Row],[Signup_Date]], 0)</f>
        <v>44681</v>
      </c>
    </row>
    <row r="794" spans="1:9" x14ac:dyDescent="0.25">
      <c r="A794" t="s">
        <v>811</v>
      </c>
      <c r="B794" s="1">
        <v>44462</v>
      </c>
      <c r="C794">
        <v>1967</v>
      </c>
      <c r="D794" t="s">
        <v>7</v>
      </c>
      <c r="E794" t="s">
        <v>8</v>
      </c>
      <c r="F794" t="s">
        <v>9</v>
      </c>
      <c r="G794">
        <f ca="1">YEAR(TODAY()) - tbl_Customers[[#This Row],[Birth_Year]]</f>
        <v>58</v>
      </c>
      <c r="H794" t="str" cm="1">
        <f t="array" aca="1" ref="H7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794" s="1">
        <f>EOMONTH(tbl_Customers[[#This Row],[Signup_Date]], 0)</f>
        <v>44469</v>
      </c>
    </row>
    <row r="795" spans="1:9" x14ac:dyDescent="0.25">
      <c r="A795" t="s">
        <v>812</v>
      </c>
      <c r="B795" s="1">
        <v>44966</v>
      </c>
      <c r="C795">
        <v>1982</v>
      </c>
      <c r="D795" t="s">
        <v>19</v>
      </c>
      <c r="E795" t="s">
        <v>22</v>
      </c>
      <c r="F795" t="s">
        <v>9</v>
      </c>
      <c r="G795">
        <f ca="1">YEAR(TODAY()) - tbl_Customers[[#This Row],[Birth_Year]]</f>
        <v>43</v>
      </c>
      <c r="H795" t="str" cm="1">
        <f t="array" aca="1" ref="H7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95" s="1">
        <f>EOMONTH(tbl_Customers[[#This Row],[Signup_Date]], 0)</f>
        <v>44985</v>
      </c>
    </row>
    <row r="796" spans="1:9" x14ac:dyDescent="0.25">
      <c r="A796" t="s">
        <v>813</v>
      </c>
      <c r="B796" s="1">
        <v>44450</v>
      </c>
      <c r="C796">
        <v>2000</v>
      </c>
      <c r="D796" t="s">
        <v>7</v>
      </c>
      <c r="E796" t="s">
        <v>22</v>
      </c>
      <c r="F796" t="s">
        <v>20</v>
      </c>
      <c r="G796">
        <f ca="1">YEAR(TODAY()) - tbl_Customers[[#This Row],[Birth_Year]]</f>
        <v>25</v>
      </c>
      <c r="H796" t="str" cm="1">
        <f t="array" aca="1" ref="H7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96" s="1">
        <f>EOMONTH(tbl_Customers[[#This Row],[Signup_Date]], 0)</f>
        <v>44469</v>
      </c>
    </row>
    <row r="797" spans="1:9" x14ac:dyDescent="0.25">
      <c r="A797" t="s">
        <v>814</v>
      </c>
      <c r="B797" s="1">
        <v>45057</v>
      </c>
      <c r="C797">
        <v>1986</v>
      </c>
      <c r="D797" t="s">
        <v>17</v>
      </c>
      <c r="E797" t="s">
        <v>13</v>
      </c>
      <c r="F797" t="s">
        <v>9</v>
      </c>
      <c r="G797">
        <f ca="1">YEAR(TODAY()) - tbl_Customers[[#This Row],[Birth_Year]]</f>
        <v>39</v>
      </c>
      <c r="H797" t="str" cm="1">
        <f t="array" aca="1" ref="H7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797" s="1">
        <f>EOMONTH(tbl_Customers[[#This Row],[Signup_Date]], 0)</f>
        <v>45077</v>
      </c>
    </row>
    <row r="798" spans="1:9" x14ac:dyDescent="0.25">
      <c r="A798" t="s">
        <v>815</v>
      </c>
      <c r="B798" s="1">
        <v>44849</v>
      </c>
      <c r="C798">
        <v>1998</v>
      </c>
      <c r="D798" t="s">
        <v>12</v>
      </c>
      <c r="E798" t="s">
        <v>22</v>
      </c>
      <c r="F798" t="s">
        <v>20</v>
      </c>
      <c r="G798">
        <f ca="1">YEAR(TODAY()) - tbl_Customers[[#This Row],[Birth_Year]]</f>
        <v>27</v>
      </c>
      <c r="H798" t="str" cm="1">
        <f t="array" aca="1" ref="H7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798" s="1">
        <f>EOMONTH(tbl_Customers[[#This Row],[Signup_Date]], 0)</f>
        <v>44865</v>
      </c>
    </row>
    <row r="799" spans="1:9" x14ac:dyDescent="0.25">
      <c r="A799" t="s">
        <v>816</v>
      </c>
      <c r="B799" s="1">
        <v>44480</v>
      </c>
      <c r="C799">
        <v>1972</v>
      </c>
      <c r="D799" t="s">
        <v>12</v>
      </c>
      <c r="E799" t="s">
        <v>24</v>
      </c>
      <c r="F799" t="s">
        <v>9</v>
      </c>
      <c r="G799">
        <f ca="1">YEAR(TODAY()) - tbl_Customers[[#This Row],[Birth_Year]]</f>
        <v>53</v>
      </c>
      <c r="H799" t="str" cm="1">
        <f t="array" aca="1" ref="H7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799" s="1">
        <f>EOMONTH(tbl_Customers[[#This Row],[Signup_Date]], 0)</f>
        <v>44500</v>
      </c>
    </row>
    <row r="800" spans="1:9" x14ac:dyDescent="0.25">
      <c r="A800" t="s">
        <v>817</v>
      </c>
      <c r="B800" s="1">
        <v>44981</v>
      </c>
      <c r="C800">
        <v>2004</v>
      </c>
      <c r="D800" t="s">
        <v>26</v>
      </c>
      <c r="E800" t="s">
        <v>29</v>
      </c>
      <c r="F800" t="s">
        <v>14</v>
      </c>
      <c r="G800">
        <f ca="1">YEAR(TODAY()) - tbl_Customers[[#This Row],[Birth_Year]]</f>
        <v>21</v>
      </c>
      <c r="H800" t="str" cm="1">
        <f t="array" aca="1" ref="H8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800" s="1">
        <f>EOMONTH(tbl_Customers[[#This Row],[Signup_Date]], 0)</f>
        <v>44985</v>
      </c>
    </row>
    <row r="801" spans="1:9" x14ac:dyDescent="0.25">
      <c r="A801" t="s">
        <v>818</v>
      </c>
      <c r="B801" s="1">
        <v>44993</v>
      </c>
      <c r="C801">
        <v>1983</v>
      </c>
      <c r="D801" t="s">
        <v>19</v>
      </c>
      <c r="E801" t="s">
        <v>22</v>
      </c>
      <c r="F801" t="s">
        <v>14</v>
      </c>
      <c r="G801">
        <f ca="1">YEAR(TODAY()) - tbl_Customers[[#This Row],[Birth_Year]]</f>
        <v>42</v>
      </c>
      <c r="H801" t="str" cm="1">
        <f t="array" aca="1" ref="H8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01" s="1">
        <f>EOMONTH(tbl_Customers[[#This Row],[Signup_Date]], 0)</f>
        <v>45016</v>
      </c>
    </row>
    <row r="802" spans="1:9" x14ac:dyDescent="0.25">
      <c r="A802" t="s">
        <v>819</v>
      </c>
      <c r="B802" s="1">
        <v>44730</v>
      </c>
      <c r="C802">
        <v>2001</v>
      </c>
      <c r="D802" t="s">
        <v>19</v>
      </c>
      <c r="E802" t="s">
        <v>22</v>
      </c>
      <c r="F802" t="s">
        <v>9</v>
      </c>
      <c r="G802">
        <f ca="1">YEAR(TODAY()) - tbl_Customers[[#This Row],[Birth_Year]]</f>
        <v>24</v>
      </c>
      <c r="H802" t="str" cm="1">
        <f t="array" aca="1" ref="H8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802" s="1">
        <f>EOMONTH(tbl_Customers[[#This Row],[Signup_Date]], 0)</f>
        <v>44742</v>
      </c>
    </row>
    <row r="803" spans="1:9" x14ac:dyDescent="0.25">
      <c r="A803" t="s">
        <v>820</v>
      </c>
      <c r="B803" s="1">
        <v>44693</v>
      </c>
      <c r="C803">
        <v>1970</v>
      </c>
      <c r="D803" t="s">
        <v>19</v>
      </c>
      <c r="E803" t="s">
        <v>24</v>
      </c>
      <c r="F803" t="s">
        <v>20</v>
      </c>
      <c r="G803">
        <f ca="1">YEAR(TODAY()) - tbl_Customers[[#This Row],[Birth_Year]]</f>
        <v>55</v>
      </c>
      <c r="H803" t="str" cm="1">
        <f t="array" aca="1" ref="H8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03" s="1">
        <f>EOMONTH(tbl_Customers[[#This Row],[Signup_Date]], 0)</f>
        <v>44712</v>
      </c>
    </row>
    <row r="804" spans="1:9" x14ac:dyDescent="0.25">
      <c r="A804" t="s">
        <v>821</v>
      </c>
      <c r="B804" s="1">
        <v>44838</v>
      </c>
      <c r="C804">
        <v>1990</v>
      </c>
      <c r="D804" t="s">
        <v>17</v>
      </c>
      <c r="E804" t="s">
        <v>8</v>
      </c>
      <c r="F804" t="s">
        <v>14</v>
      </c>
      <c r="G804">
        <f ca="1">YEAR(TODAY()) - tbl_Customers[[#This Row],[Birth_Year]]</f>
        <v>35</v>
      </c>
      <c r="H804" t="str" cm="1">
        <f t="array" aca="1" ref="H8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04" s="1">
        <f>EOMONTH(tbl_Customers[[#This Row],[Signup_Date]], 0)</f>
        <v>44865</v>
      </c>
    </row>
    <row r="805" spans="1:9" x14ac:dyDescent="0.25">
      <c r="A805" t="s">
        <v>822</v>
      </c>
      <c r="B805" s="1">
        <v>44441</v>
      </c>
      <c r="C805">
        <v>1998</v>
      </c>
      <c r="D805" t="s">
        <v>19</v>
      </c>
      <c r="E805" t="s">
        <v>8</v>
      </c>
      <c r="F805" t="s">
        <v>20</v>
      </c>
      <c r="G805">
        <f ca="1">YEAR(TODAY()) - tbl_Customers[[#This Row],[Birth_Year]]</f>
        <v>27</v>
      </c>
      <c r="H805" t="str" cm="1">
        <f t="array" aca="1" ref="H8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05" s="1">
        <f>EOMONTH(tbl_Customers[[#This Row],[Signup_Date]], 0)</f>
        <v>44469</v>
      </c>
    </row>
    <row r="806" spans="1:9" x14ac:dyDescent="0.25">
      <c r="A806" t="s">
        <v>823</v>
      </c>
      <c r="B806" s="1">
        <v>44478</v>
      </c>
      <c r="C806">
        <v>1970</v>
      </c>
      <c r="D806" t="s">
        <v>12</v>
      </c>
      <c r="E806" t="s">
        <v>13</v>
      </c>
      <c r="F806" t="s">
        <v>9</v>
      </c>
      <c r="G806">
        <f ca="1">YEAR(TODAY()) - tbl_Customers[[#This Row],[Birth_Year]]</f>
        <v>55</v>
      </c>
      <c r="H806" t="str" cm="1">
        <f t="array" aca="1" ref="H8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06" s="1">
        <f>EOMONTH(tbl_Customers[[#This Row],[Signup_Date]], 0)</f>
        <v>44500</v>
      </c>
    </row>
    <row r="807" spans="1:9" x14ac:dyDescent="0.25">
      <c r="A807" t="s">
        <v>824</v>
      </c>
      <c r="B807" s="1">
        <v>44647</v>
      </c>
      <c r="C807">
        <v>2001</v>
      </c>
      <c r="D807" t="s">
        <v>17</v>
      </c>
      <c r="E807" t="s">
        <v>24</v>
      </c>
      <c r="F807" t="s">
        <v>9</v>
      </c>
      <c r="G807">
        <f ca="1">YEAR(TODAY()) - tbl_Customers[[#This Row],[Birth_Year]]</f>
        <v>24</v>
      </c>
      <c r="H807" t="str" cm="1">
        <f t="array" aca="1" ref="H8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807" s="1">
        <f>EOMONTH(tbl_Customers[[#This Row],[Signup_Date]], 0)</f>
        <v>44651</v>
      </c>
    </row>
    <row r="808" spans="1:9" x14ac:dyDescent="0.25">
      <c r="A808" t="s">
        <v>825</v>
      </c>
      <c r="B808" s="1">
        <v>44276</v>
      </c>
      <c r="C808">
        <v>1997</v>
      </c>
      <c r="D808" t="s">
        <v>7</v>
      </c>
      <c r="E808" t="s">
        <v>29</v>
      </c>
      <c r="F808" t="s">
        <v>14</v>
      </c>
      <c r="G808">
        <f ca="1">YEAR(TODAY()) - tbl_Customers[[#This Row],[Birth_Year]]</f>
        <v>28</v>
      </c>
      <c r="H808" t="str" cm="1">
        <f t="array" aca="1" ref="H8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08" s="1">
        <f>EOMONTH(tbl_Customers[[#This Row],[Signup_Date]], 0)</f>
        <v>44286</v>
      </c>
    </row>
    <row r="809" spans="1:9" x14ac:dyDescent="0.25">
      <c r="A809" t="s">
        <v>826</v>
      </c>
      <c r="B809" s="1">
        <v>44927</v>
      </c>
      <c r="C809">
        <v>1986</v>
      </c>
      <c r="D809" t="s">
        <v>19</v>
      </c>
      <c r="E809" t="s">
        <v>29</v>
      </c>
      <c r="F809" t="s">
        <v>9</v>
      </c>
      <c r="G809">
        <f ca="1">YEAR(TODAY()) - tbl_Customers[[#This Row],[Birth_Year]]</f>
        <v>39</v>
      </c>
      <c r="H809" t="str" cm="1">
        <f t="array" aca="1" ref="H8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09" s="1">
        <f>EOMONTH(tbl_Customers[[#This Row],[Signup_Date]], 0)</f>
        <v>44957</v>
      </c>
    </row>
    <row r="810" spans="1:9" x14ac:dyDescent="0.25">
      <c r="A810" t="s">
        <v>827</v>
      </c>
      <c r="B810" s="1">
        <v>44489</v>
      </c>
      <c r="C810">
        <v>1985</v>
      </c>
      <c r="D810" t="s">
        <v>19</v>
      </c>
      <c r="E810" t="s">
        <v>24</v>
      </c>
      <c r="F810" t="s">
        <v>14</v>
      </c>
      <c r="G810">
        <f ca="1">YEAR(TODAY()) - tbl_Customers[[#This Row],[Birth_Year]]</f>
        <v>40</v>
      </c>
      <c r="H810" t="str" cm="1">
        <f t="array" aca="1" ref="H8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10" s="1">
        <f>EOMONTH(tbl_Customers[[#This Row],[Signup_Date]], 0)</f>
        <v>44500</v>
      </c>
    </row>
    <row r="811" spans="1:9" x14ac:dyDescent="0.25">
      <c r="A811" t="s">
        <v>828</v>
      </c>
      <c r="B811" s="1">
        <v>44437</v>
      </c>
      <c r="C811">
        <v>1970</v>
      </c>
      <c r="D811" t="s">
        <v>7</v>
      </c>
      <c r="E811" t="s">
        <v>29</v>
      </c>
      <c r="F811" t="s">
        <v>20</v>
      </c>
      <c r="G811">
        <f ca="1">YEAR(TODAY()) - tbl_Customers[[#This Row],[Birth_Year]]</f>
        <v>55</v>
      </c>
      <c r="H811" t="str" cm="1">
        <f t="array" aca="1" ref="H8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11" s="1">
        <f>EOMONTH(tbl_Customers[[#This Row],[Signup_Date]], 0)</f>
        <v>44439</v>
      </c>
    </row>
    <row r="812" spans="1:9" x14ac:dyDescent="0.25">
      <c r="A812" t="s">
        <v>829</v>
      </c>
      <c r="B812" s="1">
        <v>44475</v>
      </c>
      <c r="C812">
        <v>1970</v>
      </c>
      <c r="D812" t="s">
        <v>19</v>
      </c>
      <c r="E812" t="s">
        <v>8</v>
      </c>
      <c r="F812" t="s">
        <v>14</v>
      </c>
      <c r="G812">
        <f ca="1">YEAR(TODAY()) - tbl_Customers[[#This Row],[Birth_Year]]</f>
        <v>55</v>
      </c>
      <c r="H812" t="str" cm="1">
        <f t="array" aca="1" ref="H8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12" s="1">
        <f>EOMONTH(tbl_Customers[[#This Row],[Signup_Date]], 0)</f>
        <v>44500</v>
      </c>
    </row>
    <row r="813" spans="1:9" x14ac:dyDescent="0.25">
      <c r="A813" t="s">
        <v>830</v>
      </c>
      <c r="B813" s="1">
        <v>44540</v>
      </c>
      <c r="C813">
        <v>1968</v>
      </c>
      <c r="D813" t="s">
        <v>7</v>
      </c>
      <c r="E813" t="s">
        <v>29</v>
      </c>
      <c r="F813" t="s">
        <v>14</v>
      </c>
      <c r="G813">
        <f ca="1">YEAR(TODAY()) - tbl_Customers[[#This Row],[Birth_Year]]</f>
        <v>57</v>
      </c>
      <c r="H813" t="str" cm="1">
        <f t="array" aca="1" ref="H8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13" s="1">
        <f>EOMONTH(tbl_Customers[[#This Row],[Signup_Date]], 0)</f>
        <v>44561</v>
      </c>
    </row>
    <row r="814" spans="1:9" x14ac:dyDescent="0.25">
      <c r="A814" t="s">
        <v>831</v>
      </c>
      <c r="B814" s="1">
        <v>44524</v>
      </c>
      <c r="C814">
        <v>1994</v>
      </c>
      <c r="D814" t="s">
        <v>17</v>
      </c>
      <c r="E814" t="s">
        <v>29</v>
      </c>
      <c r="F814" t="s">
        <v>20</v>
      </c>
      <c r="G814">
        <f ca="1">YEAR(TODAY()) - tbl_Customers[[#This Row],[Birth_Year]]</f>
        <v>31</v>
      </c>
      <c r="H814" t="str" cm="1">
        <f t="array" aca="1" ref="H8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14" s="1">
        <f>EOMONTH(tbl_Customers[[#This Row],[Signup_Date]], 0)</f>
        <v>44530</v>
      </c>
    </row>
    <row r="815" spans="1:9" x14ac:dyDescent="0.25">
      <c r="A815" t="s">
        <v>832</v>
      </c>
      <c r="B815" s="1">
        <v>44750</v>
      </c>
      <c r="C815">
        <v>1975</v>
      </c>
      <c r="D815" t="s">
        <v>12</v>
      </c>
      <c r="E815" t="s">
        <v>24</v>
      </c>
      <c r="F815" t="s">
        <v>14</v>
      </c>
      <c r="G815">
        <f ca="1">YEAR(TODAY()) - tbl_Customers[[#This Row],[Birth_Year]]</f>
        <v>50</v>
      </c>
      <c r="H815" t="str" cm="1">
        <f t="array" aca="1" ref="H8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15" s="1">
        <f>EOMONTH(tbl_Customers[[#This Row],[Signup_Date]], 0)</f>
        <v>44773</v>
      </c>
    </row>
    <row r="816" spans="1:9" x14ac:dyDescent="0.25">
      <c r="A816" t="s">
        <v>833</v>
      </c>
      <c r="B816" s="1">
        <v>44279</v>
      </c>
      <c r="C816">
        <v>1994</v>
      </c>
      <c r="D816" t="s">
        <v>7</v>
      </c>
      <c r="E816" t="s">
        <v>24</v>
      </c>
      <c r="F816" t="s">
        <v>14</v>
      </c>
      <c r="G816">
        <f ca="1">YEAR(TODAY()) - tbl_Customers[[#This Row],[Birth_Year]]</f>
        <v>31</v>
      </c>
      <c r="H816" t="str" cm="1">
        <f t="array" aca="1" ref="H8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16" s="1">
        <f>EOMONTH(tbl_Customers[[#This Row],[Signup_Date]], 0)</f>
        <v>44286</v>
      </c>
    </row>
    <row r="817" spans="1:9" x14ac:dyDescent="0.25">
      <c r="A817" t="s">
        <v>834</v>
      </c>
      <c r="B817" s="1">
        <v>44338</v>
      </c>
      <c r="C817">
        <v>1995</v>
      </c>
      <c r="D817" t="s">
        <v>26</v>
      </c>
      <c r="E817" t="s">
        <v>29</v>
      </c>
      <c r="F817" t="s">
        <v>9</v>
      </c>
      <c r="G817">
        <f ca="1">YEAR(TODAY()) - tbl_Customers[[#This Row],[Birth_Year]]</f>
        <v>30</v>
      </c>
      <c r="H817" t="str" cm="1">
        <f t="array" aca="1" ref="H8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17" s="1">
        <f>EOMONTH(tbl_Customers[[#This Row],[Signup_Date]], 0)</f>
        <v>44347</v>
      </c>
    </row>
    <row r="818" spans="1:9" x14ac:dyDescent="0.25">
      <c r="A818" t="s">
        <v>835</v>
      </c>
      <c r="B818" s="1">
        <v>44351</v>
      </c>
      <c r="C818">
        <v>1988</v>
      </c>
      <c r="D818" t="s">
        <v>7</v>
      </c>
      <c r="E818" t="s">
        <v>22</v>
      </c>
      <c r="F818" t="s">
        <v>20</v>
      </c>
      <c r="G818">
        <f ca="1">YEAR(TODAY()) - tbl_Customers[[#This Row],[Birth_Year]]</f>
        <v>37</v>
      </c>
      <c r="H818" t="str" cm="1">
        <f t="array" aca="1" ref="H8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18" s="1">
        <f>EOMONTH(tbl_Customers[[#This Row],[Signup_Date]], 0)</f>
        <v>44377</v>
      </c>
    </row>
    <row r="819" spans="1:9" x14ac:dyDescent="0.25">
      <c r="A819" t="s">
        <v>836</v>
      </c>
      <c r="B819" s="1">
        <v>44433</v>
      </c>
      <c r="C819">
        <v>1973</v>
      </c>
      <c r="D819" t="s">
        <v>19</v>
      </c>
      <c r="E819" t="s">
        <v>24</v>
      </c>
      <c r="F819" t="s">
        <v>14</v>
      </c>
      <c r="G819">
        <f ca="1">YEAR(TODAY()) - tbl_Customers[[#This Row],[Birth_Year]]</f>
        <v>52</v>
      </c>
      <c r="H819" t="str" cm="1">
        <f t="array" aca="1" ref="H8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19" s="1">
        <f>EOMONTH(tbl_Customers[[#This Row],[Signup_Date]], 0)</f>
        <v>44439</v>
      </c>
    </row>
    <row r="820" spans="1:9" x14ac:dyDescent="0.25">
      <c r="A820" t="s">
        <v>837</v>
      </c>
      <c r="B820" s="1">
        <v>44589</v>
      </c>
      <c r="C820">
        <v>1967</v>
      </c>
      <c r="D820" t="s">
        <v>17</v>
      </c>
      <c r="E820" t="s">
        <v>13</v>
      </c>
      <c r="F820" t="s">
        <v>20</v>
      </c>
      <c r="G820">
        <f ca="1">YEAR(TODAY()) - tbl_Customers[[#This Row],[Birth_Year]]</f>
        <v>58</v>
      </c>
      <c r="H820" t="str" cm="1">
        <f t="array" aca="1" ref="H8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20" s="1">
        <f>EOMONTH(tbl_Customers[[#This Row],[Signup_Date]], 0)</f>
        <v>44592</v>
      </c>
    </row>
    <row r="821" spans="1:9" x14ac:dyDescent="0.25">
      <c r="A821" t="s">
        <v>838</v>
      </c>
      <c r="B821" s="1">
        <v>44907</v>
      </c>
      <c r="C821">
        <v>1995</v>
      </c>
      <c r="D821" t="s">
        <v>17</v>
      </c>
      <c r="E821" t="s">
        <v>13</v>
      </c>
      <c r="F821" t="s">
        <v>20</v>
      </c>
      <c r="G821">
        <f ca="1">YEAR(TODAY()) - tbl_Customers[[#This Row],[Birth_Year]]</f>
        <v>30</v>
      </c>
      <c r="H821" t="str" cm="1">
        <f t="array" aca="1" ref="H8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21" s="1">
        <f>EOMONTH(tbl_Customers[[#This Row],[Signup_Date]], 0)</f>
        <v>44926</v>
      </c>
    </row>
    <row r="822" spans="1:9" x14ac:dyDescent="0.25">
      <c r="A822" t="s">
        <v>839</v>
      </c>
      <c r="B822" s="1">
        <v>44353</v>
      </c>
      <c r="C822">
        <v>2004</v>
      </c>
      <c r="D822" t="s">
        <v>7</v>
      </c>
      <c r="E822" t="s">
        <v>8</v>
      </c>
      <c r="F822" t="s">
        <v>14</v>
      </c>
      <c r="G822">
        <f ca="1">YEAR(TODAY()) - tbl_Customers[[#This Row],[Birth_Year]]</f>
        <v>21</v>
      </c>
      <c r="H822" t="str" cm="1">
        <f t="array" aca="1" ref="H8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822" s="1">
        <f>EOMONTH(tbl_Customers[[#This Row],[Signup_Date]], 0)</f>
        <v>44377</v>
      </c>
    </row>
    <row r="823" spans="1:9" x14ac:dyDescent="0.25">
      <c r="A823" t="s">
        <v>840</v>
      </c>
      <c r="B823" s="1">
        <v>44920</v>
      </c>
      <c r="C823">
        <v>2001</v>
      </c>
      <c r="D823" t="s">
        <v>12</v>
      </c>
      <c r="E823" t="s">
        <v>29</v>
      </c>
      <c r="F823" t="s">
        <v>9</v>
      </c>
      <c r="G823">
        <f ca="1">YEAR(TODAY()) - tbl_Customers[[#This Row],[Birth_Year]]</f>
        <v>24</v>
      </c>
      <c r="H823" t="str" cm="1">
        <f t="array" aca="1" ref="H8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823" s="1">
        <f>EOMONTH(tbl_Customers[[#This Row],[Signup_Date]], 0)</f>
        <v>44926</v>
      </c>
    </row>
    <row r="824" spans="1:9" x14ac:dyDescent="0.25">
      <c r="A824" t="s">
        <v>841</v>
      </c>
      <c r="B824" s="1">
        <v>44416</v>
      </c>
      <c r="C824">
        <v>2000</v>
      </c>
      <c r="D824" t="s">
        <v>26</v>
      </c>
      <c r="E824" t="s">
        <v>22</v>
      </c>
      <c r="F824" t="s">
        <v>20</v>
      </c>
      <c r="G824">
        <f ca="1">YEAR(TODAY()) - tbl_Customers[[#This Row],[Birth_Year]]</f>
        <v>25</v>
      </c>
      <c r="H824" t="str" cm="1">
        <f t="array" aca="1" ref="H8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24" s="1">
        <f>EOMONTH(tbl_Customers[[#This Row],[Signup_Date]], 0)</f>
        <v>44439</v>
      </c>
    </row>
    <row r="825" spans="1:9" x14ac:dyDescent="0.25">
      <c r="A825" t="s">
        <v>842</v>
      </c>
      <c r="B825" s="1">
        <v>44262</v>
      </c>
      <c r="C825">
        <v>1988</v>
      </c>
      <c r="D825" t="s">
        <v>17</v>
      </c>
      <c r="E825" t="s">
        <v>8</v>
      </c>
      <c r="F825" t="s">
        <v>14</v>
      </c>
      <c r="G825">
        <f ca="1">YEAR(TODAY()) - tbl_Customers[[#This Row],[Birth_Year]]</f>
        <v>37</v>
      </c>
      <c r="H825" t="str" cm="1">
        <f t="array" aca="1" ref="H8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25" s="1">
        <f>EOMONTH(tbl_Customers[[#This Row],[Signup_Date]], 0)</f>
        <v>44286</v>
      </c>
    </row>
    <row r="826" spans="1:9" x14ac:dyDescent="0.25">
      <c r="A826" t="s">
        <v>843</v>
      </c>
      <c r="B826" s="1">
        <v>44621</v>
      </c>
      <c r="C826">
        <v>1995</v>
      </c>
      <c r="D826" t="s">
        <v>19</v>
      </c>
      <c r="E826" t="s">
        <v>29</v>
      </c>
      <c r="F826" t="s">
        <v>20</v>
      </c>
      <c r="G826">
        <f ca="1">YEAR(TODAY()) - tbl_Customers[[#This Row],[Birth_Year]]</f>
        <v>30</v>
      </c>
      <c r="H826" t="str" cm="1">
        <f t="array" aca="1" ref="H8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26" s="1">
        <f>EOMONTH(tbl_Customers[[#This Row],[Signup_Date]], 0)</f>
        <v>44651</v>
      </c>
    </row>
    <row r="827" spans="1:9" x14ac:dyDescent="0.25">
      <c r="A827" t="s">
        <v>844</v>
      </c>
      <c r="B827" s="1">
        <v>44614</v>
      </c>
      <c r="C827">
        <v>1970</v>
      </c>
      <c r="D827" t="s">
        <v>19</v>
      </c>
      <c r="E827" t="s">
        <v>24</v>
      </c>
      <c r="F827" t="s">
        <v>9</v>
      </c>
      <c r="G827">
        <f ca="1">YEAR(TODAY()) - tbl_Customers[[#This Row],[Birth_Year]]</f>
        <v>55</v>
      </c>
      <c r="H827" t="str" cm="1">
        <f t="array" aca="1" ref="H8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27" s="1">
        <f>EOMONTH(tbl_Customers[[#This Row],[Signup_Date]], 0)</f>
        <v>44620</v>
      </c>
    </row>
    <row r="828" spans="1:9" x14ac:dyDescent="0.25">
      <c r="A828" t="s">
        <v>845</v>
      </c>
      <c r="B828" s="1">
        <v>44535</v>
      </c>
      <c r="C828">
        <v>1966</v>
      </c>
      <c r="D828" t="s">
        <v>12</v>
      </c>
      <c r="E828" t="s">
        <v>13</v>
      </c>
      <c r="F828" t="s">
        <v>9</v>
      </c>
      <c r="G828">
        <f ca="1">YEAR(TODAY()) - tbl_Customers[[#This Row],[Birth_Year]]</f>
        <v>59</v>
      </c>
      <c r="H828" t="str" cm="1">
        <f t="array" aca="1" ref="H8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28" s="1">
        <f>EOMONTH(tbl_Customers[[#This Row],[Signup_Date]], 0)</f>
        <v>44561</v>
      </c>
    </row>
    <row r="829" spans="1:9" x14ac:dyDescent="0.25">
      <c r="A829" t="s">
        <v>846</v>
      </c>
      <c r="B829" s="1">
        <v>44752</v>
      </c>
      <c r="C829">
        <v>1984</v>
      </c>
      <c r="D829" t="s">
        <v>17</v>
      </c>
      <c r="E829" t="s">
        <v>22</v>
      </c>
      <c r="F829" t="s">
        <v>9</v>
      </c>
      <c r="G829">
        <f ca="1">YEAR(TODAY()) - tbl_Customers[[#This Row],[Birth_Year]]</f>
        <v>41</v>
      </c>
      <c r="H829" t="str" cm="1">
        <f t="array" aca="1" ref="H8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29" s="1">
        <f>EOMONTH(tbl_Customers[[#This Row],[Signup_Date]], 0)</f>
        <v>44773</v>
      </c>
    </row>
    <row r="830" spans="1:9" x14ac:dyDescent="0.25">
      <c r="A830" t="s">
        <v>847</v>
      </c>
      <c r="B830" s="1">
        <v>44674</v>
      </c>
      <c r="C830">
        <v>1992</v>
      </c>
      <c r="D830" t="s">
        <v>7</v>
      </c>
      <c r="E830" t="s">
        <v>13</v>
      </c>
      <c r="F830" t="s">
        <v>14</v>
      </c>
      <c r="G830">
        <f ca="1">YEAR(TODAY()) - tbl_Customers[[#This Row],[Birth_Year]]</f>
        <v>33</v>
      </c>
      <c r="H830" t="str" cm="1">
        <f t="array" aca="1" ref="H8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30" s="1">
        <f>EOMONTH(tbl_Customers[[#This Row],[Signup_Date]], 0)</f>
        <v>44681</v>
      </c>
    </row>
    <row r="831" spans="1:9" x14ac:dyDescent="0.25">
      <c r="A831" t="s">
        <v>848</v>
      </c>
      <c r="B831" s="1">
        <v>44622</v>
      </c>
      <c r="C831">
        <v>1975</v>
      </c>
      <c r="D831" t="s">
        <v>19</v>
      </c>
      <c r="E831" t="s">
        <v>24</v>
      </c>
      <c r="F831" t="s">
        <v>14</v>
      </c>
      <c r="G831">
        <f ca="1">YEAR(TODAY()) - tbl_Customers[[#This Row],[Birth_Year]]</f>
        <v>50</v>
      </c>
      <c r="H831" t="str" cm="1">
        <f t="array" aca="1" ref="H8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31" s="1">
        <f>EOMONTH(tbl_Customers[[#This Row],[Signup_Date]], 0)</f>
        <v>44651</v>
      </c>
    </row>
    <row r="832" spans="1:9" x14ac:dyDescent="0.25">
      <c r="A832" t="s">
        <v>849</v>
      </c>
      <c r="B832" s="1">
        <v>44260</v>
      </c>
      <c r="C832">
        <v>1968</v>
      </c>
      <c r="D832" t="s">
        <v>12</v>
      </c>
      <c r="E832" t="s">
        <v>29</v>
      </c>
      <c r="F832" t="s">
        <v>9</v>
      </c>
      <c r="G832">
        <f ca="1">YEAR(TODAY()) - tbl_Customers[[#This Row],[Birth_Year]]</f>
        <v>57</v>
      </c>
      <c r="H832" t="str" cm="1">
        <f t="array" aca="1" ref="H8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32" s="1">
        <f>EOMONTH(tbl_Customers[[#This Row],[Signup_Date]], 0)</f>
        <v>44286</v>
      </c>
    </row>
    <row r="833" spans="1:9" x14ac:dyDescent="0.25">
      <c r="A833" t="s">
        <v>850</v>
      </c>
      <c r="B833" s="1">
        <v>44408</v>
      </c>
      <c r="C833">
        <v>1979</v>
      </c>
      <c r="D833" t="s">
        <v>17</v>
      </c>
      <c r="E833" t="s">
        <v>24</v>
      </c>
      <c r="F833" t="s">
        <v>14</v>
      </c>
      <c r="G833">
        <f ca="1">YEAR(TODAY()) - tbl_Customers[[#This Row],[Birth_Year]]</f>
        <v>46</v>
      </c>
      <c r="H833" t="str" cm="1">
        <f t="array" aca="1" ref="H8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33" s="1">
        <f>EOMONTH(tbl_Customers[[#This Row],[Signup_Date]], 0)</f>
        <v>44408</v>
      </c>
    </row>
    <row r="834" spans="1:9" x14ac:dyDescent="0.25">
      <c r="A834" t="s">
        <v>851</v>
      </c>
      <c r="B834" s="1">
        <v>45049</v>
      </c>
      <c r="C834">
        <v>1970</v>
      </c>
      <c r="D834" t="s">
        <v>17</v>
      </c>
      <c r="E834" t="s">
        <v>24</v>
      </c>
      <c r="F834" t="s">
        <v>9</v>
      </c>
      <c r="G834">
        <f ca="1">YEAR(TODAY()) - tbl_Customers[[#This Row],[Birth_Year]]</f>
        <v>55</v>
      </c>
      <c r="H834" t="str" cm="1">
        <f t="array" aca="1" ref="H8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34" s="1">
        <f>EOMONTH(tbl_Customers[[#This Row],[Signup_Date]], 0)</f>
        <v>45077</v>
      </c>
    </row>
    <row r="835" spans="1:9" x14ac:dyDescent="0.25">
      <c r="A835" t="s">
        <v>852</v>
      </c>
      <c r="B835" s="1">
        <v>44627</v>
      </c>
      <c r="C835">
        <v>1994</v>
      </c>
      <c r="D835" t="s">
        <v>17</v>
      </c>
      <c r="E835" t="s">
        <v>13</v>
      </c>
      <c r="F835" t="s">
        <v>14</v>
      </c>
      <c r="G835">
        <f ca="1">YEAR(TODAY()) - tbl_Customers[[#This Row],[Birth_Year]]</f>
        <v>31</v>
      </c>
      <c r="H835" t="str" cm="1">
        <f t="array" aca="1" ref="H8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35" s="1">
        <f>EOMONTH(tbl_Customers[[#This Row],[Signup_Date]], 0)</f>
        <v>44651</v>
      </c>
    </row>
    <row r="836" spans="1:9" x14ac:dyDescent="0.25">
      <c r="A836" t="s">
        <v>853</v>
      </c>
      <c r="B836" s="1">
        <v>44595</v>
      </c>
      <c r="C836">
        <v>2002</v>
      </c>
      <c r="D836" t="s">
        <v>17</v>
      </c>
      <c r="E836" t="s">
        <v>22</v>
      </c>
      <c r="F836" t="s">
        <v>9</v>
      </c>
      <c r="G836">
        <f ca="1">YEAR(TODAY()) - tbl_Customers[[#This Row],[Birth_Year]]</f>
        <v>23</v>
      </c>
      <c r="H836" t="str" cm="1">
        <f t="array" aca="1" ref="H8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836" s="1">
        <f>EOMONTH(tbl_Customers[[#This Row],[Signup_Date]], 0)</f>
        <v>44620</v>
      </c>
    </row>
    <row r="837" spans="1:9" x14ac:dyDescent="0.25">
      <c r="A837" t="s">
        <v>854</v>
      </c>
      <c r="B837" s="1">
        <v>44985</v>
      </c>
      <c r="C837">
        <v>1966</v>
      </c>
      <c r="D837" t="s">
        <v>17</v>
      </c>
      <c r="E837" t="s">
        <v>24</v>
      </c>
      <c r="F837" t="s">
        <v>20</v>
      </c>
      <c r="G837">
        <f ca="1">YEAR(TODAY()) - tbl_Customers[[#This Row],[Birth_Year]]</f>
        <v>59</v>
      </c>
      <c r="H837" t="str" cm="1">
        <f t="array" aca="1" ref="H8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37" s="1">
        <f>EOMONTH(tbl_Customers[[#This Row],[Signup_Date]], 0)</f>
        <v>44985</v>
      </c>
    </row>
    <row r="838" spans="1:9" x14ac:dyDescent="0.25">
      <c r="A838" t="s">
        <v>855</v>
      </c>
      <c r="B838" s="1">
        <v>44795</v>
      </c>
      <c r="C838">
        <v>1979</v>
      </c>
      <c r="D838" t="s">
        <v>19</v>
      </c>
      <c r="E838" t="s">
        <v>13</v>
      </c>
      <c r="F838" t="s">
        <v>9</v>
      </c>
      <c r="G838">
        <f ca="1">YEAR(TODAY()) - tbl_Customers[[#This Row],[Birth_Year]]</f>
        <v>46</v>
      </c>
      <c r="H838" t="str" cm="1">
        <f t="array" aca="1" ref="H8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38" s="1">
        <f>EOMONTH(tbl_Customers[[#This Row],[Signup_Date]], 0)</f>
        <v>44804</v>
      </c>
    </row>
    <row r="839" spans="1:9" x14ac:dyDescent="0.25">
      <c r="A839" t="s">
        <v>856</v>
      </c>
      <c r="B839" s="1">
        <v>44909</v>
      </c>
      <c r="C839">
        <v>1975</v>
      </c>
      <c r="D839" t="s">
        <v>12</v>
      </c>
      <c r="E839" t="s">
        <v>22</v>
      </c>
      <c r="F839" t="s">
        <v>9</v>
      </c>
      <c r="G839">
        <f ca="1">YEAR(TODAY()) - tbl_Customers[[#This Row],[Birth_Year]]</f>
        <v>50</v>
      </c>
      <c r="H839" t="str" cm="1">
        <f t="array" aca="1" ref="H8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39" s="1">
        <f>EOMONTH(tbl_Customers[[#This Row],[Signup_Date]], 0)</f>
        <v>44926</v>
      </c>
    </row>
    <row r="840" spans="1:9" x14ac:dyDescent="0.25">
      <c r="A840" t="s">
        <v>857</v>
      </c>
      <c r="B840" s="1">
        <v>44217</v>
      </c>
      <c r="C840">
        <v>1972</v>
      </c>
      <c r="D840" t="s">
        <v>17</v>
      </c>
      <c r="E840" t="s">
        <v>29</v>
      </c>
      <c r="F840" t="s">
        <v>14</v>
      </c>
      <c r="G840">
        <f ca="1">YEAR(TODAY()) - tbl_Customers[[#This Row],[Birth_Year]]</f>
        <v>53</v>
      </c>
      <c r="H840" t="str" cm="1">
        <f t="array" aca="1" ref="H8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40" s="1">
        <f>EOMONTH(tbl_Customers[[#This Row],[Signup_Date]], 0)</f>
        <v>44227</v>
      </c>
    </row>
    <row r="841" spans="1:9" x14ac:dyDescent="0.25">
      <c r="A841" t="s">
        <v>858</v>
      </c>
      <c r="B841" s="1">
        <v>45074</v>
      </c>
      <c r="C841">
        <v>1990</v>
      </c>
      <c r="D841" t="s">
        <v>26</v>
      </c>
      <c r="E841" t="s">
        <v>29</v>
      </c>
      <c r="F841" t="s">
        <v>14</v>
      </c>
      <c r="G841">
        <f ca="1">YEAR(TODAY()) - tbl_Customers[[#This Row],[Birth_Year]]</f>
        <v>35</v>
      </c>
      <c r="H841" t="str" cm="1">
        <f t="array" aca="1" ref="H8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41" s="1">
        <f>EOMONTH(tbl_Customers[[#This Row],[Signup_Date]], 0)</f>
        <v>45077</v>
      </c>
    </row>
    <row r="842" spans="1:9" x14ac:dyDescent="0.25">
      <c r="A842" t="s">
        <v>859</v>
      </c>
      <c r="B842" s="1">
        <v>44980</v>
      </c>
      <c r="C842">
        <v>1969</v>
      </c>
      <c r="D842" t="s">
        <v>26</v>
      </c>
      <c r="E842" t="s">
        <v>8</v>
      </c>
      <c r="F842" t="s">
        <v>14</v>
      </c>
      <c r="G842">
        <f ca="1">YEAR(TODAY()) - tbl_Customers[[#This Row],[Birth_Year]]</f>
        <v>56</v>
      </c>
      <c r="H842" t="str" cm="1">
        <f t="array" aca="1" ref="H8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42" s="1">
        <f>EOMONTH(tbl_Customers[[#This Row],[Signup_Date]], 0)</f>
        <v>44985</v>
      </c>
    </row>
    <row r="843" spans="1:9" x14ac:dyDescent="0.25">
      <c r="A843" t="s">
        <v>860</v>
      </c>
      <c r="B843" s="1">
        <v>44786</v>
      </c>
      <c r="C843">
        <v>1970</v>
      </c>
      <c r="D843" t="s">
        <v>12</v>
      </c>
      <c r="E843" t="s">
        <v>13</v>
      </c>
      <c r="F843" t="s">
        <v>14</v>
      </c>
      <c r="G843">
        <f ca="1">YEAR(TODAY()) - tbl_Customers[[#This Row],[Birth_Year]]</f>
        <v>55</v>
      </c>
      <c r="H843" t="str" cm="1">
        <f t="array" aca="1" ref="H8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43" s="1">
        <f>EOMONTH(tbl_Customers[[#This Row],[Signup_Date]], 0)</f>
        <v>44804</v>
      </c>
    </row>
    <row r="844" spans="1:9" x14ac:dyDescent="0.25">
      <c r="A844" t="s">
        <v>861</v>
      </c>
      <c r="B844" s="1">
        <v>44586</v>
      </c>
      <c r="C844">
        <v>1990</v>
      </c>
      <c r="D844" t="s">
        <v>7</v>
      </c>
      <c r="E844" t="s">
        <v>22</v>
      </c>
      <c r="F844" t="s">
        <v>14</v>
      </c>
      <c r="G844">
        <f ca="1">YEAR(TODAY()) - tbl_Customers[[#This Row],[Birth_Year]]</f>
        <v>35</v>
      </c>
      <c r="H844" t="str" cm="1">
        <f t="array" aca="1" ref="H8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44" s="1">
        <f>EOMONTH(tbl_Customers[[#This Row],[Signup_Date]], 0)</f>
        <v>44592</v>
      </c>
    </row>
    <row r="845" spans="1:9" x14ac:dyDescent="0.25">
      <c r="A845" t="s">
        <v>862</v>
      </c>
      <c r="B845" s="1">
        <v>44685</v>
      </c>
      <c r="C845">
        <v>1968</v>
      </c>
      <c r="D845" t="s">
        <v>7</v>
      </c>
      <c r="E845" t="s">
        <v>24</v>
      </c>
      <c r="F845" t="s">
        <v>14</v>
      </c>
      <c r="G845">
        <f ca="1">YEAR(TODAY()) - tbl_Customers[[#This Row],[Birth_Year]]</f>
        <v>57</v>
      </c>
      <c r="H845" t="str" cm="1">
        <f t="array" aca="1" ref="H8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45" s="1">
        <f>EOMONTH(tbl_Customers[[#This Row],[Signup_Date]], 0)</f>
        <v>44712</v>
      </c>
    </row>
    <row r="846" spans="1:9" x14ac:dyDescent="0.25">
      <c r="A846" t="s">
        <v>863</v>
      </c>
      <c r="B846" s="1">
        <v>44203</v>
      </c>
      <c r="C846">
        <v>1983</v>
      </c>
      <c r="D846" t="s">
        <v>7</v>
      </c>
      <c r="E846" t="s">
        <v>29</v>
      </c>
      <c r="F846" t="s">
        <v>20</v>
      </c>
      <c r="G846">
        <f ca="1">YEAR(TODAY()) - tbl_Customers[[#This Row],[Birth_Year]]</f>
        <v>42</v>
      </c>
      <c r="H846" t="str" cm="1">
        <f t="array" aca="1" ref="H8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46" s="1">
        <f>EOMONTH(tbl_Customers[[#This Row],[Signup_Date]], 0)</f>
        <v>44227</v>
      </c>
    </row>
    <row r="847" spans="1:9" x14ac:dyDescent="0.25">
      <c r="A847" t="s">
        <v>864</v>
      </c>
      <c r="B847" s="1">
        <v>44557</v>
      </c>
      <c r="C847">
        <v>1984</v>
      </c>
      <c r="D847" t="s">
        <v>26</v>
      </c>
      <c r="E847" t="s">
        <v>22</v>
      </c>
      <c r="F847" t="s">
        <v>9</v>
      </c>
      <c r="G847">
        <f ca="1">YEAR(TODAY()) - tbl_Customers[[#This Row],[Birth_Year]]</f>
        <v>41</v>
      </c>
      <c r="H847" t="str" cm="1">
        <f t="array" aca="1" ref="H8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47" s="1">
        <f>EOMONTH(tbl_Customers[[#This Row],[Signup_Date]], 0)</f>
        <v>44561</v>
      </c>
    </row>
    <row r="848" spans="1:9" x14ac:dyDescent="0.25">
      <c r="A848" t="s">
        <v>865</v>
      </c>
      <c r="B848" s="1">
        <v>44502</v>
      </c>
      <c r="C848">
        <v>1997</v>
      </c>
      <c r="D848" t="s">
        <v>7</v>
      </c>
      <c r="E848" t="s">
        <v>13</v>
      </c>
      <c r="F848" t="s">
        <v>9</v>
      </c>
      <c r="G848">
        <f ca="1">YEAR(TODAY()) - tbl_Customers[[#This Row],[Birth_Year]]</f>
        <v>28</v>
      </c>
      <c r="H848" t="str" cm="1">
        <f t="array" aca="1" ref="H8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48" s="1">
        <f>EOMONTH(tbl_Customers[[#This Row],[Signup_Date]], 0)</f>
        <v>44530</v>
      </c>
    </row>
    <row r="849" spans="1:9" x14ac:dyDescent="0.25">
      <c r="A849" t="s">
        <v>866</v>
      </c>
      <c r="B849" s="1">
        <v>44968</v>
      </c>
      <c r="C849">
        <v>1984</v>
      </c>
      <c r="D849" t="s">
        <v>19</v>
      </c>
      <c r="E849" t="s">
        <v>8</v>
      </c>
      <c r="F849" t="s">
        <v>9</v>
      </c>
      <c r="G849">
        <f ca="1">YEAR(TODAY()) - tbl_Customers[[#This Row],[Birth_Year]]</f>
        <v>41</v>
      </c>
      <c r="H849" t="str" cm="1">
        <f t="array" aca="1" ref="H8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49" s="1">
        <f>EOMONTH(tbl_Customers[[#This Row],[Signup_Date]], 0)</f>
        <v>44985</v>
      </c>
    </row>
    <row r="850" spans="1:9" x14ac:dyDescent="0.25">
      <c r="A850" t="s">
        <v>867</v>
      </c>
      <c r="B850" s="1">
        <v>44596</v>
      </c>
      <c r="C850">
        <v>1976</v>
      </c>
      <c r="D850" t="s">
        <v>17</v>
      </c>
      <c r="E850" t="s">
        <v>29</v>
      </c>
      <c r="F850" t="s">
        <v>20</v>
      </c>
      <c r="G850">
        <f ca="1">YEAR(TODAY()) - tbl_Customers[[#This Row],[Birth_Year]]</f>
        <v>49</v>
      </c>
      <c r="H850" t="str" cm="1">
        <f t="array" aca="1" ref="H8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50" s="1">
        <f>EOMONTH(tbl_Customers[[#This Row],[Signup_Date]], 0)</f>
        <v>44620</v>
      </c>
    </row>
    <row r="851" spans="1:9" x14ac:dyDescent="0.25">
      <c r="A851" t="s">
        <v>868</v>
      </c>
      <c r="B851" s="1">
        <v>45070</v>
      </c>
      <c r="C851">
        <v>1965</v>
      </c>
      <c r="D851" t="s">
        <v>26</v>
      </c>
      <c r="E851" t="s">
        <v>22</v>
      </c>
      <c r="F851" t="s">
        <v>9</v>
      </c>
      <c r="G851">
        <f ca="1">YEAR(TODAY()) - tbl_Customers[[#This Row],[Birth_Year]]</f>
        <v>60</v>
      </c>
      <c r="H851" t="str" cm="1">
        <f t="array" aca="1" ref="H8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51" s="1">
        <f>EOMONTH(tbl_Customers[[#This Row],[Signup_Date]], 0)</f>
        <v>45077</v>
      </c>
    </row>
    <row r="852" spans="1:9" x14ac:dyDescent="0.25">
      <c r="A852" t="s">
        <v>869</v>
      </c>
      <c r="B852" s="1">
        <v>45052</v>
      </c>
      <c r="C852">
        <v>1990</v>
      </c>
      <c r="D852" t="s">
        <v>12</v>
      </c>
      <c r="E852" t="s">
        <v>22</v>
      </c>
      <c r="F852" t="s">
        <v>20</v>
      </c>
      <c r="G852">
        <f ca="1">YEAR(TODAY()) - tbl_Customers[[#This Row],[Birth_Year]]</f>
        <v>35</v>
      </c>
      <c r="H852" t="str" cm="1">
        <f t="array" aca="1" ref="H8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52" s="1">
        <f>EOMONTH(tbl_Customers[[#This Row],[Signup_Date]], 0)</f>
        <v>45077</v>
      </c>
    </row>
    <row r="853" spans="1:9" x14ac:dyDescent="0.25">
      <c r="A853" t="s">
        <v>870</v>
      </c>
      <c r="B853" s="1">
        <v>44626</v>
      </c>
      <c r="C853">
        <v>1978</v>
      </c>
      <c r="D853" t="s">
        <v>12</v>
      </c>
      <c r="E853" t="s">
        <v>22</v>
      </c>
      <c r="F853" t="s">
        <v>20</v>
      </c>
      <c r="G853">
        <f ca="1">YEAR(TODAY()) - tbl_Customers[[#This Row],[Birth_Year]]</f>
        <v>47</v>
      </c>
      <c r="H853" t="str" cm="1">
        <f t="array" aca="1" ref="H8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53" s="1">
        <f>EOMONTH(tbl_Customers[[#This Row],[Signup_Date]], 0)</f>
        <v>44651</v>
      </c>
    </row>
    <row r="854" spans="1:9" x14ac:dyDescent="0.25">
      <c r="A854" t="s">
        <v>871</v>
      </c>
      <c r="B854" s="1">
        <v>44748</v>
      </c>
      <c r="C854">
        <v>2002</v>
      </c>
      <c r="D854" t="s">
        <v>17</v>
      </c>
      <c r="E854" t="s">
        <v>13</v>
      </c>
      <c r="F854" t="s">
        <v>20</v>
      </c>
      <c r="G854">
        <f ca="1">YEAR(TODAY()) - tbl_Customers[[#This Row],[Birth_Year]]</f>
        <v>23</v>
      </c>
      <c r="H854" t="str" cm="1">
        <f t="array" aca="1" ref="H8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854" s="1">
        <f>EOMONTH(tbl_Customers[[#This Row],[Signup_Date]], 0)</f>
        <v>44773</v>
      </c>
    </row>
    <row r="855" spans="1:9" x14ac:dyDescent="0.25">
      <c r="A855" t="s">
        <v>872</v>
      </c>
      <c r="B855" s="1">
        <v>44962</v>
      </c>
      <c r="C855">
        <v>2001</v>
      </c>
      <c r="D855" t="s">
        <v>26</v>
      </c>
      <c r="E855" t="s">
        <v>13</v>
      </c>
      <c r="F855" t="s">
        <v>9</v>
      </c>
      <c r="G855">
        <f ca="1">YEAR(TODAY()) - tbl_Customers[[#This Row],[Birth_Year]]</f>
        <v>24</v>
      </c>
      <c r="H855" t="str" cm="1">
        <f t="array" aca="1" ref="H8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855" s="1">
        <f>EOMONTH(tbl_Customers[[#This Row],[Signup_Date]], 0)</f>
        <v>44985</v>
      </c>
    </row>
    <row r="856" spans="1:9" x14ac:dyDescent="0.25">
      <c r="A856" t="s">
        <v>873</v>
      </c>
      <c r="B856" s="1">
        <v>44949</v>
      </c>
      <c r="C856">
        <v>1975</v>
      </c>
      <c r="D856" t="s">
        <v>7</v>
      </c>
      <c r="E856" t="s">
        <v>13</v>
      </c>
      <c r="F856" t="s">
        <v>20</v>
      </c>
      <c r="G856">
        <f ca="1">YEAR(TODAY()) - tbl_Customers[[#This Row],[Birth_Year]]</f>
        <v>50</v>
      </c>
      <c r="H856" t="str" cm="1">
        <f t="array" aca="1" ref="H8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56" s="1">
        <f>EOMONTH(tbl_Customers[[#This Row],[Signup_Date]], 0)</f>
        <v>44957</v>
      </c>
    </row>
    <row r="857" spans="1:9" x14ac:dyDescent="0.25">
      <c r="A857" t="s">
        <v>874</v>
      </c>
      <c r="B857" s="1">
        <v>44756</v>
      </c>
      <c r="C857">
        <v>2000</v>
      </c>
      <c r="D857" t="s">
        <v>7</v>
      </c>
      <c r="E857" t="s">
        <v>24</v>
      </c>
      <c r="F857" t="s">
        <v>9</v>
      </c>
      <c r="G857">
        <f ca="1">YEAR(TODAY()) - tbl_Customers[[#This Row],[Birth_Year]]</f>
        <v>25</v>
      </c>
      <c r="H857" t="str" cm="1">
        <f t="array" aca="1" ref="H8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57" s="1">
        <f>EOMONTH(tbl_Customers[[#This Row],[Signup_Date]], 0)</f>
        <v>44773</v>
      </c>
    </row>
    <row r="858" spans="1:9" x14ac:dyDescent="0.25">
      <c r="A858" t="s">
        <v>875</v>
      </c>
      <c r="B858" s="1">
        <v>45016</v>
      </c>
      <c r="C858">
        <v>1977</v>
      </c>
      <c r="D858" t="s">
        <v>19</v>
      </c>
      <c r="E858" t="s">
        <v>22</v>
      </c>
      <c r="F858" t="s">
        <v>9</v>
      </c>
      <c r="G858">
        <f ca="1">YEAR(TODAY()) - tbl_Customers[[#This Row],[Birth_Year]]</f>
        <v>48</v>
      </c>
      <c r="H858" t="str" cm="1">
        <f t="array" aca="1" ref="H8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58" s="1">
        <f>EOMONTH(tbl_Customers[[#This Row],[Signup_Date]], 0)</f>
        <v>45016</v>
      </c>
    </row>
    <row r="859" spans="1:9" x14ac:dyDescent="0.25">
      <c r="A859" t="s">
        <v>876</v>
      </c>
      <c r="B859" s="1">
        <v>44814</v>
      </c>
      <c r="C859">
        <v>1967</v>
      </c>
      <c r="D859" t="s">
        <v>19</v>
      </c>
      <c r="E859" t="s">
        <v>29</v>
      </c>
      <c r="F859" t="s">
        <v>14</v>
      </c>
      <c r="G859">
        <f ca="1">YEAR(TODAY()) - tbl_Customers[[#This Row],[Birth_Year]]</f>
        <v>58</v>
      </c>
      <c r="H859" t="str" cm="1">
        <f t="array" aca="1" ref="H8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59" s="1">
        <f>EOMONTH(tbl_Customers[[#This Row],[Signup_Date]], 0)</f>
        <v>44834</v>
      </c>
    </row>
    <row r="860" spans="1:9" x14ac:dyDescent="0.25">
      <c r="A860" t="s">
        <v>877</v>
      </c>
      <c r="B860" s="1">
        <v>44422</v>
      </c>
      <c r="C860">
        <v>1997</v>
      </c>
      <c r="D860" t="s">
        <v>7</v>
      </c>
      <c r="E860" t="s">
        <v>13</v>
      </c>
      <c r="F860" t="s">
        <v>14</v>
      </c>
      <c r="G860">
        <f ca="1">YEAR(TODAY()) - tbl_Customers[[#This Row],[Birth_Year]]</f>
        <v>28</v>
      </c>
      <c r="H860" t="str" cm="1">
        <f t="array" aca="1" ref="H8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60" s="1">
        <f>EOMONTH(tbl_Customers[[#This Row],[Signup_Date]], 0)</f>
        <v>44439</v>
      </c>
    </row>
    <row r="861" spans="1:9" x14ac:dyDescent="0.25">
      <c r="A861" t="s">
        <v>878</v>
      </c>
      <c r="B861" s="1">
        <v>44696</v>
      </c>
      <c r="C861">
        <v>1970</v>
      </c>
      <c r="D861" t="s">
        <v>12</v>
      </c>
      <c r="E861" t="s">
        <v>13</v>
      </c>
      <c r="F861" t="s">
        <v>20</v>
      </c>
      <c r="G861">
        <f ca="1">YEAR(TODAY()) - tbl_Customers[[#This Row],[Birth_Year]]</f>
        <v>55</v>
      </c>
      <c r="H861" t="str" cm="1">
        <f t="array" aca="1" ref="H8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61" s="1">
        <f>EOMONTH(tbl_Customers[[#This Row],[Signup_Date]], 0)</f>
        <v>44712</v>
      </c>
    </row>
    <row r="862" spans="1:9" x14ac:dyDescent="0.25">
      <c r="A862" t="s">
        <v>879</v>
      </c>
      <c r="B862" s="1">
        <v>44421</v>
      </c>
      <c r="C862">
        <v>1974</v>
      </c>
      <c r="D862" t="s">
        <v>12</v>
      </c>
      <c r="E862" t="s">
        <v>22</v>
      </c>
      <c r="F862" t="s">
        <v>20</v>
      </c>
      <c r="G862">
        <f ca="1">YEAR(TODAY()) - tbl_Customers[[#This Row],[Birth_Year]]</f>
        <v>51</v>
      </c>
      <c r="H862" t="str" cm="1">
        <f t="array" aca="1" ref="H8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62" s="1">
        <f>EOMONTH(tbl_Customers[[#This Row],[Signup_Date]], 0)</f>
        <v>44439</v>
      </c>
    </row>
    <row r="863" spans="1:9" x14ac:dyDescent="0.25">
      <c r="A863" t="s">
        <v>880</v>
      </c>
      <c r="B863" s="1">
        <v>44476</v>
      </c>
      <c r="C863">
        <v>1969</v>
      </c>
      <c r="D863" t="s">
        <v>19</v>
      </c>
      <c r="E863" t="s">
        <v>13</v>
      </c>
      <c r="F863" t="s">
        <v>9</v>
      </c>
      <c r="G863">
        <f ca="1">YEAR(TODAY()) - tbl_Customers[[#This Row],[Birth_Year]]</f>
        <v>56</v>
      </c>
      <c r="H863" t="str" cm="1">
        <f t="array" aca="1" ref="H8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63" s="1">
        <f>EOMONTH(tbl_Customers[[#This Row],[Signup_Date]], 0)</f>
        <v>44500</v>
      </c>
    </row>
    <row r="864" spans="1:9" x14ac:dyDescent="0.25">
      <c r="A864" t="s">
        <v>881</v>
      </c>
      <c r="B864" s="1">
        <v>44643</v>
      </c>
      <c r="C864">
        <v>1987</v>
      </c>
      <c r="D864" t="s">
        <v>17</v>
      </c>
      <c r="E864" t="s">
        <v>24</v>
      </c>
      <c r="F864" t="s">
        <v>20</v>
      </c>
      <c r="G864">
        <f ca="1">YEAR(TODAY()) - tbl_Customers[[#This Row],[Birth_Year]]</f>
        <v>38</v>
      </c>
      <c r="H864" t="str" cm="1">
        <f t="array" aca="1" ref="H8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64" s="1">
        <f>EOMONTH(tbl_Customers[[#This Row],[Signup_Date]], 0)</f>
        <v>44651</v>
      </c>
    </row>
    <row r="865" spans="1:9" x14ac:dyDescent="0.25">
      <c r="A865" t="s">
        <v>882</v>
      </c>
      <c r="B865" s="1">
        <v>44694</v>
      </c>
      <c r="C865">
        <v>1974</v>
      </c>
      <c r="D865" t="s">
        <v>7</v>
      </c>
      <c r="E865" t="s">
        <v>24</v>
      </c>
      <c r="F865" t="s">
        <v>20</v>
      </c>
      <c r="G865">
        <f ca="1">YEAR(TODAY()) - tbl_Customers[[#This Row],[Birth_Year]]</f>
        <v>51</v>
      </c>
      <c r="H865" t="str" cm="1">
        <f t="array" aca="1" ref="H8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65" s="1">
        <f>EOMONTH(tbl_Customers[[#This Row],[Signup_Date]], 0)</f>
        <v>44712</v>
      </c>
    </row>
    <row r="866" spans="1:9" x14ac:dyDescent="0.25">
      <c r="A866" t="s">
        <v>883</v>
      </c>
      <c r="B866" s="1">
        <v>44226</v>
      </c>
      <c r="C866">
        <v>1966</v>
      </c>
      <c r="D866" t="s">
        <v>19</v>
      </c>
      <c r="E866" t="s">
        <v>13</v>
      </c>
      <c r="F866" t="s">
        <v>9</v>
      </c>
      <c r="G866">
        <f ca="1">YEAR(TODAY()) - tbl_Customers[[#This Row],[Birth_Year]]</f>
        <v>59</v>
      </c>
      <c r="H866" t="str" cm="1">
        <f t="array" aca="1" ref="H8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66" s="1">
        <f>EOMONTH(tbl_Customers[[#This Row],[Signup_Date]], 0)</f>
        <v>44227</v>
      </c>
    </row>
    <row r="867" spans="1:9" x14ac:dyDescent="0.25">
      <c r="A867" t="s">
        <v>884</v>
      </c>
      <c r="B867" s="1">
        <v>44595</v>
      </c>
      <c r="C867">
        <v>1977</v>
      </c>
      <c r="D867" t="s">
        <v>19</v>
      </c>
      <c r="E867" t="s">
        <v>22</v>
      </c>
      <c r="F867" t="s">
        <v>20</v>
      </c>
      <c r="G867">
        <f ca="1">YEAR(TODAY()) - tbl_Customers[[#This Row],[Birth_Year]]</f>
        <v>48</v>
      </c>
      <c r="H867" t="str" cm="1">
        <f t="array" aca="1" ref="H8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67" s="1">
        <f>EOMONTH(tbl_Customers[[#This Row],[Signup_Date]], 0)</f>
        <v>44620</v>
      </c>
    </row>
    <row r="868" spans="1:9" x14ac:dyDescent="0.25">
      <c r="A868" t="s">
        <v>885</v>
      </c>
      <c r="B868" s="1">
        <v>44541</v>
      </c>
      <c r="C868">
        <v>2004</v>
      </c>
      <c r="D868" t="s">
        <v>7</v>
      </c>
      <c r="E868" t="s">
        <v>22</v>
      </c>
      <c r="F868" t="s">
        <v>20</v>
      </c>
      <c r="G868">
        <f ca="1">YEAR(TODAY()) - tbl_Customers[[#This Row],[Birth_Year]]</f>
        <v>21</v>
      </c>
      <c r="H868" t="str" cm="1">
        <f t="array" aca="1" ref="H8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868" s="1">
        <f>EOMONTH(tbl_Customers[[#This Row],[Signup_Date]], 0)</f>
        <v>44561</v>
      </c>
    </row>
    <row r="869" spans="1:9" x14ac:dyDescent="0.25">
      <c r="A869" t="s">
        <v>886</v>
      </c>
      <c r="B869" s="1">
        <v>44881</v>
      </c>
      <c r="C869">
        <v>1966</v>
      </c>
      <c r="D869" t="s">
        <v>7</v>
      </c>
      <c r="E869" t="s">
        <v>22</v>
      </c>
      <c r="F869" t="s">
        <v>9</v>
      </c>
      <c r="G869">
        <f ca="1">YEAR(TODAY()) - tbl_Customers[[#This Row],[Birth_Year]]</f>
        <v>59</v>
      </c>
      <c r="H869" t="str" cm="1">
        <f t="array" aca="1" ref="H8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69" s="1">
        <f>EOMONTH(tbl_Customers[[#This Row],[Signup_Date]], 0)</f>
        <v>44895</v>
      </c>
    </row>
    <row r="870" spans="1:9" x14ac:dyDescent="0.25">
      <c r="A870" t="s">
        <v>887</v>
      </c>
      <c r="B870" s="1">
        <v>44892</v>
      </c>
      <c r="C870">
        <v>1984</v>
      </c>
      <c r="D870" t="s">
        <v>12</v>
      </c>
      <c r="E870" t="s">
        <v>8</v>
      </c>
      <c r="F870" t="s">
        <v>9</v>
      </c>
      <c r="G870">
        <f ca="1">YEAR(TODAY()) - tbl_Customers[[#This Row],[Birth_Year]]</f>
        <v>41</v>
      </c>
      <c r="H870" t="str" cm="1">
        <f t="array" aca="1" ref="H8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70" s="1">
        <f>EOMONTH(tbl_Customers[[#This Row],[Signup_Date]], 0)</f>
        <v>44895</v>
      </c>
    </row>
    <row r="871" spans="1:9" x14ac:dyDescent="0.25">
      <c r="A871" t="s">
        <v>888</v>
      </c>
      <c r="B871" s="1">
        <v>45014</v>
      </c>
      <c r="C871">
        <v>1965</v>
      </c>
      <c r="D871" t="s">
        <v>17</v>
      </c>
      <c r="E871" t="s">
        <v>13</v>
      </c>
      <c r="F871" t="s">
        <v>14</v>
      </c>
      <c r="G871">
        <f ca="1">YEAR(TODAY()) - tbl_Customers[[#This Row],[Birth_Year]]</f>
        <v>60</v>
      </c>
      <c r="H871" t="str" cm="1">
        <f t="array" aca="1" ref="H8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71" s="1">
        <f>EOMONTH(tbl_Customers[[#This Row],[Signup_Date]], 0)</f>
        <v>45016</v>
      </c>
    </row>
    <row r="872" spans="1:9" x14ac:dyDescent="0.25">
      <c r="A872" t="s">
        <v>889</v>
      </c>
      <c r="B872" s="1">
        <v>44611</v>
      </c>
      <c r="C872">
        <v>2001</v>
      </c>
      <c r="D872" t="s">
        <v>17</v>
      </c>
      <c r="E872" t="s">
        <v>22</v>
      </c>
      <c r="F872" t="s">
        <v>9</v>
      </c>
      <c r="G872">
        <f ca="1">YEAR(TODAY()) - tbl_Customers[[#This Row],[Birth_Year]]</f>
        <v>24</v>
      </c>
      <c r="H872" t="str" cm="1">
        <f t="array" aca="1" ref="H8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872" s="1">
        <f>EOMONTH(tbl_Customers[[#This Row],[Signup_Date]], 0)</f>
        <v>44620</v>
      </c>
    </row>
    <row r="873" spans="1:9" x14ac:dyDescent="0.25">
      <c r="A873" t="s">
        <v>890</v>
      </c>
      <c r="B873" s="1">
        <v>44938</v>
      </c>
      <c r="C873">
        <v>1973</v>
      </c>
      <c r="D873" t="s">
        <v>7</v>
      </c>
      <c r="E873" t="s">
        <v>24</v>
      </c>
      <c r="F873" t="s">
        <v>14</v>
      </c>
      <c r="G873">
        <f ca="1">YEAR(TODAY()) - tbl_Customers[[#This Row],[Birth_Year]]</f>
        <v>52</v>
      </c>
      <c r="H873" t="str" cm="1">
        <f t="array" aca="1" ref="H8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73" s="1">
        <f>EOMONTH(tbl_Customers[[#This Row],[Signup_Date]], 0)</f>
        <v>44957</v>
      </c>
    </row>
    <row r="874" spans="1:9" x14ac:dyDescent="0.25">
      <c r="A874" t="s">
        <v>891</v>
      </c>
      <c r="B874" s="1">
        <v>44366</v>
      </c>
      <c r="C874">
        <v>1981</v>
      </c>
      <c r="D874" t="s">
        <v>26</v>
      </c>
      <c r="E874" t="s">
        <v>29</v>
      </c>
      <c r="F874" t="s">
        <v>20</v>
      </c>
      <c r="G874">
        <f ca="1">YEAR(TODAY()) - tbl_Customers[[#This Row],[Birth_Year]]</f>
        <v>44</v>
      </c>
      <c r="H874" t="str" cm="1">
        <f t="array" aca="1" ref="H8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74" s="1">
        <f>EOMONTH(tbl_Customers[[#This Row],[Signup_Date]], 0)</f>
        <v>44377</v>
      </c>
    </row>
    <row r="875" spans="1:9" x14ac:dyDescent="0.25">
      <c r="A875" t="s">
        <v>892</v>
      </c>
      <c r="B875" s="1">
        <v>45057</v>
      </c>
      <c r="C875">
        <v>1973</v>
      </c>
      <c r="D875" t="s">
        <v>19</v>
      </c>
      <c r="E875" t="s">
        <v>29</v>
      </c>
      <c r="F875" t="s">
        <v>9</v>
      </c>
      <c r="G875">
        <f ca="1">YEAR(TODAY()) - tbl_Customers[[#This Row],[Birth_Year]]</f>
        <v>52</v>
      </c>
      <c r="H875" t="str" cm="1">
        <f t="array" aca="1" ref="H8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75" s="1">
        <f>EOMONTH(tbl_Customers[[#This Row],[Signup_Date]], 0)</f>
        <v>45077</v>
      </c>
    </row>
    <row r="876" spans="1:9" x14ac:dyDescent="0.25">
      <c r="A876" t="s">
        <v>893</v>
      </c>
      <c r="B876" s="1">
        <v>44675</v>
      </c>
      <c r="C876">
        <v>1975</v>
      </c>
      <c r="D876" t="s">
        <v>19</v>
      </c>
      <c r="E876" t="s">
        <v>22</v>
      </c>
      <c r="F876" t="s">
        <v>9</v>
      </c>
      <c r="G876">
        <f ca="1">YEAR(TODAY()) - tbl_Customers[[#This Row],[Birth_Year]]</f>
        <v>50</v>
      </c>
      <c r="H876" t="str" cm="1">
        <f t="array" aca="1" ref="H8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76" s="1">
        <f>EOMONTH(tbl_Customers[[#This Row],[Signup_Date]], 0)</f>
        <v>44681</v>
      </c>
    </row>
    <row r="877" spans="1:9" x14ac:dyDescent="0.25">
      <c r="A877" t="s">
        <v>894</v>
      </c>
      <c r="B877" s="1">
        <v>44327</v>
      </c>
      <c r="C877">
        <v>1979</v>
      </c>
      <c r="D877" t="s">
        <v>7</v>
      </c>
      <c r="E877" t="s">
        <v>29</v>
      </c>
      <c r="F877" t="s">
        <v>9</v>
      </c>
      <c r="G877">
        <f ca="1">YEAR(TODAY()) - tbl_Customers[[#This Row],[Birth_Year]]</f>
        <v>46</v>
      </c>
      <c r="H877" t="str" cm="1">
        <f t="array" aca="1" ref="H8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77" s="1">
        <f>EOMONTH(tbl_Customers[[#This Row],[Signup_Date]], 0)</f>
        <v>44347</v>
      </c>
    </row>
    <row r="878" spans="1:9" x14ac:dyDescent="0.25">
      <c r="A878" t="s">
        <v>895</v>
      </c>
      <c r="B878" s="1">
        <v>44834</v>
      </c>
      <c r="C878">
        <v>1988</v>
      </c>
      <c r="D878" t="s">
        <v>26</v>
      </c>
      <c r="E878" t="s">
        <v>29</v>
      </c>
      <c r="F878" t="s">
        <v>20</v>
      </c>
      <c r="G878">
        <f ca="1">YEAR(TODAY()) - tbl_Customers[[#This Row],[Birth_Year]]</f>
        <v>37</v>
      </c>
      <c r="H878" t="str" cm="1">
        <f t="array" aca="1" ref="H8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78" s="1">
        <f>EOMONTH(tbl_Customers[[#This Row],[Signup_Date]], 0)</f>
        <v>44834</v>
      </c>
    </row>
    <row r="879" spans="1:9" x14ac:dyDescent="0.25">
      <c r="A879" t="s">
        <v>896</v>
      </c>
      <c r="B879" s="1">
        <v>44743</v>
      </c>
      <c r="C879">
        <v>2002</v>
      </c>
      <c r="D879" t="s">
        <v>12</v>
      </c>
      <c r="E879" t="s">
        <v>8</v>
      </c>
      <c r="F879" t="s">
        <v>14</v>
      </c>
      <c r="G879">
        <f ca="1">YEAR(TODAY()) - tbl_Customers[[#This Row],[Birth_Year]]</f>
        <v>23</v>
      </c>
      <c r="H879" t="str" cm="1">
        <f t="array" aca="1" ref="H8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879" s="1">
        <f>EOMONTH(tbl_Customers[[#This Row],[Signup_Date]], 0)</f>
        <v>44773</v>
      </c>
    </row>
    <row r="880" spans="1:9" x14ac:dyDescent="0.25">
      <c r="A880" t="s">
        <v>897</v>
      </c>
      <c r="B880" s="1">
        <v>44224</v>
      </c>
      <c r="C880">
        <v>1999</v>
      </c>
      <c r="D880" t="s">
        <v>7</v>
      </c>
      <c r="E880" t="s">
        <v>24</v>
      </c>
      <c r="F880" t="s">
        <v>20</v>
      </c>
      <c r="G880">
        <f ca="1">YEAR(TODAY()) - tbl_Customers[[#This Row],[Birth_Year]]</f>
        <v>26</v>
      </c>
      <c r="H880" t="str" cm="1">
        <f t="array" aca="1" ref="H8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80" s="1">
        <f>EOMONTH(tbl_Customers[[#This Row],[Signup_Date]], 0)</f>
        <v>44227</v>
      </c>
    </row>
    <row r="881" spans="1:9" x14ac:dyDescent="0.25">
      <c r="A881" t="s">
        <v>898</v>
      </c>
      <c r="B881" s="1">
        <v>44600</v>
      </c>
      <c r="C881">
        <v>1994</v>
      </c>
      <c r="D881" t="s">
        <v>7</v>
      </c>
      <c r="E881" t="s">
        <v>24</v>
      </c>
      <c r="F881" t="s">
        <v>20</v>
      </c>
      <c r="G881">
        <f ca="1">YEAR(TODAY()) - tbl_Customers[[#This Row],[Birth_Year]]</f>
        <v>31</v>
      </c>
      <c r="H881" t="str" cm="1">
        <f t="array" aca="1" ref="H8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81" s="1">
        <f>EOMONTH(tbl_Customers[[#This Row],[Signup_Date]], 0)</f>
        <v>44620</v>
      </c>
    </row>
    <row r="882" spans="1:9" x14ac:dyDescent="0.25">
      <c r="A882" t="s">
        <v>899</v>
      </c>
      <c r="B882" s="1">
        <v>44803</v>
      </c>
      <c r="C882">
        <v>1995</v>
      </c>
      <c r="D882" t="s">
        <v>19</v>
      </c>
      <c r="E882" t="s">
        <v>8</v>
      </c>
      <c r="F882" t="s">
        <v>9</v>
      </c>
      <c r="G882">
        <f ca="1">YEAR(TODAY()) - tbl_Customers[[#This Row],[Birth_Year]]</f>
        <v>30</v>
      </c>
      <c r="H882" t="str" cm="1">
        <f t="array" aca="1" ref="H8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82" s="1">
        <f>EOMONTH(tbl_Customers[[#This Row],[Signup_Date]], 0)</f>
        <v>44804</v>
      </c>
    </row>
    <row r="883" spans="1:9" x14ac:dyDescent="0.25">
      <c r="A883" t="s">
        <v>900</v>
      </c>
      <c r="B883" s="1">
        <v>44774</v>
      </c>
      <c r="C883">
        <v>1969</v>
      </c>
      <c r="D883" t="s">
        <v>7</v>
      </c>
      <c r="E883" t="s">
        <v>8</v>
      </c>
      <c r="F883" t="s">
        <v>14</v>
      </c>
      <c r="G883">
        <f ca="1">YEAR(TODAY()) - tbl_Customers[[#This Row],[Birth_Year]]</f>
        <v>56</v>
      </c>
      <c r="H883" t="str" cm="1">
        <f t="array" aca="1" ref="H8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83" s="1">
        <f>EOMONTH(tbl_Customers[[#This Row],[Signup_Date]], 0)</f>
        <v>44804</v>
      </c>
    </row>
    <row r="884" spans="1:9" x14ac:dyDescent="0.25">
      <c r="A884" t="s">
        <v>901</v>
      </c>
      <c r="B884" s="1">
        <v>44875</v>
      </c>
      <c r="C884">
        <v>1978</v>
      </c>
      <c r="D884" t="s">
        <v>7</v>
      </c>
      <c r="E884" t="s">
        <v>29</v>
      </c>
      <c r="F884" t="s">
        <v>20</v>
      </c>
      <c r="G884">
        <f ca="1">YEAR(TODAY()) - tbl_Customers[[#This Row],[Birth_Year]]</f>
        <v>47</v>
      </c>
      <c r="H884" t="str" cm="1">
        <f t="array" aca="1" ref="H8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84" s="1">
        <f>EOMONTH(tbl_Customers[[#This Row],[Signup_Date]], 0)</f>
        <v>44895</v>
      </c>
    </row>
    <row r="885" spans="1:9" x14ac:dyDescent="0.25">
      <c r="A885" t="s">
        <v>902</v>
      </c>
      <c r="B885" s="1">
        <v>44224</v>
      </c>
      <c r="C885">
        <v>1975</v>
      </c>
      <c r="D885" t="s">
        <v>7</v>
      </c>
      <c r="E885" t="s">
        <v>13</v>
      </c>
      <c r="F885" t="s">
        <v>9</v>
      </c>
      <c r="G885">
        <f ca="1">YEAR(TODAY()) - tbl_Customers[[#This Row],[Birth_Year]]</f>
        <v>50</v>
      </c>
      <c r="H885" t="str" cm="1">
        <f t="array" aca="1" ref="H8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85" s="1">
        <f>EOMONTH(tbl_Customers[[#This Row],[Signup_Date]], 0)</f>
        <v>44227</v>
      </c>
    </row>
    <row r="886" spans="1:9" x14ac:dyDescent="0.25">
      <c r="A886" t="s">
        <v>903</v>
      </c>
      <c r="B886" s="1">
        <v>44282</v>
      </c>
      <c r="C886">
        <v>1973</v>
      </c>
      <c r="D886" t="s">
        <v>19</v>
      </c>
      <c r="E886" t="s">
        <v>29</v>
      </c>
      <c r="F886" t="s">
        <v>20</v>
      </c>
      <c r="G886">
        <f ca="1">YEAR(TODAY()) - tbl_Customers[[#This Row],[Birth_Year]]</f>
        <v>52</v>
      </c>
      <c r="H886" t="str" cm="1">
        <f t="array" aca="1" ref="H8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86" s="1">
        <f>EOMONTH(tbl_Customers[[#This Row],[Signup_Date]], 0)</f>
        <v>44286</v>
      </c>
    </row>
    <row r="887" spans="1:9" x14ac:dyDescent="0.25">
      <c r="A887" t="s">
        <v>904</v>
      </c>
      <c r="B887" s="1">
        <v>44855</v>
      </c>
      <c r="C887">
        <v>1998</v>
      </c>
      <c r="D887" t="s">
        <v>12</v>
      </c>
      <c r="E887" t="s">
        <v>8</v>
      </c>
      <c r="F887" t="s">
        <v>20</v>
      </c>
      <c r="G887">
        <f ca="1">YEAR(TODAY()) - tbl_Customers[[#This Row],[Birth_Year]]</f>
        <v>27</v>
      </c>
      <c r="H887" t="str" cm="1">
        <f t="array" aca="1" ref="H8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87" s="1">
        <f>EOMONTH(tbl_Customers[[#This Row],[Signup_Date]], 0)</f>
        <v>44865</v>
      </c>
    </row>
    <row r="888" spans="1:9" x14ac:dyDescent="0.25">
      <c r="A888" t="s">
        <v>905</v>
      </c>
      <c r="B888" s="1">
        <v>44635</v>
      </c>
      <c r="C888">
        <v>1976</v>
      </c>
      <c r="D888" t="s">
        <v>12</v>
      </c>
      <c r="E888" t="s">
        <v>24</v>
      </c>
      <c r="F888" t="s">
        <v>9</v>
      </c>
      <c r="G888">
        <f ca="1">YEAR(TODAY()) - tbl_Customers[[#This Row],[Birth_Year]]</f>
        <v>49</v>
      </c>
      <c r="H888" t="str" cm="1">
        <f t="array" aca="1" ref="H8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88" s="1">
        <f>EOMONTH(tbl_Customers[[#This Row],[Signup_Date]], 0)</f>
        <v>44651</v>
      </c>
    </row>
    <row r="889" spans="1:9" x14ac:dyDescent="0.25">
      <c r="A889" t="s">
        <v>906</v>
      </c>
      <c r="B889" s="1">
        <v>44335</v>
      </c>
      <c r="C889">
        <v>1999</v>
      </c>
      <c r="D889" t="s">
        <v>7</v>
      </c>
      <c r="E889" t="s">
        <v>29</v>
      </c>
      <c r="F889" t="s">
        <v>9</v>
      </c>
      <c r="G889">
        <f ca="1">YEAR(TODAY()) - tbl_Customers[[#This Row],[Birth_Year]]</f>
        <v>26</v>
      </c>
      <c r="H889" t="str" cm="1">
        <f t="array" aca="1" ref="H8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89" s="1">
        <f>EOMONTH(tbl_Customers[[#This Row],[Signup_Date]], 0)</f>
        <v>44347</v>
      </c>
    </row>
    <row r="890" spans="1:9" x14ac:dyDescent="0.25">
      <c r="A890" t="s">
        <v>907</v>
      </c>
      <c r="B890" s="1">
        <v>45084</v>
      </c>
      <c r="C890">
        <v>1999</v>
      </c>
      <c r="D890" t="s">
        <v>19</v>
      </c>
      <c r="E890" t="s">
        <v>13</v>
      </c>
      <c r="F890" t="s">
        <v>14</v>
      </c>
      <c r="G890">
        <f ca="1">YEAR(TODAY()) - tbl_Customers[[#This Row],[Birth_Year]]</f>
        <v>26</v>
      </c>
      <c r="H890" t="str" cm="1">
        <f t="array" aca="1" ref="H8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90" s="1">
        <f>EOMONTH(tbl_Customers[[#This Row],[Signup_Date]], 0)</f>
        <v>45107</v>
      </c>
    </row>
    <row r="891" spans="1:9" x14ac:dyDescent="0.25">
      <c r="A891" t="s">
        <v>908</v>
      </c>
      <c r="B891" s="1">
        <v>44669</v>
      </c>
      <c r="C891">
        <v>1965</v>
      </c>
      <c r="D891" t="s">
        <v>12</v>
      </c>
      <c r="E891" t="s">
        <v>29</v>
      </c>
      <c r="F891" t="s">
        <v>20</v>
      </c>
      <c r="G891">
        <f ca="1">YEAR(TODAY()) - tbl_Customers[[#This Row],[Birth_Year]]</f>
        <v>60</v>
      </c>
      <c r="H891" t="str" cm="1">
        <f t="array" aca="1" ref="H8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891" s="1">
        <f>EOMONTH(tbl_Customers[[#This Row],[Signup_Date]], 0)</f>
        <v>44681</v>
      </c>
    </row>
    <row r="892" spans="1:9" x14ac:dyDescent="0.25">
      <c r="A892" t="s">
        <v>909</v>
      </c>
      <c r="B892" s="1">
        <v>44383</v>
      </c>
      <c r="C892">
        <v>2004</v>
      </c>
      <c r="D892" t="s">
        <v>12</v>
      </c>
      <c r="E892" t="s">
        <v>22</v>
      </c>
      <c r="F892" t="s">
        <v>9</v>
      </c>
      <c r="G892">
        <f ca="1">YEAR(TODAY()) - tbl_Customers[[#This Row],[Birth_Year]]</f>
        <v>21</v>
      </c>
      <c r="H892" t="str" cm="1">
        <f t="array" aca="1" ref="H8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892" s="1">
        <f>EOMONTH(tbl_Customers[[#This Row],[Signup_Date]], 0)</f>
        <v>44408</v>
      </c>
    </row>
    <row r="893" spans="1:9" x14ac:dyDescent="0.25">
      <c r="A893" t="s">
        <v>910</v>
      </c>
      <c r="B893" s="1">
        <v>44248</v>
      </c>
      <c r="C893">
        <v>1986</v>
      </c>
      <c r="D893" t="s">
        <v>12</v>
      </c>
      <c r="E893" t="s">
        <v>29</v>
      </c>
      <c r="F893" t="s">
        <v>9</v>
      </c>
      <c r="G893">
        <f ca="1">YEAR(TODAY()) - tbl_Customers[[#This Row],[Birth_Year]]</f>
        <v>39</v>
      </c>
      <c r="H893" t="str" cm="1">
        <f t="array" aca="1" ref="H8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893" s="1">
        <f>EOMONTH(tbl_Customers[[#This Row],[Signup_Date]], 0)</f>
        <v>44255</v>
      </c>
    </row>
    <row r="894" spans="1:9" x14ac:dyDescent="0.25">
      <c r="A894" t="s">
        <v>911</v>
      </c>
      <c r="B894" s="1">
        <v>44463</v>
      </c>
      <c r="C894">
        <v>1993</v>
      </c>
      <c r="D894" t="s">
        <v>19</v>
      </c>
      <c r="E894" t="s">
        <v>8</v>
      </c>
      <c r="F894" t="s">
        <v>14</v>
      </c>
      <c r="G894">
        <f ca="1">YEAR(TODAY()) - tbl_Customers[[#This Row],[Birth_Year]]</f>
        <v>32</v>
      </c>
      <c r="H894" t="str" cm="1">
        <f t="array" aca="1" ref="H8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94" s="1">
        <f>EOMONTH(tbl_Customers[[#This Row],[Signup_Date]], 0)</f>
        <v>44469</v>
      </c>
    </row>
    <row r="895" spans="1:9" x14ac:dyDescent="0.25">
      <c r="A895" t="s">
        <v>912</v>
      </c>
      <c r="B895" s="1">
        <v>44585</v>
      </c>
      <c r="C895">
        <v>1972</v>
      </c>
      <c r="D895" t="s">
        <v>19</v>
      </c>
      <c r="E895" t="s">
        <v>24</v>
      </c>
      <c r="F895" t="s">
        <v>14</v>
      </c>
      <c r="G895">
        <f ca="1">YEAR(TODAY()) - tbl_Customers[[#This Row],[Birth_Year]]</f>
        <v>53</v>
      </c>
      <c r="H895" t="str" cm="1">
        <f t="array" aca="1" ref="H8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95" s="1">
        <f>EOMONTH(tbl_Customers[[#This Row],[Signup_Date]], 0)</f>
        <v>44592</v>
      </c>
    </row>
    <row r="896" spans="1:9" x14ac:dyDescent="0.25">
      <c r="A896" t="s">
        <v>913</v>
      </c>
      <c r="B896" s="1">
        <v>44532</v>
      </c>
      <c r="C896">
        <v>1975</v>
      </c>
      <c r="D896" t="s">
        <v>7</v>
      </c>
      <c r="E896" t="s">
        <v>24</v>
      </c>
      <c r="F896" t="s">
        <v>9</v>
      </c>
      <c r="G896">
        <f ca="1">YEAR(TODAY()) - tbl_Customers[[#This Row],[Birth_Year]]</f>
        <v>50</v>
      </c>
      <c r="H896" t="str" cm="1">
        <f t="array" aca="1" ref="H8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96" s="1">
        <f>EOMONTH(tbl_Customers[[#This Row],[Signup_Date]], 0)</f>
        <v>44561</v>
      </c>
    </row>
    <row r="897" spans="1:9" x14ac:dyDescent="0.25">
      <c r="A897" t="s">
        <v>914</v>
      </c>
      <c r="B897" s="1">
        <v>44413</v>
      </c>
      <c r="C897">
        <v>2001</v>
      </c>
      <c r="D897" t="s">
        <v>17</v>
      </c>
      <c r="E897" t="s">
        <v>8</v>
      </c>
      <c r="F897" t="s">
        <v>14</v>
      </c>
      <c r="G897">
        <f ca="1">YEAR(TODAY()) - tbl_Customers[[#This Row],[Birth_Year]]</f>
        <v>24</v>
      </c>
      <c r="H897" t="str" cm="1">
        <f t="array" aca="1" ref="H8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897" s="1">
        <f>EOMONTH(tbl_Customers[[#This Row],[Signup_Date]], 0)</f>
        <v>44439</v>
      </c>
    </row>
    <row r="898" spans="1:9" x14ac:dyDescent="0.25">
      <c r="A898" t="s">
        <v>915</v>
      </c>
      <c r="B898" s="1">
        <v>44662</v>
      </c>
      <c r="C898">
        <v>1978</v>
      </c>
      <c r="D898" t="s">
        <v>12</v>
      </c>
      <c r="E898" t="s">
        <v>22</v>
      </c>
      <c r="F898" t="s">
        <v>9</v>
      </c>
      <c r="G898">
        <f ca="1">YEAR(TODAY()) - tbl_Customers[[#This Row],[Birth_Year]]</f>
        <v>47</v>
      </c>
      <c r="H898" t="str" cm="1">
        <f t="array" aca="1" ref="H8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898" s="1">
        <f>EOMONTH(tbl_Customers[[#This Row],[Signup_Date]], 0)</f>
        <v>44681</v>
      </c>
    </row>
    <row r="899" spans="1:9" x14ac:dyDescent="0.25">
      <c r="A899" t="s">
        <v>916</v>
      </c>
      <c r="B899" s="1">
        <v>44531</v>
      </c>
      <c r="C899">
        <v>1994</v>
      </c>
      <c r="D899" t="s">
        <v>17</v>
      </c>
      <c r="E899" t="s">
        <v>8</v>
      </c>
      <c r="F899" t="s">
        <v>20</v>
      </c>
      <c r="G899">
        <f ca="1">YEAR(TODAY()) - tbl_Customers[[#This Row],[Birth_Year]]</f>
        <v>31</v>
      </c>
      <c r="H899" t="str" cm="1">
        <f t="array" aca="1" ref="H8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899" s="1">
        <f>EOMONTH(tbl_Customers[[#This Row],[Signup_Date]], 0)</f>
        <v>44561</v>
      </c>
    </row>
    <row r="900" spans="1:9" x14ac:dyDescent="0.25">
      <c r="A900" t="s">
        <v>917</v>
      </c>
      <c r="B900" s="1">
        <v>44542</v>
      </c>
      <c r="C900">
        <v>1999</v>
      </c>
      <c r="D900" t="s">
        <v>19</v>
      </c>
      <c r="E900" t="s">
        <v>29</v>
      </c>
      <c r="F900" t="s">
        <v>14</v>
      </c>
      <c r="G900">
        <f ca="1">YEAR(TODAY()) - tbl_Customers[[#This Row],[Birth_Year]]</f>
        <v>26</v>
      </c>
      <c r="H900" t="str" cm="1">
        <f t="array" aca="1" ref="H9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00" s="1">
        <f>EOMONTH(tbl_Customers[[#This Row],[Signup_Date]], 0)</f>
        <v>44561</v>
      </c>
    </row>
    <row r="901" spans="1:9" x14ac:dyDescent="0.25">
      <c r="A901" t="s">
        <v>918</v>
      </c>
      <c r="B901" s="1">
        <v>44976</v>
      </c>
      <c r="C901">
        <v>1985</v>
      </c>
      <c r="D901" t="s">
        <v>19</v>
      </c>
      <c r="E901" t="s">
        <v>8</v>
      </c>
      <c r="F901" t="s">
        <v>20</v>
      </c>
      <c r="G901">
        <f ca="1">YEAR(TODAY()) - tbl_Customers[[#This Row],[Birth_Year]]</f>
        <v>40</v>
      </c>
      <c r="H901" t="str" cm="1">
        <f t="array" aca="1" ref="H9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01" s="1">
        <f>EOMONTH(tbl_Customers[[#This Row],[Signup_Date]], 0)</f>
        <v>44985</v>
      </c>
    </row>
    <row r="902" spans="1:9" x14ac:dyDescent="0.25">
      <c r="A902" t="s">
        <v>919</v>
      </c>
      <c r="B902" s="1">
        <v>45097</v>
      </c>
      <c r="C902">
        <v>2001</v>
      </c>
      <c r="D902" t="s">
        <v>19</v>
      </c>
      <c r="E902" t="s">
        <v>8</v>
      </c>
      <c r="F902" t="s">
        <v>20</v>
      </c>
      <c r="G902">
        <f ca="1">YEAR(TODAY()) - tbl_Customers[[#This Row],[Birth_Year]]</f>
        <v>24</v>
      </c>
      <c r="H902" t="str" cm="1">
        <f t="array" aca="1" ref="H9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02" s="1">
        <f>EOMONTH(tbl_Customers[[#This Row],[Signup_Date]], 0)</f>
        <v>45107</v>
      </c>
    </row>
    <row r="903" spans="1:9" x14ac:dyDescent="0.25">
      <c r="A903" t="s">
        <v>920</v>
      </c>
      <c r="B903" s="1">
        <v>44585</v>
      </c>
      <c r="C903">
        <v>1969</v>
      </c>
      <c r="D903" t="s">
        <v>17</v>
      </c>
      <c r="E903" t="s">
        <v>22</v>
      </c>
      <c r="F903" t="s">
        <v>20</v>
      </c>
      <c r="G903">
        <f ca="1">YEAR(TODAY()) - tbl_Customers[[#This Row],[Birth_Year]]</f>
        <v>56</v>
      </c>
      <c r="H903" t="str" cm="1">
        <f t="array" aca="1" ref="H9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03" s="1">
        <f>EOMONTH(tbl_Customers[[#This Row],[Signup_Date]], 0)</f>
        <v>44592</v>
      </c>
    </row>
    <row r="904" spans="1:9" x14ac:dyDescent="0.25">
      <c r="A904" t="s">
        <v>921</v>
      </c>
      <c r="B904" s="1">
        <v>44481</v>
      </c>
      <c r="C904">
        <v>1983</v>
      </c>
      <c r="D904" t="s">
        <v>19</v>
      </c>
      <c r="E904" t="s">
        <v>29</v>
      </c>
      <c r="F904" t="s">
        <v>9</v>
      </c>
      <c r="G904">
        <f ca="1">YEAR(TODAY()) - tbl_Customers[[#This Row],[Birth_Year]]</f>
        <v>42</v>
      </c>
      <c r="H904" t="str" cm="1">
        <f t="array" aca="1" ref="H9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04" s="1">
        <f>EOMONTH(tbl_Customers[[#This Row],[Signup_Date]], 0)</f>
        <v>44500</v>
      </c>
    </row>
    <row r="905" spans="1:9" x14ac:dyDescent="0.25">
      <c r="A905" t="s">
        <v>922</v>
      </c>
      <c r="B905" s="1">
        <v>44967</v>
      </c>
      <c r="C905">
        <v>1978</v>
      </c>
      <c r="D905" t="s">
        <v>7</v>
      </c>
      <c r="E905" t="s">
        <v>13</v>
      </c>
      <c r="F905" t="s">
        <v>20</v>
      </c>
      <c r="G905">
        <f ca="1">YEAR(TODAY()) - tbl_Customers[[#This Row],[Birth_Year]]</f>
        <v>47</v>
      </c>
      <c r="H905" t="str" cm="1">
        <f t="array" aca="1" ref="H9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05" s="1">
        <f>EOMONTH(tbl_Customers[[#This Row],[Signup_Date]], 0)</f>
        <v>44985</v>
      </c>
    </row>
    <row r="906" spans="1:9" x14ac:dyDescent="0.25">
      <c r="A906" t="s">
        <v>923</v>
      </c>
      <c r="B906" s="1">
        <v>45048</v>
      </c>
      <c r="C906">
        <v>1990</v>
      </c>
      <c r="D906" t="s">
        <v>19</v>
      </c>
      <c r="E906" t="s">
        <v>13</v>
      </c>
      <c r="F906" t="s">
        <v>20</v>
      </c>
      <c r="G906">
        <f ca="1">YEAR(TODAY()) - tbl_Customers[[#This Row],[Birth_Year]]</f>
        <v>35</v>
      </c>
      <c r="H906" t="str" cm="1">
        <f t="array" aca="1" ref="H9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06" s="1">
        <f>EOMONTH(tbl_Customers[[#This Row],[Signup_Date]], 0)</f>
        <v>45077</v>
      </c>
    </row>
    <row r="907" spans="1:9" x14ac:dyDescent="0.25">
      <c r="A907" t="s">
        <v>924</v>
      </c>
      <c r="B907" s="1">
        <v>44628</v>
      </c>
      <c r="C907">
        <v>1968</v>
      </c>
      <c r="D907" t="s">
        <v>26</v>
      </c>
      <c r="E907" t="s">
        <v>24</v>
      </c>
      <c r="F907" t="s">
        <v>20</v>
      </c>
      <c r="G907">
        <f ca="1">YEAR(TODAY()) - tbl_Customers[[#This Row],[Birth_Year]]</f>
        <v>57</v>
      </c>
      <c r="H907" t="str" cm="1">
        <f t="array" aca="1" ref="H9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07" s="1">
        <f>EOMONTH(tbl_Customers[[#This Row],[Signup_Date]], 0)</f>
        <v>44651</v>
      </c>
    </row>
    <row r="908" spans="1:9" x14ac:dyDescent="0.25">
      <c r="A908" t="s">
        <v>925</v>
      </c>
      <c r="B908" s="1">
        <v>44455</v>
      </c>
      <c r="C908">
        <v>1989</v>
      </c>
      <c r="D908" t="s">
        <v>17</v>
      </c>
      <c r="E908" t="s">
        <v>8</v>
      </c>
      <c r="F908" t="s">
        <v>9</v>
      </c>
      <c r="G908">
        <f ca="1">YEAR(TODAY()) - tbl_Customers[[#This Row],[Birth_Year]]</f>
        <v>36</v>
      </c>
      <c r="H908" t="str" cm="1">
        <f t="array" aca="1" ref="H9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08" s="1">
        <f>EOMONTH(tbl_Customers[[#This Row],[Signup_Date]], 0)</f>
        <v>44469</v>
      </c>
    </row>
    <row r="909" spans="1:9" x14ac:dyDescent="0.25">
      <c r="A909" t="s">
        <v>926</v>
      </c>
      <c r="B909" s="1">
        <v>45051</v>
      </c>
      <c r="C909">
        <v>1989</v>
      </c>
      <c r="D909" t="s">
        <v>26</v>
      </c>
      <c r="E909" t="s">
        <v>24</v>
      </c>
      <c r="F909" t="s">
        <v>20</v>
      </c>
      <c r="G909">
        <f ca="1">YEAR(TODAY()) - tbl_Customers[[#This Row],[Birth_Year]]</f>
        <v>36</v>
      </c>
      <c r="H909" t="str" cm="1">
        <f t="array" aca="1" ref="H9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09" s="1">
        <f>EOMONTH(tbl_Customers[[#This Row],[Signup_Date]], 0)</f>
        <v>45077</v>
      </c>
    </row>
    <row r="910" spans="1:9" x14ac:dyDescent="0.25">
      <c r="A910" t="s">
        <v>927</v>
      </c>
      <c r="B910" s="1">
        <v>44280</v>
      </c>
      <c r="C910">
        <v>1982</v>
      </c>
      <c r="D910" t="s">
        <v>19</v>
      </c>
      <c r="E910" t="s">
        <v>22</v>
      </c>
      <c r="F910" t="s">
        <v>20</v>
      </c>
      <c r="G910">
        <f ca="1">YEAR(TODAY()) - tbl_Customers[[#This Row],[Birth_Year]]</f>
        <v>43</v>
      </c>
      <c r="H910" t="str" cm="1">
        <f t="array" aca="1" ref="H9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10" s="1">
        <f>EOMONTH(tbl_Customers[[#This Row],[Signup_Date]], 0)</f>
        <v>44286</v>
      </c>
    </row>
    <row r="911" spans="1:9" x14ac:dyDescent="0.25">
      <c r="A911" t="s">
        <v>928</v>
      </c>
      <c r="B911" s="1">
        <v>44678</v>
      </c>
      <c r="C911">
        <v>2004</v>
      </c>
      <c r="D911" t="s">
        <v>7</v>
      </c>
      <c r="E911" t="s">
        <v>13</v>
      </c>
      <c r="F911" t="s">
        <v>14</v>
      </c>
      <c r="G911">
        <f ca="1">YEAR(TODAY()) - tbl_Customers[[#This Row],[Birth_Year]]</f>
        <v>21</v>
      </c>
      <c r="H911" t="str" cm="1">
        <f t="array" aca="1" ref="H9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11" s="1">
        <f>EOMONTH(tbl_Customers[[#This Row],[Signup_Date]], 0)</f>
        <v>44681</v>
      </c>
    </row>
    <row r="912" spans="1:9" x14ac:dyDescent="0.25">
      <c r="A912" t="s">
        <v>929</v>
      </c>
      <c r="B912" s="1">
        <v>44216</v>
      </c>
      <c r="C912">
        <v>1972</v>
      </c>
      <c r="D912" t="s">
        <v>12</v>
      </c>
      <c r="E912" t="s">
        <v>8</v>
      </c>
      <c r="F912" t="s">
        <v>9</v>
      </c>
      <c r="G912">
        <f ca="1">YEAR(TODAY()) - tbl_Customers[[#This Row],[Birth_Year]]</f>
        <v>53</v>
      </c>
      <c r="H912" t="str" cm="1">
        <f t="array" aca="1" ref="H9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12" s="1">
        <f>EOMONTH(tbl_Customers[[#This Row],[Signup_Date]], 0)</f>
        <v>44227</v>
      </c>
    </row>
    <row r="913" spans="1:9" x14ac:dyDescent="0.25">
      <c r="A913" t="s">
        <v>930</v>
      </c>
      <c r="B913" s="1">
        <v>44964</v>
      </c>
      <c r="C913">
        <v>2003</v>
      </c>
      <c r="D913" t="s">
        <v>19</v>
      </c>
      <c r="E913" t="s">
        <v>22</v>
      </c>
      <c r="F913" t="s">
        <v>20</v>
      </c>
      <c r="G913">
        <f ca="1">YEAR(TODAY()) - tbl_Customers[[#This Row],[Birth_Year]]</f>
        <v>22</v>
      </c>
      <c r="H913" t="str" cm="1">
        <f t="array" aca="1" ref="H9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13" s="1">
        <f>EOMONTH(tbl_Customers[[#This Row],[Signup_Date]], 0)</f>
        <v>44985</v>
      </c>
    </row>
    <row r="914" spans="1:9" x14ac:dyDescent="0.25">
      <c r="A914" t="s">
        <v>931</v>
      </c>
      <c r="B914" s="1">
        <v>44749</v>
      </c>
      <c r="C914">
        <v>2004</v>
      </c>
      <c r="D914" t="s">
        <v>7</v>
      </c>
      <c r="E914" t="s">
        <v>22</v>
      </c>
      <c r="F914" t="s">
        <v>14</v>
      </c>
      <c r="G914">
        <f ca="1">YEAR(TODAY()) - tbl_Customers[[#This Row],[Birth_Year]]</f>
        <v>21</v>
      </c>
      <c r="H914" t="str" cm="1">
        <f t="array" aca="1" ref="H9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14" s="1">
        <f>EOMONTH(tbl_Customers[[#This Row],[Signup_Date]], 0)</f>
        <v>44773</v>
      </c>
    </row>
    <row r="915" spans="1:9" x14ac:dyDescent="0.25">
      <c r="A915" t="s">
        <v>932</v>
      </c>
      <c r="B915" s="1">
        <v>44250</v>
      </c>
      <c r="C915">
        <v>1978</v>
      </c>
      <c r="D915" t="s">
        <v>17</v>
      </c>
      <c r="E915" t="s">
        <v>8</v>
      </c>
      <c r="F915" t="s">
        <v>9</v>
      </c>
      <c r="G915">
        <f ca="1">YEAR(TODAY()) - tbl_Customers[[#This Row],[Birth_Year]]</f>
        <v>47</v>
      </c>
      <c r="H915" t="str" cm="1">
        <f t="array" aca="1" ref="H9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15" s="1">
        <f>EOMONTH(tbl_Customers[[#This Row],[Signup_Date]], 0)</f>
        <v>44255</v>
      </c>
    </row>
    <row r="916" spans="1:9" x14ac:dyDescent="0.25">
      <c r="A916" t="s">
        <v>933</v>
      </c>
      <c r="B916" s="1">
        <v>44555</v>
      </c>
      <c r="C916">
        <v>1996</v>
      </c>
      <c r="D916" t="s">
        <v>26</v>
      </c>
      <c r="E916" t="s">
        <v>22</v>
      </c>
      <c r="F916" t="s">
        <v>9</v>
      </c>
      <c r="G916">
        <f ca="1">YEAR(TODAY()) - tbl_Customers[[#This Row],[Birth_Year]]</f>
        <v>29</v>
      </c>
      <c r="H916" t="str" cm="1">
        <f t="array" aca="1" ref="H9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16" s="1">
        <f>EOMONTH(tbl_Customers[[#This Row],[Signup_Date]], 0)</f>
        <v>44561</v>
      </c>
    </row>
    <row r="917" spans="1:9" x14ac:dyDescent="0.25">
      <c r="A917" t="s">
        <v>934</v>
      </c>
      <c r="B917" s="1">
        <v>44426</v>
      </c>
      <c r="C917">
        <v>2002</v>
      </c>
      <c r="D917" t="s">
        <v>26</v>
      </c>
      <c r="E917" t="s">
        <v>8</v>
      </c>
      <c r="F917" t="s">
        <v>9</v>
      </c>
      <c r="G917">
        <f ca="1">YEAR(TODAY()) - tbl_Customers[[#This Row],[Birth_Year]]</f>
        <v>23</v>
      </c>
      <c r="H917" t="str" cm="1">
        <f t="array" aca="1" ref="H9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17" s="1">
        <f>EOMONTH(tbl_Customers[[#This Row],[Signup_Date]], 0)</f>
        <v>44439</v>
      </c>
    </row>
    <row r="918" spans="1:9" x14ac:dyDescent="0.25">
      <c r="A918" t="s">
        <v>935</v>
      </c>
      <c r="B918" s="1">
        <v>44862</v>
      </c>
      <c r="C918">
        <v>1997</v>
      </c>
      <c r="D918" t="s">
        <v>26</v>
      </c>
      <c r="E918" t="s">
        <v>8</v>
      </c>
      <c r="F918" t="s">
        <v>9</v>
      </c>
      <c r="G918">
        <f ca="1">YEAR(TODAY()) - tbl_Customers[[#This Row],[Birth_Year]]</f>
        <v>28</v>
      </c>
      <c r="H918" t="str" cm="1">
        <f t="array" aca="1" ref="H9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18" s="1">
        <f>EOMONTH(tbl_Customers[[#This Row],[Signup_Date]], 0)</f>
        <v>44865</v>
      </c>
    </row>
    <row r="919" spans="1:9" x14ac:dyDescent="0.25">
      <c r="A919" t="s">
        <v>936</v>
      </c>
      <c r="B919" s="1">
        <v>44267</v>
      </c>
      <c r="C919">
        <v>1987</v>
      </c>
      <c r="D919" t="s">
        <v>17</v>
      </c>
      <c r="E919" t="s">
        <v>29</v>
      </c>
      <c r="F919" t="s">
        <v>9</v>
      </c>
      <c r="G919">
        <f ca="1">YEAR(TODAY()) - tbl_Customers[[#This Row],[Birth_Year]]</f>
        <v>38</v>
      </c>
      <c r="H919" t="str" cm="1">
        <f t="array" aca="1" ref="H9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19" s="1">
        <f>EOMONTH(tbl_Customers[[#This Row],[Signup_Date]], 0)</f>
        <v>44286</v>
      </c>
    </row>
    <row r="920" spans="1:9" x14ac:dyDescent="0.25">
      <c r="A920" t="s">
        <v>937</v>
      </c>
      <c r="B920" s="1">
        <v>44996</v>
      </c>
      <c r="C920">
        <v>1979</v>
      </c>
      <c r="D920" t="s">
        <v>7</v>
      </c>
      <c r="E920" t="s">
        <v>24</v>
      </c>
      <c r="F920" t="s">
        <v>9</v>
      </c>
      <c r="G920">
        <f ca="1">YEAR(TODAY()) - tbl_Customers[[#This Row],[Birth_Year]]</f>
        <v>46</v>
      </c>
      <c r="H920" t="str" cm="1">
        <f t="array" aca="1" ref="H9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20" s="1">
        <f>EOMONTH(tbl_Customers[[#This Row],[Signup_Date]], 0)</f>
        <v>45016</v>
      </c>
    </row>
    <row r="921" spans="1:9" x14ac:dyDescent="0.25">
      <c r="A921" t="s">
        <v>938</v>
      </c>
      <c r="B921" s="1">
        <v>44864</v>
      </c>
      <c r="C921">
        <v>1997</v>
      </c>
      <c r="D921" t="s">
        <v>17</v>
      </c>
      <c r="E921" t="s">
        <v>22</v>
      </c>
      <c r="F921" t="s">
        <v>20</v>
      </c>
      <c r="G921">
        <f ca="1">YEAR(TODAY()) - tbl_Customers[[#This Row],[Birth_Year]]</f>
        <v>28</v>
      </c>
      <c r="H921" t="str" cm="1">
        <f t="array" aca="1" ref="H9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21" s="1">
        <f>EOMONTH(tbl_Customers[[#This Row],[Signup_Date]], 0)</f>
        <v>44865</v>
      </c>
    </row>
    <row r="922" spans="1:9" x14ac:dyDescent="0.25">
      <c r="A922" t="s">
        <v>939</v>
      </c>
      <c r="B922" s="1">
        <v>44238</v>
      </c>
      <c r="C922">
        <v>1989</v>
      </c>
      <c r="D922" t="s">
        <v>26</v>
      </c>
      <c r="E922" t="s">
        <v>22</v>
      </c>
      <c r="F922" t="s">
        <v>20</v>
      </c>
      <c r="G922">
        <f ca="1">YEAR(TODAY()) - tbl_Customers[[#This Row],[Birth_Year]]</f>
        <v>36</v>
      </c>
      <c r="H922" t="str" cm="1">
        <f t="array" aca="1" ref="H9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22" s="1">
        <f>EOMONTH(tbl_Customers[[#This Row],[Signup_Date]], 0)</f>
        <v>44255</v>
      </c>
    </row>
    <row r="923" spans="1:9" x14ac:dyDescent="0.25">
      <c r="A923" t="s">
        <v>940</v>
      </c>
      <c r="B923" s="1">
        <v>44969</v>
      </c>
      <c r="C923">
        <v>1981</v>
      </c>
      <c r="D923" t="s">
        <v>19</v>
      </c>
      <c r="E923" t="s">
        <v>29</v>
      </c>
      <c r="F923" t="s">
        <v>20</v>
      </c>
      <c r="G923">
        <f ca="1">YEAR(TODAY()) - tbl_Customers[[#This Row],[Birth_Year]]</f>
        <v>44</v>
      </c>
      <c r="H923" t="str" cm="1">
        <f t="array" aca="1" ref="H9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23" s="1">
        <f>EOMONTH(tbl_Customers[[#This Row],[Signup_Date]], 0)</f>
        <v>44985</v>
      </c>
    </row>
    <row r="924" spans="1:9" x14ac:dyDescent="0.25">
      <c r="A924" t="s">
        <v>941</v>
      </c>
      <c r="B924" s="1">
        <v>44228</v>
      </c>
      <c r="C924">
        <v>1997</v>
      </c>
      <c r="D924" t="s">
        <v>12</v>
      </c>
      <c r="E924" t="s">
        <v>29</v>
      </c>
      <c r="F924" t="s">
        <v>20</v>
      </c>
      <c r="G924">
        <f ca="1">YEAR(TODAY()) - tbl_Customers[[#This Row],[Birth_Year]]</f>
        <v>28</v>
      </c>
      <c r="H924" t="str" cm="1">
        <f t="array" aca="1" ref="H9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24" s="1">
        <f>EOMONTH(tbl_Customers[[#This Row],[Signup_Date]], 0)</f>
        <v>44255</v>
      </c>
    </row>
    <row r="925" spans="1:9" x14ac:dyDescent="0.25">
      <c r="A925" t="s">
        <v>942</v>
      </c>
      <c r="B925" s="1">
        <v>44450</v>
      </c>
      <c r="C925">
        <v>1966</v>
      </c>
      <c r="D925" t="s">
        <v>17</v>
      </c>
      <c r="E925" t="s">
        <v>29</v>
      </c>
      <c r="F925" t="s">
        <v>14</v>
      </c>
      <c r="G925">
        <f ca="1">YEAR(TODAY()) - tbl_Customers[[#This Row],[Birth_Year]]</f>
        <v>59</v>
      </c>
      <c r="H925" t="str" cm="1">
        <f t="array" aca="1" ref="H9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25" s="1">
        <f>EOMONTH(tbl_Customers[[#This Row],[Signup_Date]], 0)</f>
        <v>44469</v>
      </c>
    </row>
    <row r="926" spans="1:9" x14ac:dyDescent="0.25">
      <c r="A926" t="s">
        <v>943</v>
      </c>
      <c r="B926" s="1">
        <v>44401</v>
      </c>
      <c r="C926">
        <v>1978</v>
      </c>
      <c r="D926" t="s">
        <v>17</v>
      </c>
      <c r="E926" t="s">
        <v>13</v>
      </c>
      <c r="F926" t="s">
        <v>20</v>
      </c>
      <c r="G926">
        <f ca="1">YEAR(TODAY()) - tbl_Customers[[#This Row],[Birth_Year]]</f>
        <v>47</v>
      </c>
      <c r="H926" t="str" cm="1">
        <f t="array" aca="1" ref="H9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26" s="1">
        <f>EOMONTH(tbl_Customers[[#This Row],[Signup_Date]], 0)</f>
        <v>44408</v>
      </c>
    </row>
    <row r="927" spans="1:9" x14ac:dyDescent="0.25">
      <c r="A927" t="s">
        <v>944</v>
      </c>
      <c r="B927" s="1">
        <v>45056</v>
      </c>
      <c r="C927">
        <v>2004</v>
      </c>
      <c r="D927" t="s">
        <v>7</v>
      </c>
      <c r="E927" t="s">
        <v>13</v>
      </c>
      <c r="F927" t="s">
        <v>9</v>
      </c>
      <c r="G927">
        <f ca="1">YEAR(TODAY()) - tbl_Customers[[#This Row],[Birth_Year]]</f>
        <v>21</v>
      </c>
      <c r="H927" t="str" cm="1">
        <f t="array" aca="1" ref="H9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27" s="1">
        <f>EOMONTH(tbl_Customers[[#This Row],[Signup_Date]], 0)</f>
        <v>45077</v>
      </c>
    </row>
    <row r="928" spans="1:9" x14ac:dyDescent="0.25">
      <c r="A928" t="s">
        <v>945</v>
      </c>
      <c r="B928" s="1">
        <v>44217</v>
      </c>
      <c r="C928">
        <v>2004</v>
      </c>
      <c r="D928" t="s">
        <v>7</v>
      </c>
      <c r="E928" t="s">
        <v>13</v>
      </c>
      <c r="F928" t="s">
        <v>20</v>
      </c>
      <c r="G928">
        <f ca="1">YEAR(TODAY()) - tbl_Customers[[#This Row],[Birth_Year]]</f>
        <v>21</v>
      </c>
      <c r="H928" t="str" cm="1">
        <f t="array" aca="1" ref="H9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28" s="1">
        <f>EOMONTH(tbl_Customers[[#This Row],[Signup_Date]], 0)</f>
        <v>44227</v>
      </c>
    </row>
    <row r="929" spans="1:9" x14ac:dyDescent="0.25">
      <c r="A929" t="s">
        <v>946</v>
      </c>
      <c r="B929" s="1">
        <v>44833</v>
      </c>
      <c r="C929">
        <v>2003</v>
      </c>
      <c r="D929" t="s">
        <v>17</v>
      </c>
      <c r="E929" t="s">
        <v>8</v>
      </c>
      <c r="F929" t="s">
        <v>20</v>
      </c>
      <c r="G929">
        <f ca="1">YEAR(TODAY()) - tbl_Customers[[#This Row],[Birth_Year]]</f>
        <v>22</v>
      </c>
      <c r="H929" t="str" cm="1">
        <f t="array" aca="1" ref="H9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29" s="1">
        <f>EOMONTH(tbl_Customers[[#This Row],[Signup_Date]], 0)</f>
        <v>44834</v>
      </c>
    </row>
    <row r="930" spans="1:9" x14ac:dyDescent="0.25">
      <c r="A930" t="s">
        <v>947</v>
      </c>
      <c r="B930" s="1">
        <v>44353</v>
      </c>
      <c r="C930">
        <v>1970</v>
      </c>
      <c r="D930" t="s">
        <v>26</v>
      </c>
      <c r="E930" t="s">
        <v>22</v>
      </c>
      <c r="F930" t="s">
        <v>9</v>
      </c>
      <c r="G930">
        <f ca="1">YEAR(TODAY()) - tbl_Customers[[#This Row],[Birth_Year]]</f>
        <v>55</v>
      </c>
      <c r="H930" t="str" cm="1">
        <f t="array" aca="1" ref="H9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30" s="1">
        <f>EOMONTH(tbl_Customers[[#This Row],[Signup_Date]], 0)</f>
        <v>44377</v>
      </c>
    </row>
    <row r="931" spans="1:9" x14ac:dyDescent="0.25">
      <c r="A931" t="s">
        <v>948</v>
      </c>
      <c r="B931" s="1">
        <v>44441</v>
      </c>
      <c r="C931">
        <v>1970</v>
      </c>
      <c r="D931" t="s">
        <v>12</v>
      </c>
      <c r="E931" t="s">
        <v>24</v>
      </c>
      <c r="F931" t="s">
        <v>20</v>
      </c>
      <c r="G931">
        <f ca="1">YEAR(TODAY()) - tbl_Customers[[#This Row],[Birth_Year]]</f>
        <v>55</v>
      </c>
      <c r="H931" t="str" cm="1">
        <f t="array" aca="1" ref="H9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31" s="1">
        <f>EOMONTH(tbl_Customers[[#This Row],[Signup_Date]], 0)</f>
        <v>44469</v>
      </c>
    </row>
    <row r="932" spans="1:9" x14ac:dyDescent="0.25">
      <c r="A932" t="s">
        <v>949</v>
      </c>
      <c r="B932" s="1">
        <v>44326</v>
      </c>
      <c r="C932">
        <v>1967</v>
      </c>
      <c r="D932" t="s">
        <v>7</v>
      </c>
      <c r="E932" t="s">
        <v>8</v>
      </c>
      <c r="F932" t="s">
        <v>20</v>
      </c>
      <c r="G932">
        <f ca="1">YEAR(TODAY()) - tbl_Customers[[#This Row],[Birth_Year]]</f>
        <v>58</v>
      </c>
      <c r="H932" t="str" cm="1">
        <f t="array" aca="1" ref="H9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32" s="1">
        <f>EOMONTH(tbl_Customers[[#This Row],[Signup_Date]], 0)</f>
        <v>44347</v>
      </c>
    </row>
    <row r="933" spans="1:9" x14ac:dyDescent="0.25">
      <c r="A933" t="s">
        <v>950</v>
      </c>
      <c r="B933" s="1">
        <v>44681</v>
      </c>
      <c r="C933">
        <v>1971</v>
      </c>
      <c r="D933" t="s">
        <v>26</v>
      </c>
      <c r="E933" t="s">
        <v>22</v>
      </c>
      <c r="F933" t="s">
        <v>20</v>
      </c>
      <c r="G933">
        <f ca="1">YEAR(TODAY()) - tbl_Customers[[#This Row],[Birth_Year]]</f>
        <v>54</v>
      </c>
      <c r="H933" t="str" cm="1">
        <f t="array" aca="1" ref="H9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33" s="1">
        <f>EOMONTH(tbl_Customers[[#This Row],[Signup_Date]], 0)</f>
        <v>44681</v>
      </c>
    </row>
    <row r="934" spans="1:9" x14ac:dyDescent="0.25">
      <c r="A934" t="s">
        <v>951</v>
      </c>
      <c r="B934" s="1">
        <v>44882</v>
      </c>
      <c r="C934">
        <v>1972</v>
      </c>
      <c r="D934" t="s">
        <v>19</v>
      </c>
      <c r="E934" t="s">
        <v>22</v>
      </c>
      <c r="F934" t="s">
        <v>14</v>
      </c>
      <c r="G934">
        <f ca="1">YEAR(TODAY()) - tbl_Customers[[#This Row],[Birth_Year]]</f>
        <v>53</v>
      </c>
      <c r="H934" t="str" cm="1">
        <f t="array" aca="1" ref="H9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34" s="1">
        <f>EOMONTH(tbl_Customers[[#This Row],[Signup_Date]], 0)</f>
        <v>44895</v>
      </c>
    </row>
    <row r="935" spans="1:9" x14ac:dyDescent="0.25">
      <c r="A935" t="s">
        <v>952</v>
      </c>
      <c r="B935" s="1">
        <v>44314</v>
      </c>
      <c r="C935">
        <v>1979</v>
      </c>
      <c r="D935" t="s">
        <v>7</v>
      </c>
      <c r="E935" t="s">
        <v>29</v>
      </c>
      <c r="F935" t="s">
        <v>20</v>
      </c>
      <c r="G935">
        <f ca="1">YEAR(TODAY()) - tbl_Customers[[#This Row],[Birth_Year]]</f>
        <v>46</v>
      </c>
      <c r="H935" t="str" cm="1">
        <f t="array" aca="1" ref="H9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35" s="1">
        <f>EOMONTH(tbl_Customers[[#This Row],[Signup_Date]], 0)</f>
        <v>44316</v>
      </c>
    </row>
    <row r="936" spans="1:9" x14ac:dyDescent="0.25">
      <c r="A936" t="s">
        <v>953</v>
      </c>
      <c r="B936" s="1">
        <v>44774</v>
      </c>
      <c r="C936">
        <v>1993</v>
      </c>
      <c r="D936" t="s">
        <v>26</v>
      </c>
      <c r="E936" t="s">
        <v>29</v>
      </c>
      <c r="F936" t="s">
        <v>9</v>
      </c>
      <c r="G936">
        <f ca="1">YEAR(TODAY()) - tbl_Customers[[#This Row],[Birth_Year]]</f>
        <v>32</v>
      </c>
      <c r="H936" t="str" cm="1">
        <f t="array" aca="1" ref="H9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36" s="1">
        <f>EOMONTH(tbl_Customers[[#This Row],[Signup_Date]], 0)</f>
        <v>44804</v>
      </c>
    </row>
    <row r="937" spans="1:9" x14ac:dyDescent="0.25">
      <c r="A937" t="s">
        <v>954</v>
      </c>
      <c r="B937" s="1">
        <v>44420</v>
      </c>
      <c r="C937">
        <v>1997</v>
      </c>
      <c r="D937" t="s">
        <v>26</v>
      </c>
      <c r="E937" t="s">
        <v>8</v>
      </c>
      <c r="F937" t="s">
        <v>9</v>
      </c>
      <c r="G937">
        <f ca="1">YEAR(TODAY()) - tbl_Customers[[#This Row],[Birth_Year]]</f>
        <v>28</v>
      </c>
      <c r="H937" t="str" cm="1">
        <f t="array" aca="1" ref="H9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37" s="1">
        <f>EOMONTH(tbl_Customers[[#This Row],[Signup_Date]], 0)</f>
        <v>44439</v>
      </c>
    </row>
    <row r="938" spans="1:9" x14ac:dyDescent="0.25">
      <c r="A938" t="s">
        <v>955</v>
      </c>
      <c r="B938" s="1">
        <v>44673</v>
      </c>
      <c r="C938">
        <v>1994</v>
      </c>
      <c r="D938" t="s">
        <v>12</v>
      </c>
      <c r="E938" t="s">
        <v>29</v>
      </c>
      <c r="F938" t="s">
        <v>20</v>
      </c>
      <c r="G938">
        <f ca="1">YEAR(TODAY()) - tbl_Customers[[#This Row],[Birth_Year]]</f>
        <v>31</v>
      </c>
      <c r="H938" t="str" cm="1">
        <f t="array" aca="1" ref="H9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38" s="1">
        <f>EOMONTH(tbl_Customers[[#This Row],[Signup_Date]], 0)</f>
        <v>44681</v>
      </c>
    </row>
    <row r="939" spans="1:9" x14ac:dyDescent="0.25">
      <c r="A939" t="s">
        <v>956</v>
      </c>
      <c r="B939" s="1">
        <v>44913</v>
      </c>
      <c r="C939">
        <v>2003</v>
      </c>
      <c r="D939" t="s">
        <v>12</v>
      </c>
      <c r="E939" t="s">
        <v>22</v>
      </c>
      <c r="F939" t="s">
        <v>20</v>
      </c>
      <c r="G939">
        <f ca="1">YEAR(TODAY()) - tbl_Customers[[#This Row],[Birth_Year]]</f>
        <v>22</v>
      </c>
      <c r="H939" t="str" cm="1">
        <f t="array" aca="1" ref="H9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39" s="1">
        <f>EOMONTH(tbl_Customers[[#This Row],[Signup_Date]], 0)</f>
        <v>44926</v>
      </c>
    </row>
    <row r="940" spans="1:9" x14ac:dyDescent="0.25">
      <c r="A940" t="s">
        <v>957</v>
      </c>
      <c r="B940" s="1">
        <v>44459</v>
      </c>
      <c r="C940">
        <v>1991</v>
      </c>
      <c r="D940" t="s">
        <v>19</v>
      </c>
      <c r="E940" t="s">
        <v>29</v>
      </c>
      <c r="F940" t="s">
        <v>20</v>
      </c>
      <c r="G940">
        <f ca="1">YEAR(TODAY()) - tbl_Customers[[#This Row],[Birth_Year]]</f>
        <v>34</v>
      </c>
      <c r="H940" t="str" cm="1">
        <f t="array" aca="1" ref="H9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40" s="1">
        <f>EOMONTH(tbl_Customers[[#This Row],[Signup_Date]], 0)</f>
        <v>44469</v>
      </c>
    </row>
    <row r="941" spans="1:9" x14ac:dyDescent="0.25">
      <c r="A941" t="s">
        <v>958</v>
      </c>
      <c r="B941" s="1">
        <v>44982</v>
      </c>
      <c r="C941">
        <v>2000</v>
      </c>
      <c r="D941" t="s">
        <v>26</v>
      </c>
      <c r="E941" t="s">
        <v>13</v>
      </c>
      <c r="F941" t="s">
        <v>9</v>
      </c>
      <c r="G941">
        <f ca="1">YEAR(TODAY()) - tbl_Customers[[#This Row],[Birth_Year]]</f>
        <v>25</v>
      </c>
      <c r="H941" t="str" cm="1">
        <f t="array" aca="1" ref="H9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41" s="1">
        <f>EOMONTH(tbl_Customers[[#This Row],[Signup_Date]], 0)</f>
        <v>44985</v>
      </c>
    </row>
    <row r="942" spans="1:9" x14ac:dyDescent="0.25">
      <c r="A942" t="s">
        <v>959</v>
      </c>
      <c r="B942" s="1">
        <v>44574</v>
      </c>
      <c r="C942">
        <v>1993</v>
      </c>
      <c r="D942" t="s">
        <v>26</v>
      </c>
      <c r="E942" t="s">
        <v>29</v>
      </c>
      <c r="F942" t="s">
        <v>9</v>
      </c>
      <c r="G942">
        <f ca="1">YEAR(TODAY()) - tbl_Customers[[#This Row],[Birth_Year]]</f>
        <v>32</v>
      </c>
      <c r="H942" t="str" cm="1">
        <f t="array" aca="1" ref="H9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42" s="1">
        <f>EOMONTH(tbl_Customers[[#This Row],[Signup_Date]], 0)</f>
        <v>44592</v>
      </c>
    </row>
    <row r="943" spans="1:9" x14ac:dyDescent="0.25">
      <c r="A943" t="s">
        <v>960</v>
      </c>
      <c r="B943" s="1">
        <v>44368</v>
      </c>
      <c r="C943">
        <v>2002</v>
      </c>
      <c r="D943" t="s">
        <v>12</v>
      </c>
      <c r="E943" t="s">
        <v>22</v>
      </c>
      <c r="F943" t="s">
        <v>14</v>
      </c>
      <c r="G943">
        <f ca="1">YEAR(TODAY()) - tbl_Customers[[#This Row],[Birth_Year]]</f>
        <v>23</v>
      </c>
      <c r="H943" t="str" cm="1">
        <f t="array" aca="1" ref="H9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43" s="1">
        <f>EOMONTH(tbl_Customers[[#This Row],[Signup_Date]], 0)</f>
        <v>44377</v>
      </c>
    </row>
    <row r="944" spans="1:9" x14ac:dyDescent="0.25">
      <c r="A944" t="s">
        <v>961</v>
      </c>
      <c r="B944" s="1">
        <v>44817</v>
      </c>
      <c r="C944">
        <v>1997</v>
      </c>
      <c r="D944" t="s">
        <v>7</v>
      </c>
      <c r="E944" t="s">
        <v>8</v>
      </c>
      <c r="F944" t="s">
        <v>14</v>
      </c>
      <c r="G944">
        <f ca="1">YEAR(TODAY()) - tbl_Customers[[#This Row],[Birth_Year]]</f>
        <v>28</v>
      </c>
      <c r="H944" t="str" cm="1">
        <f t="array" aca="1" ref="H9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44" s="1">
        <f>EOMONTH(tbl_Customers[[#This Row],[Signup_Date]], 0)</f>
        <v>44834</v>
      </c>
    </row>
    <row r="945" spans="1:9" x14ac:dyDescent="0.25">
      <c r="A945" t="s">
        <v>962</v>
      </c>
      <c r="B945" s="1">
        <v>44818</v>
      </c>
      <c r="C945">
        <v>2001</v>
      </c>
      <c r="D945" t="s">
        <v>7</v>
      </c>
      <c r="E945" t="s">
        <v>24</v>
      </c>
      <c r="F945" t="s">
        <v>14</v>
      </c>
      <c r="G945">
        <f ca="1">YEAR(TODAY()) - tbl_Customers[[#This Row],[Birth_Year]]</f>
        <v>24</v>
      </c>
      <c r="H945" t="str" cm="1">
        <f t="array" aca="1" ref="H9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45" s="1">
        <f>EOMONTH(tbl_Customers[[#This Row],[Signup_Date]], 0)</f>
        <v>44834</v>
      </c>
    </row>
    <row r="946" spans="1:9" x14ac:dyDescent="0.25">
      <c r="A946" t="s">
        <v>963</v>
      </c>
      <c r="B946" s="1">
        <v>44962</v>
      </c>
      <c r="C946">
        <v>1991</v>
      </c>
      <c r="D946" t="s">
        <v>17</v>
      </c>
      <c r="E946" t="s">
        <v>29</v>
      </c>
      <c r="F946" t="s">
        <v>9</v>
      </c>
      <c r="G946">
        <f ca="1">YEAR(TODAY()) - tbl_Customers[[#This Row],[Birth_Year]]</f>
        <v>34</v>
      </c>
      <c r="H946" t="str" cm="1">
        <f t="array" aca="1" ref="H9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46" s="1">
        <f>EOMONTH(tbl_Customers[[#This Row],[Signup_Date]], 0)</f>
        <v>44985</v>
      </c>
    </row>
    <row r="947" spans="1:9" x14ac:dyDescent="0.25">
      <c r="A947" t="s">
        <v>964</v>
      </c>
      <c r="B947" s="1">
        <v>44932</v>
      </c>
      <c r="C947">
        <v>1997</v>
      </c>
      <c r="D947" t="s">
        <v>12</v>
      </c>
      <c r="E947" t="s">
        <v>22</v>
      </c>
      <c r="F947" t="s">
        <v>14</v>
      </c>
      <c r="G947">
        <f ca="1">YEAR(TODAY()) - tbl_Customers[[#This Row],[Birth_Year]]</f>
        <v>28</v>
      </c>
      <c r="H947" t="str" cm="1">
        <f t="array" aca="1" ref="H9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47" s="1">
        <f>EOMONTH(tbl_Customers[[#This Row],[Signup_Date]], 0)</f>
        <v>44957</v>
      </c>
    </row>
    <row r="948" spans="1:9" x14ac:dyDescent="0.25">
      <c r="A948" t="s">
        <v>965</v>
      </c>
      <c r="B948" s="1">
        <v>44314</v>
      </c>
      <c r="C948">
        <v>1968</v>
      </c>
      <c r="D948" t="s">
        <v>17</v>
      </c>
      <c r="E948" t="s">
        <v>24</v>
      </c>
      <c r="F948" t="s">
        <v>20</v>
      </c>
      <c r="G948">
        <f ca="1">YEAR(TODAY()) - tbl_Customers[[#This Row],[Birth_Year]]</f>
        <v>57</v>
      </c>
      <c r="H948" t="str" cm="1">
        <f t="array" aca="1" ref="H9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48" s="1">
        <f>EOMONTH(tbl_Customers[[#This Row],[Signup_Date]], 0)</f>
        <v>44316</v>
      </c>
    </row>
    <row r="949" spans="1:9" x14ac:dyDescent="0.25">
      <c r="A949" t="s">
        <v>966</v>
      </c>
      <c r="B949" s="1">
        <v>44993</v>
      </c>
      <c r="C949">
        <v>1986</v>
      </c>
      <c r="D949" t="s">
        <v>12</v>
      </c>
      <c r="E949" t="s">
        <v>24</v>
      </c>
      <c r="F949" t="s">
        <v>20</v>
      </c>
      <c r="G949">
        <f ca="1">YEAR(TODAY()) - tbl_Customers[[#This Row],[Birth_Year]]</f>
        <v>39</v>
      </c>
      <c r="H949" t="str" cm="1">
        <f t="array" aca="1" ref="H9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49" s="1">
        <f>EOMONTH(tbl_Customers[[#This Row],[Signup_Date]], 0)</f>
        <v>45016</v>
      </c>
    </row>
    <row r="950" spans="1:9" x14ac:dyDescent="0.25">
      <c r="A950" t="s">
        <v>967</v>
      </c>
      <c r="B950" s="1">
        <v>45035</v>
      </c>
      <c r="C950">
        <v>1966</v>
      </c>
      <c r="D950" t="s">
        <v>19</v>
      </c>
      <c r="E950" t="s">
        <v>13</v>
      </c>
      <c r="F950" t="s">
        <v>9</v>
      </c>
      <c r="G950">
        <f ca="1">YEAR(TODAY()) - tbl_Customers[[#This Row],[Birth_Year]]</f>
        <v>59</v>
      </c>
      <c r="H950" t="str" cm="1">
        <f t="array" aca="1" ref="H9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50" s="1">
        <f>EOMONTH(tbl_Customers[[#This Row],[Signup_Date]], 0)</f>
        <v>45046</v>
      </c>
    </row>
    <row r="951" spans="1:9" x14ac:dyDescent="0.25">
      <c r="A951" t="s">
        <v>968</v>
      </c>
      <c r="B951" s="1">
        <v>44364</v>
      </c>
      <c r="C951">
        <v>1974</v>
      </c>
      <c r="D951" t="s">
        <v>26</v>
      </c>
      <c r="E951" t="s">
        <v>24</v>
      </c>
      <c r="F951" t="s">
        <v>14</v>
      </c>
      <c r="G951">
        <f ca="1">YEAR(TODAY()) - tbl_Customers[[#This Row],[Birth_Year]]</f>
        <v>51</v>
      </c>
      <c r="H951" t="str" cm="1">
        <f t="array" aca="1" ref="H9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51" s="1">
        <f>EOMONTH(tbl_Customers[[#This Row],[Signup_Date]], 0)</f>
        <v>44377</v>
      </c>
    </row>
    <row r="952" spans="1:9" x14ac:dyDescent="0.25">
      <c r="A952" t="s">
        <v>969</v>
      </c>
      <c r="B952" s="1">
        <v>44515</v>
      </c>
      <c r="C952">
        <v>1969</v>
      </c>
      <c r="D952" t="s">
        <v>19</v>
      </c>
      <c r="E952" t="s">
        <v>22</v>
      </c>
      <c r="F952" t="s">
        <v>20</v>
      </c>
      <c r="G952">
        <f ca="1">YEAR(TODAY()) - tbl_Customers[[#This Row],[Birth_Year]]</f>
        <v>56</v>
      </c>
      <c r="H952" t="str" cm="1">
        <f t="array" aca="1" ref="H9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52" s="1">
        <f>EOMONTH(tbl_Customers[[#This Row],[Signup_Date]], 0)</f>
        <v>44530</v>
      </c>
    </row>
    <row r="953" spans="1:9" x14ac:dyDescent="0.25">
      <c r="A953" t="s">
        <v>970</v>
      </c>
      <c r="B953" s="1">
        <v>44307</v>
      </c>
      <c r="C953">
        <v>1974</v>
      </c>
      <c r="D953" t="s">
        <v>12</v>
      </c>
      <c r="E953" t="s">
        <v>22</v>
      </c>
      <c r="F953" t="s">
        <v>9</v>
      </c>
      <c r="G953">
        <f ca="1">YEAR(TODAY()) - tbl_Customers[[#This Row],[Birth_Year]]</f>
        <v>51</v>
      </c>
      <c r="H953" t="str" cm="1">
        <f t="array" aca="1" ref="H9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53" s="1">
        <f>EOMONTH(tbl_Customers[[#This Row],[Signup_Date]], 0)</f>
        <v>44316</v>
      </c>
    </row>
    <row r="954" spans="1:9" x14ac:dyDescent="0.25">
      <c r="A954" t="s">
        <v>971</v>
      </c>
      <c r="B954" s="1">
        <v>44789</v>
      </c>
      <c r="C954">
        <v>1997</v>
      </c>
      <c r="D954" t="s">
        <v>26</v>
      </c>
      <c r="E954" t="s">
        <v>29</v>
      </c>
      <c r="F954" t="s">
        <v>14</v>
      </c>
      <c r="G954">
        <f ca="1">YEAR(TODAY()) - tbl_Customers[[#This Row],[Birth_Year]]</f>
        <v>28</v>
      </c>
      <c r="H954" t="str" cm="1">
        <f t="array" aca="1" ref="H9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54" s="1">
        <f>EOMONTH(tbl_Customers[[#This Row],[Signup_Date]], 0)</f>
        <v>44804</v>
      </c>
    </row>
    <row r="955" spans="1:9" x14ac:dyDescent="0.25">
      <c r="A955" t="s">
        <v>972</v>
      </c>
      <c r="B955" s="1">
        <v>44223</v>
      </c>
      <c r="C955">
        <v>2002</v>
      </c>
      <c r="D955" t="s">
        <v>7</v>
      </c>
      <c r="E955" t="s">
        <v>29</v>
      </c>
      <c r="F955" t="s">
        <v>20</v>
      </c>
      <c r="G955">
        <f ca="1">YEAR(TODAY()) - tbl_Customers[[#This Row],[Birth_Year]]</f>
        <v>23</v>
      </c>
      <c r="H955" t="str" cm="1">
        <f t="array" aca="1" ref="H9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55" s="1">
        <f>EOMONTH(tbl_Customers[[#This Row],[Signup_Date]], 0)</f>
        <v>44227</v>
      </c>
    </row>
    <row r="956" spans="1:9" x14ac:dyDescent="0.25">
      <c r="A956" t="s">
        <v>973</v>
      </c>
      <c r="B956" s="1">
        <v>44516</v>
      </c>
      <c r="C956">
        <v>1977</v>
      </c>
      <c r="D956" t="s">
        <v>7</v>
      </c>
      <c r="E956" t="s">
        <v>29</v>
      </c>
      <c r="F956" t="s">
        <v>14</v>
      </c>
      <c r="G956">
        <f ca="1">YEAR(TODAY()) - tbl_Customers[[#This Row],[Birth_Year]]</f>
        <v>48</v>
      </c>
      <c r="H956" t="str" cm="1">
        <f t="array" aca="1" ref="H9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56" s="1">
        <f>EOMONTH(tbl_Customers[[#This Row],[Signup_Date]], 0)</f>
        <v>44530</v>
      </c>
    </row>
    <row r="957" spans="1:9" x14ac:dyDescent="0.25">
      <c r="A957" t="s">
        <v>974</v>
      </c>
      <c r="B957" s="1">
        <v>44786</v>
      </c>
      <c r="C957">
        <v>1995</v>
      </c>
      <c r="D957" t="s">
        <v>17</v>
      </c>
      <c r="E957" t="s">
        <v>24</v>
      </c>
      <c r="F957" t="s">
        <v>9</v>
      </c>
      <c r="G957">
        <f ca="1">YEAR(TODAY()) - tbl_Customers[[#This Row],[Birth_Year]]</f>
        <v>30</v>
      </c>
      <c r="H957" t="str" cm="1">
        <f t="array" aca="1" ref="H9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57" s="1">
        <f>EOMONTH(tbl_Customers[[#This Row],[Signup_Date]], 0)</f>
        <v>44804</v>
      </c>
    </row>
    <row r="958" spans="1:9" x14ac:dyDescent="0.25">
      <c r="A958" t="s">
        <v>975</v>
      </c>
      <c r="B958" s="1">
        <v>44890</v>
      </c>
      <c r="C958">
        <v>2000</v>
      </c>
      <c r="D958" t="s">
        <v>12</v>
      </c>
      <c r="E958" t="s">
        <v>24</v>
      </c>
      <c r="F958" t="s">
        <v>14</v>
      </c>
      <c r="G958">
        <f ca="1">YEAR(TODAY()) - tbl_Customers[[#This Row],[Birth_Year]]</f>
        <v>25</v>
      </c>
      <c r="H958" t="str" cm="1">
        <f t="array" aca="1" ref="H9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58" s="1">
        <f>EOMONTH(tbl_Customers[[#This Row],[Signup_Date]], 0)</f>
        <v>44895</v>
      </c>
    </row>
    <row r="959" spans="1:9" x14ac:dyDescent="0.25">
      <c r="A959" t="s">
        <v>976</v>
      </c>
      <c r="B959" s="1">
        <v>44581</v>
      </c>
      <c r="C959">
        <v>1988</v>
      </c>
      <c r="D959" t="s">
        <v>12</v>
      </c>
      <c r="E959" t="s">
        <v>13</v>
      </c>
      <c r="F959" t="s">
        <v>9</v>
      </c>
      <c r="G959">
        <f ca="1">YEAR(TODAY()) - tbl_Customers[[#This Row],[Birth_Year]]</f>
        <v>37</v>
      </c>
      <c r="H959" t="str" cm="1">
        <f t="array" aca="1" ref="H9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59" s="1">
        <f>EOMONTH(tbl_Customers[[#This Row],[Signup_Date]], 0)</f>
        <v>44592</v>
      </c>
    </row>
    <row r="960" spans="1:9" x14ac:dyDescent="0.25">
      <c r="A960" t="s">
        <v>977</v>
      </c>
      <c r="B960" s="1">
        <v>44603</v>
      </c>
      <c r="C960">
        <v>1979</v>
      </c>
      <c r="D960" t="s">
        <v>7</v>
      </c>
      <c r="E960" t="s">
        <v>29</v>
      </c>
      <c r="F960" t="s">
        <v>14</v>
      </c>
      <c r="G960">
        <f ca="1">YEAR(TODAY()) - tbl_Customers[[#This Row],[Birth_Year]]</f>
        <v>46</v>
      </c>
      <c r="H960" t="str" cm="1">
        <f t="array" aca="1" ref="H9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60" s="1">
        <f>EOMONTH(tbl_Customers[[#This Row],[Signup_Date]], 0)</f>
        <v>44620</v>
      </c>
    </row>
    <row r="961" spans="1:9" x14ac:dyDescent="0.25">
      <c r="A961" t="s">
        <v>978</v>
      </c>
      <c r="B961" s="1">
        <v>44929</v>
      </c>
      <c r="C961">
        <v>1993</v>
      </c>
      <c r="D961" t="s">
        <v>19</v>
      </c>
      <c r="E961" t="s">
        <v>8</v>
      </c>
      <c r="F961" t="s">
        <v>20</v>
      </c>
      <c r="G961">
        <f ca="1">YEAR(TODAY()) - tbl_Customers[[#This Row],[Birth_Year]]</f>
        <v>32</v>
      </c>
      <c r="H961" t="str" cm="1">
        <f t="array" aca="1" ref="H9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61" s="1">
        <f>EOMONTH(tbl_Customers[[#This Row],[Signup_Date]], 0)</f>
        <v>44957</v>
      </c>
    </row>
    <row r="962" spans="1:9" x14ac:dyDescent="0.25">
      <c r="A962" t="s">
        <v>979</v>
      </c>
      <c r="B962" s="1">
        <v>44400</v>
      </c>
      <c r="C962">
        <v>1972</v>
      </c>
      <c r="D962" t="s">
        <v>26</v>
      </c>
      <c r="E962" t="s">
        <v>13</v>
      </c>
      <c r="F962" t="s">
        <v>9</v>
      </c>
      <c r="G962">
        <f ca="1">YEAR(TODAY()) - tbl_Customers[[#This Row],[Birth_Year]]</f>
        <v>53</v>
      </c>
      <c r="H962" t="str" cm="1">
        <f t="array" aca="1" ref="H9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62" s="1">
        <f>EOMONTH(tbl_Customers[[#This Row],[Signup_Date]], 0)</f>
        <v>44408</v>
      </c>
    </row>
    <row r="963" spans="1:9" x14ac:dyDescent="0.25">
      <c r="A963" t="s">
        <v>980</v>
      </c>
      <c r="B963" s="1">
        <v>44274</v>
      </c>
      <c r="C963">
        <v>1969</v>
      </c>
      <c r="D963" t="s">
        <v>19</v>
      </c>
      <c r="E963" t="s">
        <v>8</v>
      </c>
      <c r="F963" t="s">
        <v>9</v>
      </c>
      <c r="G963">
        <f ca="1">YEAR(TODAY()) - tbl_Customers[[#This Row],[Birth_Year]]</f>
        <v>56</v>
      </c>
      <c r="H963" t="str" cm="1">
        <f t="array" aca="1" ref="H9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63" s="1">
        <f>EOMONTH(tbl_Customers[[#This Row],[Signup_Date]], 0)</f>
        <v>44286</v>
      </c>
    </row>
    <row r="964" spans="1:9" x14ac:dyDescent="0.25">
      <c r="A964" t="s">
        <v>981</v>
      </c>
      <c r="B964" s="1">
        <v>44803</v>
      </c>
      <c r="C964">
        <v>1993</v>
      </c>
      <c r="D964" t="s">
        <v>19</v>
      </c>
      <c r="E964" t="s">
        <v>24</v>
      </c>
      <c r="F964" t="s">
        <v>9</v>
      </c>
      <c r="G964">
        <f ca="1">YEAR(TODAY()) - tbl_Customers[[#This Row],[Birth_Year]]</f>
        <v>32</v>
      </c>
      <c r="H964" t="str" cm="1">
        <f t="array" aca="1" ref="H9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64" s="1">
        <f>EOMONTH(tbl_Customers[[#This Row],[Signup_Date]], 0)</f>
        <v>44804</v>
      </c>
    </row>
    <row r="965" spans="1:9" x14ac:dyDescent="0.25">
      <c r="A965" t="s">
        <v>982</v>
      </c>
      <c r="B965" s="1">
        <v>44904</v>
      </c>
      <c r="C965">
        <v>1968</v>
      </c>
      <c r="D965" t="s">
        <v>7</v>
      </c>
      <c r="E965" t="s">
        <v>13</v>
      </c>
      <c r="F965" t="s">
        <v>14</v>
      </c>
      <c r="G965">
        <f ca="1">YEAR(TODAY()) - tbl_Customers[[#This Row],[Birth_Year]]</f>
        <v>57</v>
      </c>
      <c r="H965" t="str" cm="1">
        <f t="array" aca="1" ref="H9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65" s="1">
        <f>EOMONTH(tbl_Customers[[#This Row],[Signup_Date]], 0)</f>
        <v>44926</v>
      </c>
    </row>
    <row r="966" spans="1:9" x14ac:dyDescent="0.25">
      <c r="A966" t="s">
        <v>983</v>
      </c>
      <c r="B966" s="1">
        <v>45047</v>
      </c>
      <c r="C966">
        <v>1976</v>
      </c>
      <c r="D966" t="s">
        <v>7</v>
      </c>
      <c r="E966" t="s">
        <v>13</v>
      </c>
      <c r="F966" t="s">
        <v>14</v>
      </c>
      <c r="G966">
        <f ca="1">YEAR(TODAY()) - tbl_Customers[[#This Row],[Birth_Year]]</f>
        <v>49</v>
      </c>
      <c r="H966" t="str" cm="1">
        <f t="array" aca="1" ref="H9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66" s="1">
        <f>EOMONTH(tbl_Customers[[#This Row],[Signup_Date]], 0)</f>
        <v>45077</v>
      </c>
    </row>
    <row r="967" spans="1:9" x14ac:dyDescent="0.25">
      <c r="A967" t="s">
        <v>984</v>
      </c>
      <c r="B967" s="1">
        <v>44839</v>
      </c>
      <c r="C967">
        <v>1966</v>
      </c>
      <c r="D967" t="s">
        <v>7</v>
      </c>
      <c r="E967" t="s">
        <v>22</v>
      </c>
      <c r="F967" t="s">
        <v>20</v>
      </c>
      <c r="G967">
        <f ca="1">YEAR(TODAY()) - tbl_Customers[[#This Row],[Birth_Year]]</f>
        <v>59</v>
      </c>
      <c r="H967" t="str" cm="1">
        <f t="array" aca="1" ref="H9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67" s="1">
        <f>EOMONTH(tbl_Customers[[#This Row],[Signup_Date]], 0)</f>
        <v>44865</v>
      </c>
    </row>
    <row r="968" spans="1:9" x14ac:dyDescent="0.25">
      <c r="A968" t="s">
        <v>985</v>
      </c>
      <c r="B968" s="1">
        <v>44445</v>
      </c>
      <c r="C968">
        <v>1991</v>
      </c>
      <c r="D968" t="s">
        <v>17</v>
      </c>
      <c r="E968" t="s">
        <v>24</v>
      </c>
      <c r="F968" t="s">
        <v>9</v>
      </c>
      <c r="G968">
        <f ca="1">YEAR(TODAY()) - tbl_Customers[[#This Row],[Birth_Year]]</f>
        <v>34</v>
      </c>
      <c r="H968" t="str" cm="1">
        <f t="array" aca="1" ref="H9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68" s="1">
        <f>EOMONTH(tbl_Customers[[#This Row],[Signup_Date]], 0)</f>
        <v>44469</v>
      </c>
    </row>
    <row r="969" spans="1:9" x14ac:dyDescent="0.25">
      <c r="A969" t="s">
        <v>986</v>
      </c>
      <c r="B969" s="1">
        <v>44301</v>
      </c>
      <c r="C969">
        <v>1995</v>
      </c>
      <c r="D969" t="s">
        <v>19</v>
      </c>
      <c r="E969" t="s">
        <v>24</v>
      </c>
      <c r="F969" t="s">
        <v>9</v>
      </c>
      <c r="G969">
        <f ca="1">YEAR(TODAY()) - tbl_Customers[[#This Row],[Birth_Year]]</f>
        <v>30</v>
      </c>
      <c r="H969" t="str" cm="1">
        <f t="array" aca="1" ref="H9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69" s="1">
        <f>EOMONTH(tbl_Customers[[#This Row],[Signup_Date]], 0)</f>
        <v>44316</v>
      </c>
    </row>
    <row r="970" spans="1:9" x14ac:dyDescent="0.25">
      <c r="A970" t="s">
        <v>987</v>
      </c>
      <c r="B970" s="1">
        <v>44910</v>
      </c>
      <c r="C970">
        <v>2000</v>
      </c>
      <c r="D970" t="s">
        <v>12</v>
      </c>
      <c r="E970" t="s">
        <v>13</v>
      </c>
      <c r="F970" t="s">
        <v>14</v>
      </c>
      <c r="G970">
        <f ca="1">YEAR(TODAY()) - tbl_Customers[[#This Row],[Birth_Year]]</f>
        <v>25</v>
      </c>
      <c r="H970" t="str" cm="1">
        <f t="array" aca="1" ref="H9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70" s="1">
        <f>EOMONTH(tbl_Customers[[#This Row],[Signup_Date]], 0)</f>
        <v>44926</v>
      </c>
    </row>
    <row r="971" spans="1:9" x14ac:dyDescent="0.25">
      <c r="A971" t="s">
        <v>988</v>
      </c>
      <c r="B971" s="1">
        <v>44988</v>
      </c>
      <c r="C971">
        <v>2000</v>
      </c>
      <c r="D971" t="s">
        <v>26</v>
      </c>
      <c r="E971" t="s">
        <v>24</v>
      </c>
      <c r="F971" t="s">
        <v>14</v>
      </c>
      <c r="G971">
        <f ca="1">YEAR(TODAY()) - tbl_Customers[[#This Row],[Birth_Year]]</f>
        <v>25</v>
      </c>
      <c r="H971" t="str" cm="1">
        <f t="array" aca="1" ref="H9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71" s="1">
        <f>EOMONTH(tbl_Customers[[#This Row],[Signup_Date]], 0)</f>
        <v>45016</v>
      </c>
    </row>
    <row r="972" spans="1:9" x14ac:dyDescent="0.25">
      <c r="A972" t="s">
        <v>989</v>
      </c>
      <c r="B972" s="1">
        <v>44505</v>
      </c>
      <c r="C972">
        <v>1990</v>
      </c>
      <c r="D972" t="s">
        <v>17</v>
      </c>
      <c r="E972" t="s">
        <v>13</v>
      </c>
      <c r="F972" t="s">
        <v>20</v>
      </c>
      <c r="G972">
        <f ca="1">YEAR(TODAY()) - tbl_Customers[[#This Row],[Birth_Year]]</f>
        <v>35</v>
      </c>
      <c r="H972" t="str" cm="1">
        <f t="array" aca="1" ref="H9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72" s="1">
        <f>EOMONTH(tbl_Customers[[#This Row],[Signup_Date]], 0)</f>
        <v>44530</v>
      </c>
    </row>
    <row r="973" spans="1:9" x14ac:dyDescent="0.25">
      <c r="A973" t="s">
        <v>990</v>
      </c>
      <c r="B973" s="1">
        <v>45067</v>
      </c>
      <c r="C973">
        <v>1991</v>
      </c>
      <c r="D973" t="s">
        <v>12</v>
      </c>
      <c r="E973" t="s">
        <v>22</v>
      </c>
      <c r="F973" t="s">
        <v>20</v>
      </c>
      <c r="G973">
        <f ca="1">YEAR(TODAY()) - tbl_Customers[[#This Row],[Birth_Year]]</f>
        <v>34</v>
      </c>
      <c r="H973" t="str" cm="1">
        <f t="array" aca="1" ref="H9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73" s="1">
        <f>EOMONTH(tbl_Customers[[#This Row],[Signup_Date]], 0)</f>
        <v>45077</v>
      </c>
    </row>
    <row r="974" spans="1:9" x14ac:dyDescent="0.25">
      <c r="A974" t="s">
        <v>991</v>
      </c>
      <c r="B974" s="1">
        <v>44897</v>
      </c>
      <c r="C974">
        <v>1969</v>
      </c>
      <c r="D974" t="s">
        <v>19</v>
      </c>
      <c r="E974" t="s">
        <v>13</v>
      </c>
      <c r="F974" t="s">
        <v>14</v>
      </c>
      <c r="G974">
        <f ca="1">YEAR(TODAY()) - tbl_Customers[[#This Row],[Birth_Year]]</f>
        <v>56</v>
      </c>
      <c r="H974" t="str" cm="1">
        <f t="array" aca="1" ref="H9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74" s="1">
        <f>EOMONTH(tbl_Customers[[#This Row],[Signup_Date]], 0)</f>
        <v>44926</v>
      </c>
    </row>
    <row r="975" spans="1:9" x14ac:dyDescent="0.25">
      <c r="A975" t="s">
        <v>992</v>
      </c>
      <c r="B975" s="1">
        <v>44811</v>
      </c>
      <c r="C975">
        <v>1984</v>
      </c>
      <c r="D975" t="s">
        <v>7</v>
      </c>
      <c r="E975" t="s">
        <v>24</v>
      </c>
      <c r="F975" t="s">
        <v>9</v>
      </c>
      <c r="G975">
        <f ca="1">YEAR(TODAY()) - tbl_Customers[[#This Row],[Birth_Year]]</f>
        <v>41</v>
      </c>
      <c r="H975" t="str" cm="1">
        <f t="array" aca="1" ref="H9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75" s="1">
        <f>EOMONTH(tbl_Customers[[#This Row],[Signup_Date]], 0)</f>
        <v>44834</v>
      </c>
    </row>
    <row r="976" spans="1:9" x14ac:dyDescent="0.25">
      <c r="A976" t="s">
        <v>993</v>
      </c>
      <c r="B976" s="1">
        <v>45021</v>
      </c>
      <c r="C976">
        <v>1975</v>
      </c>
      <c r="D976" t="s">
        <v>19</v>
      </c>
      <c r="E976" t="s">
        <v>24</v>
      </c>
      <c r="F976" t="s">
        <v>20</v>
      </c>
      <c r="G976">
        <f ca="1">YEAR(TODAY()) - tbl_Customers[[#This Row],[Birth_Year]]</f>
        <v>50</v>
      </c>
      <c r="H976" t="str" cm="1">
        <f t="array" aca="1" ref="H9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76" s="1">
        <f>EOMONTH(tbl_Customers[[#This Row],[Signup_Date]], 0)</f>
        <v>45046</v>
      </c>
    </row>
    <row r="977" spans="1:9" x14ac:dyDescent="0.25">
      <c r="A977" t="s">
        <v>994</v>
      </c>
      <c r="B977" s="1">
        <v>44320</v>
      </c>
      <c r="C977">
        <v>1974</v>
      </c>
      <c r="D977" t="s">
        <v>26</v>
      </c>
      <c r="E977" t="s">
        <v>13</v>
      </c>
      <c r="F977" t="s">
        <v>14</v>
      </c>
      <c r="G977">
        <f ca="1">YEAR(TODAY()) - tbl_Customers[[#This Row],[Birth_Year]]</f>
        <v>51</v>
      </c>
      <c r="H977" t="str" cm="1">
        <f t="array" aca="1" ref="H9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77" s="1">
        <f>EOMONTH(tbl_Customers[[#This Row],[Signup_Date]], 0)</f>
        <v>44347</v>
      </c>
    </row>
    <row r="978" spans="1:9" x14ac:dyDescent="0.25">
      <c r="A978" t="s">
        <v>995</v>
      </c>
      <c r="B978" s="1">
        <v>45012</v>
      </c>
      <c r="C978">
        <v>2004</v>
      </c>
      <c r="D978" t="s">
        <v>17</v>
      </c>
      <c r="E978" t="s">
        <v>13</v>
      </c>
      <c r="F978" t="s">
        <v>14</v>
      </c>
      <c r="G978">
        <f ca="1">YEAR(TODAY()) - tbl_Customers[[#This Row],[Birth_Year]]</f>
        <v>21</v>
      </c>
      <c r="H978" t="str" cm="1">
        <f t="array" aca="1" ref="H9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78" s="1">
        <f>EOMONTH(tbl_Customers[[#This Row],[Signup_Date]], 0)</f>
        <v>45016</v>
      </c>
    </row>
    <row r="979" spans="1:9" x14ac:dyDescent="0.25">
      <c r="A979" t="s">
        <v>996</v>
      </c>
      <c r="B979" s="1">
        <v>44776</v>
      </c>
      <c r="C979">
        <v>2002</v>
      </c>
      <c r="D979" t="s">
        <v>17</v>
      </c>
      <c r="E979" t="s">
        <v>13</v>
      </c>
      <c r="F979" t="s">
        <v>9</v>
      </c>
      <c r="G979">
        <f ca="1">YEAR(TODAY()) - tbl_Customers[[#This Row],[Birth_Year]]</f>
        <v>23</v>
      </c>
      <c r="H979" t="str" cm="1">
        <f t="array" aca="1" ref="H9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79" s="1">
        <f>EOMONTH(tbl_Customers[[#This Row],[Signup_Date]], 0)</f>
        <v>44804</v>
      </c>
    </row>
    <row r="980" spans="1:9" x14ac:dyDescent="0.25">
      <c r="A980" t="s">
        <v>997</v>
      </c>
      <c r="B980" s="1">
        <v>44998</v>
      </c>
      <c r="C980">
        <v>1970</v>
      </c>
      <c r="D980" t="s">
        <v>26</v>
      </c>
      <c r="E980" t="s">
        <v>29</v>
      </c>
      <c r="F980" t="s">
        <v>14</v>
      </c>
      <c r="G980">
        <f ca="1">YEAR(TODAY()) - tbl_Customers[[#This Row],[Birth_Year]]</f>
        <v>55</v>
      </c>
      <c r="H980" t="str" cm="1">
        <f t="array" aca="1" ref="H9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80" s="1">
        <f>EOMONTH(tbl_Customers[[#This Row],[Signup_Date]], 0)</f>
        <v>45016</v>
      </c>
    </row>
    <row r="981" spans="1:9" x14ac:dyDescent="0.25">
      <c r="A981" t="s">
        <v>998</v>
      </c>
      <c r="B981" s="1">
        <v>44239</v>
      </c>
      <c r="C981">
        <v>1972</v>
      </c>
      <c r="D981" t="s">
        <v>12</v>
      </c>
      <c r="E981" t="s">
        <v>24</v>
      </c>
      <c r="F981" t="s">
        <v>14</v>
      </c>
      <c r="G981">
        <f ca="1">YEAR(TODAY()) - tbl_Customers[[#This Row],[Birth_Year]]</f>
        <v>53</v>
      </c>
      <c r="H981" t="str" cm="1">
        <f t="array" aca="1" ref="H9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81" s="1">
        <f>EOMONTH(tbl_Customers[[#This Row],[Signup_Date]], 0)</f>
        <v>44255</v>
      </c>
    </row>
    <row r="982" spans="1:9" x14ac:dyDescent="0.25">
      <c r="A982" t="s">
        <v>999</v>
      </c>
      <c r="B982" s="1">
        <v>44552</v>
      </c>
      <c r="C982">
        <v>1987</v>
      </c>
      <c r="D982" t="s">
        <v>12</v>
      </c>
      <c r="E982" t="s">
        <v>24</v>
      </c>
      <c r="F982" t="s">
        <v>20</v>
      </c>
      <c r="G982">
        <f ca="1">YEAR(TODAY()) - tbl_Customers[[#This Row],[Birth_Year]]</f>
        <v>38</v>
      </c>
      <c r="H982" t="str" cm="1">
        <f t="array" aca="1" ref="H9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82" s="1">
        <f>EOMONTH(tbl_Customers[[#This Row],[Signup_Date]], 0)</f>
        <v>44561</v>
      </c>
    </row>
    <row r="983" spans="1:9" x14ac:dyDescent="0.25">
      <c r="A983" t="s">
        <v>1000</v>
      </c>
      <c r="B983" s="1">
        <v>44742</v>
      </c>
      <c r="C983">
        <v>1990</v>
      </c>
      <c r="D983" t="s">
        <v>17</v>
      </c>
      <c r="E983" t="s">
        <v>29</v>
      </c>
      <c r="F983" t="s">
        <v>14</v>
      </c>
      <c r="G983">
        <f ca="1">YEAR(TODAY()) - tbl_Customers[[#This Row],[Birth_Year]]</f>
        <v>35</v>
      </c>
      <c r="H983" t="str" cm="1">
        <f t="array" aca="1" ref="H9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83" s="1">
        <f>EOMONTH(tbl_Customers[[#This Row],[Signup_Date]], 0)</f>
        <v>44742</v>
      </c>
    </row>
    <row r="984" spans="1:9" x14ac:dyDescent="0.25">
      <c r="A984" t="s">
        <v>1001</v>
      </c>
      <c r="B984" s="1">
        <v>44635</v>
      </c>
      <c r="C984">
        <v>1976</v>
      </c>
      <c r="D984" t="s">
        <v>17</v>
      </c>
      <c r="E984" t="s">
        <v>13</v>
      </c>
      <c r="F984" t="s">
        <v>14</v>
      </c>
      <c r="G984">
        <f ca="1">YEAR(TODAY()) - tbl_Customers[[#This Row],[Birth_Year]]</f>
        <v>49</v>
      </c>
      <c r="H984" t="str" cm="1">
        <f t="array" aca="1" ref="H9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84" s="1">
        <f>EOMONTH(tbl_Customers[[#This Row],[Signup_Date]], 0)</f>
        <v>44651</v>
      </c>
    </row>
    <row r="985" spans="1:9" x14ac:dyDescent="0.25">
      <c r="A985" t="s">
        <v>1002</v>
      </c>
      <c r="B985" s="1">
        <v>44874</v>
      </c>
      <c r="C985">
        <v>1990</v>
      </c>
      <c r="D985" t="s">
        <v>7</v>
      </c>
      <c r="E985" t="s">
        <v>22</v>
      </c>
      <c r="F985" t="s">
        <v>20</v>
      </c>
      <c r="G985">
        <f ca="1">YEAR(TODAY()) - tbl_Customers[[#This Row],[Birth_Year]]</f>
        <v>35</v>
      </c>
      <c r="H985" t="str" cm="1">
        <f t="array" aca="1" ref="H9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85" s="1">
        <f>EOMONTH(tbl_Customers[[#This Row],[Signup_Date]], 0)</f>
        <v>44895</v>
      </c>
    </row>
    <row r="986" spans="1:9" x14ac:dyDescent="0.25">
      <c r="A986" t="s">
        <v>1003</v>
      </c>
      <c r="B986" s="1">
        <v>44576</v>
      </c>
      <c r="C986">
        <v>1977</v>
      </c>
      <c r="D986" t="s">
        <v>12</v>
      </c>
      <c r="E986" t="s">
        <v>13</v>
      </c>
      <c r="F986" t="s">
        <v>9</v>
      </c>
      <c r="G986">
        <f ca="1">YEAR(TODAY()) - tbl_Customers[[#This Row],[Birth_Year]]</f>
        <v>48</v>
      </c>
      <c r="H986" t="str" cm="1">
        <f t="array" aca="1" ref="H9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86" s="1">
        <f>EOMONTH(tbl_Customers[[#This Row],[Signup_Date]], 0)</f>
        <v>44592</v>
      </c>
    </row>
    <row r="987" spans="1:9" x14ac:dyDescent="0.25">
      <c r="A987" t="s">
        <v>1004</v>
      </c>
      <c r="B987" s="1">
        <v>44267</v>
      </c>
      <c r="C987">
        <v>2004</v>
      </c>
      <c r="D987" t="s">
        <v>26</v>
      </c>
      <c r="E987" t="s">
        <v>13</v>
      </c>
      <c r="F987" t="s">
        <v>9</v>
      </c>
      <c r="G987">
        <f ca="1">YEAR(TODAY()) - tbl_Customers[[#This Row],[Birth_Year]]</f>
        <v>21</v>
      </c>
      <c r="H987" t="str" cm="1">
        <f t="array" aca="1" ref="H9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87" s="1">
        <f>EOMONTH(tbl_Customers[[#This Row],[Signup_Date]], 0)</f>
        <v>44286</v>
      </c>
    </row>
    <row r="988" spans="1:9" x14ac:dyDescent="0.25">
      <c r="A988" t="s">
        <v>1005</v>
      </c>
      <c r="B988" s="1">
        <v>44715</v>
      </c>
      <c r="C988">
        <v>1982</v>
      </c>
      <c r="D988" t="s">
        <v>12</v>
      </c>
      <c r="E988" t="s">
        <v>29</v>
      </c>
      <c r="F988" t="s">
        <v>20</v>
      </c>
      <c r="G988">
        <f ca="1">YEAR(TODAY()) - tbl_Customers[[#This Row],[Birth_Year]]</f>
        <v>43</v>
      </c>
      <c r="H988" t="str" cm="1">
        <f t="array" aca="1" ref="H9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88" s="1">
        <f>EOMONTH(tbl_Customers[[#This Row],[Signup_Date]], 0)</f>
        <v>44742</v>
      </c>
    </row>
    <row r="989" spans="1:9" x14ac:dyDescent="0.25">
      <c r="A989" t="s">
        <v>1006</v>
      </c>
      <c r="B989" s="1">
        <v>44860</v>
      </c>
      <c r="C989">
        <v>1989</v>
      </c>
      <c r="D989" t="s">
        <v>7</v>
      </c>
      <c r="E989" t="s">
        <v>24</v>
      </c>
      <c r="F989" t="s">
        <v>20</v>
      </c>
      <c r="G989">
        <f ca="1">YEAR(TODAY()) - tbl_Customers[[#This Row],[Birth_Year]]</f>
        <v>36</v>
      </c>
      <c r="H989" t="str" cm="1">
        <f t="array" aca="1" ref="H9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989" s="1">
        <f>EOMONTH(tbl_Customers[[#This Row],[Signup_Date]], 0)</f>
        <v>44865</v>
      </c>
    </row>
    <row r="990" spans="1:9" x14ac:dyDescent="0.25">
      <c r="A990" t="s">
        <v>1007</v>
      </c>
      <c r="B990" s="1">
        <v>44546</v>
      </c>
      <c r="C990">
        <v>1997</v>
      </c>
      <c r="D990" t="s">
        <v>17</v>
      </c>
      <c r="E990" t="s">
        <v>13</v>
      </c>
      <c r="F990" t="s">
        <v>9</v>
      </c>
      <c r="G990">
        <f ca="1">YEAR(TODAY()) - tbl_Customers[[#This Row],[Birth_Year]]</f>
        <v>28</v>
      </c>
      <c r="H990" t="str" cm="1">
        <f t="array" aca="1" ref="H9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90" s="1">
        <f>EOMONTH(tbl_Customers[[#This Row],[Signup_Date]], 0)</f>
        <v>44561</v>
      </c>
    </row>
    <row r="991" spans="1:9" x14ac:dyDescent="0.25">
      <c r="A991" t="s">
        <v>1008</v>
      </c>
      <c r="B991" s="1">
        <v>44209</v>
      </c>
      <c r="C991">
        <v>2004</v>
      </c>
      <c r="D991" t="s">
        <v>17</v>
      </c>
      <c r="E991" t="s">
        <v>24</v>
      </c>
      <c r="F991" t="s">
        <v>9</v>
      </c>
      <c r="G991">
        <f ca="1">YEAR(TODAY()) - tbl_Customers[[#This Row],[Birth_Year]]</f>
        <v>21</v>
      </c>
      <c r="H991" t="str" cm="1">
        <f t="array" aca="1" ref="H9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91" s="1">
        <f>EOMONTH(tbl_Customers[[#This Row],[Signup_Date]], 0)</f>
        <v>44227</v>
      </c>
    </row>
    <row r="992" spans="1:9" x14ac:dyDescent="0.25">
      <c r="A992" t="s">
        <v>1009</v>
      </c>
      <c r="B992" s="1">
        <v>45066</v>
      </c>
      <c r="C992">
        <v>1976</v>
      </c>
      <c r="D992" t="s">
        <v>7</v>
      </c>
      <c r="E992" t="s">
        <v>8</v>
      </c>
      <c r="F992" t="s">
        <v>9</v>
      </c>
      <c r="G992">
        <f ca="1">YEAR(TODAY()) - tbl_Customers[[#This Row],[Birth_Year]]</f>
        <v>49</v>
      </c>
      <c r="H992" t="str" cm="1">
        <f t="array" aca="1" ref="H9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92" s="1">
        <f>EOMONTH(tbl_Customers[[#This Row],[Signup_Date]], 0)</f>
        <v>45077</v>
      </c>
    </row>
    <row r="993" spans="1:9" x14ac:dyDescent="0.25">
      <c r="A993" t="s">
        <v>1010</v>
      </c>
      <c r="B993" s="1">
        <v>44627</v>
      </c>
      <c r="C993">
        <v>2000</v>
      </c>
      <c r="D993" t="s">
        <v>26</v>
      </c>
      <c r="E993" t="s">
        <v>24</v>
      </c>
      <c r="F993" t="s">
        <v>9</v>
      </c>
      <c r="G993">
        <f ca="1">YEAR(TODAY()) - tbl_Customers[[#This Row],[Birth_Year]]</f>
        <v>25</v>
      </c>
      <c r="H993" t="str" cm="1">
        <f t="array" aca="1" ref="H9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93" s="1">
        <f>EOMONTH(tbl_Customers[[#This Row],[Signup_Date]], 0)</f>
        <v>44651</v>
      </c>
    </row>
    <row r="994" spans="1:9" x14ac:dyDescent="0.25">
      <c r="A994" t="s">
        <v>1011</v>
      </c>
      <c r="B994" s="1">
        <v>45039</v>
      </c>
      <c r="C994">
        <v>1968</v>
      </c>
      <c r="D994" t="s">
        <v>17</v>
      </c>
      <c r="E994" t="s">
        <v>22</v>
      </c>
      <c r="F994" t="s">
        <v>9</v>
      </c>
      <c r="G994">
        <f ca="1">YEAR(TODAY()) - tbl_Customers[[#This Row],[Birth_Year]]</f>
        <v>57</v>
      </c>
      <c r="H994" t="str" cm="1">
        <f t="array" aca="1" ref="H9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94" s="1">
        <f>EOMONTH(tbl_Customers[[#This Row],[Signup_Date]], 0)</f>
        <v>45046</v>
      </c>
    </row>
    <row r="995" spans="1:9" x14ac:dyDescent="0.25">
      <c r="A995" t="s">
        <v>1012</v>
      </c>
      <c r="B995" s="1">
        <v>44698</v>
      </c>
      <c r="C995">
        <v>1969</v>
      </c>
      <c r="D995" t="s">
        <v>19</v>
      </c>
      <c r="E995" t="s">
        <v>22</v>
      </c>
      <c r="F995" t="s">
        <v>20</v>
      </c>
      <c r="G995">
        <f ca="1">YEAR(TODAY()) - tbl_Customers[[#This Row],[Birth_Year]]</f>
        <v>56</v>
      </c>
      <c r="H995" t="str" cm="1">
        <f t="array" aca="1" ref="H9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995" s="1">
        <f>EOMONTH(tbl_Customers[[#This Row],[Signup_Date]], 0)</f>
        <v>44712</v>
      </c>
    </row>
    <row r="996" spans="1:9" x14ac:dyDescent="0.25">
      <c r="A996" t="s">
        <v>1013</v>
      </c>
      <c r="B996" s="1">
        <v>44305</v>
      </c>
      <c r="C996">
        <v>2001</v>
      </c>
      <c r="D996" t="s">
        <v>17</v>
      </c>
      <c r="E996" t="s">
        <v>13</v>
      </c>
      <c r="F996" t="s">
        <v>14</v>
      </c>
      <c r="G996">
        <f ca="1">YEAR(TODAY()) - tbl_Customers[[#This Row],[Birth_Year]]</f>
        <v>24</v>
      </c>
      <c r="H996" t="str" cm="1">
        <f t="array" aca="1" ref="H9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996" s="1">
        <f>EOMONTH(tbl_Customers[[#This Row],[Signup_Date]], 0)</f>
        <v>44316</v>
      </c>
    </row>
    <row r="997" spans="1:9" x14ac:dyDescent="0.25">
      <c r="A997" t="s">
        <v>1014</v>
      </c>
      <c r="B997" s="1">
        <v>44640</v>
      </c>
      <c r="C997">
        <v>1972</v>
      </c>
      <c r="D997" t="s">
        <v>19</v>
      </c>
      <c r="E997" t="s">
        <v>24</v>
      </c>
      <c r="F997" t="s">
        <v>9</v>
      </c>
      <c r="G997">
        <f ca="1">YEAR(TODAY()) - tbl_Customers[[#This Row],[Birth_Year]]</f>
        <v>53</v>
      </c>
      <c r="H997" t="str" cm="1">
        <f t="array" aca="1" ref="H9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997" s="1">
        <f>EOMONTH(tbl_Customers[[#This Row],[Signup_Date]], 0)</f>
        <v>44651</v>
      </c>
    </row>
    <row r="998" spans="1:9" x14ac:dyDescent="0.25">
      <c r="A998" t="s">
        <v>1015</v>
      </c>
      <c r="B998" s="1">
        <v>44567</v>
      </c>
      <c r="C998">
        <v>1992</v>
      </c>
      <c r="D998" t="s">
        <v>7</v>
      </c>
      <c r="E998" t="s">
        <v>13</v>
      </c>
      <c r="F998" t="s">
        <v>9</v>
      </c>
      <c r="G998">
        <f ca="1">YEAR(TODAY()) - tbl_Customers[[#This Row],[Birth_Year]]</f>
        <v>33</v>
      </c>
      <c r="H998" t="str" cm="1">
        <f t="array" aca="1" ref="H9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98" s="1">
        <f>EOMONTH(tbl_Customers[[#This Row],[Signup_Date]], 0)</f>
        <v>44592</v>
      </c>
    </row>
    <row r="999" spans="1:9" x14ac:dyDescent="0.25">
      <c r="A999" t="s">
        <v>1016</v>
      </c>
      <c r="B999" s="1">
        <v>44847</v>
      </c>
      <c r="C999">
        <v>1995</v>
      </c>
      <c r="D999" t="s">
        <v>7</v>
      </c>
      <c r="E999" t="s">
        <v>29</v>
      </c>
      <c r="F999" t="s">
        <v>14</v>
      </c>
      <c r="G999">
        <f ca="1">YEAR(TODAY()) - tbl_Customers[[#This Row],[Birth_Year]]</f>
        <v>30</v>
      </c>
      <c r="H999" t="str" cm="1">
        <f t="array" aca="1" ref="H9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999" s="1">
        <f>EOMONTH(tbl_Customers[[#This Row],[Signup_Date]], 0)</f>
        <v>44865</v>
      </c>
    </row>
    <row r="1000" spans="1:9" x14ac:dyDescent="0.25">
      <c r="A1000" t="s">
        <v>1017</v>
      </c>
      <c r="B1000" s="1">
        <v>45045</v>
      </c>
      <c r="C1000">
        <v>1973</v>
      </c>
      <c r="D1000" t="s">
        <v>17</v>
      </c>
      <c r="E1000" t="s">
        <v>22</v>
      </c>
      <c r="F1000" t="s">
        <v>14</v>
      </c>
      <c r="G1000">
        <f ca="1">YEAR(TODAY()) - tbl_Customers[[#This Row],[Birth_Year]]</f>
        <v>52</v>
      </c>
      <c r="H1000" t="str" cm="1">
        <f t="array" aca="1" ref="H10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00" s="1">
        <f>EOMONTH(tbl_Customers[[#This Row],[Signup_Date]], 0)</f>
        <v>45046</v>
      </c>
    </row>
    <row r="1001" spans="1:9" x14ac:dyDescent="0.25">
      <c r="A1001" t="s">
        <v>1018</v>
      </c>
      <c r="B1001" s="1">
        <v>44667</v>
      </c>
      <c r="C1001">
        <v>1993</v>
      </c>
      <c r="D1001" t="s">
        <v>12</v>
      </c>
      <c r="E1001" t="s">
        <v>13</v>
      </c>
      <c r="F1001" t="s">
        <v>14</v>
      </c>
      <c r="G1001">
        <f ca="1">YEAR(TODAY()) - tbl_Customers[[#This Row],[Birth_Year]]</f>
        <v>32</v>
      </c>
      <c r="H1001" t="str" cm="1">
        <f t="array" aca="1" ref="H10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01" s="1">
        <f>EOMONTH(tbl_Customers[[#This Row],[Signup_Date]], 0)</f>
        <v>44681</v>
      </c>
    </row>
    <row r="1002" spans="1:9" x14ac:dyDescent="0.25">
      <c r="A1002" t="s">
        <v>1019</v>
      </c>
      <c r="B1002" s="1">
        <v>44921</v>
      </c>
      <c r="C1002">
        <v>1978</v>
      </c>
      <c r="D1002" t="s">
        <v>19</v>
      </c>
      <c r="E1002" t="s">
        <v>29</v>
      </c>
      <c r="F1002" t="s">
        <v>14</v>
      </c>
      <c r="G1002">
        <f ca="1">YEAR(TODAY()) - tbl_Customers[[#This Row],[Birth_Year]]</f>
        <v>47</v>
      </c>
      <c r="H1002" t="str" cm="1">
        <f t="array" aca="1" ref="H10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02" s="1">
        <f>EOMONTH(tbl_Customers[[#This Row],[Signup_Date]], 0)</f>
        <v>44926</v>
      </c>
    </row>
    <row r="1003" spans="1:9" x14ac:dyDescent="0.25">
      <c r="A1003" t="s">
        <v>1020</v>
      </c>
      <c r="B1003" s="1">
        <v>44353</v>
      </c>
      <c r="C1003">
        <v>2004</v>
      </c>
      <c r="D1003" t="s">
        <v>26</v>
      </c>
      <c r="E1003" t="s">
        <v>13</v>
      </c>
      <c r="F1003" t="s">
        <v>14</v>
      </c>
      <c r="G1003">
        <f ca="1">YEAR(TODAY()) - tbl_Customers[[#This Row],[Birth_Year]]</f>
        <v>21</v>
      </c>
      <c r="H1003" t="str" cm="1">
        <f t="array" aca="1" ref="H10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003" s="1">
        <f>EOMONTH(tbl_Customers[[#This Row],[Signup_Date]], 0)</f>
        <v>44377</v>
      </c>
    </row>
    <row r="1004" spans="1:9" x14ac:dyDescent="0.25">
      <c r="A1004" t="s">
        <v>1021</v>
      </c>
      <c r="B1004" s="1">
        <v>44642</v>
      </c>
      <c r="C1004">
        <v>1986</v>
      </c>
      <c r="D1004" t="s">
        <v>17</v>
      </c>
      <c r="E1004" t="s">
        <v>24</v>
      </c>
      <c r="F1004" t="s">
        <v>14</v>
      </c>
      <c r="G1004">
        <f ca="1">YEAR(TODAY()) - tbl_Customers[[#This Row],[Birth_Year]]</f>
        <v>39</v>
      </c>
      <c r="H1004" t="str" cm="1">
        <f t="array" aca="1" ref="H10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04" s="1">
        <f>EOMONTH(tbl_Customers[[#This Row],[Signup_Date]], 0)</f>
        <v>44651</v>
      </c>
    </row>
    <row r="1005" spans="1:9" x14ac:dyDescent="0.25">
      <c r="A1005" t="s">
        <v>1022</v>
      </c>
      <c r="B1005" s="1">
        <v>44377</v>
      </c>
      <c r="C1005">
        <v>1975</v>
      </c>
      <c r="D1005" t="s">
        <v>26</v>
      </c>
      <c r="E1005" t="s">
        <v>24</v>
      </c>
      <c r="F1005" t="s">
        <v>20</v>
      </c>
      <c r="G1005">
        <f ca="1">YEAR(TODAY()) - tbl_Customers[[#This Row],[Birth_Year]]</f>
        <v>50</v>
      </c>
      <c r="H1005" t="str" cm="1">
        <f t="array" aca="1" ref="H10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05" s="1">
        <f>EOMONTH(tbl_Customers[[#This Row],[Signup_Date]], 0)</f>
        <v>44377</v>
      </c>
    </row>
    <row r="1006" spans="1:9" x14ac:dyDescent="0.25">
      <c r="A1006" t="s">
        <v>1023</v>
      </c>
      <c r="B1006" s="1">
        <v>44948</v>
      </c>
      <c r="C1006">
        <v>1987</v>
      </c>
      <c r="D1006" t="s">
        <v>17</v>
      </c>
      <c r="E1006" t="s">
        <v>24</v>
      </c>
      <c r="F1006" t="s">
        <v>14</v>
      </c>
      <c r="G1006">
        <f ca="1">YEAR(TODAY()) - tbl_Customers[[#This Row],[Birth_Year]]</f>
        <v>38</v>
      </c>
      <c r="H1006" t="str" cm="1">
        <f t="array" aca="1" ref="H10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06" s="1">
        <f>EOMONTH(tbl_Customers[[#This Row],[Signup_Date]], 0)</f>
        <v>44957</v>
      </c>
    </row>
    <row r="1007" spans="1:9" x14ac:dyDescent="0.25">
      <c r="A1007" t="s">
        <v>1024</v>
      </c>
      <c r="B1007" s="1">
        <v>44731</v>
      </c>
      <c r="C1007">
        <v>1965</v>
      </c>
      <c r="D1007" t="s">
        <v>12</v>
      </c>
      <c r="E1007" t="s">
        <v>24</v>
      </c>
      <c r="F1007" t="s">
        <v>14</v>
      </c>
      <c r="G1007">
        <f ca="1">YEAR(TODAY()) - tbl_Customers[[#This Row],[Birth_Year]]</f>
        <v>60</v>
      </c>
      <c r="H1007" t="str" cm="1">
        <f t="array" aca="1" ref="H10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007" s="1">
        <f>EOMONTH(tbl_Customers[[#This Row],[Signup_Date]], 0)</f>
        <v>44742</v>
      </c>
    </row>
    <row r="1008" spans="1:9" x14ac:dyDescent="0.25">
      <c r="A1008" t="s">
        <v>1025</v>
      </c>
      <c r="B1008" s="1">
        <v>44863</v>
      </c>
      <c r="C1008">
        <v>2001</v>
      </c>
      <c r="D1008" t="s">
        <v>12</v>
      </c>
      <c r="E1008" t="s">
        <v>8</v>
      </c>
      <c r="F1008" t="s">
        <v>20</v>
      </c>
      <c r="G1008">
        <f ca="1">YEAR(TODAY()) - tbl_Customers[[#This Row],[Birth_Year]]</f>
        <v>24</v>
      </c>
      <c r="H1008" t="str" cm="1">
        <f t="array" aca="1" ref="H10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008" s="1">
        <f>EOMONTH(tbl_Customers[[#This Row],[Signup_Date]], 0)</f>
        <v>44865</v>
      </c>
    </row>
    <row r="1009" spans="1:9" x14ac:dyDescent="0.25">
      <c r="A1009" t="s">
        <v>1026</v>
      </c>
      <c r="B1009" s="1">
        <v>44473</v>
      </c>
      <c r="C1009">
        <v>1985</v>
      </c>
      <c r="D1009" t="s">
        <v>12</v>
      </c>
      <c r="E1009" t="s">
        <v>29</v>
      </c>
      <c r="F1009" t="s">
        <v>14</v>
      </c>
      <c r="G1009">
        <f ca="1">YEAR(TODAY()) - tbl_Customers[[#This Row],[Birth_Year]]</f>
        <v>40</v>
      </c>
      <c r="H1009" t="str" cm="1">
        <f t="array" aca="1" ref="H10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09" s="1">
        <f>EOMONTH(tbl_Customers[[#This Row],[Signup_Date]], 0)</f>
        <v>44500</v>
      </c>
    </row>
    <row r="1010" spans="1:9" x14ac:dyDescent="0.25">
      <c r="A1010" t="s">
        <v>1027</v>
      </c>
      <c r="B1010" s="1">
        <v>44827</v>
      </c>
      <c r="C1010">
        <v>1990</v>
      </c>
      <c r="D1010" t="s">
        <v>12</v>
      </c>
      <c r="E1010" t="s">
        <v>29</v>
      </c>
      <c r="F1010" t="s">
        <v>9</v>
      </c>
      <c r="G1010">
        <f ca="1">YEAR(TODAY()) - tbl_Customers[[#This Row],[Birth_Year]]</f>
        <v>35</v>
      </c>
      <c r="H1010" t="str" cm="1">
        <f t="array" aca="1" ref="H10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10" s="1">
        <f>EOMONTH(tbl_Customers[[#This Row],[Signup_Date]], 0)</f>
        <v>44834</v>
      </c>
    </row>
    <row r="1011" spans="1:9" x14ac:dyDescent="0.25">
      <c r="A1011" t="s">
        <v>1028</v>
      </c>
      <c r="B1011" s="1">
        <v>45024</v>
      </c>
      <c r="C1011">
        <v>2000</v>
      </c>
      <c r="D1011" t="s">
        <v>7</v>
      </c>
      <c r="E1011" t="s">
        <v>24</v>
      </c>
      <c r="F1011" t="s">
        <v>9</v>
      </c>
      <c r="G1011">
        <f ca="1">YEAR(TODAY()) - tbl_Customers[[#This Row],[Birth_Year]]</f>
        <v>25</v>
      </c>
      <c r="H1011" t="str" cm="1">
        <f t="array" aca="1" ref="H10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11" s="1">
        <f>EOMONTH(tbl_Customers[[#This Row],[Signup_Date]], 0)</f>
        <v>45046</v>
      </c>
    </row>
    <row r="1012" spans="1:9" x14ac:dyDescent="0.25">
      <c r="A1012" t="s">
        <v>1029</v>
      </c>
      <c r="B1012" s="1">
        <v>44748</v>
      </c>
      <c r="C1012">
        <v>1987</v>
      </c>
      <c r="D1012" t="s">
        <v>7</v>
      </c>
      <c r="E1012" t="s">
        <v>8</v>
      </c>
      <c r="F1012" t="s">
        <v>14</v>
      </c>
      <c r="G1012">
        <f ca="1">YEAR(TODAY()) - tbl_Customers[[#This Row],[Birth_Year]]</f>
        <v>38</v>
      </c>
      <c r="H1012" t="str" cm="1">
        <f t="array" aca="1" ref="H10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12" s="1">
        <f>EOMONTH(tbl_Customers[[#This Row],[Signup_Date]], 0)</f>
        <v>44773</v>
      </c>
    </row>
    <row r="1013" spans="1:9" x14ac:dyDescent="0.25">
      <c r="A1013" t="s">
        <v>1030</v>
      </c>
      <c r="B1013" s="1">
        <v>44990</v>
      </c>
      <c r="C1013">
        <v>1965</v>
      </c>
      <c r="D1013" t="s">
        <v>19</v>
      </c>
      <c r="E1013" t="s">
        <v>24</v>
      </c>
      <c r="F1013" t="s">
        <v>20</v>
      </c>
      <c r="G1013">
        <f ca="1">YEAR(TODAY()) - tbl_Customers[[#This Row],[Birth_Year]]</f>
        <v>60</v>
      </c>
      <c r="H1013" t="str" cm="1">
        <f t="array" aca="1" ref="H10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013" s="1">
        <f>EOMONTH(tbl_Customers[[#This Row],[Signup_Date]], 0)</f>
        <v>45016</v>
      </c>
    </row>
    <row r="1014" spans="1:9" x14ac:dyDescent="0.25">
      <c r="A1014" t="s">
        <v>1031</v>
      </c>
      <c r="B1014" s="1">
        <v>44692</v>
      </c>
      <c r="C1014">
        <v>2004</v>
      </c>
      <c r="D1014" t="s">
        <v>26</v>
      </c>
      <c r="E1014" t="s">
        <v>8</v>
      </c>
      <c r="F1014" t="s">
        <v>9</v>
      </c>
      <c r="G1014">
        <f ca="1">YEAR(TODAY()) - tbl_Customers[[#This Row],[Birth_Year]]</f>
        <v>21</v>
      </c>
      <c r="H1014" t="str" cm="1">
        <f t="array" aca="1" ref="H10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014" s="1">
        <f>EOMONTH(tbl_Customers[[#This Row],[Signup_Date]], 0)</f>
        <v>44712</v>
      </c>
    </row>
    <row r="1015" spans="1:9" x14ac:dyDescent="0.25">
      <c r="A1015" t="s">
        <v>1032</v>
      </c>
      <c r="B1015" s="1">
        <v>44673</v>
      </c>
      <c r="C1015">
        <v>1979</v>
      </c>
      <c r="D1015" t="s">
        <v>17</v>
      </c>
      <c r="E1015" t="s">
        <v>24</v>
      </c>
      <c r="F1015" t="s">
        <v>20</v>
      </c>
      <c r="G1015">
        <f ca="1">YEAR(TODAY()) - tbl_Customers[[#This Row],[Birth_Year]]</f>
        <v>46</v>
      </c>
      <c r="H1015" t="str" cm="1">
        <f t="array" aca="1" ref="H10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15" s="1">
        <f>EOMONTH(tbl_Customers[[#This Row],[Signup_Date]], 0)</f>
        <v>44681</v>
      </c>
    </row>
    <row r="1016" spans="1:9" x14ac:dyDescent="0.25">
      <c r="A1016" t="s">
        <v>1033</v>
      </c>
      <c r="B1016" s="1">
        <v>44643</v>
      </c>
      <c r="C1016">
        <v>1985</v>
      </c>
      <c r="D1016" t="s">
        <v>17</v>
      </c>
      <c r="E1016" t="s">
        <v>22</v>
      </c>
      <c r="F1016" t="s">
        <v>9</v>
      </c>
      <c r="G1016">
        <f ca="1">YEAR(TODAY()) - tbl_Customers[[#This Row],[Birth_Year]]</f>
        <v>40</v>
      </c>
      <c r="H1016" t="str" cm="1">
        <f t="array" aca="1" ref="H10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16" s="1">
        <f>EOMONTH(tbl_Customers[[#This Row],[Signup_Date]], 0)</f>
        <v>44651</v>
      </c>
    </row>
    <row r="1017" spans="1:9" x14ac:dyDescent="0.25">
      <c r="A1017" t="s">
        <v>1034</v>
      </c>
      <c r="B1017" s="1">
        <v>45042</v>
      </c>
      <c r="C1017">
        <v>1973</v>
      </c>
      <c r="D1017" t="s">
        <v>7</v>
      </c>
      <c r="E1017" t="s">
        <v>22</v>
      </c>
      <c r="F1017" t="s">
        <v>14</v>
      </c>
      <c r="G1017">
        <f ca="1">YEAR(TODAY()) - tbl_Customers[[#This Row],[Birth_Year]]</f>
        <v>52</v>
      </c>
      <c r="H1017" t="str" cm="1">
        <f t="array" aca="1" ref="H10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17" s="1">
        <f>EOMONTH(tbl_Customers[[#This Row],[Signup_Date]], 0)</f>
        <v>45046</v>
      </c>
    </row>
    <row r="1018" spans="1:9" x14ac:dyDescent="0.25">
      <c r="A1018" t="s">
        <v>1035</v>
      </c>
      <c r="B1018" s="1">
        <v>44945</v>
      </c>
      <c r="C1018">
        <v>1973</v>
      </c>
      <c r="D1018" t="s">
        <v>17</v>
      </c>
      <c r="E1018" t="s">
        <v>13</v>
      </c>
      <c r="F1018" t="s">
        <v>20</v>
      </c>
      <c r="G1018">
        <f ca="1">YEAR(TODAY()) - tbl_Customers[[#This Row],[Birth_Year]]</f>
        <v>52</v>
      </c>
      <c r="H1018" t="str" cm="1">
        <f t="array" aca="1" ref="H10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18" s="1">
        <f>EOMONTH(tbl_Customers[[#This Row],[Signup_Date]], 0)</f>
        <v>44957</v>
      </c>
    </row>
    <row r="1019" spans="1:9" x14ac:dyDescent="0.25">
      <c r="A1019" t="s">
        <v>1036</v>
      </c>
      <c r="B1019" s="1">
        <v>44803</v>
      </c>
      <c r="C1019">
        <v>1974</v>
      </c>
      <c r="D1019" t="s">
        <v>7</v>
      </c>
      <c r="E1019" t="s">
        <v>24</v>
      </c>
      <c r="F1019" t="s">
        <v>20</v>
      </c>
      <c r="G1019">
        <f ca="1">YEAR(TODAY()) - tbl_Customers[[#This Row],[Birth_Year]]</f>
        <v>51</v>
      </c>
      <c r="H1019" t="str" cm="1">
        <f t="array" aca="1" ref="H10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19" s="1">
        <f>EOMONTH(tbl_Customers[[#This Row],[Signup_Date]], 0)</f>
        <v>44804</v>
      </c>
    </row>
    <row r="1020" spans="1:9" x14ac:dyDescent="0.25">
      <c r="A1020" t="s">
        <v>1037</v>
      </c>
      <c r="B1020" s="1">
        <v>44471</v>
      </c>
      <c r="C1020">
        <v>1990</v>
      </c>
      <c r="D1020" t="s">
        <v>19</v>
      </c>
      <c r="E1020" t="s">
        <v>29</v>
      </c>
      <c r="F1020" t="s">
        <v>20</v>
      </c>
      <c r="G1020">
        <f ca="1">YEAR(TODAY()) - tbl_Customers[[#This Row],[Birth_Year]]</f>
        <v>35</v>
      </c>
      <c r="H1020" t="str" cm="1">
        <f t="array" aca="1" ref="H10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20" s="1">
        <f>EOMONTH(tbl_Customers[[#This Row],[Signup_Date]], 0)</f>
        <v>44500</v>
      </c>
    </row>
    <row r="1021" spans="1:9" x14ac:dyDescent="0.25">
      <c r="A1021" t="s">
        <v>1038</v>
      </c>
      <c r="B1021" s="1">
        <v>44527</v>
      </c>
      <c r="C1021">
        <v>1999</v>
      </c>
      <c r="D1021" t="s">
        <v>26</v>
      </c>
      <c r="E1021" t="s">
        <v>13</v>
      </c>
      <c r="F1021" t="s">
        <v>9</v>
      </c>
      <c r="G1021">
        <f ca="1">YEAR(TODAY()) - tbl_Customers[[#This Row],[Birth_Year]]</f>
        <v>26</v>
      </c>
      <c r="H1021" t="str" cm="1">
        <f t="array" aca="1" ref="H10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21" s="1">
        <f>EOMONTH(tbl_Customers[[#This Row],[Signup_Date]], 0)</f>
        <v>44530</v>
      </c>
    </row>
    <row r="1022" spans="1:9" x14ac:dyDescent="0.25">
      <c r="A1022" t="s">
        <v>1039</v>
      </c>
      <c r="B1022" s="1">
        <v>45069</v>
      </c>
      <c r="C1022">
        <v>1989</v>
      </c>
      <c r="D1022" t="s">
        <v>19</v>
      </c>
      <c r="E1022" t="s">
        <v>22</v>
      </c>
      <c r="F1022" t="s">
        <v>9</v>
      </c>
      <c r="G1022">
        <f ca="1">YEAR(TODAY()) - tbl_Customers[[#This Row],[Birth_Year]]</f>
        <v>36</v>
      </c>
      <c r="H1022" t="str" cm="1">
        <f t="array" aca="1" ref="H10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22" s="1">
        <f>EOMONTH(tbl_Customers[[#This Row],[Signup_Date]], 0)</f>
        <v>45077</v>
      </c>
    </row>
    <row r="1023" spans="1:9" x14ac:dyDescent="0.25">
      <c r="A1023" t="s">
        <v>1040</v>
      </c>
      <c r="B1023" s="1">
        <v>44448</v>
      </c>
      <c r="C1023">
        <v>1990</v>
      </c>
      <c r="D1023" t="s">
        <v>12</v>
      </c>
      <c r="E1023" t="s">
        <v>24</v>
      </c>
      <c r="F1023" t="s">
        <v>9</v>
      </c>
      <c r="G1023">
        <f ca="1">YEAR(TODAY()) - tbl_Customers[[#This Row],[Birth_Year]]</f>
        <v>35</v>
      </c>
      <c r="H1023" t="str" cm="1">
        <f t="array" aca="1" ref="H10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23" s="1">
        <f>EOMONTH(tbl_Customers[[#This Row],[Signup_Date]], 0)</f>
        <v>44469</v>
      </c>
    </row>
    <row r="1024" spans="1:9" x14ac:dyDescent="0.25">
      <c r="A1024" t="s">
        <v>1041</v>
      </c>
      <c r="B1024" s="1">
        <v>45047</v>
      </c>
      <c r="C1024">
        <v>1975</v>
      </c>
      <c r="D1024" t="s">
        <v>12</v>
      </c>
      <c r="E1024" t="s">
        <v>13</v>
      </c>
      <c r="F1024" t="s">
        <v>14</v>
      </c>
      <c r="G1024">
        <f ca="1">YEAR(TODAY()) - tbl_Customers[[#This Row],[Birth_Year]]</f>
        <v>50</v>
      </c>
      <c r="H1024" t="str" cm="1">
        <f t="array" aca="1" ref="H10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24" s="1">
        <f>EOMONTH(tbl_Customers[[#This Row],[Signup_Date]], 0)</f>
        <v>45077</v>
      </c>
    </row>
    <row r="1025" spans="1:9" x14ac:dyDescent="0.25">
      <c r="A1025" t="s">
        <v>1042</v>
      </c>
      <c r="B1025" s="1">
        <v>44285</v>
      </c>
      <c r="C1025">
        <v>2002</v>
      </c>
      <c r="D1025" t="s">
        <v>12</v>
      </c>
      <c r="E1025" t="s">
        <v>24</v>
      </c>
      <c r="F1025" t="s">
        <v>9</v>
      </c>
      <c r="G1025">
        <f ca="1">YEAR(TODAY()) - tbl_Customers[[#This Row],[Birth_Year]]</f>
        <v>23</v>
      </c>
      <c r="H1025" t="str" cm="1">
        <f t="array" aca="1" ref="H10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025" s="1">
        <f>EOMONTH(tbl_Customers[[#This Row],[Signup_Date]], 0)</f>
        <v>44286</v>
      </c>
    </row>
    <row r="1026" spans="1:9" x14ac:dyDescent="0.25">
      <c r="A1026" t="s">
        <v>1043</v>
      </c>
      <c r="B1026" s="1">
        <v>44482</v>
      </c>
      <c r="C1026">
        <v>1966</v>
      </c>
      <c r="D1026" t="s">
        <v>19</v>
      </c>
      <c r="E1026" t="s">
        <v>22</v>
      </c>
      <c r="F1026" t="s">
        <v>14</v>
      </c>
      <c r="G1026">
        <f ca="1">YEAR(TODAY()) - tbl_Customers[[#This Row],[Birth_Year]]</f>
        <v>59</v>
      </c>
      <c r="H1026" t="str" cm="1">
        <f t="array" aca="1" ref="H10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026" s="1">
        <f>EOMONTH(tbl_Customers[[#This Row],[Signup_Date]], 0)</f>
        <v>44500</v>
      </c>
    </row>
    <row r="1027" spans="1:9" x14ac:dyDescent="0.25">
      <c r="A1027" t="s">
        <v>1044</v>
      </c>
      <c r="B1027" s="1">
        <v>44658</v>
      </c>
      <c r="C1027">
        <v>1971</v>
      </c>
      <c r="D1027" t="s">
        <v>17</v>
      </c>
      <c r="E1027" t="s">
        <v>13</v>
      </c>
      <c r="F1027" t="s">
        <v>20</v>
      </c>
      <c r="G1027">
        <f ca="1">YEAR(TODAY()) - tbl_Customers[[#This Row],[Birth_Year]]</f>
        <v>54</v>
      </c>
      <c r="H1027" t="str" cm="1">
        <f t="array" aca="1" ref="H10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27" s="1">
        <f>EOMONTH(tbl_Customers[[#This Row],[Signup_Date]], 0)</f>
        <v>44681</v>
      </c>
    </row>
    <row r="1028" spans="1:9" x14ac:dyDescent="0.25">
      <c r="A1028" t="s">
        <v>1045</v>
      </c>
      <c r="B1028" s="1">
        <v>44446</v>
      </c>
      <c r="C1028">
        <v>1982</v>
      </c>
      <c r="D1028" t="s">
        <v>26</v>
      </c>
      <c r="E1028" t="s">
        <v>22</v>
      </c>
      <c r="F1028" t="s">
        <v>20</v>
      </c>
      <c r="G1028">
        <f ca="1">YEAR(TODAY()) - tbl_Customers[[#This Row],[Birth_Year]]</f>
        <v>43</v>
      </c>
      <c r="H1028" t="str" cm="1">
        <f t="array" aca="1" ref="H10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28" s="1">
        <f>EOMONTH(tbl_Customers[[#This Row],[Signup_Date]], 0)</f>
        <v>44469</v>
      </c>
    </row>
    <row r="1029" spans="1:9" x14ac:dyDescent="0.25">
      <c r="A1029" t="s">
        <v>1046</v>
      </c>
      <c r="B1029" s="1">
        <v>44965</v>
      </c>
      <c r="C1029">
        <v>1991</v>
      </c>
      <c r="D1029" t="s">
        <v>12</v>
      </c>
      <c r="E1029" t="s">
        <v>8</v>
      </c>
      <c r="F1029" t="s">
        <v>14</v>
      </c>
      <c r="G1029">
        <f ca="1">YEAR(TODAY()) - tbl_Customers[[#This Row],[Birth_Year]]</f>
        <v>34</v>
      </c>
      <c r="H1029" t="str" cm="1">
        <f t="array" aca="1" ref="H10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29" s="1">
        <f>EOMONTH(tbl_Customers[[#This Row],[Signup_Date]], 0)</f>
        <v>44985</v>
      </c>
    </row>
    <row r="1030" spans="1:9" x14ac:dyDescent="0.25">
      <c r="A1030" t="s">
        <v>1047</v>
      </c>
      <c r="B1030" s="1">
        <v>44672</v>
      </c>
      <c r="C1030">
        <v>1998</v>
      </c>
      <c r="D1030" t="s">
        <v>12</v>
      </c>
      <c r="E1030" t="s">
        <v>22</v>
      </c>
      <c r="F1030" t="s">
        <v>9</v>
      </c>
      <c r="G1030">
        <f ca="1">YEAR(TODAY()) - tbl_Customers[[#This Row],[Birth_Year]]</f>
        <v>27</v>
      </c>
      <c r="H1030" t="str" cm="1">
        <f t="array" aca="1" ref="H10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30" s="1">
        <f>EOMONTH(tbl_Customers[[#This Row],[Signup_Date]], 0)</f>
        <v>44681</v>
      </c>
    </row>
    <row r="1031" spans="1:9" x14ac:dyDescent="0.25">
      <c r="A1031" t="s">
        <v>1048</v>
      </c>
      <c r="B1031" s="1">
        <v>44780</v>
      </c>
      <c r="C1031">
        <v>1991</v>
      </c>
      <c r="D1031" t="s">
        <v>12</v>
      </c>
      <c r="E1031" t="s">
        <v>24</v>
      </c>
      <c r="F1031" t="s">
        <v>14</v>
      </c>
      <c r="G1031">
        <f ca="1">YEAR(TODAY()) - tbl_Customers[[#This Row],[Birth_Year]]</f>
        <v>34</v>
      </c>
      <c r="H1031" t="str" cm="1">
        <f t="array" aca="1" ref="H10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31" s="1">
        <f>EOMONTH(tbl_Customers[[#This Row],[Signup_Date]], 0)</f>
        <v>44804</v>
      </c>
    </row>
    <row r="1032" spans="1:9" x14ac:dyDescent="0.25">
      <c r="A1032" t="s">
        <v>1049</v>
      </c>
      <c r="B1032" s="1">
        <v>44821</v>
      </c>
      <c r="C1032">
        <v>1981</v>
      </c>
      <c r="D1032" t="s">
        <v>26</v>
      </c>
      <c r="E1032" t="s">
        <v>29</v>
      </c>
      <c r="F1032" t="s">
        <v>20</v>
      </c>
      <c r="G1032">
        <f ca="1">YEAR(TODAY()) - tbl_Customers[[#This Row],[Birth_Year]]</f>
        <v>44</v>
      </c>
      <c r="H1032" t="str" cm="1">
        <f t="array" aca="1" ref="H10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32" s="1">
        <f>EOMONTH(tbl_Customers[[#This Row],[Signup_Date]], 0)</f>
        <v>44834</v>
      </c>
    </row>
    <row r="1033" spans="1:9" x14ac:dyDescent="0.25">
      <c r="A1033" t="s">
        <v>1050</v>
      </c>
      <c r="B1033" s="1">
        <v>44881</v>
      </c>
      <c r="C1033">
        <v>1988</v>
      </c>
      <c r="D1033" t="s">
        <v>12</v>
      </c>
      <c r="E1033" t="s">
        <v>22</v>
      </c>
      <c r="F1033" t="s">
        <v>20</v>
      </c>
      <c r="G1033">
        <f ca="1">YEAR(TODAY()) - tbl_Customers[[#This Row],[Birth_Year]]</f>
        <v>37</v>
      </c>
      <c r="H1033" t="str" cm="1">
        <f t="array" aca="1" ref="H10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33" s="1">
        <f>EOMONTH(tbl_Customers[[#This Row],[Signup_Date]], 0)</f>
        <v>44895</v>
      </c>
    </row>
    <row r="1034" spans="1:9" x14ac:dyDescent="0.25">
      <c r="A1034" t="s">
        <v>1051</v>
      </c>
      <c r="B1034" s="1">
        <v>44585</v>
      </c>
      <c r="C1034">
        <v>1989</v>
      </c>
      <c r="D1034" t="s">
        <v>26</v>
      </c>
      <c r="E1034" t="s">
        <v>29</v>
      </c>
      <c r="F1034" t="s">
        <v>14</v>
      </c>
      <c r="G1034">
        <f ca="1">YEAR(TODAY()) - tbl_Customers[[#This Row],[Birth_Year]]</f>
        <v>36</v>
      </c>
      <c r="H1034" t="str" cm="1">
        <f t="array" aca="1" ref="H10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34" s="1">
        <f>EOMONTH(tbl_Customers[[#This Row],[Signup_Date]], 0)</f>
        <v>44592</v>
      </c>
    </row>
    <row r="1035" spans="1:9" x14ac:dyDescent="0.25">
      <c r="A1035" t="s">
        <v>1052</v>
      </c>
      <c r="B1035" s="1">
        <v>44541</v>
      </c>
      <c r="C1035">
        <v>1971</v>
      </c>
      <c r="D1035" t="s">
        <v>12</v>
      </c>
      <c r="E1035" t="s">
        <v>8</v>
      </c>
      <c r="F1035" t="s">
        <v>9</v>
      </c>
      <c r="G1035">
        <f ca="1">YEAR(TODAY()) - tbl_Customers[[#This Row],[Birth_Year]]</f>
        <v>54</v>
      </c>
      <c r="H1035" t="str" cm="1">
        <f t="array" aca="1" ref="H10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35" s="1">
        <f>EOMONTH(tbl_Customers[[#This Row],[Signup_Date]], 0)</f>
        <v>44561</v>
      </c>
    </row>
    <row r="1036" spans="1:9" x14ac:dyDescent="0.25">
      <c r="A1036" t="s">
        <v>1053</v>
      </c>
      <c r="B1036" s="1">
        <v>44226</v>
      </c>
      <c r="C1036">
        <v>1970</v>
      </c>
      <c r="D1036" t="s">
        <v>19</v>
      </c>
      <c r="E1036" t="s">
        <v>13</v>
      </c>
      <c r="F1036" t="s">
        <v>9</v>
      </c>
      <c r="G1036">
        <f ca="1">YEAR(TODAY()) - tbl_Customers[[#This Row],[Birth_Year]]</f>
        <v>55</v>
      </c>
      <c r="H1036" t="str" cm="1">
        <f t="array" aca="1" ref="H10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036" s="1">
        <f>EOMONTH(tbl_Customers[[#This Row],[Signup_Date]], 0)</f>
        <v>44227</v>
      </c>
    </row>
    <row r="1037" spans="1:9" x14ac:dyDescent="0.25">
      <c r="A1037" t="s">
        <v>1054</v>
      </c>
      <c r="B1037" s="1">
        <v>44703</v>
      </c>
      <c r="C1037">
        <v>1988</v>
      </c>
      <c r="D1037" t="s">
        <v>19</v>
      </c>
      <c r="E1037" t="s">
        <v>13</v>
      </c>
      <c r="F1037" t="s">
        <v>14</v>
      </c>
      <c r="G1037">
        <f ca="1">YEAR(TODAY()) - tbl_Customers[[#This Row],[Birth_Year]]</f>
        <v>37</v>
      </c>
      <c r="H1037" t="str" cm="1">
        <f t="array" aca="1" ref="H10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37" s="1">
        <f>EOMONTH(tbl_Customers[[#This Row],[Signup_Date]], 0)</f>
        <v>44712</v>
      </c>
    </row>
    <row r="1038" spans="1:9" x14ac:dyDescent="0.25">
      <c r="A1038" t="s">
        <v>1055</v>
      </c>
      <c r="B1038" s="1">
        <v>45068</v>
      </c>
      <c r="C1038">
        <v>1997</v>
      </c>
      <c r="D1038" t="s">
        <v>26</v>
      </c>
      <c r="E1038" t="s">
        <v>29</v>
      </c>
      <c r="F1038" t="s">
        <v>14</v>
      </c>
      <c r="G1038">
        <f ca="1">YEAR(TODAY()) - tbl_Customers[[#This Row],[Birth_Year]]</f>
        <v>28</v>
      </c>
      <c r="H1038" t="str" cm="1">
        <f t="array" aca="1" ref="H10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38" s="1">
        <f>EOMONTH(tbl_Customers[[#This Row],[Signup_Date]], 0)</f>
        <v>45077</v>
      </c>
    </row>
    <row r="1039" spans="1:9" x14ac:dyDescent="0.25">
      <c r="A1039" t="s">
        <v>1056</v>
      </c>
      <c r="B1039" s="1">
        <v>44529</v>
      </c>
      <c r="C1039">
        <v>1993</v>
      </c>
      <c r="D1039" t="s">
        <v>19</v>
      </c>
      <c r="E1039" t="s">
        <v>13</v>
      </c>
      <c r="F1039" t="s">
        <v>9</v>
      </c>
      <c r="G1039">
        <f ca="1">YEAR(TODAY()) - tbl_Customers[[#This Row],[Birth_Year]]</f>
        <v>32</v>
      </c>
      <c r="H1039" t="str" cm="1">
        <f t="array" aca="1" ref="H10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39" s="1">
        <f>EOMONTH(tbl_Customers[[#This Row],[Signup_Date]], 0)</f>
        <v>44530</v>
      </c>
    </row>
    <row r="1040" spans="1:9" x14ac:dyDescent="0.25">
      <c r="A1040" t="s">
        <v>1057</v>
      </c>
      <c r="B1040" s="1">
        <v>44383</v>
      </c>
      <c r="C1040">
        <v>1986</v>
      </c>
      <c r="D1040" t="s">
        <v>26</v>
      </c>
      <c r="E1040" t="s">
        <v>22</v>
      </c>
      <c r="F1040" t="s">
        <v>20</v>
      </c>
      <c r="G1040">
        <f ca="1">YEAR(TODAY()) - tbl_Customers[[#This Row],[Birth_Year]]</f>
        <v>39</v>
      </c>
      <c r="H1040" t="str" cm="1">
        <f t="array" aca="1" ref="H10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40" s="1">
        <f>EOMONTH(tbl_Customers[[#This Row],[Signup_Date]], 0)</f>
        <v>44408</v>
      </c>
    </row>
    <row r="1041" spans="1:9" x14ac:dyDescent="0.25">
      <c r="A1041" t="s">
        <v>1058</v>
      </c>
      <c r="B1041" s="1">
        <v>44696</v>
      </c>
      <c r="C1041">
        <v>1990</v>
      </c>
      <c r="D1041" t="s">
        <v>19</v>
      </c>
      <c r="E1041" t="s">
        <v>29</v>
      </c>
      <c r="F1041" t="s">
        <v>14</v>
      </c>
      <c r="G1041">
        <f ca="1">YEAR(TODAY()) - tbl_Customers[[#This Row],[Birth_Year]]</f>
        <v>35</v>
      </c>
      <c r="H1041" t="str" cm="1">
        <f t="array" aca="1" ref="H10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41" s="1">
        <f>EOMONTH(tbl_Customers[[#This Row],[Signup_Date]], 0)</f>
        <v>44712</v>
      </c>
    </row>
    <row r="1042" spans="1:9" x14ac:dyDescent="0.25">
      <c r="A1042" t="s">
        <v>1059</v>
      </c>
      <c r="B1042" s="1">
        <v>44414</v>
      </c>
      <c r="C1042">
        <v>1992</v>
      </c>
      <c r="D1042" t="s">
        <v>19</v>
      </c>
      <c r="E1042" t="s">
        <v>24</v>
      </c>
      <c r="F1042" t="s">
        <v>9</v>
      </c>
      <c r="G1042">
        <f ca="1">YEAR(TODAY()) - tbl_Customers[[#This Row],[Birth_Year]]</f>
        <v>33</v>
      </c>
      <c r="H1042" t="str" cm="1">
        <f t="array" aca="1" ref="H10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42" s="1">
        <f>EOMONTH(tbl_Customers[[#This Row],[Signup_Date]], 0)</f>
        <v>44439</v>
      </c>
    </row>
    <row r="1043" spans="1:9" x14ac:dyDescent="0.25">
      <c r="A1043" t="s">
        <v>1060</v>
      </c>
      <c r="B1043" s="1">
        <v>44560</v>
      </c>
      <c r="C1043">
        <v>1985</v>
      </c>
      <c r="D1043" t="s">
        <v>26</v>
      </c>
      <c r="E1043" t="s">
        <v>22</v>
      </c>
      <c r="F1043" t="s">
        <v>9</v>
      </c>
      <c r="G1043">
        <f ca="1">YEAR(TODAY()) - tbl_Customers[[#This Row],[Birth_Year]]</f>
        <v>40</v>
      </c>
      <c r="H1043" t="str" cm="1">
        <f t="array" aca="1" ref="H10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43" s="1">
        <f>EOMONTH(tbl_Customers[[#This Row],[Signup_Date]], 0)</f>
        <v>44561</v>
      </c>
    </row>
    <row r="1044" spans="1:9" x14ac:dyDescent="0.25">
      <c r="A1044" t="s">
        <v>1061</v>
      </c>
      <c r="B1044" s="1">
        <v>45013</v>
      </c>
      <c r="C1044">
        <v>1971</v>
      </c>
      <c r="D1044" t="s">
        <v>17</v>
      </c>
      <c r="E1044" t="s">
        <v>22</v>
      </c>
      <c r="F1044" t="s">
        <v>20</v>
      </c>
      <c r="G1044">
        <f ca="1">YEAR(TODAY()) - tbl_Customers[[#This Row],[Birth_Year]]</f>
        <v>54</v>
      </c>
      <c r="H1044" t="str" cm="1">
        <f t="array" aca="1" ref="H10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44" s="1">
        <f>EOMONTH(tbl_Customers[[#This Row],[Signup_Date]], 0)</f>
        <v>45016</v>
      </c>
    </row>
    <row r="1045" spans="1:9" x14ac:dyDescent="0.25">
      <c r="A1045" t="s">
        <v>1062</v>
      </c>
      <c r="B1045" s="1">
        <v>44461</v>
      </c>
      <c r="C1045">
        <v>1981</v>
      </c>
      <c r="D1045" t="s">
        <v>19</v>
      </c>
      <c r="E1045" t="s">
        <v>22</v>
      </c>
      <c r="F1045" t="s">
        <v>20</v>
      </c>
      <c r="G1045">
        <f ca="1">YEAR(TODAY()) - tbl_Customers[[#This Row],[Birth_Year]]</f>
        <v>44</v>
      </c>
      <c r="H1045" t="str" cm="1">
        <f t="array" aca="1" ref="H10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45" s="1">
        <f>EOMONTH(tbl_Customers[[#This Row],[Signup_Date]], 0)</f>
        <v>44469</v>
      </c>
    </row>
    <row r="1046" spans="1:9" x14ac:dyDescent="0.25">
      <c r="A1046" t="s">
        <v>1063</v>
      </c>
      <c r="B1046" s="1">
        <v>44545</v>
      </c>
      <c r="C1046">
        <v>1984</v>
      </c>
      <c r="D1046" t="s">
        <v>12</v>
      </c>
      <c r="E1046" t="s">
        <v>24</v>
      </c>
      <c r="F1046" t="s">
        <v>20</v>
      </c>
      <c r="G1046">
        <f ca="1">YEAR(TODAY()) - tbl_Customers[[#This Row],[Birth_Year]]</f>
        <v>41</v>
      </c>
      <c r="H1046" t="str" cm="1">
        <f t="array" aca="1" ref="H10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46" s="1">
        <f>EOMONTH(tbl_Customers[[#This Row],[Signup_Date]], 0)</f>
        <v>44561</v>
      </c>
    </row>
    <row r="1047" spans="1:9" x14ac:dyDescent="0.25">
      <c r="A1047" t="s">
        <v>1064</v>
      </c>
      <c r="B1047" s="1">
        <v>44483</v>
      </c>
      <c r="C1047">
        <v>1984</v>
      </c>
      <c r="D1047" t="s">
        <v>17</v>
      </c>
      <c r="E1047" t="s">
        <v>8</v>
      </c>
      <c r="F1047" t="s">
        <v>20</v>
      </c>
      <c r="G1047">
        <f ca="1">YEAR(TODAY()) - tbl_Customers[[#This Row],[Birth_Year]]</f>
        <v>41</v>
      </c>
      <c r="H1047" t="str" cm="1">
        <f t="array" aca="1" ref="H10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47" s="1">
        <f>EOMONTH(tbl_Customers[[#This Row],[Signup_Date]], 0)</f>
        <v>44500</v>
      </c>
    </row>
    <row r="1048" spans="1:9" x14ac:dyDescent="0.25">
      <c r="A1048" t="s">
        <v>1065</v>
      </c>
      <c r="B1048" s="1">
        <v>44807</v>
      </c>
      <c r="C1048">
        <v>1986</v>
      </c>
      <c r="D1048" t="s">
        <v>26</v>
      </c>
      <c r="E1048" t="s">
        <v>13</v>
      </c>
      <c r="F1048" t="s">
        <v>20</v>
      </c>
      <c r="G1048">
        <f ca="1">YEAR(TODAY()) - tbl_Customers[[#This Row],[Birth_Year]]</f>
        <v>39</v>
      </c>
      <c r="H1048" t="str" cm="1">
        <f t="array" aca="1" ref="H10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48" s="1">
        <f>EOMONTH(tbl_Customers[[#This Row],[Signup_Date]], 0)</f>
        <v>44834</v>
      </c>
    </row>
    <row r="1049" spans="1:9" x14ac:dyDescent="0.25">
      <c r="A1049" t="s">
        <v>1066</v>
      </c>
      <c r="B1049" s="1">
        <v>44915</v>
      </c>
      <c r="C1049">
        <v>1992</v>
      </c>
      <c r="D1049" t="s">
        <v>17</v>
      </c>
      <c r="E1049" t="s">
        <v>29</v>
      </c>
      <c r="F1049" t="s">
        <v>14</v>
      </c>
      <c r="G1049">
        <f ca="1">YEAR(TODAY()) - tbl_Customers[[#This Row],[Birth_Year]]</f>
        <v>33</v>
      </c>
      <c r="H1049" t="str" cm="1">
        <f t="array" aca="1" ref="H10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49" s="1">
        <f>EOMONTH(tbl_Customers[[#This Row],[Signup_Date]], 0)</f>
        <v>44926</v>
      </c>
    </row>
    <row r="1050" spans="1:9" x14ac:dyDescent="0.25">
      <c r="A1050" t="s">
        <v>1067</v>
      </c>
      <c r="B1050" s="1">
        <v>44479</v>
      </c>
      <c r="C1050">
        <v>2004</v>
      </c>
      <c r="D1050" t="s">
        <v>7</v>
      </c>
      <c r="E1050" t="s">
        <v>8</v>
      </c>
      <c r="F1050" t="s">
        <v>9</v>
      </c>
      <c r="G1050">
        <f ca="1">YEAR(TODAY()) - tbl_Customers[[#This Row],[Birth_Year]]</f>
        <v>21</v>
      </c>
      <c r="H1050" t="str" cm="1">
        <f t="array" aca="1" ref="H10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050" s="1">
        <f>EOMONTH(tbl_Customers[[#This Row],[Signup_Date]], 0)</f>
        <v>44500</v>
      </c>
    </row>
    <row r="1051" spans="1:9" x14ac:dyDescent="0.25">
      <c r="A1051" t="s">
        <v>1068</v>
      </c>
      <c r="B1051" s="1">
        <v>44766</v>
      </c>
      <c r="C1051">
        <v>1971</v>
      </c>
      <c r="D1051" t="s">
        <v>7</v>
      </c>
      <c r="E1051" t="s">
        <v>29</v>
      </c>
      <c r="F1051" t="s">
        <v>14</v>
      </c>
      <c r="G1051">
        <f ca="1">YEAR(TODAY()) - tbl_Customers[[#This Row],[Birth_Year]]</f>
        <v>54</v>
      </c>
      <c r="H1051" t="str" cm="1">
        <f t="array" aca="1" ref="H10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51" s="1">
        <f>EOMONTH(tbl_Customers[[#This Row],[Signup_Date]], 0)</f>
        <v>44773</v>
      </c>
    </row>
    <row r="1052" spans="1:9" x14ac:dyDescent="0.25">
      <c r="A1052" t="s">
        <v>1069</v>
      </c>
      <c r="B1052" s="1">
        <v>44207</v>
      </c>
      <c r="C1052">
        <v>1965</v>
      </c>
      <c r="D1052" t="s">
        <v>19</v>
      </c>
      <c r="E1052" t="s">
        <v>13</v>
      </c>
      <c r="F1052" t="s">
        <v>14</v>
      </c>
      <c r="G1052">
        <f ca="1">YEAR(TODAY()) - tbl_Customers[[#This Row],[Birth_Year]]</f>
        <v>60</v>
      </c>
      <c r="H1052" t="str" cm="1">
        <f t="array" aca="1" ref="H10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052" s="1">
        <f>EOMONTH(tbl_Customers[[#This Row],[Signup_Date]], 0)</f>
        <v>44227</v>
      </c>
    </row>
    <row r="1053" spans="1:9" x14ac:dyDescent="0.25">
      <c r="A1053" t="s">
        <v>1070</v>
      </c>
      <c r="B1053" s="1">
        <v>44726</v>
      </c>
      <c r="C1053">
        <v>1996</v>
      </c>
      <c r="D1053" t="s">
        <v>19</v>
      </c>
      <c r="E1053" t="s">
        <v>24</v>
      </c>
      <c r="F1053" t="s">
        <v>14</v>
      </c>
      <c r="G1053">
        <f ca="1">YEAR(TODAY()) - tbl_Customers[[#This Row],[Birth_Year]]</f>
        <v>29</v>
      </c>
      <c r="H1053" t="str" cm="1">
        <f t="array" aca="1" ref="H10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53" s="1">
        <f>EOMONTH(tbl_Customers[[#This Row],[Signup_Date]], 0)</f>
        <v>44742</v>
      </c>
    </row>
    <row r="1054" spans="1:9" x14ac:dyDescent="0.25">
      <c r="A1054" t="s">
        <v>1071</v>
      </c>
      <c r="B1054" s="1">
        <v>44392</v>
      </c>
      <c r="C1054">
        <v>1977</v>
      </c>
      <c r="D1054" t="s">
        <v>12</v>
      </c>
      <c r="E1054" t="s">
        <v>22</v>
      </c>
      <c r="F1054" t="s">
        <v>14</v>
      </c>
      <c r="G1054">
        <f ca="1">YEAR(TODAY()) - tbl_Customers[[#This Row],[Birth_Year]]</f>
        <v>48</v>
      </c>
      <c r="H1054" t="str" cm="1">
        <f t="array" aca="1" ref="H10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54" s="1">
        <f>EOMONTH(tbl_Customers[[#This Row],[Signup_Date]], 0)</f>
        <v>44408</v>
      </c>
    </row>
    <row r="1055" spans="1:9" x14ac:dyDescent="0.25">
      <c r="A1055" t="s">
        <v>1072</v>
      </c>
      <c r="B1055" s="1">
        <v>44284</v>
      </c>
      <c r="C1055">
        <v>1994</v>
      </c>
      <c r="D1055" t="s">
        <v>17</v>
      </c>
      <c r="E1055" t="s">
        <v>22</v>
      </c>
      <c r="F1055" t="s">
        <v>14</v>
      </c>
      <c r="G1055">
        <f ca="1">YEAR(TODAY()) - tbl_Customers[[#This Row],[Birth_Year]]</f>
        <v>31</v>
      </c>
      <c r="H1055" t="str" cm="1">
        <f t="array" aca="1" ref="H10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55" s="1">
        <f>EOMONTH(tbl_Customers[[#This Row],[Signup_Date]], 0)</f>
        <v>44286</v>
      </c>
    </row>
    <row r="1056" spans="1:9" x14ac:dyDescent="0.25">
      <c r="A1056" t="s">
        <v>1073</v>
      </c>
      <c r="B1056" s="1">
        <v>44444</v>
      </c>
      <c r="C1056">
        <v>1987</v>
      </c>
      <c r="D1056" t="s">
        <v>7</v>
      </c>
      <c r="E1056" t="s">
        <v>24</v>
      </c>
      <c r="F1056" t="s">
        <v>20</v>
      </c>
      <c r="G1056">
        <f ca="1">YEAR(TODAY()) - tbl_Customers[[#This Row],[Birth_Year]]</f>
        <v>38</v>
      </c>
      <c r="H1056" t="str" cm="1">
        <f t="array" aca="1" ref="H10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56" s="1">
        <f>EOMONTH(tbl_Customers[[#This Row],[Signup_Date]], 0)</f>
        <v>44469</v>
      </c>
    </row>
    <row r="1057" spans="1:9" x14ac:dyDescent="0.25">
      <c r="A1057" t="s">
        <v>1074</v>
      </c>
      <c r="B1057" s="1">
        <v>44934</v>
      </c>
      <c r="C1057">
        <v>1983</v>
      </c>
      <c r="D1057" t="s">
        <v>19</v>
      </c>
      <c r="E1057" t="s">
        <v>8</v>
      </c>
      <c r="F1057" t="s">
        <v>20</v>
      </c>
      <c r="G1057">
        <f ca="1">YEAR(TODAY()) - tbl_Customers[[#This Row],[Birth_Year]]</f>
        <v>42</v>
      </c>
      <c r="H1057" t="str" cm="1">
        <f t="array" aca="1" ref="H10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57" s="1">
        <f>EOMONTH(tbl_Customers[[#This Row],[Signup_Date]], 0)</f>
        <v>44957</v>
      </c>
    </row>
    <row r="1058" spans="1:9" x14ac:dyDescent="0.25">
      <c r="A1058" t="s">
        <v>1075</v>
      </c>
      <c r="B1058" s="1">
        <v>44613</v>
      </c>
      <c r="C1058">
        <v>1996</v>
      </c>
      <c r="D1058" t="s">
        <v>17</v>
      </c>
      <c r="E1058" t="s">
        <v>8</v>
      </c>
      <c r="F1058" t="s">
        <v>9</v>
      </c>
      <c r="G1058">
        <f ca="1">YEAR(TODAY()) - tbl_Customers[[#This Row],[Birth_Year]]</f>
        <v>29</v>
      </c>
      <c r="H1058" t="str" cm="1">
        <f t="array" aca="1" ref="H10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58" s="1">
        <f>EOMONTH(tbl_Customers[[#This Row],[Signup_Date]], 0)</f>
        <v>44620</v>
      </c>
    </row>
    <row r="1059" spans="1:9" x14ac:dyDescent="0.25">
      <c r="A1059" t="s">
        <v>1076</v>
      </c>
      <c r="B1059" s="1">
        <v>44697</v>
      </c>
      <c r="C1059">
        <v>1994</v>
      </c>
      <c r="D1059" t="s">
        <v>19</v>
      </c>
      <c r="E1059" t="s">
        <v>29</v>
      </c>
      <c r="F1059" t="s">
        <v>14</v>
      </c>
      <c r="G1059">
        <f ca="1">YEAR(TODAY()) - tbl_Customers[[#This Row],[Birth_Year]]</f>
        <v>31</v>
      </c>
      <c r="H1059" t="str" cm="1">
        <f t="array" aca="1" ref="H10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59" s="1">
        <f>EOMONTH(tbl_Customers[[#This Row],[Signup_Date]], 0)</f>
        <v>44712</v>
      </c>
    </row>
    <row r="1060" spans="1:9" x14ac:dyDescent="0.25">
      <c r="A1060" t="s">
        <v>1077</v>
      </c>
      <c r="B1060" s="1">
        <v>44765</v>
      </c>
      <c r="C1060">
        <v>1993</v>
      </c>
      <c r="D1060" t="s">
        <v>19</v>
      </c>
      <c r="E1060" t="s">
        <v>24</v>
      </c>
      <c r="F1060" t="s">
        <v>9</v>
      </c>
      <c r="G1060">
        <f ca="1">YEAR(TODAY()) - tbl_Customers[[#This Row],[Birth_Year]]</f>
        <v>32</v>
      </c>
      <c r="H1060" t="str" cm="1">
        <f t="array" aca="1" ref="H10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60" s="1">
        <f>EOMONTH(tbl_Customers[[#This Row],[Signup_Date]], 0)</f>
        <v>44773</v>
      </c>
    </row>
    <row r="1061" spans="1:9" x14ac:dyDescent="0.25">
      <c r="A1061" t="s">
        <v>1078</v>
      </c>
      <c r="B1061" s="1">
        <v>44973</v>
      </c>
      <c r="C1061">
        <v>1993</v>
      </c>
      <c r="D1061" t="s">
        <v>7</v>
      </c>
      <c r="E1061" t="s">
        <v>8</v>
      </c>
      <c r="F1061" t="s">
        <v>20</v>
      </c>
      <c r="G1061">
        <f ca="1">YEAR(TODAY()) - tbl_Customers[[#This Row],[Birth_Year]]</f>
        <v>32</v>
      </c>
      <c r="H1061" t="str" cm="1">
        <f t="array" aca="1" ref="H10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61" s="1">
        <f>EOMONTH(tbl_Customers[[#This Row],[Signup_Date]], 0)</f>
        <v>44985</v>
      </c>
    </row>
    <row r="1062" spans="1:9" x14ac:dyDescent="0.25">
      <c r="A1062" t="s">
        <v>1079</v>
      </c>
      <c r="B1062" s="1">
        <v>44443</v>
      </c>
      <c r="C1062">
        <v>1994</v>
      </c>
      <c r="D1062" t="s">
        <v>7</v>
      </c>
      <c r="E1062" t="s">
        <v>24</v>
      </c>
      <c r="F1062" t="s">
        <v>20</v>
      </c>
      <c r="G1062">
        <f ca="1">YEAR(TODAY()) - tbl_Customers[[#This Row],[Birth_Year]]</f>
        <v>31</v>
      </c>
      <c r="H1062" t="str" cm="1">
        <f t="array" aca="1" ref="H10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62" s="1">
        <f>EOMONTH(tbl_Customers[[#This Row],[Signup_Date]], 0)</f>
        <v>44469</v>
      </c>
    </row>
    <row r="1063" spans="1:9" x14ac:dyDescent="0.25">
      <c r="A1063" t="s">
        <v>1080</v>
      </c>
      <c r="B1063" s="1">
        <v>44904</v>
      </c>
      <c r="C1063">
        <v>1980</v>
      </c>
      <c r="D1063" t="s">
        <v>19</v>
      </c>
      <c r="E1063" t="s">
        <v>13</v>
      </c>
      <c r="F1063" t="s">
        <v>20</v>
      </c>
      <c r="G1063">
        <f ca="1">YEAR(TODAY()) - tbl_Customers[[#This Row],[Birth_Year]]</f>
        <v>45</v>
      </c>
      <c r="H1063" t="str" cm="1">
        <f t="array" aca="1" ref="H10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63" s="1">
        <f>EOMONTH(tbl_Customers[[#This Row],[Signup_Date]], 0)</f>
        <v>44926</v>
      </c>
    </row>
    <row r="1064" spans="1:9" x14ac:dyDescent="0.25">
      <c r="A1064" t="s">
        <v>1081</v>
      </c>
      <c r="B1064" s="1">
        <v>44684</v>
      </c>
      <c r="C1064">
        <v>2004</v>
      </c>
      <c r="D1064" t="s">
        <v>26</v>
      </c>
      <c r="E1064" t="s">
        <v>22</v>
      </c>
      <c r="F1064" t="s">
        <v>14</v>
      </c>
      <c r="G1064">
        <f ca="1">YEAR(TODAY()) - tbl_Customers[[#This Row],[Birth_Year]]</f>
        <v>21</v>
      </c>
      <c r="H1064" t="str" cm="1">
        <f t="array" aca="1" ref="H10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064" s="1">
        <f>EOMONTH(tbl_Customers[[#This Row],[Signup_Date]], 0)</f>
        <v>44712</v>
      </c>
    </row>
    <row r="1065" spans="1:9" x14ac:dyDescent="0.25">
      <c r="A1065" t="s">
        <v>1082</v>
      </c>
      <c r="B1065" s="1">
        <v>44858</v>
      </c>
      <c r="C1065">
        <v>1983</v>
      </c>
      <c r="D1065" t="s">
        <v>19</v>
      </c>
      <c r="E1065" t="s">
        <v>22</v>
      </c>
      <c r="F1065" t="s">
        <v>14</v>
      </c>
      <c r="G1065">
        <f ca="1">YEAR(TODAY()) - tbl_Customers[[#This Row],[Birth_Year]]</f>
        <v>42</v>
      </c>
      <c r="H1065" t="str" cm="1">
        <f t="array" aca="1" ref="H10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65" s="1">
        <f>EOMONTH(tbl_Customers[[#This Row],[Signup_Date]], 0)</f>
        <v>44865</v>
      </c>
    </row>
    <row r="1066" spans="1:9" x14ac:dyDescent="0.25">
      <c r="A1066" t="s">
        <v>1083</v>
      </c>
      <c r="B1066" s="1">
        <v>44925</v>
      </c>
      <c r="C1066">
        <v>1982</v>
      </c>
      <c r="D1066" t="s">
        <v>19</v>
      </c>
      <c r="E1066" t="s">
        <v>22</v>
      </c>
      <c r="F1066" t="s">
        <v>20</v>
      </c>
      <c r="G1066">
        <f ca="1">YEAR(TODAY()) - tbl_Customers[[#This Row],[Birth_Year]]</f>
        <v>43</v>
      </c>
      <c r="H1066" t="str" cm="1">
        <f t="array" aca="1" ref="H10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66" s="1">
        <f>EOMONTH(tbl_Customers[[#This Row],[Signup_Date]], 0)</f>
        <v>44926</v>
      </c>
    </row>
    <row r="1067" spans="1:9" x14ac:dyDescent="0.25">
      <c r="A1067" t="s">
        <v>1084</v>
      </c>
      <c r="B1067" s="1">
        <v>44699</v>
      </c>
      <c r="C1067">
        <v>1965</v>
      </c>
      <c r="D1067" t="s">
        <v>12</v>
      </c>
      <c r="E1067" t="s">
        <v>24</v>
      </c>
      <c r="F1067" t="s">
        <v>9</v>
      </c>
      <c r="G1067">
        <f ca="1">YEAR(TODAY()) - tbl_Customers[[#This Row],[Birth_Year]]</f>
        <v>60</v>
      </c>
      <c r="H1067" t="str" cm="1">
        <f t="array" aca="1" ref="H10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067" s="1">
        <f>EOMONTH(tbl_Customers[[#This Row],[Signup_Date]], 0)</f>
        <v>44712</v>
      </c>
    </row>
    <row r="1068" spans="1:9" x14ac:dyDescent="0.25">
      <c r="A1068" t="s">
        <v>1085</v>
      </c>
      <c r="B1068" s="1">
        <v>44655</v>
      </c>
      <c r="C1068">
        <v>1978</v>
      </c>
      <c r="D1068" t="s">
        <v>12</v>
      </c>
      <c r="E1068" t="s">
        <v>24</v>
      </c>
      <c r="F1068" t="s">
        <v>9</v>
      </c>
      <c r="G1068">
        <f ca="1">YEAR(TODAY()) - tbl_Customers[[#This Row],[Birth_Year]]</f>
        <v>47</v>
      </c>
      <c r="H1068" t="str" cm="1">
        <f t="array" aca="1" ref="H10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68" s="1">
        <f>EOMONTH(tbl_Customers[[#This Row],[Signup_Date]], 0)</f>
        <v>44681</v>
      </c>
    </row>
    <row r="1069" spans="1:9" x14ac:dyDescent="0.25">
      <c r="A1069" t="s">
        <v>1086</v>
      </c>
      <c r="B1069" s="1">
        <v>45008</v>
      </c>
      <c r="C1069">
        <v>1966</v>
      </c>
      <c r="D1069" t="s">
        <v>12</v>
      </c>
      <c r="E1069" t="s">
        <v>29</v>
      </c>
      <c r="F1069" t="s">
        <v>20</v>
      </c>
      <c r="G1069">
        <f ca="1">YEAR(TODAY()) - tbl_Customers[[#This Row],[Birth_Year]]</f>
        <v>59</v>
      </c>
      <c r="H1069" t="str" cm="1">
        <f t="array" aca="1" ref="H10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069" s="1">
        <f>EOMONTH(tbl_Customers[[#This Row],[Signup_Date]], 0)</f>
        <v>45016</v>
      </c>
    </row>
    <row r="1070" spans="1:9" x14ac:dyDescent="0.25">
      <c r="A1070" t="s">
        <v>1087</v>
      </c>
      <c r="B1070" s="1">
        <v>44214</v>
      </c>
      <c r="C1070">
        <v>1992</v>
      </c>
      <c r="D1070" t="s">
        <v>26</v>
      </c>
      <c r="E1070" t="s">
        <v>22</v>
      </c>
      <c r="F1070" t="s">
        <v>9</v>
      </c>
      <c r="G1070">
        <f ca="1">YEAR(TODAY()) - tbl_Customers[[#This Row],[Birth_Year]]</f>
        <v>33</v>
      </c>
      <c r="H1070" t="str" cm="1">
        <f t="array" aca="1" ref="H10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70" s="1">
        <f>EOMONTH(tbl_Customers[[#This Row],[Signup_Date]], 0)</f>
        <v>44227</v>
      </c>
    </row>
    <row r="1071" spans="1:9" x14ac:dyDescent="0.25">
      <c r="A1071" t="s">
        <v>1088</v>
      </c>
      <c r="B1071" s="1">
        <v>44292</v>
      </c>
      <c r="C1071">
        <v>1994</v>
      </c>
      <c r="D1071" t="s">
        <v>26</v>
      </c>
      <c r="E1071" t="s">
        <v>29</v>
      </c>
      <c r="F1071" t="s">
        <v>20</v>
      </c>
      <c r="G1071">
        <f ca="1">YEAR(TODAY()) - tbl_Customers[[#This Row],[Birth_Year]]</f>
        <v>31</v>
      </c>
      <c r="H1071" t="str" cm="1">
        <f t="array" aca="1" ref="H10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71" s="1">
        <f>EOMONTH(tbl_Customers[[#This Row],[Signup_Date]], 0)</f>
        <v>44316</v>
      </c>
    </row>
    <row r="1072" spans="1:9" x14ac:dyDescent="0.25">
      <c r="A1072" t="s">
        <v>1089</v>
      </c>
      <c r="B1072" s="1">
        <v>44498</v>
      </c>
      <c r="C1072">
        <v>2002</v>
      </c>
      <c r="D1072" t="s">
        <v>19</v>
      </c>
      <c r="E1072" t="s">
        <v>22</v>
      </c>
      <c r="F1072" t="s">
        <v>9</v>
      </c>
      <c r="G1072">
        <f ca="1">YEAR(TODAY()) - tbl_Customers[[#This Row],[Birth_Year]]</f>
        <v>23</v>
      </c>
      <c r="H1072" t="str" cm="1">
        <f t="array" aca="1" ref="H10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072" s="1">
        <f>EOMONTH(tbl_Customers[[#This Row],[Signup_Date]], 0)</f>
        <v>44500</v>
      </c>
    </row>
    <row r="1073" spans="1:9" x14ac:dyDescent="0.25">
      <c r="A1073" t="s">
        <v>1090</v>
      </c>
      <c r="B1073" s="1">
        <v>44423</v>
      </c>
      <c r="C1073">
        <v>1968</v>
      </c>
      <c r="D1073" t="s">
        <v>12</v>
      </c>
      <c r="E1073" t="s">
        <v>29</v>
      </c>
      <c r="F1073" t="s">
        <v>20</v>
      </c>
      <c r="G1073">
        <f ca="1">YEAR(TODAY()) - tbl_Customers[[#This Row],[Birth_Year]]</f>
        <v>57</v>
      </c>
      <c r="H1073" t="str" cm="1">
        <f t="array" aca="1" ref="H10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073" s="1">
        <f>EOMONTH(tbl_Customers[[#This Row],[Signup_Date]], 0)</f>
        <v>44439</v>
      </c>
    </row>
    <row r="1074" spans="1:9" x14ac:dyDescent="0.25">
      <c r="A1074" t="s">
        <v>1091</v>
      </c>
      <c r="B1074" s="1">
        <v>44611</v>
      </c>
      <c r="C1074">
        <v>1965</v>
      </c>
      <c r="D1074" t="s">
        <v>26</v>
      </c>
      <c r="E1074" t="s">
        <v>29</v>
      </c>
      <c r="F1074" t="s">
        <v>9</v>
      </c>
      <c r="G1074">
        <f ca="1">YEAR(TODAY()) - tbl_Customers[[#This Row],[Birth_Year]]</f>
        <v>60</v>
      </c>
      <c r="H1074" t="str" cm="1">
        <f t="array" aca="1" ref="H10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074" s="1">
        <f>EOMONTH(tbl_Customers[[#This Row],[Signup_Date]], 0)</f>
        <v>44620</v>
      </c>
    </row>
    <row r="1075" spans="1:9" x14ac:dyDescent="0.25">
      <c r="A1075" t="s">
        <v>1092</v>
      </c>
      <c r="B1075" s="1">
        <v>44905</v>
      </c>
      <c r="C1075">
        <v>1972</v>
      </c>
      <c r="D1075" t="s">
        <v>7</v>
      </c>
      <c r="E1075" t="s">
        <v>13</v>
      </c>
      <c r="F1075" t="s">
        <v>14</v>
      </c>
      <c r="G1075">
        <f ca="1">YEAR(TODAY()) - tbl_Customers[[#This Row],[Birth_Year]]</f>
        <v>53</v>
      </c>
      <c r="H1075" t="str" cm="1">
        <f t="array" aca="1" ref="H10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75" s="1">
        <f>EOMONTH(tbl_Customers[[#This Row],[Signup_Date]], 0)</f>
        <v>44926</v>
      </c>
    </row>
    <row r="1076" spans="1:9" x14ac:dyDescent="0.25">
      <c r="A1076" t="s">
        <v>1093</v>
      </c>
      <c r="B1076" s="1">
        <v>44446</v>
      </c>
      <c r="C1076">
        <v>1993</v>
      </c>
      <c r="D1076" t="s">
        <v>19</v>
      </c>
      <c r="E1076" t="s">
        <v>29</v>
      </c>
      <c r="F1076" t="s">
        <v>20</v>
      </c>
      <c r="G1076">
        <f ca="1">YEAR(TODAY()) - tbl_Customers[[#This Row],[Birth_Year]]</f>
        <v>32</v>
      </c>
      <c r="H1076" t="str" cm="1">
        <f t="array" aca="1" ref="H10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76" s="1">
        <f>EOMONTH(tbl_Customers[[#This Row],[Signup_Date]], 0)</f>
        <v>44469</v>
      </c>
    </row>
    <row r="1077" spans="1:9" x14ac:dyDescent="0.25">
      <c r="A1077" t="s">
        <v>1094</v>
      </c>
      <c r="B1077" s="1">
        <v>44510</v>
      </c>
      <c r="C1077">
        <v>2003</v>
      </c>
      <c r="D1077" t="s">
        <v>17</v>
      </c>
      <c r="E1077" t="s">
        <v>24</v>
      </c>
      <c r="F1077" t="s">
        <v>20</v>
      </c>
      <c r="G1077">
        <f ca="1">YEAR(TODAY()) - tbl_Customers[[#This Row],[Birth_Year]]</f>
        <v>22</v>
      </c>
      <c r="H1077" t="str" cm="1">
        <f t="array" aca="1" ref="H10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077" s="1">
        <f>EOMONTH(tbl_Customers[[#This Row],[Signup_Date]], 0)</f>
        <v>44530</v>
      </c>
    </row>
    <row r="1078" spans="1:9" x14ac:dyDescent="0.25">
      <c r="A1078" t="s">
        <v>1095</v>
      </c>
      <c r="B1078" s="1">
        <v>44876</v>
      </c>
      <c r="C1078">
        <v>1967</v>
      </c>
      <c r="D1078" t="s">
        <v>19</v>
      </c>
      <c r="E1078" t="s">
        <v>29</v>
      </c>
      <c r="F1078" t="s">
        <v>9</v>
      </c>
      <c r="G1078">
        <f ca="1">YEAR(TODAY()) - tbl_Customers[[#This Row],[Birth_Year]]</f>
        <v>58</v>
      </c>
      <c r="H1078" t="str" cm="1">
        <f t="array" aca="1" ref="H10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078" s="1">
        <f>EOMONTH(tbl_Customers[[#This Row],[Signup_Date]], 0)</f>
        <v>44895</v>
      </c>
    </row>
    <row r="1079" spans="1:9" x14ac:dyDescent="0.25">
      <c r="A1079" t="s">
        <v>1096</v>
      </c>
      <c r="B1079" s="1">
        <v>44792</v>
      </c>
      <c r="C1079">
        <v>1996</v>
      </c>
      <c r="D1079" t="s">
        <v>17</v>
      </c>
      <c r="E1079" t="s">
        <v>22</v>
      </c>
      <c r="F1079" t="s">
        <v>20</v>
      </c>
      <c r="G1079">
        <f ca="1">YEAR(TODAY()) - tbl_Customers[[#This Row],[Birth_Year]]</f>
        <v>29</v>
      </c>
      <c r="H1079" t="str" cm="1">
        <f t="array" aca="1" ref="H10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79" s="1">
        <f>EOMONTH(tbl_Customers[[#This Row],[Signup_Date]], 0)</f>
        <v>44804</v>
      </c>
    </row>
    <row r="1080" spans="1:9" x14ac:dyDescent="0.25">
      <c r="A1080" t="s">
        <v>1097</v>
      </c>
      <c r="B1080" s="1">
        <v>44574</v>
      </c>
      <c r="C1080">
        <v>1974</v>
      </c>
      <c r="D1080" t="s">
        <v>12</v>
      </c>
      <c r="E1080" t="s">
        <v>29</v>
      </c>
      <c r="F1080" t="s">
        <v>20</v>
      </c>
      <c r="G1080">
        <f ca="1">YEAR(TODAY()) - tbl_Customers[[#This Row],[Birth_Year]]</f>
        <v>51</v>
      </c>
      <c r="H1080" t="str" cm="1">
        <f t="array" aca="1" ref="H10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80" s="1">
        <f>EOMONTH(tbl_Customers[[#This Row],[Signup_Date]], 0)</f>
        <v>44592</v>
      </c>
    </row>
    <row r="1081" spans="1:9" x14ac:dyDescent="0.25">
      <c r="A1081" t="s">
        <v>1098</v>
      </c>
      <c r="B1081" s="1">
        <v>44681</v>
      </c>
      <c r="C1081">
        <v>1974</v>
      </c>
      <c r="D1081" t="s">
        <v>17</v>
      </c>
      <c r="E1081" t="s">
        <v>8</v>
      </c>
      <c r="F1081" t="s">
        <v>20</v>
      </c>
      <c r="G1081">
        <f ca="1">YEAR(TODAY()) - tbl_Customers[[#This Row],[Birth_Year]]</f>
        <v>51</v>
      </c>
      <c r="H1081" t="str" cm="1">
        <f t="array" aca="1" ref="H10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81" s="1">
        <f>EOMONTH(tbl_Customers[[#This Row],[Signup_Date]], 0)</f>
        <v>44681</v>
      </c>
    </row>
    <row r="1082" spans="1:9" x14ac:dyDescent="0.25">
      <c r="A1082" t="s">
        <v>1099</v>
      </c>
      <c r="B1082" s="1">
        <v>44763</v>
      </c>
      <c r="C1082">
        <v>1983</v>
      </c>
      <c r="D1082" t="s">
        <v>12</v>
      </c>
      <c r="E1082" t="s">
        <v>22</v>
      </c>
      <c r="F1082" t="s">
        <v>14</v>
      </c>
      <c r="G1082">
        <f ca="1">YEAR(TODAY()) - tbl_Customers[[#This Row],[Birth_Year]]</f>
        <v>42</v>
      </c>
      <c r="H1082" t="str" cm="1">
        <f t="array" aca="1" ref="H10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82" s="1">
        <f>EOMONTH(tbl_Customers[[#This Row],[Signup_Date]], 0)</f>
        <v>44773</v>
      </c>
    </row>
    <row r="1083" spans="1:9" x14ac:dyDescent="0.25">
      <c r="A1083" t="s">
        <v>1100</v>
      </c>
      <c r="B1083" s="1">
        <v>44740</v>
      </c>
      <c r="C1083">
        <v>1998</v>
      </c>
      <c r="D1083" t="s">
        <v>7</v>
      </c>
      <c r="E1083" t="s">
        <v>8</v>
      </c>
      <c r="F1083" t="s">
        <v>14</v>
      </c>
      <c r="G1083">
        <f ca="1">YEAR(TODAY()) - tbl_Customers[[#This Row],[Birth_Year]]</f>
        <v>27</v>
      </c>
      <c r="H1083" t="str" cm="1">
        <f t="array" aca="1" ref="H10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83" s="1">
        <f>EOMONTH(tbl_Customers[[#This Row],[Signup_Date]], 0)</f>
        <v>44742</v>
      </c>
    </row>
    <row r="1084" spans="1:9" x14ac:dyDescent="0.25">
      <c r="A1084" t="s">
        <v>1101</v>
      </c>
      <c r="B1084" s="1">
        <v>44549</v>
      </c>
      <c r="C1084">
        <v>1997</v>
      </c>
      <c r="D1084" t="s">
        <v>17</v>
      </c>
      <c r="E1084" t="s">
        <v>22</v>
      </c>
      <c r="F1084" t="s">
        <v>9</v>
      </c>
      <c r="G1084">
        <f ca="1">YEAR(TODAY()) - tbl_Customers[[#This Row],[Birth_Year]]</f>
        <v>28</v>
      </c>
      <c r="H1084" t="str" cm="1">
        <f t="array" aca="1" ref="H10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84" s="1">
        <f>EOMONTH(tbl_Customers[[#This Row],[Signup_Date]], 0)</f>
        <v>44561</v>
      </c>
    </row>
    <row r="1085" spans="1:9" x14ac:dyDescent="0.25">
      <c r="A1085" t="s">
        <v>1102</v>
      </c>
      <c r="B1085" s="1">
        <v>44632</v>
      </c>
      <c r="C1085">
        <v>1987</v>
      </c>
      <c r="D1085" t="s">
        <v>19</v>
      </c>
      <c r="E1085" t="s">
        <v>24</v>
      </c>
      <c r="F1085" t="s">
        <v>14</v>
      </c>
      <c r="G1085">
        <f ca="1">YEAR(TODAY()) - tbl_Customers[[#This Row],[Birth_Year]]</f>
        <v>38</v>
      </c>
      <c r="H1085" t="str" cm="1">
        <f t="array" aca="1" ref="H10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85" s="1">
        <f>EOMONTH(tbl_Customers[[#This Row],[Signup_Date]], 0)</f>
        <v>44651</v>
      </c>
    </row>
    <row r="1086" spans="1:9" x14ac:dyDescent="0.25">
      <c r="A1086" t="s">
        <v>1103</v>
      </c>
      <c r="B1086" s="1">
        <v>44960</v>
      </c>
      <c r="C1086">
        <v>1992</v>
      </c>
      <c r="D1086" t="s">
        <v>12</v>
      </c>
      <c r="E1086" t="s">
        <v>24</v>
      </c>
      <c r="F1086" t="s">
        <v>9</v>
      </c>
      <c r="G1086">
        <f ca="1">YEAR(TODAY()) - tbl_Customers[[#This Row],[Birth_Year]]</f>
        <v>33</v>
      </c>
      <c r="H1086" t="str" cm="1">
        <f t="array" aca="1" ref="H10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86" s="1">
        <f>EOMONTH(tbl_Customers[[#This Row],[Signup_Date]], 0)</f>
        <v>44985</v>
      </c>
    </row>
    <row r="1087" spans="1:9" x14ac:dyDescent="0.25">
      <c r="A1087" t="s">
        <v>1104</v>
      </c>
      <c r="B1087" s="1">
        <v>44760</v>
      </c>
      <c r="C1087">
        <v>1996</v>
      </c>
      <c r="D1087" t="s">
        <v>19</v>
      </c>
      <c r="E1087" t="s">
        <v>24</v>
      </c>
      <c r="F1087" t="s">
        <v>14</v>
      </c>
      <c r="G1087">
        <f ca="1">YEAR(TODAY()) - tbl_Customers[[#This Row],[Birth_Year]]</f>
        <v>29</v>
      </c>
      <c r="H1087" t="str" cm="1">
        <f t="array" aca="1" ref="H10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87" s="1">
        <f>EOMONTH(tbl_Customers[[#This Row],[Signup_Date]], 0)</f>
        <v>44773</v>
      </c>
    </row>
    <row r="1088" spans="1:9" x14ac:dyDescent="0.25">
      <c r="A1088" t="s">
        <v>1105</v>
      </c>
      <c r="B1088" s="1">
        <v>44535</v>
      </c>
      <c r="C1088">
        <v>1971</v>
      </c>
      <c r="D1088" t="s">
        <v>26</v>
      </c>
      <c r="E1088" t="s">
        <v>8</v>
      </c>
      <c r="F1088" t="s">
        <v>9</v>
      </c>
      <c r="G1088">
        <f ca="1">YEAR(TODAY()) - tbl_Customers[[#This Row],[Birth_Year]]</f>
        <v>54</v>
      </c>
      <c r="H1088" t="str" cm="1">
        <f t="array" aca="1" ref="H10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88" s="1">
        <f>EOMONTH(tbl_Customers[[#This Row],[Signup_Date]], 0)</f>
        <v>44561</v>
      </c>
    </row>
    <row r="1089" spans="1:9" x14ac:dyDescent="0.25">
      <c r="A1089" t="s">
        <v>1106</v>
      </c>
      <c r="B1089" s="1">
        <v>44557</v>
      </c>
      <c r="C1089">
        <v>1993</v>
      </c>
      <c r="D1089" t="s">
        <v>12</v>
      </c>
      <c r="E1089" t="s">
        <v>13</v>
      </c>
      <c r="F1089" t="s">
        <v>14</v>
      </c>
      <c r="G1089">
        <f ca="1">YEAR(TODAY()) - tbl_Customers[[#This Row],[Birth_Year]]</f>
        <v>32</v>
      </c>
      <c r="H1089" t="str" cm="1">
        <f t="array" aca="1" ref="H10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89" s="1">
        <f>EOMONTH(tbl_Customers[[#This Row],[Signup_Date]], 0)</f>
        <v>44561</v>
      </c>
    </row>
    <row r="1090" spans="1:9" x14ac:dyDescent="0.25">
      <c r="A1090" t="s">
        <v>1107</v>
      </c>
      <c r="B1090" s="1">
        <v>44916</v>
      </c>
      <c r="C1090">
        <v>1972</v>
      </c>
      <c r="D1090" t="s">
        <v>17</v>
      </c>
      <c r="E1090" t="s">
        <v>22</v>
      </c>
      <c r="F1090" t="s">
        <v>14</v>
      </c>
      <c r="G1090">
        <f ca="1">YEAR(TODAY()) - tbl_Customers[[#This Row],[Birth_Year]]</f>
        <v>53</v>
      </c>
      <c r="H1090" t="str" cm="1">
        <f t="array" aca="1" ref="H10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90" s="1">
        <f>EOMONTH(tbl_Customers[[#This Row],[Signup_Date]], 0)</f>
        <v>44926</v>
      </c>
    </row>
    <row r="1091" spans="1:9" x14ac:dyDescent="0.25">
      <c r="A1091" t="s">
        <v>1108</v>
      </c>
      <c r="B1091" s="1">
        <v>44661</v>
      </c>
      <c r="C1091">
        <v>1965</v>
      </c>
      <c r="D1091" t="s">
        <v>12</v>
      </c>
      <c r="E1091" t="s">
        <v>24</v>
      </c>
      <c r="F1091" t="s">
        <v>9</v>
      </c>
      <c r="G1091">
        <f ca="1">YEAR(TODAY()) - tbl_Customers[[#This Row],[Birth_Year]]</f>
        <v>60</v>
      </c>
      <c r="H1091" t="str" cm="1">
        <f t="array" aca="1" ref="H10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091" s="1">
        <f>EOMONTH(tbl_Customers[[#This Row],[Signup_Date]], 0)</f>
        <v>44681</v>
      </c>
    </row>
    <row r="1092" spans="1:9" x14ac:dyDescent="0.25">
      <c r="A1092" t="s">
        <v>1109</v>
      </c>
      <c r="B1092" s="1">
        <v>44474</v>
      </c>
      <c r="C1092">
        <v>1967</v>
      </c>
      <c r="D1092" t="s">
        <v>19</v>
      </c>
      <c r="E1092" t="s">
        <v>22</v>
      </c>
      <c r="F1092" t="s">
        <v>20</v>
      </c>
      <c r="G1092">
        <f ca="1">YEAR(TODAY()) - tbl_Customers[[#This Row],[Birth_Year]]</f>
        <v>58</v>
      </c>
      <c r="H1092" t="str" cm="1">
        <f t="array" aca="1" ref="H10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092" s="1">
        <f>EOMONTH(tbl_Customers[[#This Row],[Signup_Date]], 0)</f>
        <v>44500</v>
      </c>
    </row>
    <row r="1093" spans="1:9" x14ac:dyDescent="0.25">
      <c r="A1093" t="s">
        <v>1110</v>
      </c>
      <c r="B1093" s="1">
        <v>44510</v>
      </c>
      <c r="C1093">
        <v>1988</v>
      </c>
      <c r="D1093" t="s">
        <v>7</v>
      </c>
      <c r="E1093" t="s">
        <v>8</v>
      </c>
      <c r="F1093" t="s">
        <v>20</v>
      </c>
      <c r="G1093">
        <f ca="1">YEAR(TODAY()) - tbl_Customers[[#This Row],[Birth_Year]]</f>
        <v>37</v>
      </c>
      <c r="H1093" t="str" cm="1">
        <f t="array" aca="1" ref="H10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93" s="1">
        <f>EOMONTH(tbl_Customers[[#This Row],[Signup_Date]], 0)</f>
        <v>44530</v>
      </c>
    </row>
    <row r="1094" spans="1:9" x14ac:dyDescent="0.25">
      <c r="A1094" t="s">
        <v>1111</v>
      </c>
      <c r="B1094" s="1">
        <v>44454</v>
      </c>
      <c r="C1094">
        <v>1987</v>
      </c>
      <c r="D1094" t="s">
        <v>12</v>
      </c>
      <c r="E1094" t="s">
        <v>13</v>
      </c>
      <c r="F1094" t="s">
        <v>14</v>
      </c>
      <c r="G1094">
        <f ca="1">YEAR(TODAY()) - tbl_Customers[[#This Row],[Birth_Year]]</f>
        <v>38</v>
      </c>
      <c r="H1094" t="str" cm="1">
        <f t="array" aca="1" ref="H10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094" s="1">
        <f>EOMONTH(tbl_Customers[[#This Row],[Signup_Date]], 0)</f>
        <v>44469</v>
      </c>
    </row>
    <row r="1095" spans="1:9" x14ac:dyDescent="0.25">
      <c r="A1095" t="s">
        <v>1112</v>
      </c>
      <c r="B1095" s="1">
        <v>44433</v>
      </c>
      <c r="C1095">
        <v>1972</v>
      </c>
      <c r="D1095" t="s">
        <v>17</v>
      </c>
      <c r="E1095" t="s">
        <v>8</v>
      </c>
      <c r="F1095" t="s">
        <v>9</v>
      </c>
      <c r="G1095">
        <f ca="1">YEAR(TODAY()) - tbl_Customers[[#This Row],[Birth_Year]]</f>
        <v>53</v>
      </c>
      <c r="H1095" t="str" cm="1">
        <f t="array" aca="1" ref="H10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095" s="1">
        <f>EOMONTH(tbl_Customers[[#This Row],[Signup_Date]], 0)</f>
        <v>44439</v>
      </c>
    </row>
    <row r="1096" spans="1:9" x14ac:dyDescent="0.25">
      <c r="A1096" t="s">
        <v>1113</v>
      </c>
      <c r="B1096" s="1">
        <v>44320</v>
      </c>
      <c r="C1096">
        <v>2001</v>
      </c>
      <c r="D1096" t="s">
        <v>26</v>
      </c>
      <c r="E1096" t="s">
        <v>22</v>
      </c>
      <c r="F1096" t="s">
        <v>20</v>
      </c>
      <c r="G1096">
        <f ca="1">YEAR(TODAY()) - tbl_Customers[[#This Row],[Birth_Year]]</f>
        <v>24</v>
      </c>
      <c r="H1096" t="str" cm="1">
        <f t="array" aca="1" ref="H10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096" s="1">
        <f>EOMONTH(tbl_Customers[[#This Row],[Signup_Date]], 0)</f>
        <v>44347</v>
      </c>
    </row>
    <row r="1097" spans="1:9" x14ac:dyDescent="0.25">
      <c r="A1097" t="s">
        <v>1114</v>
      </c>
      <c r="B1097" s="1">
        <v>44935</v>
      </c>
      <c r="C1097">
        <v>1967</v>
      </c>
      <c r="D1097" t="s">
        <v>7</v>
      </c>
      <c r="E1097" t="s">
        <v>13</v>
      </c>
      <c r="F1097" t="s">
        <v>9</v>
      </c>
      <c r="G1097">
        <f ca="1">YEAR(TODAY()) - tbl_Customers[[#This Row],[Birth_Year]]</f>
        <v>58</v>
      </c>
      <c r="H1097" t="str" cm="1">
        <f t="array" aca="1" ref="H10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097" s="1">
        <f>EOMONTH(tbl_Customers[[#This Row],[Signup_Date]], 0)</f>
        <v>44957</v>
      </c>
    </row>
    <row r="1098" spans="1:9" x14ac:dyDescent="0.25">
      <c r="A1098" t="s">
        <v>1115</v>
      </c>
      <c r="B1098" s="1">
        <v>44394</v>
      </c>
      <c r="C1098">
        <v>1997</v>
      </c>
      <c r="D1098" t="s">
        <v>26</v>
      </c>
      <c r="E1098" t="s">
        <v>13</v>
      </c>
      <c r="F1098" t="s">
        <v>20</v>
      </c>
      <c r="G1098">
        <f ca="1">YEAR(TODAY()) - tbl_Customers[[#This Row],[Birth_Year]]</f>
        <v>28</v>
      </c>
      <c r="H1098" t="str" cm="1">
        <f t="array" aca="1" ref="H10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98" s="1">
        <f>EOMONTH(tbl_Customers[[#This Row],[Signup_Date]], 0)</f>
        <v>44408</v>
      </c>
    </row>
    <row r="1099" spans="1:9" x14ac:dyDescent="0.25">
      <c r="A1099" t="s">
        <v>1116</v>
      </c>
      <c r="B1099" s="1">
        <v>44520</v>
      </c>
      <c r="C1099">
        <v>1992</v>
      </c>
      <c r="D1099" t="s">
        <v>12</v>
      </c>
      <c r="E1099" t="s">
        <v>8</v>
      </c>
      <c r="F1099" t="s">
        <v>9</v>
      </c>
      <c r="G1099">
        <f ca="1">YEAR(TODAY()) - tbl_Customers[[#This Row],[Birth_Year]]</f>
        <v>33</v>
      </c>
      <c r="H1099" t="str" cm="1">
        <f t="array" aca="1" ref="H10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099" s="1">
        <f>EOMONTH(tbl_Customers[[#This Row],[Signup_Date]], 0)</f>
        <v>44530</v>
      </c>
    </row>
    <row r="1100" spans="1:9" x14ac:dyDescent="0.25">
      <c r="A1100" t="s">
        <v>1117</v>
      </c>
      <c r="B1100" s="1">
        <v>44319</v>
      </c>
      <c r="C1100">
        <v>1972</v>
      </c>
      <c r="D1100" t="s">
        <v>19</v>
      </c>
      <c r="E1100" t="s">
        <v>24</v>
      </c>
      <c r="F1100" t="s">
        <v>14</v>
      </c>
      <c r="G1100">
        <f ca="1">YEAR(TODAY()) - tbl_Customers[[#This Row],[Birth_Year]]</f>
        <v>53</v>
      </c>
      <c r="H1100" t="str" cm="1">
        <f t="array" aca="1" ref="H11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00" s="1">
        <f>EOMONTH(tbl_Customers[[#This Row],[Signup_Date]], 0)</f>
        <v>44347</v>
      </c>
    </row>
    <row r="1101" spans="1:9" x14ac:dyDescent="0.25">
      <c r="A1101" t="s">
        <v>1118</v>
      </c>
      <c r="B1101" s="1">
        <v>44957</v>
      </c>
      <c r="C1101">
        <v>1998</v>
      </c>
      <c r="D1101" t="s">
        <v>19</v>
      </c>
      <c r="E1101" t="s">
        <v>22</v>
      </c>
      <c r="F1101" t="s">
        <v>9</v>
      </c>
      <c r="G1101">
        <f ca="1">YEAR(TODAY()) - tbl_Customers[[#This Row],[Birth_Year]]</f>
        <v>27</v>
      </c>
      <c r="H1101" t="str" cm="1">
        <f t="array" aca="1" ref="H11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01" s="1">
        <f>EOMONTH(tbl_Customers[[#This Row],[Signup_Date]], 0)</f>
        <v>44957</v>
      </c>
    </row>
    <row r="1102" spans="1:9" x14ac:dyDescent="0.25">
      <c r="A1102" t="s">
        <v>1119</v>
      </c>
      <c r="B1102" s="1">
        <v>44745</v>
      </c>
      <c r="C1102">
        <v>1999</v>
      </c>
      <c r="D1102" t="s">
        <v>17</v>
      </c>
      <c r="E1102" t="s">
        <v>29</v>
      </c>
      <c r="F1102" t="s">
        <v>20</v>
      </c>
      <c r="G1102">
        <f ca="1">YEAR(TODAY()) - tbl_Customers[[#This Row],[Birth_Year]]</f>
        <v>26</v>
      </c>
      <c r="H1102" t="str" cm="1">
        <f t="array" aca="1" ref="H11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02" s="1">
        <f>EOMONTH(tbl_Customers[[#This Row],[Signup_Date]], 0)</f>
        <v>44773</v>
      </c>
    </row>
    <row r="1103" spans="1:9" x14ac:dyDescent="0.25">
      <c r="A1103" t="s">
        <v>1120</v>
      </c>
      <c r="B1103" s="1">
        <v>44977</v>
      </c>
      <c r="C1103">
        <v>1996</v>
      </c>
      <c r="D1103" t="s">
        <v>19</v>
      </c>
      <c r="E1103" t="s">
        <v>29</v>
      </c>
      <c r="F1103" t="s">
        <v>14</v>
      </c>
      <c r="G1103">
        <f ca="1">YEAR(TODAY()) - tbl_Customers[[#This Row],[Birth_Year]]</f>
        <v>29</v>
      </c>
      <c r="H1103" t="str" cm="1">
        <f t="array" aca="1" ref="H11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03" s="1">
        <f>EOMONTH(tbl_Customers[[#This Row],[Signup_Date]], 0)</f>
        <v>44985</v>
      </c>
    </row>
    <row r="1104" spans="1:9" x14ac:dyDescent="0.25">
      <c r="A1104" t="s">
        <v>1121</v>
      </c>
      <c r="B1104" s="1">
        <v>44903</v>
      </c>
      <c r="C1104">
        <v>1988</v>
      </c>
      <c r="D1104" t="s">
        <v>7</v>
      </c>
      <c r="E1104" t="s">
        <v>8</v>
      </c>
      <c r="F1104" t="s">
        <v>9</v>
      </c>
      <c r="G1104">
        <f ca="1">YEAR(TODAY()) - tbl_Customers[[#This Row],[Birth_Year]]</f>
        <v>37</v>
      </c>
      <c r="H1104" t="str" cm="1">
        <f t="array" aca="1" ref="H11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04" s="1">
        <f>EOMONTH(tbl_Customers[[#This Row],[Signup_Date]], 0)</f>
        <v>44926</v>
      </c>
    </row>
    <row r="1105" spans="1:9" x14ac:dyDescent="0.25">
      <c r="A1105" t="s">
        <v>1122</v>
      </c>
      <c r="B1105" s="1">
        <v>44386</v>
      </c>
      <c r="C1105">
        <v>1978</v>
      </c>
      <c r="D1105" t="s">
        <v>19</v>
      </c>
      <c r="E1105" t="s">
        <v>22</v>
      </c>
      <c r="F1105" t="s">
        <v>20</v>
      </c>
      <c r="G1105">
        <f ca="1">YEAR(TODAY()) - tbl_Customers[[#This Row],[Birth_Year]]</f>
        <v>47</v>
      </c>
      <c r="H1105" t="str" cm="1">
        <f t="array" aca="1" ref="H11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05" s="1">
        <f>EOMONTH(tbl_Customers[[#This Row],[Signup_Date]], 0)</f>
        <v>44408</v>
      </c>
    </row>
    <row r="1106" spans="1:9" x14ac:dyDescent="0.25">
      <c r="A1106" t="s">
        <v>1123</v>
      </c>
      <c r="B1106" s="1">
        <v>44393</v>
      </c>
      <c r="C1106">
        <v>1996</v>
      </c>
      <c r="D1106" t="s">
        <v>17</v>
      </c>
      <c r="E1106" t="s">
        <v>22</v>
      </c>
      <c r="F1106" t="s">
        <v>14</v>
      </c>
      <c r="G1106">
        <f ca="1">YEAR(TODAY()) - tbl_Customers[[#This Row],[Birth_Year]]</f>
        <v>29</v>
      </c>
      <c r="H1106" t="str" cm="1">
        <f t="array" aca="1" ref="H11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06" s="1">
        <f>EOMONTH(tbl_Customers[[#This Row],[Signup_Date]], 0)</f>
        <v>44408</v>
      </c>
    </row>
    <row r="1107" spans="1:9" x14ac:dyDescent="0.25">
      <c r="A1107" t="s">
        <v>1124</v>
      </c>
      <c r="B1107" s="1">
        <v>44418</v>
      </c>
      <c r="C1107">
        <v>1980</v>
      </c>
      <c r="D1107" t="s">
        <v>12</v>
      </c>
      <c r="E1107" t="s">
        <v>8</v>
      </c>
      <c r="F1107" t="s">
        <v>9</v>
      </c>
      <c r="G1107">
        <f ca="1">YEAR(TODAY()) - tbl_Customers[[#This Row],[Birth_Year]]</f>
        <v>45</v>
      </c>
      <c r="H1107" t="str" cm="1">
        <f t="array" aca="1" ref="H11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07" s="1">
        <f>EOMONTH(tbl_Customers[[#This Row],[Signup_Date]], 0)</f>
        <v>44439</v>
      </c>
    </row>
    <row r="1108" spans="1:9" x14ac:dyDescent="0.25">
      <c r="A1108" t="s">
        <v>1125</v>
      </c>
      <c r="B1108" s="1">
        <v>44953</v>
      </c>
      <c r="C1108">
        <v>1968</v>
      </c>
      <c r="D1108" t="s">
        <v>12</v>
      </c>
      <c r="E1108" t="s">
        <v>22</v>
      </c>
      <c r="F1108" t="s">
        <v>20</v>
      </c>
      <c r="G1108">
        <f ca="1">YEAR(TODAY()) - tbl_Customers[[#This Row],[Birth_Year]]</f>
        <v>57</v>
      </c>
      <c r="H1108" t="str" cm="1">
        <f t="array" aca="1" ref="H11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08" s="1">
        <f>EOMONTH(tbl_Customers[[#This Row],[Signup_Date]], 0)</f>
        <v>44957</v>
      </c>
    </row>
    <row r="1109" spans="1:9" x14ac:dyDescent="0.25">
      <c r="A1109" t="s">
        <v>1126</v>
      </c>
      <c r="B1109" s="1">
        <v>44692</v>
      </c>
      <c r="C1109">
        <v>2001</v>
      </c>
      <c r="D1109" t="s">
        <v>19</v>
      </c>
      <c r="E1109" t="s">
        <v>24</v>
      </c>
      <c r="F1109" t="s">
        <v>9</v>
      </c>
      <c r="G1109">
        <f ca="1">YEAR(TODAY()) - tbl_Customers[[#This Row],[Birth_Year]]</f>
        <v>24</v>
      </c>
      <c r="H1109" t="str" cm="1">
        <f t="array" aca="1" ref="H11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109" s="1">
        <f>EOMONTH(tbl_Customers[[#This Row],[Signup_Date]], 0)</f>
        <v>44712</v>
      </c>
    </row>
    <row r="1110" spans="1:9" x14ac:dyDescent="0.25">
      <c r="A1110" t="s">
        <v>1127</v>
      </c>
      <c r="B1110" s="1">
        <v>44480</v>
      </c>
      <c r="C1110">
        <v>1985</v>
      </c>
      <c r="D1110" t="s">
        <v>26</v>
      </c>
      <c r="E1110" t="s">
        <v>8</v>
      </c>
      <c r="F1110" t="s">
        <v>9</v>
      </c>
      <c r="G1110">
        <f ca="1">YEAR(TODAY()) - tbl_Customers[[#This Row],[Birth_Year]]</f>
        <v>40</v>
      </c>
      <c r="H1110" t="str" cm="1">
        <f t="array" aca="1" ref="H11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10" s="1">
        <f>EOMONTH(tbl_Customers[[#This Row],[Signup_Date]], 0)</f>
        <v>44500</v>
      </c>
    </row>
    <row r="1111" spans="1:9" x14ac:dyDescent="0.25">
      <c r="A1111" t="s">
        <v>1128</v>
      </c>
      <c r="B1111" s="1">
        <v>44938</v>
      </c>
      <c r="C1111">
        <v>1978</v>
      </c>
      <c r="D1111" t="s">
        <v>12</v>
      </c>
      <c r="E1111" t="s">
        <v>24</v>
      </c>
      <c r="F1111" t="s">
        <v>14</v>
      </c>
      <c r="G1111">
        <f ca="1">YEAR(TODAY()) - tbl_Customers[[#This Row],[Birth_Year]]</f>
        <v>47</v>
      </c>
      <c r="H1111" t="str" cm="1">
        <f t="array" aca="1" ref="H11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11" s="1">
        <f>EOMONTH(tbl_Customers[[#This Row],[Signup_Date]], 0)</f>
        <v>44957</v>
      </c>
    </row>
    <row r="1112" spans="1:9" x14ac:dyDescent="0.25">
      <c r="A1112" t="s">
        <v>1129</v>
      </c>
      <c r="B1112" s="1">
        <v>44800</v>
      </c>
      <c r="C1112">
        <v>1995</v>
      </c>
      <c r="D1112" t="s">
        <v>19</v>
      </c>
      <c r="E1112" t="s">
        <v>22</v>
      </c>
      <c r="F1112" t="s">
        <v>14</v>
      </c>
      <c r="G1112">
        <f ca="1">YEAR(TODAY()) - tbl_Customers[[#This Row],[Birth_Year]]</f>
        <v>30</v>
      </c>
      <c r="H1112" t="str" cm="1">
        <f t="array" aca="1" ref="H11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12" s="1">
        <f>EOMONTH(tbl_Customers[[#This Row],[Signup_Date]], 0)</f>
        <v>44804</v>
      </c>
    </row>
    <row r="1113" spans="1:9" x14ac:dyDescent="0.25">
      <c r="A1113" t="s">
        <v>1130</v>
      </c>
      <c r="B1113" s="1">
        <v>44975</v>
      </c>
      <c r="C1113">
        <v>1982</v>
      </c>
      <c r="D1113" t="s">
        <v>17</v>
      </c>
      <c r="E1113" t="s">
        <v>8</v>
      </c>
      <c r="F1113" t="s">
        <v>20</v>
      </c>
      <c r="G1113">
        <f ca="1">YEAR(TODAY()) - tbl_Customers[[#This Row],[Birth_Year]]</f>
        <v>43</v>
      </c>
      <c r="H1113" t="str" cm="1">
        <f t="array" aca="1" ref="H11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13" s="1">
        <f>EOMONTH(tbl_Customers[[#This Row],[Signup_Date]], 0)</f>
        <v>44985</v>
      </c>
    </row>
    <row r="1114" spans="1:9" x14ac:dyDescent="0.25">
      <c r="A1114" t="s">
        <v>1131</v>
      </c>
      <c r="B1114" s="1">
        <v>44734</v>
      </c>
      <c r="C1114">
        <v>1971</v>
      </c>
      <c r="D1114" t="s">
        <v>19</v>
      </c>
      <c r="E1114" t="s">
        <v>22</v>
      </c>
      <c r="F1114" t="s">
        <v>14</v>
      </c>
      <c r="G1114">
        <f ca="1">YEAR(TODAY()) - tbl_Customers[[#This Row],[Birth_Year]]</f>
        <v>54</v>
      </c>
      <c r="H1114" t="str" cm="1">
        <f t="array" aca="1" ref="H11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14" s="1">
        <f>EOMONTH(tbl_Customers[[#This Row],[Signup_Date]], 0)</f>
        <v>44742</v>
      </c>
    </row>
    <row r="1115" spans="1:9" x14ac:dyDescent="0.25">
      <c r="A1115" t="s">
        <v>1132</v>
      </c>
      <c r="B1115" s="1">
        <v>44808</v>
      </c>
      <c r="C1115">
        <v>1974</v>
      </c>
      <c r="D1115" t="s">
        <v>12</v>
      </c>
      <c r="E1115" t="s">
        <v>8</v>
      </c>
      <c r="F1115" t="s">
        <v>20</v>
      </c>
      <c r="G1115">
        <f ca="1">YEAR(TODAY()) - tbl_Customers[[#This Row],[Birth_Year]]</f>
        <v>51</v>
      </c>
      <c r="H1115" t="str" cm="1">
        <f t="array" aca="1" ref="H11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15" s="1">
        <f>EOMONTH(tbl_Customers[[#This Row],[Signup_Date]], 0)</f>
        <v>44834</v>
      </c>
    </row>
    <row r="1116" spans="1:9" x14ac:dyDescent="0.25">
      <c r="A1116" t="s">
        <v>1133</v>
      </c>
      <c r="B1116" s="1">
        <v>44486</v>
      </c>
      <c r="C1116">
        <v>1971</v>
      </c>
      <c r="D1116" t="s">
        <v>17</v>
      </c>
      <c r="E1116" t="s">
        <v>22</v>
      </c>
      <c r="F1116" t="s">
        <v>9</v>
      </c>
      <c r="G1116">
        <f ca="1">YEAR(TODAY()) - tbl_Customers[[#This Row],[Birth_Year]]</f>
        <v>54</v>
      </c>
      <c r="H1116" t="str" cm="1">
        <f t="array" aca="1" ref="H11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16" s="1">
        <f>EOMONTH(tbl_Customers[[#This Row],[Signup_Date]], 0)</f>
        <v>44500</v>
      </c>
    </row>
    <row r="1117" spans="1:9" x14ac:dyDescent="0.25">
      <c r="A1117" t="s">
        <v>1134</v>
      </c>
      <c r="B1117" s="1">
        <v>44299</v>
      </c>
      <c r="C1117">
        <v>1997</v>
      </c>
      <c r="D1117" t="s">
        <v>19</v>
      </c>
      <c r="E1117" t="s">
        <v>24</v>
      </c>
      <c r="F1117" t="s">
        <v>9</v>
      </c>
      <c r="G1117">
        <f ca="1">YEAR(TODAY()) - tbl_Customers[[#This Row],[Birth_Year]]</f>
        <v>28</v>
      </c>
      <c r="H1117" t="str" cm="1">
        <f t="array" aca="1" ref="H11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17" s="1">
        <f>EOMONTH(tbl_Customers[[#This Row],[Signup_Date]], 0)</f>
        <v>44316</v>
      </c>
    </row>
    <row r="1118" spans="1:9" x14ac:dyDescent="0.25">
      <c r="A1118" t="s">
        <v>1135</v>
      </c>
      <c r="B1118" s="1">
        <v>45049</v>
      </c>
      <c r="C1118">
        <v>1987</v>
      </c>
      <c r="D1118" t="s">
        <v>7</v>
      </c>
      <c r="E1118" t="s">
        <v>24</v>
      </c>
      <c r="F1118" t="s">
        <v>20</v>
      </c>
      <c r="G1118">
        <f ca="1">YEAR(TODAY()) - tbl_Customers[[#This Row],[Birth_Year]]</f>
        <v>38</v>
      </c>
      <c r="H1118" t="str" cm="1">
        <f t="array" aca="1" ref="H11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18" s="1">
        <f>EOMONTH(tbl_Customers[[#This Row],[Signup_Date]], 0)</f>
        <v>45077</v>
      </c>
    </row>
    <row r="1119" spans="1:9" x14ac:dyDescent="0.25">
      <c r="A1119" t="s">
        <v>1136</v>
      </c>
      <c r="B1119" s="1">
        <v>44395</v>
      </c>
      <c r="C1119">
        <v>1985</v>
      </c>
      <c r="D1119" t="s">
        <v>17</v>
      </c>
      <c r="E1119" t="s">
        <v>22</v>
      </c>
      <c r="F1119" t="s">
        <v>9</v>
      </c>
      <c r="G1119">
        <f ca="1">YEAR(TODAY()) - tbl_Customers[[#This Row],[Birth_Year]]</f>
        <v>40</v>
      </c>
      <c r="H1119" t="str" cm="1">
        <f t="array" aca="1" ref="H11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19" s="1">
        <f>EOMONTH(tbl_Customers[[#This Row],[Signup_Date]], 0)</f>
        <v>44408</v>
      </c>
    </row>
    <row r="1120" spans="1:9" x14ac:dyDescent="0.25">
      <c r="A1120" t="s">
        <v>1137</v>
      </c>
      <c r="B1120" s="1">
        <v>44500</v>
      </c>
      <c r="C1120">
        <v>1983</v>
      </c>
      <c r="D1120" t="s">
        <v>7</v>
      </c>
      <c r="E1120" t="s">
        <v>8</v>
      </c>
      <c r="F1120" t="s">
        <v>14</v>
      </c>
      <c r="G1120">
        <f ca="1">YEAR(TODAY()) - tbl_Customers[[#This Row],[Birth_Year]]</f>
        <v>42</v>
      </c>
      <c r="H1120" t="str" cm="1">
        <f t="array" aca="1" ref="H11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20" s="1">
        <f>EOMONTH(tbl_Customers[[#This Row],[Signup_Date]], 0)</f>
        <v>44500</v>
      </c>
    </row>
    <row r="1121" spans="1:9" x14ac:dyDescent="0.25">
      <c r="A1121" t="s">
        <v>1138</v>
      </c>
      <c r="B1121" s="1">
        <v>44429</v>
      </c>
      <c r="C1121">
        <v>1983</v>
      </c>
      <c r="D1121" t="s">
        <v>26</v>
      </c>
      <c r="E1121" t="s">
        <v>29</v>
      </c>
      <c r="F1121" t="s">
        <v>9</v>
      </c>
      <c r="G1121">
        <f ca="1">YEAR(TODAY()) - tbl_Customers[[#This Row],[Birth_Year]]</f>
        <v>42</v>
      </c>
      <c r="H1121" t="str" cm="1">
        <f t="array" aca="1" ref="H11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21" s="1">
        <f>EOMONTH(tbl_Customers[[#This Row],[Signup_Date]], 0)</f>
        <v>44439</v>
      </c>
    </row>
    <row r="1122" spans="1:9" x14ac:dyDescent="0.25">
      <c r="A1122" t="s">
        <v>1139</v>
      </c>
      <c r="B1122" s="1">
        <v>44566</v>
      </c>
      <c r="C1122">
        <v>2000</v>
      </c>
      <c r="D1122" t="s">
        <v>17</v>
      </c>
      <c r="E1122" t="s">
        <v>24</v>
      </c>
      <c r="F1122" t="s">
        <v>14</v>
      </c>
      <c r="G1122">
        <f ca="1">YEAR(TODAY()) - tbl_Customers[[#This Row],[Birth_Year]]</f>
        <v>25</v>
      </c>
      <c r="H1122" t="str" cm="1">
        <f t="array" aca="1" ref="H11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22" s="1">
        <f>EOMONTH(tbl_Customers[[#This Row],[Signup_Date]], 0)</f>
        <v>44592</v>
      </c>
    </row>
    <row r="1123" spans="1:9" x14ac:dyDescent="0.25">
      <c r="A1123" t="s">
        <v>1140</v>
      </c>
      <c r="B1123" s="1">
        <v>44380</v>
      </c>
      <c r="C1123">
        <v>1993</v>
      </c>
      <c r="D1123" t="s">
        <v>7</v>
      </c>
      <c r="E1123" t="s">
        <v>24</v>
      </c>
      <c r="F1123" t="s">
        <v>20</v>
      </c>
      <c r="G1123">
        <f ca="1">YEAR(TODAY()) - tbl_Customers[[#This Row],[Birth_Year]]</f>
        <v>32</v>
      </c>
      <c r="H1123" t="str" cm="1">
        <f t="array" aca="1" ref="H11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23" s="1">
        <f>EOMONTH(tbl_Customers[[#This Row],[Signup_Date]], 0)</f>
        <v>44408</v>
      </c>
    </row>
    <row r="1124" spans="1:9" x14ac:dyDescent="0.25">
      <c r="A1124" t="s">
        <v>1141</v>
      </c>
      <c r="B1124" s="1">
        <v>44506</v>
      </c>
      <c r="C1124">
        <v>1982</v>
      </c>
      <c r="D1124" t="s">
        <v>12</v>
      </c>
      <c r="E1124" t="s">
        <v>29</v>
      </c>
      <c r="F1124" t="s">
        <v>20</v>
      </c>
      <c r="G1124">
        <f ca="1">YEAR(TODAY()) - tbl_Customers[[#This Row],[Birth_Year]]</f>
        <v>43</v>
      </c>
      <c r="H1124" t="str" cm="1">
        <f t="array" aca="1" ref="H11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24" s="1">
        <f>EOMONTH(tbl_Customers[[#This Row],[Signup_Date]], 0)</f>
        <v>44530</v>
      </c>
    </row>
    <row r="1125" spans="1:9" x14ac:dyDescent="0.25">
      <c r="A1125" t="s">
        <v>1142</v>
      </c>
      <c r="B1125" s="1">
        <v>44211</v>
      </c>
      <c r="C1125">
        <v>1966</v>
      </c>
      <c r="D1125" t="s">
        <v>12</v>
      </c>
      <c r="E1125" t="s">
        <v>22</v>
      </c>
      <c r="F1125" t="s">
        <v>9</v>
      </c>
      <c r="G1125">
        <f ca="1">YEAR(TODAY()) - tbl_Customers[[#This Row],[Birth_Year]]</f>
        <v>59</v>
      </c>
      <c r="H1125" t="str" cm="1">
        <f t="array" aca="1" ref="H11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25" s="1">
        <f>EOMONTH(tbl_Customers[[#This Row],[Signup_Date]], 0)</f>
        <v>44227</v>
      </c>
    </row>
    <row r="1126" spans="1:9" x14ac:dyDescent="0.25">
      <c r="A1126" t="s">
        <v>1143</v>
      </c>
      <c r="B1126" s="1">
        <v>44922</v>
      </c>
      <c r="C1126">
        <v>1965</v>
      </c>
      <c r="D1126" t="s">
        <v>26</v>
      </c>
      <c r="E1126" t="s">
        <v>8</v>
      </c>
      <c r="F1126" t="s">
        <v>9</v>
      </c>
      <c r="G1126">
        <f ca="1">YEAR(TODAY()) - tbl_Customers[[#This Row],[Birth_Year]]</f>
        <v>60</v>
      </c>
      <c r="H1126" t="str" cm="1">
        <f t="array" aca="1" ref="H11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26" s="1">
        <f>EOMONTH(tbl_Customers[[#This Row],[Signup_Date]], 0)</f>
        <v>44926</v>
      </c>
    </row>
    <row r="1127" spans="1:9" x14ac:dyDescent="0.25">
      <c r="A1127" t="s">
        <v>1144</v>
      </c>
      <c r="B1127" s="1">
        <v>44743</v>
      </c>
      <c r="C1127">
        <v>1969</v>
      </c>
      <c r="D1127" t="s">
        <v>17</v>
      </c>
      <c r="E1127" t="s">
        <v>22</v>
      </c>
      <c r="F1127" t="s">
        <v>14</v>
      </c>
      <c r="G1127">
        <f ca="1">YEAR(TODAY()) - tbl_Customers[[#This Row],[Birth_Year]]</f>
        <v>56</v>
      </c>
      <c r="H1127" t="str" cm="1">
        <f t="array" aca="1" ref="H11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27" s="1">
        <f>EOMONTH(tbl_Customers[[#This Row],[Signup_Date]], 0)</f>
        <v>44773</v>
      </c>
    </row>
    <row r="1128" spans="1:9" x14ac:dyDescent="0.25">
      <c r="A1128" t="s">
        <v>1145</v>
      </c>
      <c r="B1128" s="1">
        <v>44326</v>
      </c>
      <c r="C1128">
        <v>1984</v>
      </c>
      <c r="D1128" t="s">
        <v>17</v>
      </c>
      <c r="E1128" t="s">
        <v>13</v>
      </c>
      <c r="F1128" t="s">
        <v>14</v>
      </c>
      <c r="G1128">
        <f ca="1">YEAR(TODAY()) - tbl_Customers[[#This Row],[Birth_Year]]</f>
        <v>41</v>
      </c>
      <c r="H1128" t="str" cm="1">
        <f t="array" aca="1" ref="H11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28" s="1">
        <f>EOMONTH(tbl_Customers[[#This Row],[Signup_Date]], 0)</f>
        <v>44347</v>
      </c>
    </row>
    <row r="1129" spans="1:9" x14ac:dyDescent="0.25">
      <c r="A1129" t="s">
        <v>1146</v>
      </c>
      <c r="B1129" s="1">
        <v>44477</v>
      </c>
      <c r="C1129">
        <v>1975</v>
      </c>
      <c r="D1129" t="s">
        <v>17</v>
      </c>
      <c r="E1129" t="s">
        <v>24</v>
      </c>
      <c r="F1129" t="s">
        <v>9</v>
      </c>
      <c r="G1129">
        <f ca="1">YEAR(TODAY()) - tbl_Customers[[#This Row],[Birth_Year]]</f>
        <v>50</v>
      </c>
      <c r="H1129" t="str" cm="1">
        <f t="array" aca="1" ref="H11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29" s="1">
        <f>EOMONTH(tbl_Customers[[#This Row],[Signup_Date]], 0)</f>
        <v>44500</v>
      </c>
    </row>
    <row r="1130" spans="1:9" x14ac:dyDescent="0.25">
      <c r="A1130" t="s">
        <v>1147</v>
      </c>
      <c r="B1130" s="1">
        <v>44243</v>
      </c>
      <c r="C1130">
        <v>1966</v>
      </c>
      <c r="D1130" t="s">
        <v>26</v>
      </c>
      <c r="E1130" t="s">
        <v>13</v>
      </c>
      <c r="F1130" t="s">
        <v>9</v>
      </c>
      <c r="G1130">
        <f ca="1">YEAR(TODAY()) - tbl_Customers[[#This Row],[Birth_Year]]</f>
        <v>59</v>
      </c>
      <c r="H1130" t="str" cm="1">
        <f t="array" aca="1" ref="H11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30" s="1">
        <f>EOMONTH(tbl_Customers[[#This Row],[Signup_Date]], 0)</f>
        <v>44255</v>
      </c>
    </row>
    <row r="1131" spans="1:9" x14ac:dyDescent="0.25">
      <c r="A1131" t="s">
        <v>1148</v>
      </c>
      <c r="B1131" s="1">
        <v>44252</v>
      </c>
      <c r="C1131">
        <v>1967</v>
      </c>
      <c r="D1131" t="s">
        <v>17</v>
      </c>
      <c r="E1131" t="s">
        <v>24</v>
      </c>
      <c r="F1131" t="s">
        <v>20</v>
      </c>
      <c r="G1131">
        <f ca="1">YEAR(TODAY()) - tbl_Customers[[#This Row],[Birth_Year]]</f>
        <v>58</v>
      </c>
      <c r="H1131" t="str" cm="1">
        <f t="array" aca="1" ref="H11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31" s="1">
        <f>EOMONTH(tbl_Customers[[#This Row],[Signup_Date]], 0)</f>
        <v>44255</v>
      </c>
    </row>
    <row r="1132" spans="1:9" x14ac:dyDescent="0.25">
      <c r="A1132" t="s">
        <v>1149</v>
      </c>
      <c r="B1132" s="1">
        <v>44763</v>
      </c>
      <c r="C1132">
        <v>1987</v>
      </c>
      <c r="D1132" t="s">
        <v>12</v>
      </c>
      <c r="E1132" t="s">
        <v>24</v>
      </c>
      <c r="F1132" t="s">
        <v>20</v>
      </c>
      <c r="G1132">
        <f ca="1">YEAR(TODAY()) - tbl_Customers[[#This Row],[Birth_Year]]</f>
        <v>38</v>
      </c>
      <c r="H1132" t="str" cm="1">
        <f t="array" aca="1" ref="H11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32" s="1">
        <f>EOMONTH(tbl_Customers[[#This Row],[Signup_Date]], 0)</f>
        <v>44773</v>
      </c>
    </row>
    <row r="1133" spans="1:9" x14ac:dyDescent="0.25">
      <c r="A1133" t="s">
        <v>1150</v>
      </c>
      <c r="B1133" s="1">
        <v>44496</v>
      </c>
      <c r="C1133">
        <v>1976</v>
      </c>
      <c r="D1133" t="s">
        <v>7</v>
      </c>
      <c r="E1133" t="s">
        <v>13</v>
      </c>
      <c r="F1133" t="s">
        <v>20</v>
      </c>
      <c r="G1133">
        <f ca="1">YEAR(TODAY()) - tbl_Customers[[#This Row],[Birth_Year]]</f>
        <v>49</v>
      </c>
      <c r="H1133" t="str" cm="1">
        <f t="array" aca="1" ref="H11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33" s="1">
        <f>EOMONTH(tbl_Customers[[#This Row],[Signup_Date]], 0)</f>
        <v>44500</v>
      </c>
    </row>
    <row r="1134" spans="1:9" x14ac:dyDescent="0.25">
      <c r="A1134" t="s">
        <v>1151</v>
      </c>
      <c r="B1134" s="1">
        <v>44911</v>
      </c>
      <c r="C1134">
        <v>1984</v>
      </c>
      <c r="D1134" t="s">
        <v>12</v>
      </c>
      <c r="E1134" t="s">
        <v>13</v>
      </c>
      <c r="F1134" t="s">
        <v>9</v>
      </c>
      <c r="G1134">
        <f ca="1">YEAR(TODAY()) - tbl_Customers[[#This Row],[Birth_Year]]</f>
        <v>41</v>
      </c>
      <c r="H1134" t="str" cm="1">
        <f t="array" aca="1" ref="H11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34" s="1">
        <f>EOMONTH(tbl_Customers[[#This Row],[Signup_Date]], 0)</f>
        <v>44926</v>
      </c>
    </row>
    <row r="1135" spans="1:9" x14ac:dyDescent="0.25">
      <c r="A1135" t="s">
        <v>1152</v>
      </c>
      <c r="B1135" s="1">
        <v>44326</v>
      </c>
      <c r="C1135">
        <v>1969</v>
      </c>
      <c r="D1135" t="s">
        <v>12</v>
      </c>
      <c r="E1135" t="s">
        <v>22</v>
      </c>
      <c r="F1135" t="s">
        <v>9</v>
      </c>
      <c r="G1135">
        <f ca="1">YEAR(TODAY()) - tbl_Customers[[#This Row],[Birth_Year]]</f>
        <v>56</v>
      </c>
      <c r="H1135" t="str" cm="1">
        <f t="array" aca="1" ref="H11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35" s="1">
        <f>EOMONTH(tbl_Customers[[#This Row],[Signup_Date]], 0)</f>
        <v>44347</v>
      </c>
    </row>
    <row r="1136" spans="1:9" x14ac:dyDescent="0.25">
      <c r="A1136" t="s">
        <v>1153</v>
      </c>
      <c r="B1136" s="1">
        <v>44850</v>
      </c>
      <c r="C1136">
        <v>2001</v>
      </c>
      <c r="D1136" t="s">
        <v>7</v>
      </c>
      <c r="E1136" t="s">
        <v>13</v>
      </c>
      <c r="F1136" t="s">
        <v>9</v>
      </c>
      <c r="G1136">
        <f ca="1">YEAR(TODAY()) - tbl_Customers[[#This Row],[Birth_Year]]</f>
        <v>24</v>
      </c>
      <c r="H1136" t="str" cm="1">
        <f t="array" aca="1" ref="H11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136" s="1">
        <f>EOMONTH(tbl_Customers[[#This Row],[Signup_Date]], 0)</f>
        <v>44865</v>
      </c>
    </row>
    <row r="1137" spans="1:9" x14ac:dyDescent="0.25">
      <c r="A1137" t="s">
        <v>1154</v>
      </c>
      <c r="B1137" s="1">
        <v>45086</v>
      </c>
      <c r="C1137">
        <v>2002</v>
      </c>
      <c r="D1137" t="s">
        <v>12</v>
      </c>
      <c r="E1137" t="s">
        <v>22</v>
      </c>
      <c r="F1137" t="s">
        <v>20</v>
      </c>
      <c r="G1137">
        <f ca="1">YEAR(TODAY()) - tbl_Customers[[#This Row],[Birth_Year]]</f>
        <v>23</v>
      </c>
      <c r="H1137" t="str" cm="1">
        <f t="array" aca="1" ref="H11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137" s="1">
        <f>EOMONTH(tbl_Customers[[#This Row],[Signup_Date]], 0)</f>
        <v>45107</v>
      </c>
    </row>
    <row r="1138" spans="1:9" x14ac:dyDescent="0.25">
      <c r="A1138" t="s">
        <v>1155</v>
      </c>
      <c r="B1138" s="1">
        <v>44967</v>
      </c>
      <c r="C1138">
        <v>1994</v>
      </c>
      <c r="D1138" t="s">
        <v>26</v>
      </c>
      <c r="E1138" t="s">
        <v>22</v>
      </c>
      <c r="F1138" t="s">
        <v>9</v>
      </c>
      <c r="G1138">
        <f ca="1">YEAR(TODAY()) - tbl_Customers[[#This Row],[Birth_Year]]</f>
        <v>31</v>
      </c>
      <c r="H1138" t="str" cm="1">
        <f t="array" aca="1" ref="H11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38" s="1">
        <f>EOMONTH(tbl_Customers[[#This Row],[Signup_Date]], 0)</f>
        <v>44985</v>
      </c>
    </row>
    <row r="1139" spans="1:9" x14ac:dyDescent="0.25">
      <c r="A1139" t="s">
        <v>1156</v>
      </c>
      <c r="B1139" s="1">
        <v>44699</v>
      </c>
      <c r="C1139">
        <v>1973</v>
      </c>
      <c r="D1139" t="s">
        <v>7</v>
      </c>
      <c r="E1139" t="s">
        <v>22</v>
      </c>
      <c r="F1139" t="s">
        <v>14</v>
      </c>
      <c r="G1139">
        <f ca="1">YEAR(TODAY()) - tbl_Customers[[#This Row],[Birth_Year]]</f>
        <v>52</v>
      </c>
      <c r="H1139" t="str" cm="1">
        <f t="array" aca="1" ref="H11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39" s="1">
        <f>EOMONTH(tbl_Customers[[#This Row],[Signup_Date]], 0)</f>
        <v>44712</v>
      </c>
    </row>
    <row r="1140" spans="1:9" x14ac:dyDescent="0.25">
      <c r="A1140" t="s">
        <v>1157</v>
      </c>
      <c r="B1140" s="1">
        <v>44302</v>
      </c>
      <c r="C1140">
        <v>1998</v>
      </c>
      <c r="D1140" t="s">
        <v>12</v>
      </c>
      <c r="E1140" t="s">
        <v>24</v>
      </c>
      <c r="F1140" t="s">
        <v>9</v>
      </c>
      <c r="G1140">
        <f ca="1">YEAR(TODAY()) - tbl_Customers[[#This Row],[Birth_Year]]</f>
        <v>27</v>
      </c>
      <c r="H1140" t="str" cm="1">
        <f t="array" aca="1" ref="H11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40" s="1">
        <f>EOMONTH(tbl_Customers[[#This Row],[Signup_Date]], 0)</f>
        <v>44316</v>
      </c>
    </row>
    <row r="1141" spans="1:9" x14ac:dyDescent="0.25">
      <c r="A1141" t="s">
        <v>1158</v>
      </c>
      <c r="B1141" s="1">
        <v>45090</v>
      </c>
      <c r="C1141">
        <v>1999</v>
      </c>
      <c r="D1141" t="s">
        <v>19</v>
      </c>
      <c r="E1141" t="s">
        <v>24</v>
      </c>
      <c r="F1141" t="s">
        <v>9</v>
      </c>
      <c r="G1141">
        <f ca="1">YEAR(TODAY()) - tbl_Customers[[#This Row],[Birth_Year]]</f>
        <v>26</v>
      </c>
      <c r="H1141" t="str" cm="1">
        <f t="array" aca="1" ref="H11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41" s="1">
        <f>EOMONTH(tbl_Customers[[#This Row],[Signup_Date]], 0)</f>
        <v>45107</v>
      </c>
    </row>
    <row r="1142" spans="1:9" x14ac:dyDescent="0.25">
      <c r="A1142" t="s">
        <v>1159</v>
      </c>
      <c r="B1142" s="1">
        <v>44209</v>
      </c>
      <c r="C1142">
        <v>1986</v>
      </c>
      <c r="D1142" t="s">
        <v>12</v>
      </c>
      <c r="E1142" t="s">
        <v>13</v>
      </c>
      <c r="F1142" t="s">
        <v>9</v>
      </c>
      <c r="G1142">
        <f ca="1">YEAR(TODAY()) - tbl_Customers[[#This Row],[Birth_Year]]</f>
        <v>39</v>
      </c>
      <c r="H1142" t="str" cm="1">
        <f t="array" aca="1" ref="H11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42" s="1">
        <f>EOMONTH(tbl_Customers[[#This Row],[Signup_Date]], 0)</f>
        <v>44227</v>
      </c>
    </row>
    <row r="1143" spans="1:9" x14ac:dyDescent="0.25">
      <c r="A1143" t="s">
        <v>1160</v>
      </c>
      <c r="B1143" s="1">
        <v>44784</v>
      </c>
      <c r="C1143">
        <v>1988</v>
      </c>
      <c r="D1143" t="s">
        <v>26</v>
      </c>
      <c r="E1143" t="s">
        <v>24</v>
      </c>
      <c r="F1143" t="s">
        <v>9</v>
      </c>
      <c r="G1143">
        <f ca="1">YEAR(TODAY()) - tbl_Customers[[#This Row],[Birth_Year]]</f>
        <v>37</v>
      </c>
      <c r="H1143" t="str" cm="1">
        <f t="array" aca="1" ref="H11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43" s="1">
        <f>EOMONTH(tbl_Customers[[#This Row],[Signup_Date]], 0)</f>
        <v>44804</v>
      </c>
    </row>
    <row r="1144" spans="1:9" x14ac:dyDescent="0.25">
      <c r="A1144" t="s">
        <v>1161</v>
      </c>
      <c r="B1144" s="1">
        <v>44488</v>
      </c>
      <c r="C1144">
        <v>1981</v>
      </c>
      <c r="D1144" t="s">
        <v>17</v>
      </c>
      <c r="E1144" t="s">
        <v>13</v>
      </c>
      <c r="F1144" t="s">
        <v>9</v>
      </c>
      <c r="G1144">
        <f ca="1">YEAR(TODAY()) - tbl_Customers[[#This Row],[Birth_Year]]</f>
        <v>44</v>
      </c>
      <c r="H1144" t="str" cm="1">
        <f t="array" aca="1" ref="H11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44" s="1">
        <f>EOMONTH(tbl_Customers[[#This Row],[Signup_Date]], 0)</f>
        <v>44500</v>
      </c>
    </row>
    <row r="1145" spans="1:9" x14ac:dyDescent="0.25">
      <c r="A1145" t="s">
        <v>1162</v>
      </c>
      <c r="B1145" s="1">
        <v>44677</v>
      </c>
      <c r="C1145">
        <v>1974</v>
      </c>
      <c r="D1145" t="s">
        <v>12</v>
      </c>
      <c r="E1145" t="s">
        <v>24</v>
      </c>
      <c r="F1145" t="s">
        <v>14</v>
      </c>
      <c r="G1145">
        <f ca="1">YEAR(TODAY()) - tbl_Customers[[#This Row],[Birth_Year]]</f>
        <v>51</v>
      </c>
      <c r="H1145" t="str" cm="1">
        <f t="array" aca="1" ref="H11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45" s="1">
        <f>EOMONTH(tbl_Customers[[#This Row],[Signup_Date]], 0)</f>
        <v>44681</v>
      </c>
    </row>
    <row r="1146" spans="1:9" x14ac:dyDescent="0.25">
      <c r="A1146" t="s">
        <v>1163</v>
      </c>
      <c r="B1146" s="1">
        <v>44687</v>
      </c>
      <c r="C1146">
        <v>1994</v>
      </c>
      <c r="D1146" t="s">
        <v>17</v>
      </c>
      <c r="E1146" t="s">
        <v>8</v>
      </c>
      <c r="F1146" t="s">
        <v>14</v>
      </c>
      <c r="G1146">
        <f ca="1">YEAR(TODAY()) - tbl_Customers[[#This Row],[Birth_Year]]</f>
        <v>31</v>
      </c>
      <c r="H1146" t="str" cm="1">
        <f t="array" aca="1" ref="H11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46" s="1">
        <f>EOMONTH(tbl_Customers[[#This Row],[Signup_Date]], 0)</f>
        <v>44712</v>
      </c>
    </row>
    <row r="1147" spans="1:9" x14ac:dyDescent="0.25">
      <c r="A1147" t="s">
        <v>1164</v>
      </c>
      <c r="B1147" s="1">
        <v>44648</v>
      </c>
      <c r="C1147">
        <v>1987</v>
      </c>
      <c r="D1147" t="s">
        <v>19</v>
      </c>
      <c r="E1147" t="s">
        <v>8</v>
      </c>
      <c r="F1147" t="s">
        <v>9</v>
      </c>
      <c r="G1147">
        <f ca="1">YEAR(TODAY()) - tbl_Customers[[#This Row],[Birth_Year]]</f>
        <v>38</v>
      </c>
      <c r="H1147" t="str" cm="1">
        <f t="array" aca="1" ref="H11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47" s="1">
        <f>EOMONTH(tbl_Customers[[#This Row],[Signup_Date]], 0)</f>
        <v>44651</v>
      </c>
    </row>
    <row r="1148" spans="1:9" x14ac:dyDescent="0.25">
      <c r="A1148" t="s">
        <v>1165</v>
      </c>
      <c r="B1148" s="1">
        <v>44545</v>
      </c>
      <c r="C1148">
        <v>1996</v>
      </c>
      <c r="D1148" t="s">
        <v>12</v>
      </c>
      <c r="E1148" t="s">
        <v>13</v>
      </c>
      <c r="F1148" t="s">
        <v>20</v>
      </c>
      <c r="G1148">
        <f ca="1">YEAR(TODAY()) - tbl_Customers[[#This Row],[Birth_Year]]</f>
        <v>29</v>
      </c>
      <c r="H1148" t="str" cm="1">
        <f t="array" aca="1" ref="H11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48" s="1">
        <f>EOMONTH(tbl_Customers[[#This Row],[Signup_Date]], 0)</f>
        <v>44561</v>
      </c>
    </row>
    <row r="1149" spans="1:9" x14ac:dyDescent="0.25">
      <c r="A1149" t="s">
        <v>1166</v>
      </c>
      <c r="B1149" s="1">
        <v>44385</v>
      </c>
      <c r="C1149">
        <v>1981</v>
      </c>
      <c r="D1149" t="s">
        <v>7</v>
      </c>
      <c r="E1149" t="s">
        <v>24</v>
      </c>
      <c r="F1149" t="s">
        <v>9</v>
      </c>
      <c r="G1149">
        <f ca="1">YEAR(TODAY()) - tbl_Customers[[#This Row],[Birth_Year]]</f>
        <v>44</v>
      </c>
      <c r="H1149" t="str" cm="1">
        <f t="array" aca="1" ref="H11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49" s="1">
        <f>EOMONTH(tbl_Customers[[#This Row],[Signup_Date]], 0)</f>
        <v>44408</v>
      </c>
    </row>
    <row r="1150" spans="1:9" x14ac:dyDescent="0.25">
      <c r="A1150" t="s">
        <v>1167</v>
      </c>
      <c r="B1150" s="1">
        <v>44249</v>
      </c>
      <c r="C1150">
        <v>1981</v>
      </c>
      <c r="D1150" t="s">
        <v>17</v>
      </c>
      <c r="E1150" t="s">
        <v>24</v>
      </c>
      <c r="F1150" t="s">
        <v>9</v>
      </c>
      <c r="G1150">
        <f ca="1">YEAR(TODAY()) - tbl_Customers[[#This Row],[Birth_Year]]</f>
        <v>44</v>
      </c>
      <c r="H1150" t="str" cm="1">
        <f t="array" aca="1" ref="H11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50" s="1">
        <f>EOMONTH(tbl_Customers[[#This Row],[Signup_Date]], 0)</f>
        <v>44255</v>
      </c>
    </row>
    <row r="1151" spans="1:9" x14ac:dyDescent="0.25">
      <c r="A1151" t="s">
        <v>1168</v>
      </c>
      <c r="B1151" s="1">
        <v>44455</v>
      </c>
      <c r="C1151">
        <v>1978</v>
      </c>
      <c r="D1151" t="s">
        <v>19</v>
      </c>
      <c r="E1151" t="s">
        <v>22</v>
      </c>
      <c r="F1151" t="s">
        <v>9</v>
      </c>
      <c r="G1151">
        <f ca="1">YEAR(TODAY()) - tbl_Customers[[#This Row],[Birth_Year]]</f>
        <v>47</v>
      </c>
      <c r="H1151" t="str" cm="1">
        <f t="array" aca="1" ref="H11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51" s="1">
        <f>EOMONTH(tbl_Customers[[#This Row],[Signup_Date]], 0)</f>
        <v>44469</v>
      </c>
    </row>
    <row r="1152" spans="1:9" x14ac:dyDescent="0.25">
      <c r="A1152" t="s">
        <v>1169</v>
      </c>
      <c r="B1152" s="1">
        <v>45079</v>
      </c>
      <c r="C1152">
        <v>1973</v>
      </c>
      <c r="D1152" t="s">
        <v>7</v>
      </c>
      <c r="E1152" t="s">
        <v>29</v>
      </c>
      <c r="F1152" t="s">
        <v>20</v>
      </c>
      <c r="G1152">
        <f ca="1">YEAR(TODAY()) - tbl_Customers[[#This Row],[Birth_Year]]</f>
        <v>52</v>
      </c>
      <c r="H1152" t="str" cm="1">
        <f t="array" aca="1" ref="H11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52" s="1">
        <f>EOMONTH(tbl_Customers[[#This Row],[Signup_Date]], 0)</f>
        <v>45107</v>
      </c>
    </row>
    <row r="1153" spans="1:9" x14ac:dyDescent="0.25">
      <c r="A1153" t="s">
        <v>1170</v>
      </c>
      <c r="B1153" s="1">
        <v>44686</v>
      </c>
      <c r="C1153">
        <v>2004</v>
      </c>
      <c r="D1153" t="s">
        <v>7</v>
      </c>
      <c r="E1153" t="s">
        <v>13</v>
      </c>
      <c r="F1153" t="s">
        <v>20</v>
      </c>
      <c r="G1153">
        <f ca="1">YEAR(TODAY()) - tbl_Customers[[#This Row],[Birth_Year]]</f>
        <v>21</v>
      </c>
      <c r="H1153" t="str" cm="1">
        <f t="array" aca="1" ref="H11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153" s="1">
        <f>EOMONTH(tbl_Customers[[#This Row],[Signup_Date]], 0)</f>
        <v>44712</v>
      </c>
    </row>
    <row r="1154" spans="1:9" x14ac:dyDescent="0.25">
      <c r="A1154" t="s">
        <v>1171</v>
      </c>
      <c r="B1154" s="1">
        <v>44313</v>
      </c>
      <c r="C1154">
        <v>1966</v>
      </c>
      <c r="D1154" t="s">
        <v>7</v>
      </c>
      <c r="E1154" t="s">
        <v>29</v>
      </c>
      <c r="F1154" t="s">
        <v>20</v>
      </c>
      <c r="G1154">
        <f ca="1">YEAR(TODAY()) - tbl_Customers[[#This Row],[Birth_Year]]</f>
        <v>59</v>
      </c>
      <c r="H1154" t="str" cm="1">
        <f t="array" aca="1" ref="H11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54" s="1">
        <f>EOMONTH(tbl_Customers[[#This Row],[Signup_Date]], 0)</f>
        <v>44316</v>
      </c>
    </row>
    <row r="1155" spans="1:9" x14ac:dyDescent="0.25">
      <c r="A1155" t="s">
        <v>1172</v>
      </c>
      <c r="B1155" s="1">
        <v>45038</v>
      </c>
      <c r="C1155">
        <v>1989</v>
      </c>
      <c r="D1155" t="s">
        <v>7</v>
      </c>
      <c r="E1155" t="s">
        <v>29</v>
      </c>
      <c r="F1155" t="s">
        <v>14</v>
      </c>
      <c r="G1155">
        <f ca="1">YEAR(TODAY()) - tbl_Customers[[#This Row],[Birth_Year]]</f>
        <v>36</v>
      </c>
      <c r="H1155" t="str" cm="1">
        <f t="array" aca="1" ref="H11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55" s="1">
        <f>EOMONTH(tbl_Customers[[#This Row],[Signup_Date]], 0)</f>
        <v>45046</v>
      </c>
    </row>
    <row r="1156" spans="1:9" x14ac:dyDescent="0.25">
      <c r="A1156" t="s">
        <v>1173</v>
      </c>
      <c r="B1156" s="1">
        <v>44263</v>
      </c>
      <c r="C1156">
        <v>2003</v>
      </c>
      <c r="D1156" t="s">
        <v>12</v>
      </c>
      <c r="E1156" t="s">
        <v>13</v>
      </c>
      <c r="F1156" t="s">
        <v>20</v>
      </c>
      <c r="G1156">
        <f ca="1">YEAR(TODAY()) - tbl_Customers[[#This Row],[Birth_Year]]</f>
        <v>22</v>
      </c>
      <c r="H1156" t="str" cm="1">
        <f t="array" aca="1" ref="H11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156" s="1">
        <f>EOMONTH(tbl_Customers[[#This Row],[Signup_Date]], 0)</f>
        <v>44286</v>
      </c>
    </row>
    <row r="1157" spans="1:9" x14ac:dyDescent="0.25">
      <c r="A1157" t="s">
        <v>1174</v>
      </c>
      <c r="B1157" s="1">
        <v>44607</v>
      </c>
      <c r="C1157">
        <v>1973</v>
      </c>
      <c r="D1157" t="s">
        <v>12</v>
      </c>
      <c r="E1157" t="s">
        <v>24</v>
      </c>
      <c r="F1157" t="s">
        <v>14</v>
      </c>
      <c r="G1157">
        <f ca="1">YEAR(TODAY()) - tbl_Customers[[#This Row],[Birth_Year]]</f>
        <v>52</v>
      </c>
      <c r="H1157" t="str" cm="1">
        <f t="array" aca="1" ref="H11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57" s="1">
        <f>EOMONTH(tbl_Customers[[#This Row],[Signup_Date]], 0)</f>
        <v>44620</v>
      </c>
    </row>
    <row r="1158" spans="1:9" x14ac:dyDescent="0.25">
      <c r="A1158" t="s">
        <v>1175</v>
      </c>
      <c r="B1158" s="1">
        <v>44700</v>
      </c>
      <c r="C1158">
        <v>1986</v>
      </c>
      <c r="D1158" t="s">
        <v>12</v>
      </c>
      <c r="E1158" t="s">
        <v>13</v>
      </c>
      <c r="F1158" t="s">
        <v>14</v>
      </c>
      <c r="G1158">
        <f ca="1">YEAR(TODAY()) - tbl_Customers[[#This Row],[Birth_Year]]</f>
        <v>39</v>
      </c>
      <c r="H1158" t="str" cm="1">
        <f t="array" aca="1" ref="H11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58" s="1">
        <f>EOMONTH(tbl_Customers[[#This Row],[Signup_Date]], 0)</f>
        <v>44712</v>
      </c>
    </row>
    <row r="1159" spans="1:9" x14ac:dyDescent="0.25">
      <c r="A1159" t="s">
        <v>1176</v>
      </c>
      <c r="B1159" s="1">
        <v>44272</v>
      </c>
      <c r="C1159">
        <v>1968</v>
      </c>
      <c r="D1159" t="s">
        <v>19</v>
      </c>
      <c r="E1159" t="s">
        <v>29</v>
      </c>
      <c r="F1159" t="s">
        <v>20</v>
      </c>
      <c r="G1159">
        <f ca="1">YEAR(TODAY()) - tbl_Customers[[#This Row],[Birth_Year]]</f>
        <v>57</v>
      </c>
      <c r="H1159" t="str" cm="1">
        <f t="array" aca="1" ref="H11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59" s="1">
        <f>EOMONTH(tbl_Customers[[#This Row],[Signup_Date]], 0)</f>
        <v>44286</v>
      </c>
    </row>
    <row r="1160" spans="1:9" x14ac:dyDescent="0.25">
      <c r="A1160" t="s">
        <v>1177</v>
      </c>
      <c r="B1160" s="1">
        <v>44787</v>
      </c>
      <c r="C1160">
        <v>1990</v>
      </c>
      <c r="D1160" t="s">
        <v>19</v>
      </c>
      <c r="E1160" t="s">
        <v>24</v>
      </c>
      <c r="F1160" t="s">
        <v>20</v>
      </c>
      <c r="G1160">
        <f ca="1">YEAR(TODAY()) - tbl_Customers[[#This Row],[Birth_Year]]</f>
        <v>35</v>
      </c>
      <c r="H1160" t="str" cm="1">
        <f t="array" aca="1" ref="H11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60" s="1">
        <f>EOMONTH(tbl_Customers[[#This Row],[Signup_Date]], 0)</f>
        <v>44804</v>
      </c>
    </row>
    <row r="1161" spans="1:9" x14ac:dyDescent="0.25">
      <c r="A1161" t="s">
        <v>1178</v>
      </c>
      <c r="B1161" s="1">
        <v>44841</v>
      </c>
      <c r="C1161">
        <v>1993</v>
      </c>
      <c r="D1161" t="s">
        <v>19</v>
      </c>
      <c r="E1161" t="s">
        <v>8</v>
      </c>
      <c r="F1161" t="s">
        <v>20</v>
      </c>
      <c r="G1161">
        <f ca="1">YEAR(TODAY()) - tbl_Customers[[#This Row],[Birth_Year]]</f>
        <v>32</v>
      </c>
      <c r="H1161" t="str" cm="1">
        <f t="array" aca="1" ref="H11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61" s="1">
        <f>EOMONTH(tbl_Customers[[#This Row],[Signup_Date]], 0)</f>
        <v>44865</v>
      </c>
    </row>
    <row r="1162" spans="1:9" x14ac:dyDescent="0.25">
      <c r="A1162" t="s">
        <v>1179</v>
      </c>
      <c r="B1162" s="1">
        <v>44899</v>
      </c>
      <c r="C1162">
        <v>1998</v>
      </c>
      <c r="D1162" t="s">
        <v>26</v>
      </c>
      <c r="E1162" t="s">
        <v>13</v>
      </c>
      <c r="F1162" t="s">
        <v>14</v>
      </c>
      <c r="G1162">
        <f ca="1">YEAR(TODAY()) - tbl_Customers[[#This Row],[Birth_Year]]</f>
        <v>27</v>
      </c>
      <c r="H1162" t="str" cm="1">
        <f t="array" aca="1" ref="H11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62" s="1">
        <f>EOMONTH(tbl_Customers[[#This Row],[Signup_Date]], 0)</f>
        <v>44926</v>
      </c>
    </row>
    <row r="1163" spans="1:9" x14ac:dyDescent="0.25">
      <c r="A1163" t="s">
        <v>1180</v>
      </c>
      <c r="B1163" s="1">
        <v>44251</v>
      </c>
      <c r="C1163">
        <v>1987</v>
      </c>
      <c r="D1163" t="s">
        <v>19</v>
      </c>
      <c r="E1163" t="s">
        <v>13</v>
      </c>
      <c r="F1163" t="s">
        <v>9</v>
      </c>
      <c r="G1163">
        <f ca="1">YEAR(TODAY()) - tbl_Customers[[#This Row],[Birth_Year]]</f>
        <v>38</v>
      </c>
      <c r="H1163" t="str" cm="1">
        <f t="array" aca="1" ref="H11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63" s="1">
        <f>EOMONTH(tbl_Customers[[#This Row],[Signup_Date]], 0)</f>
        <v>44255</v>
      </c>
    </row>
    <row r="1164" spans="1:9" x14ac:dyDescent="0.25">
      <c r="A1164" t="s">
        <v>1181</v>
      </c>
      <c r="B1164" s="1">
        <v>44352</v>
      </c>
      <c r="C1164">
        <v>2001</v>
      </c>
      <c r="D1164" t="s">
        <v>12</v>
      </c>
      <c r="E1164" t="s">
        <v>24</v>
      </c>
      <c r="F1164" t="s">
        <v>20</v>
      </c>
      <c r="G1164">
        <f ca="1">YEAR(TODAY()) - tbl_Customers[[#This Row],[Birth_Year]]</f>
        <v>24</v>
      </c>
      <c r="H1164" t="str" cm="1">
        <f t="array" aca="1" ref="H11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164" s="1">
        <f>EOMONTH(tbl_Customers[[#This Row],[Signup_Date]], 0)</f>
        <v>44377</v>
      </c>
    </row>
    <row r="1165" spans="1:9" x14ac:dyDescent="0.25">
      <c r="A1165" t="s">
        <v>1182</v>
      </c>
      <c r="B1165" s="1">
        <v>44349</v>
      </c>
      <c r="C1165">
        <v>1975</v>
      </c>
      <c r="D1165" t="s">
        <v>12</v>
      </c>
      <c r="E1165" t="s">
        <v>8</v>
      </c>
      <c r="F1165" t="s">
        <v>20</v>
      </c>
      <c r="G1165">
        <f ca="1">YEAR(TODAY()) - tbl_Customers[[#This Row],[Birth_Year]]</f>
        <v>50</v>
      </c>
      <c r="H1165" t="str" cm="1">
        <f t="array" aca="1" ref="H11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65" s="1">
        <f>EOMONTH(tbl_Customers[[#This Row],[Signup_Date]], 0)</f>
        <v>44377</v>
      </c>
    </row>
    <row r="1166" spans="1:9" x14ac:dyDescent="0.25">
      <c r="A1166" t="s">
        <v>1183</v>
      </c>
      <c r="B1166" s="1">
        <v>45027</v>
      </c>
      <c r="C1166">
        <v>1970</v>
      </c>
      <c r="D1166" t="s">
        <v>26</v>
      </c>
      <c r="E1166" t="s">
        <v>8</v>
      </c>
      <c r="F1166" t="s">
        <v>20</v>
      </c>
      <c r="G1166">
        <f ca="1">YEAR(TODAY()) - tbl_Customers[[#This Row],[Birth_Year]]</f>
        <v>55</v>
      </c>
      <c r="H1166" t="str" cm="1">
        <f t="array" aca="1" ref="H11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66" s="1">
        <f>EOMONTH(tbl_Customers[[#This Row],[Signup_Date]], 0)</f>
        <v>45046</v>
      </c>
    </row>
    <row r="1167" spans="1:9" x14ac:dyDescent="0.25">
      <c r="A1167" t="s">
        <v>1184</v>
      </c>
      <c r="B1167" s="1">
        <v>44773</v>
      </c>
      <c r="C1167">
        <v>1982</v>
      </c>
      <c r="D1167" t="s">
        <v>26</v>
      </c>
      <c r="E1167" t="s">
        <v>24</v>
      </c>
      <c r="F1167" t="s">
        <v>14</v>
      </c>
      <c r="G1167">
        <f ca="1">YEAR(TODAY()) - tbl_Customers[[#This Row],[Birth_Year]]</f>
        <v>43</v>
      </c>
      <c r="H1167" t="str" cm="1">
        <f t="array" aca="1" ref="H11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67" s="1">
        <f>EOMONTH(tbl_Customers[[#This Row],[Signup_Date]], 0)</f>
        <v>44773</v>
      </c>
    </row>
    <row r="1168" spans="1:9" x14ac:dyDescent="0.25">
      <c r="A1168" t="s">
        <v>1185</v>
      </c>
      <c r="B1168" s="1">
        <v>44508</v>
      </c>
      <c r="C1168">
        <v>1985</v>
      </c>
      <c r="D1168" t="s">
        <v>19</v>
      </c>
      <c r="E1168" t="s">
        <v>22</v>
      </c>
      <c r="F1168" t="s">
        <v>14</v>
      </c>
      <c r="G1168">
        <f ca="1">YEAR(TODAY()) - tbl_Customers[[#This Row],[Birth_Year]]</f>
        <v>40</v>
      </c>
      <c r="H1168" t="str" cm="1">
        <f t="array" aca="1" ref="H11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68" s="1">
        <f>EOMONTH(tbl_Customers[[#This Row],[Signup_Date]], 0)</f>
        <v>44530</v>
      </c>
    </row>
    <row r="1169" spans="1:9" x14ac:dyDescent="0.25">
      <c r="A1169" t="s">
        <v>1186</v>
      </c>
      <c r="B1169" s="1">
        <v>44284</v>
      </c>
      <c r="C1169">
        <v>2000</v>
      </c>
      <c r="D1169" t="s">
        <v>17</v>
      </c>
      <c r="E1169" t="s">
        <v>13</v>
      </c>
      <c r="F1169" t="s">
        <v>9</v>
      </c>
      <c r="G1169">
        <f ca="1">YEAR(TODAY()) - tbl_Customers[[#This Row],[Birth_Year]]</f>
        <v>25</v>
      </c>
      <c r="H1169" t="str" cm="1">
        <f t="array" aca="1" ref="H11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69" s="1">
        <f>EOMONTH(tbl_Customers[[#This Row],[Signup_Date]], 0)</f>
        <v>44286</v>
      </c>
    </row>
    <row r="1170" spans="1:9" x14ac:dyDescent="0.25">
      <c r="A1170" t="s">
        <v>1187</v>
      </c>
      <c r="B1170" s="1">
        <v>44451</v>
      </c>
      <c r="C1170">
        <v>2002</v>
      </c>
      <c r="D1170" t="s">
        <v>26</v>
      </c>
      <c r="E1170" t="s">
        <v>13</v>
      </c>
      <c r="F1170" t="s">
        <v>20</v>
      </c>
      <c r="G1170">
        <f ca="1">YEAR(TODAY()) - tbl_Customers[[#This Row],[Birth_Year]]</f>
        <v>23</v>
      </c>
      <c r="H1170" t="str" cm="1">
        <f t="array" aca="1" ref="H11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170" s="1">
        <f>EOMONTH(tbl_Customers[[#This Row],[Signup_Date]], 0)</f>
        <v>44469</v>
      </c>
    </row>
    <row r="1171" spans="1:9" x14ac:dyDescent="0.25">
      <c r="A1171" t="s">
        <v>1188</v>
      </c>
      <c r="B1171" s="1">
        <v>44318</v>
      </c>
      <c r="C1171">
        <v>1998</v>
      </c>
      <c r="D1171" t="s">
        <v>7</v>
      </c>
      <c r="E1171" t="s">
        <v>29</v>
      </c>
      <c r="F1171" t="s">
        <v>14</v>
      </c>
      <c r="G1171">
        <f ca="1">YEAR(TODAY()) - tbl_Customers[[#This Row],[Birth_Year]]</f>
        <v>27</v>
      </c>
      <c r="H1171" t="str" cm="1">
        <f t="array" aca="1" ref="H11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71" s="1">
        <f>EOMONTH(tbl_Customers[[#This Row],[Signup_Date]], 0)</f>
        <v>44347</v>
      </c>
    </row>
    <row r="1172" spans="1:9" x14ac:dyDescent="0.25">
      <c r="A1172" t="s">
        <v>1189</v>
      </c>
      <c r="B1172" s="1">
        <v>44768</v>
      </c>
      <c r="C1172">
        <v>1981</v>
      </c>
      <c r="D1172" t="s">
        <v>12</v>
      </c>
      <c r="E1172" t="s">
        <v>24</v>
      </c>
      <c r="F1172" t="s">
        <v>9</v>
      </c>
      <c r="G1172">
        <f ca="1">YEAR(TODAY()) - tbl_Customers[[#This Row],[Birth_Year]]</f>
        <v>44</v>
      </c>
      <c r="H1172" t="str" cm="1">
        <f t="array" aca="1" ref="H11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72" s="1">
        <f>EOMONTH(tbl_Customers[[#This Row],[Signup_Date]], 0)</f>
        <v>44773</v>
      </c>
    </row>
    <row r="1173" spans="1:9" x14ac:dyDescent="0.25">
      <c r="A1173" t="s">
        <v>1190</v>
      </c>
      <c r="B1173" s="1">
        <v>44979</v>
      </c>
      <c r="C1173">
        <v>2001</v>
      </c>
      <c r="D1173" t="s">
        <v>7</v>
      </c>
      <c r="E1173" t="s">
        <v>29</v>
      </c>
      <c r="F1173" t="s">
        <v>20</v>
      </c>
      <c r="G1173">
        <f ca="1">YEAR(TODAY()) - tbl_Customers[[#This Row],[Birth_Year]]</f>
        <v>24</v>
      </c>
      <c r="H1173" t="str" cm="1">
        <f t="array" aca="1" ref="H11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173" s="1">
        <f>EOMONTH(tbl_Customers[[#This Row],[Signup_Date]], 0)</f>
        <v>44985</v>
      </c>
    </row>
    <row r="1174" spans="1:9" x14ac:dyDescent="0.25">
      <c r="A1174" t="s">
        <v>1191</v>
      </c>
      <c r="B1174" s="1">
        <v>44623</v>
      </c>
      <c r="C1174">
        <v>1989</v>
      </c>
      <c r="D1174" t="s">
        <v>12</v>
      </c>
      <c r="E1174" t="s">
        <v>29</v>
      </c>
      <c r="F1174" t="s">
        <v>14</v>
      </c>
      <c r="G1174">
        <f ca="1">YEAR(TODAY()) - tbl_Customers[[#This Row],[Birth_Year]]</f>
        <v>36</v>
      </c>
      <c r="H1174" t="str" cm="1">
        <f t="array" aca="1" ref="H11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74" s="1">
        <f>EOMONTH(tbl_Customers[[#This Row],[Signup_Date]], 0)</f>
        <v>44651</v>
      </c>
    </row>
    <row r="1175" spans="1:9" x14ac:dyDescent="0.25">
      <c r="A1175" t="s">
        <v>1192</v>
      </c>
      <c r="B1175" s="1">
        <v>44817</v>
      </c>
      <c r="C1175">
        <v>2002</v>
      </c>
      <c r="D1175" t="s">
        <v>12</v>
      </c>
      <c r="E1175" t="s">
        <v>8</v>
      </c>
      <c r="F1175" t="s">
        <v>20</v>
      </c>
      <c r="G1175">
        <f ca="1">YEAR(TODAY()) - tbl_Customers[[#This Row],[Birth_Year]]</f>
        <v>23</v>
      </c>
      <c r="H1175" t="str" cm="1">
        <f t="array" aca="1" ref="H11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175" s="1">
        <f>EOMONTH(tbl_Customers[[#This Row],[Signup_Date]], 0)</f>
        <v>44834</v>
      </c>
    </row>
    <row r="1176" spans="1:9" x14ac:dyDescent="0.25">
      <c r="A1176" t="s">
        <v>1193</v>
      </c>
      <c r="B1176" s="1">
        <v>44807</v>
      </c>
      <c r="C1176">
        <v>1976</v>
      </c>
      <c r="D1176" t="s">
        <v>26</v>
      </c>
      <c r="E1176" t="s">
        <v>13</v>
      </c>
      <c r="F1176" t="s">
        <v>20</v>
      </c>
      <c r="G1176">
        <f ca="1">YEAR(TODAY()) - tbl_Customers[[#This Row],[Birth_Year]]</f>
        <v>49</v>
      </c>
      <c r="H1176" t="str" cm="1">
        <f t="array" aca="1" ref="H11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76" s="1">
        <f>EOMONTH(tbl_Customers[[#This Row],[Signup_Date]], 0)</f>
        <v>44834</v>
      </c>
    </row>
    <row r="1177" spans="1:9" x14ac:dyDescent="0.25">
      <c r="A1177" t="s">
        <v>1194</v>
      </c>
      <c r="B1177" s="1">
        <v>45006</v>
      </c>
      <c r="C1177">
        <v>1987</v>
      </c>
      <c r="D1177" t="s">
        <v>26</v>
      </c>
      <c r="E1177" t="s">
        <v>29</v>
      </c>
      <c r="F1177" t="s">
        <v>14</v>
      </c>
      <c r="G1177">
        <f ca="1">YEAR(TODAY()) - tbl_Customers[[#This Row],[Birth_Year]]</f>
        <v>38</v>
      </c>
      <c r="H1177" t="str" cm="1">
        <f t="array" aca="1" ref="H11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77" s="1">
        <f>EOMONTH(tbl_Customers[[#This Row],[Signup_Date]], 0)</f>
        <v>45016</v>
      </c>
    </row>
    <row r="1178" spans="1:9" x14ac:dyDescent="0.25">
      <c r="A1178" t="s">
        <v>1195</v>
      </c>
      <c r="B1178" s="1">
        <v>44830</v>
      </c>
      <c r="C1178">
        <v>1986</v>
      </c>
      <c r="D1178" t="s">
        <v>7</v>
      </c>
      <c r="E1178" t="s">
        <v>8</v>
      </c>
      <c r="F1178" t="s">
        <v>14</v>
      </c>
      <c r="G1178">
        <f ca="1">YEAR(TODAY()) - tbl_Customers[[#This Row],[Birth_Year]]</f>
        <v>39</v>
      </c>
      <c r="H1178" t="str" cm="1">
        <f t="array" aca="1" ref="H11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78" s="1">
        <f>EOMONTH(tbl_Customers[[#This Row],[Signup_Date]], 0)</f>
        <v>44834</v>
      </c>
    </row>
    <row r="1179" spans="1:9" x14ac:dyDescent="0.25">
      <c r="A1179" t="s">
        <v>1196</v>
      </c>
      <c r="B1179" s="1">
        <v>44428</v>
      </c>
      <c r="C1179">
        <v>1985</v>
      </c>
      <c r="D1179" t="s">
        <v>12</v>
      </c>
      <c r="E1179" t="s">
        <v>24</v>
      </c>
      <c r="F1179" t="s">
        <v>14</v>
      </c>
      <c r="G1179">
        <f ca="1">YEAR(TODAY()) - tbl_Customers[[#This Row],[Birth_Year]]</f>
        <v>40</v>
      </c>
      <c r="H1179" t="str" cm="1">
        <f t="array" aca="1" ref="H11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79" s="1">
        <f>EOMONTH(tbl_Customers[[#This Row],[Signup_Date]], 0)</f>
        <v>44439</v>
      </c>
    </row>
    <row r="1180" spans="1:9" x14ac:dyDescent="0.25">
      <c r="A1180" t="s">
        <v>1197</v>
      </c>
      <c r="B1180" s="1">
        <v>44991</v>
      </c>
      <c r="C1180">
        <v>1991</v>
      </c>
      <c r="D1180" t="s">
        <v>7</v>
      </c>
      <c r="E1180" t="s">
        <v>29</v>
      </c>
      <c r="F1180" t="s">
        <v>20</v>
      </c>
      <c r="G1180">
        <f ca="1">YEAR(TODAY()) - tbl_Customers[[#This Row],[Birth_Year]]</f>
        <v>34</v>
      </c>
      <c r="H1180" t="str" cm="1">
        <f t="array" aca="1" ref="H11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80" s="1">
        <f>EOMONTH(tbl_Customers[[#This Row],[Signup_Date]], 0)</f>
        <v>45016</v>
      </c>
    </row>
    <row r="1181" spans="1:9" x14ac:dyDescent="0.25">
      <c r="A1181" t="s">
        <v>1198</v>
      </c>
      <c r="B1181" s="1">
        <v>44732</v>
      </c>
      <c r="C1181">
        <v>1995</v>
      </c>
      <c r="D1181" t="s">
        <v>17</v>
      </c>
      <c r="E1181" t="s">
        <v>13</v>
      </c>
      <c r="F1181" t="s">
        <v>20</v>
      </c>
      <c r="G1181">
        <f ca="1">YEAR(TODAY()) - tbl_Customers[[#This Row],[Birth_Year]]</f>
        <v>30</v>
      </c>
      <c r="H1181" t="str" cm="1">
        <f t="array" aca="1" ref="H11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81" s="1">
        <f>EOMONTH(tbl_Customers[[#This Row],[Signup_Date]], 0)</f>
        <v>44742</v>
      </c>
    </row>
    <row r="1182" spans="1:9" x14ac:dyDescent="0.25">
      <c r="A1182" t="s">
        <v>1199</v>
      </c>
      <c r="B1182" s="1">
        <v>44586</v>
      </c>
      <c r="C1182">
        <v>1970</v>
      </c>
      <c r="D1182" t="s">
        <v>7</v>
      </c>
      <c r="E1182" t="s">
        <v>29</v>
      </c>
      <c r="F1182" t="s">
        <v>9</v>
      </c>
      <c r="G1182">
        <f ca="1">YEAR(TODAY()) - tbl_Customers[[#This Row],[Birth_Year]]</f>
        <v>55</v>
      </c>
      <c r="H1182" t="str" cm="1">
        <f t="array" aca="1" ref="H11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82" s="1">
        <f>EOMONTH(tbl_Customers[[#This Row],[Signup_Date]], 0)</f>
        <v>44592</v>
      </c>
    </row>
    <row r="1183" spans="1:9" x14ac:dyDescent="0.25">
      <c r="A1183" t="s">
        <v>1200</v>
      </c>
      <c r="B1183" s="1">
        <v>44658</v>
      </c>
      <c r="C1183">
        <v>1991</v>
      </c>
      <c r="D1183" t="s">
        <v>19</v>
      </c>
      <c r="E1183" t="s">
        <v>24</v>
      </c>
      <c r="F1183" t="s">
        <v>20</v>
      </c>
      <c r="G1183">
        <f ca="1">YEAR(TODAY()) - tbl_Customers[[#This Row],[Birth_Year]]</f>
        <v>34</v>
      </c>
      <c r="H1183" t="str" cm="1">
        <f t="array" aca="1" ref="H11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83" s="1">
        <f>EOMONTH(tbl_Customers[[#This Row],[Signup_Date]], 0)</f>
        <v>44681</v>
      </c>
    </row>
    <row r="1184" spans="1:9" x14ac:dyDescent="0.25">
      <c r="A1184" t="s">
        <v>1201</v>
      </c>
      <c r="B1184" s="1">
        <v>44650</v>
      </c>
      <c r="C1184">
        <v>2004</v>
      </c>
      <c r="D1184" t="s">
        <v>7</v>
      </c>
      <c r="E1184" t="s">
        <v>29</v>
      </c>
      <c r="F1184" t="s">
        <v>14</v>
      </c>
      <c r="G1184">
        <f ca="1">YEAR(TODAY()) - tbl_Customers[[#This Row],[Birth_Year]]</f>
        <v>21</v>
      </c>
      <c r="H1184" t="str" cm="1">
        <f t="array" aca="1" ref="H11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184" s="1">
        <f>EOMONTH(tbl_Customers[[#This Row],[Signup_Date]], 0)</f>
        <v>44651</v>
      </c>
    </row>
    <row r="1185" spans="1:9" x14ac:dyDescent="0.25">
      <c r="A1185" t="s">
        <v>1202</v>
      </c>
      <c r="B1185" s="1">
        <v>44501</v>
      </c>
      <c r="C1185">
        <v>1998</v>
      </c>
      <c r="D1185" t="s">
        <v>19</v>
      </c>
      <c r="E1185" t="s">
        <v>13</v>
      </c>
      <c r="F1185" t="s">
        <v>20</v>
      </c>
      <c r="G1185">
        <f ca="1">YEAR(TODAY()) - tbl_Customers[[#This Row],[Birth_Year]]</f>
        <v>27</v>
      </c>
      <c r="H1185" t="str" cm="1">
        <f t="array" aca="1" ref="H11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85" s="1">
        <f>EOMONTH(tbl_Customers[[#This Row],[Signup_Date]], 0)</f>
        <v>44530</v>
      </c>
    </row>
    <row r="1186" spans="1:9" x14ac:dyDescent="0.25">
      <c r="A1186" t="s">
        <v>1203</v>
      </c>
      <c r="B1186" s="1">
        <v>45077</v>
      </c>
      <c r="C1186">
        <v>1976</v>
      </c>
      <c r="D1186" t="s">
        <v>19</v>
      </c>
      <c r="E1186" t="s">
        <v>8</v>
      </c>
      <c r="F1186" t="s">
        <v>9</v>
      </c>
      <c r="G1186">
        <f ca="1">YEAR(TODAY()) - tbl_Customers[[#This Row],[Birth_Year]]</f>
        <v>49</v>
      </c>
      <c r="H1186" t="str" cm="1">
        <f t="array" aca="1" ref="H11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86" s="1">
        <f>EOMONTH(tbl_Customers[[#This Row],[Signup_Date]], 0)</f>
        <v>45077</v>
      </c>
    </row>
    <row r="1187" spans="1:9" x14ac:dyDescent="0.25">
      <c r="A1187" t="s">
        <v>1204</v>
      </c>
      <c r="B1187" s="1">
        <v>44799</v>
      </c>
      <c r="C1187">
        <v>1971</v>
      </c>
      <c r="D1187" t="s">
        <v>19</v>
      </c>
      <c r="E1187" t="s">
        <v>13</v>
      </c>
      <c r="F1187" t="s">
        <v>9</v>
      </c>
      <c r="G1187">
        <f ca="1">YEAR(TODAY()) - tbl_Customers[[#This Row],[Birth_Year]]</f>
        <v>54</v>
      </c>
      <c r="H1187" t="str" cm="1">
        <f t="array" aca="1" ref="H11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87" s="1">
        <f>EOMONTH(tbl_Customers[[#This Row],[Signup_Date]], 0)</f>
        <v>44804</v>
      </c>
    </row>
    <row r="1188" spans="1:9" x14ac:dyDescent="0.25">
      <c r="A1188" t="s">
        <v>1205</v>
      </c>
      <c r="B1188" s="1">
        <v>44636</v>
      </c>
      <c r="C1188">
        <v>1974</v>
      </c>
      <c r="D1188" t="s">
        <v>17</v>
      </c>
      <c r="E1188" t="s">
        <v>8</v>
      </c>
      <c r="F1188" t="s">
        <v>14</v>
      </c>
      <c r="G1188">
        <f ca="1">YEAR(TODAY()) - tbl_Customers[[#This Row],[Birth_Year]]</f>
        <v>51</v>
      </c>
      <c r="H1188" t="str" cm="1">
        <f t="array" aca="1" ref="H11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88" s="1">
        <f>EOMONTH(tbl_Customers[[#This Row],[Signup_Date]], 0)</f>
        <v>44651</v>
      </c>
    </row>
    <row r="1189" spans="1:9" x14ac:dyDescent="0.25">
      <c r="A1189" t="s">
        <v>1206</v>
      </c>
      <c r="B1189" s="1">
        <v>44509</v>
      </c>
      <c r="C1189">
        <v>1981</v>
      </c>
      <c r="D1189" t="s">
        <v>7</v>
      </c>
      <c r="E1189" t="s">
        <v>22</v>
      </c>
      <c r="F1189" t="s">
        <v>14</v>
      </c>
      <c r="G1189">
        <f ca="1">YEAR(TODAY()) - tbl_Customers[[#This Row],[Birth_Year]]</f>
        <v>44</v>
      </c>
      <c r="H1189" t="str" cm="1">
        <f t="array" aca="1" ref="H11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89" s="1">
        <f>EOMONTH(tbl_Customers[[#This Row],[Signup_Date]], 0)</f>
        <v>44530</v>
      </c>
    </row>
    <row r="1190" spans="1:9" x14ac:dyDescent="0.25">
      <c r="A1190" t="s">
        <v>1207</v>
      </c>
      <c r="B1190" s="1">
        <v>44779</v>
      </c>
      <c r="C1190">
        <v>1990</v>
      </c>
      <c r="D1190" t="s">
        <v>7</v>
      </c>
      <c r="E1190" t="s">
        <v>13</v>
      </c>
      <c r="F1190" t="s">
        <v>9</v>
      </c>
      <c r="G1190">
        <f ca="1">YEAR(TODAY()) - tbl_Customers[[#This Row],[Birth_Year]]</f>
        <v>35</v>
      </c>
      <c r="H1190" t="str" cm="1">
        <f t="array" aca="1" ref="H11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90" s="1">
        <f>EOMONTH(tbl_Customers[[#This Row],[Signup_Date]], 0)</f>
        <v>44804</v>
      </c>
    </row>
    <row r="1191" spans="1:9" x14ac:dyDescent="0.25">
      <c r="A1191" t="s">
        <v>1208</v>
      </c>
      <c r="B1191" s="1">
        <v>44832</v>
      </c>
      <c r="C1191">
        <v>1985</v>
      </c>
      <c r="D1191" t="s">
        <v>17</v>
      </c>
      <c r="E1191" t="s">
        <v>13</v>
      </c>
      <c r="F1191" t="s">
        <v>9</v>
      </c>
      <c r="G1191">
        <f ca="1">YEAR(TODAY()) - tbl_Customers[[#This Row],[Birth_Year]]</f>
        <v>40</v>
      </c>
      <c r="H1191" t="str" cm="1">
        <f t="array" aca="1" ref="H11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91" s="1">
        <f>EOMONTH(tbl_Customers[[#This Row],[Signup_Date]], 0)</f>
        <v>44834</v>
      </c>
    </row>
    <row r="1192" spans="1:9" x14ac:dyDescent="0.25">
      <c r="A1192" t="s">
        <v>1209</v>
      </c>
      <c r="B1192" s="1">
        <v>44258</v>
      </c>
      <c r="C1192">
        <v>1992</v>
      </c>
      <c r="D1192" t="s">
        <v>12</v>
      </c>
      <c r="E1192" t="s">
        <v>24</v>
      </c>
      <c r="F1192" t="s">
        <v>9</v>
      </c>
      <c r="G1192">
        <f ca="1">YEAR(TODAY()) - tbl_Customers[[#This Row],[Birth_Year]]</f>
        <v>33</v>
      </c>
      <c r="H1192" t="str" cm="1">
        <f t="array" aca="1" ref="H11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92" s="1">
        <f>EOMONTH(tbl_Customers[[#This Row],[Signup_Date]], 0)</f>
        <v>44286</v>
      </c>
    </row>
    <row r="1193" spans="1:9" x14ac:dyDescent="0.25">
      <c r="A1193" t="s">
        <v>1210</v>
      </c>
      <c r="B1193" s="1">
        <v>44821</v>
      </c>
      <c r="C1193">
        <v>1966</v>
      </c>
      <c r="D1193" t="s">
        <v>26</v>
      </c>
      <c r="E1193" t="s">
        <v>29</v>
      </c>
      <c r="F1193" t="s">
        <v>14</v>
      </c>
      <c r="G1193">
        <f ca="1">YEAR(TODAY()) - tbl_Customers[[#This Row],[Birth_Year]]</f>
        <v>59</v>
      </c>
      <c r="H1193" t="str" cm="1">
        <f t="array" aca="1" ref="H11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93" s="1">
        <f>EOMONTH(tbl_Customers[[#This Row],[Signup_Date]], 0)</f>
        <v>44834</v>
      </c>
    </row>
    <row r="1194" spans="1:9" x14ac:dyDescent="0.25">
      <c r="A1194" t="s">
        <v>1211</v>
      </c>
      <c r="B1194" s="1">
        <v>44954</v>
      </c>
      <c r="C1194">
        <v>1965</v>
      </c>
      <c r="D1194" t="s">
        <v>7</v>
      </c>
      <c r="E1194" t="s">
        <v>8</v>
      </c>
      <c r="F1194" t="s">
        <v>9</v>
      </c>
      <c r="G1194">
        <f ca="1">YEAR(TODAY()) - tbl_Customers[[#This Row],[Birth_Year]]</f>
        <v>60</v>
      </c>
      <c r="H1194" t="str" cm="1">
        <f t="array" aca="1" ref="H11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194" s="1">
        <f>EOMONTH(tbl_Customers[[#This Row],[Signup_Date]], 0)</f>
        <v>44957</v>
      </c>
    </row>
    <row r="1195" spans="1:9" x14ac:dyDescent="0.25">
      <c r="A1195" t="s">
        <v>1212</v>
      </c>
      <c r="B1195" s="1">
        <v>44298</v>
      </c>
      <c r="C1195">
        <v>2000</v>
      </c>
      <c r="D1195" t="s">
        <v>26</v>
      </c>
      <c r="E1195" t="s">
        <v>8</v>
      </c>
      <c r="F1195" t="s">
        <v>9</v>
      </c>
      <c r="G1195">
        <f ca="1">YEAR(TODAY()) - tbl_Customers[[#This Row],[Birth_Year]]</f>
        <v>25</v>
      </c>
      <c r="H1195" t="str" cm="1">
        <f t="array" aca="1" ref="H11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95" s="1">
        <f>EOMONTH(tbl_Customers[[#This Row],[Signup_Date]], 0)</f>
        <v>44316</v>
      </c>
    </row>
    <row r="1196" spans="1:9" x14ac:dyDescent="0.25">
      <c r="A1196" t="s">
        <v>1213</v>
      </c>
      <c r="B1196" s="1">
        <v>44978</v>
      </c>
      <c r="C1196">
        <v>1990</v>
      </c>
      <c r="D1196" t="s">
        <v>17</v>
      </c>
      <c r="E1196" t="s">
        <v>24</v>
      </c>
      <c r="F1196" t="s">
        <v>14</v>
      </c>
      <c r="G1196">
        <f ca="1">YEAR(TODAY()) - tbl_Customers[[#This Row],[Birth_Year]]</f>
        <v>35</v>
      </c>
      <c r="H1196" t="str" cm="1">
        <f t="array" aca="1" ref="H11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96" s="1">
        <f>EOMONTH(tbl_Customers[[#This Row],[Signup_Date]], 0)</f>
        <v>44985</v>
      </c>
    </row>
    <row r="1197" spans="1:9" x14ac:dyDescent="0.25">
      <c r="A1197" t="s">
        <v>1214</v>
      </c>
      <c r="B1197" s="1">
        <v>44409</v>
      </c>
      <c r="C1197">
        <v>1993</v>
      </c>
      <c r="D1197" t="s">
        <v>12</v>
      </c>
      <c r="E1197" t="s">
        <v>24</v>
      </c>
      <c r="F1197" t="s">
        <v>20</v>
      </c>
      <c r="G1197">
        <f ca="1">YEAR(TODAY()) - tbl_Customers[[#This Row],[Birth_Year]]</f>
        <v>32</v>
      </c>
      <c r="H1197" t="str" cm="1">
        <f t="array" aca="1" ref="H11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197" s="1">
        <f>EOMONTH(tbl_Customers[[#This Row],[Signup_Date]], 0)</f>
        <v>44439</v>
      </c>
    </row>
    <row r="1198" spans="1:9" x14ac:dyDescent="0.25">
      <c r="A1198" t="s">
        <v>1215</v>
      </c>
      <c r="B1198" s="1">
        <v>44837</v>
      </c>
      <c r="C1198">
        <v>1985</v>
      </c>
      <c r="D1198" t="s">
        <v>12</v>
      </c>
      <c r="E1198" t="s">
        <v>29</v>
      </c>
      <c r="F1198" t="s">
        <v>20</v>
      </c>
      <c r="G1198">
        <f ca="1">YEAR(TODAY()) - tbl_Customers[[#This Row],[Birth_Year]]</f>
        <v>40</v>
      </c>
      <c r="H1198" t="str" cm="1">
        <f t="array" aca="1" ref="H11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198" s="1">
        <f>EOMONTH(tbl_Customers[[#This Row],[Signup_Date]], 0)</f>
        <v>44865</v>
      </c>
    </row>
    <row r="1199" spans="1:9" x14ac:dyDescent="0.25">
      <c r="A1199" t="s">
        <v>1216</v>
      </c>
      <c r="B1199" s="1">
        <v>44413</v>
      </c>
      <c r="C1199">
        <v>1975</v>
      </c>
      <c r="D1199" t="s">
        <v>12</v>
      </c>
      <c r="E1199" t="s">
        <v>29</v>
      </c>
      <c r="F1199" t="s">
        <v>9</v>
      </c>
      <c r="G1199">
        <f ca="1">YEAR(TODAY()) - tbl_Customers[[#This Row],[Birth_Year]]</f>
        <v>50</v>
      </c>
      <c r="H1199" t="str" cm="1">
        <f t="array" aca="1" ref="H11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199" s="1">
        <f>EOMONTH(tbl_Customers[[#This Row],[Signup_Date]], 0)</f>
        <v>44439</v>
      </c>
    </row>
    <row r="1200" spans="1:9" x14ac:dyDescent="0.25">
      <c r="A1200" t="s">
        <v>1217</v>
      </c>
      <c r="B1200" s="1">
        <v>44467</v>
      </c>
      <c r="C1200">
        <v>2004</v>
      </c>
      <c r="D1200" t="s">
        <v>17</v>
      </c>
      <c r="E1200" t="s">
        <v>13</v>
      </c>
      <c r="F1200" t="s">
        <v>20</v>
      </c>
      <c r="G1200">
        <f ca="1">YEAR(TODAY()) - tbl_Customers[[#This Row],[Birth_Year]]</f>
        <v>21</v>
      </c>
      <c r="H1200" t="str" cm="1">
        <f t="array" aca="1" ref="H12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00" s="1">
        <f>EOMONTH(tbl_Customers[[#This Row],[Signup_Date]], 0)</f>
        <v>44469</v>
      </c>
    </row>
    <row r="1201" spans="1:9" x14ac:dyDescent="0.25">
      <c r="A1201" t="s">
        <v>1218</v>
      </c>
      <c r="B1201" s="1">
        <v>44873</v>
      </c>
      <c r="C1201">
        <v>1975</v>
      </c>
      <c r="D1201" t="s">
        <v>19</v>
      </c>
      <c r="E1201" t="s">
        <v>22</v>
      </c>
      <c r="F1201" t="s">
        <v>20</v>
      </c>
      <c r="G1201">
        <f ca="1">YEAR(TODAY()) - tbl_Customers[[#This Row],[Birth_Year]]</f>
        <v>50</v>
      </c>
      <c r="H1201" t="str" cm="1">
        <f t="array" aca="1" ref="H12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01" s="1">
        <f>EOMONTH(tbl_Customers[[#This Row],[Signup_Date]], 0)</f>
        <v>44895</v>
      </c>
    </row>
    <row r="1202" spans="1:9" x14ac:dyDescent="0.25">
      <c r="A1202" t="s">
        <v>1219</v>
      </c>
      <c r="B1202" s="1">
        <v>44280</v>
      </c>
      <c r="C1202">
        <v>2000</v>
      </c>
      <c r="D1202" t="s">
        <v>19</v>
      </c>
      <c r="E1202" t="s">
        <v>29</v>
      </c>
      <c r="F1202" t="s">
        <v>20</v>
      </c>
      <c r="G1202">
        <f ca="1">YEAR(TODAY()) - tbl_Customers[[#This Row],[Birth_Year]]</f>
        <v>25</v>
      </c>
      <c r="H1202" t="str" cm="1">
        <f t="array" aca="1" ref="H12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02" s="1">
        <f>EOMONTH(tbl_Customers[[#This Row],[Signup_Date]], 0)</f>
        <v>44286</v>
      </c>
    </row>
    <row r="1203" spans="1:9" x14ac:dyDescent="0.25">
      <c r="A1203" t="s">
        <v>1220</v>
      </c>
      <c r="B1203" s="1">
        <v>44357</v>
      </c>
      <c r="C1203">
        <v>2003</v>
      </c>
      <c r="D1203" t="s">
        <v>26</v>
      </c>
      <c r="E1203" t="s">
        <v>24</v>
      </c>
      <c r="F1203" t="s">
        <v>20</v>
      </c>
      <c r="G1203">
        <f ca="1">YEAR(TODAY()) - tbl_Customers[[#This Row],[Birth_Year]]</f>
        <v>22</v>
      </c>
      <c r="H1203" t="str" cm="1">
        <f t="array" aca="1" ref="H12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03" s="1">
        <f>EOMONTH(tbl_Customers[[#This Row],[Signup_Date]], 0)</f>
        <v>44377</v>
      </c>
    </row>
    <row r="1204" spans="1:9" x14ac:dyDescent="0.25">
      <c r="A1204" t="s">
        <v>1221</v>
      </c>
      <c r="B1204" s="1">
        <v>44442</v>
      </c>
      <c r="C1204">
        <v>2004</v>
      </c>
      <c r="D1204" t="s">
        <v>19</v>
      </c>
      <c r="E1204" t="s">
        <v>29</v>
      </c>
      <c r="F1204" t="s">
        <v>9</v>
      </c>
      <c r="G1204">
        <f ca="1">YEAR(TODAY()) - tbl_Customers[[#This Row],[Birth_Year]]</f>
        <v>21</v>
      </c>
      <c r="H1204" t="str" cm="1">
        <f t="array" aca="1" ref="H12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04" s="1">
        <f>EOMONTH(tbl_Customers[[#This Row],[Signup_Date]], 0)</f>
        <v>44469</v>
      </c>
    </row>
    <row r="1205" spans="1:9" x14ac:dyDescent="0.25">
      <c r="A1205" t="s">
        <v>1222</v>
      </c>
      <c r="B1205" s="1">
        <v>44374</v>
      </c>
      <c r="C1205">
        <v>1999</v>
      </c>
      <c r="D1205" t="s">
        <v>19</v>
      </c>
      <c r="E1205" t="s">
        <v>8</v>
      </c>
      <c r="F1205" t="s">
        <v>20</v>
      </c>
      <c r="G1205">
        <f ca="1">YEAR(TODAY()) - tbl_Customers[[#This Row],[Birth_Year]]</f>
        <v>26</v>
      </c>
      <c r="H1205" t="str" cm="1">
        <f t="array" aca="1" ref="H12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05" s="1">
        <f>EOMONTH(tbl_Customers[[#This Row],[Signup_Date]], 0)</f>
        <v>44377</v>
      </c>
    </row>
    <row r="1206" spans="1:9" x14ac:dyDescent="0.25">
      <c r="A1206" t="s">
        <v>1223</v>
      </c>
      <c r="B1206" s="1">
        <v>44762</v>
      </c>
      <c r="C1206">
        <v>1998</v>
      </c>
      <c r="D1206" t="s">
        <v>12</v>
      </c>
      <c r="E1206" t="s">
        <v>22</v>
      </c>
      <c r="F1206" t="s">
        <v>20</v>
      </c>
      <c r="G1206">
        <f ca="1">YEAR(TODAY()) - tbl_Customers[[#This Row],[Birth_Year]]</f>
        <v>27</v>
      </c>
      <c r="H1206" t="str" cm="1">
        <f t="array" aca="1" ref="H12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06" s="1">
        <f>EOMONTH(tbl_Customers[[#This Row],[Signup_Date]], 0)</f>
        <v>44773</v>
      </c>
    </row>
    <row r="1207" spans="1:9" x14ac:dyDescent="0.25">
      <c r="A1207" t="s">
        <v>1224</v>
      </c>
      <c r="B1207" s="1">
        <v>44273</v>
      </c>
      <c r="C1207">
        <v>1988</v>
      </c>
      <c r="D1207" t="s">
        <v>12</v>
      </c>
      <c r="E1207" t="s">
        <v>13</v>
      </c>
      <c r="F1207" t="s">
        <v>14</v>
      </c>
      <c r="G1207">
        <f ca="1">YEAR(TODAY()) - tbl_Customers[[#This Row],[Birth_Year]]</f>
        <v>37</v>
      </c>
      <c r="H1207" t="str" cm="1">
        <f t="array" aca="1" ref="H12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07" s="1">
        <f>EOMONTH(tbl_Customers[[#This Row],[Signup_Date]], 0)</f>
        <v>44286</v>
      </c>
    </row>
    <row r="1208" spans="1:9" x14ac:dyDescent="0.25">
      <c r="A1208" t="s">
        <v>1225</v>
      </c>
      <c r="B1208" s="1">
        <v>44357</v>
      </c>
      <c r="C1208">
        <v>1986</v>
      </c>
      <c r="D1208" t="s">
        <v>26</v>
      </c>
      <c r="E1208" t="s">
        <v>8</v>
      </c>
      <c r="F1208" t="s">
        <v>9</v>
      </c>
      <c r="G1208">
        <f ca="1">YEAR(TODAY()) - tbl_Customers[[#This Row],[Birth_Year]]</f>
        <v>39</v>
      </c>
      <c r="H1208" t="str" cm="1">
        <f t="array" aca="1" ref="H12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08" s="1">
        <f>EOMONTH(tbl_Customers[[#This Row],[Signup_Date]], 0)</f>
        <v>44377</v>
      </c>
    </row>
    <row r="1209" spans="1:9" x14ac:dyDescent="0.25">
      <c r="A1209" t="s">
        <v>1226</v>
      </c>
      <c r="B1209" s="1">
        <v>44199</v>
      </c>
      <c r="C1209">
        <v>1969</v>
      </c>
      <c r="D1209" t="s">
        <v>7</v>
      </c>
      <c r="E1209" t="s">
        <v>8</v>
      </c>
      <c r="F1209" t="s">
        <v>14</v>
      </c>
      <c r="G1209">
        <f ca="1">YEAR(TODAY()) - tbl_Customers[[#This Row],[Birth_Year]]</f>
        <v>56</v>
      </c>
      <c r="H1209" t="str" cm="1">
        <f t="array" aca="1" ref="H12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209" s="1">
        <f>EOMONTH(tbl_Customers[[#This Row],[Signup_Date]], 0)</f>
        <v>44227</v>
      </c>
    </row>
    <row r="1210" spans="1:9" x14ac:dyDescent="0.25">
      <c r="A1210" t="s">
        <v>1227</v>
      </c>
      <c r="B1210" s="1">
        <v>44615</v>
      </c>
      <c r="C1210">
        <v>1997</v>
      </c>
      <c r="D1210" t="s">
        <v>26</v>
      </c>
      <c r="E1210" t="s">
        <v>22</v>
      </c>
      <c r="F1210" t="s">
        <v>14</v>
      </c>
      <c r="G1210">
        <f ca="1">YEAR(TODAY()) - tbl_Customers[[#This Row],[Birth_Year]]</f>
        <v>28</v>
      </c>
      <c r="H1210" t="str" cm="1">
        <f t="array" aca="1" ref="H12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10" s="1">
        <f>EOMONTH(tbl_Customers[[#This Row],[Signup_Date]], 0)</f>
        <v>44620</v>
      </c>
    </row>
    <row r="1211" spans="1:9" x14ac:dyDescent="0.25">
      <c r="A1211" t="s">
        <v>1228</v>
      </c>
      <c r="B1211" s="1">
        <v>44658</v>
      </c>
      <c r="C1211">
        <v>2000</v>
      </c>
      <c r="D1211" t="s">
        <v>26</v>
      </c>
      <c r="E1211" t="s">
        <v>13</v>
      </c>
      <c r="F1211" t="s">
        <v>9</v>
      </c>
      <c r="G1211">
        <f ca="1">YEAR(TODAY()) - tbl_Customers[[#This Row],[Birth_Year]]</f>
        <v>25</v>
      </c>
      <c r="H1211" t="str" cm="1">
        <f t="array" aca="1" ref="H12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11" s="1">
        <f>EOMONTH(tbl_Customers[[#This Row],[Signup_Date]], 0)</f>
        <v>44681</v>
      </c>
    </row>
    <row r="1212" spans="1:9" x14ac:dyDescent="0.25">
      <c r="A1212" t="s">
        <v>1229</v>
      </c>
      <c r="B1212" s="1">
        <v>44902</v>
      </c>
      <c r="C1212">
        <v>1984</v>
      </c>
      <c r="D1212" t="s">
        <v>17</v>
      </c>
      <c r="E1212" t="s">
        <v>24</v>
      </c>
      <c r="F1212" t="s">
        <v>20</v>
      </c>
      <c r="G1212">
        <f ca="1">YEAR(TODAY()) - tbl_Customers[[#This Row],[Birth_Year]]</f>
        <v>41</v>
      </c>
      <c r="H1212" t="str" cm="1">
        <f t="array" aca="1" ref="H12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12" s="1">
        <f>EOMONTH(tbl_Customers[[#This Row],[Signup_Date]], 0)</f>
        <v>44926</v>
      </c>
    </row>
    <row r="1213" spans="1:9" x14ac:dyDescent="0.25">
      <c r="A1213" t="s">
        <v>1230</v>
      </c>
      <c r="B1213" s="1">
        <v>44805</v>
      </c>
      <c r="C1213">
        <v>1983</v>
      </c>
      <c r="D1213" t="s">
        <v>17</v>
      </c>
      <c r="E1213" t="s">
        <v>13</v>
      </c>
      <c r="F1213" t="s">
        <v>14</v>
      </c>
      <c r="G1213">
        <f ca="1">YEAR(TODAY()) - tbl_Customers[[#This Row],[Birth_Year]]</f>
        <v>42</v>
      </c>
      <c r="H1213" t="str" cm="1">
        <f t="array" aca="1" ref="H12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13" s="1">
        <f>EOMONTH(tbl_Customers[[#This Row],[Signup_Date]], 0)</f>
        <v>44834</v>
      </c>
    </row>
    <row r="1214" spans="1:9" x14ac:dyDescent="0.25">
      <c r="A1214" t="s">
        <v>1231</v>
      </c>
      <c r="B1214" s="1">
        <v>44678</v>
      </c>
      <c r="C1214">
        <v>1999</v>
      </c>
      <c r="D1214" t="s">
        <v>26</v>
      </c>
      <c r="E1214" t="s">
        <v>29</v>
      </c>
      <c r="F1214" t="s">
        <v>9</v>
      </c>
      <c r="G1214">
        <f ca="1">YEAR(TODAY()) - tbl_Customers[[#This Row],[Birth_Year]]</f>
        <v>26</v>
      </c>
      <c r="H1214" t="str" cm="1">
        <f t="array" aca="1" ref="H12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14" s="1">
        <f>EOMONTH(tbl_Customers[[#This Row],[Signup_Date]], 0)</f>
        <v>44681</v>
      </c>
    </row>
    <row r="1215" spans="1:9" x14ac:dyDescent="0.25">
      <c r="A1215" t="s">
        <v>1232</v>
      </c>
      <c r="B1215" s="1">
        <v>44495</v>
      </c>
      <c r="C1215">
        <v>1981</v>
      </c>
      <c r="D1215" t="s">
        <v>26</v>
      </c>
      <c r="E1215" t="s">
        <v>8</v>
      </c>
      <c r="F1215" t="s">
        <v>20</v>
      </c>
      <c r="G1215">
        <f ca="1">YEAR(TODAY()) - tbl_Customers[[#This Row],[Birth_Year]]</f>
        <v>44</v>
      </c>
      <c r="H1215" t="str" cm="1">
        <f t="array" aca="1" ref="H12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15" s="1">
        <f>EOMONTH(tbl_Customers[[#This Row],[Signup_Date]], 0)</f>
        <v>44500</v>
      </c>
    </row>
    <row r="1216" spans="1:9" x14ac:dyDescent="0.25">
      <c r="A1216" t="s">
        <v>1233</v>
      </c>
      <c r="B1216" s="1">
        <v>44230</v>
      </c>
      <c r="C1216">
        <v>1998</v>
      </c>
      <c r="D1216" t="s">
        <v>26</v>
      </c>
      <c r="E1216" t="s">
        <v>29</v>
      </c>
      <c r="F1216" t="s">
        <v>9</v>
      </c>
      <c r="G1216">
        <f ca="1">YEAR(TODAY()) - tbl_Customers[[#This Row],[Birth_Year]]</f>
        <v>27</v>
      </c>
      <c r="H1216" t="str" cm="1">
        <f t="array" aca="1" ref="H12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16" s="1">
        <f>EOMONTH(tbl_Customers[[#This Row],[Signup_Date]], 0)</f>
        <v>44255</v>
      </c>
    </row>
    <row r="1217" spans="1:9" x14ac:dyDescent="0.25">
      <c r="A1217" t="s">
        <v>1234</v>
      </c>
      <c r="B1217" s="1">
        <v>44434</v>
      </c>
      <c r="C1217">
        <v>1973</v>
      </c>
      <c r="D1217" t="s">
        <v>19</v>
      </c>
      <c r="E1217" t="s">
        <v>24</v>
      </c>
      <c r="F1217" t="s">
        <v>14</v>
      </c>
      <c r="G1217">
        <f ca="1">YEAR(TODAY()) - tbl_Customers[[#This Row],[Birth_Year]]</f>
        <v>52</v>
      </c>
      <c r="H1217" t="str" cm="1">
        <f t="array" aca="1" ref="H12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17" s="1">
        <f>EOMONTH(tbl_Customers[[#This Row],[Signup_Date]], 0)</f>
        <v>44439</v>
      </c>
    </row>
    <row r="1218" spans="1:9" x14ac:dyDescent="0.25">
      <c r="A1218" t="s">
        <v>1235</v>
      </c>
      <c r="B1218" s="1">
        <v>44492</v>
      </c>
      <c r="C1218">
        <v>1990</v>
      </c>
      <c r="D1218" t="s">
        <v>17</v>
      </c>
      <c r="E1218" t="s">
        <v>29</v>
      </c>
      <c r="F1218" t="s">
        <v>20</v>
      </c>
      <c r="G1218">
        <f ca="1">YEAR(TODAY()) - tbl_Customers[[#This Row],[Birth_Year]]</f>
        <v>35</v>
      </c>
      <c r="H1218" t="str" cm="1">
        <f t="array" aca="1" ref="H12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18" s="1">
        <f>EOMONTH(tbl_Customers[[#This Row],[Signup_Date]], 0)</f>
        <v>44500</v>
      </c>
    </row>
    <row r="1219" spans="1:9" x14ac:dyDescent="0.25">
      <c r="A1219" t="s">
        <v>1236</v>
      </c>
      <c r="B1219" s="1">
        <v>44920</v>
      </c>
      <c r="C1219">
        <v>1966</v>
      </c>
      <c r="D1219" t="s">
        <v>26</v>
      </c>
      <c r="E1219" t="s">
        <v>13</v>
      </c>
      <c r="F1219" t="s">
        <v>20</v>
      </c>
      <c r="G1219">
        <f ca="1">YEAR(TODAY()) - tbl_Customers[[#This Row],[Birth_Year]]</f>
        <v>59</v>
      </c>
      <c r="H1219" t="str" cm="1">
        <f t="array" aca="1" ref="H12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219" s="1">
        <f>EOMONTH(tbl_Customers[[#This Row],[Signup_Date]], 0)</f>
        <v>44926</v>
      </c>
    </row>
    <row r="1220" spans="1:9" x14ac:dyDescent="0.25">
      <c r="A1220" t="s">
        <v>1237</v>
      </c>
      <c r="B1220" s="1">
        <v>44486</v>
      </c>
      <c r="C1220">
        <v>1973</v>
      </c>
      <c r="D1220" t="s">
        <v>12</v>
      </c>
      <c r="E1220" t="s">
        <v>29</v>
      </c>
      <c r="F1220" t="s">
        <v>9</v>
      </c>
      <c r="G1220">
        <f ca="1">YEAR(TODAY()) - tbl_Customers[[#This Row],[Birth_Year]]</f>
        <v>52</v>
      </c>
      <c r="H1220" t="str" cm="1">
        <f t="array" aca="1" ref="H12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20" s="1">
        <f>EOMONTH(tbl_Customers[[#This Row],[Signup_Date]], 0)</f>
        <v>44500</v>
      </c>
    </row>
    <row r="1221" spans="1:9" x14ac:dyDescent="0.25">
      <c r="A1221" t="s">
        <v>1238</v>
      </c>
      <c r="B1221" s="1">
        <v>44916</v>
      </c>
      <c r="C1221">
        <v>1973</v>
      </c>
      <c r="D1221" t="s">
        <v>12</v>
      </c>
      <c r="E1221" t="s">
        <v>24</v>
      </c>
      <c r="F1221" t="s">
        <v>20</v>
      </c>
      <c r="G1221">
        <f ca="1">YEAR(TODAY()) - tbl_Customers[[#This Row],[Birth_Year]]</f>
        <v>52</v>
      </c>
      <c r="H1221" t="str" cm="1">
        <f t="array" aca="1" ref="H12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21" s="1">
        <f>EOMONTH(tbl_Customers[[#This Row],[Signup_Date]], 0)</f>
        <v>44926</v>
      </c>
    </row>
    <row r="1222" spans="1:9" x14ac:dyDescent="0.25">
      <c r="A1222" t="s">
        <v>1239</v>
      </c>
      <c r="B1222" s="1">
        <v>45077</v>
      </c>
      <c r="C1222">
        <v>2004</v>
      </c>
      <c r="D1222" t="s">
        <v>19</v>
      </c>
      <c r="E1222" t="s">
        <v>24</v>
      </c>
      <c r="F1222" t="s">
        <v>14</v>
      </c>
      <c r="G1222">
        <f ca="1">YEAR(TODAY()) - tbl_Customers[[#This Row],[Birth_Year]]</f>
        <v>21</v>
      </c>
      <c r="H1222" t="str" cm="1">
        <f t="array" aca="1" ref="H12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22" s="1">
        <f>EOMONTH(tbl_Customers[[#This Row],[Signup_Date]], 0)</f>
        <v>45077</v>
      </c>
    </row>
    <row r="1223" spans="1:9" x14ac:dyDescent="0.25">
      <c r="A1223" t="s">
        <v>1240</v>
      </c>
      <c r="B1223" s="1">
        <v>44661</v>
      </c>
      <c r="C1223">
        <v>1981</v>
      </c>
      <c r="D1223" t="s">
        <v>19</v>
      </c>
      <c r="E1223" t="s">
        <v>24</v>
      </c>
      <c r="F1223" t="s">
        <v>14</v>
      </c>
      <c r="G1223">
        <f ca="1">YEAR(TODAY()) - tbl_Customers[[#This Row],[Birth_Year]]</f>
        <v>44</v>
      </c>
      <c r="H1223" t="str" cm="1">
        <f t="array" aca="1" ref="H12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23" s="1">
        <f>EOMONTH(tbl_Customers[[#This Row],[Signup_Date]], 0)</f>
        <v>44681</v>
      </c>
    </row>
    <row r="1224" spans="1:9" x14ac:dyDescent="0.25">
      <c r="A1224" t="s">
        <v>1241</v>
      </c>
      <c r="B1224" s="1">
        <v>44269</v>
      </c>
      <c r="C1224">
        <v>1965</v>
      </c>
      <c r="D1224" t="s">
        <v>7</v>
      </c>
      <c r="E1224" t="s">
        <v>13</v>
      </c>
      <c r="F1224" t="s">
        <v>14</v>
      </c>
      <c r="G1224">
        <f ca="1">YEAR(TODAY()) - tbl_Customers[[#This Row],[Birth_Year]]</f>
        <v>60</v>
      </c>
      <c r="H1224" t="str" cm="1">
        <f t="array" aca="1" ref="H12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224" s="1">
        <f>EOMONTH(tbl_Customers[[#This Row],[Signup_Date]], 0)</f>
        <v>44286</v>
      </c>
    </row>
    <row r="1225" spans="1:9" x14ac:dyDescent="0.25">
      <c r="A1225" t="s">
        <v>1242</v>
      </c>
      <c r="B1225" s="1">
        <v>44900</v>
      </c>
      <c r="C1225">
        <v>1989</v>
      </c>
      <c r="D1225" t="s">
        <v>7</v>
      </c>
      <c r="E1225" t="s">
        <v>24</v>
      </c>
      <c r="F1225" t="s">
        <v>9</v>
      </c>
      <c r="G1225">
        <f ca="1">YEAR(TODAY()) - tbl_Customers[[#This Row],[Birth_Year]]</f>
        <v>36</v>
      </c>
      <c r="H1225" t="str" cm="1">
        <f t="array" aca="1" ref="H12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25" s="1">
        <f>EOMONTH(tbl_Customers[[#This Row],[Signup_Date]], 0)</f>
        <v>44926</v>
      </c>
    </row>
    <row r="1226" spans="1:9" x14ac:dyDescent="0.25">
      <c r="A1226" t="s">
        <v>1243</v>
      </c>
      <c r="B1226" s="1">
        <v>44436</v>
      </c>
      <c r="C1226">
        <v>2004</v>
      </c>
      <c r="D1226" t="s">
        <v>7</v>
      </c>
      <c r="E1226" t="s">
        <v>8</v>
      </c>
      <c r="F1226" t="s">
        <v>20</v>
      </c>
      <c r="G1226">
        <f ca="1">YEAR(TODAY()) - tbl_Customers[[#This Row],[Birth_Year]]</f>
        <v>21</v>
      </c>
      <c r="H1226" t="str" cm="1">
        <f t="array" aca="1" ref="H12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26" s="1">
        <f>EOMONTH(tbl_Customers[[#This Row],[Signup_Date]], 0)</f>
        <v>44439</v>
      </c>
    </row>
    <row r="1227" spans="1:9" x14ac:dyDescent="0.25">
      <c r="A1227" t="s">
        <v>1244</v>
      </c>
      <c r="B1227" s="1">
        <v>44467</v>
      </c>
      <c r="C1227">
        <v>1989</v>
      </c>
      <c r="D1227" t="s">
        <v>19</v>
      </c>
      <c r="E1227" t="s">
        <v>24</v>
      </c>
      <c r="F1227" t="s">
        <v>20</v>
      </c>
      <c r="G1227">
        <f ca="1">YEAR(TODAY()) - tbl_Customers[[#This Row],[Birth_Year]]</f>
        <v>36</v>
      </c>
      <c r="H1227" t="str" cm="1">
        <f t="array" aca="1" ref="H12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27" s="1">
        <f>EOMONTH(tbl_Customers[[#This Row],[Signup_Date]], 0)</f>
        <v>44469</v>
      </c>
    </row>
    <row r="1228" spans="1:9" x14ac:dyDescent="0.25">
      <c r="A1228" t="s">
        <v>1245</v>
      </c>
      <c r="B1228" s="1">
        <v>45003</v>
      </c>
      <c r="C1228">
        <v>2003</v>
      </c>
      <c r="D1228" t="s">
        <v>19</v>
      </c>
      <c r="E1228" t="s">
        <v>29</v>
      </c>
      <c r="F1228" t="s">
        <v>20</v>
      </c>
      <c r="G1228">
        <f ca="1">YEAR(TODAY()) - tbl_Customers[[#This Row],[Birth_Year]]</f>
        <v>22</v>
      </c>
      <c r="H1228" t="str" cm="1">
        <f t="array" aca="1" ref="H12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28" s="1">
        <f>EOMONTH(tbl_Customers[[#This Row],[Signup_Date]], 0)</f>
        <v>45016</v>
      </c>
    </row>
    <row r="1229" spans="1:9" x14ac:dyDescent="0.25">
      <c r="A1229" t="s">
        <v>1246</v>
      </c>
      <c r="B1229" s="1">
        <v>45007</v>
      </c>
      <c r="C1229">
        <v>1999</v>
      </c>
      <c r="D1229" t="s">
        <v>19</v>
      </c>
      <c r="E1229" t="s">
        <v>29</v>
      </c>
      <c r="F1229" t="s">
        <v>14</v>
      </c>
      <c r="G1229">
        <f ca="1">YEAR(TODAY()) - tbl_Customers[[#This Row],[Birth_Year]]</f>
        <v>26</v>
      </c>
      <c r="H1229" t="str" cm="1">
        <f t="array" aca="1" ref="H12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29" s="1">
        <f>EOMONTH(tbl_Customers[[#This Row],[Signup_Date]], 0)</f>
        <v>45016</v>
      </c>
    </row>
    <row r="1230" spans="1:9" x14ac:dyDescent="0.25">
      <c r="A1230" t="s">
        <v>1247</v>
      </c>
      <c r="B1230" s="1">
        <v>44837</v>
      </c>
      <c r="C1230">
        <v>1967</v>
      </c>
      <c r="D1230" t="s">
        <v>12</v>
      </c>
      <c r="E1230" t="s">
        <v>29</v>
      </c>
      <c r="F1230" t="s">
        <v>20</v>
      </c>
      <c r="G1230">
        <f ca="1">YEAR(TODAY()) - tbl_Customers[[#This Row],[Birth_Year]]</f>
        <v>58</v>
      </c>
      <c r="H1230" t="str" cm="1">
        <f t="array" aca="1" ref="H12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230" s="1">
        <f>EOMONTH(tbl_Customers[[#This Row],[Signup_Date]], 0)</f>
        <v>44865</v>
      </c>
    </row>
    <row r="1231" spans="1:9" x14ac:dyDescent="0.25">
      <c r="A1231" t="s">
        <v>1248</v>
      </c>
      <c r="B1231" s="1">
        <v>44800</v>
      </c>
      <c r="C1231">
        <v>2001</v>
      </c>
      <c r="D1231" t="s">
        <v>19</v>
      </c>
      <c r="E1231" t="s">
        <v>13</v>
      </c>
      <c r="F1231" t="s">
        <v>14</v>
      </c>
      <c r="G1231">
        <f ca="1">YEAR(TODAY()) - tbl_Customers[[#This Row],[Birth_Year]]</f>
        <v>24</v>
      </c>
      <c r="H1231" t="str" cm="1">
        <f t="array" aca="1" ref="H12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31" s="1">
        <f>EOMONTH(tbl_Customers[[#This Row],[Signup_Date]], 0)</f>
        <v>44804</v>
      </c>
    </row>
    <row r="1232" spans="1:9" x14ac:dyDescent="0.25">
      <c r="A1232" t="s">
        <v>1249</v>
      </c>
      <c r="B1232" s="1">
        <v>44874</v>
      </c>
      <c r="C1232">
        <v>1994</v>
      </c>
      <c r="D1232" t="s">
        <v>12</v>
      </c>
      <c r="E1232" t="s">
        <v>29</v>
      </c>
      <c r="F1232" t="s">
        <v>20</v>
      </c>
      <c r="G1232">
        <f ca="1">YEAR(TODAY()) - tbl_Customers[[#This Row],[Birth_Year]]</f>
        <v>31</v>
      </c>
      <c r="H1232" t="str" cm="1">
        <f t="array" aca="1" ref="H12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32" s="1">
        <f>EOMONTH(tbl_Customers[[#This Row],[Signup_Date]], 0)</f>
        <v>44895</v>
      </c>
    </row>
    <row r="1233" spans="1:9" x14ac:dyDescent="0.25">
      <c r="A1233" t="s">
        <v>1250</v>
      </c>
      <c r="B1233" s="1">
        <v>45020</v>
      </c>
      <c r="C1233">
        <v>2002</v>
      </c>
      <c r="D1233" t="s">
        <v>7</v>
      </c>
      <c r="E1233" t="s">
        <v>13</v>
      </c>
      <c r="F1233" t="s">
        <v>14</v>
      </c>
      <c r="G1233">
        <f ca="1">YEAR(TODAY()) - tbl_Customers[[#This Row],[Birth_Year]]</f>
        <v>23</v>
      </c>
      <c r="H1233" t="str" cm="1">
        <f t="array" aca="1" ref="H12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33" s="1">
        <f>EOMONTH(tbl_Customers[[#This Row],[Signup_Date]], 0)</f>
        <v>45046</v>
      </c>
    </row>
    <row r="1234" spans="1:9" x14ac:dyDescent="0.25">
      <c r="A1234" t="s">
        <v>1251</v>
      </c>
      <c r="B1234" s="1">
        <v>44399</v>
      </c>
      <c r="C1234">
        <v>1998</v>
      </c>
      <c r="D1234" t="s">
        <v>7</v>
      </c>
      <c r="E1234" t="s">
        <v>13</v>
      </c>
      <c r="F1234" t="s">
        <v>20</v>
      </c>
      <c r="G1234">
        <f ca="1">YEAR(TODAY()) - tbl_Customers[[#This Row],[Birth_Year]]</f>
        <v>27</v>
      </c>
      <c r="H1234" t="str" cm="1">
        <f t="array" aca="1" ref="H12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34" s="1">
        <f>EOMONTH(tbl_Customers[[#This Row],[Signup_Date]], 0)</f>
        <v>44408</v>
      </c>
    </row>
    <row r="1235" spans="1:9" x14ac:dyDescent="0.25">
      <c r="A1235" t="s">
        <v>1252</v>
      </c>
      <c r="B1235" s="1">
        <v>44632</v>
      </c>
      <c r="C1235">
        <v>1976</v>
      </c>
      <c r="D1235" t="s">
        <v>7</v>
      </c>
      <c r="E1235" t="s">
        <v>24</v>
      </c>
      <c r="F1235" t="s">
        <v>9</v>
      </c>
      <c r="G1235">
        <f ca="1">YEAR(TODAY()) - tbl_Customers[[#This Row],[Birth_Year]]</f>
        <v>49</v>
      </c>
      <c r="H1235" t="str" cm="1">
        <f t="array" aca="1" ref="H12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35" s="1">
        <f>EOMONTH(tbl_Customers[[#This Row],[Signup_Date]], 0)</f>
        <v>44651</v>
      </c>
    </row>
    <row r="1236" spans="1:9" x14ac:dyDescent="0.25">
      <c r="A1236" t="s">
        <v>1253</v>
      </c>
      <c r="B1236" s="1">
        <v>44314</v>
      </c>
      <c r="C1236">
        <v>1983</v>
      </c>
      <c r="D1236" t="s">
        <v>26</v>
      </c>
      <c r="E1236" t="s">
        <v>8</v>
      </c>
      <c r="F1236" t="s">
        <v>9</v>
      </c>
      <c r="G1236">
        <f ca="1">YEAR(TODAY()) - tbl_Customers[[#This Row],[Birth_Year]]</f>
        <v>42</v>
      </c>
      <c r="H1236" t="str" cm="1">
        <f t="array" aca="1" ref="H12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36" s="1">
        <f>EOMONTH(tbl_Customers[[#This Row],[Signup_Date]], 0)</f>
        <v>44316</v>
      </c>
    </row>
    <row r="1237" spans="1:9" x14ac:dyDescent="0.25">
      <c r="A1237" t="s">
        <v>1254</v>
      </c>
      <c r="B1237" s="1">
        <v>44754</v>
      </c>
      <c r="C1237">
        <v>2001</v>
      </c>
      <c r="D1237" t="s">
        <v>26</v>
      </c>
      <c r="E1237" t="s">
        <v>24</v>
      </c>
      <c r="F1237" t="s">
        <v>14</v>
      </c>
      <c r="G1237">
        <f ca="1">YEAR(TODAY()) - tbl_Customers[[#This Row],[Birth_Year]]</f>
        <v>24</v>
      </c>
      <c r="H1237" t="str" cm="1">
        <f t="array" aca="1" ref="H12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37" s="1">
        <f>EOMONTH(tbl_Customers[[#This Row],[Signup_Date]], 0)</f>
        <v>44773</v>
      </c>
    </row>
    <row r="1238" spans="1:9" x14ac:dyDescent="0.25">
      <c r="A1238" t="s">
        <v>1255</v>
      </c>
      <c r="B1238" s="1">
        <v>44427</v>
      </c>
      <c r="C1238">
        <v>1981</v>
      </c>
      <c r="D1238" t="s">
        <v>17</v>
      </c>
      <c r="E1238" t="s">
        <v>24</v>
      </c>
      <c r="F1238" t="s">
        <v>14</v>
      </c>
      <c r="G1238">
        <f ca="1">YEAR(TODAY()) - tbl_Customers[[#This Row],[Birth_Year]]</f>
        <v>44</v>
      </c>
      <c r="H1238" t="str" cm="1">
        <f t="array" aca="1" ref="H12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38" s="1">
        <f>EOMONTH(tbl_Customers[[#This Row],[Signup_Date]], 0)</f>
        <v>44439</v>
      </c>
    </row>
    <row r="1239" spans="1:9" x14ac:dyDescent="0.25">
      <c r="A1239" t="s">
        <v>1256</v>
      </c>
      <c r="B1239" s="1">
        <v>44860</v>
      </c>
      <c r="C1239">
        <v>1974</v>
      </c>
      <c r="D1239" t="s">
        <v>17</v>
      </c>
      <c r="E1239" t="s">
        <v>13</v>
      </c>
      <c r="F1239" t="s">
        <v>20</v>
      </c>
      <c r="G1239">
        <f ca="1">YEAR(TODAY()) - tbl_Customers[[#This Row],[Birth_Year]]</f>
        <v>51</v>
      </c>
      <c r="H1239" t="str" cm="1">
        <f t="array" aca="1" ref="H12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39" s="1">
        <f>EOMONTH(tbl_Customers[[#This Row],[Signup_Date]], 0)</f>
        <v>44865</v>
      </c>
    </row>
    <row r="1240" spans="1:9" x14ac:dyDescent="0.25">
      <c r="A1240" t="s">
        <v>1257</v>
      </c>
      <c r="B1240" s="1">
        <v>44349</v>
      </c>
      <c r="C1240">
        <v>1976</v>
      </c>
      <c r="D1240" t="s">
        <v>17</v>
      </c>
      <c r="E1240" t="s">
        <v>13</v>
      </c>
      <c r="F1240" t="s">
        <v>20</v>
      </c>
      <c r="G1240">
        <f ca="1">YEAR(TODAY()) - tbl_Customers[[#This Row],[Birth_Year]]</f>
        <v>49</v>
      </c>
      <c r="H1240" t="str" cm="1">
        <f t="array" aca="1" ref="H12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40" s="1">
        <f>EOMONTH(tbl_Customers[[#This Row],[Signup_Date]], 0)</f>
        <v>44377</v>
      </c>
    </row>
    <row r="1241" spans="1:9" x14ac:dyDescent="0.25">
      <c r="A1241" t="s">
        <v>1258</v>
      </c>
      <c r="B1241" s="1">
        <v>44469</v>
      </c>
      <c r="C1241">
        <v>1980</v>
      </c>
      <c r="D1241" t="s">
        <v>26</v>
      </c>
      <c r="E1241" t="s">
        <v>29</v>
      </c>
      <c r="F1241" t="s">
        <v>9</v>
      </c>
      <c r="G1241">
        <f ca="1">YEAR(TODAY()) - tbl_Customers[[#This Row],[Birth_Year]]</f>
        <v>45</v>
      </c>
      <c r="H1241" t="str" cm="1">
        <f t="array" aca="1" ref="H12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41" s="1">
        <f>EOMONTH(tbl_Customers[[#This Row],[Signup_Date]], 0)</f>
        <v>44469</v>
      </c>
    </row>
    <row r="1242" spans="1:9" x14ac:dyDescent="0.25">
      <c r="A1242" t="s">
        <v>1259</v>
      </c>
      <c r="B1242" s="1">
        <v>45043</v>
      </c>
      <c r="C1242">
        <v>1988</v>
      </c>
      <c r="D1242" t="s">
        <v>26</v>
      </c>
      <c r="E1242" t="s">
        <v>29</v>
      </c>
      <c r="F1242" t="s">
        <v>20</v>
      </c>
      <c r="G1242">
        <f ca="1">YEAR(TODAY()) - tbl_Customers[[#This Row],[Birth_Year]]</f>
        <v>37</v>
      </c>
      <c r="H1242" t="str" cm="1">
        <f t="array" aca="1" ref="H12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42" s="1">
        <f>EOMONTH(tbl_Customers[[#This Row],[Signup_Date]], 0)</f>
        <v>45046</v>
      </c>
    </row>
    <row r="1243" spans="1:9" x14ac:dyDescent="0.25">
      <c r="A1243" t="s">
        <v>1260</v>
      </c>
      <c r="B1243" s="1">
        <v>44342</v>
      </c>
      <c r="C1243">
        <v>1983</v>
      </c>
      <c r="D1243" t="s">
        <v>17</v>
      </c>
      <c r="E1243" t="s">
        <v>24</v>
      </c>
      <c r="F1243" t="s">
        <v>14</v>
      </c>
      <c r="G1243">
        <f ca="1">YEAR(TODAY()) - tbl_Customers[[#This Row],[Birth_Year]]</f>
        <v>42</v>
      </c>
      <c r="H1243" t="str" cm="1">
        <f t="array" aca="1" ref="H12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43" s="1">
        <f>EOMONTH(tbl_Customers[[#This Row],[Signup_Date]], 0)</f>
        <v>44347</v>
      </c>
    </row>
    <row r="1244" spans="1:9" x14ac:dyDescent="0.25">
      <c r="A1244" t="s">
        <v>1261</v>
      </c>
      <c r="B1244" s="1">
        <v>44270</v>
      </c>
      <c r="C1244">
        <v>1972</v>
      </c>
      <c r="D1244" t="s">
        <v>17</v>
      </c>
      <c r="E1244" t="s">
        <v>22</v>
      </c>
      <c r="F1244" t="s">
        <v>14</v>
      </c>
      <c r="G1244">
        <f ca="1">YEAR(TODAY()) - tbl_Customers[[#This Row],[Birth_Year]]</f>
        <v>53</v>
      </c>
      <c r="H1244" t="str" cm="1">
        <f t="array" aca="1" ref="H12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44" s="1">
        <f>EOMONTH(tbl_Customers[[#This Row],[Signup_Date]], 0)</f>
        <v>44286</v>
      </c>
    </row>
    <row r="1245" spans="1:9" x14ac:dyDescent="0.25">
      <c r="A1245" t="s">
        <v>1262</v>
      </c>
      <c r="B1245" s="1">
        <v>44258</v>
      </c>
      <c r="C1245">
        <v>1995</v>
      </c>
      <c r="D1245" t="s">
        <v>19</v>
      </c>
      <c r="E1245" t="s">
        <v>22</v>
      </c>
      <c r="F1245" t="s">
        <v>14</v>
      </c>
      <c r="G1245">
        <f ca="1">YEAR(TODAY()) - tbl_Customers[[#This Row],[Birth_Year]]</f>
        <v>30</v>
      </c>
      <c r="H1245" t="str" cm="1">
        <f t="array" aca="1" ref="H12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45" s="1">
        <f>EOMONTH(tbl_Customers[[#This Row],[Signup_Date]], 0)</f>
        <v>44286</v>
      </c>
    </row>
    <row r="1246" spans="1:9" x14ac:dyDescent="0.25">
      <c r="A1246" t="s">
        <v>1263</v>
      </c>
      <c r="B1246" s="1">
        <v>44366</v>
      </c>
      <c r="C1246">
        <v>1985</v>
      </c>
      <c r="D1246" t="s">
        <v>17</v>
      </c>
      <c r="E1246" t="s">
        <v>29</v>
      </c>
      <c r="F1246" t="s">
        <v>14</v>
      </c>
      <c r="G1246">
        <f ca="1">YEAR(TODAY()) - tbl_Customers[[#This Row],[Birth_Year]]</f>
        <v>40</v>
      </c>
      <c r="H1246" t="str" cm="1">
        <f t="array" aca="1" ref="H12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46" s="1">
        <f>EOMONTH(tbl_Customers[[#This Row],[Signup_Date]], 0)</f>
        <v>44377</v>
      </c>
    </row>
    <row r="1247" spans="1:9" x14ac:dyDescent="0.25">
      <c r="A1247" t="s">
        <v>1264</v>
      </c>
      <c r="B1247" s="1">
        <v>45008</v>
      </c>
      <c r="C1247">
        <v>1981</v>
      </c>
      <c r="D1247" t="s">
        <v>19</v>
      </c>
      <c r="E1247" t="s">
        <v>22</v>
      </c>
      <c r="F1247" t="s">
        <v>14</v>
      </c>
      <c r="G1247">
        <f ca="1">YEAR(TODAY()) - tbl_Customers[[#This Row],[Birth_Year]]</f>
        <v>44</v>
      </c>
      <c r="H1247" t="str" cm="1">
        <f t="array" aca="1" ref="H12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47" s="1">
        <f>EOMONTH(tbl_Customers[[#This Row],[Signup_Date]], 0)</f>
        <v>45016</v>
      </c>
    </row>
    <row r="1248" spans="1:9" x14ac:dyDescent="0.25">
      <c r="A1248" t="s">
        <v>1265</v>
      </c>
      <c r="B1248" s="1">
        <v>44511</v>
      </c>
      <c r="C1248">
        <v>1987</v>
      </c>
      <c r="D1248" t="s">
        <v>12</v>
      </c>
      <c r="E1248" t="s">
        <v>29</v>
      </c>
      <c r="F1248" t="s">
        <v>9</v>
      </c>
      <c r="G1248">
        <f ca="1">YEAR(TODAY()) - tbl_Customers[[#This Row],[Birth_Year]]</f>
        <v>38</v>
      </c>
      <c r="H1248" t="str" cm="1">
        <f t="array" aca="1" ref="H12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48" s="1">
        <f>EOMONTH(tbl_Customers[[#This Row],[Signup_Date]], 0)</f>
        <v>44530</v>
      </c>
    </row>
    <row r="1249" spans="1:9" x14ac:dyDescent="0.25">
      <c r="A1249" t="s">
        <v>1266</v>
      </c>
      <c r="B1249" s="1">
        <v>44806</v>
      </c>
      <c r="C1249">
        <v>2001</v>
      </c>
      <c r="D1249" t="s">
        <v>26</v>
      </c>
      <c r="E1249" t="s">
        <v>13</v>
      </c>
      <c r="F1249" t="s">
        <v>9</v>
      </c>
      <c r="G1249">
        <f ca="1">YEAR(TODAY()) - tbl_Customers[[#This Row],[Birth_Year]]</f>
        <v>24</v>
      </c>
      <c r="H1249" t="str" cm="1">
        <f t="array" aca="1" ref="H12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49" s="1">
        <f>EOMONTH(tbl_Customers[[#This Row],[Signup_Date]], 0)</f>
        <v>44834</v>
      </c>
    </row>
    <row r="1250" spans="1:9" x14ac:dyDescent="0.25">
      <c r="A1250" t="s">
        <v>1267</v>
      </c>
      <c r="B1250" s="1">
        <v>44963</v>
      </c>
      <c r="C1250">
        <v>1980</v>
      </c>
      <c r="D1250" t="s">
        <v>17</v>
      </c>
      <c r="E1250" t="s">
        <v>24</v>
      </c>
      <c r="F1250" t="s">
        <v>14</v>
      </c>
      <c r="G1250">
        <f ca="1">YEAR(TODAY()) - tbl_Customers[[#This Row],[Birth_Year]]</f>
        <v>45</v>
      </c>
      <c r="H1250" t="str" cm="1">
        <f t="array" aca="1" ref="H12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50" s="1">
        <f>EOMONTH(tbl_Customers[[#This Row],[Signup_Date]], 0)</f>
        <v>44985</v>
      </c>
    </row>
    <row r="1251" spans="1:9" x14ac:dyDescent="0.25">
      <c r="A1251" t="s">
        <v>1268</v>
      </c>
      <c r="B1251" s="1">
        <v>45041</v>
      </c>
      <c r="C1251">
        <v>1970</v>
      </c>
      <c r="D1251" t="s">
        <v>26</v>
      </c>
      <c r="E1251" t="s">
        <v>8</v>
      </c>
      <c r="F1251" t="s">
        <v>20</v>
      </c>
      <c r="G1251">
        <f ca="1">YEAR(TODAY()) - tbl_Customers[[#This Row],[Birth_Year]]</f>
        <v>55</v>
      </c>
      <c r="H1251" t="str" cm="1">
        <f t="array" aca="1" ref="H12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251" s="1">
        <f>EOMONTH(tbl_Customers[[#This Row],[Signup_Date]], 0)</f>
        <v>45046</v>
      </c>
    </row>
    <row r="1252" spans="1:9" x14ac:dyDescent="0.25">
      <c r="A1252" t="s">
        <v>1269</v>
      </c>
      <c r="B1252" s="1">
        <v>44779</v>
      </c>
      <c r="C1252">
        <v>1972</v>
      </c>
      <c r="D1252" t="s">
        <v>26</v>
      </c>
      <c r="E1252" t="s">
        <v>24</v>
      </c>
      <c r="F1252" t="s">
        <v>14</v>
      </c>
      <c r="G1252">
        <f ca="1">YEAR(TODAY()) - tbl_Customers[[#This Row],[Birth_Year]]</f>
        <v>53</v>
      </c>
      <c r="H1252" t="str" cm="1">
        <f t="array" aca="1" ref="H12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52" s="1">
        <f>EOMONTH(tbl_Customers[[#This Row],[Signup_Date]], 0)</f>
        <v>44804</v>
      </c>
    </row>
    <row r="1253" spans="1:9" x14ac:dyDescent="0.25">
      <c r="A1253" t="s">
        <v>1270</v>
      </c>
      <c r="B1253" s="1">
        <v>44492</v>
      </c>
      <c r="C1253">
        <v>1989</v>
      </c>
      <c r="D1253" t="s">
        <v>26</v>
      </c>
      <c r="E1253" t="s">
        <v>29</v>
      </c>
      <c r="F1253" t="s">
        <v>9</v>
      </c>
      <c r="G1253">
        <f ca="1">YEAR(TODAY()) - tbl_Customers[[#This Row],[Birth_Year]]</f>
        <v>36</v>
      </c>
      <c r="H1253" t="str" cm="1">
        <f t="array" aca="1" ref="H12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53" s="1">
        <f>EOMONTH(tbl_Customers[[#This Row],[Signup_Date]], 0)</f>
        <v>44500</v>
      </c>
    </row>
    <row r="1254" spans="1:9" x14ac:dyDescent="0.25">
      <c r="A1254" t="s">
        <v>1271</v>
      </c>
      <c r="B1254" s="1">
        <v>44646</v>
      </c>
      <c r="C1254">
        <v>1982</v>
      </c>
      <c r="D1254" t="s">
        <v>12</v>
      </c>
      <c r="E1254" t="s">
        <v>29</v>
      </c>
      <c r="F1254" t="s">
        <v>14</v>
      </c>
      <c r="G1254">
        <f ca="1">YEAR(TODAY()) - tbl_Customers[[#This Row],[Birth_Year]]</f>
        <v>43</v>
      </c>
      <c r="H1254" t="str" cm="1">
        <f t="array" aca="1" ref="H12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54" s="1">
        <f>EOMONTH(tbl_Customers[[#This Row],[Signup_Date]], 0)</f>
        <v>44651</v>
      </c>
    </row>
    <row r="1255" spans="1:9" x14ac:dyDescent="0.25">
      <c r="A1255" t="s">
        <v>1272</v>
      </c>
      <c r="B1255" s="1">
        <v>44324</v>
      </c>
      <c r="C1255">
        <v>1989</v>
      </c>
      <c r="D1255" t="s">
        <v>7</v>
      </c>
      <c r="E1255" t="s">
        <v>24</v>
      </c>
      <c r="F1255" t="s">
        <v>9</v>
      </c>
      <c r="G1255">
        <f ca="1">YEAR(TODAY()) - tbl_Customers[[#This Row],[Birth_Year]]</f>
        <v>36</v>
      </c>
      <c r="H1255" t="str" cm="1">
        <f t="array" aca="1" ref="H12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55" s="1">
        <f>EOMONTH(tbl_Customers[[#This Row],[Signup_Date]], 0)</f>
        <v>44347</v>
      </c>
    </row>
    <row r="1256" spans="1:9" x14ac:dyDescent="0.25">
      <c r="A1256" t="s">
        <v>1273</v>
      </c>
      <c r="B1256" s="1">
        <v>44676</v>
      </c>
      <c r="C1256">
        <v>1976</v>
      </c>
      <c r="D1256" t="s">
        <v>17</v>
      </c>
      <c r="E1256" t="s">
        <v>29</v>
      </c>
      <c r="F1256" t="s">
        <v>9</v>
      </c>
      <c r="G1256">
        <f ca="1">YEAR(TODAY()) - tbl_Customers[[#This Row],[Birth_Year]]</f>
        <v>49</v>
      </c>
      <c r="H1256" t="str" cm="1">
        <f t="array" aca="1" ref="H12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56" s="1">
        <f>EOMONTH(tbl_Customers[[#This Row],[Signup_Date]], 0)</f>
        <v>44681</v>
      </c>
    </row>
    <row r="1257" spans="1:9" x14ac:dyDescent="0.25">
      <c r="A1257" t="s">
        <v>1274</v>
      </c>
      <c r="B1257" s="1">
        <v>44902</v>
      </c>
      <c r="C1257">
        <v>1979</v>
      </c>
      <c r="D1257" t="s">
        <v>7</v>
      </c>
      <c r="E1257" t="s">
        <v>22</v>
      </c>
      <c r="F1257" t="s">
        <v>14</v>
      </c>
      <c r="G1257">
        <f ca="1">YEAR(TODAY()) - tbl_Customers[[#This Row],[Birth_Year]]</f>
        <v>46</v>
      </c>
      <c r="H1257" t="str" cm="1">
        <f t="array" aca="1" ref="H12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57" s="1">
        <f>EOMONTH(tbl_Customers[[#This Row],[Signup_Date]], 0)</f>
        <v>44926</v>
      </c>
    </row>
    <row r="1258" spans="1:9" x14ac:dyDescent="0.25">
      <c r="A1258" t="s">
        <v>1275</v>
      </c>
      <c r="B1258" s="1">
        <v>44508</v>
      </c>
      <c r="C1258">
        <v>1990</v>
      </c>
      <c r="D1258" t="s">
        <v>7</v>
      </c>
      <c r="E1258" t="s">
        <v>22</v>
      </c>
      <c r="F1258" t="s">
        <v>14</v>
      </c>
      <c r="G1258">
        <f ca="1">YEAR(TODAY()) - tbl_Customers[[#This Row],[Birth_Year]]</f>
        <v>35</v>
      </c>
      <c r="H1258" t="str" cm="1">
        <f t="array" aca="1" ref="H12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58" s="1">
        <f>EOMONTH(tbl_Customers[[#This Row],[Signup_Date]], 0)</f>
        <v>44530</v>
      </c>
    </row>
    <row r="1259" spans="1:9" x14ac:dyDescent="0.25">
      <c r="A1259" t="s">
        <v>1276</v>
      </c>
      <c r="B1259" s="1">
        <v>44913</v>
      </c>
      <c r="C1259">
        <v>1990</v>
      </c>
      <c r="D1259" t="s">
        <v>7</v>
      </c>
      <c r="E1259" t="s">
        <v>29</v>
      </c>
      <c r="F1259" t="s">
        <v>20</v>
      </c>
      <c r="G1259">
        <f ca="1">YEAR(TODAY()) - tbl_Customers[[#This Row],[Birth_Year]]</f>
        <v>35</v>
      </c>
      <c r="H1259" t="str" cm="1">
        <f t="array" aca="1" ref="H12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59" s="1">
        <f>EOMONTH(tbl_Customers[[#This Row],[Signup_Date]], 0)</f>
        <v>44926</v>
      </c>
    </row>
    <row r="1260" spans="1:9" x14ac:dyDescent="0.25">
      <c r="A1260" t="s">
        <v>1277</v>
      </c>
      <c r="B1260" s="1">
        <v>44609</v>
      </c>
      <c r="C1260">
        <v>1996</v>
      </c>
      <c r="D1260" t="s">
        <v>26</v>
      </c>
      <c r="E1260" t="s">
        <v>29</v>
      </c>
      <c r="F1260" t="s">
        <v>9</v>
      </c>
      <c r="G1260">
        <f ca="1">YEAR(TODAY()) - tbl_Customers[[#This Row],[Birth_Year]]</f>
        <v>29</v>
      </c>
      <c r="H1260" t="str" cm="1">
        <f t="array" aca="1" ref="H12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60" s="1">
        <f>EOMONTH(tbl_Customers[[#This Row],[Signup_Date]], 0)</f>
        <v>44620</v>
      </c>
    </row>
    <row r="1261" spans="1:9" x14ac:dyDescent="0.25">
      <c r="A1261" t="s">
        <v>1278</v>
      </c>
      <c r="B1261" s="1">
        <v>44475</v>
      </c>
      <c r="C1261">
        <v>1974</v>
      </c>
      <c r="D1261" t="s">
        <v>19</v>
      </c>
      <c r="E1261" t="s">
        <v>22</v>
      </c>
      <c r="F1261" t="s">
        <v>20</v>
      </c>
      <c r="G1261">
        <f ca="1">YEAR(TODAY()) - tbl_Customers[[#This Row],[Birth_Year]]</f>
        <v>51</v>
      </c>
      <c r="H1261" t="str" cm="1">
        <f t="array" aca="1" ref="H12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61" s="1">
        <f>EOMONTH(tbl_Customers[[#This Row],[Signup_Date]], 0)</f>
        <v>44500</v>
      </c>
    </row>
    <row r="1262" spans="1:9" x14ac:dyDescent="0.25">
      <c r="A1262" t="s">
        <v>1279</v>
      </c>
      <c r="B1262" s="1">
        <v>44709</v>
      </c>
      <c r="C1262">
        <v>1980</v>
      </c>
      <c r="D1262" t="s">
        <v>26</v>
      </c>
      <c r="E1262" t="s">
        <v>29</v>
      </c>
      <c r="F1262" t="s">
        <v>14</v>
      </c>
      <c r="G1262">
        <f ca="1">YEAR(TODAY()) - tbl_Customers[[#This Row],[Birth_Year]]</f>
        <v>45</v>
      </c>
      <c r="H1262" t="str" cm="1">
        <f t="array" aca="1" ref="H12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62" s="1">
        <f>EOMONTH(tbl_Customers[[#This Row],[Signup_Date]], 0)</f>
        <v>44712</v>
      </c>
    </row>
    <row r="1263" spans="1:9" x14ac:dyDescent="0.25">
      <c r="A1263" t="s">
        <v>1280</v>
      </c>
      <c r="B1263" s="1">
        <v>44749</v>
      </c>
      <c r="C1263">
        <v>1971</v>
      </c>
      <c r="D1263" t="s">
        <v>26</v>
      </c>
      <c r="E1263" t="s">
        <v>29</v>
      </c>
      <c r="F1263" t="s">
        <v>9</v>
      </c>
      <c r="G1263">
        <f ca="1">YEAR(TODAY()) - tbl_Customers[[#This Row],[Birth_Year]]</f>
        <v>54</v>
      </c>
      <c r="H1263" t="str" cm="1">
        <f t="array" aca="1" ref="H12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63" s="1">
        <f>EOMONTH(tbl_Customers[[#This Row],[Signup_Date]], 0)</f>
        <v>44773</v>
      </c>
    </row>
    <row r="1264" spans="1:9" x14ac:dyDescent="0.25">
      <c r="A1264" t="s">
        <v>1281</v>
      </c>
      <c r="B1264" s="1">
        <v>44702</v>
      </c>
      <c r="C1264">
        <v>1981</v>
      </c>
      <c r="D1264" t="s">
        <v>7</v>
      </c>
      <c r="E1264" t="s">
        <v>24</v>
      </c>
      <c r="F1264" t="s">
        <v>20</v>
      </c>
      <c r="G1264">
        <f ca="1">YEAR(TODAY()) - tbl_Customers[[#This Row],[Birth_Year]]</f>
        <v>44</v>
      </c>
      <c r="H1264" t="str" cm="1">
        <f t="array" aca="1" ref="H12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64" s="1">
        <f>EOMONTH(tbl_Customers[[#This Row],[Signup_Date]], 0)</f>
        <v>44712</v>
      </c>
    </row>
    <row r="1265" spans="1:9" x14ac:dyDescent="0.25">
      <c r="A1265" t="s">
        <v>1282</v>
      </c>
      <c r="B1265" s="1">
        <v>44645</v>
      </c>
      <c r="C1265">
        <v>1987</v>
      </c>
      <c r="D1265" t="s">
        <v>26</v>
      </c>
      <c r="E1265" t="s">
        <v>8</v>
      </c>
      <c r="F1265" t="s">
        <v>20</v>
      </c>
      <c r="G1265">
        <f ca="1">YEAR(TODAY()) - tbl_Customers[[#This Row],[Birth_Year]]</f>
        <v>38</v>
      </c>
      <c r="H1265" t="str" cm="1">
        <f t="array" aca="1" ref="H12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65" s="1">
        <f>EOMONTH(tbl_Customers[[#This Row],[Signup_Date]], 0)</f>
        <v>44651</v>
      </c>
    </row>
    <row r="1266" spans="1:9" x14ac:dyDescent="0.25">
      <c r="A1266" t="s">
        <v>1283</v>
      </c>
      <c r="B1266" s="1">
        <v>44279</v>
      </c>
      <c r="C1266">
        <v>1990</v>
      </c>
      <c r="D1266" t="s">
        <v>7</v>
      </c>
      <c r="E1266" t="s">
        <v>22</v>
      </c>
      <c r="F1266" t="s">
        <v>20</v>
      </c>
      <c r="G1266">
        <f ca="1">YEAR(TODAY()) - tbl_Customers[[#This Row],[Birth_Year]]</f>
        <v>35</v>
      </c>
      <c r="H1266" t="str" cm="1">
        <f t="array" aca="1" ref="H12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66" s="1">
        <f>EOMONTH(tbl_Customers[[#This Row],[Signup_Date]], 0)</f>
        <v>44286</v>
      </c>
    </row>
    <row r="1267" spans="1:9" x14ac:dyDescent="0.25">
      <c r="A1267" t="s">
        <v>1284</v>
      </c>
      <c r="B1267" s="1">
        <v>44809</v>
      </c>
      <c r="C1267">
        <v>1985</v>
      </c>
      <c r="D1267" t="s">
        <v>19</v>
      </c>
      <c r="E1267" t="s">
        <v>24</v>
      </c>
      <c r="F1267" t="s">
        <v>14</v>
      </c>
      <c r="G1267">
        <f ca="1">YEAR(TODAY()) - tbl_Customers[[#This Row],[Birth_Year]]</f>
        <v>40</v>
      </c>
      <c r="H1267" t="str" cm="1">
        <f t="array" aca="1" ref="H12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67" s="1">
        <f>EOMONTH(tbl_Customers[[#This Row],[Signup_Date]], 0)</f>
        <v>44834</v>
      </c>
    </row>
    <row r="1268" spans="1:9" x14ac:dyDescent="0.25">
      <c r="A1268" t="s">
        <v>1285</v>
      </c>
      <c r="B1268" s="1">
        <v>44237</v>
      </c>
      <c r="C1268">
        <v>1986</v>
      </c>
      <c r="D1268" t="s">
        <v>17</v>
      </c>
      <c r="E1268" t="s">
        <v>8</v>
      </c>
      <c r="F1268" t="s">
        <v>14</v>
      </c>
      <c r="G1268">
        <f ca="1">YEAR(TODAY()) - tbl_Customers[[#This Row],[Birth_Year]]</f>
        <v>39</v>
      </c>
      <c r="H1268" t="str" cm="1">
        <f t="array" aca="1" ref="H12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68" s="1">
        <f>EOMONTH(tbl_Customers[[#This Row],[Signup_Date]], 0)</f>
        <v>44255</v>
      </c>
    </row>
    <row r="1269" spans="1:9" x14ac:dyDescent="0.25">
      <c r="A1269" t="s">
        <v>1286</v>
      </c>
      <c r="B1269" s="1">
        <v>44639</v>
      </c>
      <c r="C1269">
        <v>1971</v>
      </c>
      <c r="D1269" t="s">
        <v>7</v>
      </c>
      <c r="E1269" t="s">
        <v>29</v>
      </c>
      <c r="F1269" t="s">
        <v>14</v>
      </c>
      <c r="G1269">
        <f ca="1">YEAR(TODAY()) - tbl_Customers[[#This Row],[Birth_Year]]</f>
        <v>54</v>
      </c>
      <c r="H1269" t="str" cm="1">
        <f t="array" aca="1" ref="H12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69" s="1">
        <f>EOMONTH(tbl_Customers[[#This Row],[Signup_Date]], 0)</f>
        <v>44651</v>
      </c>
    </row>
    <row r="1270" spans="1:9" x14ac:dyDescent="0.25">
      <c r="A1270" t="s">
        <v>1287</v>
      </c>
      <c r="B1270" s="1">
        <v>44949</v>
      </c>
      <c r="C1270">
        <v>1978</v>
      </c>
      <c r="D1270" t="s">
        <v>19</v>
      </c>
      <c r="E1270" t="s">
        <v>29</v>
      </c>
      <c r="F1270" t="s">
        <v>9</v>
      </c>
      <c r="G1270">
        <f ca="1">YEAR(TODAY()) - tbl_Customers[[#This Row],[Birth_Year]]</f>
        <v>47</v>
      </c>
      <c r="H1270" t="str" cm="1">
        <f t="array" aca="1" ref="H12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70" s="1">
        <f>EOMONTH(tbl_Customers[[#This Row],[Signup_Date]], 0)</f>
        <v>44957</v>
      </c>
    </row>
    <row r="1271" spans="1:9" x14ac:dyDescent="0.25">
      <c r="A1271" t="s">
        <v>1288</v>
      </c>
      <c r="B1271" s="1">
        <v>44527</v>
      </c>
      <c r="C1271">
        <v>1979</v>
      </c>
      <c r="D1271" t="s">
        <v>17</v>
      </c>
      <c r="E1271" t="s">
        <v>24</v>
      </c>
      <c r="F1271" t="s">
        <v>14</v>
      </c>
      <c r="G1271">
        <f ca="1">YEAR(TODAY()) - tbl_Customers[[#This Row],[Birth_Year]]</f>
        <v>46</v>
      </c>
      <c r="H1271" t="str" cm="1">
        <f t="array" aca="1" ref="H12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71" s="1">
        <f>EOMONTH(tbl_Customers[[#This Row],[Signup_Date]], 0)</f>
        <v>44530</v>
      </c>
    </row>
    <row r="1272" spans="1:9" x14ac:dyDescent="0.25">
      <c r="A1272" t="s">
        <v>1289</v>
      </c>
      <c r="B1272" s="1">
        <v>44815</v>
      </c>
      <c r="C1272">
        <v>1971</v>
      </c>
      <c r="D1272" t="s">
        <v>12</v>
      </c>
      <c r="E1272" t="s">
        <v>29</v>
      </c>
      <c r="F1272" t="s">
        <v>9</v>
      </c>
      <c r="G1272">
        <f ca="1">YEAR(TODAY()) - tbl_Customers[[#This Row],[Birth_Year]]</f>
        <v>54</v>
      </c>
      <c r="H1272" t="str" cm="1">
        <f t="array" aca="1" ref="H12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72" s="1">
        <f>EOMONTH(tbl_Customers[[#This Row],[Signup_Date]], 0)</f>
        <v>44834</v>
      </c>
    </row>
    <row r="1273" spans="1:9" x14ac:dyDescent="0.25">
      <c r="A1273" t="s">
        <v>1290</v>
      </c>
      <c r="B1273" s="1">
        <v>44453</v>
      </c>
      <c r="C1273">
        <v>1973</v>
      </c>
      <c r="D1273" t="s">
        <v>7</v>
      </c>
      <c r="E1273" t="s">
        <v>13</v>
      </c>
      <c r="F1273" t="s">
        <v>20</v>
      </c>
      <c r="G1273">
        <f ca="1">YEAR(TODAY()) - tbl_Customers[[#This Row],[Birth_Year]]</f>
        <v>52</v>
      </c>
      <c r="H1273" t="str" cm="1">
        <f t="array" aca="1" ref="H12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73" s="1">
        <f>EOMONTH(tbl_Customers[[#This Row],[Signup_Date]], 0)</f>
        <v>44469</v>
      </c>
    </row>
    <row r="1274" spans="1:9" x14ac:dyDescent="0.25">
      <c r="A1274" t="s">
        <v>1291</v>
      </c>
      <c r="B1274" s="1">
        <v>44223</v>
      </c>
      <c r="C1274">
        <v>1972</v>
      </c>
      <c r="D1274" t="s">
        <v>7</v>
      </c>
      <c r="E1274" t="s">
        <v>24</v>
      </c>
      <c r="F1274" t="s">
        <v>20</v>
      </c>
      <c r="G1274">
        <f ca="1">YEAR(TODAY()) - tbl_Customers[[#This Row],[Birth_Year]]</f>
        <v>53</v>
      </c>
      <c r="H1274" t="str" cm="1">
        <f t="array" aca="1" ref="H12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74" s="1">
        <f>EOMONTH(tbl_Customers[[#This Row],[Signup_Date]], 0)</f>
        <v>44227</v>
      </c>
    </row>
    <row r="1275" spans="1:9" x14ac:dyDescent="0.25">
      <c r="A1275" t="s">
        <v>1292</v>
      </c>
      <c r="B1275" s="1">
        <v>44290</v>
      </c>
      <c r="C1275">
        <v>1987</v>
      </c>
      <c r="D1275" t="s">
        <v>12</v>
      </c>
      <c r="E1275" t="s">
        <v>8</v>
      </c>
      <c r="F1275" t="s">
        <v>14</v>
      </c>
      <c r="G1275">
        <f ca="1">YEAR(TODAY()) - tbl_Customers[[#This Row],[Birth_Year]]</f>
        <v>38</v>
      </c>
      <c r="H1275" t="str" cm="1">
        <f t="array" aca="1" ref="H12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75" s="1">
        <f>EOMONTH(tbl_Customers[[#This Row],[Signup_Date]], 0)</f>
        <v>44316</v>
      </c>
    </row>
    <row r="1276" spans="1:9" x14ac:dyDescent="0.25">
      <c r="A1276" t="s">
        <v>1293</v>
      </c>
      <c r="B1276" s="1">
        <v>44431</v>
      </c>
      <c r="C1276">
        <v>1993</v>
      </c>
      <c r="D1276" t="s">
        <v>12</v>
      </c>
      <c r="E1276" t="s">
        <v>24</v>
      </c>
      <c r="F1276" t="s">
        <v>20</v>
      </c>
      <c r="G1276">
        <f ca="1">YEAR(TODAY()) - tbl_Customers[[#This Row],[Birth_Year]]</f>
        <v>32</v>
      </c>
      <c r="H1276" t="str" cm="1">
        <f t="array" aca="1" ref="H12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76" s="1">
        <f>EOMONTH(tbl_Customers[[#This Row],[Signup_Date]], 0)</f>
        <v>44439</v>
      </c>
    </row>
    <row r="1277" spans="1:9" x14ac:dyDescent="0.25">
      <c r="A1277" t="s">
        <v>1294</v>
      </c>
      <c r="B1277" s="1">
        <v>44887</v>
      </c>
      <c r="C1277">
        <v>1982</v>
      </c>
      <c r="D1277" t="s">
        <v>7</v>
      </c>
      <c r="E1277" t="s">
        <v>22</v>
      </c>
      <c r="F1277" t="s">
        <v>14</v>
      </c>
      <c r="G1277">
        <f ca="1">YEAR(TODAY()) - tbl_Customers[[#This Row],[Birth_Year]]</f>
        <v>43</v>
      </c>
      <c r="H1277" t="str" cm="1">
        <f t="array" aca="1" ref="H12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77" s="1">
        <f>EOMONTH(tbl_Customers[[#This Row],[Signup_Date]], 0)</f>
        <v>44895</v>
      </c>
    </row>
    <row r="1278" spans="1:9" x14ac:dyDescent="0.25">
      <c r="A1278" t="s">
        <v>1295</v>
      </c>
      <c r="B1278" s="1">
        <v>45053</v>
      </c>
      <c r="C1278">
        <v>1995</v>
      </c>
      <c r="D1278" t="s">
        <v>12</v>
      </c>
      <c r="E1278" t="s">
        <v>24</v>
      </c>
      <c r="F1278" t="s">
        <v>9</v>
      </c>
      <c r="G1278">
        <f ca="1">YEAR(TODAY()) - tbl_Customers[[#This Row],[Birth_Year]]</f>
        <v>30</v>
      </c>
      <c r="H1278" t="str" cm="1">
        <f t="array" aca="1" ref="H12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78" s="1">
        <f>EOMONTH(tbl_Customers[[#This Row],[Signup_Date]], 0)</f>
        <v>45077</v>
      </c>
    </row>
    <row r="1279" spans="1:9" x14ac:dyDescent="0.25">
      <c r="A1279" t="s">
        <v>1296</v>
      </c>
      <c r="B1279" s="1">
        <v>45078</v>
      </c>
      <c r="C1279">
        <v>1994</v>
      </c>
      <c r="D1279" t="s">
        <v>26</v>
      </c>
      <c r="E1279" t="s">
        <v>29</v>
      </c>
      <c r="F1279" t="s">
        <v>20</v>
      </c>
      <c r="G1279">
        <f ca="1">YEAR(TODAY()) - tbl_Customers[[#This Row],[Birth_Year]]</f>
        <v>31</v>
      </c>
      <c r="H1279" t="str" cm="1">
        <f t="array" aca="1" ref="H12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79" s="1">
        <f>EOMONTH(tbl_Customers[[#This Row],[Signup_Date]], 0)</f>
        <v>45107</v>
      </c>
    </row>
    <row r="1280" spans="1:9" x14ac:dyDescent="0.25">
      <c r="A1280" t="s">
        <v>1297</v>
      </c>
      <c r="B1280" s="1">
        <v>44786</v>
      </c>
      <c r="C1280">
        <v>2003</v>
      </c>
      <c r="D1280" t="s">
        <v>17</v>
      </c>
      <c r="E1280" t="s">
        <v>29</v>
      </c>
      <c r="F1280" t="s">
        <v>14</v>
      </c>
      <c r="G1280">
        <f ca="1">YEAR(TODAY()) - tbl_Customers[[#This Row],[Birth_Year]]</f>
        <v>22</v>
      </c>
      <c r="H1280" t="str" cm="1">
        <f t="array" aca="1" ref="H12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80" s="1">
        <f>EOMONTH(tbl_Customers[[#This Row],[Signup_Date]], 0)</f>
        <v>44804</v>
      </c>
    </row>
    <row r="1281" spans="1:9" x14ac:dyDescent="0.25">
      <c r="A1281" t="s">
        <v>1298</v>
      </c>
      <c r="B1281" s="1">
        <v>44798</v>
      </c>
      <c r="C1281">
        <v>1999</v>
      </c>
      <c r="D1281" t="s">
        <v>17</v>
      </c>
      <c r="E1281" t="s">
        <v>13</v>
      </c>
      <c r="F1281" t="s">
        <v>20</v>
      </c>
      <c r="G1281">
        <f ca="1">YEAR(TODAY()) - tbl_Customers[[#This Row],[Birth_Year]]</f>
        <v>26</v>
      </c>
      <c r="H1281" t="str" cm="1">
        <f t="array" aca="1" ref="H12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81" s="1">
        <f>EOMONTH(tbl_Customers[[#This Row],[Signup_Date]], 0)</f>
        <v>44804</v>
      </c>
    </row>
    <row r="1282" spans="1:9" x14ac:dyDescent="0.25">
      <c r="A1282" t="s">
        <v>1299</v>
      </c>
      <c r="B1282" s="1">
        <v>44218</v>
      </c>
      <c r="C1282">
        <v>1982</v>
      </c>
      <c r="D1282" t="s">
        <v>17</v>
      </c>
      <c r="E1282" t="s">
        <v>13</v>
      </c>
      <c r="F1282" t="s">
        <v>20</v>
      </c>
      <c r="G1282">
        <f ca="1">YEAR(TODAY()) - tbl_Customers[[#This Row],[Birth_Year]]</f>
        <v>43</v>
      </c>
      <c r="H1282" t="str" cm="1">
        <f t="array" aca="1" ref="H12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82" s="1">
        <f>EOMONTH(tbl_Customers[[#This Row],[Signup_Date]], 0)</f>
        <v>44227</v>
      </c>
    </row>
    <row r="1283" spans="1:9" x14ac:dyDescent="0.25">
      <c r="A1283" t="s">
        <v>1300</v>
      </c>
      <c r="B1283" s="1">
        <v>44980</v>
      </c>
      <c r="C1283">
        <v>2003</v>
      </c>
      <c r="D1283" t="s">
        <v>26</v>
      </c>
      <c r="E1283" t="s">
        <v>13</v>
      </c>
      <c r="F1283" t="s">
        <v>14</v>
      </c>
      <c r="G1283">
        <f ca="1">YEAR(TODAY()) - tbl_Customers[[#This Row],[Birth_Year]]</f>
        <v>22</v>
      </c>
      <c r="H1283" t="str" cm="1">
        <f t="array" aca="1" ref="H12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83" s="1">
        <f>EOMONTH(tbl_Customers[[#This Row],[Signup_Date]], 0)</f>
        <v>44985</v>
      </c>
    </row>
    <row r="1284" spans="1:9" x14ac:dyDescent="0.25">
      <c r="A1284" t="s">
        <v>1301</v>
      </c>
      <c r="B1284" s="1">
        <v>44885</v>
      </c>
      <c r="C1284">
        <v>1981</v>
      </c>
      <c r="D1284" t="s">
        <v>12</v>
      </c>
      <c r="E1284" t="s">
        <v>8</v>
      </c>
      <c r="F1284" t="s">
        <v>20</v>
      </c>
      <c r="G1284">
        <f ca="1">YEAR(TODAY()) - tbl_Customers[[#This Row],[Birth_Year]]</f>
        <v>44</v>
      </c>
      <c r="H1284" t="str" cm="1">
        <f t="array" aca="1" ref="H12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84" s="1">
        <f>EOMONTH(tbl_Customers[[#This Row],[Signup_Date]], 0)</f>
        <v>44895</v>
      </c>
    </row>
    <row r="1285" spans="1:9" x14ac:dyDescent="0.25">
      <c r="A1285" t="s">
        <v>1302</v>
      </c>
      <c r="B1285" s="1">
        <v>45038</v>
      </c>
      <c r="C1285">
        <v>1978</v>
      </c>
      <c r="D1285" t="s">
        <v>19</v>
      </c>
      <c r="E1285" t="s">
        <v>13</v>
      </c>
      <c r="F1285" t="s">
        <v>20</v>
      </c>
      <c r="G1285">
        <f ca="1">YEAR(TODAY()) - tbl_Customers[[#This Row],[Birth_Year]]</f>
        <v>47</v>
      </c>
      <c r="H1285" t="str" cm="1">
        <f t="array" aca="1" ref="H12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85" s="1">
        <f>EOMONTH(tbl_Customers[[#This Row],[Signup_Date]], 0)</f>
        <v>45046</v>
      </c>
    </row>
    <row r="1286" spans="1:9" x14ac:dyDescent="0.25">
      <c r="A1286" t="s">
        <v>1303</v>
      </c>
      <c r="B1286" s="1">
        <v>44472</v>
      </c>
      <c r="C1286">
        <v>1995</v>
      </c>
      <c r="D1286" t="s">
        <v>12</v>
      </c>
      <c r="E1286" t="s">
        <v>8</v>
      </c>
      <c r="F1286" t="s">
        <v>20</v>
      </c>
      <c r="G1286">
        <f ca="1">YEAR(TODAY()) - tbl_Customers[[#This Row],[Birth_Year]]</f>
        <v>30</v>
      </c>
      <c r="H1286" t="str" cm="1">
        <f t="array" aca="1" ref="H12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86" s="1">
        <f>EOMONTH(tbl_Customers[[#This Row],[Signup_Date]], 0)</f>
        <v>44500</v>
      </c>
    </row>
    <row r="1287" spans="1:9" x14ac:dyDescent="0.25">
      <c r="A1287" t="s">
        <v>1304</v>
      </c>
      <c r="B1287" s="1">
        <v>44787</v>
      </c>
      <c r="C1287">
        <v>1988</v>
      </c>
      <c r="D1287" t="s">
        <v>7</v>
      </c>
      <c r="E1287" t="s">
        <v>13</v>
      </c>
      <c r="F1287" t="s">
        <v>20</v>
      </c>
      <c r="G1287">
        <f ca="1">YEAR(TODAY()) - tbl_Customers[[#This Row],[Birth_Year]]</f>
        <v>37</v>
      </c>
      <c r="H1287" t="str" cm="1">
        <f t="array" aca="1" ref="H12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87" s="1">
        <f>EOMONTH(tbl_Customers[[#This Row],[Signup_Date]], 0)</f>
        <v>44804</v>
      </c>
    </row>
    <row r="1288" spans="1:9" x14ac:dyDescent="0.25">
      <c r="A1288" t="s">
        <v>1305</v>
      </c>
      <c r="B1288" s="1">
        <v>44238</v>
      </c>
      <c r="C1288">
        <v>1999</v>
      </c>
      <c r="D1288" t="s">
        <v>17</v>
      </c>
      <c r="E1288" t="s">
        <v>8</v>
      </c>
      <c r="F1288" t="s">
        <v>9</v>
      </c>
      <c r="G1288">
        <f ca="1">YEAR(TODAY()) - tbl_Customers[[#This Row],[Birth_Year]]</f>
        <v>26</v>
      </c>
      <c r="H1288" t="str" cm="1">
        <f t="array" aca="1" ref="H12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88" s="1">
        <f>EOMONTH(tbl_Customers[[#This Row],[Signup_Date]], 0)</f>
        <v>44255</v>
      </c>
    </row>
    <row r="1289" spans="1:9" x14ac:dyDescent="0.25">
      <c r="A1289" t="s">
        <v>1306</v>
      </c>
      <c r="B1289" s="1">
        <v>44978</v>
      </c>
      <c r="C1289">
        <v>1998</v>
      </c>
      <c r="D1289" t="s">
        <v>12</v>
      </c>
      <c r="E1289" t="s">
        <v>24</v>
      </c>
      <c r="F1289" t="s">
        <v>20</v>
      </c>
      <c r="G1289">
        <f ca="1">YEAR(TODAY()) - tbl_Customers[[#This Row],[Birth_Year]]</f>
        <v>27</v>
      </c>
      <c r="H1289" t="str" cm="1">
        <f t="array" aca="1" ref="H12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89" s="1">
        <f>EOMONTH(tbl_Customers[[#This Row],[Signup_Date]], 0)</f>
        <v>44985</v>
      </c>
    </row>
    <row r="1290" spans="1:9" x14ac:dyDescent="0.25">
      <c r="A1290" t="s">
        <v>1307</v>
      </c>
      <c r="B1290" s="1">
        <v>44971</v>
      </c>
      <c r="C1290">
        <v>1967</v>
      </c>
      <c r="D1290" t="s">
        <v>19</v>
      </c>
      <c r="E1290" t="s">
        <v>24</v>
      </c>
      <c r="F1290" t="s">
        <v>20</v>
      </c>
      <c r="G1290">
        <f ca="1">YEAR(TODAY()) - tbl_Customers[[#This Row],[Birth_Year]]</f>
        <v>58</v>
      </c>
      <c r="H1290" t="str" cm="1">
        <f t="array" aca="1" ref="H12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290" s="1">
        <f>EOMONTH(tbl_Customers[[#This Row],[Signup_Date]], 0)</f>
        <v>44985</v>
      </c>
    </row>
    <row r="1291" spans="1:9" x14ac:dyDescent="0.25">
      <c r="A1291" t="s">
        <v>1308</v>
      </c>
      <c r="B1291" s="1">
        <v>44376</v>
      </c>
      <c r="C1291">
        <v>2001</v>
      </c>
      <c r="D1291" t="s">
        <v>7</v>
      </c>
      <c r="E1291" t="s">
        <v>29</v>
      </c>
      <c r="F1291" t="s">
        <v>14</v>
      </c>
      <c r="G1291">
        <f ca="1">YEAR(TODAY()) - tbl_Customers[[#This Row],[Birth_Year]]</f>
        <v>24</v>
      </c>
      <c r="H1291" t="str" cm="1">
        <f t="array" aca="1" ref="H12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91" s="1">
        <f>EOMONTH(tbl_Customers[[#This Row],[Signup_Date]], 0)</f>
        <v>44377</v>
      </c>
    </row>
    <row r="1292" spans="1:9" x14ac:dyDescent="0.25">
      <c r="A1292" t="s">
        <v>1309</v>
      </c>
      <c r="B1292" s="1">
        <v>44678</v>
      </c>
      <c r="C1292">
        <v>2004</v>
      </c>
      <c r="D1292" t="s">
        <v>26</v>
      </c>
      <c r="E1292" t="s">
        <v>8</v>
      </c>
      <c r="F1292" t="s">
        <v>9</v>
      </c>
      <c r="G1292">
        <f ca="1">YEAR(TODAY()) - tbl_Customers[[#This Row],[Birth_Year]]</f>
        <v>21</v>
      </c>
      <c r="H1292" t="str" cm="1">
        <f t="array" aca="1" ref="H12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92" s="1">
        <f>EOMONTH(tbl_Customers[[#This Row],[Signup_Date]], 0)</f>
        <v>44681</v>
      </c>
    </row>
    <row r="1293" spans="1:9" x14ac:dyDescent="0.25">
      <c r="A1293" t="s">
        <v>1310</v>
      </c>
      <c r="B1293" s="1">
        <v>44728</v>
      </c>
      <c r="C1293">
        <v>1990</v>
      </c>
      <c r="D1293" t="s">
        <v>26</v>
      </c>
      <c r="E1293" t="s">
        <v>22</v>
      </c>
      <c r="F1293" t="s">
        <v>14</v>
      </c>
      <c r="G1293">
        <f ca="1">YEAR(TODAY()) - tbl_Customers[[#This Row],[Birth_Year]]</f>
        <v>35</v>
      </c>
      <c r="H1293" t="str" cm="1">
        <f t="array" aca="1" ref="H12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93" s="1">
        <f>EOMONTH(tbl_Customers[[#This Row],[Signup_Date]], 0)</f>
        <v>44742</v>
      </c>
    </row>
    <row r="1294" spans="1:9" x14ac:dyDescent="0.25">
      <c r="A1294" t="s">
        <v>1311</v>
      </c>
      <c r="B1294" s="1">
        <v>44864</v>
      </c>
      <c r="C1294">
        <v>1987</v>
      </c>
      <c r="D1294" t="s">
        <v>19</v>
      </c>
      <c r="E1294" t="s">
        <v>29</v>
      </c>
      <c r="F1294" t="s">
        <v>14</v>
      </c>
      <c r="G1294">
        <f ca="1">YEAR(TODAY()) - tbl_Customers[[#This Row],[Birth_Year]]</f>
        <v>38</v>
      </c>
      <c r="H1294" t="str" cm="1">
        <f t="array" aca="1" ref="H12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94" s="1">
        <f>EOMONTH(tbl_Customers[[#This Row],[Signup_Date]], 0)</f>
        <v>44865</v>
      </c>
    </row>
    <row r="1295" spans="1:9" x14ac:dyDescent="0.25">
      <c r="A1295" t="s">
        <v>1312</v>
      </c>
      <c r="B1295" s="1">
        <v>44649</v>
      </c>
      <c r="C1295">
        <v>2003</v>
      </c>
      <c r="D1295" t="s">
        <v>7</v>
      </c>
      <c r="E1295" t="s">
        <v>24</v>
      </c>
      <c r="F1295" t="s">
        <v>14</v>
      </c>
      <c r="G1295">
        <f ca="1">YEAR(TODAY()) - tbl_Customers[[#This Row],[Birth_Year]]</f>
        <v>22</v>
      </c>
      <c r="H1295" t="str" cm="1">
        <f t="array" aca="1" ref="H12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295" s="1">
        <f>EOMONTH(tbl_Customers[[#This Row],[Signup_Date]], 0)</f>
        <v>44651</v>
      </c>
    </row>
    <row r="1296" spans="1:9" x14ac:dyDescent="0.25">
      <c r="A1296" t="s">
        <v>1313</v>
      </c>
      <c r="B1296" s="1">
        <v>44481</v>
      </c>
      <c r="C1296">
        <v>1979</v>
      </c>
      <c r="D1296" t="s">
        <v>17</v>
      </c>
      <c r="E1296" t="s">
        <v>8</v>
      </c>
      <c r="F1296" t="s">
        <v>9</v>
      </c>
      <c r="G1296">
        <f ca="1">YEAR(TODAY()) - tbl_Customers[[#This Row],[Birth_Year]]</f>
        <v>46</v>
      </c>
      <c r="H1296" t="str" cm="1">
        <f t="array" aca="1" ref="H12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296" s="1">
        <f>EOMONTH(tbl_Customers[[#This Row],[Signup_Date]], 0)</f>
        <v>44500</v>
      </c>
    </row>
    <row r="1297" spans="1:9" x14ac:dyDescent="0.25">
      <c r="A1297" t="s">
        <v>1314</v>
      </c>
      <c r="B1297" s="1">
        <v>44382</v>
      </c>
      <c r="C1297">
        <v>1968</v>
      </c>
      <c r="D1297" t="s">
        <v>12</v>
      </c>
      <c r="E1297" t="s">
        <v>13</v>
      </c>
      <c r="F1297" t="s">
        <v>14</v>
      </c>
      <c r="G1297">
        <f ca="1">YEAR(TODAY()) - tbl_Customers[[#This Row],[Birth_Year]]</f>
        <v>57</v>
      </c>
      <c r="H1297" t="str" cm="1">
        <f t="array" aca="1" ref="H12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297" s="1">
        <f>EOMONTH(tbl_Customers[[#This Row],[Signup_Date]], 0)</f>
        <v>44408</v>
      </c>
    </row>
    <row r="1298" spans="1:9" x14ac:dyDescent="0.25">
      <c r="A1298" t="s">
        <v>1315</v>
      </c>
      <c r="B1298" s="1">
        <v>44796</v>
      </c>
      <c r="C1298">
        <v>1993</v>
      </c>
      <c r="D1298" t="s">
        <v>7</v>
      </c>
      <c r="E1298" t="s">
        <v>22</v>
      </c>
      <c r="F1298" t="s">
        <v>14</v>
      </c>
      <c r="G1298">
        <f ca="1">YEAR(TODAY()) - tbl_Customers[[#This Row],[Birth_Year]]</f>
        <v>32</v>
      </c>
      <c r="H1298" t="str" cm="1">
        <f t="array" aca="1" ref="H12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298" s="1">
        <f>EOMONTH(tbl_Customers[[#This Row],[Signup_Date]], 0)</f>
        <v>44804</v>
      </c>
    </row>
    <row r="1299" spans="1:9" x14ac:dyDescent="0.25">
      <c r="A1299" t="s">
        <v>1316</v>
      </c>
      <c r="B1299" s="1">
        <v>44643</v>
      </c>
      <c r="C1299">
        <v>1986</v>
      </c>
      <c r="D1299" t="s">
        <v>26</v>
      </c>
      <c r="E1299" t="s">
        <v>24</v>
      </c>
      <c r="F1299" t="s">
        <v>14</v>
      </c>
      <c r="G1299">
        <f ca="1">YEAR(TODAY()) - tbl_Customers[[#This Row],[Birth_Year]]</f>
        <v>39</v>
      </c>
      <c r="H1299" t="str" cm="1">
        <f t="array" aca="1" ref="H12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299" s="1">
        <f>EOMONTH(tbl_Customers[[#This Row],[Signup_Date]], 0)</f>
        <v>44651</v>
      </c>
    </row>
    <row r="1300" spans="1:9" x14ac:dyDescent="0.25">
      <c r="A1300" t="s">
        <v>1317</v>
      </c>
      <c r="B1300" s="1">
        <v>44847</v>
      </c>
      <c r="C1300">
        <v>1989</v>
      </c>
      <c r="D1300" t="s">
        <v>19</v>
      </c>
      <c r="E1300" t="s">
        <v>29</v>
      </c>
      <c r="F1300" t="s">
        <v>20</v>
      </c>
      <c r="G1300">
        <f ca="1">YEAR(TODAY()) - tbl_Customers[[#This Row],[Birth_Year]]</f>
        <v>36</v>
      </c>
      <c r="H1300" t="str" cm="1">
        <f t="array" aca="1" ref="H13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00" s="1">
        <f>EOMONTH(tbl_Customers[[#This Row],[Signup_Date]], 0)</f>
        <v>44865</v>
      </c>
    </row>
    <row r="1301" spans="1:9" x14ac:dyDescent="0.25">
      <c r="A1301" t="s">
        <v>1318</v>
      </c>
      <c r="B1301" s="1">
        <v>45030</v>
      </c>
      <c r="C1301">
        <v>1977</v>
      </c>
      <c r="D1301" t="s">
        <v>19</v>
      </c>
      <c r="E1301" t="s">
        <v>8</v>
      </c>
      <c r="F1301" t="s">
        <v>14</v>
      </c>
      <c r="G1301">
        <f ca="1">YEAR(TODAY()) - tbl_Customers[[#This Row],[Birth_Year]]</f>
        <v>48</v>
      </c>
      <c r="H1301" t="str" cm="1">
        <f t="array" aca="1" ref="H13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01" s="1">
        <f>EOMONTH(tbl_Customers[[#This Row],[Signup_Date]], 0)</f>
        <v>45046</v>
      </c>
    </row>
    <row r="1302" spans="1:9" x14ac:dyDescent="0.25">
      <c r="A1302" t="s">
        <v>1319</v>
      </c>
      <c r="B1302" s="1">
        <v>44700</v>
      </c>
      <c r="C1302">
        <v>1982</v>
      </c>
      <c r="D1302" t="s">
        <v>12</v>
      </c>
      <c r="E1302" t="s">
        <v>22</v>
      </c>
      <c r="F1302" t="s">
        <v>9</v>
      </c>
      <c r="G1302">
        <f ca="1">YEAR(TODAY()) - tbl_Customers[[#This Row],[Birth_Year]]</f>
        <v>43</v>
      </c>
      <c r="H1302" t="str" cm="1">
        <f t="array" aca="1" ref="H13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02" s="1">
        <f>EOMONTH(tbl_Customers[[#This Row],[Signup_Date]], 0)</f>
        <v>44712</v>
      </c>
    </row>
    <row r="1303" spans="1:9" x14ac:dyDescent="0.25">
      <c r="A1303" t="s">
        <v>1320</v>
      </c>
      <c r="B1303" s="1">
        <v>44290</v>
      </c>
      <c r="C1303">
        <v>1997</v>
      </c>
      <c r="D1303" t="s">
        <v>19</v>
      </c>
      <c r="E1303" t="s">
        <v>8</v>
      </c>
      <c r="F1303" t="s">
        <v>9</v>
      </c>
      <c r="G1303">
        <f ca="1">YEAR(TODAY()) - tbl_Customers[[#This Row],[Birth_Year]]</f>
        <v>28</v>
      </c>
      <c r="H1303" t="str" cm="1">
        <f t="array" aca="1" ref="H13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03" s="1">
        <f>EOMONTH(tbl_Customers[[#This Row],[Signup_Date]], 0)</f>
        <v>44316</v>
      </c>
    </row>
    <row r="1304" spans="1:9" x14ac:dyDescent="0.25">
      <c r="A1304" t="s">
        <v>1321</v>
      </c>
      <c r="B1304" s="1">
        <v>44678</v>
      </c>
      <c r="C1304">
        <v>1980</v>
      </c>
      <c r="D1304" t="s">
        <v>19</v>
      </c>
      <c r="E1304" t="s">
        <v>13</v>
      </c>
      <c r="F1304" t="s">
        <v>20</v>
      </c>
      <c r="G1304">
        <f ca="1">YEAR(TODAY()) - tbl_Customers[[#This Row],[Birth_Year]]</f>
        <v>45</v>
      </c>
      <c r="H1304" t="str" cm="1">
        <f t="array" aca="1" ref="H13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04" s="1">
        <f>EOMONTH(tbl_Customers[[#This Row],[Signup_Date]], 0)</f>
        <v>44681</v>
      </c>
    </row>
    <row r="1305" spans="1:9" x14ac:dyDescent="0.25">
      <c r="A1305" t="s">
        <v>1322</v>
      </c>
      <c r="B1305" s="1">
        <v>44553</v>
      </c>
      <c r="C1305">
        <v>1966</v>
      </c>
      <c r="D1305" t="s">
        <v>7</v>
      </c>
      <c r="E1305" t="s">
        <v>29</v>
      </c>
      <c r="F1305" t="s">
        <v>9</v>
      </c>
      <c r="G1305">
        <f ca="1">YEAR(TODAY()) - tbl_Customers[[#This Row],[Birth_Year]]</f>
        <v>59</v>
      </c>
      <c r="H1305" t="str" cm="1">
        <f t="array" aca="1" ref="H13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05" s="1">
        <f>EOMONTH(tbl_Customers[[#This Row],[Signup_Date]], 0)</f>
        <v>44561</v>
      </c>
    </row>
    <row r="1306" spans="1:9" x14ac:dyDescent="0.25">
      <c r="A1306" t="s">
        <v>1323</v>
      </c>
      <c r="B1306" s="1">
        <v>44615</v>
      </c>
      <c r="C1306">
        <v>1999</v>
      </c>
      <c r="D1306" t="s">
        <v>17</v>
      </c>
      <c r="E1306" t="s">
        <v>8</v>
      </c>
      <c r="F1306" t="s">
        <v>9</v>
      </c>
      <c r="G1306">
        <f ca="1">YEAR(TODAY()) - tbl_Customers[[#This Row],[Birth_Year]]</f>
        <v>26</v>
      </c>
      <c r="H1306" t="str" cm="1">
        <f t="array" aca="1" ref="H13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06" s="1">
        <f>EOMONTH(tbl_Customers[[#This Row],[Signup_Date]], 0)</f>
        <v>44620</v>
      </c>
    </row>
    <row r="1307" spans="1:9" x14ac:dyDescent="0.25">
      <c r="A1307" t="s">
        <v>1324</v>
      </c>
      <c r="B1307" s="1">
        <v>44538</v>
      </c>
      <c r="C1307">
        <v>1998</v>
      </c>
      <c r="D1307" t="s">
        <v>12</v>
      </c>
      <c r="E1307" t="s">
        <v>24</v>
      </c>
      <c r="F1307" t="s">
        <v>20</v>
      </c>
      <c r="G1307">
        <f ca="1">YEAR(TODAY()) - tbl_Customers[[#This Row],[Birth_Year]]</f>
        <v>27</v>
      </c>
      <c r="H1307" t="str" cm="1">
        <f t="array" aca="1" ref="H13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07" s="1">
        <f>EOMONTH(tbl_Customers[[#This Row],[Signup_Date]], 0)</f>
        <v>44561</v>
      </c>
    </row>
    <row r="1308" spans="1:9" x14ac:dyDescent="0.25">
      <c r="A1308" t="s">
        <v>1325</v>
      </c>
      <c r="B1308" s="1">
        <v>44525</v>
      </c>
      <c r="C1308">
        <v>1994</v>
      </c>
      <c r="D1308" t="s">
        <v>7</v>
      </c>
      <c r="E1308" t="s">
        <v>29</v>
      </c>
      <c r="F1308" t="s">
        <v>14</v>
      </c>
      <c r="G1308">
        <f ca="1">YEAR(TODAY()) - tbl_Customers[[#This Row],[Birth_Year]]</f>
        <v>31</v>
      </c>
      <c r="H1308" t="str" cm="1">
        <f t="array" aca="1" ref="H13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08" s="1">
        <f>EOMONTH(tbl_Customers[[#This Row],[Signup_Date]], 0)</f>
        <v>44530</v>
      </c>
    </row>
    <row r="1309" spans="1:9" x14ac:dyDescent="0.25">
      <c r="A1309" t="s">
        <v>1326</v>
      </c>
      <c r="B1309" s="1">
        <v>44883</v>
      </c>
      <c r="C1309">
        <v>1977</v>
      </c>
      <c r="D1309" t="s">
        <v>17</v>
      </c>
      <c r="E1309" t="s">
        <v>24</v>
      </c>
      <c r="F1309" t="s">
        <v>20</v>
      </c>
      <c r="G1309">
        <f ca="1">YEAR(TODAY()) - tbl_Customers[[#This Row],[Birth_Year]]</f>
        <v>48</v>
      </c>
      <c r="H1309" t="str" cm="1">
        <f t="array" aca="1" ref="H13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09" s="1">
        <f>EOMONTH(tbl_Customers[[#This Row],[Signup_Date]], 0)</f>
        <v>44895</v>
      </c>
    </row>
    <row r="1310" spans="1:9" x14ac:dyDescent="0.25">
      <c r="A1310" t="s">
        <v>1327</v>
      </c>
      <c r="B1310" s="1">
        <v>44304</v>
      </c>
      <c r="C1310">
        <v>1977</v>
      </c>
      <c r="D1310" t="s">
        <v>7</v>
      </c>
      <c r="E1310" t="s">
        <v>8</v>
      </c>
      <c r="F1310" t="s">
        <v>14</v>
      </c>
      <c r="G1310">
        <f ca="1">YEAR(TODAY()) - tbl_Customers[[#This Row],[Birth_Year]]</f>
        <v>48</v>
      </c>
      <c r="H1310" t="str" cm="1">
        <f t="array" aca="1" ref="H13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10" s="1">
        <f>EOMONTH(tbl_Customers[[#This Row],[Signup_Date]], 0)</f>
        <v>44316</v>
      </c>
    </row>
    <row r="1311" spans="1:9" x14ac:dyDescent="0.25">
      <c r="A1311" t="s">
        <v>1328</v>
      </c>
      <c r="B1311" s="1">
        <v>45075</v>
      </c>
      <c r="C1311">
        <v>1982</v>
      </c>
      <c r="D1311" t="s">
        <v>7</v>
      </c>
      <c r="E1311" t="s">
        <v>29</v>
      </c>
      <c r="F1311" t="s">
        <v>14</v>
      </c>
      <c r="G1311">
        <f ca="1">YEAR(TODAY()) - tbl_Customers[[#This Row],[Birth_Year]]</f>
        <v>43</v>
      </c>
      <c r="H1311" t="str" cm="1">
        <f t="array" aca="1" ref="H13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11" s="1">
        <f>EOMONTH(tbl_Customers[[#This Row],[Signup_Date]], 0)</f>
        <v>45077</v>
      </c>
    </row>
    <row r="1312" spans="1:9" x14ac:dyDescent="0.25">
      <c r="A1312" t="s">
        <v>1329</v>
      </c>
      <c r="B1312" s="1">
        <v>44361</v>
      </c>
      <c r="C1312">
        <v>1996</v>
      </c>
      <c r="D1312" t="s">
        <v>19</v>
      </c>
      <c r="E1312" t="s">
        <v>24</v>
      </c>
      <c r="F1312" t="s">
        <v>9</v>
      </c>
      <c r="G1312">
        <f ca="1">YEAR(TODAY()) - tbl_Customers[[#This Row],[Birth_Year]]</f>
        <v>29</v>
      </c>
      <c r="H1312" t="str" cm="1">
        <f t="array" aca="1" ref="H13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12" s="1">
        <f>EOMONTH(tbl_Customers[[#This Row],[Signup_Date]], 0)</f>
        <v>44377</v>
      </c>
    </row>
    <row r="1313" spans="1:9" x14ac:dyDescent="0.25">
      <c r="A1313" t="s">
        <v>1330</v>
      </c>
      <c r="B1313" s="1">
        <v>44534</v>
      </c>
      <c r="C1313">
        <v>1996</v>
      </c>
      <c r="D1313" t="s">
        <v>17</v>
      </c>
      <c r="E1313" t="s">
        <v>13</v>
      </c>
      <c r="F1313" t="s">
        <v>20</v>
      </c>
      <c r="G1313">
        <f ca="1">YEAR(TODAY()) - tbl_Customers[[#This Row],[Birth_Year]]</f>
        <v>29</v>
      </c>
      <c r="H1313" t="str" cm="1">
        <f t="array" aca="1" ref="H13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13" s="1">
        <f>EOMONTH(tbl_Customers[[#This Row],[Signup_Date]], 0)</f>
        <v>44561</v>
      </c>
    </row>
    <row r="1314" spans="1:9" x14ac:dyDescent="0.25">
      <c r="A1314" t="s">
        <v>1331</v>
      </c>
      <c r="B1314" s="1">
        <v>44618</v>
      </c>
      <c r="C1314">
        <v>1999</v>
      </c>
      <c r="D1314" t="s">
        <v>12</v>
      </c>
      <c r="E1314" t="s">
        <v>13</v>
      </c>
      <c r="F1314" t="s">
        <v>9</v>
      </c>
      <c r="G1314">
        <f ca="1">YEAR(TODAY()) - tbl_Customers[[#This Row],[Birth_Year]]</f>
        <v>26</v>
      </c>
      <c r="H1314" t="str" cm="1">
        <f t="array" aca="1" ref="H13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14" s="1">
        <f>EOMONTH(tbl_Customers[[#This Row],[Signup_Date]], 0)</f>
        <v>44620</v>
      </c>
    </row>
    <row r="1315" spans="1:9" x14ac:dyDescent="0.25">
      <c r="A1315" t="s">
        <v>1332</v>
      </c>
      <c r="B1315" s="1">
        <v>44907</v>
      </c>
      <c r="C1315">
        <v>2003</v>
      </c>
      <c r="D1315" t="s">
        <v>12</v>
      </c>
      <c r="E1315" t="s">
        <v>8</v>
      </c>
      <c r="F1315" t="s">
        <v>9</v>
      </c>
      <c r="G1315">
        <f ca="1">YEAR(TODAY()) - tbl_Customers[[#This Row],[Birth_Year]]</f>
        <v>22</v>
      </c>
      <c r="H1315" t="str" cm="1">
        <f t="array" aca="1" ref="H13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315" s="1">
        <f>EOMONTH(tbl_Customers[[#This Row],[Signup_Date]], 0)</f>
        <v>44926</v>
      </c>
    </row>
    <row r="1316" spans="1:9" x14ac:dyDescent="0.25">
      <c r="A1316" t="s">
        <v>1333</v>
      </c>
      <c r="B1316" s="1">
        <v>44704</v>
      </c>
      <c r="C1316">
        <v>1993</v>
      </c>
      <c r="D1316" t="s">
        <v>17</v>
      </c>
      <c r="E1316" t="s">
        <v>29</v>
      </c>
      <c r="F1316" t="s">
        <v>14</v>
      </c>
      <c r="G1316">
        <f ca="1">YEAR(TODAY()) - tbl_Customers[[#This Row],[Birth_Year]]</f>
        <v>32</v>
      </c>
      <c r="H1316" t="str" cm="1">
        <f t="array" aca="1" ref="H13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16" s="1">
        <f>EOMONTH(tbl_Customers[[#This Row],[Signup_Date]], 0)</f>
        <v>44712</v>
      </c>
    </row>
    <row r="1317" spans="1:9" x14ac:dyDescent="0.25">
      <c r="A1317" t="s">
        <v>1334</v>
      </c>
      <c r="B1317" s="1">
        <v>44492</v>
      </c>
      <c r="C1317">
        <v>1993</v>
      </c>
      <c r="D1317" t="s">
        <v>19</v>
      </c>
      <c r="E1317" t="s">
        <v>22</v>
      </c>
      <c r="F1317" t="s">
        <v>9</v>
      </c>
      <c r="G1317">
        <f ca="1">YEAR(TODAY()) - tbl_Customers[[#This Row],[Birth_Year]]</f>
        <v>32</v>
      </c>
      <c r="H1317" t="str" cm="1">
        <f t="array" aca="1" ref="H13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17" s="1">
        <f>EOMONTH(tbl_Customers[[#This Row],[Signup_Date]], 0)</f>
        <v>44500</v>
      </c>
    </row>
    <row r="1318" spans="1:9" x14ac:dyDescent="0.25">
      <c r="A1318" t="s">
        <v>1335</v>
      </c>
      <c r="B1318" s="1">
        <v>44875</v>
      </c>
      <c r="C1318">
        <v>1980</v>
      </c>
      <c r="D1318" t="s">
        <v>26</v>
      </c>
      <c r="E1318" t="s">
        <v>29</v>
      </c>
      <c r="F1318" t="s">
        <v>20</v>
      </c>
      <c r="G1318">
        <f ca="1">YEAR(TODAY()) - tbl_Customers[[#This Row],[Birth_Year]]</f>
        <v>45</v>
      </c>
      <c r="H1318" t="str" cm="1">
        <f t="array" aca="1" ref="H13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18" s="1">
        <f>EOMONTH(tbl_Customers[[#This Row],[Signup_Date]], 0)</f>
        <v>44895</v>
      </c>
    </row>
    <row r="1319" spans="1:9" x14ac:dyDescent="0.25">
      <c r="A1319" t="s">
        <v>1336</v>
      </c>
      <c r="B1319" s="1">
        <v>44607</v>
      </c>
      <c r="C1319">
        <v>1974</v>
      </c>
      <c r="D1319" t="s">
        <v>7</v>
      </c>
      <c r="E1319" t="s">
        <v>13</v>
      </c>
      <c r="F1319" t="s">
        <v>9</v>
      </c>
      <c r="G1319">
        <f ca="1">YEAR(TODAY()) - tbl_Customers[[#This Row],[Birth_Year]]</f>
        <v>51</v>
      </c>
      <c r="H1319" t="str" cm="1">
        <f t="array" aca="1" ref="H13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19" s="1">
        <f>EOMONTH(tbl_Customers[[#This Row],[Signup_Date]], 0)</f>
        <v>44620</v>
      </c>
    </row>
    <row r="1320" spans="1:9" x14ac:dyDescent="0.25">
      <c r="A1320" t="s">
        <v>1337</v>
      </c>
      <c r="B1320" s="1">
        <v>45030</v>
      </c>
      <c r="C1320">
        <v>1994</v>
      </c>
      <c r="D1320" t="s">
        <v>19</v>
      </c>
      <c r="E1320" t="s">
        <v>24</v>
      </c>
      <c r="F1320" t="s">
        <v>9</v>
      </c>
      <c r="G1320">
        <f ca="1">YEAR(TODAY()) - tbl_Customers[[#This Row],[Birth_Year]]</f>
        <v>31</v>
      </c>
      <c r="H1320" t="str" cm="1">
        <f t="array" aca="1" ref="H13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20" s="1">
        <f>EOMONTH(tbl_Customers[[#This Row],[Signup_Date]], 0)</f>
        <v>45046</v>
      </c>
    </row>
    <row r="1321" spans="1:9" x14ac:dyDescent="0.25">
      <c r="A1321" t="s">
        <v>1338</v>
      </c>
      <c r="B1321" s="1">
        <v>44975</v>
      </c>
      <c r="C1321">
        <v>1989</v>
      </c>
      <c r="D1321" t="s">
        <v>17</v>
      </c>
      <c r="E1321" t="s">
        <v>22</v>
      </c>
      <c r="F1321" t="s">
        <v>14</v>
      </c>
      <c r="G1321">
        <f ca="1">YEAR(TODAY()) - tbl_Customers[[#This Row],[Birth_Year]]</f>
        <v>36</v>
      </c>
      <c r="H1321" t="str" cm="1">
        <f t="array" aca="1" ref="H13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21" s="1">
        <f>EOMONTH(tbl_Customers[[#This Row],[Signup_Date]], 0)</f>
        <v>44985</v>
      </c>
    </row>
    <row r="1322" spans="1:9" x14ac:dyDescent="0.25">
      <c r="A1322" t="s">
        <v>1339</v>
      </c>
      <c r="B1322" s="1">
        <v>44760</v>
      </c>
      <c r="C1322">
        <v>2003</v>
      </c>
      <c r="D1322" t="s">
        <v>7</v>
      </c>
      <c r="E1322" t="s">
        <v>8</v>
      </c>
      <c r="F1322" t="s">
        <v>20</v>
      </c>
      <c r="G1322">
        <f ca="1">YEAR(TODAY()) - tbl_Customers[[#This Row],[Birth_Year]]</f>
        <v>22</v>
      </c>
      <c r="H1322" t="str" cm="1">
        <f t="array" aca="1" ref="H13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322" s="1">
        <f>EOMONTH(tbl_Customers[[#This Row],[Signup_Date]], 0)</f>
        <v>44773</v>
      </c>
    </row>
    <row r="1323" spans="1:9" x14ac:dyDescent="0.25">
      <c r="A1323" t="s">
        <v>1340</v>
      </c>
      <c r="B1323" s="1">
        <v>44234</v>
      </c>
      <c r="C1323">
        <v>1984</v>
      </c>
      <c r="D1323" t="s">
        <v>12</v>
      </c>
      <c r="E1323" t="s">
        <v>22</v>
      </c>
      <c r="F1323" t="s">
        <v>9</v>
      </c>
      <c r="G1323">
        <f ca="1">YEAR(TODAY()) - tbl_Customers[[#This Row],[Birth_Year]]</f>
        <v>41</v>
      </c>
      <c r="H1323" t="str" cm="1">
        <f t="array" aca="1" ref="H13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23" s="1">
        <f>EOMONTH(tbl_Customers[[#This Row],[Signup_Date]], 0)</f>
        <v>44255</v>
      </c>
    </row>
    <row r="1324" spans="1:9" x14ac:dyDescent="0.25">
      <c r="A1324" t="s">
        <v>1341</v>
      </c>
      <c r="B1324" s="1">
        <v>44662</v>
      </c>
      <c r="C1324">
        <v>1969</v>
      </c>
      <c r="D1324" t="s">
        <v>26</v>
      </c>
      <c r="E1324" t="s">
        <v>8</v>
      </c>
      <c r="F1324" t="s">
        <v>14</v>
      </c>
      <c r="G1324">
        <f ca="1">YEAR(TODAY()) - tbl_Customers[[#This Row],[Birth_Year]]</f>
        <v>56</v>
      </c>
      <c r="H1324" t="str" cm="1">
        <f t="array" aca="1" ref="H13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24" s="1">
        <f>EOMONTH(tbl_Customers[[#This Row],[Signup_Date]], 0)</f>
        <v>44681</v>
      </c>
    </row>
    <row r="1325" spans="1:9" x14ac:dyDescent="0.25">
      <c r="A1325" t="s">
        <v>1342</v>
      </c>
      <c r="B1325" s="1">
        <v>44287</v>
      </c>
      <c r="C1325">
        <v>1965</v>
      </c>
      <c r="D1325" t="s">
        <v>12</v>
      </c>
      <c r="E1325" t="s">
        <v>22</v>
      </c>
      <c r="F1325" t="s">
        <v>9</v>
      </c>
      <c r="G1325">
        <f ca="1">YEAR(TODAY()) - tbl_Customers[[#This Row],[Birth_Year]]</f>
        <v>60</v>
      </c>
      <c r="H1325" t="str" cm="1">
        <f t="array" aca="1" ref="H13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25" s="1">
        <f>EOMONTH(tbl_Customers[[#This Row],[Signup_Date]], 0)</f>
        <v>44316</v>
      </c>
    </row>
    <row r="1326" spans="1:9" x14ac:dyDescent="0.25">
      <c r="A1326" t="s">
        <v>1343</v>
      </c>
      <c r="B1326" s="1">
        <v>44519</v>
      </c>
      <c r="C1326">
        <v>1994</v>
      </c>
      <c r="D1326" t="s">
        <v>17</v>
      </c>
      <c r="E1326" t="s">
        <v>8</v>
      </c>
      <c r="F1326" t="s">
        <v>20</v>
      </c>
      <c r="G1326">
        <f ca="1">YEAR(TODAY()) - tbl_Customers[[#This Row],[Birth_Year]]</f>
        <v>31</v>
      </c>
      <c r="H1326" t="str" cm="1">
        <f t="array" aca="1" ref="H13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26" s="1">
        <f>EOMONTH(tbl_Customers[[#This Row],[Signup_Date]], 0)</f>
        <v>44530</v>
      </c>
    </row>
    <row r="1327" spans="1:9" x14ac:dyDescent="0.25">
      <c r="A1327" t="s">
        <v>1344</v>
      </c>
      <c r="B1327" s="1">
        <v>44455</v>
      </c>
      <c r="C1327">
        <v>1967</v>
      </c>
      <c r="D1327" t="s">
        <v>7</v>
      </c>
      <c r="E1327" t="s">
        <v>8</v>
      </c>
      <c r="F1327" t="s">
        <v>9</v>
      </c>
      <c r="G1327">
        <f ca="1">YEAR(TODAY()) - tbl_Customers[[#This Row],[Birth_Year]]</f>
        <v>58</v>
      </c>
      <c r="H1327" t="str" cm="1">
        <f t="array" aca="1" ref="H13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27" s="1">
        <f>EOMONTH(tbl_Customers[[#This Row],[Signup_Date]], 0)</f>
        <v>44469</v>
      </c>
    </row>
    <row r="1328" spans="1:9" x14ac:dyDescent="0.25">
      <c r="A1328" t="s">
        <v>1345</v>
      </c>
      <c r="B1328" s="1">
        <v>44528</v>
      </c>
      <c r="C1328">
        <v>1978</v>
      </c>
      <c r="D1328" t="s">
        <v>17</v>
      </c>
      <c r="E1328" t="s">
        <v>22</v>
      </c>
      <c r="F1328" t="s">
        <v>9</v>
      </c>
      <c r="G1328">
        <f ca="1">YEAR(TODAY()) - tbl_Customers[[#This Row],[Birth_Year]]</f>
        <v>47</v>
      </c>
      <c r="H1328" t="str" cm="1">
        <f t="array" aca="1" ref="H13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28" s="1">
        <f>EOMONTH(tbl_Customers[[#This Row],[Signup_Date]], 0)</f>
        <v>44530</v>
      </c>
    </row>
    <row r="1329" spans="1:9" x14ac:dyDescent="0.25">
      <c r="A1329" t="s">
        <v>1346</v>
      </c>
      <c r="B1329" s="1">
        <v>44315</v>
      </c>
      <c r="C1329">
        <v>1994</v>
      </c>
      <c r="D1329" t="s">
        <v>7</v>
      </c>
      <c r="E1329" t="s">
        <v>22</v>
      </c>
      <c r="F1329" t="s">
        <v>14</v>
      </c>
      <c r="G1329">
        <f ca="1">YEAR(TODAY()) - tbl_Customers[[#This Row],[Birth_Year]]</f>
        <v>31</v>
      </c>
      <c r="H1329" t="str" cm="1">
        <f t="array" aca="1" ref="H13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29" s="1">
        <f>EOMONTH(tbl_Customers[[#This Row],[Signup_Date]], 0)</f>
        <v>44316</v>
      </c>
    </row>
    <row r="1330" spans="1:9" x14ac:dyDescent="0.25">
      <c r="A1330" t="s">
        <v>1347</v>
      </c>
      <c r="B1330" s="1">
        <v>44988</v>
      </c>
      <c r="C1330">
        <v>1968</v>
      </c>
      <c r="D1330" t="s">
        <v>19</v>
      </c>
      <c r="E1330" t="s">
        <v>8</v>
      </c>
      <c r="F1330" t="s">
        <v>9</v>
      </c>
      <c r="G1330">
        <f ca="1">YEAR(TODAY()) - tbl_Customers[[#This Row],[Birth_Year]]</f>
        <v>57</v>
      </c>
      <c r="H1330" t="str" cm="1">
        <f t="array" aca="1" ref="H13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30" s="1">
        <f>EOMONTH(tbl_Customers[[#This Row],[Signup_Date]], 0)</f>
        <v>45016</v>
      </c>
    </row>
    <row r="1331" spans="1:9" x14ac:dyDescent="0.25">
      <c r="A1331" t="s">
        <v>1348</v>
      </c>
      <c r="B1331" s="1">
        <v>44610</v>
      </c>
      <c r="C1331">
        <v>1982</v>
      </c>
      <c r="D1331" t="s">
        <v>26</v>
      </c>
      <c r="E1331" t="s">
        <v>13</v>
      </c>
      <c r="F1331" t="s">
        <v>14</v>
      </c>
      <c r="G1331">
        <f ca="1">YEAR(TODAY()) - tbl_Customers[[#This Row],[Birth_Year]]</f>
        <v>43</v>
      </c>
      <c r="H1331" t="str" cm="1">
        <f t="array" aca="1" ref="H13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31" s="1">
        <f>EOMONTH(tbl_Customers[[#This Row],[Signup_Date]], 0)</f>
        <v>44620</v>
      </c>
    </row>
    <row r="1332" spans="1:9" x14ac:dyDescent="0.25">
      <c r="A1332" t="s">
        <v>1349</v>
      </c>
      <c r="B1332" s="1">
        <v>45082</v>
      </c>
      <c r="C1332">
        <v>2001</v>
      </c>
      <c r="D1332" t="s">
        <v>19</v>
      </c>
      <c r="E1332" t="s">
        <v>22</v>
      </c>
      <c r="F1332" t="s">
        <v>20</v>
      </c>
      <c r="G1332">
        <f ca="1">YEAR(TODAY()) - tbl_Customers[[#This Row],[Birth_Year]]</f>
        <v>24</v>
      </c>
      <c r="H1332" t="str" cm="1">
        <f t="array" aca="1" ref="H13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332" s="1">
        <f>EOMONTH(tbl_Customers[[#This Row],[Signup_Date]], 0)</f>
        <v>45107</v>
      </c>
    </row>
    <row r="1333" spans="1:9" x14ac:dyDescent="0.25">
      <c r="A1333" t="s">
        <v>1350</v>
      </c>
      <c r="B1333" s="1">
        <v>44723</v>
      </c>
      <c r="C1333">
        <v>1989</v>
      </c>
      <c r="D1333" t="s">
        <v>19</v>
      </c>
      <c r="E1333" t="s">
        <v>29</v>
      </c>
      <c r="F1333" t="s">
        <v>9</v>
      </c>
      <c r="G1333">
        <f ca="1">YEAR(TODAY()) - tbl_Customers[[#This Row],[Birth_Year]]</f>
        <v>36</v>
      </c>
      <c r="H1333" t="str" cm="1">
        <f t="array" aca="1" ref="H13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33" s="1">
        <f>EOMONTH(tbl_Customers[[#This Row],[Signup_Date]], 0)</f>
        <v>44742</v>
      </c>
    </row>
    <row r="1334" spans="1:9" x14ac:dyDescent="0.25">
      <c r="A1334" t="s">
        <v>1351</v>
      </c>
      <c r="B1334" s="1">
        <v>45041</v>
      </c>
      <c r="C1334">
        <v>1965</v>
      </c>
      <c r="D1334" t="s">
        <v>17</v>
      </c>
      <c r="E1334" t="s">
        <v>24</v>
      </c>
      <c r="F1334" t="s">
        <v>20</v>
      </c>
      <c r="G1334">
        <f ca="1">YEAR(TODAY()) - tbl_Customers[[#This Row],[Birth_Year]]</f>
        <v>60</v>
      </c>
      <c r="H1334" t="str" cm="1">
        <f t="array" aca="1" ref="H13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34" s="1">
        <f>EOMONTH(tbl_Customers[[#This Row],[Signup_Date]], 0)</f>
        <v>45046</v>
      </c>
    </row>
    <row r="1335" spans="1:9" x14ac:dyDescent="0.25">
      <c r="A1335" t="s">
        <v>1352</v>
      </c>
      <c r="B1335" s="1">
        <v>44198</v>
      </c>
      <c r="C1335">
        <v>1979</v>
      </c>
      <c r="D1335" t="s">
        <v>26</v>
      </c>
      <c r="E1335" t="s">
        <v>8</v>
      </c>
      <c r="F1335" t="s">
        <v>20</v>
      </c>
      <c r="G1335">
        <f ca="1">YEAR(TODAY()) - tbl_Customers[[#This Row],[Birth_Year]]</f>
        <v>46</v>
      </c>
      <c r="H1335" t="str" cm="1">
        <f t="array" aca="1" ref="H13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35" s="1">
        <f>EOMONTH(tbl_Customers[[#This Row],[Signup_Date]], 0)</f>
        <v>44227</v>
      </c>
    </row>
    <row r="1336" spans="1:9" x14ac:dyDescent="0.25">
      <c r="A1336" t="s">
        <v>1353</v>
      </c>
      <c r="B1336" s="1">
        <v>44870</v>
      </c>
      <c r="C1336">
        <v>1973</v>
      </c>
      <c r="D1336" t="s">
        <v>7</v>
      </c>
      <c r="E1336" t="s">
        <v>8</v>
      </c>
      <c r="F1336" t="s">
        <v>9</v>
      </c>
      <c r="G1336">
        <f ca="1">YEAR(TODAY()) - tbl_Customers[[#This Row],[Birth_Year]]</f>
        <v>52</v>
      </c>
      <c r="H1336" t="str" cm="1">
        <f t="array" aca="1" ref="H13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36" s="1">
        <f>EOMONTH(tbl_Customers[[#This Row],[Signup_Date]], 0)</f>
        <v>44895</v>
      </c>
    </row>
    <row r="1337" spans="1:9" x14ac:dyDescent="0.25">
      <c r="A1337" t="s">
        <v>1354</v>
      </c>
      <c r="B1337" s="1">
        <v>45087</v>
      </c>
      <c r="C1337">
        <v>1979</v>
      </c>
      <c r="D1337" t="s">
        <v>7</v>
      </c>
      <c r="E1337" t="s">
        <v>24</v>
      </c>
      <c r="F1337" t="s">
        <v>14</v>
      </c>
      <c r="G1337">
        <f ca="1">YEAR(TODAY()) - tbl_Customers[[#This Row],[Birth_Year]]</f>
        <v>46</v>
      </c>
      <c r="H1337" t="str" cm="1">
        <f t="array" aca="1" ref="H13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37" s="1">
        <f>EOMONTH(tbl_Customers[[#This Row],[Signup_Date]], 0)</f>
        <v>45107</v>
      </c>
    </row>
    <row r="1338" spans="1:9" x14ac:dyDescent="0.25">
      <c r="A1338" t="s">
        <v>1355</v>
      </c>
      <c r="B1338" s="1">
        <v>44752</v>
      </c>
      <c r="C1338">
        <v>1988</v>
      </c>
      <c r="D1338" t="s">
        <v>12</v>
      </c>
      <c r="E1338" t="s">
        <v>13</v>
      </c>
      <c r="F1338" t="s">
        <v>20</v>
      </c>
      <c r="G1338">
        <f ca="1">YEAR(TODAY()) - tbl_Customers[[#This Row],[Birth_Year]]</f>
        <v>37</v>
      </c>
      <c r="H1338" t="str" cm="1">
        <f t="array" aca="1" ref="H13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38" s="1">
        <f>EOMONTH(tbl_Customers[[#This Row],[Signup_Date]], 0)</f>
        <v>44773</v>
      </c>
    </row>
    <row r="1339" spans="1:9" x14ac:dyDescent="0.25">
      <c r="A1339" t="s">
        <v>1356</v>
      </c>
      <c r="B1339" s="1">
        <v>44670</v>
      </c>
      <c r="C1339">
        <v>1968</v>
      </c>
      <c r="D1339" t="s">
        <v>7</v>
      </c>
      <c r="E1339" t="s">
        <v>24</v>
      </c>
      <c r="F1339" t="s">
        <v>20</v>
      </c>
      <c r="G1339">
        <f ca="1">YEAR(TODAY()) - tbl_Customers[[#This Row],[Birth_Year]]</f>
        <v>57</v>
      </c>
      <c r="H1339" t="str" cm="1">
        <f t="array" aca="1" ref="H13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39" s="1">
        <f>EOMONTH(tbl_Customers[[#This Row],[Signup_Date]], 0)</f>
        <v>44681</v>
      </c>
    </row>
    <row r="1340" spans="1:9" x14ac:dyDescent="0.25">
      <c r="A1340" t="s">
        <v>1357</v>
      </c>
      <c r="B1340" s="1">
        <v>44620</v>
      </c>
      <c r="C1340">
        <v>1976</v>
      </c>
      <c r="D1340" t="s">
        <v>17</v>
      </c>
      <c r="E1340" t="s">
        <v>22</v>
      </c>
      <c r="F1340" t="s">
        <v>9</v>
      </c>
      <c r="G1340">
        <f ca="1">YEAR(TODAY()) - tbl_Customers[[#This Row],[Birth_Year]]</f>
        <v>49</v>
      </c>
      <c r="H1340" t="str" cm="1">
        <f t="array" aca="1" ref="H13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40" s="1">
        <f>EOMONTH(tbl_Customers[[#This Row],[Signup_Date]], 0)</f>
        <v>44620</v>
      </c>
    </row>
    <row r="1341" spans="1:9" x14ac:dyDescent="0.25">
      <c r="A1341" t="s">
        <v>1358</v>
      </c>
      <c r="B1341" s="1">
        <v>44252</v>
      </c>
      <c r="C1341">
        <v>2001</v>
      </c>
      <c r="D1341" t="s">
        <v>19</v>
      </c>
      <c r="E1341" t="s">
        <v>24</v>
      </c>
      <c r="F1341" t="s">
        <v>9</v>
      </c>
      <c r="G1341">
        <f ca="1">YEAR(TODAY()) - tbl_Customers[[#This Row],[Birth_Year]]</f>
        <v>24</v>
      </c>
      <c r="H1341" t="str" cm="1">
        <f t="array" aca="1" ref="H13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341" s="1">
        <f>EOMONTH(tbl_Customers[[#This Row],[Signup_Date]], 0)</f>
        <v>44255</v>
      </c>
    </row>
    <row r="1342" spans="1:9" x14ac:dyDescent="0.25">
      <c r="A1342" t="s">
        <v>1359</v>
      </c>
      <c r="B1342" s="1">
        <v>44389</v>
      </c>
      <c r="C1342">
        <v>2001</v>
      </c>
      <c r="D1342" t="s">
        <v>19</v>
      </c>
      <c r="E1342" t="s">
        <v>8</v>
      </c>
      <c r="F1342" t="s">
        <v>9</v>
      </c>
      <c r="G1342">
        <f ca="1">YEAR(TODAY()) - tbl_Customers[[#This Row],[Birth_Year]]</f>
        <v>24</v>
      </c>
      <c r="H1342" t="str" cm="1">
        <f t="array" aca="1" ref="H13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342" s="1">
        <f>EOMONTH(tbl_Customers[[#This Row],[Signup_Date]], 0)</f>
        <v>44408</v>
      </c>
    </row>
    <row r="1343" spans="1:9" x14ac:dyDescent="0.25">
      <c r="A1343" t="s">
        <v>1360</v>
      </c>
      <c r="B1343" s="1">
        <v>44727</v>
      </c>
      <c r="C1343">
        <v>1970</v>
      </c>
      <c r="D1343" t="s">
        <v>19</v>
      </c>
      <c r="E1343" t="s">
        <v>24</v>
      </c>
      <c r="F1343" t="s">
        <v>9</v>
      </c>
      <c r="G1343">
        <f ca="1">YEAR(TODAY()) - tbl_Customers[[#This Row],[Birth_Year]]</f>
        <v>55</v>
      </c>
      <c r="H1343" t="str" cm="1">
        <f t="array" aca="1" ref="H13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43" s="1">
        <f>EOMONTH(tbl_Customers[[#This Row],[Signup_Date]], 0)</f>
        <v>44742</v>
      </c>
    </row>
    <row r="1344" spans="1:9" x14ac:dyDescent="0.25">
      <c r="A1344" t="s">
        <v>1361</v>
      </c>
      <c r="B1344" s="1">
        <v>44567</v>
      </c>
      <c r="C1344">
        <v>2003</v>
      </c>
      <c r="D1344" t="s">
        <v>26</v>
      </c>
      <c r="E1344" t="s">
        <v>29</v>
      </c>
      <c r="F1344" t="s">
        <v>9</v>
      </c>
      <c r="G1344">
        <f ca="1">YEAR(TODAY()) - tbl_Customers[[#This Row],[Birth_Year]]</f>
        <v>22</v>
      </c>
      <c r="H1344" t="str" cm="1">
        <f t="array" aca="1" ref="H13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344" s="1">
        <f>EOMONTH(tbl_Customers[[#This Row],[Signup_Date]], 0)</f>
        <v>44592</v>
      </c>
    </row>
    <row r="1345" spans="1:9" x14ac:dyDescent="0.25">
      <c r="A1345" t="s">
        <v>1362</v>
      </c>
      <c r="B1345" s="1">
        <v>44834</v>
      </c>
      <c r="C1345">
        <v>1988</v>
      </c>
      <c r="D1345" t="s">
        <v>7</v>
      </c>
      <c r="E1345" t="s">
        <v>22</v>
      </c>
      <c r="F1345" t="s">
        <v>9</v>
      </c>
      <c r="G1345">
        <f ca="1">YEAR(TODAY()) - tbl_Customers[[#This Row],[Birth_Year]]</f>
        <v>37</v>
      </c>
      <c r="H1345" t="str" cm="1">
        <f t="array" aca="1" ref="H13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45" s="1">
        <f>EOMONTH(tbl_Customers[[#This Row],[Signup_Date]], 0)</f>
        <v>44834</v>
      </c>
    </row>
    <row r="1346" spans="1:9" x14ac:dyDescent="0.25">
      <c r="A1346" t="s">
        <v>1363</v>
      </c>
      <c r="B1346" s="1">
        <v>44971</v>
      </c>
      <c r="C1346">
        <v>1975</v>
      </c>
      <c r="D1346" t="s">
        <v>17</v>
      </c>
      <c r="E1346" t="s">
        <v>24</v>
      </c>
      <c r="F1346" t="s">
        <v>14</v>
      </c>
      <c r="G1346">
        <f ca="1">YEAR(TODAY()) - tbl_Customers[[#This Row],[Birth_Year]]</f>
        <v>50</v>
      </c>
      <c r="H1346" t="str" cm="1">
        <f t="array" aca="1" ref="H13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46" s="1">
        <f>EOMONTH(tbl_Customers[[#This Row],[Signup_Date]], 0)</f>
        <v>44985</v>
      </c>
    </row>
    <row r="1347" spans="1:9" x14ac:dyDescent="0.25">
      <c r="A1347" t="s">
        <v>1364</v>
      </c>
      <c r="B1347" s="1">
        <v>44707</v>
      </c>
      <c r="C1347">
        <v>1977</v>
      </c>
      <c r="D1347" t="s">
        <v>26</v>
      </c>
      <c r="E1347" t="s">
        <v>8</v>
      </c>
      <c r="F1347" t="s">
        <v>20</v>
      </c>
      <c r="G1347">
        <f ca="1">YEAR(TODAY()) - tbl_Customers[[#This Row],[Birth_Year]]</f>
        <v>48</v>
      </c>
      <c r="H1347" t="str" cm="1">
        <f t="array" aca="1" ref="H13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47" s="1">
        <f>EOMONTH(tbl_Customers[[#This Row],[Signup_Date]], 0)</f>
        <v>44712</v>
      </c>
    </row>
    <row r="1348" spans="1:9" x14ac:dyDescent="0.25">
      <c r="A1348" t="s">
        <v>1365</v>
      </c>
      <c r="B1348" s="1">
        <v>44837</v>
      </c>
      <c r="C1348">
        <v>1998</v>
      </c>
      <c r="D1348" t="s">
        <v>12</v>
      </c>
      <c r="E1348" t="s">
        <v>22</v>
      </c>
      <c r="F1348" t="s">
        <v>14</v>
      </c>
      <c r="G1348">
        <f ca="1">YEAR(TODAY()) - tbl_Customers[[#This Row],[Birth_Year]]</f>
        <v>27</v>
      </c>
      <c r="H1348" t="str" cm="1">
        <f t="array" aca="1" ref="H13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48" s="1">
        <f>EOMONTH(tbl_Customers[[#This Row],[Signup_Date]], 0)</f>
        <v>44865</v>
      </c>
    </row>
    <row r="1349" spans="1:9" x14ac:dyDescent="0.25">
      <c r="A1349" t="s">
        <v>1366</v>
      </c>
      <c r="B1349" s="1">
        <v>44649</v>
      </c>
      <c r="C1349">
        <v>1989</v>
      </c>
      <c r="D1349" t="s">
        <v>17</v>
      </c>
      <c r="E1349" t="s">
        <v>8</v>
      </c>
      <c r="F1349" t="s">
        <v>14</v>
      </c>
      <c r="G1349">
        <f ca="1">YEAR(TODAY()) - tbl_Customers[[#This Row],[Birth_Year]]</f>
        <v>36</v>
      </c>
      <c r="H1349" t="str" cm="1">
        <f t="array" aca="1" ref="H13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49" s="1">
        <f>EOMONTH(tbl_Customers[[#This Row],[Signup_Date]], 0)</f>
        <v>44651</v>
      </c>
    </row>
    <row r="1350" spans="1:9" x14ac:dyDescent="0.25">
      <c r="A1350" t="s">
        <v>1367</v>
      </c>
      <c r="B1350" s="1">
        <v>44975</v>
      </c>
      <c r="C1350">
        <v>1971</v>
      </c>
      <c r="D1350" t="s">
        <v>17</v>
      </c>
      <c r="E1350" t="s">
        <v>13</v>
      </c>
      <c r="F1350" t="s">
        <v>9</v>
      </c>
      <c r="G1350">
        <f ca="1">YEAR(TODAY()) - tbl_Customers[[#This Row],[Birth_Year]]</f>
        <v>54</v>
      </c>
      <c r="H1350" t="str" cm="1">
        <f t="array" aca="1" ref="H13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50" s="1">
        <f>EOMONTH(tbl_Customers[[#This Row],[Signup_Date]], 0)</f>
        <v>44985</v>
      </c>
    </row>
    <row r="1351" spans="1:9" x14ac:dyDescent="0.25">
      <c r="A1351" t="s">
        <v>1368</v>
      </c>
      <c r="B1351" s="1">
        <v>44249</v>
      </c>
      <c r="C1351">
        <v>1968</v>
      </c>
      <c r="D1351" t="s">
        <v>17</v>
      </c>
      <c r="E1351" t="s">
        <v>29</v>
      </c>
      <c r="F1351" t="s">
        <v>20</v>
      </c>
      <c r="G1351">
        <f ca="1">YEAR(TODAY()) - tbl_Customers[[#This Row],[Birth_Year]]</f>
        <v>57</v>
      </c>
      <c r="H1351" t="str" cm="1">
        <f t="array" aca="1" ref="H13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51" s="1">
        <f>EOMONTH(tbl_Customers[[#This Row],[Signup_Date]], 0)</f>
        <v>44255</v>
      </c>
    </row>
    <row r="1352" spans="1:9" x14ac:dyDescent="0.25">
      <c r="A1352" t="s">
        <v>1369</v>
      </c>
      <c r="B1352" s="1">
        <v>44405</v>
      </c>
      <c r="C1352">
        <v>1972</v>
      </c>
      <c r="D1352" t="s">
        <v>19</v>
      </c>
      <c r="E1352" t="s">
        <v>13</v>
      </c>
      <c r="F1352" t="s">
        <v>14</v>
      </c>
      <c r="G1352">
        <f ca="1">YEAR(TODAY()) - tbl_Customers[[#This Row],[Birth_Year]]</f>
        <v>53</v>
      </c>
      <c r="H1352" t="str" cm="1">
        <f t="array" aca="1" ref="H13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52" s="1">
        <f>EOMONTH(tbl_Customers[[#This Row],[Signup_Date]], 0)</f>
        <v>44408</v>
      </c>
    </row>
    <row r="1353" spans="1:9" x14ac:dyDescent="0.25">
      <c r="A1353" t="s">
        <v>1370</v>
      </c>
      <c r="B1353" s="1">
        <v>44470</v>
      </c>
      <c r="C1353">
        <v>1984</v>
      </c>
      <c r="D1353" t="s">
        <v>17</v>
      </c>
      <c r="E1353" t="s">
        <v>29</v>
      </c>
      <c r="F1353" t="s">
        <v>9</v>
      </c>
      <c r="G1353">
        <f ca="1">YEAR(TODAY()) - tbl_Customers[[#This Row],[Birth_Year]]</f>
        <v>41</v>
      </c>
      <c r="H1353" t="str" cm="1">
        <f t="array" aca="1" ref="H13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53" s="1">
        <f>EOMONTH(tbl_Customers[[#This Row],[Signup_Date]], 0)</f>
        <v>44500</v>
      </c>
    </row>
    <row r="1354" spans="1:9" x14ac:dyDescent="0.25">
      <c r="A1354" t="s">
        <v>1371</v>
      </c>
      <c r="B1354" s="1">
        <v>44759</v>
      </c>
      <c r="C1354">
        <v>1993</v>
      </c>
      <c r="D1354" t="s">
        <v>7</v>
      </c>
      <c r="E1354" t="s">
        <v>24</v>
      </c>
      <c r="F1354" t="s">
        <v>9</v>
      </c>
      <c r="G1354">
        <f ca="1">YEAR(TODAY()) - tbl_Customers[[#This Row],[Birth_Year]]</f>
        <v>32</v>
      </c>
      <c r="H1354" t="str" cm="1">
        <f t="array" aca="1" ref="H13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54" s="1">
        <f>EOMONTH(tbl_Customers[[#This Row],[Signup_Date]], 0)</f>
        <v>44773</v>
      </c>
    </row>
    <row r="1355" spans="1:9" x14ac:dyDescent="0.25">
      <c r="A1355" t="s">
        <v>1372</v>
      </c>
      <c r="B1355" s="1">
        <v>44331</v>
      </c>
      <c r="C1355">
        <v>1974</v>
      </c>
      <c r="D1355" t="s">
        <v>17</v>
      </c>
      <c r="E1355" t="s">
        <v>22</v>
      </c>
      <c r="F1355" t="s">
        <v>20</v>
      </c>
      <c r="G1355">
        <f ca="1">YEAR(TODAY()) - tbl_Customers[[#This Row],[Birth_Year]]</f>
        <v>51</v>
      </c>
      <c r="H1355" t="str" cm="1">
        <f t="array" aca="1" ref="H13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55" s="1">
        <f>EOMONTH(tbl_Customers[[#This Row],[Signup_Date]], 0)</f>
        <v>44347</v>
      </c>
    </row>
    <row r="1356" spans="1:9" x14ac:dyDescent="0.25">
      <c r="A1356" t="s">
        <v>1373</v>
      </c>
      <c r="B1356" s="1">
        <v>44491</v>
      </c>
      <c r="C1356">
        <v>1998</v>
      </c>
      <c r="D1356" t="s">
        <v>19</v>
      </c>
      <c r="E1356" t="s">
        <v>24</v>
      </c>
      <c r="F1356" t="s">
        <v>14</v>
      </c>
      <c r="G1356">
        <f ca="1">YEAR(TODAY()) - tbl_Customers[[#This Row],[Birth_Year]]</f>
        <v>27</v>
      </c>
      <c r="H1356" t="str" cm="1">
        <f t="array" aca="1" ref="H13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56" s="1">
        <f>EOMONTH(tbl_Customers[[#This Row],[Signup_Date]], 0)</f>
        <v>44500</v>
      </c>
    </row>
    <row r="1357" spans="1:9" x14ac:dyDescent="0.25">
      <c r="A1357" t="s">
        <v>1374</v>
      </c>
      <c r="B1357" s="1">
        <v>44645</v>
      </c>
      <c r="C1357">
        <v>1990</v>
      </c>
      <c r="D1357" t="s">
        <v>17</v>
      </c>
      <c r="E1357" t="s">
        <v>29</v>
      </c>
      <c r="F1357" t="s">
        <v>14</v>
      </c>
      <c r="G1357">
        <f ca="1">YEAR(TODAY()) - tbl_Customers[[#This Row],[Birth_Year]]</f>
        <v>35</v>
      </c>
      <c r="H1357" t="str" cm="1">
        <f t="array" aca="1" ref="H13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57" s="1">
        <f>EOMONTH(tbl_Customers[[#This Row],[Signup_Date]], 0)</f>
        <v>44651</v>
      </c>
    </row>
    <row r="1358" spans="1:9" x14ac:dyDescent="0.25">
      <c r="A1358" t="s">
        <v>1375</v>
      </c>
      <c r="B1358" s="1">
        <v>44912</v>
      </c>
      <c r="C1358">
        <v>1967</v>
      </c>
      <c r="D1358" t="s">
        <v>12</v>
      </c>
      <c r="E1358" t="s">
        <v>29</v>
      </c>
      <c r="F1358" t="s">
        <v>14</v>
      </c>
      <c r="G1358">
        <f ca="1">YEAR(TODAY()) - tbl_Customers[[#This Row],[Birth_Year]]</f>
        <v>58</v>
      </c>
      <c r="H1358" t="str" cm="1">
        <f t="array" aca="1" ref="H13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58" s="1">
        <f>EOMONTH(tbl_Customers[[#This Row],[Signup_Date]], 0)</f>
        <v>44926</v>
      </c>
    </row>
    <row r="1359" spans="1:9" x14ac:dyDescent="0.25">
      <c r="A1359" t="s">
        <v>1376</v>
      </c>
      <c r="B1359" s="1">
        <v>44693</v>
      </c>
      <c r="C1359">
        <v>1970</v>
      </c>
      <c r="D1359" t="s">
        <v>12</v>
      </c>
      <c r="E1359" t="s">
        <v>29</v>
      </c>
      <c r="F1359" t="s">
        <v>9</v>
      </c>
      <c r="G1359">
        <f ca="1">YEAR(TODAY()) - tbl_Customers[[#This Row],[Birth_Year]]</f>
        <v>55</v>
      </c>
      <c r="H1359" t="str" cm="1">
        <f t="array" aca="1" ref="H13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59" s="1">
        <f>EOMONTH(tbl_Customers[[#This Row],[Signup_Date]], 0)</f>
        <v>44712</v>
      </c>
    </row>
    <row r="1360" spans="1:9" x14ac:dyDescent="0.25">
      <c r="A1360" t="s">
        <v>1377</v>
      </c>
      <c r="B1360" s="1">
        <v>44321</v>
      </c>
      <c r="C1360">
        <v>1969</v>
      </c>
      <c r="D1360" t="s">
        <v>19</v>
      </c>
      <c r="E1360" t="s">
        <v>8</v>
      </c>
      <c r="F1360" t="s">
        <v>20</v>
      </c>
      <c r="G1360">
        <f ca="1">YEAR(TODAY()) - tbl_Customers[[#This Row],[Birth_Year]]</f>
        <v>56</v>
      </c>
      <c r="H1360" t="str" cm="1">
        <f t="array" aca="1" ref="H13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60" s="1">
        <f>EOMONTH(tbl_Customers[[#This Row],[Signup_Date]], 0)</f>
        <v>44347</v>
      </c>
    </row>
    <row r="1361" spans="1:9" x14ac:dyDescent="0.25">
      <c r="A1361" t="s">
        <v>1378</v>
      </c>
      <c r="B1361" s="1">
        <v>44226</v>
      </c>
      <c r="C1361">
        <v>1969</v>
      </c>
      <c r="D1361" t="s">
        <v>7</v>
      </c>
      <c r="E1361" t="s">
        <v>22</v>
      </c>
      <c r="F1361" t="s">
        <v>20</v>
      </c>
      <c r="G1361">
        <f ca="1">YEAR(TODAY()) - tbl_Customers[[#This Row],[Birth_Year]]</f>
        <v>56</v>
      </c>
      <c r="H1361" t="str" cm="1">
        <f t="array" aca="1" ref="H13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61" s="1">
        <f>EOMONTH(tbl_Customers[[#This Row],[Signup_Date]], 0)</f>
        <v>44227</v>
      </c>
    </row>
    <row r="1362" spans="1:9" x14ac:dyDescent="0.25">
      <c r="A1362" t="s">
        <v>1379</v>
      </c>
      <c r="B1362" s="1">
        <v>44842</v>
      </c>
      <c r="C1362">
        <v>1987</v>
      </c>
      <c r="D1362" t="s">
        <v>7</v>
      </c>
      <c r="E1362" t="s">
        <v>24</v>
      </c>
      <c r="F1362" t="s">
        <v>14</v>
      </c>
      <c r="G1362">
        <f ca="1">YEAR(TODAY()) - tbl_Customers[[#This Row],[Birth_Year]]</f>
        <v>38</v>
      </c>
      <c r="H1362" t="str" cm="1">
        <f t="array" aca="1" ref="H13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62" s="1">
        <f>EOMONTH(tbl_Customers[[#This Row],[Signup_Date]], 0)</f>
        <v>44865</v>
      </c>
    </row>
    <row r="1363" spans="1:9" x14ac:dyDescent="0.25">
      <c r="A1363" t="s">
        <v>1380</v>
      </c>
      <c r="B1363" s="1">
        <v>44820</v>
      </c>
      <c r="C1363">
        <v>1973</v>
      </c>
      <c r="D1363" t="s">
        <v>26</v>
      </c>
      <c r="E1363" t="s">
        <v>24</v>
      </c>
      <c r="F1363" t="s">
        <v>9</v>
      </c>
      <c r="G1363">
        <f ca="1">YEAR(TODAY()) - tbl_Customers[[#This Row],[Birth_Year]]</f>
        <v>52</v>
      </c>
      <c r="H1363" t="str" cm="1">
        <f t="array" aca="1" ref="H13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63" s="1">
        <f>EOMONTH(tbl_Customers[[#This Row],[Signup_Date]], 0)</f>
        <v>44834</v>
      </c>
    </row>
    <row r="1364" spans="1:9" x14ac:dyDescent="0.25">
      <c r="A1364" t="s">
        <v>1381</v>
      </c>
      <c r="B1364" s="1">
        <v>45015</v>
      </c>
      <c r="C1364">
        <v>1999</v>
      </c>
      <c r="D1364" t="s">
        <v>19</v>
      </c>
      <c r="E1364" t="s">
        <v>13</v>
      </c>
      <c r="F1364" t="s">
        <v>14</v>
      </c>
      <c r="G1364">
        <f ca="1">YEAR(TODAY()) - tbl_Customers[[#This Row],[Birth_Year]]</f>
        <v>26</v>
      </c>
      <c r="H1364" t="str" cm="1">
        <f t="array" aca="1" ref="H13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64" s="1">
        <f>EOMONTH(tbl_Customers[[#This Row],[Signup_Date]], 0)</f>
        <v>45016</v>
      </c>
    </row>
    <row r="1365" spans="1:9" x14ac:dyDescent="0.25">
      <c r="A1365" t="s">
        <v>1382</v>
      </c>
      <c r="B1365" s="1">
        <v>44442</v>
      </c>
      <c r="C1365">
        <v>1984</v>
      </c>
      <c r="D1365" t="s">
        <v>17</v>
      </c>
      <c r="E1365" t="s">
        <v>29</v>
      </c>
      <c r="F1365" t="s">
        <v>20</v>
      </c>
      <c r="G1365">
        <f ca="1">YEAR(TODAY()) - tbl_Customers[[#This Row],[Birth_Year]]</f>
        <v>41</v>
      </c>
      <c r="H1365" t="str" cm="1">
        <f t="array" aca="1" ref="H13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65" s="1">
        <f>EOMONTH(tbl_Customers[[#This Row],[Signup_Date]], 0)</f>
        <v>44469</v>
      </c>
    </row>
    <row r="1366" spans="1:9" x14ac:dyDescent="0.25">
      <c r="A1366" t="s">
        <v>1383</v>
      </c>
      <c r="B1366" s="1">
        <v>44923</v>
      </c>
      <c r="C1366">
        <v>1999</v>
      </c>
      <c r="D1366" t="s">
        <v>19</v>
      </c>
      <c r="E1366" t="s">
        <v>29</v>
      </c>
      <c r="F1366" t="s">
        <v>9</v>
      </c>
      <c r="G1366">
        <f ca="1">YEAR(TODAY()) - tbl_Customers[[#This Row],[Birth_Year]]</f>
        <v>26</v>
      </c>
      <c r="H1366" t="str" cm="1">
        <f t="array" aca="1" ref="H13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66" s="1">
        <f>EOMONTH(tbl_Customers[[#This Row],[Signup_Date]], 0)</f>
        <v>44926</v>
      </c>
    </row>
    <row r="1367" spans="1:9" x14ac:dyDescent="0.25">
      <c r="A1367" t="s">
        <v>1384</v>
      </c>
      <c r="B1367" s="1">
        <v>44359</v>
      </c>
      <c r="C1367">
        <v>1982</v>
      </c>
      <c r="D1367" t="s">
        <v>26</v>
      </c>
      <c r="E1367" t="s">
        <v>29</v>
      </c>
      <c r="F1367" t="s">
        <v>14</v>
      </c>
      <c r="G1367">
        <f ca="1">YEAR(TODAY()) - tbl_Customers[[#This Row],[Birth_Year]]</f>
        <v>43</v>
      </c>
      <c r="H1367" t="str" cm="1">
        <f t="array" aca="1" ref="H13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67" s="1">
        <f>EOMONTH(tbl_Customers[[#This Row],[Signup_Date]], 0)</f>
        <v>44377</v>
      </c>
    </row>
    <row r="1368" spans="1:9" x14ac:dyDescent="0.25">
      <c r="A1368" t="s">
        <v>1385</v>
      </c>
      <c r="B1368" s="1">
        <v>44515</v>
      </c>
      <c r="C1368">
        <v>1981</v>
      </c>
      <c r="D1368" t="s">
        <v>19</v>
      </c>
      <c r="E1368" t="s">
        <v>24</v>
      </c>
      <c r="F1368" t="s">
        <v>14</v>
      </c>
      <c r="G1368">
        <f ca="1">YEAR(TODAY()) - tbl_Customers[[#This Row],[Birth_Year]]</f>
        <v>44</v>
      </c>
      <c r="H1368" t="str" cm="1">
        <f t="array" aca="1" ref="H13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68" s="1">
        <f>EOMONTH(tbl_Customers[[#This Row],[Signup_Date]], 0)</f>
        <v>44530</v>
      </c>
    </row>
    <row r="1369" spans="1:9" x14ac:dyDescent="0.25">
      <c r="A1369" t="s">
        <v>1386</v>
      </c>
      <c r="B1369" s="1">
        <v>44761</v>
      </c>
      <c r="C1369">
        <v>1988</v>
      </c>
      <c r="D1369" t="s">
        <v>19</v>
      </c>
      <c r="E1369" t="s">
        <v>13</v>
      </c>
      <c r="F1369" t="s">
        <v>9</v>
      </c>
      <c r="G1369">
        <f ca="1">YEAR(TODAY()) - tbl_Customers[[#This Row],[Birth_Year]]</f>
        <v>37</v>
      </c>
      <c r="H1369" t="str" cm="1">
        <f t="array" aca="1" ref="H13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69" s="1">
        <f>EOMONTH(tbl_Customers[[#This Row],[Signup_Date]], 0)</f>
        <v>44773</v>
      </c>
    </row>
    <row r="1370" spans="1:9" x14ac:dyDescent="0.25">
      <c r="A1370" t="s">
        <v>1387</v>
      </c>
      <c r="B1370" s="1">
        <v>44211</v>
      </c>
      <c r="C1370">
        <v>1967</v>
      </c>
      <c r="D1370" t="s">
        <v>26</v>
      </c>
      <c r="E1370" t="s">
        <v>8</v>
      </c>
      <c r="F1370" t="s">
        <v>20</v>
      </c>
      <c r="G1370">
        <f ca="1">YEAR(TODAY()) - tbl_Customers[[#This Row],[Birth_Year]]</f>
        <v>58</v>
      </c>
      <c r="H1370" t="str" cm="1">
        <f t="array" aca="1" ref="H13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70" s="1">
        <f>EOMONTH(tbl_Customers[[#This Row],[Signup_Date]], 0)</f>
        <v>44227</v>
      </c>
    </row>
    <row r="1371" spans="1:9" x14ac:dyDescent="0.25">
      <c r="A1371" t="s">
        <v>1388</v>
      </c>
      <c r="B1371" s="1">
        <v>44762</v>
      </c>
      <c r="C1371">
        <v>1996</v>
      </c>
      <c r="D1371" t="s">
        <v>7</v>
      </c>
      <c r="E1371" t="s">
        <v>22</v>
      </c>
      <c r="F1371" t="s">
        <v>9</v>
      </c>
      <c r="G1371">
        <f ca="1">YEAR(TODAY()) - tbl_Customers[[#This Row],[Birth_Year]]</f>
        <v>29</v>
      </c>
      <c r="H1371" t="str" cm="1">
        <f t="array" aca="1" ref="H13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71" s="1">
        <f>EOMONTH(tbl_Customers[[#This Row],[Signup_Date]], 0)</f>
        <v>44773</v>
      </c>
    </row>
    <row r="1372" spans="1:9" x14ac:dyDescent="0.25">
      <c r="A1372" t="s">
        <v>1389</v>
      </c>
      <c r="B1372" s="1">
        <v>44614</v>
      </c>
      <c r="C1372">
        <v>1999</v>
      </c>
      <c r="D1372" t="s">
        <v>17</v>
      </c>
      <c r="E1372" t="s">
        <v>8</v>
      </c>
      <c r="F1372" t="s">
        <v>14</v>
      </c>
      <c r="G1372">
        <f ca="1">YEAR(TODAY()) - tbl_Customers[[#This Row],[Birth_Year]]</f>
        <v>26</v>
      </c>
      <c r="H1372" t="str" cm="1">
        <f t="array" aca="1" ref="H13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72" s="1">
        <f>EOMONTH(tbl_Customers[[#This Row],[Signup_Date]], 0)</f>
        <v>44620</v>
      </c>
    </row>
    <row r="1373" spans="1:9" x14ac:dyDescent="0.25">
      <c r="A1373" t="s">
        <v>1390</v>
      </c>
      <c r="B1373" s="1">
        <v>44292</v>
      </c>
      <c r="C1373">
        <v>2002</v>
      </c>
      <c r="D1373" t="s">
        <v>26</v>
      </c>
      <c r="E1373" t="s">
        <v>24</v>
      </c>
      <c r="F1373" t="s">
        <v>14</v>
      </c>
      <c r="G1373">
        <f ca="1">YEAR(TODAY()) - tbl_Customers[[#This Row],[Birth_Year]]</f>
        <v>23</v>
      </c>
      <c r="H1373" t="str" cm="1">
        <f t="array" aca="1" ref="H13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373" s="1">
        <f>EOMONTH(tbl_Customers[[#This Row],[Signup_Date]], 0)</f>
        <v>44316</v>
      </c>
    </row>
    <row r="1374" spans="1:9" x14ac:dyDescent="0.25">
      <c r="A1374" t="s">
        <v>1391</v>
      </c>
      <c r="B1374" s="1">
        <v>44427</v>
      </c>
      <c r="C1374">
        <v>1977</v>
      </c>
      <c r="D1374" t="s">
        <v>12</v>
      </c>
      <c r="E1374" t="s">
        <v>29</v>
      </c>
      <c r="F1374" t="s">
        <v>14</v>
      </c>
      <c r="G1374">
        <f ca="1">YEAR(TODAY()) - tbl_Customers[[#This Row],[Birth_Year]]</f>
        <v>48</v>
      </c>
      <c r="H1374" t="str" cm="1">
        <f t="array" aca="1" ref="H13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74" s="1">
        <f>EOMONTH(tbl_Customers[[#This Row],[Signup_Date]], 0)</f>
        <v>44439</v>
      </c>
    </row>
    <row r="1375" spans="1:9" x14ac:dyDescent="0.25">
      <c r="A1375" t="s">
        <v>1392</v>
      </c>
      <c r="B1375" s="1">
        <v>45058</v>
      </c>
      <c r="C1375">
        <v>1989</v>
      </c>
      <c r="D1375" t="s">
        <v>7</v>
      </c>
      <c r="E1375" t="s">
        <v>22</v>
      </c>
      <c r="F1375" t="s">
        <v>14</v>
      </c>
      <c r="G1375">
        <f ca="1">YEAR(TODAY()) - tbl_Customers[[#This Row],[Birth_Year]]</f>
        <v>36</v>
      </c>
      <c r="H1375" t="str" cm="1">
        <f t="array" aca="1" ref="H13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75" s="1">
        <f>EOMONTH(tbl_Customers[[#This Row],[Signup_Date]], 0)</f>
        <v>45077</v>
      </c>
    </row>
    <row r="1376" spans="1:9" x14ac:dyDescent="0.25">
      <c r="A1376" t="s">
        <v>1393</v>
      </c>
      <c r="B1376" s="1">
        <v>44313</v>
      </c>
      <c r="C1376">
        <v>1973</v>
      </c>
      <c r="D1376" t="s">
        <v>12</v>
      </c>
      <c r="E1376" t="s">
        <v>24</v>
      </c>
      <c r="F1376" t="s">
        <v>20</v>
      </c>
      <c r="G1376">
        <f ca="1">YEAR(TODAY()) - tbl_Customers[[#This Row],[Birth_Year]]</f>
        <v>52</v>
      </c>
      <c r="H1376" t="str" cm="1">
        <f t="array" aca="1" ref="H13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76" s="1">
        <f>EOMONTH(tbl_Customers[[#This Row],[Signup_Date]], 0)</f>
        <v>44316</v>
      </c>
    </row>
    <row r="1377" spans="1:9" x14ac:dyDescent="0.25">
      <c r="A1377" t="s">
        <v>1394</v>
      </c>
      <c r="B1377" s="1">
        <v>44669</v>
      </c>
      <c r="C1377">
        <v>1968</v>
      </c>
      <c r="D1377" t="s">
        <v>7</v>
      </c>
      <c r="E1377" t="s">
        <v>24</v>
      </c>
      <c r="F1377" t="s">
        <v>20</v>
      </c>
      <c r="G1377">
        <f ca="1">YEAR(TODAY()) - tbl_Customers[[#This Row],[Birth_Year]]</f>
        <v>57</v>
      </c>
      <c r="H1377" t="str" cm="1">
        <f t="array" aca="1" ref="H13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77" s="1">
        <f>EOMONTH(tbl_Customers[[#This Row],[Signup_Date]], 0)</f>
        <v>44681</v>
      </c>
    </row>
    <row r="1378" spans="1:9" x14ac:dyDescent="0.25">
      <c r="A1378" t="s">
        <v>1395</v>
      </c>
      <c r="B1378" s="1">
        <v>44317</v>
      </c>
      <c r="C1378">
        <v>1978</v>
      </c>
      <c r="D1378" t="s">
        <v>17</v>
      </c>
      <c r="E1378" t="s">
        <v>24</v>
      </c>
      <c r="F1378" t="s">
        <v>14</v>
      </c>
      <c r="G1378">
        <f ca="1">YEAR(TODAY()) - tbl_Customers[[#This Row],[Birth_Year]]</f>
        <v>47</v>
      </c>
      <c r="H1378" t="str" cm="1">
        <f t="array" aca="1" ref="H13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78" s="1">
        <f>EOMONTH(tbl_Customers[[#This Row],[Signup_Date]], 0)</f>
        <v>44347</v>
      </c>
    </row>
    <row r="1379" spans="1:9" x14ac:dyDescent="0.25">
      <c r="A1379" t="s">
        <v>1396</v>
      </c>
      <c r="B1379" s="1">
        <v>44860</v>
      </c>
      <c r="C1379">
        <v>2001</v>
      </c>
      <c r="D1379" t="s">
        <v>17</v>
      </c>
      <c r="E1379" t="s">
        <v>22</v>
      </c>
      <c r="F1379" t="s">
        <v>20</v>
      </c>
      <c r="G1379">
        <f ca="1">YEAR(TODAY()) - tbl_Customers[[#This Row],[Birth_Year]]</f>
        <v>24</v>
      </c>
      <c r="H1379" t="str" cm="1">
        <f t="array" aca="1" ref="H13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379" s="1">
        <f>EOMONTH(tbl_Customers[[#This Row],[Signup_Date]], 0)</f>
        <v>44865</v>
      </c>
    </row>
    <row r="1380" spans="1:9" x14ac:dyDescent="0.25">
      <c r="A1380" t="s">
        <v>1397</v>
      </c>
      <c r="B1380" s="1">
        <v>45049</v>
      </c>
      <c r="C1380">
        <v>1998</v>
      </c>
      <c r="D1380" t="s">
        <v>19</v>
      </c>
      <c r="E1380" t="s">
        <v>22</v>
      </c>
      <c r="F1380" t="s">
        <v>20</v>
      </c>
      <c r="G1380">
        <f ca="1">YEAR(TODAY()) - tbl_Customers[[#This Row],[Birth_Year]]</f>
        <v>27</v>
      </c>
      <c r="H1380" t="str" cm="1">
        <f t="array" aca="1" ref="H13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80" s="1">
        <f>EOMONTH(tbl_Customers[[#This Row],[Signup_Date]], 0)</f>
        <v>45077</v>
      </c>
    </row>
    <row r="1381" spans="1:9" x14ac:dyDescent="0.25">
      <c r="A1381" t="s">
        <v>1398</v>
      </c>
      <c r="B1381" s="1">
        <v>44354</v>
      </c>
      <c r="C1381">
        <v>1975</v>
      </c>
      <c r="D1381" t="s">
        <v>12</v>
      </c>
      <c r="E1381" t="s">
        <v>13</v>
      </c>
      <c r="F1381" t="s">
        <v>20</v>
      </c>
      <c r="G1381">
        <f ca="1">YEAR(TODAY()) - tbl_Customers[[#This Row],[Birth_Year]]</f>
        <v>50</v>
      </c>
      <c r="H1381" t="str" cm="1">
        <f t="array" aca="1" ref="H13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81" s="1">
        <f>EOMONTH(tbl_Customers[[#This Row],[Signup_Date]], 0)</f>
        <v>44377</v>
      </c>
    </row>
    <row r="1382" spans="1:9" x14ac:dyDescent="0.25">
      <c r="A1382" t="s">
        <v>1399</v>
      </c>
      <c r="B1382" s="1">
        <v>44707</v>
      </c>
      <c r="C1382">
        <v>1967</v>
      </c>
      <c r="D1382" t="s">
        <v>7</v>
      </c>
      <c r="E1382" t="s">
        <v>13</v>
      </c>
      <c r="F1382" t="s">
        <v>14</v>
      </c>
      <c r="G1382">
        <f ca="1">YEAR(TODAY()) - tbl_Customers[[#This Row],[Birth_Year]]</f>
        <v>58</v>
      </c>
      <c r="H1382" t="str" cm="1">
        <f t="array" aca="1" ref="H13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82" s="1">
        <f>EOMONTH(tbl_Customers[[#This Row],[Signup_Date]], 0)</f>
        <v>44712</v>
      </c>
    </row>
    <row r="1383" spans="1:9" x14ac:dyDescent="0.25">
      <c r="A1383" t="s">
        <v>1400</v>
      </c>
      <c r="B1383" s="1">
        <v>44930</v>
      </c>
      <c r="C1383">
        <v>1992</v>
      </c>
      <c r="D1383" t="s">
        <v>17</v>
      </c>
      <c r="E1383" t="s">
        <v>8</v>
      </c>
      <c r="F1383" t="s">
        <v>9</v>
      </c>
      <c r="G1383">
        <f ca="1">YEAR(TODAY()) - tbl_Customers[[#This Row],[Birth_Year]]</f>
        <v>33</v>
      </c>
      <c r="H1383" t="str" cm="1">
        <f t="array" aca="1" ref="H13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83" s="1">
        <f>EOMONTH(tbl_Customers[[#This Row],[Signup_Date]], 0)</f>
        <v>44957</v>
      </c>
    </row>
    <row r="1384" spans="1:9" x14ac:dyDescent="0.25">
      <c r="A1384" t="s">
        <v>1401</v>
      </c>
      <c r="B1384" s="1">
        <v>44495</v>
      </c>
      <c r="C1384">
        <v>1993</v>
      </c>
      <c r="D1384" t="s">
        <v>26</v>
      </c>
      <c r="E1384" t="s">
        <v>22</v>
      </c>
      <c r="F1384" t="s">
        <v>9</v>
      </c>
      <c r="G1384">
        <f ca="1">YEAR(TODAY()) - tbl_Customers[[#This Row],[Birth_Year]]</f>
        <v>32</v>
      </c>
      <c r="H1384" t="str" cm="1">
        <f t="array" aca="1" ref="H13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84" s="1">
        <f>EOMONTH(tbl_Customers[[#This Row],[Signup_Date]], 0)</f>
        <v>44500</v>
      </c>
    </row>
    <row r="1385" spans="1:9" x14ac:dyDescent="0.25">
      <c r="A1385" t="s">
        <v>1402</v>
      </c>
      <c r="B1385" s="1">
        <v>44718</v>
      </c>
      <c r="C1385">
        <v>1973</v>
      </c>
      <c r="D1385" t="s">
        <v>17</v>
      </c>
      <c r="E1385" t="s">
        <v>22</v>
      </c>
      <c r="F1385" t="s">
        <v>9</v>
      </c>
      <c r="G1385">
        <f ca="1">YEAR(TODAY()) - tbl_Customers[[#This Row],[Birth_Year]]</f>
        <v>52</v>
      </c>
      <c r="H1385" t="str" cm="1">
        <f t="array" aca="1" ref="H13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85" s="1">
        <f>EOMONTH(tbl_Customers[[#This Row],[Signup_Date]], 0)</f>
        <v>44742</v>
      </c>
    </row>
    <row r="1386" spans="1:9" x14ac:dyDescent="0.25">
      <c r="A1386" t="s">
        <v>1403</v>
      </c>
      <c r="B1386" s="1">
        <v>44919</v>
      </c>
      <c r="C1386">
        <v>1967</v>
      </c>
      <c r="D1386" t="s">
        <v>26</v>
      </c>
      <c r="E1386" t="s">
        <v>22</v>
      </c>
      <c r="F1386" t="s">
        <v>14</v>
      </c>
      <c r="G1386">
        <f ca="1">YEAR(TODAY()) - tbl_Customers[[#This Row],[Birth_Year]]</f>
        <v>58</v>
      </c>
      <c r="H1386" t="str" cm="1">
        <f t="array" aca="1" ref="H13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86" s="1">
        <f>EOMONTH(tbl_Customers[[#This Row],[Signup_Date]], 0)</f>
        <v>44926</v>
      </c>
    </row>
    <row r="1387" spans="1:9" x14ac:dyDescent="0.25">
      <c r="A1387" t="s">
        <v>1404</v>
      </c>
      <c r="B1387" s="1">
        <v>44476</v>
      </c>
      <c r="C1387">
        <v>1989</v>
      </c>
      <c r="D1387" t="s">
        <v>7</v>
      </c>
      <c r="E1387" t="s">
        <v>13</v>
      </c>
      <c r="F1387" t="s">
        <v>20</v>
      </c>
      <c r="G1387">
        <f ca="1">YEAR(TODAY()) - tbl_Customers[[#This Row],[Birth_Year]]</f>
        <v>36</v>
      </c>
      <c r="H1387" t="str" cm="1">
        <f t="array" aca="1" ref="H13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87" s="1">
        <f>EOMONTH(tbl_Customers[[#This Row],[Signup_Date]], 0)</f>
        <v>44500</v>
      </c>
    </row>
    <row r="1388" spans="1:9" x14ac:dyDescent="0.25">
      <c r="A1388" t="s">
        <v>1405</v>
      </c>
      <c r="B1388" s="1">
        <v>44622</v>
      </c>
      <c r="C1388">
        <v>1998</v>
      </c>
      <c r="D1388" t="s">
        <v>17</v>
      </c>
      <c r="E1388" t="s">
        <v>24</v>
      </c>
      <c r="F1388" t="s">
        <v>20</v>
      </c>
      <c r="G1388">
        <f ca="1">YEAR(TODAY()) - tbl_Customers[[#This Row],[Birth_Year]]</f>
        <v>27</v>
      </c>
      <c r="H1388" t="str" cm="1">
        <f t="array" aca="1" ref="H13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88" s="1">
        <f>EOMONTH(tbl_Customers[[#This Row],[Signup_Date]], 0)</f>
        <v>44651</v>
      </c>
    </row>
    <row r="1389" spans="1:9" x14ac:dyDescent="0.25">
      <c r="A1389" t="s">
        <v>1406</v>
      </c>
      <c r="B1389" s="1">
        <v>45051</v>
      </c>
      <c r="C1389">
        <v>1976</v>
      </c>
      <c r="D1389" t="s">
        <v>17</v>
      </c>
      <c r="E1389" t="s">
        <v>29</v>
      </c>
      <c r="F1389" t="s">
        <v>14</v>
      </c>
      <c r="G1389">
        <f ca="1">YEAR(TODAY()) - tbl_Customers[[#This Row],[Birth_Year]]</f>
        <v>49</v>
      </c>
      <c r="H1389" t="str" cm="1">
        <f t="array" aca="1" ref="H13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89" s="1">
        <f>EOMONTH(tbl_Customers[[#This Row],[Signup_Date]], 0)</f>
        <v>45077</v>
      </c>
    </row>
    <row r="1390" spans="1:9" x14ac:dyDescent="0.25">
      <c r="A1390" t="s">
        <v>1407</v>
      </c>
      <c r="B1390" s="1">
        <v>44691</v>
      </c>
      <c r="C1390">
        <v>1973</v>
      </c>
      <c r="D1390" t="s">
        <v>7</v>
      </c>
      <c r="E1390" t="s">
        <v>13</v>
      </c>
      <c r="F1390" t="s">
        <v>14</v>
      </c>
      <c r="G1390">
        <f ca="1">YEAR(TODAY()) - tbl_Customers[[#This Row],[Birth_Year]]</f>
        <v>52</v>
      </c>
      <c r="H1390" t="str" cm="1">
        <f t="array" aca="1" ref="H13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90" s="1">
        <f>EOMONTH(tbl_Customers[[#This Row],[Signup_Date]], 0)</f>
        <v>44712</v>
      </c>
    </row>
    <row r="1391" spans="1:9" x14ac:dyDescent="0.25">
      <c r="A1391" t="s">
        <v>1408</v>
      </c>
      <c r="B1391" s="1">
        <v>44680</v>
      </c>
      <c r="C1391">
        <v>1979</v>
      </c>
      <c r="D1391" t="s">
        <v>17</v>
      </c>
      <c r="E1391" t="s">
        <v>22</v>
      </c>
      <c r="F1391" t="s">
        <v>9</v>
      </c>
      <c r="G1391">
        <f ca="1">YEAR(TODAY()) - tbl_Customers[[#This Row],[Birth_Year]]</f>
        <v>46</v>
      </c>
      <c r="H1391" t="str" cm="1">
        <f t="array" aca="1" ref="H13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91" s="1">
        <f>EOMONTH(tbl_Customers[[#This Row],[Signup_Date]], 0)</f>
        <v>44681</v>
      </c>
    </row>
    <row r="1392" spans="1:9" x14ac:dyDescent="0.25">
      <c r="A1392" t="s">
        <v>1409</v>
      </c>
      <c r="B1392" s="1">
        <v>44446</v>
      </c>
      <c r="C1392">
        <v>2004</v>
      </c>
      <c r="D1392" t="s">
        <v>26</v>
      </c>
      <c r="E1392" t="s">
        <v>13</v>
      </c>
      <c r="F1392" t="s">
        <v>9</v>
      </c>
      <c r="G1392">
        <f ca="1">YEAR(TODAY()) - tbl_Customers[[#This Row],[Birth_Year]]</f>
        <v>21</v>
      </c>
      <c r="H1392" t="str" cm="1">
        <f t="array" aca="1" ref="H13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392" s="1">
        <f>EOMONTH(tbl_Customers[[#This Row],[Signup_Date]], 0)</f>
        <v>44469</v>
      </c>
    </row>
    <row r="1393" spans="1:9" x14ac:dyDescent="0.25">
      <c r="A1393" t="s">
        <v>1410</v>
      </c>
      <c r="B1393" s="1">
        <v>44664</v>
      </c>
      <c r="C1393">
        <v>1989</v>
      </c>
      <c r="D1393" t="s">
        <v>17</v>
      </c>
      <c r="E1393" t="s">
        <v>8</v>
      </c>
      <c r="F1393" t="s">
        <v>14</v>
      </c>
      <c r="G1393">
        <f ca="1">YEAR(TODAY()) - tbl_Customers[[#This Row],[Birth_Year]]</f>
        <v>36</v>
      </c>
      <c r="H1393" t="str" cm="1">
        <f t="array" aca="1" ref="H13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93" s="1">
        <f>EOMONTH(tbl_Customers[[#This Row],[Signup_Date]], 0)</f>
        <v>44681</v>
      </c>
    </row>
    <row r="1394" spans="1:9" x14ac:dyDescent="0.25">
      <c r="A1394" t="s">
        <v>1411</v>
      </c>
      <c r="B1394" s="1">
        <v>44761</v>
      </c>
      <c r="C1394">
        <v>1969</v>
      </c>
      <c r="D1394" t="s">
        <v>12</v>
      </c>
      <c r="E1394" t="s">
        <v>22</v>
      </c>
      <c r="F1394" t="s">
        <v>9</v>
      </c>
      <c r="G1394">
        <f ca="1">YEAR(TODAY()) - tbl_Customers[[#This Row],[Birth_Year]]</f>
        <v>56</v>
      </c>
      <c r="H1394" t="str" cm="1">
        <f t="array" aca="1" ref="H13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394" s="1">
        <f>EOMONTH(tbl_Customers[[#This Row],[Signup_Date]], 0)</f>
        <v>44773</v>
      </c>
    </row>
    <row r="1395" spans="1:9" x14ac:dyDescent="0.25">
      <c r="A1395" t="s">
        <v>1412</v>
      </c>
      <c r="B1395" s="1">
        <v>44345</v>
      </c>
      <c r="C1395">
        <v>1975</v>
      </c>
      <c r="D1395" t="s">
        <v>19</v>
      </c>
      <c r="E1395" t="s">
        <v>8</v>
      </c>
      <c r="F1395" t="s">
        <v>20</v>
      </c>
      <c r="G1395">
        <f ca="1">YEAR(TODAY()) - tbl_Customers[[#This Row],[Birth_Year]]</f>
        <v>50</v>
      </c>
      <c r="H1395" t="str" cm="1">
        <f t="array" aca="1" ref="H13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95" s="1">
        <f>EOMONTH(tbl_Customers[[#This Row],[Signup_Date]], 0)</f>
        <v>44347</v>
      </c>
    </row>
    <row r="1396" spans="1:9" x14ac:dyDescent="0.25">
      <c r="A1396" t="s">
        <v>1413</v>
      </c>
      <c r="B1396" s="1">
        <v>44589</v>
      </c>
      <c r="C1396">
        <v>1998</v>
      </c>
      <c r="D1396" t="s">
        <v>26</v>
      </c>
      <c r="E1396" t="s">
        <v>22</v>
      </c>
      <c r="F1396" t="s">
        <v>14</v>
      </c>
      <c r="G1396">
        <f ca="1">YEAR(TODAY()) - tbl_Customers[[#This Row],[Birth_Year]]</f>
        <v>27</v>
      </c>
      <c r="H1396" t="str" cm="1">
        <f t="array" aca="1" ref="H13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396" s="1">
        <f>EOMONTH(tbl_Customers[[#This Row],[Signup_Date]], 0)</f>
        <v>44592</v>
      </c>
    </row>
    <row r="1397" spans="1:9" x14ac:dyDescent="0.25">
      <c r="A1397" t="s">
        <v>1414</v>
      </c>
      <c r="B1397" s="1">
        <v>44392</v>
      </c>
      <c r="C1397">
        <v>1988</v>
      </c>
      <c r="D1397" t="s">
        <v>12</v>
      </c>
      <c r="E1397" t="s">
        <v>13</v>
      </c>
      <c r="F1397" t="s">
        <v>14</v>
      </c>
      <c r="G1397">
        <f ca="1">YEAR(TODAY()) - tbl_Customers[[#This Row],[Birth_Year]]</f>
        <v>37</v>
      </c>
      <c r="H1397" t="str" cm="1">
        <f t="array" aca="1" ref="H13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397" s="1">
        <f>EOMONTH(tbl_Customers[[#This Row],[Signup_Date]], 0)</f>
        <v>44408</v>
      </c>
    </row>
    <row r="1398" spans="1:9" x14ac:dyDescent="0.25">
      <c r="A1398" t="s">
        <v>1415</v>
      </c>
      <c r="B1398" s="1">
        <v>44810</v>
      </c>
      <c r="C1398">
        <v>1979</v>
      </c>
      <c r="D1398" t="s">
        <v>7</v>
      </c>
      <c r="E1398" t="s">
        <v>24</v>
      </c>
      <c r="F1398" t="s">
        <v>20</v>
      </c>
      <c r="G1398">
        <f ca="1">YEAR(TODAY()) - tbl_Customers[[#This Row],[Birth_Year]]</f>
        <v>46</v>
      </c>
      <c r="H1398" t="str" cm="1">
        <f t="array" aca="1" ref="H13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398" s="1">
        <f>EOMONTH(tbl_Customers[[#This Row],[Signup_Date]], 0)</f>
        <v>44834</v>
      </c>
    </row>
    <row r="1399" spans="1:9" x14ac:dyDescent="0.25">
      <c r="A1399" t="s">
        <v>1416</v>
      </c>
      <c r="B1399" s="1">
        <v>44717</v>
      </c>
      <c r="C1399">
        <v>2002</v>
      </c>
      <c r="D1399" t="s">
        <v>26</v>
      </c>
      <c r="E1399" t="s">
        <v>29</v>
      </c>
      <c r="F1399" t="s">
        <v>20</v>
      </c>
      <c r="G1399">
        <f ca="1">YEAR(TODAY()) - tbl_Customers[[#This Row],[Birth_Year]]</f>
        <v>23</v>
      </c>
      <c r="H1399" t="str" cm="1">
        <f t="array" aca="1" ref="H13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399" s="1">
        <f>EOMONTH(tbl_Customers[[#This Row],[Signup_Date]], 0)</f>
        <v>44742</v>
      </c>
    </row>
    <row r="1400" spans="1:9" x14ac:dyDescent="0.25">
      <c r="A1400" t="s">
        <v>1417</v>
      </c>
      <c r="B1400" s="1">
        <v>44961</v>
      </c>
      <c r="C1400">
        <v>1972</v>
      </c>
      <c r="D1400" t="s">
        <v>19</v>
      </c>
      <c r="E1400" t="s">
        <v>8</v>
      </c>
      <c r="F1400" t="s">
        <v>20</v>
      </c>
      <c r="G1400">
        <f ca="1">YEAR(TODAY()) - tbl_Customers[[#This Row],[Birth_Year]]</f>
        <v>53</v>
      </c>
      <c r="H1400" t="str" cm="1">
        <f t="array" aca="1" ref="H14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00" s="1">
        <f>EOMONTH(tbl_Customers[[#This Row],[Signup_Date]], 0)</f>
        <v>44985</v>
      </c>
    </row>
    <row r="1401" spans="1:9" x14ac:dyDescent="0.25">
      <c r="A1401" t="s">
        <v>1418</v>
      </c>
      <c r="B1401" s="1">
        <v>45097</v>
      </c>
      <c r="C1401">
        <v>1969</v>
      </c>
      <c r="D1401" t="s">
        <v>19</v>
      </c>
      <c r="E1401" t="s">
        <v>13</v>
      </c>
      <c r="F1401" t="s">
        <v>9</v>
      </c>
      <c r="G1401">
        <f ca="1">YEAR(TODAY()) - tbl_Customers[[#This Row],[Birth_Year]]</f>
        <v>56</v>
      </c>
      <c r="H1401" t="str" cm="1">
        <f t="array" aca="1" ref="H14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01" s="1">
        <f>EOMONTH(tbl_Customers[[#This Row],[Signup_Date]], 0)</f>
        <v>45107</v>
      </c>
    </row>
    <row r="1402" spans="1:9" x14ac:dyDescent="0.25">
      <c r="A1402" t="s">
        <v>1419</v>
      </c>
      <c r="B1402" s="1">
        <v>44336</v>
      </c>
      <c r="C1402">
        <v>1990</v>
      </c>
      <c r="D1402" t="s">
        <v>7</v>
      </c>
      <c r="E1402" t="s">
        <v>24</v>
      </c>
      <c r="F1402" t="s">
        <v>14</v>
      </c>
      <c r="G1402">
        <f ca="1">YEAR(TODAY()) - tbl_Customers[[#This Row],[Birth_Year]]</f>
        <v>35</v>
      </c>
      <c r="H1402" t="str" cm="1">
        <f t="array" aca="1" ref="H14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02" s="1">
        <f>EOMONTH(tbl_Customers[[#This Row],[Signup_Date]], 0)</f>
        <v>44347</v>
      </c>
    </row>
    <row r="1403" spans="1:9" x14ac:dyDescent="0.25">
      <c r="A1403" t="s">
        <v>1420</v>
      </c>
      <c r="B1403" s="1">
        <v>45081</v>
      </c>
      <c r="C1403">
        <v>1982</v>
      </c>
      <c r="D1403" t="s">
        <v>7</v>
      </c>
      <c r="E1403" t="s">
        <v>13</v>
      </c>
      <c r="F1403" t="s">
        <v>9</v>
      </c>
      <c r="G1403">
        <f ca="1">YEAR(TODAY()) - tbl_Customers[[#This Row],[Birth_Year]]</f>
        <v>43</v>
      </c>
      <c r="H1403" t="str" cm="1">
        <f t="array" aca="1" ref="H14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03" s="1">
        <f>EOMONTH(tbl_Customers[[#This Row],[Signup_Date]], 0)</f>
        <v>45107</v>
      </c>
    </row>
    <row r="1404" spans="1:9" x14ac:dyDescent="0.25">
      <c r="A1404" t="s">
        <v>1421</v>
      </c>
      <c r="B1404" s="1">
        <v>44268</v>
      </c>
      <c r="C1404">
        <v>1970</v>
      </c>
      <c r="D1404" t="s">
        <v>26</v>
      </c>
      <c r="E1404" t="s">
        <v>8</v>
      </c>
      <c r="F1404" t="s">
        <v>20</v>
      </c>
      <c r="G1404">
        <f ca="1">YEAR(TODAY()) - tbl_Customers[[#This Row],[Birth_Year]]</f>
        <v>55</v>
      </c>
      <c r="H1404" t="str" cm="1">
        <f t="array" aca="1" ref="H14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04" s="1">
        <f>EOMONTH(tbl_Customers[[#This Row],[Signup_Date]], 0)</f>
        <v>44286</v>
      </c>
    </row>
    <row r="1405" spans="1:9" x14ac:dyDescent="0.25">
      <c r="A1405" t="s">
        <v>1422</v>
      </c>
      <c r="B1405" s="1">
        <v>44479</v>
      </c>
      <c r="C1405">
        <v>2001</v>
      </c>
      <c r="D1405" t="s">
        <v>17</v>
      </c>
      <c r="E1405" t="s">
        <v>29</v>
      </c>
      <c r="F1405" t="s">
        <v>9</v>
      </c>
      <c r="G1405">
        <f ca="1">YEAR(TODAY()) - tbl_Customers[[#This Row],[Birth_Year]]</f>
        <v>24</v>
      </c>
      <c r="H1405" t="str" cm="1">
        <f t="array" aca="1" ref="H14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405" s="1">
        <f>EOMONTH(tbl_Customers[[#This Row],[Signup_Date]], 0)</f>
        <v>44500</v>
      </c>
    </row>
    <row r="1406" spans="1:9" x14ac:dyDescent="0.25">
      <c r="A1406" t="s">
        <v>1423</v>
      </c>
      <c r="B1406" s="1">
        <v>44988</v>
      </c>
      <c r="C1406">
        <v>1977</v>
      </c>
      <c r="D1406" t="s">
        <v>7</v>
      </c>
      <c r="E1406" t="s">
        <v>13</v>
      </c>
      <c r="F1406" t="s">
        <v>20</v>
      </c>
      <c r="G1406">
        <f ca="1">YEAR(TODAY()) - tbl_Customers[[#This Row],[Birth_Year]]</f>
        <v>48</v>
      </c>
      <c r="H1406" t="str" cm="1">
        <f t="array" aca="1" ref="H14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06" s="1">
        <f>EOMONTH(tbl_Customers[[#This Row],[Signup_Date]], 0)</f>
        <v>45016</v>
      </c>
    </row>
    <row r="1407" spans="1:9" x14ac:dyDescent="0.25">
      <c r="A1407" t="s">
        <v>1424</v>
      </c>
      <c r="B1407" s="1">
        <v>45005</v>
      </c>
      <c r="C1407">
        <v>1992</v>
      </c>
      <c r="D1407" t="s">
        <v>17</v>
      </c>
      <c r="E1407" t="s">
        <v>22</v>
      </c>
      <c r="F1407" t="s">
        <v>9</v>
      </c>
      <c r="G1407">
        <f ca="1">YEAR(TODAY()) - tbl_Customers[[#This Row],[Birth_Year]]</f>
        <v>33</v>
      </c>
      <c r="H1407" t="str" cm="1">
        <f t="array" aca="1" ref="H14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07" s="1">
        <f>EOMONTH(tbl_Customers[[#This Row],[Signup_Date]], 0)</f>
        <v>45016</v>
      </c>
    </row>
    <row r="1408" spans="1:9" x14ac:dyDescent="0.25">
      <c r="A1408" t="s">
        <v>1425</v>
      </c>
      <c r="B1408" s="1">
        <v>45071</v>
      </c>
      <c r="C1408">
        <v>1969</v>
      </c>
      <c r="D1408" t="s">
        <v>12</v>
      </c>
      <c r="E1408" t="s">
        <v>24</v>
      </c>
      <c r="F1408" t="s">
        <v>9</v>
      </c>
      <c r="G1408">
        <f ca="1">YEAR(TODAY()) - tbl_Customers[[#This Row],[Birth_Year]]</f>
        <v>56</v>
      </c>
      <c r="H1408" t="str" cm="1">
        <f t="array" aca="1" ref="H14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08" s="1">
        <f>EOMONTH(tbl_Customers[[#This Row],[Signup_Date]], 0)</f>
        <v>45077</v>
      </c>
    </row>
    <row r="1409" spans="1:9" x14ac:dyDescent="0.25">
      <c r="A1409" t="s">
        <v>1426</v>
      </c>
      <c r="B1409" s="1">
        <v>44621</v>
      </c>
      <c r="C1409">
        <v>1977</v>
      </c>
      <c r="D1409" t="s">
        <v>19</v>
      </c>
      <c r="E1409" t="s">
        <v>13</v>
      </c>
      <c r="F1409" t="s">
        <v>20</v>
      </c>
      <c r="G1409">
        <f ca="1">YEAR(TODAY()) - tbl_Customers[[#This Row],[Birth_Year]]</f>
        <v>48</v>
      </c>
      <c r="H1409" t="str" cm="1">
        <f t="array" aca="1" ref="H14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09" s="1">
        <f>EOMONTH(tbl_Customers[[#This Row],[Signup_Date]], 0)</f>
        <v>44651</v>
      </c>
    </row>
    <row r="1410" spans="1:9" x14ac:dyDescent="0.25">
      <c r="A1410" t="s">
        <v>1427</v>
      </c>
      <c r="B1410" s="1">
        <v>44545</v>
      </c>
      <c r="C1410">
        <v>1981</v>
      </c>
      <c r="D1410" t="s">
        <v>17</v>
      </c>
      <c r="E1410" t="s">
        <v>24</v>
      </c>
      <c r="F1410" t="s">
        <v>9</v>
      </c>
      <c r="G1410">
        <f ca="1">YEAR(TODAY()) - tbl_Customers[[#This Row],[Birth_Year]]</f>
        <v>44</v>
      </c>
      <c r="H1410" t="str" cm="1">
        <f t="array" aca="1" ref="H14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10" s="1">
        <f>EOMONTH(tbl_Customers[[#This Row],[Signup_Date]], 0)</f>
        <v>44561</v>
      </c>
    </row>
    <row r="1411" spans="1:9" x14ac:dyDescent="0.25">
      <c r="A1411" t="s">
        <v>1428</v>
      </c>
      <c r="B1411" s="1">
        <v>45003</v>
      </c>
      <c r="C1411">
        <v>2004</v>
      </c>
      <c r="D1411" t="s">
        <v>19</v>
      </c>
      <c r="E1411" t="s">
        <v>22</v>
      </c>
      <c r="F1411" t="s">
        <v>14</v>
      </c>
      <c r="G1411">
        <f ca="1">YEAR(TODAY()) - tbl_Customers[[#This Row],[Birth_Year]]</f>
        <v>21</v>
      </c>
      <c r="H1411" t="str" cm="1">
        <f t="array" aca="1" ref="H14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411" s="1">
        <f>EOMONTH(tbl_Customers[[#This Row],[Signup_Date]], 0)</f>
        <v>45016</v>
      </c>
    </row>
    <row r="1412" spans="1:9" x14ac:dyDescent="0.25">
      <c r="A1412" t="s">
        <v>1429</v>
      </c>
      <c r="B1412" s="1">
        <v>44716</v>
      </c>
      <c r="C1412">
        <v>1996</v>
      </c>
      <c r="D1412" t="s">
        <v>17</v>
      </c>
      <c r="E1412" t="s">
        <v>29</v>
      </c>
      <c r="F1412" t="s">
        <v>9</v>
      </c>
      <c r="G1412">
        <f ca="1">YEAR(TODAY()) - tbl_Customers[[#This Row],[Birth_Year]]</f>
        <v>29</v>
      </c>
      <c r="H1412" t="str" cm="1">
        <f t="array" aca="1" ref="H14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12" s="1">
        <f>EOMONTH(tbl_Customers[[#This Row],[Signup_Date]], 0)</f>
        <v>44742</v>
      </c>
    </row>
    <row r="1413" spans="1:9" x14ac:dyDescent="0.25">
      <c r="A1413" t="s">
        <v>1430</v>
      </c>
      <c r="B1413" s="1">
        <v>44470</v>
      </c>
      <c r="C1413">
        <v>1993</v>
      </c>
      <c r="D1413" t="s">
        <v>12</v>
      </c>
      <c r="E1413" t="s">
        <v>29</v>
      </c>
      <c r="F1413" t="s">
        <v>9</v>
      </c>
      <c r="G1413">
        <f ca="1">YEAR(TODAY()) - tbl_Customers[[#This Row],[Birth_Year]]</f>
        <v>32</v>
      </c>
      <c r="H1413" t="str" cm="1">
        <f t="array" aca="1" ref="H14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13" s="1">
        <f>EOMONTH(tbl_Customers[[#This Row],[Signup_Date]], 0)</f>
        <v>44500</v>
      </c>
    </row>
    <row r="1414" spans="1:9" x14ac:dyDescent="0.25">
      <c r="A1414" t="s">
        <v>1431</v>
      </c>
      <c r="B1414" s="1">
        <v>45037</v>
      </c>
      <c r="C1414">
        <v>1967</v>
      </c>
      <c r="D1414" t="s">
        <v>7</v>
      </c>
      <c r="E1414" t="s">
        <v>22</v>
      </c>
      <c r="F1414" t="s">
        <v>14</v>
      </c>
      <c r="G1414">
        <f ca="1">YEAR(TODAY()) - tbl_Customers[[#This Row],[Birth_Year]]</f>
        <v>58</v>
      </c>
      <c r="H1414" t="str" cm="1">
        <f t="array" aca="1" ref="H14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14" s="1">
        <f>EOMONTH(tbl_Customers[[#This Row],[Signup_Date]], 0)</f>
        <v>45046</v>
      </c>
    </row>
    <row r="1415" spans="1:9" x14ac:dyDescent="0.25">
      <c r="A1415" t="s">
        <v>1432</v>
      </c>
      <c r="B1415" s="1">
        <v>44199</v>
      </c>
      <c r="C1415">
        <v>2004</v>
      </c>
      <c r="D1415" t="s">
        <v>12</v>
      </c>
      <c r="E1415" t="s">
        <v>24</v>
      </c>
      <c r="F1415" t="s">
        <v>20</v>
      </c>
      <c r="G1415">
        <f ca="1">YEAR(TODAY()) - tbl_Customers[[#This Row],[Birth_Year]]</f>
        <v>21</v>
      </c>
      <c r="H1415" t="str" cm="1">
        <f t="array" aca="1" ref="H14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415" s="1">
        <f>EOMONTH(tbl_Customers[[#This Row],[Signup_Date]], 0)</f>
        <v>44227</v>
      </c>
    </row>
    <row r="1416" spans="1:9" x14ac:dyDescent="0.25">
      <c r="A1416" t="s">
        <v>1433</v>
      </c>
      <c r="B1416" s="1">
        <v>44486</v>
      </c>
      <c r="C1416">
        <v>1998</v>
      </c>
      <c r="D1416" t="s">
        <v>7</v>
      </c>
      <c r="E1416" t="s">
        <v>13</v>
      </c>
      <c r="F1416" t="s">
        <v>14</v>
      </c>
      <c r="G1416">
        <f ca="1">YEAR(TODAY()) - tbl_Customers[[#This Row],[Birth_Year]]</f>
        <v>27</v>
      </c>
      <c r="H1416" t="str" cm="1">
        <f t="array" aca="1" ref="H14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16" s="1">
        <f>EOMONTH(tbl_Customers[[#This Row],[Signup_Date]], 0)</f>
        <v>44500</v>
      </c>
    </row>
    <row r="1417" spans="1:9" x14ac:dyDescent="0.25">
      <c r="A1417" t="s">
        <v>1434</v>
      </c>
      <c r="B1417" s="1">
        <v>44940</v>
      </c>
      <c r="C1417">
        <v>2004</v>
      </c>
      <c r="D1417" t="s">
        <v>7</v>
      </c>
      <c r="E1417" t="s">
        <v>22</v>
      </c>
      <c r="F1417" t="s">
        <v>9</v>
      </c>
      <c r="G1417">
        <f ca="1">YEAR(TODAY()) - tbl_Customers[[#This Row],[Birth_Year]]</f>
        <v>21</v>
      </c>
      <c r="H1417" t="str" cm="1">
        <f t="array" aca="1" ref="H14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417" s="1">
        <f>EOMONTH(tbl_Customers[[#This Row],[Signup_Date]], 0)</f>
        <v>44957</v>
      </c>
    </row>
    <row r="1418" spans="1:9" x14ac:dyDescent="0.25">
      <c r="A1418" t="s">
        <v>1435</v>
      </c>
      <c r="B1418" s="1">
        <v>44502</v>
      </c>
      <c r="C1418">
        <v>1991</v>
      </c>
      <c r="D1418" t="s">
        <v>19</v>
      </c>
      <c r="E1418" t="s">
        <v>8</v>
      </c>
      <c r="F1418" t="s">
        <v>20</v>
      </c>
      <c r="G1418">
        <f ca="1">YEAR(TODAY()) - tbl_Customers[[#This Row],[Birth_Year]]</f>
        <v>34</v>
      </c>
      <c r="H1418" t="str" cm="1">
        <f t="array" aca="1" ref="H14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18" s="1">
        <f>EOMONTH(tbl_Customers[[#This Row],[Signup_Date]], 0)</f>
        <v>44530</v>
      </c>
    </row>
    <row r="1419" spans="1:9" x14ac:dyDescent="0.25">
      <c r="A1419" t="s">
        <v>1436</v>
      </c>
      <c r="B1419" s="1">
        <v>45054</v>
      </c>
      <c r="C1419">
        <v>1977</v>
      </c>
      <c r="D1419" t="s">
        <v>12</v>
      </c>
      <c r="E1419" t="s">
        <v>24</v>
      </c>
      <c r="F1419" t="s">
        <v>9</v>
      </c>
      <c r="G1419">
        <f ca="1">YEAR(TODAY()) - tbl_Customers[[#This Row],[Birth_Year]]</f>
        <v>48</v>
      </c>
      <c r="H1419" t="str" cm="1">
        <f t="array" aca="1" ref="H14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19" s="1">
        <f>EOMONTH(tbl_Customers[[#This Row],[Signup_Date]], 0)</f>
        <v>45077</v>
      </c>
    </row>
    <row r="1420" spans="1:9" x14ac:dyDescent="0.25">
      <c r="A1420" t="s">
        <v>1437</v>
      </c>
      <c r="B1420" s="1">
        <v>44798</v>
      </c>
      <c r="C1420">
        <v>1997</v>
      </c>
      <c r="D1420" t="s">
        <v>17</v>
      </c>
      <c r="E1420" t="s">
        <v>29</v>
      </c>
      <c r="F1420" t="s">
        <v>9</v>
      </c>
      <c r="G1420">
        <f ca="1">YEAR(TODAY()) - tbl_Customers[[#This Row],[Birth_Year]]</f>
        <v>28</v>
      </c>
      <c r="H1420" t="str" cm="1">
        <f t="array" aca="1" ref="H14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20" s="1">
        <f>EOMONTH(tbl_Customers[[#This Row],[Signup_Date]], 0)</f>
        <v>44804</v>
      </c>
    </row>
    <row r="1421" spans="1:9" x14ac:dyDescent="0.25">
      <c r="A1421" t="s">
        <v>1438</v>
      </c>
      <c r="B1421" s="1">
        <v>44790</v>
      </c>
      <c r="C1421">
        <v>1970</v>
      </c>
      <c r="D1421" t="s">
        <v>12</v>
      </c>
      <c r="E1421" t="s">
        <v>22</v>
      </c>
      <c r="F1421" t="s">
        <v>14</v>
      </c>
      <c r="G1421">
        <f ca="1">YEAR(TODAY()) - tbl_Customers[[#This Row],[Birth_Year]]</f>
        <v>55</v>
      </c>
      <c r="H1421" t="str" cm="1">
        <f t="array" aca="1" ref="H14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21" s="1">
        <f>EOMONTH(tbl_Customers[[#This Row],[Signup_Date]], 0)</f>
        <v>44804</v>
      </c>
    </row>
    <row r="1422" spans="1:9" x14ac:dyDescent="0.25">
      <c r="A1422" t="s">
        <v>1439</v>
      </c>
      <c r="B1422" s="1">
        <v>44872</v>
      </c>
      <c r="C1422">
        <v>1988</v>
      </c>
      <c r="D1422" t="s">
        <v>19</v>
      </c>
      <c r="E1422" t="s">
        <v>29</v>
      </c>
      <c r="F1422" t="s">
        <v>14</v>
      </c>
      <c r="G1422">
        <f ca="1">YEAR(TODAY()) - tbl_Customers[[#This Row],[Birth_Year]]</f>
        <v>37</v>
      </c>
      <c r="H1422" t="str" cm="1">
        <f t="array" aca="1" ref="H14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22" s="1">
        <f>EOMONTH(tbl_Customers[[#This Row],[Signup_Date]], 0)</f>
        <v>44895</v>
      </c>
    </row>
    <row r="1423" spans="1:9" x14ac:dyDescent="0.25">
      <c r="A1423" t="s">
        <v>1440</v>
      </c>
      <c r="B1423" s="1">
        <v>44698</v>
      </c>
      <c r="C1423">
        <v>1983</v>
      </c>
      <c r="D1423" t="s">
        <v>7</v>
      </c>
      <c r="E1423" t="s">
        <v>24</v>
      </c>
      <c r="F1423" t="s">
        <v>20</v>
      </c>
      <c r="G1423">
        <f ca="1">YEAR(TODAY()) - tbl_Customers[[#This Row],[Birth_Year]]</f>
        <v>42</v>
      </c>
      <c r="H1423" t="str" cm="1">
        <f t="array" aca="1" ref="H14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23" s="1">
        <f>EOMONTH(tbl_Customers[[#This Row],[Signup_Date]], 0)</f>
        <v>44712</v>
      </c>
    </row>
    <row r="1424" spans="1:9" x14ac:dyDescent="0.25">
      <c r="A1424" t="s">
        <v>1441</v>
      </c>
      <c r="B1424" s="1">
        <v>45083</v>
      </c>
      <c r="C1424">
        <v>1980</v>
      </c>
      <c r="D1424" t="s">
        <v>19</v>
      </c>
      <c r="E1424" t="s">
        <v>29</v>
      </c>
      <c r="F1424" t="s">
        <v>20</v>
      </c>
      <c r="G1424">
        <f ca="1">YEAR(TODAY()) - tbl_Customers[[#This Row],[Birth_Year]]</f>
        <v>45</v>
      </c>
      <c r="H1424" t="str" cm="1">
        <f t="array" aca="1" ref="H14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24" s="1">
        <f>EOMONTH(tbl_Customers[[#This Row],[Signup_Date]], 0)</f>
        <v>45107</v>
      </c>
    </row>
    <row r="1425" spans="1:9" x14ac:dyDescent="0.25">
      <c r="A1425" t="s">
        <v>1442</v>
      </c>
      <c r="B1425" s="1">
        <v>44349</v>
      </c>
      <c r="C1425">
        <v>2004</v>
      </c>
      <c r="D1425" t="s">
        <v>26</v>
      </c>
      <c r="E1425" t="s">
        <v>22</v>
      </c>
      <c r="F1425" t="s">
        <v>20</v>
      </c>
      <c r="G1425">
        <f ca="1">YEAR(TODAY()) - tbl_Customers[[#This Row],[Birth_Year]]</f>
        <v>21</v>
      </c>
      <c r="H1425" t="str" cm="1">
        <f t="array" aca="1" ref="H14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425" s="1">
        <f>EOMONTH(tbl_Customers[[#This Row],[Signup_Date]], 0)</f>
        <v>44377</v>
      </c>
    </row>
    <row r="1426" spans="1:9" x14ac:dyDescent="0.25">
      <c r="A1426" t="s">
        <v>1443</v>
      </c>
      <c r="B1426" s="1">
        <v>44654</v>
      </c>
      <c r="C1426">
        <v>1992</v>
      </c>
      <c r="D1426" t="s">
        <v>26</v>
      </c>
      <c r="E1426" t="s">
        <v>24</v>
      </c>
      <c r="F1426" t="s">
        <v>9</v>
      </c>
      <c r="G1426">
        <f ca="1">YEAR(TODAY()) - tbl_Customers[[#This Row],[Birth_Year]]</f>
        <v>33</v>
      </c>
      <c r="H1426" t="str" cm="1">
        <f t="array" aca="1" ref="H14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26" s="1">
        <f>EOMONTH(tbl_Customers[[#This Row],[Signup_Date]], 0)</f>
        <v>44681</v>
      </c>
    </row>
    <row r="1427" spans="1:9" x14ac:dyDescent="0.25">
      <c r="A1427" t="s">
        <v>1444</v>
      </c>
      <c r="B1427" s="1">
        <v>44748</v>
      </c>
      <c r="C1427">
        <v>1997</v>
      </c>
      <c r="D1427" t="s">
        <v>17</v>
      </c>
      <c r="E1427" t="s">
        <v>8</v>
      </c>
      <c r="F1427" t="s">
        <v>14</v>
      </c>
      <c r="G1427">
        <f ca="1">YEAR(TODAY()) - tbl_Customers[[#This Row],[Birth_Year]]</f>
        <v>28</v>
      </c>
      <c r="H1427" t="str" cm="1">
        <f t="array" aca="1" ref="H14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27" s="1">
        <f>EOMONTH(tbl_Customers[[#This Row],[Signup_Date]], 0)</f>
        <v>44773</v>
      </c>
    </row>
    <row r="1428" spans="1:9" x14ac:dyDescent="0.25">
      <c r="A1428" t="s">
        <v>1445</v>
      </c>
      <c r="B1428" s="1">
        <v>44692</v>
      </c>
      <c r="C1428">
        <v>1977</v>
      </c>
      <c r="D1428" t="s">
        <v>19</v>
      </c>
      <c r="E1428" t="s">
        <v>22</v>
      </c>
      <c r="F1428" t="s">
        <v>14</v>
      </c>
      <c r="G1428">
        <f ca="1">YEAR(TODAY()) - tbl_Customers[[#This Row],[Birth_Year]]</f>
        <v>48</v>
      </c>
      <c r="H1428" t="str" cm="1">
        <f t="array" aca="1" ref="H14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28" s="1">
        <f>EOMONTH(tbl_Customers[[#This Row],[Signup_Date]], 0)</f>
        <v>44712</v>
      </c>
    </row>
    <row r="1429" spans="1:9" x14ac:dyDescent="0.25">
      <c r="A1429" t="s">
        <v>1446</v>
      </c>
      <c r="B1429" s="1">
        <v>44550</v>
      </c>
      <c r="C1429">
        <v>1989</v>
      </c>
      <c r="D1429" t="s">
        <v>17</v>
      </c>
      <c r="E1429" t="s">
        <v>13</v>
      </c>
      <c r="F1429" t="s">
        <v>14</v>
      </c>
      <c r="G1429">
        <f ca="1">YEAR(TODAY()) - tbl_Customers[[#This Row],[Birth_Year]]</f>
        <v>36</v>
      </c>
      <c r="H1429" t="str" cm="1">
        <f t="array" aca="1" ref="H14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29" s="1">
        <f>EOMONTH(tbl_Customers[[#This Row],[Signup_Date]], 0)</f>
        <v>44561</v>
      </c>
    </row>
    <row r="1430" spans="1:9" x14ac:dyDescent="0.25">
      <c r="A1430" t="s">
        <v>1447</v>
      </c>
      <c r="B1430" s="1">
        <v>44537</v>
      </c>
      <c r="C1430">
        <v>2000</v>
      </c>
      <c r="D1430" t="s">
        <v>17</v>
      </c>
      <c r="E1430" t="s">
        <v>22</v>
      </c>
      <c r="F1430" t="s">
        <v>20</v>
      </c>
      <c r="G1430">
        <f ca="1">YEAR(TODAY()) - tbl_Customers[[#This Row],[Birth_Year]]</f>
        <v>25</v>
      </c>
      <c r="H1430" t="str" cm="1">
        <f t="array" aca="1" ref="H14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30" s="1">
        <f>EOMONTH(tbl_Customers[[#This Row],[Signup_Date]], 0)</f>
        <v>44561</v>
      </c>
    </row>
    <row r="1431" spans="1:9" x14ac:dyDescent="0.25">
      <c r="A1431" t="s">
        <v>1448</v>
      </c>
      <c r="B1431" s="1">
        <v>44762</v>
      </c>
      <c r="C1431">
        <v>1991</v>
      </c>
      <c r="D1431" t="s">
        <v>26</v>
      </c>
      <c r="E1431" t="s">
        <v>24</v>
      </c>
      <c r="F1431" t="s">
        <v>14</v>
      </c>
      <c r="G1431">
        <f ca="1">YEAR(TODAY()) - tbl_Customers[[#This Row],[Birth_Year]]</f>
        <v>34</v>
      </c>
      <c r="H1431" t="str" cm="1">
        <f t="array" aca="1" ref="H14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31" s="1">
        <f>EOMONTH(tbl_Customers[[#This Row],[Signup_Date]], 0)</f>
        <v>44773</v>
      </c>
    </row>
    <row r="1432" spans="1:9" x14ac:dyDescent="0.25">
      <c r="A1432" t="s">
        <v>1449</v>
      </c>
      <c r="B1432" s="1">
        <v>44978</v>
      </c>
      <c r="C1432">
        <v>2002</v>
      </c>
      <c r="D1432" t="s">
        <v>17</v>
      </c>
      <c r="E1432" t="s">
        <v>22</v>
      </c>
      <c r="F1432" t="s">
        <v>14</v>
      </c>
      <c r="G1432">
        <f ca="1">YEAR(TODAY()) - tbl_Customers[[#This Row],[Birth_Year]]</f>
        <v>23</v>
      </c>
      <c r="H1432" t="str" cm="1">
        <f t="array" aca="1" ref="H14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432" s="1">
        <f>EOMONTH(tbl_Customers[[#This Row],[Signup_Date]], 0)</f>
        <v>44985</v>
      </c>
    </row>
    <row r="1433" spans="1:9" x14ac:dyDescent="0.25">
      <c r="A1433" t="s">
        <v>1450</v>
      </c>
      <c r="B1433" s="1">
        <v>44753</v>
      </c>
      <c r="C1433">
        <v>1971</v>
      </c>
      <c r="D1433" t="s">
        <v>26</v>
      </c>
      <c r="E1433" t="s">
        <v>8</v>
      </c>
      <c r="F1433" t="s">
        <v>14</v>
      </c>
      <c r="G1433">
        <f ca="1">YEAR(TODAY()) - tbl_Customers[[#This Row],[Birth_Year]]</f>
        <v>54</v>
      </c>
      <c r="H1433" t="str" cm="1">
        <f t="array" aca="1" ref="H14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33" s="1">
        <f>EOMONTH(tbl_Customers[[#This Row],[Signup_Date]], 0)</f>
        <v>44773</v>
      </c>
    </row>
    <row r="1434" spans="1:9" x14ac:dyDescent="0.25">
      <c r="A1434" t="s">
        <v>1451</v>
      </c>
      <c r="B1434" s="1">
        <v>44583</v>
      </c>
      <c r="C1434">
        <v>1969</v>
      </c>
      <c r="D1434" t="s">
        <v>7</v>
      </c>
      <c r="E1434" t="s">
        <v>8</v>
      </c>
      <c r="F1434" t="s">
        <v>20</v>
      </c>
      <c r="G1434">
        <f ca="1">YEAR(TODAY()) - tbl_Customers[[#This Row],[Birth_Year]]</f>
        <v>56</v>
      </c>
      <c r="H1434" t="str" cm="1">
        <f t="array" aca="1" ref="H14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34" s="1">
        <f>EOMONTH(tbl_Customers[[#This Row],[Signup_Date]], 0)</f>
        <v>44592</v>
      </c>
    </row>
    <row r="1435" spans="1:9" x14ac:dyDescent="0.25">
      <c r="A1435" t="s">
        <v>1452</v>
      </c>
      <c r="B1435" s="1">
        <v>44663</v>
      </c>
      <c r="C1435">
        <v>1995</v>
      </c>
      <c r="D1435" t="s">
        <v>19</v>
      </c>
      <c r="E1435" t="s">
        <v>13</v>
      </c>
      <c r="F1435" t="s">
        <v>14</v>
      </c>
      <c r="G1435">
        <f ca="1">YEAR(TODAY()) - tbl_Customers[[#This Row],[Birth_Year]]</f>
        <v>30</v>
      </c>
      <c r="H1435" t="str" cm="1">
        <f t="array" aca="1" ref="H14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35" s="1">
        <f>EOMONTH(tbl_Customers[[#This Row],[Signup_Date]], 0)</f>
        <v>44681</v>
      </c>
    </row>
    <row r="1436" spans="1:9" x14ac:dyDescent="0.25">
      <c r="A1436" t="s">
        <v>1453</v>
      </c>
      <c r="B1436" s="1">
        <v>44526</v>
      </c>
      <c r="C1436">
        <v>1987</v>
      </c>
      <c r="D1436" t="s">
        <v>17</v>
      </c>
      <c r="E1436" t="s">
        <v>29</v>
      </c>
      <c r="F1436" t="s">
        <v>20</v>
      </c>
      <c r="G1436">
        <f ca="1">YEAR(TODAY()) - tbl_Customers[[#This Row],[Birth_Year]]</f>
        <v>38</v>
      </c>
      <c r="H1436" t="str" cm="1">
        <f t="array" aca="1" ref="H14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36" s="1">
        <f>EOMONTH(tbl_Customers[[#This Row],[Signup_Date]], 0)</f>
        <v>44530</v>
      </c>
    </row>
    <row r="1437" spans="1:9" x14ac:dyDescent="0.25">
      <c r="A1437" t="s">
        <v>1454</v>
      </c>
      <c r="B1437" s="1">
        <v>45087</v>
      </c>
      <c r="C1437">
        <v>1974</v>
      </c>
      <c r="D1437" t="s">
        <v>26</v>
      </c>
      <c r="E1437" t="s">
        <v>24</v>
      </c>
      <c r="F1437" t="s">
        <v>14</v>
      </c>
      <c r="G1437">
        <f ca="1">YEAR(TODAY()) - tbl_Customers[[#This Row],[Birth_Year]]</f>
        <v>51</v>
      </c>
      <c r="H1437" t="str" cm="1">
        <f t="array" aca="1" ref="H14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37" s="1">
        <f>EOMONTH(tbl_Customers[[#This Row],[Signup_Date]], 0)</f>
        <v>45107</v>
      </c>
    </row>
    <row r="1438" spans="1:9" x14ac:dyDescent="0.25">
      <c r="A1438" t="s">
        <v>1455</v>
      </c>
      <c r="B1438" s="1">
        <v>44390</v>
      </c>
      <c r="C1438">
        <v>1996</v>
      </c>
      <c r="D1438" t="s">
        <v>12</v>
      </c>
      <c r="E1438" t="s">
        <v>24</v>
      </c>
      <c r="F1438" t="s">
        <v>14</v>
      </c>
      <c r="G1438">
        <f ca="1">YEAR(TODAY()) - tbl_Customers[[#This Row],[Birth_Year]]</f>
        <v>29</v>
      </c>
      <c r="H1438" t="str" cm="1">
        <f t="array" aca="1" ref="H14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38" s="1">
        <f>EOMONTH(tbl_Customers[[#This Row],[Signup_Date]], 0)</f>
        <v>44408</v>
      </c>
    </row>
    <row r="1439" spans="1:9" x14ac:dyDescent="0.25">
      <c r="A1439" t="s">
        <v>1456</v>
      </c>
      <c r="B1439" s="1">
        <v>44911</v>
      </c>
      <c r="C1439">
        <v>1994</v>
      </c>
      <c r="D1439" t="s">
        <v>17</v>
      </c>
      <c r="E1439" t="s">
        <v>29</v>
      </c>
      <c r="F1439" t="s">
        <v>14</v>
      </c>
      <c r="G1439">
        <f ca="1">YEAR(TODAY()) - tbl_Customers[[#This Row],[Birth_Year]]</f>
        <v>31</v>
      </c>
      <c r="H1439" t="str" cm="1">
        <f t="array" aca="1" ref="H14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39" s="1">
        <f>EOMONTH(tbl_Customers[[#This Row],[Signup_Date]], 0)</f>
        <v>44926</v>
      </c>
    </row>
    <row r="1440" spans="1:9" x14ac:dyDescent="0.25">
      <c r="A1440" t="s">
        <v>1457</v>
      </c>
      <c r="B1440" s="1">
        <v>44441</v>
      </c>
      <c r="C1440">
        <v>2003</v>
      </c>
      <c r="D1440" t="s">
        <v>7</v>
      </c>
      <c r="E1440" t="s">
        <v>8</v>
      </c>
      <c r="F1440" t="s">
        <v>20</v>
      </c>
      <c r="G1440">
        <f ca="1">YEAR(TODAY()) - tbl_Customers[[#This Row],[Birth_Year]]</f>
        <v>22</v>
      </c>
      <c r="H1440" t="str" cm="1">
        <f t="array" aca="1" ref="H14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440" s="1">
        <f>EOMONTH(tbl_Customers[[#This Row],[Signup_Date]], 0)</f>
        <v>44469</v>
      </c>
    </row>
    <row r="1441" spans="1:9" x14ac:dyDescent="0.25">
      <c r="A1441" t="s">
        <v>1458</v>
      </c>
      <c r="B1441" s="1">
        <v>44782</v>
      </c>
      <c r="C1441">
        <v>1995</v>
      </c>
      <c r="D1441" t="s">
        <v>7</v>
      </c>
      <c r="E1441" t="s">
        <v>8</v>
      </c>
      <c r="F1441" t="s">
        <v>20</v>
      </c>
      <c r="G1441">
        <f ca="1">YEAR(TODAY()) - tbl_Customers[[#This Row],[Birth_Year]]</f>
        <v>30</v>
      </c>
      <c r="H1441" t="str" cm="1">
        <f t="array" aca="1" ref="H14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41" s="1">
        <f>EOMONTH(tbl_Customers[[#This Row],[Signup_Date]], 0)</f>
        <v>44804</v>
      </c>
    </row>
    <row r="1442" spans="1:9" x14ac:dyDescent="0.25">
      <c r="A1442" t="s">
        <v>1459</v>
      </c>
      <c r="B1442" s="1">
        <v>44589</v>
      </c>
      <c r="C1442">
        <v>1982</v>
      </c>
      <c r="D1442" t="s">
        <v>12</v>
      </c>
      <c r="E1442" t="s">
        <v>22</v>
      </c>
      <c r="F1442" t="s">
        <v>14</v>
      </c>
      <c r="G1442">
        <f ca="1">YEAR(TODAY()) - tbl_Customers[[#This Row],[Birth_Year]]</f>
        <v>43</v>
      </c>
      <c r="H1442" t="str" cm="1">
        <f t="array" aca="1" ref="H14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42" s="1">
        <f>EOMONTH(tbl_Customers[[#This Row],[Signup_Date]], 0)</f>
        <v>44592</v>
      </c>
    </row>
    <row r="1443" spans="1:9" x14ac:dyDescent="0.25">
      <c r="A1443" t="s">
        <v>1460</v>
      </c>
      <c r="B1443" s="1">
        <v>44436</v>
      </c>
      <c r="C1443">
        <v>2000</v>
      </c>
      <c r="D1443" t="s">
        <v>26</v>
      </c>
      <c r="E1443" t="s">
        <v>13</v>
      </c>
      <c r="F1443" t="s">
        <v>9</v>
      </c>
      <c r="G1443">
        <f ca="1">YEAR(TODAY()) - tbl_Customers[[#This Row],[Birth_Year]]</f>
        <v>25</v>
      </c>
      <c r="H1443" t="str" cm="1">
        <f t="array" aca="1" ref="H14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43" s="1">
        <f>EOMONTH(tbl_Customers[[#This Row],[Signup_Date]], 0)</f>
        <v>44439</v>
      </c>
    </row>
    <row r="1444" spans="1:9" x14ac:dyDescent="0.25">
      <c r="A1444" t="s">
        <v>1461</v>
      </c>
      <c r="B1444" s="1">
        <v>45073</v>
      </c>
      <c r="C1444">
        <v>1966</v>
      </c>
      <c r="D1444" t="s">
        <v>17</v>
      </c>
      <c r="E1444" t="s">
        <v>13</v>
      </c>
      <c r="F1444" t="s">
        <v>20</v>
      </c>
      <c r="G1444">
        <f ca="1">YEAR(TODAY()) - tbl_Customers[[#This Row],[Birth_Year]]</f>
        <v>59</v>
      </c>
      <c r="H1444" t="str" cm="1">
        <f t="array" aca="1" ref="H14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44" s="1">
        <f>EOMONTH(tbl_Customers[[#This Row],[Signup_Date]], 0)</f>
        <v>45077</v>
      </c>
    </row>
    <row r="1445" spans="1:9" x14ac:dyDescent="0.25">
      <c r="A1445" t="s">
        <v>1462</v>
      </c>
      <c r="B1445" s="1">
        <v>44991</v>
      </c>
      <c r="C1445">
        <v>1978</v>
      </c>
      <c r="D1445" t="s">
        <v>26</v>
      </c>
      <c r="E1445" t="s">
        <v>13</v>
      </c>
      <c r="F1445" t="s">
        <v>20</v>
      </c>
      <c r="G1445">
        <f ca="1">YEAR(TODAY()) - tbl_Customers[[#This Row],[Birth_Year]]</f>
        <v>47</v>
      </c>
      <c r="H1445" t="str" cm="1">
        <f t="array" aca="1" ref="H14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45" s="1">
        <f>EOMONTH(tbl_Customers[[#This Row],[Signup_Date]], 0)</f>
        <v>45016</v>
      </c>
    </row>
    <row r="1446" spans="1:9" x14ac:dyDescent="0.25">
      <c r="A1446" t="s">
        <v>1463</v>
      </c>
      <c r="B1446" s="1">
        <v>44617</v>
      </c>
      <c r="C1446">
        <v>1977</v>
      </c>
      <c r="D1446" t="s">
        <v>7</v>
      </c>
      <c r="E1446" t="s">
        <v>22</v>
      </c>
      <c r="F1446" t="s">
        <v>14</v>
      </c>
      <c r="G1446">
        <f ca="1">YEAR(TODAY()) - tbl_Customers[[#This Row],[Birth_Year]]</f>
        <v>48</v>
      </c>
      <c r="H1446" t="str" cm="1">
        <f t="array" aca="1" ref="H14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46" s="1">
        <f>EOMONTH(tbl_Customers[[#This Row],[Signup_Date]], 0)</f>
        <v>44620</v>
      </c>
    </row>
    <row r="1447" spans="1:9" x14ac:dyDescent="0.25">
      <c r="A1447" t="s">
        <v>1464</v>
      </c>
      <c r="B1447" s="1">
        <v>44241</v>
      </c>
      <c r="C1447">
        <v>1993</v>
      </c>
      <c r="D1447" t="s">
        <v>26</v>
      </c>
      <c r="E1447" t="s">
        <v>13</v>
      </c>
      <c r="F1447" t="s">
        <v>9</v>
      </c>
      <c r="G1447">
        <f ca="1">YEAR(TODAY()) - tbl_Customers[[#This Row],[Birth_Year]]</f>
        <v>32</v>
      </c>
      <c r="H1447" t="str" cm="1">
        <f t="array" aca="1" ref="H14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47" s="1">
        <f>EOMONTH(tbl_Customers[[#This Row],[Signup_Date]], 0)</f>
        <v>44255</v>
      </c>
    </row>
    <row r="1448" spans="1:9" x14ac:dyDescent="0.25">
      <c r="A1448" t="s">
        <v>1465</v>
      </c>
      <c r="B1448" s="1">
        <v>44522</v>
      </c>
      <c r="C1448">
        <v>1976</v>
      </c>
      <c r="D1448" t="s">
        <v>7</v>
      </c>
      <c r="E1448" t="s">
        <v>29</v>
      </c>
      <c r="F1448" t="s">
        <v>14</v>
      </c>
      <c r="G1448">
        <f ca="1">YEAR(TODAY()) - tbl_Customers[[#This Row],[Birth_Year]]</f>
        <v>49</v>
      </c>
      <c r="H1448" t="str" cm="1">
        <f t="array" aca="1" ref="H14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48" s="1">
        <f>EOMONTH(tbl_Customers[[#This Row],[Signup_Date]], 0)</f>
        <v>44530</v>
      </c>
    </row>
    <row r="1449" spans="1:9" x14ac:dyDescent="0.25">
      <c r="A1449" t="s">
        <v>1466</v>
      </c>
      <c r="B1449" s="1">
        <v>44959</v>
      </c>
      <c r="C1449">
        <v>2003</v>
      </c>
      <c r="D1449" t="s">
        <v>26</v>
      </c>
      <c r="E1449" t="s">
        <v>22</v>
      </c>
      <c r="F1449" t="s">
        <v>20</v>
      </c>
      <c r="G1449">
        <f ca="1">YEAR(TODAY()) - tbl_Customers[[#This Row],[Birth_Year]]</f>
        <v>22</v>
      </c>
      <c r="H1449" t="str" cm="1">
        <f t="array" aca="1" ref="H14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449" s="1">
        <f>EOMONTH(tbl_Customers[[#This Row],[Signup_Date]], 0)</f>
        <v>44985</v>
      </c>
    </row>
    <row r="1450" spans="1:9" x14ac:dyDescent="0.25">
      <c r="A1450" t="s">
        <v>1467</v>
      </c>
      <c r="B1450" s="1">
        <v>44681</v>
      </c>
      <c r="C1450">
        <v>1966</v>
      </c>
      <c r="D1450" t="s">
        <v>12</v>
      </c>
      <c r="E1450" t="s">
        <v>29</v>
      </c>
      <c r="F1450" t="s">
        <v>20</v>
      </c>
      <c r="G1450">
        <f ca="1">YEAR(TODAY()) - tbl_Customers[[#This Row],[Birth_Year]]</f>
        <v>59</v>
      </c>
      <c r="H1450" t="str" cm="1">
        <f t="array" aca="1" ref="H14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50" s="1">
        <f>EOMONTH(tbl_Customers[[#This Row],[Signup_Date]], 0)</f>
        <v>44681</v>
      </c>
    </row>
    <row r="1451" spans="1:9" x14ac:dyDescent="0.25">
      <c r="A1451" t="s">
        <v>1468</v>
      </c>
      <c r="B1451" s="1">
        <v>44919</v>
      </c>
      <c r="C1451">
        <v>1996</v>
      </c>
      <c r="D1451" t="s">
        <v>19</v>
      </c>
      <c r="E1451" t="s">
        <v>22</v>
      </c>
      <c r="F1451" t="s">
        <v>14</v>
      </c>
      <c r="G1451">
        <f ca="1">YEAR(TODAY()) - tbl_Customers[[#This Row],[Birth_Year]]</f>
        <v>29</v>
      </c>
      <c r="H1451" t="str" cm="1">
        <f t="array" aca="1" ref="H14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51" s="1">
        <f>EOMONTH(tbl_Customers[[#This Row],[Signup_Date]], 0)</f>
        <v>44926</v>
      </c>
    </row>
    <row r="1452" spans="1:9" x14ac:dyDescent="0.25">
      <c r="A1452" t="s">
        <v>1469</v>
      </c>
      <c r="B1452" s="1">
        <v>45027</v>
      </c>
      <c r="C1452">
        <v>1977</v>
      </c>
      <c r="D1452" t="s">
        <v>12</v>
      </c>
      <c r="E1452" t="s">
        <v>13</v>
      </c>
      <c r="F1452" t="s">
        <v>14</v>
      </c>
      <c r="G1452">
        <f ca="1">YEAR(TODAY()) - tbl_Customers[[#This Row],[Birth_Year]]</f>
        <v>48</v>
      </c>
      <c r="H1452" t="str" cm="1">
        <f t="array" aca="1" ref="H14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52" s="1">
        <f>EOMONTH(tbl_Customers[[#This Row],[Signup_Date]], 0)</f>
        <v>45046</v>
      </c>
    </row>
    <row r="1453" spans="1:9" x14ac:dyDescent="0.25">
      <c r="A1453" t="s">
        <v>1470</v>
      </c>
      <c r="B1453" s="1">
        <v>44587</v>
      </c>
      <c r="C1453">
        <v>1991</v>
      </c>
      <c r="D1453" t="s">
        <v>12</v>
      </c>
      <c r="E1453" t="s">
        <v>29</v>
      </c>
      <c r="F1453" t="s">
        <v>9</v>
      </c>
      <c r="G1453">
        <f ca="1">YEAR(TODAY()) - tbl_Customers[[#This Row],[Birth_Year]]</f>
        <v>34</v>
      </c>
      <c r="H1453" t="str" cm="1">
        <f t="array" aca="1" ref="H14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53" s="1">
        <f>EOMONTH(tbl_Customers[[#This Row],[Signup_Date]], 0)</f>
        <v>44592</v>
      </c>
    </row>
    <row r="1454" spans="1:9" x14ac:dyDescent="0.25">
      <c r="A1454" t="s">
        <v>1471</v>
      </c>
      <c r="B1454" s="1">
        <v>44592</v>
      </c>
      <c r="C1454">
        <v>1981</v>
      </c>
      <c r="D1454" t="s">
        <v>19</v>
      </c>
      <c r="E1454" t="s">
        <v>29</v>
      </c>
      <c r="F1454" t="s">
        <v>9</v>
      </c>
      <c r="G1454">
        <f ca="1">YEAR(TODAY()) - tbl_Customers[[#This Row],[Birth_Year]]</f>
        <v>44</v>
      </c>
      <c r="H1454" t="str" cm="1">
        <f t="array" aca="1" ref="H14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54" s="1">
        <f>EOMONTH(tbl_Customers[[#This Row],[Signup_Date]], 0)</f>
        <v>44592</v>
      </c>
    </row>
    <row r="1455" spans="1:9" x14ac:dyDescent="0.25">
      <c r="A1455" t="s">
        <v>1472</v>
      </c>
      <c r="B1455" s="1">
        <v>44876</v>
      </c>
      <c r="C1455">
        <v>2004</v>
      </c>
      <c r="D1455" t="s">
        <v>19</v>
      </c>
      <c r="E1455" t="s">
        <v>29</v>
      </c>
      <c r="F1455" t="s">
        <v>20</v>
      </c>
      <c r="G1455">
        <f ca="1">YEAR(TODAY()) - tbl_Customers[[#This Row],[Birth_Year]]</f>
        <v>21</v>
      </c>
      <c r="H1455" t="str" cm="1">
        <f t="array" aca="1" ref="H14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455" s="1">
        <f>EOMONTH(tbl_Customers[[#This Row],[Signup_Date]], 0)</f>
        <v>44895</v>
      </c>
    </row>
    <row r="1456" spans="1:9" x14ac:dyDescent="0.25">
      <c r="A1456" t="s">
        <v>1473</v>
      </c>
      <c r="B1456" s="1">
        <v>45008</v>
      </c>
      <c r="C1456">
        <v>1995</v>
      </c>
      <c r="D1456" t="s">
        <v>17</v>
      </c>
      <c r="E1456" t="s">
        <v>22</v>
      </c>
      <c r="F1456" t="s">
        <v>9</v>
      </c>
      <c r="G1456">
        <f ca="1">YEAR(TODAY()) - tbl_Customers[[#This Row],[Birth_Year]]</f>
        <v>30</v>
      </c>
      <c r="H1456" t="str" cm="1">
        <f t="array" aca="1" ref="H14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56" s="1">
        <f>EOMONTH(tbl_Customers[[#This Row],[Signup_Date]], 0)</f>
        <v>45016</v>
      </c>
    </row>
    <row r="1457" spans="1:9" x14ac:dyDescent="0.25">
      <c r="A1457" t="s">
        <v>1474</v>
      </c>
      <c r="B1457" s="1">
        <v>45037</v>
      </c>
      <c r="C1457">
        <v>1998</v>
      </c>
      <c r="D1457" t="s">
        <v>17</v>
      </c>
      <c r="E1457" t="s">
        <v>24</v>
      </c>
      <c r="F1457" t="s">
        <v>9</v>
      </c>
      <c r="G1457">
        <f ca="1">YEAR(TODAY()) - tbl_Customers[[#This Row],[Birth_Year]]</f>
        <v>27</v>
      </c>
      <c r="H1457" t="str" cm="1">
        <f t="array" aca="1" ref="H14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57" s="1">
        <f>EOMONTH(tbl_Customers[[#This Row],[Signup_Date]], 0)</f>
        <v>45046</v>
      </c>
    </row>
    <row r="1458" spans="1:9" x14ac:dyDescent="0.25">
      <c r="A1458" t="s">
        <v>1475</v>
      </c>
      <c r="B1458" s="1">
        <v>44864</v>
      </c>
      <c r="C1458">
        <v>1988</v>
      </c>
      <c r="D1458" t="s">
        <v>12</v>
      </c>
      <c r="E1458" t="s">
        <v>13</v>
      </c>
      <c r="F1458" t="s">
        <v>20</v>
      </c>
      <c r="G1458">
        <f ca="1">YEAR(TODAY()) - tbl_Customers[[#This Row],[Birth_Year]]</f>
        <v>37</v>
      </c>
      <c r="H1458" t="str" cm="1">
        <f t="array" aca="1" ref="H14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58" s="1">
        <f>EOMONTH(tbl_Customers[[#This Row],[Signup_Date]], 0)</f>
        <v>44865</v>
      </c>
    </row>
    <row r="1459" spans="1:9" x14ac:dyDescent="0.25">
      <c r="A1459" t="s">
        <v>1476</v>
      </c>
      <c r="B1459" s="1">
        <v>44352</v>
      </c>
      <c r="C1459">
        <v>1999</v>
      </c>
      <c r="D1459" t="s">
        <v>12</v>
      </c>
      <c r="E1459" t="s">
        <v>29</v>
      </c>
      <c r="F1459" t="s">
        <v>20</v>
      </c>
      <c r="G1459">
        <f ca="1">YEAR(TODAY()) - tbl_Customers[[#This Row],[Birth_Year]]</f>
        <v>26</v>
      </c>
      <c r="H1459" t="str" cm="1">
        <f t="array" aca="1" ref="H14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59" s="1">
        <f>EOMONTH(tbl_Customers[[#This Row],[Signup_Date]], 0)</f>
        <v>44377</v>
      </c>
    </row>
    <row r="1460" spans="1:9" x14ac:dyDescent="0.25">
      <c r="A1460" t="s">
        <v>1477</v>
      </c>
      <c r="B1460" s="1">
        <v>44704</v>
      </c>
      <c r="C1460">
        <v>1970</v>
      </c>
      <c r="D1460" t="s">
        <v>7</v>
      </c>
      <c r="E1460" t="s">
        <v>24</v>
      </c>
      <c r="F1460" t="s">
        <v>20</v>
      </c>
      <c r="G1460">
        <f ca="1">YEAR(TODAY()) - tbl_Customers[[#This Row],[Birth_Year]]</f>
        <v>55</v>
      </c>
      <c r="H1460" t="str" cm="1">
        <f t="array" aca="1" ref="H14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60" s="1">
        <f>EOMONTH(tbl_Customers[[#This Row],[Signup_Date]], 0)</f>
        <v>44712</v>
      </c>
    </row>
    <row r="1461" spans="1:9" x14ac:dyDescent="0.25">
      <c r="A1461" t="s">
        <v>1478</v>
      </c>
      <c r="B1461" s="1">
        <v>44234</v>
      </c>
      <c r="C1461">
        <v>1983</v>
      </c>
      <c r="D1461" t="s">
        <v>7</v>
      </c>
      <c r="E1461" t="s">
        <v>13</v>
      </c>
      <c r="F1461" t="s">
        <v>20</v>
      </c>
      <c r="G1461">
        <f ca="1">YEAR(TODAY()) - tbl_Customers[[#This Row],[Birth_Year]]</f>
        <v>42</v>
      </c>
      <c r="H1461" t="str" cm="1">
        <f t="array" aca="1" ref="H14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61" s="1">
        <f>EOMONTH(tbl_Customers[[#This Row],[Signup_Date]], 0)</f>
        <v>44255</v>
      </c>
    </row>
    <row r="1462" spans="1:9" x14ac:dyDescent="0.25">
      <c r="A1462" t="s">
        <v>1479</v>
      </c>
      <c r="B1462" s="1">
        <v>44326</v>
      </c>
      <c r="C1462">
        <v>1994</v>
      </c>
      <c r="D1462" t="s">
        <v>17</v>
      </c>
      <c r="E1462" t="s">
        <v>13</v>
      </c>
      <c r="F1462" t="s">
        <v>14</v>
      </c>
      <c r="G1462">
        <f ca="1">YEAR(TODAY()) - tbl_Customers[[#This Row],[Birth_Year]]</f>
        <v>31</v>
      </c>
      <c r="H1462" t="str" cm="1">
        <f t="array" aca="1" ref="H14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62" s="1">
        <f>EOMONTH(tbl_Customers[[#This Row],[Signup_Date]], 0)</f>
        <v>44347</v>
      </c>
    </row>
    <row r="1463" spans="1:9" x14ac:dyDescent="0.25">
      <c r="A1463" t="s">
        <v>1480</v>
      </c>
      <c r="B1463" s="1">
        <v>44711</v>
      </c>
      <c r="C1463">
        <v>1971</v>
      </c>
      <c r="D1463" t="s">
        <v>17</v>
      </c>
      <c r="E1463" t="s">
        <v>29</v>
      </c>
      <c r="F1463" t="s">
        <v>20</v>
      </c>
      <c r="G1463">
        <f ca="1">YEAR(TODAY()) - tbl_Customers[[#This Row],[Birth_Year]]</f>
        <v>54</v>
      </c>
      <c r="H1463" t="str" cm="1">
        <f t="array" aca="1" ref="H14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63" s="1">
        <f>EOMONTH(tbl_Customers[[#This Row],[Signup_Date]], 0)</f>
        <v>44712</v>
      </c>
    </row>
    <row r="1464" spans="1:9" x14ac:dyDescent="0.25">
      <c r="A1464" t="s">
        <v>1481</v>
      </c>
      <c r="B1464" s="1">
        <v>44801</v>
      </c>
      <c r="C1464">
        <v>1974</v>
      </c>
      <c r="D1464" t="s">
        <v>7</v>
      </c>
      <c r="E1464" t="s">
        <v>29</v>
      </c>
      <c r="F1464" t="s">
        <v>20</v>
      </c>
      <c r="G1464">
        <f ca="1">YEAR(TODAY()) - tbl_Customers[[#This Row],[Birth_Year]]</f>
        <v>51</v>
      </c>
      <c r="H1464" t="str" cm="1">
        <f t="array" aca="1" ref="H14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64" s="1">
        <f>EOMONTH(tbl_Customers[[#This Row],[Signup_Date]], 0)</f>
        <v>44804</v>
      </c>
    </row>
    <row r="1465" spans="1:9" x14ac:dyDescent="0.25">
      <c r="A1465" t="s">
        <v>1482</v>
      </c>
      <c r="B1465" s="1">
        <v>44536</v>
      </c>
      <c r="C1465">
        <v>1996</v>
      </c>
      <c r="D1465" t="s">
        <v>7</v>
      </c>
      <c r="E1465" t="s">
        <v>22</v>
      </c>
      <c r="F1465" t="s">
        <v>20</v>
      </c>
      <c r="G1465">
        <f ca="1">YEAR(TODAY()) - tbl_Customers[[#This Row],[Birth_Year]]</f>
        <v>29</v>
      </c>
      <c r="H1465" t="str" cm="1">
        <f t="array" aca="1" ref="H14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65" s="1">
        <f>EOMONTH(tbl_Customers[[#This Row],[Signup_Date]], 0)</f>
        <v>44561</v>
      </c>
    </row>
    <row r="1466" spans="1:9" x14ac:dyDescent="0.25">
      <c r="A1466" t="s">
        <v>1483</v>
      </c>
      <c r="B1466" s="1">
        <v>45087</v>
      </c>
      <c r="C1466">
        <v>1998</v>
      </c>
      <c r="D1466" t="s">
        <v>26</v>
      </c>
      <c r="E1466" t="s">
        <v>24</v>
      </c>
      <c r="F1466" t="s">
        <v>9</v>
      </c>
      <c r="G1466">
        <f ca="1">YEAR(TODAY()) - tbl_Customers[[#This Row],[Birth_Year]]</f>
        <v>27</v>
      </c>
      <c r="H1466" t="str" cm="1">
        <f t="array" aca="1" ref="H14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66" s="1">
        <f>EOMONTH(tbl_Customers[[#This Row],[Signup_Date]], 0)</f>
        <v>45107</v>
      </c>
    </row>
    <row r="1467" spans="1:9" x14ac:dyDescent="0.25">
      <c r="A1467" t="s">
        <v>1484</v>
      </c>
      <c r="B1467" s="1">
        <v>44299</v>
      </c>
      <c r="C1467">
        <v>1992</v>
      </c>
      <c r="D1467" t="s">
        <v>26</v>
      </c>
      <c r="E1467" t="s">
        <v>24</v>
      </c>
      <c r="F1467" t="s">
        <v>20</v>
      </c>
      <c r="G1467">
        <f ca="1">YEAR(TODAY()) - tbl_Customers[[#This Row],[Birth_Year]]</f>
        <v>33</v>
      </c>
      <c r="H1467" t="str" cm="1">
        <f t="array" aca="1" ref="H14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67" s="1">
        <f>EOMONTH(tbl_Customers[[#This Row],[Signup_Date]], 0)</f>
        <v>44316</v>
      </c>
    </row>
    <row r="1468" spans="1:9" x14ac:dyDescent="0.25">
      <c r="A1468" t="s">
        <v>1485</v>
      </c>
      <c r="B1468" s="1">
        <v>45092</v>
      </c>
      <c r="C1468">
        <v>1979</v>
      </c>
      <c r="D1468" t="s">
        <v>7</v>
      </c>
      <c r="E1468" t="s">
        <v>29</v>
      </c>
      <c r="F1468" t="s">
        <v>14</v>
      </c>
      <c r="G1468">
        <f ca="1">YEAR(TODAY()) - tbl_Customers[[#This Row],[Birth_Year]]</f>
        <v>46</v>
      </c>
      <c r="H1468" t="str" cm="1">
        <f t="array" aca="1" ref="H14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68" s="1">
        <f>EOMONTH(tbl_Customers[[#This Row],[Signup_Date]], 0)</f>
        <v>45107</v>
      </c>
    </row>
    <row r="1469" spans="1:9" x14ac:dyDescent="0.25">
      <c r="A1469" t="s">
        <v>1486</v>
      </c>
      <c r="B1469" s="1">
        <v>45062</v>
      </c>
      <c r="C1469">
        <v>1994</v>
      </c>
      <c r="D1469" t="s">
        <v>26</v>
      </c>
      <c r="E1469" t="s">
        <v>13</v>
      </c>
      <c r="F1469" t="s">
        <v>14</v>
      </c>
      <c r="G1469">
        <f ca="1">YEAR(TODAY()) - tbl_Customers[[#This Row],[Birth_Year]]</f>
        <v>31</v>
      </c>
      <c r="H1469" t="str" cm="1">
        <f t="array" aca="1" ref="H14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69" s="1">
        <f>EOMONTH(tbl_Customers[[#This Row],[Signup_Date]], 0)</f>
        <v>45077</v>
      </c>
    </row>
    <row r="1470" spans="1:9" x14ac:dyDescent="0.25">
      <c r="A1470" t="s">
        <v>1487</v>
      </c>
      <c r="B1470" s="1">
        <v>44647</v>
      </c>
      <c r="C1470">
        <v>2001</v>
      </c>
      <c r="D1470" t="s">
        <v>19</v>
      </c>
      <c r="E1470" t="s">
        <v>29</v>
      </c>
      <c r="F1470" t="s">
        <v>20</v>
      </c>
      <c r="G1470">
        <f ca="1">YEAR(TODAY()) - tbl_Customers[[#This Row],[Birth_Year]]</f>
        <v>24</v>
      </c>
      <c r="H1470" t="str" cm="1">
        <f t="array" aca="1" ref="H14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470" s="1">
        <f>EOMONTH(tbl_Customers[[#This Row],[Signup_Date]], 0)</f>
        <v>44651</v>
      </c>
    </row>
    <row r="1471" spans="1:9" x14ac:dyDescent="0.25">
      <c r="A1471" t="s">
        <v>1488</v>
      </c>
      <c r="B1471" s="1">
        <v>44299</v>
      </c>
      <c r="C1471">
        <v>1993</v>
      </c>
      <c r="D1471" t="s">
        <v>17</v>
      </c>
      <c r="E1471" t="s">
        <v>13</v>
      </c>
      <c r="F1471" t="s">
        <v>14</v>
      </c>
      <c r="G1471">
        <f ca="1">YEAR(TODAY()) - tbl_Customers[[#This Row],[Birth_Year]]</f>
        <v>32</v>
      </c>
      <c r="H1471" t="str" cm="1">
        <f t="array" aca="1" ref="H14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71" s="1">
        <f>EOMONTH(tbl_Customers[[#This Row],[Signup_Date]], 0)</f>
        <v>44316</v>
      </c>
    </row>
    <row r="1472" spans="1:9" x14ac:dyDescent="0.25">
      <c r="A1472" t="s">
        <v>1489</v>
      </c>
      <c r="B1472" s="1">
        <v>44735</v>
      </c>
      <c r="C1472">
        <v>1986</v>
      </c>
      <c r="D1472" t="s">
        <v>17</v>
      </c>
      <c r="E1472" t="s">
        <v>13</v>
      </c>
      <c r="F1472" t="s">
        <v>9</v>
      </c>
      <c r="G1472">
        <f ca="1">YEAR(TODAY()) - tbl_Customers[[#This Row],[Birth_Year]]</f>
        <v>39</v>
      </c>
      <c r="H1472" t="str" cm="1">
        <f t="array" aca="1" ref="H14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72" s="1">
        <f>EOMONTH(tbl_Customers[[#This Row],[Signup_Date]], 0)</f>
        <v>44742</v>
      </c>
    </row>
    <row r="1473" spans="1:9" x14ac:dyDescent="0.25">
      <c r="A1473" t="s">
        <v>1490</v>
      </c>
      <c r="B1473" s="1">
        <v>44664</v>
      </c>
      <c r="C1473">
        <v>1968</v>
      </c>
      <c r="D1473" t="s">
        <v>7</v>
      </c>
      <c r="E1473" t="s">
        <v>29</v>
      </c>
      <c r="F1473" t="s">
        <v>20</v>
      </c>
      <c r="G1473">
        <f ca="1">YEAR(TODAY()) - tbl_Customers[[#This Row],[Birth_Year]]</f>
        <v>57</v>
      </c>
      <c r="H1473" t="str" cm="1">
        <f t="array" aca="1" ref="H14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73" s="1">
        <f>EOMONTH(tbl_Customers[[#This Row],[Signup_Date]], 0)</f>
        <v>44681</v>
      </c>
    </row>
    <row r="1474" spans="1:9" x14ac:dyDescent="0.25">
      <c r="A1474" t="s">
        <v>1491</v>
      </c>
      <c r="B1474" s="1">
        <v>44212</v>
      </c>
      <c r="C1474">
        <v>1984</v>
      </c>
      <c r="D1474" t="s">
        <v>12</v>
      </c>
      <c r="E1474" t="s">
        <v>8</v>
      </c>
      <c r="F1474" t="s">
        <v>14</v>
      </c>
      <c r="G1474">
        <f ca="1">YEAR(TODAY()) - tbl_Customers[[#This Row],[Birth_Year]]</f>
        <v>41</v>
      </c>
      <c r="H1474" t="str" cm="1">
        <f t="array" aca="1" ref="H14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74" s="1">
        <f>EOMONTH(tbl_Customers[[#This Row],[Signup_Date]], 0)</f>
        <v>44227</v>
      </c>
    </row>
    <row r="1475" spans="1:9" x14ac:dyDescent="0.25">
      <c r="A1475" t="s">
        <v>1492</v>
      </c>
      <c r="B1475" s="1">
        <v>44936</v>
      </c>
      <c r="C1475">
        <v>1996</v>
      </c>
      <c r="D1475" t="s">
        <v>7</v>
      </c>
      <c r="E1475" t="s">
        <v>24</v>
      </c>
      <c r="F1475" t="s">
        <v>14</v>
      </c>
      <c r="G1475">
        <f ca="1">YEAR(TODAY()) - tbl_Customers[[#This Row],[Birth_Year]]</f>
        <v>29</v>
      </c>
      <c r="H1475" t="str" cm="1">
        <f t="array" aca="1" ref="H14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75" s="1">
        <f>EOMONTH(tbl_Customers[[#This Row],[Signup_Date]], 0)</f>
        <v>44957</v>
      </c>
    </row>
    <row r="1476" spans="1:9" x14ac:dyDescent="0.25">
      <c r="A1476" t="s">
        <v>1493</v>
      </c>
      <c r="B1476" s="1">
        <v>44344</v>
      </c>
      <c r="C1476">
        <v>2000</v>
      </c>
      <c r="D1476" t="s">
        <v>26</v>
      </c>
      <c r="E1476" t="s">
        <v>13</v>
      </c>
      <c r="F1476" t="s">
        <v>20</v>
      </c>
      <c r="G1476">
        <f ca="1">YEAR(TODAY()) - tbl_Customers[[#This Row],[Birth_Year]]</f>
        <v>25</v>
      </c>
      <c r="H1476" t="str" cm="1">
        <f t="array" aca="1" ref="H14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76" s="1">
        <f>EOMONTH(tbl_Customers[[#This Row],[Signup_Date]], 0)</f>
        <v>44347</v>
      </c>
    </row>
    <row r="1477" spans="1:9" x14ac:dyDescent="0.25">
      <c r="A1477" t="s">
        <v>1494</v>
      </c>
      <c r="B1477" s="1">
        <v>44616</v>
      </c>
      <c r="C1477">
        <v>1968</v>
      </c>
      <c r="D1477" t="s">
        <v>12</v>
      </c>
      <c r="E1477" t="s">
        <v>13</v>
      </c>
      <c r="F1477" t="s">
        <v>14</v>
      </c>
      <c r="G1477">
        <f ca="1">YEAR(TODAY()) - tbl_Customers[[#This Row],[Birth_Year]]</f>
        <v>57</v>
      </c>
      <c r="H1477" t="str" cm="1">
        <f t="array" aca="1" ref="H14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77" s="1">
        <f>EOMONTH(tbl_Customers[[#This Row],[Signup_Date]], 0)</f>
        <v>44620</v>
      </c>
    </row>
    <row r="1478" spans="1:9" x14ac:dyDescent="0.25">
      <c r="A1478" t="s">
        <v>1495</v>
      </c>
      <c r="B1478" s="1">
        <v>45088</v>
      </c>
      <c r="C1478">
        <v>1991</v>
      </c>
      <c r="D1478" t="s">
        <v>26</v>
      </c>
      <c r="E1478" t="s">
        <v>8</v>
      </c>
      <c r="F1478" t="s">
        <v>20</v>
      </c>
      <c r="G1478">
        <f ca="1">YEAR(TODAY()) - tbl_Customers[[#This Row],[Birth_Year]]</f>
        <v>34</v>
      </c>
      <c r="H1478" t="str" cm="1">
        <f t="array" aca="1" ref="H14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78" s="1">
        <f>EOMONTH(tbl_Customers[[#This Row],[Signup_Date]], 0)</f>
        <v>45107</v>
      </c>
    </row>
    <row r="1479" spans="1:9" x14ac:dyDescent="0.25">
      <c r="A1479" t="s">
        <v>1496</v>
      </c>
      <c r="B1479" s="1">
        <v>44867</v>
      </c>
      <c r="C1479">
        <v>1981</v>
      </c>
      <c r="D1479" t="s">
        <v>19</v>
      </c>
      <c r="E1479" t="s">
        <v>22</v>
      </c>
      <c r="F1479" t="s">
        <v>14</v>
      </c>
      <c r="G1479">
        <f ca="1">YEAR(TODAY()) - tbl_Customers[[#This Row],[Birth_Year]]</f>
        <v>44</v>
      </c>
      <c r="H1479" t="str" cm="1">
        <f t="array" aca="1" ref="H14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79" s="1">
        <f>EOMONTH(tbl_Customers[[#This Row],[Signup_Date]], 0)</f>
        <v>44895</v>
      </c>
    </row>
    <row r="1480" spans="1:9" x14ac:dyDescent="0.25">
      <c r="A1480" t="s">
        <v>1497</v>
      </c>
      <c r="B1480" s="1">
        <v>44355</v>
      </c>
      <c r="C1480">
        <v>1976</v>
      </c>
      <c r="D1480" t="s">
        <v>26</v>
      </c>
      <c r="E1480" t="s">
        <v>8</v>
      </c>
      <c r="F1480" t="s">
        <v>9</v>
      </c>
      <c r="G1480">
        <f ca="1">YEAR(TODAY()) - tbl_Customers[[#This Row],[Birth_Year]]</f>
        <v>49</v>
      </c>
      <c r="H1480" t="str" cm="1">
        <f t="array" aca="1" ref="H14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80" s="1">
        <f>EOMONTH(tbl_Customers[[#This Row],[Signup_Date]], 0)</f>
        <v>44377</v>
      </c>
    </row>
    <row r="1481" spans="1:9" x14ac:dyDescent="0.25">
      <c r="A1481" t="s">
        <v>1498</v>
      </c>
      <c r="B1481" s="1">
        <v>44273</v>
      </c>
      <c r="C1481">
        <v>1986</v>
      </c>
      <c r="D1481" t="s">
        <v>19</v>
      </c>
      <c r="E1481" t="s">
        <v>8</v>
      </c>
      <c r="F1481" t="s">
        <v>14</v>
      </c>
      <c r="G1481">
        <f ca="1">YEAR(TODAY()) - tbl_Customers[[#This Row],[Birth_Year]]</f>
        <v>39</v>
      </c>
      <c r="H1481" t="str" cm="1">
        <f t="array" aca="1" ref="H14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81" s="1">
        <f>EOMONTH(tbl_Customers[[#This Row],[Signup_Date]], 0)</f>
        <v>44286</v>
      </c>
    </row>
    <row r="1482" spans="1:9" x14ac:dyDescent="0.25">
      <c r="A1482" t="s">
        <v>1499</v>
      </c>
      <c r="B1482" s="1">
        <v>44677</v>
      </c>
      <c r="C1482">
        <v>1981</v>
      </c>
      <c r="D1482" t="s">
        <v>19</v>
      </c>
      <c r="E1482" t="s">
        <v>13</v>
      </c>
      <c r="F1482" t="s">
        <v>14</v>
      </c>
      <c r="G1482">
        <f ca="1">YEAR(TODAY()) - tbl_Customers[[#This Row],[Birth_Year]]</f>
        <v>44</v>
      </c>
      <c r="H1482" t="str" cm="1">
        <f t="array" aca="1" ref="H14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82" s="1">
        <f>EOMONTH(tbl_Customers[[#This Row],[Signup_Date]], 0)</f>
        <v>44681</v>
      </c>
    </row>
    <row r="1483" spans="1:9" x14ac:dyDescent="0.25">
      <c r="A1483" t="s">
        <v>1500</v>
      </c>
      <c r="B1483" s="1">
        <v>44997</v>
      </c>
      <c r="C1483">
        <v>1974</v>
      </c>
      <c r="D1483" t="s">
        <v>26</v>
      </c>
      <c r="E1483" t="s">
        <v>24</v>
      </c>
      <c r="F1483" t="s">
        <v>20</v>
      </c>
      <c r="G1483">
        <f ca="1">YEAR(TODAY()) - tbl_Customers[[#This Row],[Birth_Year]]</f>
        <v>51</v>
      </c>
      <c r="H1483" t="str" cm="1">
        <f t="array" aca="1" ref="H14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83" s="1">
        <f>EOMONTH(tbl_Customers[[#This Row],[Signup_Date]], 0)</f>
        <v>45016</v>
      </c>
    </row>
    <row r="1484" spans="1:9" x14ac:dyDescent="0.25">
      <c r="A1484" t="s">
        <v>1501</v>
      </c>
      <c r="B1484" s="1">
        <v>44468</v>
      </c>
      <c r="C1484">
        <v>1965</v>
      </c>
      <c r="D1484" t="s">
        <v>26</v>
      </c>
      <c r="E1484" t="s">
        <v>8</v>
      </c>
      <c r="F1484" t="s">
        <v>14</v>
      </c>
      <c r="G1484">
        <f ca="1">YEAR(TODAY()) - tbl_Customers[[#This Row],[Birth_Year]]</f>
        <v>60</v>
      </c>
      <c r="H1484" t="str" cm="1">
        <f t="array" aca="1" ref="H14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84" s="1">
        <f>EOMONTH(tbl_Customers[[#This Row],[Signup_Date]], 0)</f>
        <v>44469</v>
      </c>
    </row>
    <row r="1485" spans="1:9" x14ac:dyDescent="0.25">
      <c r="A1485" t="s">
        <v>1502</v>
      </c>
      <c r="B1485" s="1">
        <v>44543</v>
      </c>
      <c r="C1485">
        <v>1986</v>
      </c>
      <c r="D1485" t="s">
        <v>19</v>
      </c>
      <c r="E1485" t="s">
        <v>22</v>
      </c>
      <c r="F1485" t="s">
        <v>20</v>
      </c>
      <c r="G1485">
        <f ca="1">YEAR(TODAY()) - tbl_Customers[[#This Row],[Birth_Year]]</f>
        <v>39</v>
      </c>
      <c r="H1485" t="str" cm="1">
        <f t="array" aca="1" ref="H14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85" s="1">
        <f>EOMONTH(tbl_Customers[[#This Row],[Signup_Date]], 0)</f>
        <v>44561</v>
      </c>
    </row>
    <row r="1486" spans="1:9" x14ac:dyDescent="0.25">
      <c r="A1486" t="s">
        <v>1503</v>
      </c>
      <c r="B1486" s="1">
        <v>44835</v>
      </c>
      <c r="C1486">
        <v>1990</v>
      </c>
      <c r="D1486" t="s">
        <v>12</v>
      </c>
      <c r="E1486" t="s">
        <v>29</v>
      </c>
      <c r="F1486" t="s">
        <v>9</v>
      </c>
      <c r="G1486">
        <f ca="1">YEAR(TODAY()) - tbl_Customers[[#This Row],[Birth_Year]]</f>
        <v>35</v>
      </c>
      <c r="H1486" t="str" cm="1">
        <f t="array" aca="1" ref="H14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86" s="1">
        <f>EOMONTH(tbl_Customers[[#This Row],[Signup_Date]], 0)</f>
        <v>44865</v>
      </c>
    </row>
    <row r="1487" spans="1:9" x14ac:dyDescent="0.25">
      <c r="A1487" t="s">
        <v>1504</v>
      </c>
      <c r="B1487" s="1">
        <v>44906</v>
      </c>
      <c r="C1487">
        <v>1982</v>
      </c>
      <c r="D1487" t="s">
        <v>19</v>
      </c>
      <c r="E1487" t="s">
        <v>8</v>
      </c>
      <c r="F1487" t="s">
        <v>20</v>
      </c>
      <c r="G1487">
        <f ca="1">YEAR(TODAY()) - tbl_Customers[[#This Row],[Birth_Year]]</f>
        <v>43</v>
      </c>
      <c r="H1487" t="str" cm="1">
        <f t="array" aca="1" ref="H14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487" s="1">
        <f>EOMONTH(tbl_Customers[[#This Row],[Signup_Date]], 0)</f>
        <v>44926</v>
      </c>
    </row>
    <row r="1488" spans="1:9" x14ac:dyDescent="0.25">
      <c r="A1488" t="s">
        <v>1505</v>
      </c>
      <c r="B1488" s="1">
        <v>44604</v>
      </c>
      <c r="C1488">
        <v>1978</v>
      </c>
      <c r="D1488" t="s">
        <v>17</v>
      </c>
      <c r="E1488" t="s">
        <v>8</v>
      </c>
      <c r="F1488" t="s">
        <v>20</v>
      </c>
      <c r="G1488">
        <f ca="1">YEAR(TODAY()) - tbl_Customers[[#This Row],[Birth_Year]]</f>
        <v>47</v>
      </c>
      <c r="H1488" t="str" cm="1">
        <f t="array" aca="1" ref="H14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88" s="1">
        <f>EOMONTH(tbl_Customers[[#This Row],[Signup_Date]], 0)</f>
        <v>44620</v>
      </c>
    </row>
    <row r="1489" spans="1:9" x14ac:dyDescent="0.25">
      <c r="A1489" t="s">
        <v>1506</v>
      </c>
      <c r="B1489" s="1">
        <v>44862</v>
      </c>
      <c r="C1489">
        <v>1993</v>
      </c>
      <c r="D1489" t="s">
        <v>19</v>
      </c>
      <c r="E1489" t="s">
        <v>22</v>
      </c>
      <c r="F1489" t="s">
        <v>14</v>
      </c>
      <c r="G1489">
        <f ca="1">YEAR(TODAY()) - tbl_Customers[[#This Row],[Birth_Year]]</f>
        <v>32</v>
      </c>
      <c r="H1489" t="str" cm="1">
        <f t="array" aca="1" ref="H14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89" s="1">
        <f>EOMONTH(tbl_Customers[[#This Row],[Signup_Date]], 0)</f>
        <v>44865</v>
      </c>
    </row>
    <row r="1490" spans="1:9" x14ac:dyDescent="0.25">
      <c r="A1490" t="s">
        <v>1507</v>
      </c>
      <c r="B1490" s="1">
        <v>44279</v>
      </c>
      <c r="C1490">
        <v>1976</v>
      </c>
      <c r="D1490" t="s">
        <v>12</v>
      </c>
      <c r="E1490" t="s">
        <v>24</v>
      </c>
      <c r="F1490" t="s">
        <v>9</v>
      </c>
      <c r="G1490">
        <f ca="1">YEAR(TODAY()) - tbl_Customers[[#This Row],[Birth_Year]]</f>
        <v>49</v>
      </c>
      <c r="H1490" t="str" cm="1">
        <f t="array" aca="1" ref="H14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90" s="1">
        <f>EOMONTH(tbl_Customers[[#This Row],[Signup_Date]], 0)</f>
        <v>44286</v>
      </c>
    </row>
    <row r="1491" spans="1:9" x14ac:dyDescent="0.25">
      <c r="A1491" t="s">
        <v>1508</v>
      </c>
      <c r="B1491" s="1">
        <v>45069</v>
      </c>
      <c r="C1491">
        <v>2000</v>
      </c>
      <c r="D1491" t="s">
        <v>17</v>
      </c>
      <c r="E1491" t="s">
        <v>8</v>
      </c>
      <c r="F1491" t="s">
        <v>20</v>
      </c>
      <c r="G1491">
        <f ca="1">YEAR(TODAY()) - tbl_Customers[[#This Row],[Birth_Year]]</f>
        <v>25</v>
      </c>
      <c r="H1491" t="str" cm="1">
        <f t="array" aca="1" ref="H14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91" s="1">
        <f>EOMONTH(tbl_Customers[[#This Row],[Signup_Date]], 0)</f>
        <v>45077</v>
      </c>
    </row>
    <row r="1492" spans="1:9" x14ac:dyDescent="0.25">
      <c r="A1492" t="s">
        <v>1509</v>
      </c>
      <c r="B1492" s="1">
        <v>44533</v>
      </c>
      <c r="C1492">
        <v>1999</v>
      </c>
      <c r="D1492" t="s">
        <v>7</v>
      </c>
      <c r="E1492" t="s">
        <v>8</v>
      </c>
      <c r="F1492" t="s">
        <v>14</v>
      </c>
      <c r="G1492">
        <f ca="1">YEAR(TODAY()) - tbl_Customers[[#This Row],[Birth_Year]]</f>
        <v>26</v>
      </c>
      <c r="H1492" t="str" cm="1">
        <f t="array" aca="1" ref="H14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92" s="1">
        <f>EOMONTH(tbl_Customers[[#This Row],[Signup_Date]], 0)</f>
        <v>44561</v>
      </c>
    </row>
    <row r="1493" spans="1:9" x14ac:dyDescent="0.25">
      <c r="A1493" t="s">
        <v>1510</v>
      </c>
      <c r="B1493" s="1">
        <v>45069</v>
      </c>
      <c r="C1493">
        <v>1976</v>
      </c>
      <c r="D1493" t="s">
        <v>7</v>
      </c>
      <c r="E1493" t="s">
        <v>24</v>
      </c>
      <c r="F1493" t="s">
        <v>14</v>
      </c>
      <c r="G1493">
        <f ca="1">YEAR(TODAY()) - tbl_Customers[[#This Row],[Birth_Year]]</f>
        <v>49</v>
      </c>
      <c r="H1493" t="str" cm="1">
        <f t="array" aca="1" ref="H14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93" s="1">
        <f>EOMONTH(tbl_Customers[[#This Row],[Signup_Date]], 0)</f>
        <v>45077</v>
      </c>
    </row>
    <row r="1494" spans="1:9" x14ac:dyDescent="0.25">
      <c r="A1494" t="s">
        <v>1511</v>
      </c>
      <c r="B1494" s="1">
        <v>44887</v>
      </c>
      <c r="C1494">
        <v>1971</v>
      </c>
      <c r="D1494" t="s">
        <v>12</v>
      </c>
      <c r="E1494" t="s">
        <v>22</v>
      </c>
      <c r="F1494" t="s">
        <v>20</v>
      </c>
      <c r="G1494">
        <f ca="1">YEAR(TODAY()) - tbl_Customers[[#This Row],[Birth_Year]]</f>
        <v>54</v>
      </c>
      <c r="H1494" t="str" cm="1">
        <f t="array" aca="1" ref="H14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94" s="1">
        <f>EOMONTH(tbl_Customers[[#This Row],[Signup_Date]], 0)</f>
        <v>44895</v>
      </c>
    </row>
    <row r="1495" spans="1:9" x14ac:dyDescent="0.25">
      <c r="A1495" t="s">
        <v>1512</v>
      </c>
      <c r="B1495" s="1">
        <v>45076</v>
      </c>
      <c r="C1495">
        <v>1993</v>
      </c>
      <c r="D1495" t="s">
        <v>19</v>
      </c>
      <c r="E1495" t="s">
        <v>8</v>
      </c>
      <c r="F1495" t="s">
        <v>14</v>
      </c>
      <c r="G1495">
        <f ca="1">YEAR(TODAY()) - tbl_Customers[[#This Row],[Birth_Year]]</f>
        <v>32</v>
      </c>
      <c r="H1495" t="str" cm="1">
        <f t="array" aca="1" ref="H14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95" s="1">
        <f>EOMONTH(tbl_Customers[[#This Row],[Signup_Date]], 0)</f>
        <v>45077</v>
      </c>
    </row>
    <row r="1496" spans="1:9" x14ac:dyDescent="0.25">
      <c r="A1496" t="s">
        <v>1513</v>
      </c>
      <c r="B1496" s="1">
        <v>44743</v>
      </c>
      <c r="C1496">
        <v>1975</v>
      </c>
      <c r="D1496" t="s">
        <v>26</v>
      </c>
      <c r="E1496" t="s">
        <v>24</v>
      </c>
      <c r="F1496" t="s">
        <v>20</v>
      </c>
      <c r="G1496">
        <f ca="1">YEAR(TODAY()) - tbl_Customers[[#This Row],[Birth_Year]]</f>
        <v>50</v>
      </c>
      <c r="H1496" t="str" cm="1">
        <f t="array" aca="1" ref="H14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96" s="1">
        <f>EOMONTH(tbl_Customers[[#This Row],[Signup_Date]], 0)</f>
        <v>44773</v>
      </c>
    </row>
    <row r="1497" spans="1:9" x14ac:dyDescent="0.25">
      <c r="A1497" t="s">
        <v>1514</v>
      </c>
      <c r="B1497" s="1">
        <v>44586</v>
      </c>
      <c r="C1497">
        <v>1997</v>
      </c>
      <c r="D1497" t="s">
        <v>12</v>
      </c>
      <c r="E1497" t="s">
        <v>8</v>
      </c>
      <c r="F1497" t="s">
        <v>20</v>
      </c>
      <c r="G1497">
        <f ca="1">YEAR(TODAY()) - tbl_Customers[[#This Row],[Birth_Year]]</f>
        <v>28</v>
      </c>
      <c r="H1497" t="str" cm="1">
        <f t="array" aca="1" ref="H14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497" s="1">
        <f>EOMONTH(tbl_Customers[[#This Row],[Signup_Date]], 0)</f>
        <v>44592</v>
      </c>
    </row>
    <row r="1498" spans="1:9" x14ac:dyDescent="0.25">
      <c r="A1498" t="s">
        <v>1515</v>
      </c>
      <c r="B1498" s="1">
        <v>44521</v>
      </c>
      <c r="C1498">
        <v>1970</v>
      </c>
      <c r="D1498" t="s">
        <v>17</v>
      </c>
      <c r="E1498" t="s">
        <v>29</v>
      </c>
      <c r="F1498" t="s">
        <v>20</v>
      </c>
      <c r="G1498">
        <f ca="1">YEAR(TODAY()) - tbl_Customers[[#This Row],[Birth_Year]]</f>
        <v>55</v>
      </c>
      <c r="H1498" t="str" cm="1">
        <f t="array" aca="1" ref="H14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498" s="1">
        <f>EOMONTH(tbl_Customers[[#This Row],[Signup_Date]], 0)</f>
        <v>44530</v>
      </c>
    </row>
    <row r="1499" spans="1:9" x14ac:dyDescent="0.25">
      <c r="A1499" t="s">
        <v>1516</v>
      </c>
      <c r="B1499" s="1">
        <v>44838</v>
      </c>
      <c r="C1499">
        <v>1979</v>
      </c>
      <c r="D1499" t="s">
        <v>17</v>
      </c>
      <c r="E1499" t="s">
        <v>13</v>
      </c>
      <c r="F1499" t="s">
        <v>9</v>
      </c>
      <c r="G1499">
        <f ca="1">YEAR(TODAY()) - tbl_Customers[[#This Row],[Birth_Year]]</f>
        <v>46</v>
      </c>
      <c r="H1499" t="str" cm="1">
        <f t="array" aca="1" ref="H14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499" s="1">
        <f>EOMONTH(tbl_Customers[[#This Row],[Signup_Date]], 0)</f>
        <v>44865</v>
      </c>
    </row>
    <row r="1500" spans="1:9" x14ac:dyDescent="0.25">
      <c r="A1500" t="s">
        <v>1517</v>
      </c>
      <c r="B1500" s="1">
        <v>44932</v>
      </c>
      <c r="C1500">
        <v>1996</v>
      </c>
      <c r="D1500" t="s">
        <v>7</v>
      </c>
      <c r="E1500" t="s">
        <v>29</v>
      </c>
      <c r="F1500" t="s">
        <v>20</v>
      </c>
      <c r="G1500">
        <f ca="1">YEAR(TODAY()) - tbl_Customers[[#This Row],[Birth_Year]]</f>
        <v>29</v>
      </c>
      <c r="H1500" t="str" cm="1">
        <f t="array" aca="1" ref="H15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00" s="1">
        <f>EOMONTH(tbl_Customers[[#This Row],[Signup_Date]], 0)</f>
        <v>44957</v>
      </c>
    </row>
    <row r="1501" spans="1:9" x14ac:dyDescent="0.25">
      <c r="A1501" t="s">
        <v>1518</v>
      </c>
      <c r="B1501" s="1">
        <v>44974</v>
      </c>
      <c r="C1501">
        <v>1975</v>
      </c>
      <c r="D1501" t="s">
        <v>17</v>
      </c>
      <c r="E1501" t="s">
        <v>8</v>
      </c>
      <c r="F1501" t="s">
        <v>14</v>
      </c>
      <c r="G1501">
        <f ca="1">YEAR(TODAY()) - tbl_Customers[[#This Row],[Birth_Year]]</f>
        <v>50</v>
      </c>
      <c r="H1501" t="str" cm="1">
        <f t="array" aca="1" ref="H15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01" s="1">
        <f>EOMONTH(tbl_Customers[[#This Row],[Signup_Date]], 0)</f>
        <v>44985</v>
      </c>
    </row>
    <row r="1502" spans="1:9" x14ac:dyDescent="0.25">
      <c r="A1502" t="s">
        <v>1519</v>
      </c>
      <c r="B1502" s="1">
        <v>44696</v>
      </c>
      <c r="C1502">
        <v>1987</v>
      </c>
      <c r="D1502" t="s">
        <v>12</v>
      </c>
      <c r="E1502" t="s">
        <v>22</v>
      </c>
      <c r="F1502" t="s">
        <v>9</v>
      </c>
      <c r="G1502">
        <f ca="1">YEAR(TODAY()) - tbl_Customers[[#This Row],[Birth_Year]]</f>
        <v>38</v>
      </c>
      <c r="H1502" t="str" cm="1">
        <f t="array" aca="1" ref="H15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02" s="1">
        <f>EOMONTH(tbl_Customers[[#This Row],[Signup_Date]], 0)</f>
        <v>44712</v>
      </c>
    </row>
    <row r="1503" spans="1:9" x14ac:dyDescent="0.25">
      <c r="A1503" t="s">
        <v>1520</v>
      </c>
      <c r="B1503" s="1">
        <v>45090</v>
      </c>
      <c r="C1503">
        <v>1990</v>
      </c>
      <c r="D1503" t="s">
        <v>17</v>
      </c>
      <c r="E1503" t="s">
        <v>13</v>
      </c>
      <c r="F1503" t="s">
        <v>14</v>
      </c>
      <c r="G1503">
        <f ca="1">YEAR(TODAY()) - tbl_Customers[[#This Row],[Birth_Year]]</f>
        <v>35</v>
      </c>
      <c r="H1503" t="str" cm="1">
        <f t="array" aca="1" ref="H15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03" s="1">
        <f>EOMONTH(tbl_Customers[[#This Row],[Signup_Date]], 0)</f>
        <v>45107</v>
      </c>
    </row>
    <row r="1504" spans="1:9" x14ac:dyDescent="0.25">
      <c r="A1504" t="s">
        <v>1521</v>
      </c>
      <c r="B1504" s="1">
        <v>44751</v>
      </c>
      <c r="C1504">
        <v>1998</v>
      </c>
      <c r="D1504" t="s">
        <v>12</v>
      </c>
      <c r="E1504" t="s">
        <v>29</v>
      </c>
      <c r="F1504" t="s">
        <v>9</v>
      </c>
      <c r="G1504">
        <f ca="1">YEAR(TODAY()) - tbl_Customers[[#This Row],[Birth_Year]]</f>
        <v>27</v>
      </c>
      <c r="H1504" t="str" cm="1">
        <f t="array" aca="1" ref="H15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04" s="1">
        <f>EOMONTH(tbl_Customers[[#This Row],[Signup_Date]], 0)</f>
        <v>44773</v>
      </c>
    </row>
    <row r="1505" spans="1:9" x14ac:dyDescent="0.25">
      <c r="A1505" t="s">
        <v>1522</v>
      </c>
      <c r="B1505" s="1">
        <v>44233</v>
      </c>
      <c r="C1505">
        <v>1998</v>
      </c>
      <c r="D1505" t="s">
        <v>26</v>
      </c>
      <c r="E1505" t="s">
        <v>24</v>
      </c>
      <c r="F1505" t="s">
        <v>9</v>
      </c>
      <c r="G1505">
        <f ca="1">YEAR(TODAY()) - tbl_Customers[[#This Row],[Birth_Year]]</f>
        <v>27</v>
      </c>
      <c r="H1505" t="str" cm="1">
        <f t="array" aca="1" ref="H15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05" s="1">
        <f>EOMONTH(tbl_Customers[[#This Row],[Signup_Date]], 0)</f>
        <v>44255</v>
      </c>
    </row>
    <row r="1506" spans="1:9" x14ac:dyDescent="0.25">
      <c r="A1506" t="s">
        <v>1523</v>
      </c>
      <c r="B1506" s="1">
        <v>44829</v>
      </c>
      <c r="C1506">
        <v>1993</v>
      </c>
      <c r="D1506" t="s">
        <v>7</v>
      </c>
      <c r="E1506" t="s">
        <v>22</v>
      </c>
      <c r="F1506" t="s">
        <v>9</v>
      </c>
      <c r="G1506">
        <f ca="1">YEAR(TODAY()) - tbl_Customers[[#This Row],[Birth_Year]]</f>
        <v>32</v>
      </c>
      <c r="H1506" t="str" cm="1">
        <f t="array" aca="1" ref="H15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06" s="1">
        <f>EOMONTH(tbl_Customers[[#This Row],[Signup_Date]], 0)</f>
        <v>44834</v>
      </c>
    </row>
    <row r="1507" spans="1:9" x14ac:dyDescent="0.25">
      <c r="A1507" t="s">
        <v>1524</v>
      </c>
      <c r="B1507" s="1">
        <v>44267</v>
      </c>
      <c r="C1507">
        <v>1968</v>
      </c>
      <c r="D1507" t="s">
        <v>17</v>
      </c>
      <c r="E1507" t="s">
        <v>29</v>
      </c>
      <c r="F1507" t="s">
        <v>9</v>
      </c>
      <c r="G1507">
        <f ca="1">YEAR(TODAY()) - tbl_Customers[[#This Row],[Birth_Year]]</f>
        <v>57</v>
      </c>
      <c r="H1507" t="str" cm="1">
        <f t="array" aca="1" ref="H15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507" s="1">
        <f>EOMONTH(tbl_Customers[[#This Row],[Signup_Date]], 0)</f>
        <v>44286</v>
      </c>
    </row>
    <row r="1508" spans="1:9" x14ac:dyDescent="0.25">
      <c r="A1508" t="s">
        <v>1525</v>
      </c>
      <c r="B1508" s="1">
        <v>44437</v>
      </c>
      <c r="C1508">
        <v>1981</v>
      </c>
      <c r="D1508" t="s">
        <v>12</v>
      </c>
      <c r="E1508" t="s">
        <v>24</v>
      </c>
      <c r="F1508" t="s">
        <v>14</v>
      </c>
      <c r="G1508">
        <f ca="1">YEAR(TODAY()) - tbl_Customers[[#This Row],[Birth_Year]]</f>
        <v>44</v>
      </c>
      <c r="H1508" t="str" cm="1">
        <f t="array" aca="1" ref="H15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08" s="1">
        <f>EOMONTH(tbl_Customers[[#This Row],[Signup_Date]], 0)</f>
        <v>44439</v>
      </c>
    </row>
    <row r="1509" spans="1:9" x14ac:dyDescent="0.25">
      <c r="A1509" t="s">
        <v>1526</v>
      </c>
      <c r="B1509" s="1">
        <v>44843</v>
      </c>
      <c r="C1509">
        <v>1999</v>
      </c>
      <c r="D1509" t="s">
        <v>19</v>
      </c>
      <c r="E1509" t="s">
        <v>8</v>
      </c>
      <c r="F1509" t="s">
        <v>20</v>
      </c>
      <c r="G1509">
        <f ca="1">YEAR(TODAY()) - tbl_Customers[[#This Row],[Birth_Year]]</f>
        <v>26</v>
      </c>
      <c r="H1509" t="str" cm="1">
        <f t="array" aca="1" ref="H15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09" s="1">
        <f>EOMONTH(tbl_Customers[[#This Row],[Signup_Date]], 0)</f>
        <v>44865</v>
      </c>
    </row>
    <row r="1510" spans="1:9" x14ac:dyDescent="0.25">
      <c r="A1510" t="s">
        <v>1527</v>
      </c>
      <c r="B1510" s="1">
        <v>44897</v>
      </c>
      <c r="C1510">
        <v>1977</v>
      </c>
      <c r="D1510" t="s">
        <v>7</v>
      </c>
      <c r="E1510" t="s">
        <v>24</v>
      </c>
      <c r="F1510" t="s">
        <v>14</v>
      </c>
      <c r="G1510">
        <f ca="1">YEAR(TODAY()) - tbl_Customers[[#This Row],[Birth_Year]]</f>
        <v>48</v>
      </c>
      <c r="H1510" t="str" cm="1">
        <f t="array" aca="1" ref="H15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10" s="1">
        <f>EOMONTH(tbl_Customers[[#This Row],[Signup_Date]], 0)</f>
        <v>44926</v>
      </c>
    </row>
    <row r="1511" spans="1:9" x14ac:dyDescent="0.25">
      <c r="A1511" t="s">
        <v>1528</v>
      </c>
      <c r="B1511" s="1">
        <v>44491</v>
      </c>
      <c r="C1511">
        <v>2003</v>
      </c>
      <c r="D1511" t="s">
        <v>26</v>
      </c>
      <c r="E1511" t="s">
        <v>29</v>
      </c>
      <c r="F1511" t="s">
        <v>20</v>
      </c>
      <c r="G1511">
        <f ca="1">YEAR(TODAY()) - tbl_Customers[[#This Row],[Birth_Year]]</f>
        <v>22</v>
      </c>
      <c r="H1511" t="str" cm="1">
        <f t="array" aca="1" ref="H15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511" s="1">
        <f>EOMONTH(tbl_Customers[[#This Row],[Signup_Date]], 0)</f>
        <v>44500</v>
      </c>
    </row>
    <row r="1512" spans="1:9" x14ac:dyDescent="0.25">
      <c r="A1512" t="s">
        <v>1529</v>
      </c>
      <c r="B1512" s="1">
        <v>44429</v>
      </c>
      <c r="C1512">
        <v>1979</v>
      </c>
      <c r="D1512" t="s">
        <v>12</v>
      </c>
      <c r="E1512" t="s">
        <v>29</v>
      </c>
      <c r="F1512" t="s">
        <v>14</v>
      </c>
      <c r="G1512">
        <f ca="1">YEAR(TODAY()) - tbl_Customers[[#This Row],[Birth_Year]]</f>
        <v>46</v>
      </c>
      <c r="H1512" t="str" cm="1">
        <f t="array" aca="1" ref="H15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12" s="1">
        <f>EOMONTH(tbl_Customers[[#This Row],[Signup_Date]], 0)</f>
        <v>44439</v>
      </c>
    </row>
    <row r="1513" spans="1:9" x14ac:dyDescent="0.25">
      <c r="A1513" t="s">
        <v>1530</v>
      </c>
      <c r="B1513" s="1">
        <v>44961</v>
      </c>
      <c r="C1513">
        <v>1993</v>
      </c>
      <c r="D1513" t="s">
        <v>26</v>
      </c>
      <c r="E1513" t="s">
        <v>8</v>
      </c>
      <c r="F1513" t="s">
        <v>9</v>
      </c>
      <c r="G1513">
        <f ca="1">YEAR(TODAY()) - tbl_Customers[[#This Row],[Birth_Year]]</f>
        <v>32</v>
      </c>
      <c r="H1513" t="str" cm="1">
        <f t="array" aca="1" ref="H15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13" s="1">
        <f>EOMONTH(tbl_Customers[[#This Row],[Signup_Date]], 0)</f>
        <v>44985</v>
      </c>
    </row>
    <row r="1514" spans="1:9" x14ac:dyDescent="0.25">
      <c r="A1514" t="s">
        <v>1531</v>
      </c>
      <c r="B1514" s="1">
        <v>44289</v>
      </c>
      <c r="C1514">
        <v>1993</v>
      </c>
      <c r="D1514" t="s">
        <v>26</v>
      </c>
      <c r="E1514" t="s">
        <v>24</v>
      </c>
      <c r="F1514" t="s">
        <v>9</v>
      </c>
      <c r="G1514">
        <f ca="1">YEAR(TODAY()) - tbl_Customers[[#This Row],[Birth_Year]]</f>
        <v>32</v>
      </c>
      <c r="H1514" t="str" cm="1">
        <f t="array" aca="1" ref="H15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14" s="1">
        <f>EOMONTH(tbl_Customers[[#This Row],[Signup_Date]], 0)</f>
        <v>44316</v>
      </c>
    </row>
    <row r="1515" spans="1:9" x14ac:dyDescent="0.25">
      <c r="A1515" t="s">
        <v>1532</v>
      </c>
      <c r="B1515" s="1">
        <v>44641</v>
      </c>
      <c r="C1515">
        <v>1975</v>
      </c>
      <c r="D1515" t="s">
        <v>17</v>
      </c>
      <c r="E1515" t="s">
        <v>24</v>
      </c>
      <c r="F1515" t="s">
        <v>20</v>
      </c>
      <c r="G1515">
        <f ca="1">YEAR(TODAY()) - tbl_Customers[[#This Row],[Birth_Year]]</f>
        <v>50</v>
      </c>
      <c r="H1515" t="str" cm="1">
        <f t="array" aca="1" ref="H15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15" s="1">
        <f>EOMONTH(tbl_Customers[[#This Row],[Signup_Date]], 0)</f>
        <v>44651</v>
      </c>
    </row>
    <row r="1516" spans="1:9" x14ac:dyDescent="0.25">
      <c r="A1516" t="s">
        <v>1533</v>
      </c>
      <c r="B1516" s="1">
        <v>44297</v>
      </c>
      <c r="C1516">
        <v>1996</v>
      </c>
      <c r="D1516" t="s">
        <v>17</v>
      </c>
      <c r="E1516" t="s">
        <v>8</v>
      </c>
      <c r="F1516" t="s">
        <v>20</v>
      </c>
      <c r="G1516">
        <f ca="1">YEAR(TODAY()) - tbl_Customers[[#This Row],[Birth_Year]]</f>
        <v>29</v>
      </c>
      <c r="H1516" t="str" cm="1">
        <f t="array" aca="1" ref="H15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16" s="1">
        <f>EOMONTH(tbl_Customers[[#This Row],[Signup_Date]], 0)</f>
        <v>44316</v>
      </c>
    </row>
    <row r="1517" spans="1:9" x14ac:dyDescent="0.25">
      <c r="A1517" t="s">
        <v>1534</v>
      </c>
      <c r="B1517" s="1">
        <v>44975</v>
      </c>
      <c r="C1517">
        <v>1966</v>
      </c>
      <c r="D1517" t="s">
        <v>12</v>
      </c>
      <c r="E1517" t="s">
        <v>24</v>
      </c>
      <c r="F1517" t="s">
        <v>14</v>
      </c>
      <c r="G1517">
        <f ca="1">YEAR(TODAY()) - tbl_Customers[[#This Row],[Birth_Year]]</f>
        <v>59</v>
      </c>
      <c r="H1517" t="str" cm="1">
        <f t="array" aca="1" ref="H15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517" s="1">
        <f>EOMONTH(tbl_Customers[[#This Row],[Signup_Date]], 0)</f>
        <v>44985</v>
      </c>
    </row>
    <row r="1518" spans="1:9" x14ac:dyDescent="0.25">
      <c r="A1518" t="s">
        <v>1535</v>
      </c>
      <c r="B1518" s="1">
        <v>44845</v>
      </c>
      <c r="C1518">
        <v>1978</v>
      </c>
      <c r="D1518" t="s">
        <v>19</v>
      </c>
      <c r="E1518" t="s">
        <v>8</v>
      </c>
      <c r="F1518" t="s">
        <v>20</v>
      </c>
      <c r="G1518">
        <f ca="1">YEAR(TODAY()) - tbl_Customers[[#This Row],[Birth_Year]]</f>
        <v>47</v>
      </c>
      <c r="H1518" t="str" cm="1">
        <f t="array" aca="1" ref="H15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18" s="1">
        <f>EOMONTH(tbl_Customers[[#This Row],[Signup_Date]], 0)</f>
        <v>44865</v>
      </c>
    </row>
    <row r="1519" spans="1:9" x14ac:dyDescent="0.25">
      <c r="A1519" t="s">
        <v>1536</v>
      </c>
      <c r="B1519" s="1">
        <v>44917</v>
      </c>
      <c r="C1519">
        <v>1984</v>
      </c>
      <c r="D1519" t="s">
        <v>12</v>
      </c>
      <c r="E1519" t="s">
        <v>22</v>
      </c>
      <c r="F1519" t="s">
        <v>14</v>
      </c>
      <c r="G1519">
        <f ca="1">YEAR(TODAY()) - tbl_Customers[[#This Row],[Birth_Year]]</f>
        <v>41</v>
      </c>
      <c r="H1519" t="str" cm="1">
        <f t="array" aca="1" ref="H15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19" s="1">
        <f>EOMONTH(tbl_Customers[[#This Row],[Signup_Date]], 0)</f>
        <v>44926</v>
      </c>
    </row>
    <row r="1520" spans="1:9" x14ac:dyDescent="0.25">
      <c r="A1520" t="s">
        <v>1537</v>
      </c>
      <c r="B1520" s="1">
        <v>45090</v>
      </c>
      <c r="C1520">
        <v>1986</v>
      </c>
      <c r="D1520" t="s">
        <v>19</v>
      </c>
      <c r="E1520" t="s">
        <v>29</v>
      </c>
      <c r="F1520" t="s">
        <v>20</v>
      </c>
      <c r="G1520">
        <f ca="1">YEAR(TODAY()) - tbl_Customers[[#This Row],[Birth_Year]]</f>
        <v>39</v>
      </c>
      <c r="H1520" t="str" cm="1">
        <f t="array" aca="1" ref="H15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20" s="1">
        <f>EOMONTH(tbl_Customers[[#This Row],[Signup_Date]], 0)</f>
        <v>45107</v>
      </c>
    </row>
    <row r="1521" spans="1:9" x14ac:dyDescent="0.25">
      <c r="A1521" t="s">
        <v>1538</v>
      </c>
      <c r="B1521" s="1">
        <v>44299</v>
      </c>
      <c r="C1521">
        <v>1975</v>
      </c>
      <c r="D1521" t="s">
        <v>26</v>
      </c>
      <c r="E1521" t="s">
        <v>22</v>
      </c>
      <c r="F1521" t="s">
        <v>20</v>
      </c>
      <c r="G1521">
        <f ca="1">YEAR(TODAY()) - tbl_Customers[[#This Row],[Birth_Year]]</f>
        <v>50</v>
      </c>
      <c r="H1521" t="str" cm="1">
        <f t="array" aca="1" ref="H15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21" s="1">
        <f>EOMONTH(tbl_Customers[[#This Row],[Signup_Date]], 0)</f>
        <v>44316</v>
      </c>
    </row>
    <row r="1522" spans="1:9" x14ac:dyDescent="0.25">
      <c r="A1522" t="s">
        <v>1539</v>
      </c>
      <c r="B1522" s="1">
        <v>44651</v>
      </c>
      <c r="C1522">
        <v>1991</v>
      </c>
      <c r="D1522" t="s">
        <v>7</v>
      </c>
      <c r="E1522" t="s">
        <v>13</v>
      </c>
      <c r="F1522" t="s">
        <v>20</v>
      </c>
      <c r="G1522">
        <f ca="1">YEAR(TODAY()) - tbl_Customers[[#This Row],[Birth_Year]]</f>
        <v>34</v>
      </c>
      <c r="H1522" t="str" cm="1">
        <f t="array" aca="1" ref="H15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22" s="1">
        <f>EOMONTH(tbl_Customers[[#This Row],[Signup_Date]], 0)</f>
        <v>44651</v>
      </c>
    </row>
    <row r="1523" spans="1:9" x14ac:dyDescent="0.25">
      <c r="A1523" t="s">
        <v>1540</v>
      </c>
      <c r="B1523" s="1">
        <v>44367</v>
      </c>
      <c r="C1523">
        <v>1967</v>
      </c>
      <c r="D1523" t="s">
        <v>12</v>
      </c>
      <c r="E1523" t="s">
        <v>13</v>
      </c>
      <c r="F1523" t="s">
        <v>9</v>
      </c>
      <c r="G1523">
        <f ca="1">YEAR(TODAY()) - tbl_Customers[[#This Row],[Birth_Year]]</f>
        <v>58</v>
      </c>
      <c r="H1523" t="str" cm="1">
        <f t="array" aca="1" ref="H15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523" s="1">
        <f>EOMONTH(tbl_Customers[[#This Row],[Signup_Date]], 0)</f>
        <v>44377</v>
      </c>
    </row>
    <row r="1524" spans="1:9" x14ac:dyDescent="0.25">
      <c r="A1524" t="s">
        <v>1541</v>
      </c>
      <c r="B1524" s="1">
        <v>44907</v>
      </c>
      <c r="C1524">
        <v>1981</v>
      </c>
      <c r="D1524" t="s">
        <v>12</v>
      </c>
      <c r="E1524" t="s">
        <v>13</v>
      </c>
      <c r="F1524" t="s">
        <v>9</v>
      </c>
      <c r="G1524">
        <f ca="1">YEAR(TODAY()) - tbl_Customers[[#This Row],[Birth_Year]]</f>
        <v>44</v>
      </c>
      <c r="H1524" t="str" cm="1">
        <f t="array" aca="1" ref="H15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24" s="1">
        <f>EOMONTH(tbl_Customers[[#This Row],[Signup_Date]], 0)</f>
        <v>44926</v>
      </c>
    </row>
    <row r="1525" spans="1:9" x14ac:dyDescent="0.25">
      <c r="A1525" t="s">
        <v>1542</v>
      </c>
      <c r="B1525" s="1">
        <v>44503</v>
      </c>
      <c r="C1525">
        <v>1992</v>
      </c>
      <c r="D1525" t="s">
        <v>19</v>
      </c>
      <c r="E1525" t="s">
        <v>8</v>
      </c>
      <c r="F1525" t="s">
        <v>14</v>
      </c>
      <c r="G1525">
        <f ca="1">YEAR(TODAY()) - tbl_Customers[[#This Row],[Birth_Year]]</f>
        <v>33</v>
      </c>
      <c r="H1525" t="str" cm="1">
        <f t="array" aca="1" ref="H15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25" s="1">
        <f>EOMONTH(tbl_Customers[[#This Row],[Signup_Date]], 0)</f>
        <v>44530</v>
      </c>
    </row>
    <row r="1526" spans="1:9" x14ac:dyDescent="0.25">
      <c r="A1526" t="s">
        <v>1543</v>
      </c>
      <c r="B1526" s="1">
        <v>44226</v>
      </c>
      <c r="C1526">
        <v>1993</v>
      </c>
      <c r="D1526" t="s">
        <v>26</v>
      </c>
      <c r="E1526" t="s">
        <v>24</v>
      </c>
      <c r="F1526" t="s">
        <v>20</v>
      </c>
      <c r="G1526">
        <f ca="1">YEAR(TODAY()) - tbl_Customers[[#This Row],[Birth_Year]]</f>
        <v>32</v>
      </c>
      <c r="H1526" t="str" cm="1">
        <f t="array" aca="1" ref="H15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26" s="1">
        <f>EOMONTH(tbl_Customers[[#This Row],[Signup_Date]], 0)</f>
        <v>44227</v>
      </c>
    </row>
    <row r="1527" spans="1:9" x14ac:dyDescent="0.25">
      <c r="A1527" t="s">
        <v>1544</v>
      </c>
      <c r="B1527" s="1">
        <v>44244</v>
      </c>
      <c r="C1527">
        <v>1985</v>
      </c>
      <c r="D1527" t="s">
        <v>26</v>
      </c>
      <c r="E1527" t="s">
        <v>22</v>
      </c>
      <c r="F1527" t="s">
        <v>14</v>
      </c>
      <c r="G1527">
        <f ca="1">YEAR(TODAY()) - tbl_Customers[[#This Row],[Birth_Year]]</f>
        <v>40</v>
      </c>
      <c r="H1527" t="str" cm="1">
        <f t="array" aca="1" ref="H15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27" s="1">
        <f>EOMONTH(tbl_Customers[[#This Row],[Signup_Date]], 0)</f>
        <v>44255</v>
      </c>
    </row>
    <row r="1528" spans="1:9" x14ac:dyDescent="0.25">
      <c r="A1528" t="s">
        <v>1545</v>
      </c>
      <c r="B1528" s="1">
        <v>44529</v>
      </c>
      <c r="C1528">
        <v>1980</v>
      </c>
      <c r="D1528" t="s">
        <v>19</v>
      </c>
      <c r="E1528" t="s">
        <v>22</v>
      </c>
      <c r="F1528" t="s">
        <v>20</v>
      </c>
      <c r="G1528">
        <f ca="1">YEAR(TODAY()) - tbl_Customers[[#This Row],[Birth_Year]]</f>
        <v>45</v>
      </c>
      <c r="H1528" t="str" cm="1">
        <f t="array" aca="1" ref="H15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28" s="1">
        <f>EOMONTH(tbl_Customers[[#This Row],[Signup_Date]], 0)</f>
        <v>44530</v>
      </c>
    </row>
    <row r="1529" spans="1:9" x14ac:dyDescent="0.25">
      <c r="A1529" t="s">
        <v>1546</v>
      </c>
      <c r="B1529" s="1">
        <v>45012</v>
      </c>
      <c r="C1529">
        <v>2001</v>
      </c>
      <c r="D1529" t="s">
        <v>26</v>
      </c>
      <c r="E1529" t="s">
        <v>22</v>
      </c>
      <c r="F1529" t="s">
        <v>9</v>
      </c>
      <c r="G1529">
        <f ca="1">YEAR(TODAY()) - tbl_Customers[[#This Row],[Birth_Year]]</f>
        <v>24</v>
      </c>
      <c r="H1529" t="str" cm="1">
        <f t="array" aca="1" ref="H15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529" s="1">
        <f>EOMONTH(tbl_Customers[[#This Row],[Signup_Date]], 0)</f>
        <v>45016</v>
      </c>
    </row>
    <row r="1530" spans="1:9" x14ac:dyDescent="0.25">
      <c r="A1530" t="s">
        <v>1547</v>
      </c>
      <c r="B1530" s="1">
        <v>44254</v>
      </c>
      <c r="C1530">
        <v>1984</v>
      </c>
      <c r="D1530" t="s">
        <v>17</v>
      </c>
      <c r="E1530" t="s">
        <v>22</v>
      </c>
      <c r="F1530" t="s">
        <v>9</v>
      </c>
      <c r="G1530">
        <f ca="1">YEAR(TODAY()) - tbl_Customers[[#This Row],[Birth_Year]]</f>
        <v>41</v>
      </c>
      <c r="H1530" t="str" cm="1">
        <f t="array" aca="1" ref="H15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30" s="1">
        <f>EOMONTH(tbl_Customers[[#This Row],[Signup_Date]], 0)</f>
        <v>44255</v>
      </c>
    </row>
    <row r="1531" spans="1:9" x14ac:dyDescent="0.25">
      <c r="A1531" t="s">
        <v>1548</v>
      </c>
      <c r="B1531" s="1">
        <v>44497</v>
      </c>
      <c r="C1531">
        <v>1970</v>
      </c>
      <c r="D1531" t="s">
        <v>7</v>
      </c>
      <c r="E1531" t="s">
        <v>13</v>
      </c>
      <c r="F1531" t="s">
        <v>20</v>
      </c>
      <c r="G1531">
        <f ca="1">YEAR(TODAY()) - tbl_Customers[[#This Row],[Birth_Year]]</f>
        <v>55</v>
      </c>
      <c r="H1531" t="str" cm="1">
        <f t="array" aca="1" ref="H15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531" s="1">
        <f>EOMONTH(tbl_Customers[[#This Row],[Signup_Date]], 0)</f>
        <v>44500</v>
      </c>
    </row>
    <row r="1532" spans="1:9" x14ac:dyDescent="0.25">
      <c r="A1532" t="s">
        <v>1549</v>
      </c>
      <c r="B1532" s="1">
        <v>44564</v>
      </c>
      <c r="C1532">
        <v>1983</v>
      </c>
      <c r="D1532" t="s">
        <v>12</v>
      </c>
      <c r="E1532" t="s">
        <v>22</v>
      </c>
      <c r="F1532" t="s">
        <v>20</v>
      </c>
      <c r="G1532">
        <f ca="1">YEAR(TODAY()) - tbl_Customers[[#This Row],[Birth_Year]]</f>
        <v>42</v>
      </c>
      <c r="H1532" t="str" cm="1">
        <f t="array" aca="1" ref="H15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32" s="1">
        <f>EOMONTH(tbl_Customers[[#This Row],[Signup_Date]], 0)</f>
        <v>44592</v>
      </c>
    </row>
    <row r="1533" spans="1:9" x14ac:dyDescent="0.25">
      <c r="A1533" t="s">
        <v>1550</v>
      </c>
      <c r="B1533" s="1">
        <v>44580</v>
      </c>
      <c r="C1533">
        <v>1969</v>
      </c>
      <c r="D1533" t="s">
        <v>7</v>
      </c>
      <c r="E1533" t="s">
        <v>24</v>
      </c>
      <c r="F1533" t="s">
        <v>9</v>
      </c>
      <c r="G1533">
        <f ca="1">YEAR(TODAY()) - tbl_Customers[[#This Row],[Birth_Year]]</f>
        <v>56</v>
      </c>
      <c r="H1533" t="str" cm="1">
        <f t="array" aca="1" ref="H15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533" s="1">
        <f>EOMONTH(tbl_Customers[[#This Row],[Signup_Date]], 0)</f>
        <v>44592</v>
      </c>
    </row>
    <row r="1534" spans="1:9" x14ac:dyDescent="0.25">
      <c r="A1534" t="s">
        <v>1551</v>
      </c>
      <c r="B1534" s="1">
        <v>44638</v>
      </c>
      <c r="C1534">
        <v>1967</v>
      </c>
      <c r="D1534" t="s">
        <v>12</v>
      </c>
      <c r="E1534" t="s">
        <v>13</v>
      </c>
      <c r="F1534" t="s">
        <v>9</v>
      </c>
      <c r="G1534">
        <f ca="1">YEAR(TODAY()) - tbl_Customers[[#This Row],[Birth_Year]]</f>
        <v>58</v>
      </c>
      <c r="H1534" t="str" cm="1">
        <f t="array" aca="1" ref="H15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534" s="1">
        <f>EOMONTH(tbl_Customers[[#This Row],[Signup_Date]], 0)</f>
        <v>44651</v>
      </c>
    </row>
    <row r="1535" spans="1:9" x14ac:dyDescent="0.25">
      <c r="A1535" t="s">
        <v>1552</v>
      </c>
      <c r="B1535" s="1">
        <v>44346</v>
      </c>
      <c r="C1535">
        <v>1965</v>
      </c>
      <c r="D1535" t="s">
        <v>17</v>
      </c>
      <c r="E1535" t="s">
        <v>22</v>
      </c>
      <c r="F1535" t="s">
        <v>14</v>
      </c>
      <c r="G1535">
        <f ca="1">YEAR(TODAY()) - tbl_Customers[[#This Row],[Birth_Year]]</f>
        <v>60</v>
      </c>
      <c r="H1535" t="str" cm="1">
        <f t="array" aca="1" ref="H15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535" s="1">
        <f>EOMONTH(tbl_Customers[[#This Row],[Signup_Date]], 0)</f>
        <v>44347</v>
      </c>
    </row>
    <row r="1536" spans="1:9" x14ac:dyDescent="0.25">
      <c r="A1536" t="s">
        <v>1553</v>
      </c>
      <c r="B1536" s="1">
        <v>44447</v>
      </c>
      <c r="C1536">
        <v>2002</v>
      </c>
      <c r="D1536" t="s">
        <v>26</v>
      </c>
      <c r="E1536" t="s">
        <v>8</v>
      </c>
      <c r="F1536" t="s">
        <v>9</v>
      </c>
      <c r="G1536">
        <f ca="1">YEAR(TODAY()) - tbl_Customers[[#This Row],[Birth_Year]]</f>
        <v>23</v>
      </c>
      <c r="H1536" t="str" cm="1">
        <f t="array" aca="1" ref="H15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536" s="1">
        <f>EOMONTH(tbl_Customers[[#This Row],[Signup_Date]], 0)</f>
        <v>44469</v>
      </c>
    </row>
    <row r="1537" spans="1:9" x14ac:dyDescent="0.25">
      <c r="A1537" t="s">
        <v>1554</v>
      </c>
      <c r="B1537" s="1">
        <v>44740</v>
      </c>
      <c r="C1537">
        <v>1979</v>
      </c>
      <c r="D1537" t="s">
        <v>19</v>
      </c>
      <c r="E1537" t="s">
        <v>29</v>
      </c>
      <c r="F1537" t="s">
        <v>20</v>
      </c>
      <c r="G1537">
        <f ca="1">YEAR(TODAY()) - tbl_Customers[[#This Row],[Birth_Year]]</f>
        <v>46</v>
      </c>
      <c r="H1537" t="str" cm="1">
        <f t="array" aca="1" ref="H15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37" s="1">
        <f>EOMONTH(tbl_Customers[[#This Row],[Signup_Date]], 0)</f>
        <v>44742</v>
      </c>
    </row>
    <row r="1538" spans="1:9" x14ac:dyDescent="0.25">
      <c r="A1538" t="s">
        <v>1555</v>
      </c>
      <c r="B1538" s="1">
        <v>44618</v>
      </c>
      <c r="C1538">
        <v>1998</v>
      </c>
      <c r="D1538" t="s">
        <v>17</v>
      </c>
      <c r="E1538" t="s">
        <v>29</v>
      </c>
      <c r="F1538" t="s">
        <v>14</v>
      </c>
      <c r="G1538">
        <f ca="1">YEAR(TODAY()) - tbl_Customers[[#This Row],[Birth_Year]]</f>
        <v>27</v>
      </c>
      <c r="H1538" t="str" cm="1">
        <f t="array" aca="1" ref="H15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38" s="1">
        <f>EOMONTH(tbl_Customers[[#This Row],[Signup_Date]], 0)</f>
        <v>44620</v>
      </c>
    </row>
    <row r="1539" spans="1:9" x14ac:dyDescent="0.25">
      <c r="A1539" t="s">
        <v>1556</v>
      </c>
      <c r="B1539" s="1">
        <v>44776</v>
      </c>
      <c r="C1539">
        <v>1999</v>
      </c>
      <c r="D1539" t="s">
        <v>7</v>
      </c>
      <c r="E1539" t="s">
        <v>29</v>
      </c>
      <c r="F1539" t="s">
        <v>20</v>
      </c>
      <c r="G1539">
        <f ca="1">YEAR(TODAY()) - tbl_Customers[[#This Row],[Birth_Year]]</f>
        <v>26</v>
      </c>
      <c r="H1539" t="str" cm="1">
        <f t="array" aca="1" ref="H15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39" s="1">
        <f>EOMONTH(tbl_Customers[[#This Row],[Signup_Date]], 0)</f>
        <v>44804</v>
      </c>
    </row>
    <row r="1540" spans="1:9" x14ac:dyDescent="0.25">
      <c r="A1540" t="s">
        <v>1557</v>
      </c>
      <c r="B1540" s="1">
        <v>44895</v>
      </c>
      <c r="C1540">
        <v>1989</v>
      </c>
      <c r="D1540" t="s">
        <v>19</v>
      </c>
      <c r="E1540" t="s">
        <v>13</v>
      </c>
      <c r="F1540" t="s">
        <v>14</v>
      </c>
      <c r="G1540">
        <f ca="1">YEAR(TODAY()) - tbl_Customers[[#This Row],[Birth_Year]]</f>
        <v>36</v>
      </c>
      <c r="H1540" t="str" cm="1">
        <f t="array" aca="1" ref="H15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40" s="1">
        <f>EOMONTH(tbl_Customers[[#This Row],[Signup_Date]], 0)</f>
        <v>44895</v>
      </c>
    </row>
    <row r="1541" spans="1:9" x14ac:dyDescent="0.25">
      <c r="A1541" t="s">
        <v>1558</v>
      </c>
      <c r="B1541" s="1">
        <v>45008</v>
      </c>
      <c r="C1541">
        <v>1988</v>
      </c>
      <c r="D1541" t="s">
        <v>26</v>
      </c>
      <c r="E1541" t="s">
        <v>22</v>
      </c>
      <c r="F1541" t="s">
        <v>20</v>
      </c>
      <c r="G1541">
        <f ca="1">YEAR(TODAY()) - tbl_Customers[[#This Row],[Birth_Year]]</f>
        <v>37</v>
      </c>
      <c r="H1541" t="str" cm="1">
        <f t="array" aca="1" ref="H15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41" s="1">
        <f>EOMONTH(tbl_Customers[[#This Row],[Signup_Date]], 0)</f>
        <v>45016</v>
      </c>
    </row>
    <row r="1542" spans="1:9" x14ac:dyDescent="0.25">
      <c r="A1542" t="s">
        <v>1559</v>
      </c>
      <c r="B1542" s="1">
        <v>44381</v>
      </c>
      <c r="C1542">
        <v>1976</v>
      </c>
      <c r="D1542" t="s">
        <v>17</v>
      </c>
      <c r="E1542" t="s">
        <v>13</v>
      </c>
      <c r="F1542" t="s">
        <v>9</v>
      </c>
      <c r="G1542">
        <f ca="1">YEAR(TODAY()) - tbl_Customers[[#This Row],[Birth_Year]]</f>
        <v>49</v>
      </c>
      <c r="H1542" t="str" cm="1">
        <f t="array" aca="1" ref="H15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42" s="1">
        <f>EOMONTH(tbl_Customers[[#This Row],[Signup_Date]], 0)</f>
        <v>44408</v>
      </c>
    </row>
    <row r="1543" spans="1:9" x14ac:dyDescent="0.25">
      <c r="A1543" t="s">
        <v>1560</v>
      </c>
      <c r="B1543" s="1">
        <v>44371</v>
      </c>
      <c r="C1543">
        <v>1982</v>
      </c>
      <c r="D1543" t="s">
        <v>19</v>
      </c>
      <c r="E1543" t="s">
        <v>24</v>
      </c>
      <c r="F1543" t="s">
        <v>20</v>
      </c>
      <c r="G1543">
        <f ca="1">YEAR(TODAY()) - tbl_Customers[[#This Row],[Birth_Year]]</f>
        <v>43</v>
      </c>
      <c r="H1543" t="str" cm="1">
        <f t="array" aca="1" ref="H15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43" s="1">
        <f>EOMONTH(tbl_Customers[[#This Row],[Signup_Date]], 0)</f>
        <v>44377</v>
      </c>
    </row>
    <row r="1544" spans="1:9" x14ac:dyDescent="0.25">
      <c r="A1544" t="s">
        <v>1561</v>
      </c>
      <c r="B1544" s="1">
        <v>44376</v>
      </c>
      <c r="C1544">
        <v>1979</v>
      </c>
      <c r="D1544" t="s">
        <v>17</v>
      </c>
      <c r="E1544" t="s">
        <v>8</v>
      </c>
      <c r="F1544" t="s">
        <v>14</v>
      </c>
      <c r="G1544">
        <f ca="1">YEAR(TODAY()) - tbl_Customers[[#This Row],[Birth_Year]]</f>
        <v>46</v>
      </c>
      <c r="H1544" t="str" cm="1">
        <f t="array" aca="1" ref="H15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44" s="1">
        <f>EOMONTH(tbl_Customers[[#This Row],[Signup_Date]], 0)</f>
        <v>44377</v>
      </c>
    </row>
    <row r="1545" spans="1:9" x14ac:dyDescent="0.25">
      <c r="A1545" t="s">
        <v>1562</v>
      </c>
      <c r="B1545" s="1">
        <v>44277</v>
      </c>
      <c r="C1545">
        <v>1980</v>
      </c>
      <c r="D1545" t="s">
        <v>17</v>
      </c>
      <c r="E1545" t="s">
        <v>8</v>
      </c>
      <c r="F1545" t="s">
        <v>20</v>
      </c>
      <c r="G1545">
        <f ca="1">YEAR(TODAY()) - tbl_Customers[[#This Row],[Birth_Year]]</f>
        <v>45</v>
      </c>
      <c r="H1545" t="str" cm="1">
        <f t="array" aca="1" ref="H15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45" s="1">
        <f>EOMONTH(tbl_Customers[[#This Row],[Signup_Date]], 0)</f>
        <v>44286</v>
      </c>
    </row>
    <row r="1546" spans="1:9" x14ac:dyDescent="0.25">
      <c r="A1546" t="s">
        <v>1563</v>
      </c>
      <c r="B1546" s="1">
        <v>44821</v>
      </c>
      <c r="C1546">
        <v>1991</v>
      </c>
      <c r="D1546" t="s">
        <v>26</v>
      </c>
      <c r="E1546" t="s">
        <v>29</v>
      </c>
      <c r="F1546" t="s">
        <v>14</v>
      </c>
      <c r="G1546">
        <f ca="1">YEAR(TODAY()) - tbl_Customers[[#This Row],[Birth_Year]]</f>
        <v>34</v>
      </c>
      <c r="H1546" t="str" cm="1">
        <f t="array" aca="1" ref="H15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46" s="1">
        <f>EOMONTH(tbl_Customers[[#This Row],[Signup_Date]], 0)</f>
        <v>44834</v>
      </c>
    </row>
    <row r="1547" spans="1:9" x14ac:dyDescent="0.25">
      <c r="A1547" t="s">
        <v>1564</v>
      </c>
      <c r="B1547" s="1">
        <v>45088</v>
      </c>
      <c r="C1547">
        <v>1972</v>
      </c>
      <c r="D1547" t="s">
        <v>12</v>
      </c>
      <c r="E1547" t="s">
        <v>29</v>
      </c>
      <c r="F1547" t="s">
        <v>20</v>
      </c>
      <c r="G1547">
        <f ca="1">YEAR(TODAY()) - tbl_Customers[[#This Row],[Birth_Year]]</f>
        <v>53</v>
      </c>
      <c r="H1547" t="str" cm="1">
        <f t="array" aca="1" ref="H15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47" s="1">
        <f>EOMONTH(tbl_Customers[[#This Row],[Signup_Date]], 0)</f>
        <v>45107</v>
      </c>
    </row>
    <row r="1548" spans="1:9" x14ac:dyDescent="0.25">
      <c r="A1548" t="s">
        <v>1565</v>
      </c>
      <c r="B1548" s="1">
        <v>44588</v>
      </c>
      <c r="C1548">
        <v>1989</v>
      </c>
      <c r="D1548" t="s">
        <v>19</v>
      </c>
      <c r="E1548" t="s">
        <v>29</v>
      </c>
      <c r="F1548" t="s">
        <v>9</v>
      </c>
      <c r="G1548">
        <f ca="1">YEAR(TODAY()) - tbl_Customers[[#This Row],[Birth_Year]]</f>
        <v>36</v>
      </c>
      <c r="H1548" t="str" cm="1">
        <f t="array" aca="1" ref="H15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48" s="1">
        <f>EOMONTH(tbl_Customers[[#This Row],[Signup_Date]], 0)</f>
        <v>44592</v>
      </c>
    </row>
    <row r="1549" spans="1:9" x14ac:dyDescent="0.25">
      <c r="A1549" t="s">
        <v>1566</v>
      </c>
      <c r="B1549" s="1">
        <v>44831</v>
      </c>
      <c r="C1549">
        <v>1981</v>
      </c>
      <c r="D1549" t="s">
        <v>26</v>
      </c>
      <c r="E1549" t="s">
        <v>22</v>
      </c>
      <c r="F1549" t="s">
        <v>9</v>
      </c>
      <c r="G1549">
        <f ca="1">YEAR(TODAY()) - tbl_Customers[[#This Row],[Birth_Year]]</f>
        <v>44</v>
      </c>
      <c r="H1549" t="str" cm="1">
        <f t="array" aca="1" ref="H15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49" s="1">
        <f>EOMONTH(tbl_Customers[[#This Row],[Signup_Date]], 0)</f>
        <v>44834</v>
      </c>
    </row>
    <row r="1550" spans="1:9" x14ac:dyDescent="0.25">
      <c r="A1550" t="s">
        <v>1567</v>
      </c>
      <c r="B1550" s="1">
        <v>44896</v>
      </c>
      <c r="C1550">
        <v>1993</v>
      </c>
      <c r="D1550" t="s">
        <v>17</v>
      </c>
      <c r="E1550" t="s">
        <v>24</v>
      </c>
      <c r="F1550" t="s">
        <v>20</v>
      </c>
      <c r="G1550">
        <f ca="1">YEAR(TODAY()) - tbl_Customers[[#This Row],[Birth_Year]]</f>
        <v>32</v>
      </c>
      <c r="H1550" t="str" cm="1">
        <f t="array" aca="1" ref="H15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50" s="1">
        <f>EOMONTH(tbl_Customers[[#This Row],[Signup_Date]], 0)</f>
        <v>44926</v>
      </c>
    </row>
    <row r="1551" spans="1:9" x14ac:dyDescent="0.25">
      <c r="A1551" t="s">
        <v>1568</v>
      </c>
      <c r="B1551" s="1">
        <v>44443</v>
      </c>
      <c r="C1551">
        <v>1972</v>
      </c>
      <c r="D1551" t="s">
        <v>26</v>
      </c>
      <c r="E1551" t="s">
        <v>24</v>
      </c>
      <c r="F1551" t="s">
        <v>20</v>
      </c>
      <c r="G1551">
        <f ca="1">YEAR(TODAY()) - tbl_Customers[[#This Row],[Birth_Year]]</f>
        <v>53</v>
      </c>
      <c r="H1551" t="str" cm="1">
        <f t="array" aca="1" ref="H15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51" s="1">
        <f>EOMONTH(tbl_Customers[[#This Row],[Signup_Date]], 0)</f>
        <v>44469</v>
      </c>
    </row>
    <row r="1552" spans="1:9" x14ac:dyDescent="0.25">
      <c r="A1552" t="s">
        <v>1569</v>
      </c>
      <c r="B1552" s="1">
        <v>44706</v>
      </c>
      <c r="C1552">
        <v>1979</v>
      </c>
      <c r="D1552" t="s">
        <v>12</v>
      </c>
      <c r="E1552" t="s">
        <v>24</v>
      </c>
      <c r="F1552" t="s">
        <v>20</v>
      </c>
      <c r="G1552">
        <f ca="1">YEAR(TODAY()) - tbl_Customers[[#This Row],[Birth_Year]]</f>
        <v>46</v>
      </c>
      <c r="H1552" t="str" cm="1">
        <f t="array" aca="1" ref="H15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52" s="1">
        <f>EOMONTH(tbl_Customers[[#This Row],[Signup_Date]], 0)</f>
        <v>44712</v>
      </c>
    </row>
    <row r="1553" spans="1:9" x14ac:dyDescent="0.25">
      <c r="A1553" t="s">
        <v>1570</v>
      </c>
      <c r="B1553" s="1">
        <v>44794</v>
      </c>
      <c r="C1553">
        <v>1991</v>
      </c>
      <c r="D1553" t="s">
        <v>19</v>
      </c>
      <c r="E1553" t="s">
        <v>24</v>
      </c>
      <c r="F1553" t="s">
        <v>14</v>
      </c>
      <c r="G1553">
        <f ca="1">YEAR(TODAY()) - tbl_Customers[[#This Row],[Birth_Year]]</f>
        <v>34</v>
      </c>
      <c r="H1553" t="str" cm="1">
        <f t="array" aca="1" ref="H15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53" s="1">
        <f>EOMONTH(tbl_Customers[[#This Row],[Signup_Date]], 0)</f>
        <v>44804</v>
      </c>
    </row>
    <row r="1554" spans="1:9" x14ac:dyDescent="0.25">
      <c r="A1554" t="s">
        <v>1571</v>
      </c>
      <c r="B1554" s="1">
        <v>44343</v>
      </c>
      <c r="C1554">
        <v>1971</v>
      </c>
      <c r="D1554" t="s">
        <v>12</v>
      </c>
      <c r="E1554" t="s">
        <v>29</v>
      </c>
      <c r="F1554" t="s">
        <v>20</v>
      </c>
      <c r="G1554">
        <f ca="1">YEAR(TODAY()) - tbl_Customers[[#This Row],[Birth_Year]]</f>
        <v>54</v>
      </c>
      <c r="H1554" t="str" cm="1">
        <f t="array" aca="1" ref="H15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54" s="1">
        <f>EOMONTH(tbl_Customers[[#This Row],[Signup_Date]], 0)</f>
        <v>44347</v>
      </c>
    </row>
    <row r="1555" spans="1:9" x14ac:dyDescent="0.25">
      <c r="A1555" t="s">
        <v>1572</v>
      </c>
      <c r="B1555" s="1">
        <v>44434</v>
      </c>
      <c r="C1555">
        <v>1967</v>
      </c>
      <c r="D1555" t="s">
        <v>7</v>
      </c>
      <c r="E1555" t="s">
        <v>8</v>
      </c>
      <c r="F1555" t="s">
        <v>20</v>
      </c>
      <c r="G1555">
        <f ca="1">YEAR(TODAY()) - tbl_Customers[[#This Row],[Birth_Year]]</f>
        <v>58</v>
      </c>
      <c r="H1555" t="str" cm="1">
        <f t="array" aca="1" ref="H15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555" s="1">
        <f>EOMONTH(tbl_Customers[[#This Row],[Signup_Date]], 0)</f>
        <v>44439</v>
      </c>
    </row>
    <row r="1556" spans="1:9" x14ac:dyDescent="0.25">
      <c r="A1556" t="s">
        <v>1573</v>
      </c>
      <c r="B1556" s="1">
        <v>44669</v>
      </c>
      <c r="C1556">
        <v>1993</v>
      </c>
      <c r="D1556" t="s">
        <v>19</v>
      </c>
      <c r="E1556" t="s">
        <v>29</v>
      </c>
      <c r="F1556" t="s">
        <v>14</v>
      </c>
      <c r="G1556">
        <f ca="1">YEAR(TODAY()) - tbl_Customers[[#This Row],[Birth_Year]]</f>
        <v>32</v>
      </c>
      <c r="H1556" t="str" cm="1">
        <f t="array" aca="1" ref="H15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56" s="1">
        <f>EOMONTH(tbl_Customers[[#This Row],[Signup_Date]], 0)</f>
        <v>44681</v>
      </c>
    </row>
    <row r="1557" spans="1:9" x14ac:dyDescent="0.25">
      <c r="A1557" t="s">
        <v>1574</v>
      </c>
      <c r="B1557" s="1">
        <v>44850</v>
      </c>
      <c r="C1557">
        <v>1988</v>
      </c>
      <c r="D1557" t="s">
        <v>12</v>
      </c>
      <c r="E1557" t="s">
        <v>24</v>
      </c>
      <c r="F1557" t="s">
        <v>9</v>
      </c>
      <c r="G1557">
        <f ca="1">YEAR(TODAY()) - tbl_Customers[[#This Row],[Birth_Year]]</f>
        <v>37</v>
      </c>
      <c r="H1557" t="str" cm="1">
        <f t="array" aca="1" ref="H15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57" s="1">
        <f>EOMONTH(tbl_Customers[[#This Row],[Signup_Date]], 0)</f>
        <v>44865</v>
      </c>
    </row>
    <row r="1558" spans="1:9" x14ac:dyDescent="0.25">
      <c r="A1558" t="s">
        <v>1575</v>
      </c>
      <c r="B1558" s="1">
        <v>44457</v>
      </c>
      <c r="C1558">
        <v>1967</v>
      </c>
      <c r="D1558" t="s">
        <v>17</v>
      </c>
      <c r="E1558" t="s">
        <v>29</v>
      </c>
      <c r="F1558" t="s">
        <v>20</v>
      </c>
      <c r="G1558">
        <f ca="1">YEAR(TODAY()) - tbl_Customers[[#This Row],[Birth_Year]]</f>
        <v>58</v>
      </c>
      <c r="H1558" t="str" cm="1">
        <f t="array" aca="1" ref="H15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558" s="1">
        <f>EOMONTH(tbl_Customers[[#This Row],[Signup_Date]], 0)</f>
        <v>44469</v>
      </c>
    </row>
    <row r="1559" spans="1:9" x14ac:dyDescent="0.25">
      <c r="A1559" t="s">
        <v>1576</v>
      </c>
      <c r="B1559" s="1">
        <v>44667</v>
      </c>
      <c r="C1559">
        <v>1984</v>
      </c>
      <c r="D1559" t="s">
        <v>19</v>
      </c>
      <c r="E1559" t="s">
        <v>24</v>
      </c>
      <c r="F1559" t="s">
        <v>20</v>
      </c>
      <c r="G1559">
        <f ca="1">YEAR(TODAY()) - tbl_Customers[[#This Row],[Birth_Year]]</f>
        <v>41</v>
      </c>
      <c r="H1559" t="str" cm="1">
        <f t="array" aca="1" ref="H15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59" s="1">
        <f>EOMONTH(tbl_Customers[[#This Row],[Signup_Date]], 0)</f>
        <v>44681</v>
      </c>
    </row>
    <row r="1560" spans="1:9" x14ac:dyDescent="0.25">
      <c r="A1560" t="s">
        <v>1577</v>
      </c>
      <c r="B1560" s="1">
        <v>44458</v>
      </c>
      <c r="C1560">
        <v>1979</v>
      </c>
      <c r="D1560" t="s">
        <v>19</v>
      </c>
      <c r="E1560" t="s">
        <v>13</v>
      </c>
      <c r="F1560" t="s">
        <v>9</v>
      </c>
      <c r="G1560">
        <f ca="1">YEAR(TODAY()) - tbl_Customers[[#This Row],[Birth_Year]]</f>
        <v>46</v>
      </c>
      <c r="H1560" t="str" cm="1">
        <f t="array" aca="1" ref="H15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60" s="1">
        <f>EOMONTH(tbl_Customers[[#This Row],[Signup_Date]], 0)</f>
        <v>44469</v>
      </c>
    </row>
    <row r="1561" spans="1:9" x14ac:dyDescent="0.25">
      <c r="A1561" t="s">
        <v>1578</v>
      </c>
      <c r="B1561" s="1">
        <v>44879</v>
      </c>
      <c r="C1561">
        <v>1989</v>
      </c>
      <c r="D1561" t="s">
        <v>26</v>
      </c>
      <c r="E1561" t="s">
        <v>8</v>
      </c>
      <c r="F1561" t="s">
        <v>9</v>
      </c>
      <c r="G1561">
        <f ca="1">YEAR(TODAY()) - tbl_Customers[[#This Row],[Birth_Year]]</f>
        <v>36</v>
      </c>
      <c r="H1561" t="str" cm="1">
        <f t="array" aca="1" ref="H15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61" s="1">
        <f>EOMONTH(tbl_Customers[[#This Row],[Signup_Date]], 0)</f>
        <v>44895</v>
      </c>
    </row>
    <row r="1562" spans="1:9" x14ac:dyDescent="0.25">
      <c r="A1562" t="s">
        <v>1579</v>
      </c>
      <c r="B1562" s="1">
        <v>44206</v>
      </c>
      <c r="C1562">
        <v>1994</v>
      </c>
      <c r="D1562" t="s">
        <v>17</v>
      </c>
      <c r="E1562" t="s">
        <v>13</v>
      </c>
      <c r="F1562" t="s">
        <v>14</v>
      </c>
      <c r="G1562">
        <f ca="1">YEAR(TODAY()) - tbl_Customers[[#This Row],[Birth_Year]]</f>
        <v>31</v>
      </c>
      <c r="H1562" t="str" cm="1">
        <f t="array" aca="1" ref="H15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62" s="1">
        <f>EOMONTH(tbl_Customers[[#This Row],[Signup_Date]], 0)</f>
        <v>44227</v>
      </c>
    </row>
    <row r="1563" spans="1:9" x14ac:dyDescent="0.25">
      <c r="A1563" t="s">
        <v>1580</v>
      </c>
      <c r="B1563" s="1">
        <v>45020</v>
      </c>
      <c r="C1563">
        <v>1978</v>
      </c>
      <c r="D1563" t="s">
        <v>7</v>
      </c>
      <c r="E1563" t="s">
        <v>22</v>
      </c>
      <c r="F1563" t="s">
        <v>20</v>
      </c>
      <c r="G1563">
        <f ca="1">YEAR(TODAY()) - tbl_Customers[[#This Row],[Birth_Year]]</f>
        <v>47</v>
      </c>
      <c r="H1563" t="str" cm="1">
        <f t="array" aca="1" ref="H15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63" s="1">
        <f>EOMONTH(tbl_Customers[[#This Row],[Signup_Date]], 0)</f>
        <v>45046</v>
      </c>
    </row>
    <row r="1564" spans="1:9" x14ac:dyDescent="0.25">
      <c r="A1564" t="s">
        <v>1581</v>
      </c>
      <c r="B1564" s="1">
        <v>44673</v>
      </c>
      <c r="C1564">
        <v>1971</v>
      </c>
      <c r="D1564" t="s">
        <v>12</v>
      </c>
      <c r="E1564" t="s">
        <v>29</v>
      </c>
      <c r="F1564" t="s">
        <v>20</v>
      </c>
      <c r="G1564">
        <f ca="1">YEAR(TODAY()) - tbl_Customers[[#This Row],[Birth_Year]]</f>
        <v>54</v>
      </c>
      <c r="H1564" t="str" cm="1">
        <f t="array" aca="1" ref="H15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64" s="1">
        <f>EOMONTH(tbl_Customers[[#This Row],[Signup_Date]], 0)</f>
        <v>44681</v>
      </c>
    </row>
    <row r="1565" spans="1:9" x14ac:dyDescent="0.25">
      <c r="A1565" t="s">
        <v>1582</v>
      </c>
      <c r="B1565" s="1">
        <v>44491</v>
      </c>
      <c r="C1565">
        <v>1981</v>
      </c>
      <c r="D1565" t="s">
        <v>26</v>
      </c>
      <c r="E1565" t="s">
        <v>22</v>
      </c>
      <c r="F1565" t="s">
        <v>14</v>
      </c>
      <c r="G1565">
        <f ca="1">YEAR(TODAY()) - tbl_Customers[[#This Row],[Birth_Year]]</f>
        <v>44</v>
      </c>
      <c r="H1565" t="str" cm="1">
        <f t="array" aca="1" ref="H15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65" s="1">
        <f>EOMONTH(tbl_Customers[[#This Row],[Signup_Date]], 0)</f>
        <v>44500</v>
      </c>
    </row>
    <row r="1566" spans="1:9" x14ac:dyDescent="0.25">
      <c r="A1566" t="s">
        <v>1583</v>
      </c>
      <c r="B1566" s="1">
        <v>44890</v>
      </c>
      <c r="C1566">
        <v>1984</v>
      </c>
      <c r="D1566" t="s">
        <v>12</v>
      </c>
      <c r="E1566" t="s">
        <v>29</v>
      </c>
      <c r="F1566" t="s">
        <v>9</v>
      </c>
      <c r="G1566">
        <f ca="1">YEAR(TODAY()) - tbl_Customers[[#This Row],[Birth_Year]]</f>
        <v>41</v>
      </c>
      <c r="H1566" t="str" cm="1">
        <f t="array" aca="1" ref="H15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66" s="1">
        <f>EOMONTH(tbl_Customers[[#This Row],[Signup_Date]], 0)</f>
        <v>44895</v>
      </c>
    </row>
    <row r="1567" spans="1:9" x14ac:dyDescent="0.25">
      <c r="A1567" t="s">
        <v>1584</v>
      </c>
      <c r="B1567" s="1">
        <v>44756</v>
      </c>
      <c r="C1567">
        <v>2000</v>
      </c>
      <c r="D1567" t="s">
        <v>7</v>
      </c>
      <c r="E1567" t="s">
        <v>13</v>
      </c>
      <c r="F1567" t="s">
        <v>14</v>
      </c>
      <c r="G1567">
        <f ca="1">YEAR(TODAY()) - tbl_Customers[[#This Row],[Birth_Year]]</f>
        <v>25</v>
      </c>
      <c r="H1567" t="str" cm="1">
        <f t="array" aca="1" ref="H15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67" s="1">
        <f>EOMONTH(tbl_Customers[[#This Row],[Signup_Date]], 0)</f>
        <v>44773</v>
      </c>
    </row>
    <row r="1568" spans="1:9" x14ac:dyDescent="0.25">
      <c r="A1568" t="s">
        <v>1585</v>
      </c>
      <c r="B1568" s="1">
        <v>44358</v>
      </c>
      <c r="C1568">
        <v>1973</v>
      </c>
      <c r="D1568" t="s">
        <v>7</v>
      </c>
      <c r="E1568" t="s">
        <v>24</v>
      </c>
      <c r="F1568" t="s">
        <v>9</v>
      </c>
      <c r="G1568">
        <f ca="1">YEAR(TODAY()) - tbl_Customers[[#This Row],[Birth_Year]]</f>
        <v>52</v>
      </c>
      <c r="H1568" t="str" cm="1">
        <f t="array" aca="1" ref="H15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68" s="1">
        <f>EOMONTH(tbl_Customers[[#This Row],[Signup_Date]], 0)</f>
        <v>44377</v>
      </c>
    </row>
    <row r="1569" spans="1:9" x14ac:dyDescent="0.25">
      <c r="A1569" t="s">
        <v>1586</v>
      </c>
      <c r="B1569" s="1">
        <v>44272</v>
      </c>
      <c r="C1569">
        <v>2002</v>
      </c>
      <c r="D1569" t="s">
        <v>19</v>
      </c>
      <c r="E1569" t="s">
        <v>24</v>
      </c>
      <c r="F1569" t="s">
        <v>14</v>
      </c>
      <c r="G1569">
        <f ca="1">YEAR(TODAY()) - tbl_Customers[[#This Row],[Birth_Year]]</f>
        <v>23</v>
      </c>
      <c r="H1569" t="str" cm="1">
        <f t="array" aca="1" ref="H15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569" s="1">
        <f>EOMONTH(tbl_Customers[[#This Row],[Signup_Date]], 0)</f>
        <v>44286</v>
      </c>
    </row>
    <row r="1570" spans="1:9" x14ac:dyDescent="0.25">
      <c r="A1570" t="s">
        <v>1587</v>
      </c>
      <c r="B1570" s="1">
        <v>44649</v>
      </c>
      <c r="C1570">
        <v>1986</v>
      </c>
      <c r="D1570" t="s">
        <v>7</v>
      </c>
      <c r="E1570" t="s">
        <v>29</v>
      </c>
      <c r="F1570" t="s">
        <v>9</v>
      </c>
      <c r="G1570">
        <f ca="1">YEAR(TODAY()) - tbl_Customers[[#This Row],[Birth_Year]]</f>
        <v>39</v>
      </c>
      <c r="H1570" t="str" cm="1">
        <f t="array" aca="1" ref="H15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70" s="1">
        <f>EOMONTH(tbl_Customers[[#This Row],[Signup_Date]], 0)</f>
        <v>44651</v>
      </c>
    </row>
    <row r="1571" spans="1:9" x14ac:dyDescent="0.25">
      <c r="A1571" t="s">
        <v>1588</v>
      </c>
      <c r="B1571" s="1">
        <v>44550</v>
      </c>
      <c r="C1571">
        <v>1966</v>
      </c>
      <c r="D1571" t="s">
        <v>12</v>
      </c>
      <c r="E1571" t="s">
        <v>24</v>
      </c>
      <c r="F1571" t="s">
        <v>14</v>
      </c>
      <c r="G1571">
        <f ca="1">YEAR(TODAY()) - tbl_Customers[[#This Row],[Birth_Year]]</f>
        <v>59</v>
      </c>
      <c r="H1571" t="str" cm="1">
        <f t="array" aca="1" ref="H15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571" s="1">
        <f>EOMONTH(tbl_Customers[[#This Row],[Signup_Date]], 0)</f>
        <v>44561</v>
      </c>
    </row>
    <row r="1572" spans="1:9" x14ac:dyDescent="0.25">
      <c r="A1572" t="s">
        <v>1589</v>
      </c>
      <c r="B1572" s="1">
        <v>44798</v>
      </c>
      <c r="C1572">
        <v>1988</v>
      </c>
      <c r="D1572" t="s">
        <v>17</v>
      </c>
      <c r="E1572" t="s">
        <v>13</v>
      </c>
      <c r="F1572" t="s">
        <v>9</v>
      </c>
      <c r="G1572">
        <f ca="1">YEAR(TODAY()) - tbl_Customers[[#This Row],[Birth_Year]]</f>
        <v>37</v>
      </c>
      <c r="H1572" t="str" cm="1">
        <f t="array" aca="1" ref="H15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72" s="1">
        <f>EOMONTH(tbl_Customers[[#This Row],[Signup_Date]], 0)</f>
        <v>44804</v>
      </c>
    </row>
    <row r="1573" spans="1:9" x14ac:dyDescent="0.25">
      <c r="A1573" t="s">
        <v>1590</v>
      </c>
      <c r="B1573" s="1">
        <v>44503</v>
      </c>
      <c r="C1573">
        <v>1972</v>
      </c>
      <c r="D1573" t="s">
        <v>17</v>
      </c>
      <c r="E1573" t="s">
        <v>24</v>
      </c>
      <c r="F1573" t="s">
        <v>9</v>
      </c>
      <c r="G1573">
        <f ca="1">YEAR(TODAY()) - tbl_Customers[[#This Row],[Birth_Year]]</f>
        <v>53</v>
      </c>
      <c r="H1573" t="str" cm="1">
        <f t="array" aca="1" ref="H15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73" s="1">
        <f>EOMONTH(tbl_Customers[[#This Row],[Signup_Date]], 0)</f>
        <v>44530</v>
      </c>
    </row>
    <row r="1574" spans="1:9" x14ac:dyDescent="0.25">
      <c r="A1574" t="s">
        <v>1591</v>
      </c>
      <c r="B1574" s="1">
        <v>44851</v>
      </c>
      <c r="C1574">
        <v>1975</v>
      </c>
      <c r="D1574" t="s">
        <v>19</v>
      </c>
      <c r="E1574" t="s">
        <v>13</v>
      </c>
      <c r="F1574" t="s">
        <v>9</v>
      </c>
      <c r="G1574">
        <f ca="1">YEAR(TODAY()) - tbl_Customers[[#This Row],[Birth_Year]]</f>
        <v>50</v>
      </c>
      <c r="H1574" t="str" cm="1">
        <f t="array" aca="1" ref="H15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74" s="1">
        <f>EOMONTH(tbl_Customers[[#This Row],[Signup_Date]], 0)</f>
        <v>44865</v>
      </c>
    </row>
    <row r="1575" spans="1:9" x14ac:dyDescent="0.25">
      <c r="A1575" t="s">
        <v>1592</v>
      </c>
      <c r="B1575" s="1">
        <v>44631</v>
      </c>
      <c r="C1575">
        <v>1977</v>
      </c>
      <c r="D1575" t="s">
        <v>12</v>
      </c>
      <c r="E1575" t="s">
        <v>22</v>
      </c>
      <c r="F1575" t="s">
        <v>9</v>
      </c>
      <c r="G1575">
        <f ca="1">YEAR(TODAY()) - tbl_Customers[[#This Row],[Birth_Year]]</f>
        <v>48</v>
      </c>
      <c r="H1575" t="str" cm="1">
        <f t="array" aca="1" ref="H15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75" s="1">
        <f>EOMONTH(tbl_Customers[[#This Row],[Signup_Date]], 0)</f>
        <v>44651</v>
      </c>
    </row>
    <row r="1576" spans="1:9" x14ac:dyDescent="0.25">
      <c r="A1576" t="s">
        <v>1593</v>
      </c>
      <c r="B1576" s="1">
        <v>44903</v>
      </c>
      <c r="C1576">
        <v>1981</v>
      </c>
      <c r="D1576" t="s">
        <v>12</v>
      </c>
      <c r="E1576" t="s">
        <v>13</v>
      </c>
      <c r="F1576" t="s">
        <v>9</v>
      </c>
      <c r="G1576">
        <f ca="1">YEAR(TODAY()) - tbl_Customers[[#This Row],[Birth_Year]]</f>
        <v>44</v>
      </c>
      <c r="H1576" t="str" cm="1">
        <f t="array" aca="1" ref="H15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76" s="1">
        <f>EOMONTH(tbl_Customers[[#This Row],[Signup_Date]], 0)</f>
        <v>44926</v>
      </c>
    </row>
    <row r="1577" spans="1:9" x14ac:dyDescent="0.25">
      <c r="A1577" t="s">
        <v>1594</v>
      </c>
      <c r="B1577" s="1">
        <v>44453</v>
      </c>
      <c r="C1577">
        <v>1972</v>
      </c>
      <c r="D1577" t="s">
        <v>7</v>
      </c>
      <c r="E1577" t="s">
        <v>8</v>
      </c>
      <c r="F1577" t="s">
        <v>20</v>
      </c>
      <c r="G1577">
        <f ca="1">YEAR(TODAY()) - tbl_Customers[[#This Row],[Birth_Year]]</f>
        <v>53</v>
      </c>
      <c r="H1577" t="str" cm="1">
        <f t="array" aca="1" ref="H15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77" s="1">
        <f>EOMONTH(tbl_Customers[[#This Row],[Signup_Date]], 0)</f>
        <v>44469</v>
      </c>
    </row>
    <row r="1578" spans="1:9" x14ac:dyDescent="0.25">
      <c r="A1578" t="s">
        <v>1595</v>
      </c>
      <c r="B1578" s="1">
        <v>44664</v>
      </c>
      <c r="C1578">
        <v>1985</v>
      </c>
      <c r="D1578" t="s">
        <v>12</v>
      </c>
      <c r="E1578" t="s">
        <v>8</v>
      </c>
      <c r="F1578" t="s">
        <v>9</v>
      </c>
      <c r="G1578">
        <f ca="1">YEAR(TODAY()) - tbl_Customers[[#This Row],[Birth_Year]]</f>
        <v>40</v>
      </c>
      <c r="H1578" t="str" cm="1">
        <f t="array" aca="1" ref="H15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78" s="1">
        <f>EOMONTH(tbl_Customers[[#This Row],[Signup_Date]], 0)</f>
        <v>44681</v>
      </c>
    </row>
    <row r="1579" spans="1:9" x14ac:dyDescent="0.25">
      <c r="A1579" t="s">
        <v>1596</v>
      </c>
      <c r="B1579" s="1">
        <v>45062</v>
      </c>
      <c r="C1579">
        <v>1982</v>
      </c>
      <c r="D1579" t="s">
        <v>26</v>
      </c>
      <c r="E1579" t="s">
        <v>8</v>
      </c>
      <c r="F1579" t="s">
        <v>20</v>
      </c>
      <c r="G1579">
        <f ca="1">YEAR(TODAY()) - tbl_Customers[[#This Row],[Birth_Year]]</f>
        <v>43</v>
      </c>
      <c r="H1579" t="str" cm="1">
        <f t="array" aca="1" ref="H15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79" s="1">
        <f>EOMONTH(tbl_Customers[[#This Row],[Signup_Date]], 0)</f>
        <v>45077</v>
      </c>
    </row>
    <row r="1580" spans="1:9" x14ac:dyDescent="0.25">
      <c r="A1580" t="s">
        <v>1597</v>
      </c>
      <c r="B1580" s="1">
        <v>44506</v>
      </c>
      <c r="C1580">
        <v>1994</v>
      </c>
      <c r="D1580" t="s">
        <v>7</v>
      </c>
      <c r="E1580" t="s">
        <v>29</v>
      </c>
      <c r="F1580" t="s">
        <v>9</v>
      </c>
      <c r="G1580">
        <f ca="1">YEAR(TODAY()) - tbl_Customers[[#This Row],[Birth_Year]]</f>
        <v>31</v>
      </c>
      <c r="H1580" t="str" cm="1">
        <f t="array" aca="1" ref="H15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80" s="1">
        <f>EOMONTH(tbl_Customers[[#This Row],[Signup_Date]], 0)</f>
        <v>44530</v>
      </c>
    </row>
    <row r="1581" spans="1:9" x14ac:dyDescent="0.25">
      <c r="A1581" t="s">
        <v>1598</v>
      </c>
      <c r="B1581" s="1">
        <v>44400</v>
      </c>
      <c r="C1581">
        <v>1982</v>
      </c>
      <c r="D1581" t="s">
        <v>26</v>
      </c>
      <c r="E1581" t="s">
        <v>29</v>
      </c>
      <c r="F1581" t="s">
        <v>20</v>
      </c>
      <c r="G1581">
        <f ca="1">YEAR(TODAY()) - tbl_Customers[[#This Row],[Birth_Year]]</f>
        <v>43</v>
      </c>
      <c r="H1581" t="str" cm="1">
        <f t="array" aca="1" ref="H15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81" s="1">
        <f>EOMONTH(tbl_Customers[[#This Row],[Signup_Date]], 0)</f>
        <v>44408</v>
      </c>
    </row>
    <row r="1582" spans="1:9" x14ac:dyDescent="0.25">
      <c r="A1582" t="s">
        <v>1599</v>
      </c>
      <c r="B1582" s="1">
        <v>44590</v>
      </c>
      <c r="C1582">
        <v>1995</v>
      </c>
      <c r="D1582" t="s">
        <v>19</v>
      </c>
      <c r="E1582" t="s">
        <v>29</v>
      </c>
      <c r="F1582" t="s">
        <v>20</v>
      </c>
      <c r="G1582">
        <f ca="1">YEAR(TODAY()) - tbl_Customers[[#This Row],[Birth_Year]]</f>
        <v>30</v>
      </c>
      <c r="H1582" t="str" cm="1">
        <f t="array" aca="1" ref="H15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82" s="1">
        <f>EOMONTH(tbl_Customers[[#This Row],[Signup_Date]], 0)</f>
        <v>44592</v>
      </c>
    </row>
    <row r="1583" spans="1:9" x14ac:dyDescent="0.25">
      <c r="A1583" t="s">
        <v>1600</v>
      </c>
      <c r="B1583" s="1">
        <v>45070</v>
      </c>
      <c r="C1583">
        <v>2002</v>
      </c>
      <c r="D1583" t="s">
        <v>17</v>
      </c>
      <c r="E1583" t="s">
        <v>13</v>
      </c>
      <c r="F1583" t="s">
        <v>14</v>
      </c>
      <c r="G1583">
        <f ca="1">YEAR(TODAY()) - tbl_Customers[[#This Row],[Birth_Year]]</f>
        <v>23</v>
      </c>
      <c r="H1583" t="str" cm="1">
        <f t="array" aca="1" ref="H15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583" s="1">
        <f>EOMONTH(tbl_Customers[[#This Row],[Signup_Date]], 0)</f>
        <v>45077</v>
      </c>
    </row>
    <row r="1584" spans="1:9" x14ac:dyDescent="0.25">
      <c r="A1584" t="s">
        <v>1601</v>
      </c>
      <c r="B1584" s="1">
        <v>44691</v>
      </c>
      <c r="C1584">
        <v>1996</v>
      </c>
      <c r="D1584" t="s">
        <v>19</v>
      </c>
      <c r="E1584" t="s">
        <v>29</v>
      </c>
      <c r="F1584" t="s">
        <v>9</v>
      </c>
      <c r="G1584">
        <f ca="1">YEAR(TODAY()) - tbl_Customers[[#This Row],[Birth_Year]]</f>
        <v>29</v>
      </c>
      <c r="H1584" t="str" cm="1">
        <f t="array" aca="1" ref="H15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84" s="1">
        <f>EOMONTH(tbl_Customers[[#This Row],[Signup_Date]], 0)</f>
        <v>44712</v>
      </c>
    </row>
    <row r="1585" spans="1:9" x14ac:dyDescent="0.25">
      <c r="A1585" t="s">
        <v>1602</v>
      </c>
      <c r="B1585" s="1">
        <v>44306</v>
      </c>
      <c r="C1585">
        <v>1975</v>
      </c>
      <c r="D1585" t="s">
        <v>17</v>
      </c>
      <c r="E1585" t="s">
        <v>22</v>
      </c>
      <c r="F1585" t="s">
        <v>14</v>
      </c>
      <c r="G1585">
        <f ca="1">YEAR(TODAY()) - tbl_Customers[[#This Row],[Birth_Year]]</f>
        <v>50</v>
      </c>
      <c r="H1585" t="str" cm="1">
        <f t="array" aca="1" ref="H15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85" s="1">
        <f>EOMONTH(tbl_Customers[[#This Row],[Signup_Date]], 0)</f>
        <v>44316</v>
      </c>
    </row>
    <row r="1586" spans="1:9" x14ac:dyDescent="0.25">
      <c r="A1586" t="s">
        <v>1603</v>
      </c>
      <c r="B1586" s="1">
        <v>44439</v>
      </c>
      <c r="C1586">
        <v>1989</v>
      </c>
      <c r="D1586" t="s">
        <v>19</v>
      </c>
      <c r="E1586" t="s">
        <v>8</v>
      </c>
      <c r="F1586" t="s">
        <v>14</v>
      </c>
      <c r="G1586">
        <f ca="1">YEAR(TODAY()) - tbl_Customers[[#This Row],[Birth_Year]]</f>
        <v>36</v>
      </c>
      <c r="H1586" t="str" cm="1">
        <f t="array" aca="1" ref="H15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86" s="1">
        <f>EOMONTH(tbl_Customers[[#This Row],[Signup_Date]], 0)</f>
        <v>44439</v>
      </c>
    </row>
    <row r="1587" spans="1:9" x14ac:dyDescent="0.25">
      <c r="A1587" t="s">
        <v>1604</v>
      </c>
      <c r="B1587" s="1">
        <v>44587</v>
      </c>
      <c r="C1587">
        <v>1997</v>
      </c>
      <c r="D1587" t="s">
        <v>12</v>
      </c>
      <c r="E1587" t="s">
        <v>13</v>
      </c>
      <c r="F1587" t="s">
        <v>9</v>
      </c>
      <c r="G1587">
        <f ca="1">YEAR(TODAY()) - tbl_Customers[[#This Row],[Birth_Year]]</f>
        <v>28</v>
      </c>
      <c r="H1587" t="str" cm="1">
        <f t="array" aca="1" ref="H15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87" s="1">
        <f>EOMONTH(tbl_Customers[[#This Row],[Signup_Date]], 0)</f>
        <v>44592</v>
      </c>
    </row>
    <row r="1588" spans="1:9" x14ac:dyDescent="0.25">
      <c r="A1588" t="s">
        <v>1605</v>
      </c>
      <c r="B1588" s="1">
        <v>44782</v>
      </c>
      <c r="C1588">
        <v>2002</v>
      </c>
      <c r="D1588" t="s">
        <v>26</v>
      </c>
      <c r="E1588" t="s">
        <v>8</v>
      </c>
      <c r="F1588" t="s">
        <v>14</v>
      </c>
      <c r="G1588">
        <f ca="1">YEAR(TODAY()) - tbl_Customers[[#This Row],[Birth_Year]]</f>
        <v>23</v>
      </c>
      <c r="H1588" t="str" cm="1">
        <f t="array" aca="1" ref="H15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588" s="1">
        <f>EOMONTH(tbl_Customers[[#This Row],[Signup_Date]], 0)</f>
        <v>44804</v>
      </c>
    </row>
    <row r="1589" spans="1:9" x14ac:dyDescent="0.25">
      <c r="A1589" t="s">
        <v>1606</v>
      </c>
      <c r="B1589" s="1">
        <v>44564</v>
      </c>
      <c r="C1589">
        <v>1972</v>
      </c>
      <c r="D1589" t="s">
        <v>17</v>
      </c>
      <c r="E1589" t="s">
        <v>29</v>
      </c>
      <c r="F1589" t="s">
        <v>9</v>
      </c>
      <c r="G1589">
        <f ca="1">YEAR(TODAY()) - tbl_Customers[[#This Row],[Birth_Year]]</f>
        <v>53</v>
      </c>
      <c r="H1589" t="str" cm="1">
        <f t="array" aca="1" ref="H15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89" s="1">
        <f>EOMONTH(tbl_Customers[[#This Row],[Signup_Date]], 0)</f>
        <v>44592</v>
      </c>
    </row>
    <row r="1590" spans="1:9" x14ac:dyDescent="0.25">
      <c r="A1590" t="s">
        <v>1607</v>
      </c>
      <c r="B1590" s="1">
        <v>44785</v>
      </c>
      <c r="C1590">
        <v>1975</v>
      </c>
      <c r="D1590" t="s">
        <v>7</v>
      </c>
      <c r="E1590" t="s">
        <v>13</v>
      </c>
      <c r="F1590" t="s">
        <v>14</v>
      </c>
      <c r="G1590">
        <f ca="1">YEAR(TODAY()) - tbl_Customers[[#This Row],[Birth_Year]]</f>
        <v>50</v>
      </c>
      <c r="H1590" t="str" cm="1">
        <f t="array" aca="1" ref="H15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90" s="1">
        <f>EOMONTH(tbl_Customers[[#This Row],[Signup_Date]], 0)</f>
        <v>44804</v>
      </c>
    </row>
    <row r="1591" spans="1:9" x14ac:dyDescent="0.25">
      <c r="A1591" t="s">
        <v>1608</v>
      </c>
      <c r="B1591" s="1">
        <v>44499</v>
      </c>
      <c r="C1591">
        <v>1986</v>
      </c>
      <c r="D1591" t="s">
        <v>26</v>
      </c>
      <c r="E1591" t="s">
        <v>24</v>
      </c>
      <c r="F1591" t="s">
        <v>9</v>
      </c>
      <c r="G1591">
        <f ca="1">YEAR(TODAY()) - tbl_Customers[[#This Row],[Birth_Year]]</f>
        <v>39</v>
      </c>
      <c r="H1591" t="str" cm="1">
        <f t="array" aca="1" ref="H15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91" s="1">
        <f>EOMONTH(tbl_Customers[[#This Row],[Signup_Date]], 0)</f>
        <v>44500</v>
      </c>
    </row>
    <row r="1592" spans="1:9" x14ac:dyDescent="0.25">
      <c r="A1592" t="s">
        <v>1609</v>
      </c>
      <c r="B1592" s="1">
        <v>44913</v>
      </c>
      <c r="C1592">
        <v>1988</v>
      </c>
      <c r="D1592" t="s">
        <v>7</v>
      </c>
      <c r="E1592" t="s">
        <v>22</v>
      </c>
      <c r="F1592" t="s">
        <v>9</v>
      </c>
      <c r="G1592">
        <f ca="1">YEAR(TODAY()) - tbl_Customers[[#This Row],[Birth_Year]]</f>
        <v>37</v>
      </c>
      <c r="H1592" t="str" cm="1">
        <f t="array" aca="1" ref="H15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92" s="1">
        <f>EOMONTH(tbl_Customers[[#This Row],[Signup_Date]], 0)</f>
        <v>44926</v>
      </c>
    </row>
    <row r="1593" spans="1:9" x14ac:dyDescent="0.25">
      <c r="A1593" t="s">
        <v>1610</v>
      </c>
      <c r="B1593" s="1">
        <v>44499</v>
      </c>
      <c r="C1593">
        <v>1981</v>
      </c>
      <c r="D1593" t="s">
        <v>26</v>
      </c>
      <c r="E1593" t="s">
        <v>29</v>
      </c>
      <c r="F1593" t="s">
        <v>9</v>
      </c>
      <c r="G1593">
        <f ca="1">YEAR(TODAY()) - tbl_Customers[[#This Row],[Birth_Year]]</f>
        <v>44</v>
      </c>
      <c r="H1593" t="str" cm="1">
        <f t="array" aca="1" ref="H15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93" s="1">
        <f>EOMONTH(tbl_Customers[[#This Row],[Signup_Date]], 0)</f>
        <v>44500</v>
      </c>
    </row>
    <row r="1594" spans="1:9" x14ac:dyDescent="0.25">
      <c r="A1594" t="s">
        <v>1611</v>
      </c>
      <c r="B1594" s="1">
        <v>44219</v>
      </c>
      <c r="C1594">
        <v>1976</v>
      </c>
      <c r="D1594" t="s">
        <v>26</v>
      </c>
      <c r="E1594" t="s">
        <v>29</v>
      </c>
      <c r="F1594" t="s">
        <v>20</v>
      </c>
      <c r="G1594">
        <f ca="1">YEAR(TODAY()) - tbl_Customers[[#This Row],[Birth_Year]]</f>
        <v>49</v>
      </c>
      <c r="H1594" t="str" cm="1">
        <f t="array" aca="1" ref="H15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94" s="1">
        <f>EOMONTH(tbl_Customers[[#This Row],[Signup_Date]], 0)</f>
        <v>44227</v>
      </c>
    </row>
    <row r="1595" spans="1:9" x14ac:dyDescent="0.25">
      <c r="A1595" t="s">
        <v>1612</v>
      </c>
      <c r="B1595" s="1">
        <v>45046</v>
      </c>
      <c r="C1595">
        <v>1996</v>
      </c>
      <c r="D1595" t="s">
        <v>19</v>
      </c>
      <c r="E1595" t="s">
        <v>22</v>
      </c>
      <c r="F1595" t="s">
        <v>14</v>
      </c>
      <c r="G1595">
        <f ca="1">YEAR(TODAY()) - tbl_Customers[[#This Row],[Birth_Year]]</f>
        <v>29</v>
      </c>
      <c r="H1595" t="str" cm="1">
        <f t="array" aca="1" ref="H15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95" s="1">
        <f>EOMONTH(tbl_Customers[[#This Row],[Signup_Date]], 0)</f>
        <v>45046</v>
      </c>
    </row>
    <row r="1596" spans="1:9" x14ac:dyDescent="0.25">
      <c r="A1596" t="s">
        <v>1613</v>
      </c>
      <c r="B1596" s="1">
        <v>44871</v>
      </c>
      <c r="C1596">
        <v>1979</v>
      </c>
      <c r="D1596" t="s">
        <v>17</v>
      </c>
      <c r="E1596" t="s">
        <v>22</v>
      </c>
      <c r="F1596" t="s">
        <v>20</v>
      </c>
      <c r="G1596">
        <f ca="1">YEAR(TODAY()) - tbl_Customers[[#This Row],[Birth_Year]]</f>
        <v>46</v>
      </c>
      <c r="H1596" t="str" cm="1">
        <f t="array" aca="1" ref="H15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96" s="1">
        <f>EOMONTH(tbl_Customers[[#This Row],[Signup_Date]], 0)</f>
        <v>44895</v>
      </c>
    </row>
    <row r="1597" spans="1:9" x14ac:dyDescent="0.25">
      <c r="A1597" t="s">
        <v>1614</v>
      </c>
      <c r="B1597" s="1">
        <v>44602</v>
      </c>
      <c r="C1597">
        <v>1980</v>
      </c>
      <c r="D1597" t="s">
        <v>17</v>
      </c>
      <c r="E1597" t="s">
        <v>24</v>
      </c>
      <c r="F1597" t="s">
        <v>14</v>
      </c>
      <c r="G1597">
        <f ca="1">YEAR(TODAY()) - tbl_Customers[[#This Row],[Birth_Year]]</f>
        <v>45</v>
      </c>
      <c r="H1597" t="str" cm="1">
        <f t="array" aca="1" ref="H15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597" s="1">
        <f>EOMONTH(tbl_Customers[[#This Row],[Signup_Date]], 0)</f>
        <v>44620</v>
      </c>
    </row>
    <row r="1598" spans="1:9" x14ac:dyDescent="0.25">
      <c r="A1598" t="s">
        <v>1615</v>
      </c>
      <c r="B1598" s="1">
        <v>44478</v>
      </c>
      <c r="C1598">
        <v>1986</v>
      </c>
      <c r="D1598" t="s">
        <v>26</v>
      </c>
      <c r="E1598" t="s">
        <v>29</v>
      </c>
      <c r="F1598" t="s">
        <v>14</v>
      </c>
      <c r="G1598">
        <f ca="1">YEAR(TODAY()) - tbl_Customers[[#This Row],[Birth_Year]]</f>
        <v>39</v>
      </c>
      <c r="H1598" t="str" cm="1">
        <f t="array" aca="1" ref="H15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598" s="1">
        <f>EOMONTH(tbl_Customers[[#This Row],[Signup_Date]], 0)</f>
        <v>44500</v>
      </c>
    </row>
    <row r="1599" spans="1:9" x14ac:dyDescent="0.25">
      <c r="A1599" t="s">
        <v>1616</v>
      </c>
      <c r="B1599" s="1">
        <v>44205</v>
      </c>
      <c r="C1599">
        <v>1992</v>
      </c>
      <c r="D1599" t="s">
        <v>12</v>
      </c>
      <c r="E1599" t="s">
        <v>29</v>
      </c>
      <c r="F1599" t="s">
        <v>14</v>
      </c>
      <c r="G1599">
        <f ca="1">YEAR(TODAY()) - tbl_Customers[[#This Row],[Birth_Year]]</f>
        <v>33</v>
      </c>
      <c r="H1599" t="str" cm="1">
        <f t="array" aca="1" ref="H15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599" s="1">
        <f>EOMONTH(tbl_Customers[[#This Row],[Signup_Date]], 0)</f>
        <v>44227</v>
      </c>
    </row>
    <row r="1600" spans="1:9" x14ac:dyDescent="0.25">
      <c r="A1600" t="s">
        <v>1617</v>
      </c>
      <c r="B1600" s="1">
        <v>44776</v>
      </c>
      <c r="C1600">
        <v>1984</v>
      </c>
      <c r="D1600" t="s">
        <v>12</v>
      </c>
      <c r="E1600" t="s">
        <v>8</v>
      </c>
      <c r="F1600" t="s">
        <v>20</v>
      </c>
      <c r="G1600">
        <f ca="1">YEAR(TODAY()) - tbl_Customers[[#This Row],[Birth_Year]]</f>
        <v>41</v>
      </c>
      <c r="H1600" t="str" cm="1">
        <f t="array" aca="1" ref="H16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00" s="1">
        <f>EOMONTH(tbl_Customers[[#This Row],[Signup_Date]], 0)</f>
        <v>44804</v>
      </c>
    </row>
    <row r="1601" spans="1:9" x14ac:dyDescent="0.25">
      <c r="A1601" t="s">
        <v>1618</v>
      </c>
      <c r="B1601" s="1">
        <v>45082</v>
      </c>
      <c r="C1601">
        <v>1997</v>
      </c>
      <c r="D1601" t="s">
        <v>7</v>
      </c>
      <c r="E1601" t="s">
        <v>13</v>
      </c>
      <c r="F1601" t="s">
        <v>14</v>
      </c>
      <c r="G1601">
        <f ca="1">YEAR(TODAY()) - tbl_Customers[[#This Row],[Birth_Year]]</f>
        <v>28</v>
      </c>
      <c r="H1601" t="str" cm="1">
        <f t="array" aca="1" ref="H16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01" s="1">
        <f>EOMONTH(tbl_Customers[[#This Row],[Signup_Date]], 0)</f>
        <v>45107</v>
      </c>
    </row>
    <row r="1602" spans="1:9" x14ac:dyDescent="0.25">
      <c r="A1602" t="s">
        <v>1619</v>
      </c>
      <c r="B1602" s="1">
        <v>44899</v>
      </c>
      <c r="C1602">
        <v>1974</v>
      </c>
      <c r="D1602" t="s">
        <v>7</v>
      </c>
      <c r="E1602" t="s">
        <v>13</v>
      </c>
      <c r="F1602" t="s">
        <v>20</v>
      </c>
      <c r="G1602">
        <f ca="1">YEAR(TODAY()) - tbl_Customers[[#This Row],[Birth_Year]]</f>
        <v>51</v>
      </c>
      <c r="H1602" t="str" cm="1">
        <f t="array" aca="1" ref="H16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02" s="1">
        <f>EOMONTH(tbl_Customers[[#This Row],[Signup_Date]], 0)</f>
        <v>44926</v>
      </c>
    </row>
    <row r="1603" spans="1:9" x14ac:dyDescent="0.25">
      <c r="A1603" t="s">
        <v>1620</v>
      </c>
      <c r="B1603" s="1">
        <v>44993</v>
      </c>
      <c r="C1603">
        <v>2004</v>
      </c>
      <c r="D1603" t="s">
        <v>19</v>
      </c>
      <c r="E1603" t="s">
        <v>8</v>
      </c>
      <c r="F1603" t="s">
        <v>9</v>
      </c>
      <c r="G1603">
        <f ca="1">YEAR(TODAY()) - tbl_Customers[[#This Row],[Birth_Year]]</f>
        <v>21</v>
      </c>
      <c r="H1603" t="str" cm="1">
        <f t="array" aca="1" ref="H16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603" s="1">
        <f>EOMONTH(tbl_Customers[[#This Row],[Signup_Date]], 0)</f>
        <v>45016</v>
      </c>
    </row>
    <row r="1604" spans="1:9" x14ac:dyDescent="0.25">
      <c r="A1604" t="s">
        <v>1621</v>
      </c>
      <c r="B1604" s="1">
        <v>44959</v>
      </c>
      <c r="C1604">
        <v>1996</v>
      </c>
      <c r="D1604" t="s">
        <v>26</v>
      </c>
      <c r="E1604" t="s">
        <v>13</v>
      </c>
      <c r="F1604" t="s">
        <v>14</v>
      </c>
      <c r="G1604">
        <f ca="1">YEAR(TODAY()) - tbl_Customers[[#This Row],[Birth_Year]]</f>
        <v>29</v>
      </c>
      <c r="H1604" t="str" cm="1">
        <f t="array" aca="1" ref="H16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04" s="1">
        <f>EOMONTH(tbl_Customers[[#This Row],[Signup_Date]], 0)</f>
        <v>44985</v>
      </c>
    </row>
    <row r="1605" spans="1:9" x14ac:dyDescent="0.25">
      <c r="A1605" t="s">
        <v>1622</v>
      </c>
      <c r="B1605" s="1">
        <v>44247</v>
      </c>
      <c r="C1605">
        <v>1997</v>
      </c>
      <c r="D1605" t="s">
        <v>7</v>
      </c>
      <c r="E1605" t="s">
        <v>22</v>
      </c>
      <c r="F1605" t="s">
        <v>14</v>
      </c>
      <c r="G1605">
        <f ca="1">YEAR(TODAY()) - tbl_Customers[[#This Row],[Birth_Year]]</f>
        <v>28</v>
      </c>
      <c r="H1605" t="str" cm="1">
        <f t="array" aca="1" ref="H16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05" s="1">
        <f>EOMONTH(tbl_Customers[[#This Row],[Signup_Date]], 0)</f>
        <v>44255</v>
      </c>
    </row>
    <row r="1606" spans="1:9" x14ac:dyDescent="0.25">
      <c r="A1606" t="s">
        <v>1623</v>
      </c>
      <c r="B1606" s="1">
        <v>44817</v>
      </c>
      <c r="C1606">
        <v>1966</v>
      </c>
      <c r="D1606" t="s">
        <v>7</v>
      </c>
      <c r="E1606" t="s">
        <v>13</v>
      </c>
      <c r="F1606" t="s">
        <v>9</v>
      </c>
      <c r="G1606">
        <f ca="1">YEAR(TODAY()) - tbl_Customers[[#This Row],[Birth_Year]]</f>
        <v>59</v>
      </c>
      <c r="H1606" t="str" cm="1">
        <f t="array" aca="1" ref="H16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06" s="1">
        <f>EOMONTH(tbl_Customers[[#This Row],[Signup_Date]], 0)</f>
        <v>44834</v>
      </c>
    </row>
    <row r="1607" spans="1:9" x14ac:dyDescent="0.25">
      <c r="A1607" t="s">
        <v>1624</v>
      </c>
      <c r="B1607" s="1">
        <v>44960</v>
      </c>
      <c r="C1607">
        <v>1997</v>
      </c>
      <c r="D1607" t="s">
        <v>26</v>
      </c>
      <c r="E1607" t="s">
        <v>13</v>
      </c>
      <c r="F1607" t="s">
        <v>9</v>
      </c>
      <c r="G1607">
        <f ca="1">YEAR(TODAY()) - tbl_Customers[[#This Row],[Birth_Year]]</f>
        <v>28</v>
      </c>
      <c r="H1607" t="str" cm="1">
        <f t="array" aca="1" ref="H16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07" s="1">
        <f>EOMONTH(tbl_Customers[[#This Row],[Signup_Date]], 0)</f>
        <v>44985</v>
      </c>
    </row>
    <row r="1608" spans="1:9" x14ac:dyDescent="0.25">
      <c r="A1608" t="s">
        <v>1625</v>
      </c>
      <c r="B1608" s="1">
        <v>44705</v>
      </c>
      <c r="C1608">
        <v>1997</v>
      </c>
      <c r="D1608" t="s">
        <v>19</v>
      </c>
      <c r="E1608" t="s">
        <v>8</v>
      </c>
      <c r="F1608" t="s">
        <v>14</v>
      </c>
      <c r="G1608">
        <f ca="1">YEAR(TODAY()) - tbl_Customers[[#This Row],[Birth_Year]]</f>
        <v>28</v>
      </c>
      <c r="H1608" t="str" cm="1">
        <f t="array" aca="1" ref="H16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08" s="1">
        <f>EOMONTH(tbl_Customers[[#This Row],[Signup_Date]], 0)</f>
        <v>44712</v>
      </c>
    </row>
    <row r="1609" spans="1:9" x14ac:dyDescent="0.25">
      <c r="A1609" t="s">
        <v>1626</v>
      </c>
      <c r="B1609" s="1">
        <v>45049</v>
      </c>
      <c r="C1609">
        <v>1977</v>
      </c>
      <c r="D1609" t="s">
        <v>7</v>
      </c>
      <c r="E1609" t="s">
        <v>24</v>
      </c>
      <c r="F1609" t="s">
        <v>9</v>
      </c>
      <c r="G1609">
        <f ca="1">YEAR(TODAY()) - tbl_Customers[[#This Row],[Birth_Year]]</f>
        <v>48</v>
      </c>
      <c r="H1609" t="str" cm="1">
        <f t="array" aca="1" ref="H16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09" s="1">
        <f>EOMONTH(tbl_Customers[[#This Row],[Signup_Date]], 0)</f>
        <v>45077</v>
      </c>
    </row>
    <row r="1610" spans="1:9" x14ac:dyDescent="0.25">
      <c r="A1610" t="s">
        <v>1627</v>
      </c>
      <c r="B1610" s="1">
        <v>44490</v>
      </c>
      <c r="C1610">
        <v>1994</v>
      </c>
      <c r="D1610" t="s">
        <v>19</v>
      </c>
      <c r="E1610" t="s">
        <v>13</v>
      </c>
      <c r="F1610" t="s">
        <v>20</v>
      </c>
      <c r="G1610">
        <f ca="1">YEAR(TODAY()) - tbl_Customers[[#This Row],[Birth_Year]]</f>
        <v>31</v>
      </c>
      <c r="H1610" t="str" cm="1">
        <f t="array" aca="1" ref="H16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10" s="1">
        <f>EOMONTH(tbl_Customers[[#This Row],[Signup_Date]], 0)</f>
        <v>44500</v>
      </c>
    </row>
    <row r="1611" spans="1:9" x14ac:dyDescent="0.25">
      <c r="A1611" t="s">
        <v>1628</v>
      </c>
      <c r="B1611" s="1">
        <v>44991</v>
      </c>
      <c r="C1611">
        <v>1997</v>
      </c>
      <c r="D1611" t="s">
        <v>17</v>
      </c>
      <c r="E1611" t="s">
        <v>13</v>
      </c>
      <c r="F1611" t="s">
        <v>20</v>
      </c>
      <c r="G1611">
        <f ca="1">YEAR(TODAY()) - tbl_Customers[[#This Row],[Birth_Year]]</f>
        <v>28</v>
      </c>
      <c r="H1611" t="str" cm="1">
        <f t="array" aca="1" ref="H16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11" s="1">
        <f>EOMONTH(tbl_Customers[[#This Row],[Signup_Date]], 0)</f>
        <v>45016</v>
      </c>
    </row>
    <row r="1612" spans="1:9" x14ac:dyDescent="0.25">
      <c r="A1612" t="s">
        <v>1629</v>
      </c>
      <c r="B1612" s="1">
        <v>45015</v>
      </c>
      <c r="C1612">
        <v>1977</v>
      </c>
      <c r="D1612" t="s">
        <v>19</v>
      </c>
      <c r="E1612" t="s">
        <v>24</v>
      </c>
      <c r="F1612" t="s">
        <v>14</v>
      </c>
      <c r="G1612">
        <f ca="1">YEAR(TODAY()) - tbl_Customers[[#This Row],[Birth_Year]]</f>
        <v>48</v>
      </c>
      <c r="H1612" t="str" cm="1">
        <f t="array" aca="1" ref="H16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12" s="1">
        <f>EOMONTH(tbl_Customers[[#This Row],[Signup_Date]], 0)</f>
        <v>45016</v>
      </c>
    </row>
    <row r="1613" spans="1:9" x14ac:dyDescent="0.25">
      <c r="A1613" t="s">
        <v>1630</v>
      </c>
      <c r="B1613" s="1">
        <v>44432</v>
      </c>
      <c r="C1613">
        <v>1990</v>
      </c>
      <c r="D1613" t="s">
        <v>12</v>
      </c>
      <c r="E1613" t="s">
        <v>8</v>
      </c>
      <c r="F1613" t="s">
        <v>20</v>
      </c>
      <c r="G1613">
        <f ca="1">YEAR(TODAY()) - tbl_Customers[[#This Row],[Birth_Year]]</f>
        <v>35</v>
      </c>
      <c r="H1613" t="str" cm="1">
        <f t="array" aca="1" ref="H16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13" s="1">
        <f>EOMONTH(tbl_Customers[[#This Row],[Signup_Date]], 0)</f>
        <v>44439</v>
      </c>
    </row>
    <row r="1614" spans="1:9" x14ac:dyDescent="0.25">
      <c r="A1614" t="s">
        <v>1631</v>
      </c>
      <c r="B1614" s="1">
        <v>44818</v>
      </c>
      <c r="C1614">
        <v>1986</v>
      </c>
      <c r="D1614" t="s">
        <v>12</v>
      </c>
      <c r="E1614" t="s">
        <v>24</v>
      </c>
      <c r="F1614" t="s">
        <v>20</v>
      </c>
      <c r="G1614">
        <f ca="1">YEAR(TODAY()) - tbl_Customers[[#This Row],[Birth_Year]]</f>
        <v>39</v>
      </c>
      <c r="H1614" t="str" cm="1">
        <f t="array" aca="1" ref="H16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14" s="1">
        <f>EOMONTH(tbl_Customers[[#This Row],[Signup_Date]], 0)</f>
        <v>44834</v>
      </c>
    </row>
    <row r="1615" spans="1:9" x14ac:dyDescent="0.25">
      <c r="A1615" t="s">
        <v>1632</v>
      </c>
      <c r="B1615" s="1">
        <v>45018</v>
      </c>
      <c r="C1615">
        <v>2003</v>
      </c>
      <c r="D1615" t="s">
        <v>19</v>
      </c>
      <c r="E1615" t="s">
        <v>8</v>
      </c>
      <c r="F1615" t="s">
        <v>14</v>
      </c>
      <c r="G1615">
        <f ca="1">YEAR(TODAY()) - tbl_Customers[[#This Row],[Birth_Year]]</f>
        <v>22</v>
      </c>
      <c r="H1615" t="str" cm="1">
        <f t="array" aca="1" ref="H16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615" s="1">
        <f>EOMONTH(tbl_Customers[[#This Row],[Signup_Date]], 0)</f>
        <v>45046</v>
      </c>
    </row>
    <row r="1616" spans="1:9" x14ac:dyDescent="0.25">
      <c r="A1616" t="s">
        <v>1633</v>
      </c>
      <c r="B1616" s="1">
        <v>44557</v>
      </c>
      <c r="C1616">
        <v>1966</v>
      </c>
      <c r="D1616" t="s">
        <v>12</v>
      </c>
      <c r="E1616" t="s">
        <v>22</v>
      </c>
      <c r="F1616" t="s">
        <v>9</v>
      </c>
      <c r="G1616">
        <f ca="1">YEAR(TODAY()) - tbl_Customers[[#This Row],[Birth_Year]]</f>
        <v>59</v>
      </c>
      <c r="H1616" t="str" cm="1">
        <f t="array" aca="1" ref="H16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16" s="1">
        <f>EOMONTH(tbl_Customers[[#This Row],[Signup_Date]], 0)</f>
        <v>44561</v>
      </c>
    </row>
    <row r="1617" spans="1:9" x14ac:dyDescent="0.25">
      <c r="A1617" t="s">
        <v>1634</v>
      </c>
      <c r="B1617" s="1">
        <v>44421</v>
      </c>
      <c r="C1617">
        <v>2002</v>
      </c>
      <c r="D1617" t="s">
        <v>17</v>
      </c>
      <c r="E1617" t="s">
        <v>8</v>
      </c>
      <c r="F1617" t="s">
        <v>14</v>
      </c>
      <c r="G1617">
        <f ca="1">YEAR(TODAY()) - tbl_Customers[[#This Row],[Birth_Year]]</f>
        <v>23</v>
      </c>
      <c r="H1617" t="str" cm="1">
        <f t="array" aca="1" ref="H16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617" s="1">
        <f>EOMONTH(tbl_Customers[[#This Row],[Signup_Date]], 0)</f>
        <v>44439</v>
      </c>
    </row>
    <row r="1618" spans="1:9" x14ac:dyDescent="0.25">
      <c r="A1618" t="s">
        <v>1635</v>
      </c>
      <c r="B1618" s="1">
        <v>44848</v>
      </c>
      <c r="C1618">
        <v>2003</v>
      </c>
      <c r="D1618" t="s">
        <v>26</v>
      </c>
      <c r="E1618" t="s">
        <v>22</v>
      </c>
      <c r="F1618" t="s">
        <v>20</v>
      </c>
      <c r="G1618">
        <f ca="1">YEAR(TODAY()) - tbl_Customers[[#This Row],[Birth_Year]]</f>
        <v>22</v>
      </c>
      <c r="H1618" t="str" cm="1">
        <f t="array" aca="1" ref="H16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618" s="1">
        <f>EOMONTH(tbl_Customers[[#This Row],[Signup_Date]], 0)</f>
        <v>44865</v>
      </c>
    </row>
    <row r="1619" spans="1:9" x14ac:dyDescent="0.25">
      <c r="A1619" t="s">
        <v>1636</v>
      </c>
      <c r="B1619" s="1">
        <v>44391</v>
      </c>
      <c r="C1619">
        <v>1990</v>
      </c>
      <c r="D1619" t="s">
        <v>12</v>
      </c>
      <c r="E1619" t="s">
        <v>22</v>
      </c>
      <c r="F1619" t="s">
        <v>14</v>
      </c>
      <c r="G1619">
        <f ca="1">YEAR(TODAY()) - tbl_Customers[[#This Row],[Birth_Year]]</f>
        <v>35</v>
      </c>
      <c r="H1619" t="str" cm="1">
        <f t="array" aca="1" ref="H16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19" s="1">
        <f>EOMONTH(tbl_Customers[[#This Row],[Signup_Date]], 0)</f>
        <v>44408</v>
      </c>
    </row>
    <row r="1620" spans="1:9" x14ac:dyDescent="0.25">
      <c r="A1620" t="s">
        <v>1637</v>
      </c>
      <c r="B1620" s="1">
        <v>44832</v>
      </c>
      <c r="C1620">
        <v>1979</v>
      </c>
      <c r="D1620" t="s">
        <v>12</v>
      </c>
      <c r="E1620" t="s">
        <v>8</v>
      </c>
      <c r="F1620" t="s">
        <v>14</v>
      </c>
      <c r="G1620">
        <f ca="1">YEAR(TODAY()) - tbl_Customers[[#This Row],[Birth_Year]]</f>
        <v>46</v>
      </c>
      <c r="H1620" t="str" cm="1">
        <f t="array" aca="1" ref="H16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20" s="1">
        <f>EOMONTH(tbl_Customers[[#This Row],[Signup_Date]], 0)</f>
        <v>44834</v>
      </c>
    </row>
    <row r="1621" spans="1:9" x14ac:dyDescent="0.25">
      <c r="A1621" t="s">
        <v>1638</v>
      </c>
      <c r="B1621" s="1">
        <v>44453</v>
      </c>
      <c r="C1621">
        <v>1998</v>
      </c>
      <c r="D1621" t="s">
        <v>19</v>
      </c>
      <c r="E1621" t="s">
        <v>29</v>
      </c>
      <c r="F1621" t="s">
        <v>20</v>
      </c>
      <c r="G1621">
        <f ca="1">YEAR(TODAY()) - tbl_Customers[[#This Row],[Birth_Year]]</f>
        <v>27</v>
      </c>
      <c r="H1621" t="str" cm="1">
        <f t="array" aca="1" ref="H16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21" s="1">
        <f>EOMONTH(tbl_Customers[[#This Row],[Signup_Date]], 0)</f>
        <v>44469</v>
      </c>
    </row>
    <row r="1622" spans="1:9" x14ac:dyDescent="0.25">
      <c r="A1622" t="s">
        <v>1639</v>
      </c>
      <c r="B1622" s="1">
        <v>44891</v>
      </c>
      <c r="C1622">
        <v>2004</v>
      </c>
      <c r="D1622" t="s">
        <v>17</v>
      </c>
      <c r="E1622" t="s">
        <v>8</v>
      </c>
      <c r="F1622" t="s">
        <v>20</v>
      </c>
      <c r="G1622">
        <f ca="1">YEAR(TODAY()) - tbl_Customers[[#This Row],[Birth_Year]]</f>
        <v>21</v>
      </c>
      <c r="H1622" t="str" cm="1">
        <f t="array" aca="1" ref="H16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622" s="1">
        <f>EOMONTH(tbl_Customers[[#This Row],[Signup_Date]], 0)</f>
        <v>44895</v>
      </c>
    </row>
    <row r="1623" spans="1:9" x14ac:dyDescent="0.25">
      <c r="A1623" t="s">
        <v>1640</v>
      </c>
      <c r="B1623" s="1">
        <v>44970</v>
      </c>
      <c r="C1623">
        <v>1975</v>
      </c>
      <c r="D1623" t="s">
        <v>26</v>
      </c>
      <c r="E1623" t="s">
        <v>13</v>
      </c>
      <c r="F1623" t="s">
        <v>14</v>
      </c>
      <c r="G1623">
        <f ca="1">YEAR(TODAY()) - tbl_Customers[[#This Row],[Birth_Year]]</f>
        <v>50</v>
      </c>
      <c r="H1623" t="str" cm="1">
        <f t="array" aca="1" ref="H16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23" s="1">
        <f>EOMONTH(tbl_Customers[[#This Row],[Signup_Date]], 0)</f>
        <v>44985</v>
      </c>
    </row>
    <row r="1624" spans="1:9" x14ac:dyDescent="0.25">
      <c r="A1624" t="s">
        <v>1641</v>
      </c>
      <c r="B1624" s="1">
        <v>44935</v>
      </c>
      <c r="C1624">
        <v>1967</v>
      </c>
      <c r="D1624" t="s">
        <v>19</v>
      </c>
      <c r="E1624" t="s">
        <v>13</v>
      </c>
      <c r="F1624" t="s">
        <v>20</v>
      </c>
      <c r="G1624">
        <f ca="1">YEAR(TODAY()) - tbl_Customers[[#This Row],[Birth_Year]]</f>
        <v>58</v>
      </c>
      <c r="H1624" t="str" cm="1">
        <f t="array" aca="1" ref="H16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24" s="1">
        <f>EOMONTH(tbl_Customers[[#This Row],[Signup_Date]], 0)</f>
        <v>44957</v>
      </c>
    </row>
    <row r="1625" spans="1:9" x14ac:dyDescent="0.25">
      <c r="A1625" t="s">
        <v>1642</v>
      </c>
      <c r="B1625" s="1">
        <v>44982</v>
      </c>
      <c r="C1625">
        <v>1970</v>
      </c>
      <c r="D1625" t="s">
        <v>19</v>
      </c>
      <c r="E1625" t="s">
        <v>29</v>
      </c>
      <c r="F1625" t="s">
        <v>20</v>
      </c>
      <c r="G1625">
        <f ca="1">YEAR(TODAY()) - tbl_Customers[[#This Row],[Birth_Year]]</f>
        <v>55</v>
      </c>
      <c r="H1625" t="str" cm="1">
        <f t="array" aca="1" ref="H16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25" s="1">
        <f>EOMONTH(tbl_Customers[[#This Row],[Signup_Date]], 0)</f>
        <v>44985</v>
      </c>
    </row>
    <row r="1626" spans="1:9" x14ac:dyDescent="0.25">
      <c r="A1626" t="s">
        <v>1643</v>
      </c>
      <c r="B1626" s="1">
        <v>44872</v>
      </c>
      <c r="C1626">
        <v>1973</v>
      </c>
      <c r="D1626" t="s">
        <v>17</v>
      </c>
      <c r="E1626" t="s">
        <v>22</v>
      </c>
      <c r="F1626" t="s">
        <v>20</v>
      </c>
      <c r="G1626">
        <f ca="1">YEAR(TODAY()) - tbl_Customers[[#This Row],[Birth_Year]]</f>
        <v>52</v>
      </c>
      <c r="H1626" t="str" cm="1">
        <f t="array" aca="1" ref="H16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26" s="1">
        <f>EOMONTH(tbl_Customers[[#This Row],[Signup_Date]], 0)</f>
        <v>44895</v>
      </c>
    </row>
    <row r="1627" spans="1:9" x14ac:dyDescent="0.25">
      <c r="A1627" t="s">
        <v>1644</v>
      </c>
      <c r="B1627" s="1">
        <v>44894</v>
      </c>
      <c r="C1627">
        <v>1970</v>
      </c>
      <c r="D1627" t="s">
        <v>26</v>
      </c>
      <c r="E1627" t="s">
        <v>29</v>
      </c>
      <c r="F1627" t="s">
        <v>20</v>
      </c>
      <c r="G1627">
        <f ca="1">YEAR(TODAY()) - tbl_Customers[[#This Row],[Birth_Year]]</f>
        <v>55</v>
      </c>
      <c r="H1627" t="str" cm="1">
        <f t="array" aca="1" ref="H16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27" s="1">
        <f>EOMONTH(tbl_Customers[[#This Row],[Signup_Date]], 0)</f>
        <v>44895</v>
      </c>
    </row>
    <row r="1628" spans="1:9" x14ac:dyDescent="0.25">
      <c r="A1628" t="s">
        <v>1645</v>
      </c>
      <c r="B1628" s="1">
        <v>45055</v>
      </c>
      <c r="C1628">
        <v>1973</v>
      </c>
      <c r="D1628" t="s">
        <v>17</v>
      </c>
      <c r="E1628" t="s">
        <v>13</v>
      </c>
      <c r="F1628" t="s">
        <v>20</v>
      </c>
      <c r="G1628">
        <f ca="1">YEAR(TODAY()) - tbl_Customers[[#This Row],[Birth_Year]]</f>
        <v>52</v>
      </c>
      <c r="H1628" t="str" cm="1">
        <f t="array" aca="1" ref="H16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28" s="1">
        <f>EOMONTH(tbl_Customers[[#This Row],[Signup_Date]], 0)</f>
        <v>45077</v>
      </c>
    </row>
    <row r="1629" spans="1:9" x14ac:dyDescent="0.25">
      <c r="A1629" t="s">
        <v>1646</v>
      </c>
      <c r="B1629" s="1">
        <v>44337</v>
      </c>
      <c r="C1629">
        <v>2003</v>
      </c>
      <c r="D1629" t="s">
        <v>26</v>
      </c>
      <c r="E1629" t="s">
        <v>29</v>
      </c>
      <c r="F1629" t="s">
        <v>20</v>
      </c>
      <c r="G1629">
        <f ca="1">YEAR(TODAY()) - tbl_Customers[[#This Row],[Birth_Year]]</f>
        <v>22</v>
      </c>
      <c r="H1629" t="str" cm="1">
        <f t="array" aca="1" ref="H16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629" s="1">
        <f>EOMONTH(tbl_Customers[[#This Row],[Signup_Date]], 0)</f>
        <v>44347</v>
      </c>
    </row>
    <row r="1630" spans="1:9" x14ac:dyDescent="0.25">
      <c r="A1630" t="s">
        <v>1647</v>
      </c>
      <c r="B1630" s="1">
        <v>44840</v>
      </c>
      <c r="C1630">
        <v>1995</v>
      </c>
      <c r="D1630" t="s">
        <v>17</v>
      </c>
      <c r="E1630" t="s">
        <v>8</v>
      </c>
      <c r="F1630" t="s">
        <v>9</v>
      </c>
      <c r="G1630">
        <f ca="1">YEAR(TODAY()) - tbl_Customers[[#This Row],[Birth_Year]]</f>
        <v>30</v>
      </c>
      <c r="H1630" t="str" cm="1">
        <f t="array" aca="1" ref="H16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30" s="1">
        <f>EOMONTH(tbl_Customers[[#This Row],[Signup_Date]], 0)</f>
        <v>44865</v>
      </c>
    </row>
    <row r="1631" spans="1:9" x14ac:dyDescent="0.25">
      <c r="A1631" t="s">
        <v>1648</v>
      </c>
      <c r="B1631" s="1">
        <v>44296</v>
      </c>
      <c r="C1631">
        <v>1996</v>
      </c>
      <c r="D1631" t="s">
        <v>19</v>
      </c>
      <c r="E1631" t="s">
        <v>29</v>
      </c>
      <c r="F1631" t="s">
        <v>14</v>
      </c>
      <c r="G1631">
        <f ca="1">YEAR(TODAY()) - tbl_Customers[[#This Row],[Birth_Year]]</f>
        <v>29</v>
      </c>
      <c r="H1631" t="str" cm="1">
        <f t="array" aca="1" ref="H16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31" s="1">
        <f>EOMONTH(tbl_Customers[[#This Row],[Signup_Date]], 0)</f>
        <v>44316</v>
      </c>
    </row>
    <row r="1632" spans="1:9" x14ac:dyDescent="0.25">
      <c r="A1632" t="s">
        <v>1649</v>
      </c>
      <c r="B1632" s="1">
        <v>44839</v>
      </c>
      <c r="C1632">
        <v>1976</v>
      </c>
      <c r="D1632" t="s">
        <v>19</v>
      </c>
      <c r="E1632" t="s">
        <v>22</v>
      </c>
      <c r="F1632" t="s">
        <v>20</v>
      </c>
      <c r="G1632">
        <f ca="1">YEAR(TODAY()) - tbl_Customers[[#This Row],[Birth_Year]]</f>
        <v>49</v>
      </c>
      <c r="H1632" t="str" cm="1">
        <f t="array" aca="1" ref="H16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32" s="1">
        <f>EOMONTH(tbl_Customers[[#This Row],[Signup_Date]], 0)</f>
        <v>44865</v>
      </c>
    </row>
    <row r="1633" spans="1:9" x14ac:dyDescent="0.25">
      <c r="A1633" t="s">
        <v>1650</v>
      </c>
      <c r="B1633" s="1">
        <v>44858</v>
      </c>
      <c r="C1633">
        <v>1972</v>
      </c>
      <c r="D1633" t="s">
        <v>7</v>
      </c>
      <c r="E1633" t="s">
        <v>8</v>
      </c>
      <c r="F1633" t="s">
        <v>14</v>
      </c>
      <c r="G1633">
        <f ca="1">YEAR(TODAY()) - tbl_Customers[[#This Row],[Birth_Year]]</f>
        <v>53</v>
      </c>
      <c r="H1633" t="str" cm="1">
        <f t="array" aca="1" ref="H16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33" s="1">
        <f>EOMONTH(tbl_Customers[[#This Row],[Signup_Date]], 0)</f>
        <v>44865</v>
      </c>
    </row>
    <row r="1634" spans="1:9" x14ac:dyDescent="0.25">
      <c r="A1634" t="s">
        <v>1651</v>
      </c>
      <c r="B1634" s="1">
        <v>44237</v>
      </c>
      <c r="C1634">
        <v>1972</v>
      </c>
      <c r="D1634" t="s">
        <v>12</v>
      </c>
      <c r="E1634" t="s">
        <v>24</v>
      </c>
      <c r="F1634" t="s">
        <v>9</v>
      </c>
      <c r="G1634">
        <f ca="1">YEAR(TODAY()) - tbl_Customers[[#This Row],[Birth_Year]]</f>
        <v>53</v>
      </c>
      <c r="H1634" t="str" cm="1">
        <f t="array" aca="1" ref="H16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34" s="1">
        <f>EOMONTH(tbl_Customers[[#This Row],[Signup_Date]], 0)</f>
        <v>44255</v>
      </c>
    </row>
    <row r="1635" spans="1:9" x14ac:dyDescent="0.25">
      <c r="A1635" t="s">
        <v>1652</v>
      </c>
      <c r="B1635" s="1">
        <v>44513</v>
      </c>
      <c r="C1635">
        <v>1992</v>
      </c>
      <c r="D1635" t="s">
        <v>17</v>
      </c>
      <c r="E1635" t="s">
        <v>13</v>
      </c>
      <c r="F1635" t="s">
        <v>20</v>
      </c>
      <c r="G1635">
        <f ca="1">YEAR(TODAY()) - tbl_Customers[[#This Row],[Birth_Year]]</f>
        <v>33</v>
      </c>
      <c r="H1635" t="str" cm="1">
        <f t="array" aca="1" ref="H16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35" s="1">
        <f>EOMONTH(tbl_Customers[[#This Row],[Signup_Date]], 0)</f>
        <v>44530</v>
      </c>
    </row>
    <row r="1636" spans="1:9" x14ac:dyDescent="0.25">
      <c r="A1636" t="s">
        <v>1653</v>
      </c>
      <c r="B1636" s="1">
        <v>45004</v>
      </c>
      <c r="C1636">
        <v>1984</v>
      </c>
      <c r="D1636" t="s">
        <v>7</v>
      </c>
      <c r="E1636" t="s">
        <v>13</v>
      </c>
      <c r="F1636" t="s">
        <v>14</v>
      </c>
      <c r="G1636">
        <f ca="1">YEAR(TODAY()) - tbl_Customers[[#This Row],[Birth_Year]]</f>
        <v>41</v>
      </c>
      <c r="H1636" t="str" cm="1">
        <f t="array" aca="1" ref="H16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36" s="1">
        <f>EOMONTH(tbl_Customers[[#This Row],[Signup_Date]], 0)</f>
        <v>45016</v>
      </c>
    </row>
    <row r="1637" spans="1:9" x14ac:dyDescent="0.25">
      <c r="A1637" t="s">
        <v>1654</v>
      </c>
      <c r="B1637" s="1">
        <v>44648</v>
      </c>
      <c r="C1637">
        <v>1971</v>
      </c>
      <c r="D1637" t="s">
        <v>12</v>
      </c>
      <c r="E1637" t="s">
        <v>29</v>
      </c>
      <c r="F1637" t="s">
        <v>20</v>
      </c>
      <c r="G1637">
        <f ca="1">YEAR(TODAY()) - tbl_Customers[[#This Row],[Birth_Year]]</f>
        <v>54</v>
      </c>
      <c r="H1637" t="str" cm="1">
        <f t="array" aca="1" ref="H16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37" s="1">
        <f>EOMONTH(tbl_Customers[[#This Row],[Signup_Date]], 0)</f>
        <v>44651</v>
      </c>
    </row>
    <row r="1638" spans="1:9" x14ac:dyDescent="0.25">
      <c r="A1638" t="s">
        <v>1655</v>
      </c>
      <c r="B1638" s="1">
        <v>44231</v>
      </c>
      <c r="C1638">
        <v>1975</v>
      </c>
      <c r="D1638" t="s">
        <v>17</v>
      </c>
      <c r="E1638" t="s">
        <v>8</v>
      </c>
      <c r="F1638" t="s">
        <v>20</v>
      </c>
      <c r="G1638">
        <f ca="1">YEAR(TODAY()) - tbl_Customers[[#This Row],[Birth_Year]]</f>
        <v>50</v>
      </c>
      <c r="H1638" t="str" cm="1">
        <f t="array" aca="1" ref="H16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38" s="1">
        <f>EOMONTH(tbl_Customers[[#This Row],[Signup_Date]], 0)</f>
        <v>44255</v>
      </c>
    </row>
    <row r="1639" spans="1:9" x14ac:dyDescent="0.25">
      <c r="A1639" t="s">
        <v>1656</v>
      </c>
      <c r="B1639" s="1">
        <v>44790</v>
      </c>
      <c r="C1639">
        <v>1984</v>
      </c>
      <c r="D1639" t="s">
        <v>26</v>
      </c>
      <c r="E1639" t="s">
        <v>24</v>
      </c>
      <c r="F1639" t="s">
        <v>20</v>
      </c>
      <c r="G1639">
        <f ca="1">YEAR(TODAY()) - tbl_Customers[[#This Row],[Birth_Year]]</f>
        <v>41</v>
      </c>
      <c r="H1639" t="str" cm="1">
        <f t="array" aca="1" ref="H16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39" s="1">
        <f>EOMONTH(tbl_Customers[[#This Row],[Signup_Date]], 0)</f>
        <v>44804</v>
      </c>
    </row>
    <row r="1640" spans="1:9" x14ac:dyDescent="0.25">
      <c r="A1640" t="s">
        <v>1657</v>
      </c>
      <c r="B1640" s="1">
        <v>44570</v>
      </c>
      <c r="C1640">
        <v>1980</v>
      </c>
      <c r="D1640" t="s">
        <v>12</v>
      </c>
      <c r="E1640" t="s">
        <v>8</v>
      </c>
      <c r="F1640" t="s">
        <v>20</v>
      </c>
      <c r="G1640">
        <f ca="1">YEAR(TODAY()) - tbl_Customers[[#This Row],[Birth_Year]]</f>
        <v>45</v>
      </c>
      <c r="H1640" t="str" cm="1">
        <f t="array" aca="1" ref="H16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40" s="1">
        <f>EOMONTH(tbl_Customers[[#This Row],[Signup_Date]], 0)</f>
        <v>44592</v>
      </c>
    </row>
    <row r="1641" spans="1:9" x14ac:dyDescent="0.25">
      <c r="A1641" t="s">
        <v>1658</v>
      </c>
      <c r="B1641" s="1">
        <v>44946</v>
      </c>
      <c r="C1641">
        <v>1968</v>
      </c>
      <c r="D1641" t="s">
        <v>19</v>
      </c>
      <c r="E1641" t="s">
        <v>13</v>
      </c>
      <c r="F1641" t="s">
        <v>20</v>
      </c>
      <c r="G1641">
        <f ca="1">YEAR(TODAY()) - tbl_Customers[[#This Row],[Birth_Year]]</f>
        <v>57</v>
      </c>
      <c r="H1641" t="str" cm="1">
        <f t="array" aca="1" ref="H16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41" s="1">
        <f>EOMONTH(tbl_Customers[[#This Row],[Signup_Date]], 0)</f>
        <v>44957</v>
      </c>
    </row>
    <row r="1642" spans="1:9" x14ac:dyDescent="0.25">
      <c r="A1642" t="s">
        <v>1659</v>
      </c>
      <c r="B1642" s="1">
        <v>44331</v>
      </c>
      <c r="C1642">
        <v>1970</v>
      </c>
      <c r="D1642" t="s">
        <v>7</v>
      </c>
      <c r="E1642" t="s">
        <v>8</v>
      </c>
      <c r="F1642" t="s">
        <v>20</v>
      </c>
      <c r="G1642">
        <f ca="1">YEAR(TODAY()) - tbl_Customers[[#This Row],[Birth_Year]]</f>
        <v>55</v>
      </c>
      <c r="H1642" t="str" cm="1">
        <f t="array" aca="1" ref="H16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42" s="1">
        <f>EOMONTH(tbl_Customers[[#This Row],[Signup_Date]], 0)</f>
        <v>44347</v>
      </c>
    </row>
    <row r="1643" spans="1:9" x14ac:dyDescent="0.25">
      <c r="A1643" t="s">
        <v>1660</v>
      </c>
      <c r="B1643" s="1">
        <v>44289</v>
      </c>
      <c r="C1643">
        <v>1986</v>
      </c>
      <c r="D1643" t="s">
        <v>12</v>
      </c>
      <c r="E1643" t="s">
        <v>24</v>
      </c>
      <c r="F1643" t="s">
        <v>20</v>
      </c>
      <c r="G1643">
        <f ca="1">YEAR(TODAY()) - tbl_Customers[[#This Row],[Birth_Year]]</f>
        <v>39</v>
      </c>
      <c r="H1643" t="str" cm="1">
        <f t="array" aca="1" ref="H16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43" s="1">
        <f>EOMONTH(tbl_Customers[[#This Row],[Signup_Date]], 0)</f>
        <v>44316</v>
      </c>
    </row>
    <row r="1644" spans="1:9" x14ac:dyDescent="0.25">
      <c r="A1644" t="s">
        <v>1661</v>
      </c>
      <c r="B1644" s="1">
        <v>44499</v>
      </c>
      <c r="C1644">
        <v>1990</v>
      </c>
      <c r="D1644" t="s">
        <v>12</v>
      </c>
      <c r="E1644" t="s">
        <v>29</v>
      </c>
      <c r="F1644" t="s">
        <v>9</v>
      </c>
      <c r="G1644">
        <f ca="1">YEAR(TODAY()) - tbl_Customers[[#This Row],[Birth_Year]]</f>
        <v>35</v>
      </c>
      <c r="H1644" t="str" cm="1">
        <f t="array" aca="1" ref="H16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44" s="1">
        <f>EOMONTH(tbl_Customers[[#This Row],[Signup_Date]], 0)</f>
        <v>44500</v>
      </c>
    </row>
    <row r="1645" spans="1:9" x14ac:dyDescent="0.25">
      <c r="A1645" t="s">
        <v>1662</v>
      </c>
      <c r="B1645" s="1">
        <v>44531</v>
      </c>
      <c r="C1645">
        <v>1967</v>
      </c>
      <c r="D1645" t="s">
        <v>19</v>
      </c>
      <c r="E1645" t="s">
        <v>22</v>
      </c>
      <c r="F1645" t="s">
        <v>9</v>
      </c>
      <c r="G1645">
        <f ca="1">YEAR(TODAY()) - tbl_Customers[[#This Row],[Birth_Year]]</f>
        <v>58</v>
      </c>
      <c r="H1645" t="str" cm="1">
        <f t="array" aca="1" ref="H16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45" s="1">
        <f>EOMONTH(tbl_Customers[[#This Row],[Signup_Date]], 0)</f>
        <v>44561</v>
      </c>
    </row>
    <row r="1646" spans="1:9" x14ac:dyDescent="0.25">
      <c r="A1646" t="s">
        <v>1663</v>
      </c>
      <c r="B1646" s="1">
        <v>44962</v>
      </c>
      <c r="C1646">
        <v>1978</v>
      </c>
      <c r="D1646" t="s">
        <v>17</v>
      </c>
      <c r="E1646" t="s">
        <v>8</v>
      </c>
      <c r="F1646" t="s">
        <v>20</v>
      </c>
      <c r="G1646">
        <f ca="1">YEAR(TODAY()) - tbl_Customers[[#This Row],[Birth_Year]]</f>
        <v>47</v>
      </c>
      <c r="H1646" t="str" cm="1">
        <f t="array" aca="1" ref="H16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46" s="1">
        <f>EOMONTH(tbl_Customers[[#This Row],[Signup_Date]], 0)</f>
        <v>44985</v>
      </c>
    </row>
    <row r="1647" spans="1:9" x14ac:dyDescent="0.25">
      <c r="A1647" t="s">
        <v>1664</v>
      </c>
      <c r="B1647" s="1">
        <v>44622</v>
      </c>
      <c r="C1647">
        <v>1975</v>
      </c>
      <c r="D1647" t="s">
        <v>26</v>
      </c>
      <c r="E1647" t="s">
        <v>22</v>
      </c>
      <c r="F1647" t="s">
        <v>20</v>
      </c>
      <c r="G1647">
        <f ca="1">YEAR(TODAY()) - tbl_Customers[[#This Row],[Birth_Year]]</f>
        <v>50</v>
      </c>
      <c r="H1647" t="str" cm="1">
        <f t="array" aca="1" ref="H16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47" s="1">
        <f>EOMONTH(tbl_Customers[[#This Row],[Signup_Date]], 0)</f>
        <v>44651</v>
      </c>
    </row>
    <row r="1648" spans="1:9" x14ac:dyDescent="0.25">
      <c r="A1648" t="s">
        <v>1665</v>
      </c>
      <c r="B1648" s="1">
        <v>44376</v>
      </c>
      <c r="C1648">
        <v>1982</v>
      </c>
      <c r="D1648" t="s">
        <v>19</v>
      </c>
      <c r="E1648" t="s">
        <v>13</v>
      </c>
      <c r="F1648" t="s">
        <v>9</v>
      </c>
      <c r="G1648">
        <f ca="1">YEAR(TODAY()) - tbl_Customers[[#This Row],[Birth_Year]]</f>
        <v>43</v>
      </c>
      <c r="H1648" t="str" cm="1">
        <f t="array" aca="1" ref="H16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48" s="1">
        <f>EOMONTH(tbl_Customers[[#This Row],[Signup_Date]], 0)</f>
        <v>44377</v>
      </c>
    </row>
    <row r="1649" spans="1:9" x14ac:dyDescent="0.25">
      <c r="A1649" t="s">
        <v>1666</v>
      </c>
      <c r="B1649" s="1">
        <v>44402</v>
      </c>
      <c r="C1649">
        <v>1976</v>
      </c>
      <c r="D1649" t="s">
        <v>26</v>
      </c>
      <c r="E1649" t="s">
        <v>29</v>
      </c>
      <c r="F1649" t="s">
        <v>9</v>
      </c>
      <c r="G1649">
        <f ca="1">YEAR(TODAY()) - tbl_Customers[[#This Row],[Birth_Year]]</f>
        <v>49</v>
      </c>
      <c r="H1649" t="str" cm="1">
        <f t="array" aca="1" ref="H16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49" s="1">
        <f>EOMONTH(tbl_Customers[[#This Row],[Signup_Date]], 0)</f>
        <v>44408</v>
      </c>
    </row>
    <row r="1650" spans="1:9" x14ac:dyDescent="0.25">
      <c r="A1650" t="s">
        <v>1667</v>
      </c>
      <c r="B1650" s="1">
        <v>44332</v>
      </c>
      <c r="C1650">
        <v>1987</v>
      </c>
      <c r="D1650" t="s">
        <v>17</v>
      </c>
      <c r="E1650" t="s">
        <v>29</v>
      </c>
      <c r="F1650" t="s">
        <v>9</v>
      </c>
      <c r="G1650">
        <f ca="1">YEAR(TODAY()) - tbl_Customers[[#This Row],[Birth_Year]]</f>
        <v>38</v>
      </c>
      <c r="H1650" t="str" cm="1">
        <f t="array" aca="1" ref="H16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50" s="1">
        <f>EOMONTH(tbl_Customers[[#This Row],[Signup_Date]], 0)</f>
        <v>44347</v>
      </c>
    </row>
    <row r="1651" spans="1:9" x14ac:dyDescent="0.25">
      <c r="A1651" t="s">
        <v>1668</v>
      </c>
      <c r="B1651" s="1">
        <v>45002</v>
      </c>
      <c r="C1651">
        <v>1976</v>
      </c>
      <c r="D1651" t="s">
        <v>12</v>
      </c>
      <c r="E1651" t="s">
        <v>8</v>
      </c>
      <c r="F1651" t="s">
        <v>20</v>
      </c>
      <c r="G1651">
        <f ca="1">YEAR(TODAY()) - tbl_Customers[[#This Row],[Birth_Year]]</f>
        <v>49</v>
      </c>
      <c r="H1651" t="str" cm="1">
        <f t="array" aca="1" ref="H16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51" s="1">
        <f>EOMONTH(tbl_Customers[[#This Row],[Signup_Date]], 0)</f>
        <v>45016</v>
      </c>
    </row>
    <row r="1652" spans="1:9" x14ac:dyDescent="0.25">
      <c r="A1652" t="s">
        <v>1669</v>
      </c>
      <c r="B1652" s="1">
        <v>44749</v>
      </c>
      <c r="C1652">
        <v>1977</v>
      </c>
      <c r="D1652" t="s">
        <v>26</v>
      </c>
      <c r="E1652" t="s">
        <v>29</v>
      </c>
      <c r="F1652" t="s">
        <v>14</v>
      </c>
      <c r="G1652">
        <f ca="1">YEAR(TODAY()) - tbl_Customers[[#This Row],[Birth_Year]]</f>
        <v>48</v>
      </c>
      <c r="H1652" t="str" cm="1">
        <f t="array" aca="1" ref="H16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52" s="1">
        <f>EOMONTH(tbl_Customers[[#This Row],[Signup_Date]], 0)</f>
        <v>44773</v>
      </c>
    </row>
    <row r="1653" spans="1:9" x14ac:dyDescent="0.25">
      <c r="A1653" t="s">
        <v>1670</v>
      </c>
      <c r="B1653" s="1">
        <v>45094</v>
      </c>
      <c r="C1653">
        <v>1989</v>
      </c>
      <c r="D1653" t="s">
        <v>7</v>
      </c>
      <c r="E1653" t="s">
        <v>8</v>
      </c>
      <c r="F1653" t="s">
        <v>14</v>
      </c>
      <c r="G1653">
        <f ca="1">YEAR(TODAY()) - tbl_Customers[[#This Row],[Birth_Year]]</f>
        <v>36</v>
      </c>
      <c r="H1653" t="str" cm="1">
        <f t="array" aca="1" ref="H16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53" s="1">
        <f>EOMONTH(tbl_Customers[[#This Row],[Signup_Date]], 0)</f>
        <v>45107</v>
      </c>
    </row>
    <row r="1654" spans="1:9" x14ac:dyDescent="0.25">
      <c r="A1654" t="s">
        <v>1671</v>
      </c>
      <c r="B1654" s="1">
        <v>44571</v>
      </c>
      <c r="C1654">
        <v>1983</v>
      </c>
      <c r="D1654" t="s">
        <v>7</v>
      </c>
      <c r="E1654" t="s">
        <v>8</v>
      </c>
      <c r="F1654" t="s">
        <v>14</v>
      </c>
      <c r="G1654">
        <f ca="1">YEAR(TODAY()) - tbl_Customers[[#This Row],[Birth_Year]]</f>
        <v>42</v>
      </c>
      <c r="H1654" t="str" cm="1">
        <f t="array" aca="1" ref="H16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54" s="1">
        <f>EOMONTH(tbl_Customers[[#This Row],[Signup_Date]], 0)</f>
        <v>44592</v>
      </c>
    </row>
    <row r="1655" spans="1:9" x14ac:dyDescent="0.25">
      <c r="A1655" t="s">
        <v>1672</v>
      </c>
      <c r="B1655" s="1">
        <v>44740</v>
      </c>
      <c r="C1655">
        <v>2000</v>
      </c>
      <c r="D1655" t="s">
        <v>19</v>
      </c>
      <c r="E1655" t="s">
        <v>22</v>
      </c>
      <c r="F1655" t="s">
        <v>14</v>
      </c>
      <c r="G1655">
        <f ca="1">YEAR(TODAY()) - tbl_Customers[[#This Row],[Birth_Year]]</f>
        <v>25</v>
      </c>
      <c r="H1655" t="str" cm="1">
        <f t="array" aca="1" ref="H16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55" s="1">
        <f>EOMONTH(tbl_Customers[[#This Row],[Signup_Date]], 0)</f>
        <v>44742</v>
      </c>
    </row>
    <row r="1656" spans="1:9" x14ac:dyDescent="0.25">
      <c r="A1656" t="s">
        <v>1673</v>
      </c>
      <c r="B1656" s="1">
        <v>44710</v>
      </c>
      <c r="C1656">
        <v>1972</v>
      </c>
      <c r="D1656" t="s">
        <v>17</v>
      </c>
      <c r="E1656" t="s">
        <v>29</v>
      </c>
      <c r="F1656" t="s">
        <v>20</v>
      </c>
      <c r="G1656">
        <f ca="1">YEAR(TODAY()) - tbl_Customers[[#This Row],[Birth_Year]]</f>
        <v>53</v>
      </c>
      <c r="H1656" t="str" cm="1">
        <f t="array" aca="1" ref="H16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56" s="1">
        <f>EOMONTH(tbl_Customers[[#This Row],[Signup_Date]], 0)</f>
        <v>44712</v>
      </c>
    </row>
    <row r="1657" spans="1:9" x14ac:dyDescent="0.25">
      <c r="A1657" t="s">
        <v>1674</v>
      </c>
      <c r="B1657" s="1">
        <v>44476</v>
      </c>
      <c r="C1657">
        <v>1993</v>
      </c>
      <c r="D1657" t="s">
        <v>19</v>
      </c>
      <c r="E1657" t="s">
        <v>8</v>
      </c>
      <c r="F1657" t="s">
        <v>14</v>
      </c>
      <c r="G1657">
        <f ca="1">YEAR(TODAY()) - tbl_Customers[[#This Row],[Birth_Year]]</f>
        <v>32</v>
      </c>
      <c r="H1657" t="str" cm="1">
        <f t="array" aca="1" ref="H16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57" s="1">
        <f>EOMONTH(tbl_Customers[[#This Row],[Signup_Date]], 0)</f>
        <v>44500</v>
      </c>
    </row>
    <row r="1658" spans="1:9" x14ac:dyDescent="0.25">
      <c r="A1658" t="s">
        <v>1675</v>
      </c>
      <c r="B1658" s="1">
        <v>45047</v>
      </c>
      <c r="C1658">
        <v>1996</v>
      </c>
      <c r="D1658" t="s">
        <v>19</v>
      </c>
      <c r="E1658" t="s">
        <v>22</v>
      </c>
      <c r="F1658" t="s">
        <v>9</v>
      </c>
      <c r="G1658">
        <f ca="1">YEAR(TODAY()) - tbl_Customers[[#This Row],[Birth_Year]]</f>
        <v>29</v>
      </c>
      <c r="H1658" t="str" cm="1">
        <f t="array" aca="1" ref="H16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58" s="1">
        <f>EOMONTH(tbl_Customers[[#This Row],[Signup_Date]], 0)</f>
        <v>45077</v>
      </c>
    </row>
    <row r="1659" spans="1:9" x14ac:dyDescent="0.25">
      <c r="A1659" t="s">
        <v>1676</v>
      </c>
      <c r="B1659" s="1">
        <v>44365</v>
      </c>
      <c r="C1659">
        <v>1982</v>
      </c>
      <c r="D1659" t="s">
        <v>19</v>
      </c>
      <c r="E1659" t="s">
        <v>24</v>
      </c>
      <c r="F1659" t="s">
        <v>9</v>
      </c>
      <c r="G1659">
        <f ca="1">YEAR(TODAY()) - tbl_Customers[[#This Row],[Birth_Year]]</f>
        <v>43</v>
      </c>
      <c r="H1659" t="str" cm="1">
        <f t="array" aca="1" ref="H16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59" s="1">
        <f>EOMONTH(tbl_Customers[[#This Row],[Signup_Date]], 0)</f>
        <v>44377</v>
      </c>
    </row>
    <row r="1660" spans="1:9" x14ac:dyDescent="0.25">
      <c r="A1660" t="s">
        <v>1677</v>
      </c>
      <c r="B1660" s="1">
        <v>44460</v>
      </c>
      <c r="C1660">
        <v>1970</v>
      </c>
      <c r="D1660" t="s">
        <v>7</v>
      </c>
      <c r="E1660" t="s">
        <v>22</v>
      </c>
      <c r="F1660" t="s">
        <v>14</v>
      </c>
      <c r="G1660">
        <f ca="1">YEAR(TODAY()) - tbl_Customers[[#This Row],[Birth_Year]]</f>
        <v>55</v>
      </c>
      <c r="H1660" t="str" cm="1">
        <f t="array" aca="1" ref="H16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60" s="1">
        <f>EOMONTH(tbl_Customers[[#This Row],[Signup_Date]], 0)</f>
        <v>44469</v>
      </c>
    </row>
    <row r="1661" spans="1:9" x14ac:dyDescent="0.25">
      <c r="A1661" t="s">
        <v>1678</v>
      </c>
      <c r="B1661" s="1">
        <v>45041</v>
      </c>
      <c r="C1661">
        <v>1982</v>
      </c>
      <c r="D1661" t="s">
        <v>7</v>
      </c>
      <c r="E1661" t="s">
        <v>22</v>
      </c>
      <c r="F1661" t="s">
        <v>9</v>
      </c>
      <c r="G1661">
        <f ca="1">YEAR(TODAY()) - tbl_Customers[[#This Row],[Birth_Year]]</f>
        <v>43</v>
      </c>
      <c r="H1661" t="str" cm="1">
        <f t="array" aca="1" ref="H16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61" s="1">
        <f>EOMONTH(tbl_Customers[[#This Row],[Signup_Date]], 0)</f>
        <v>45046</v>
      </c>
    </row>
    <row r="1662" spans="1:9" x14ac:dyDescent="0.25">
      <c r="A1662" t="s">
        <v>1679</v>
      </c>
      <c r="B1662" s="1">
        <v>44690</v>
      </c>
      <c r="C1662">
        <v>1983</v>
      </c>
      <c r="D1662" t="s">
        <v>19</v>
      </c>
      <c r="E1662" t="s">
        <v>8</v>
      </c>
      <c r="F1662" t="s">
        <v>20</v>
      </c>
      <c r="G1662">
        <f ca="1">YEAR(TODAY()) - tbl_Customers[[#This Row],[Birth_Year]]</f>
        <v>42</v>
      </c>
      <c r="H1662" t="str" cm="1">
        <f t="array" aca="1" ref="H16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62" s="1">
        <f>EOMONTH(tbl_Customers[[#This Row],[Signup_Date]], 0)</f>
        <v>44712</v>
      </c>
    </row>
    <row r="1663" spans="1:9" x14ac:dyDescent="0.25">
      <c r="A1663" t="s">
        <v>1680</v>
      </c>
      <c r="B1663" s="1">
        <v>45022</v>
      </c>
      <c r="C1663">
        <v>1986</v>
      </c>
      <c r="D1663" t="s">
        <v>7</v>
      </c>
      <c r="E1663" t="s">
        <v>13</v>
      </c>
      <c r="F1663" t="s">
        <v>14</v>
      </c>
      <c r="G1663">
        <f ca="1">YEAR(TODAY()) - tbl_Customers[[#This Row],[Birth_Year]]</f>
        <v>39</v>
      </c>
      <c r="H1663" t="str" cm="1">
        <f t="array" aca="1" ref="H16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63" s="1">
        <f>EOMONTH(tbl_Customers[[#This Row],[Signup_Date]], 0)</f>
        <v>45046</v>
      </c>
    </row>
    <row r="1664" spans="1:9" x14ac:dyDescent="0.25">
      <c r="A1664" t="s">
        <v>1681</v>
      </c>
      <c r="B1664" s="1">
        <v>44499</v>
      </c>
      <c r="C1664">
        <v>2001</v>
      </c>
      <c r="D1664" t="s">
        <v>17</v>
      </c>
      <c r="E1664" t="s">
        <v>13</v>
      </c>
      <c r="F1664" t="s">
        <v>14</v>
      </c>
      <c r="G1664">
        <f ca="1">YEAR(TODAY()) - tbl_Customers[[#This Row],[Birth_Year]]</f>
        <v>24</v>
      </c>
      <c r="H1664" t="str" cm="1">
        <f t="array" aca="1" ref="H16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664" s="1">
        <f>EOMONTH(tbl_Customers[[#This Row],[Signup_Date]], 0)</f>
        <v>44500</v>
      </c>
    </row>
    <row r="1665" spans="1:9" x14ac:dyDescent="0.25">
      <c r="A1665" t="s">
        <v>1682</v>
      </c>
      <c r="B1665" s="1">
        <v>44961</v>
      </c>
      <c r="C1665">
        <v>1996</v>
      </c>
      <c r="D1665" t="s">
        <v>19</v>
      </c>
      <c r="E1665" t="s">
        <v>13</v>
      </c>
      <c r="F1665" t="s">
        <v>20</v>
      </c>
      <c r="G1665">
        <f ca="1">YEAR(TODAY()) - tbl_Customers[[#This Row],[Birth_Year]]</f>
        <v>29</v>
      </c>
      <c r="H1665" t="str" cm="1">
        <f t="array" aca="1" ref="H16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65" s="1">
        <f>EOMONTH(tbl_Customers[[#This Row],[Signup_Date]], 0)</f>
        <v>44985</v>
      </c>
    </row>
    <row r="1666" spans="1:9" x14ac:dyDescent="0.25">
      <c r="A1666" t="s">
        <v>1683</v>
      </c>
      <c r="B1666" s="1">
        <v>45088</v>
      </c>
      <c r="C1666">
        <v>1967</v>
      </c>
      <c r="D1666" t="s">
        <v>7</v>
      </c>
      <c r="E1666" t="s">
        <v>22</v>
      </c>
      <c r="F1666" t="s">
        <v>9</v>
      </c>
      <c r="G1666">
        <f ca="1">YEAR(TODAY()) - tbl_Customers[[#This Row],[Birth_Year]]</f>
        <v>58</v>
      </c>
      <c r="H1666" t="str" cm="1">
        <f t="array" aca="1" ref="H16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66" s="1">
        <f>EOMONTH(tbl_Customers[[#This Row],[Signup_Date]], 0)</f>
        <v>45107</v>
      </c>
    </row>
    <row r="1667" spans="1:9" x14ac:dyDescent="0.25">
      <c r="A1667" t="s">
        <v>1684</v>
      </c>
      <c r="B1667" s="1">
        <v>44543</v>
      </c>
      <c r="C1667">
        <v>1992</v>
      </c>
      <c r="D1667" t="s">
        <v>26</v>
      </c>
      <c r="E1667" t="s">
        <v>8</v>
      </c>
      <c r="F1667" t="s">
        <v>20</v>
      </c>
      <c r="G1667">
        <f ca="1">YEAR(TODAY()) - tbl_Customers[[#This Row],[Birth_Year]]</f>
        <v>33</v>
      </c>
      <c r="H1667" t="str" cm="1">
        <f t="array" aca="1" ref="H16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67" s="1">
        <f>EOMONTH(tbl_Customers[[#This Row],[Signup_Date]], 0)</f>
        <v>44561</v>
      </c>
    </row>
    <row r="1668" spans="1:9" x14ac:dyDescent="0.25">
      <c r="A1668" t="s">
        <v>1685</v>
      </c>
      <c r="B1668" s="1">
        <v>45020</v>
      </c>
      <c r="C1668">
        <v>1974</v>
      </c>
      <c r="D1668" t="s">
        <v>19</v>
      </c>
      <c r="E1668" t="s">
        <v>29</v>
      </c>
      <c r="F1668" t="s">
        <v>20</v>
      </c>
      <c r="G1668">
        <f ca="1">YEAR(TODAY()) - tbl_Customers[[#This Row],[Birth_Year]]</f>
        <v>51</v>
      </c>
      <c r="H1668" t="str" cm="1">
        <f t="array" aca="1" ref="H16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68" s="1">
        <f>EOMONTH(tbl_Customers[[#This Row],[Signup_Date]], 0)</f>
        <v>45046</v>
      </c>
    </row>
    <row r="1669" spans="1:9" x14ac:dyDescent="0.25">
      <c r="A1669" t="s">
        <v>1686</v>
      </c>
      <c r="B1669" s="1">
        <v>44314</v>
      </c>
      <c r="C1669">
        <v>1999</v>
      </c>
      <c r="D1669" t="s">
        <v>19</v>
      </c>
      <c r="E1669" t="s">
        <v>22</v>
      </c>
      <c r="F1669" t="s">
        <v>9</v>
      </c>
      <c r="G1669">
        <f ca="1">YEAR(TODAY()) - tbl_Customers[[#This Row],[Birth_Year]]</f>
        <v>26</v>
      </c>
      <c r="H1669" t="str" cm="1">
        <f t="array" aca="1" ref="H16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69" s="1">
        <f>EOMONTH(tbl_Customers[[#This Row],[Signup_Date]], 0)</f>
        <v>44316</v>
      </c>
    </row>
    <row r="1670" spans="1:9" x14ac:dyDescent="0.25">
      <c r="A1670" t="s">
        <v>1687</v>
      </c>
      <c r="B1670" s="1">
        <v>44676</v>
      </c>
      <c r="C1670">
        <v>1993</v>
      </c>
      <c r="D1670" t="s">
        <v>17</v>
      </c>
      <c r="E1670" t="s">
        <v>22</v>
      </c>
      <c r="F1670" t="s">
        <v>20</v>
      </c>
      <c r="G1670">
        <f ca="1">YEAR(TODAY()) - tbl_Customers[[#This Row],[Birth_Year]]</f>
        <v>32</v>
      </c>
      <c r="H1670" t="str" cm="1">
        <f t="array" aca="1" ref="H16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70" s="1">
        <f>EOMONTH(tbl_Customers[[#This Row],[Signup_Date]], 0)</f>
        <v>44681</v>
      </c>
    </row>
    <row r="1671" spans="1:9" x14ac:dyDescent="0.25">
      <c r="A1671" t="s">
        <v>1688</v>
      </c>
      <c r="B1671" s="1">
        <v>44274</v>
      </c>
      <c r="C1671">
        <v>1979</v>
      </c>
      <c r="D1671" t="s">
        <v>12</v>
      </c>
      <c r="E1671" t="s">
        <v>8</v>
      </c>
      <c r="F1671" t="s">
        <v>9</v>
      </c>
      <c r="G1671">
        <f ca="1">YEAR(TODAY()) - tbl_Customers[[#This Row],[Birth_Year]]</f>
        <v>46</v>
      </c>
      <c r="H1671" t="str" cm="1">
        <f t="array" aca="1" ref="H16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71" s="1">
        <f>EOMONTH(tbl_Customers[[#This Row],[Signup_Date]], 0)</f>
        <v>44286</v>
      </c>
    </row>
    <row r="1672" spans="1:9" x14ac:dyDescent="0.25">
      <c r="A1672" t="s">
        <v>1689</v>
      </c>
      <c r="B1672" s="1">
        <v>44341</v>
      </c>
      <c r="C1672">
        <v>1997</v>
      </c>
      <c r="D1672" t="s">
        <v>12</v>
      </c>
      <c r="E1672" t="s">
        <v>24</v>
      </c>
      <c r="F1672" t="s">
        <v>9</v>
      </c>
      <c r="G1672">
        <f ca="1">YEAR(TODAY()) - tbl_Customers[[#This Row],[Birth_Year]]</f>
        <v>28</v>
      </c>
      <c r="H1672" t="str" cm="1">
        <f t="array" aca="1" ref="H16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72" s="1">
        <f>EOMONTH(tbl_Customers[[#This Row],[Signup_Date]], 0)</f>
        <v>44347</v>
      </c>
    </row>
    <row r="1673" spans="1:9" x14ac:dyDescent="0.25">
      <c r="A1673" t="s">
        <v>1690</v>
      </c>
      <c r="B1673" s="1">
        <v>44969</v>
      </c>
      <c r="C1673">
        <v>1971</v>
      </c>
      <c r="D1673" t="s">
        <v>17</v>
      </c>
      <c r="E1673" t="s">
        <v>22</v>
      </c>
      <c r="F1673" t="s">
        <v>20</v>
      </c>
      <c r="G1673">
        <f ca="1">YEAR(TODAY()) - tbl_Customers[[#This Row],[Birth_Year]]</f>
        <v>54</v>
      </c>
      <c r="H1673" t="str" cm="1">
        <f t="array" aca="1" ref="H16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73" s="1">
        <f>EOMONTH(tbl_Customers[[#This Row],[Signup_Date]], 0)</f>
        <v>44985</v>
      </c>
    </row>
    <row r="1674" spans="1:9" x14ac:dyDescent="0.25">
      <c r="A1674" t="s">
        <v>1691</v>
      </c>
      <c r="B1674" s="1">
        <v>44428</v>
      </c>
      <c r="C1674">
        <v>1976</v>
      </c>
      <c r="D1674" t="s">
        <v>17</v>
      </c>
      <c r="E1674" t="s">
        <v>24</v>
      </c>
      <c r="F1674" t="s">
        <v>9</v>
      </c>
      <c r="G1674">
        <f ca="1">YEAR(TODAY()) - tbl_Customers[[#This Row],[Birth_Year]]</f>
        <v>49</v>
      </c>
      <c r="H1674" t="str" cm="1">
        <f t="array" aca="1" ref="H16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74" s="1">
        <f>EOMONTH(tbl_Customers[[#This Row],[Signup_Date]], 0)</f>
        <v>44439</v>
      </c>
    </row>
    <row r="1675" spans="1:9" x14ac:dyDescent="0.25">
      <c r="A1675" t="s">
        <v>1692</v>
      </c>
      <c r="B1675" s="1">
        <v>45077</v>
      </c>
      <c r="C1675">
        <v>1994</v>
      </c>
      <c r="D1675" t="s">
        <v>17</v>
      </c>
      <c r="E1675" t="s">
        <v>24</v>
      </c>
      <c r="F1675" t="s">
        <v>20</v>
      </c>
      <c r="G1675">
        <f ca="1">YEAR(TODAY()) - tbl_Customers[[#This Row],[Birth_Year]]</f>
        <v>31</v>
      </c>
      <c r="H1675" t="str" cm="1">
        <f t="array" aca="1" ref="H16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75" s="1">
        <f>EOMONTH(tbl_Customers[[#This Row],[Signup_Date]], 0)</f>
        <v>45077</v>
      </c>
    </row>
    <row r="1676" spans="1:9" x14ac:dyDescent="0.25">
      <c r="A1676" t="s">
        <v>1693</v>
      </c>
      <c r="B1676" s="1">
        <v>44889</v>
      </c>
      <c r="C1676">
        <v>1985</v>
      </c>
      <c r="D1676" t="s">
        <v>12</v>
      </c>
      <c r="E1676" t="s">
        <v>13</v>
      </c>
      <c r="F1676" t="s">
        <v>9</v>
      </c>
      <c r="G1676">
        <f ca="1">YEAR(TODAY()) - tbl_Customers[[#This Row],[Birth_Year]]</f>
        <v>40</v>
      </c>
      <c r="H1676" t="str" cm="1">
        <f t="array" aca="1" ref="H16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76" s="1">
        <f>EOMONTH(tbl_Customers[[#This Row],[Signup_Date]], 0)</f>
        <v>44895</v>
      </c>
    </row>
    <row r="1677" spans="1:9" x14ac:dyDescent="0.25">
      <c r="A1677" t="s">
        <v>1694</v>
      </c>
      <c r="B1677" s="1">
        <v>44938</v>
      </c>
      <c r="C1677">
        <v>1995</v>
      </c>
      <c r="D1677" t="s">
        <v>17</v>
      </c>
      <c r="E1677" t="s">
        <v>8</v>
      </c>
      <c r="F1677" t="s">
        <v>14</v>
      </c>
      <c r="G1677">
        <f ca="1">YEAR(TODAY()) - tbl_Customers[[#This Row],[Birth_Year]]</f>
        <v>30</v>
      </c>
      <c r="H1677" t="str" cm="1">
        <f t="array" aca="1" ref="H16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77" s="1">
        <f>EOMONTH(tbl_Customers[[#This Row],[Signup_Date]], 0)</f>
        <v>44957</v>
      </c>
    </row>
    <row r="1678" spans="1:9" x14ac:dyDescent="0.25">
      <c r="A1678" t="s">
        <v>1695</v>
      </c>
      <c r="B1678" s="1">
        <v>44887</v>
      </c>
      <c r="C1678">
        <v>1988</v>
      </c>
      <c r="D1678" t="s">
        <v>7</v>
      </c>
      <c r="E1678" t="s">
        <v>24</v>
      </c>
      <c r="F1678" t="s">
        <v>9</v>
      </c>
      <c r="G1678">
        <f ca="1">YEAR(TODAY()) - tbl_Customers[[#This Row],[Birth_Year]]</f>
        <v>37</v>
      </c>
      <c r="H1678" t="str" cm="1">
        <f t="array" aca="1" ref="H16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78" s="1">
        <f>EOMONTH(tbl_Customers[[#This Row],[Signup_Date]], 0)</f>
        <v>44895</v>
      </c>
    </row>
    <row r="1679" spans="1:9" x14ac:dyDescent="0.25">
      <c r="A1679" t="s">
        <v>1696</v>
      </c>
      <c r="B1679" s="1">
        <v>44603</v>
      </c>
      <c r="C1679">
        <v>1984</v>
      </c>
      <c r="D1679" t="s">
        <v>19</v>
      </c>
      <c r="E1679" t="s">
        <v>8</v>
      </c>
      <c r="F1679" t="s">
        <v>9</v>
      </c>
      <c r="G1679">
        <f ca="1">YEAR(TODAY()) - tbl_Customers[[#This Row],[Birth_Year]]</f>
        <v>41</v>
      </c>
      <c r="H1679" t="str" cm="1">
        <f t="array" aca="1" ref="H16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79" s="1">
        <f>EOMONTH(tbl_Customers[[#This Row],[Signup_Date]], 0)</f>
        <v>44620</v>
      </c>
    </row>
    <row r="1680" spans="1:9" x14ac:dyDescent="0.25">
      <c r="A1680" t="s">
        <v>1697</v>
      </c>
      <c r="B1680" s="1">
        <v>45063</v>
      </c>
      <c r="C1680">
        <v>2001</v>
      </c>
      <c r="D1680" t="s">
        <v>19</v>
      </c>
      <c r="E1680" t="s">
        <v>13</v>
      </c>
      <c r="F1680" t="s">
        <v>20</v>
      </c>
      <c r="G1680">
        <f ca="1">YEAR(TODAY()) - tbl_Customers[[#This Row],[Birth_Year]]</f>
        <v>24</v>
      </c>
      <c r="H1680" t="str" cm="1">
        <f t="array" aca="1" ref="H16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680" s="1">
        <f>EOMONTH(tbl_Customers[[#This Row],[Signup_Date]], 0)</f>
        <v>45077</v>
      </c>
    </row>
    <row r="1681" spans="1:9" x14ac:dyDescent="0.25">
      <c r="A1681" t="s">
        <v>1698</v>
      </c>
      <c r="B1681" s="1">
        <v>45020</v>
      </c>
      <c r="C1681">
        <v>1968</v>
      </c>
      <c r="D1681" t="s">
        <v>26</v>
      </c>
      <c r="E1681" t="s">
        <v>8</v>
      </c>
      <c r="F1681" t="s">
        <v>9</v>
      </c>
      <c r="G1681">
        <f ca="1">YEAR(TODAY()) - tbl_Customers[[#This Row],[Birth_Year]]</f>
        <v>57</v>
      </c>
      <c r="H1681" t="str" cm="1">
        <f t="array" aca="1" ref="H16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81" s="1">
        <f>EOMONTH(tbl_Customers[[#This Row],[Signup_Date]], 0)</f>
        <v>45046</v>
      </c>
    </row>
    <row r="1682" spans="1:9" x14ac:dyDescent="0.25">
      <c r="A1682" t="s">
        <v>1699</v>
      </c>
      <c r="B1682" s="1">
        <v>44767</v>
      </c>
      <c r="C1682">
        <v>1992</v>
      </c>
      <c r="D1682" t="s">
        <v>26</v>
      </c>
      <c r="E1682" t="s">
        <v>22</v>
      </c>
      <c r="F1682" t="s">
        <v>14</v>
      </c>
      <c r="G1682">
        <f ca="1">YEAR(TODAY()) - tbl_Customers[[#This Row],[Birth_Year]]</f>
        <v>33</v>
      </c>
      <c r="H1682" t="str" cm="1">
        <f t="array" aca="1" ref="H16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82" s="1">
        <f>EOMONTH(tbl_Customers[[#This Row],[Signup_Date]], 0)</f>
        <v>44773</v>
      </c>
    </row>
    <row r="1683" spans="1:9" x14ac:dyDescent="0.25">
      <c r="A1683" t="s">
        <v>1700</v>
      </c>
      <c r="B1683" s="1">
        <v>44571</v>
      </c>
      <c r="C1683">
        <v>1984</v>
      </c>
      <c r="D1683" t="s">
        <v>19</v>
      </c>
      <c r="E1683" t="s">
        <v>24</v>
      </c>
      <c r="F1683" t="s">
        <v>14</v>
      </c>
      <c r="G1683">
        <f ca="1">YEAR(TODAY()) - tbl_Customers[[#This Row],[Birth_Year]]</f>
        <v>41</v>
      </c>
      <c r="H1683" t="str" cm="1">
        <f t="array" aca="1" ref="H16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83" s="1">
        <f>EOMONTH(tbl_Customers[[#This Row],[Signup_Date]], 0)</f>
        <v>44592</v>
      </c>
    </row>
    <row r="1684" spans="1:9" x14ac:dyDescent="0.25">
      <c r="A1684" t="s">
        <v>1701</v>
      </c>
      <c r="B1684" s="1">
        <v>44289</v>
      </c>
      <c r="C1684">
        <v>1988</v>
      </c>
      <c r="D1684" t="s">
        <v>7</v>
      </c>
      <c r="E1684" t="s">
        <v>8</v>
      </c>
      <c r="F1684" t="s">
        <v>9</v>
      </c>
      <c r="G1684">
        <f ca="1">YEAR(TODAY()) - tbl_Customers[[#This Row],[Birth_Year]]</f>
        <v>37</v>
      </c>
      <c r="H1684" t="str" cm="1">
        <f t="array" aca="1" ref="H16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84" s="1">
        <f>EOMONTH(tbl_Customers[[#This Row],[Signup_Date]], 0)</f>
        <v>44316</v>
      </c>
    </row>
    <row r="1685" spans="1:9" x14ac:dyDescent="0.25">
      <c r="A1685" t="s">
        <v>1702</v>
      </c>
      <c r="B1685" s="1">
        <v>45006</v>
      </c>
      <c r="C1685">
        <v>1996</v>
      </c>
      <c r="D1685" t="s">
        <v>12</v>
      </c>
      <c r="E1685" t="s">
        <v>29</v>
      </c>
      <c r="F1685" t="s">
        <v>9</v>
      </c>
      <c r="G1685">
        <f ca="1">YEAR(TODAY()) - tbl_Customers[[#This Row],[Birth_Year]]</f>
        <v>29</v>
      </c>
      <c r="H1685" t="str" cm="1">
        <f t="array" aca="1" ref="H16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85" s="1">
        <f>EOMONTH(tbl_Customers[[#This Row],[Signup_Date]], 0)</f>
        <v>45016</v>
      </c>
    </row>
    <row r="1686" spans="1:9" x14ac:dyDescent="0.25">
      <c r="A1686" t="s">
        <v>1703</v>
      </c>
      <c r="B1686" s="1">
        <v>44601</v>
      </c>
      <c r="C1686">
        <v>2000</v>
      </c>
      <c r="D1686" t="s">
        <v>12</v>
      </c>
      <c r="E1686" t="s">
        <v>8</v>
      </c>
      <c r="F1686" t="s">
        <v>14</v>
      </c>
      <c r="G1686">
        <f ca="1">YEAR(TODAY()) - tbl_Customers[[#This Row],[Birth_Year]]</f>
        <v>25</v>
      </c>
      <c r="H1686" t="str" cm="1">
        <f t="array" aca="1" ref="H16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86" s="1">
        <f>EOMONTH(tbl_Customers[[#This Row],[Signup_Date]], 0)</f>
        <v>44620</v>
      </c>
    </row>
    <row r="1687" spans="1:9" x14ac:dyDescent="0.25">
      <c r="A1687" t="s">
        <v>1704</v>
      </c>
      <c r="B1687" s="1">
        <v>44211</v>
      </c>
      <c r="C1687">
        <v>1998</v>
      </c>
      <c r="D1687" t="s">
        <v>7</v>
      </c>
      <c r="E1687" t="s">
        <v>24</v>
      </c>
      <c r="F1687" t="s">
        <v>20</v>
      </c>
      <c r="G1687">
        <f ca="1">YEAR(TODAY()) - tbl_Customers[[#This Row],[Birth_Year]]</f>
        <v>27</v>
      </c>
      <c r="H1687" t="str" cm="1">
        <f t="array" aca="1" ref="H16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87" s="1">
        <f>EOMONTH(tbl_Customers[[#This Row],[Signup_Date]], 0)</f>
        <v>44227</v>
      </c>
    </row>
    <row r="1688" spans="1:9" x14ac:dyDescent="0.25">
      <c r="A1688" t="s">
        <v>1705</v>
      </c>
      <c r="B1688" s="1">
        <v>44467</v>
      </c>
      <c r="C1688">
        <v>2000</v>
      </c>
      <c r="D1688" t="s">
        <v>12</v>
      </c>
      <c r="E1688" t="s">
        <v>13</v>
      </c>
      <c r="F1688" t="s">
        <v>14</v>
      </c>
      <c r="G1688">
        <f ca="1">YEAR(TODAY()) - tbl_Customers[[#This Row],[Birth_Year]]</f>
        <v>25</v>
      </c>
      <c r="H1688" t="str" cm="1">
        <f t="array" aca="1" ref="H16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88" s="1">
        <f>EOMONTH(tbl_Customers[[#This Row],[Signup_Date]], 0)</f>
        <v>44469</v>
      </c>
    </row>
    <row r="1689" spans="1:9" x14ac:dyDescent="0.25">
      <c r="A1689" t="s">
        <v>1706</v>
      </c>
      <c r="B1689" s="1">
        <v>44746</v>
      </c>
      <c r="C1689">
        <v>1966</v>
      </c>
      <c r="D1689" t="s">
        <v>17</v>
      </c>
      <c r="E1689" t="s">
        <v>13</v>
      </c>
      <c r="F1689" t="s">
        <v>14</v>
      </c>
      <c r="G1689">
        <f ca="1">YEAR(TODAY()) - tbl_Customers[[#This Row],[Birth_Year]]</f>
        <v>59</v>
      </c>
      <c r="H1689" t="str" cm="1">
        <f t="array" aca="1" ref="H16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89" s="1">
        <f>EOMONTH(tbl_Customers[[#This Row],[Signup_Date]], 0)</f>
        <v>44773</v>
      </c>
    </row>
    <row r="1690" spans="1:9" x14ac:dyDescent="0.25">
      <c r="A1690" t="s">
        <v>1707</v>
      </c>
      <c r="B1690" s="1">
        <v>44323</v>
      </c>
      <c r="C1690">
        <v>1979</v>
      </c>
      <c r="D1690" t="s">
        <v>19</v>
      </c>
      <c r="E1690" t="s">
        <v>24</v>
      </c>
      <c r="F1690" t="s">
        <v>9</v>
      </c>
      <c r="G1690">
        <f ca="1">YEAR(TODAY()) - tbl_Customers[[#This Row],[Birth_Year]]</f>
        <v>46</v>
      </c>
      <c r="H1690" t="str" cm="1">
        <f t="array" aca="1" ref="H16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90" s="1">
        <f>EOMONTH(tbl_Customers[[#This Row],[Signup_Date]], 0)</f>
        <v>44347</v>
      </c>
    </row>
    <row r="1691" spans="1:9" x14ac:dyDescent="0.25">
      <c r="A1691" t="s">
        <v>1708</v>
      </c>
      <c r="B1691" s="1">
        <v>44662</v>
      </c>
      <c r="C1691">
        <v>1998</v>
      </c>
      <c r="D1691" t="s">
        <v>19</v>
      </c>
      <c r="E1691" t="s">
        <v>22</v>
      </c>
      <c r="F1691" t="s">
        <v>9</v>
      </c>
      <c r="G1691">
        <f ca="1">YEAR(TODAY()) - tbl_Customers[[#This Row],[Birth_Year]]</f>
        <v>27</v>
      </c>
      <c r="H1691" t="str" cm="1">
        <f t="array" aca="1" ref="H16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91" s="1">
        <f>EOMONTH(tbl_Customers[[#This Row],[Signup_Date]], 0)</f>
        <v>44681</v>
      </c>
    </row>
    <row r="1692" spans="1:9" x14ac:dyDescent="0.25">
      <c r="A1692" t="s">
        <v>1709</v>
      </c>
      <c r="B1692" s="1">
        <v>44574</v>
      </c>
      <c r="C1692">
        <v>2000</v>
      </c>
      <c r="D1692" t="s">
        <v>7</v>
      </c>
      <c r="E1692" t="s">
        <v>22</v>
      </c>
      <c r="F1692" t="s">
        <v>14</v>
      </c>
      <c r="G1692">
        <f ca="1">YEAR(TODAY()) - tbl_Customers[[#This Row],[Birth_Year]]</f>
        <v>25</v>
      </c>
      <c r="H1692" t="str" cm="1">
        <f t="array" aca="1" ref="H16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692" s="1">
        <f>EOMONTH(tbl_Customers[[#This Row],[Signup_Date]], 0)</f>
        <v>44592</v>
      </c>
    </row>
    <row r="1693" spans="1:9" x14ac:dyDescent="0.25">
      <c r="A1693" t="s">
        <v>1710</v>
      </c>
      <c r="B1693" s="1">
        <v>44885</v>
      </c>
      <c r="C1693">
        <v>1970</v>
      </c>
      <c r="D1693" t="s">
        <v>12</v>
      </c>
      <c r="E1693" t="s">
        <v>13</v>
      </c>
      <c r="F1693" t="s">
        <v>20</v>
      </c>
      <c r="G1693">
        <f ca="1">YEAR(TODAY()) - tbl_Customers[[#This Row],[Birth_Year]]</f>
        <v>55</v>
      </c>
      <c r="H1693" t="str" cm="1">
        <f t="array" aca="1" ref="H16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93" s="1">
        <f>EOMONTH(tbl_Customers[[#This Row],[Signup_Date]], 0)</f>
        <v>44895</v>
      </c>
    </row>
    <row r="1694" spans="1:9" x14ac:dyDescent="0.25">
      <c r="A1694" t="s">
        <v>1711</v>
      </c>
      <c r="B1694" s="1">
        <v>44963</v>
      </c>
      <c r="C1694">
        <v>2003</v>
      </c>
      <c r="D1694" t="s">
        <v>26</v>
      </c>
      <c r="E1694" t="s">
        <v>13</v>
      </c>
      <c r="F1694" t="s">
        <v>14</v>
      </c>
      <c r="G1694">
        <f ca="1">YEAR(TODAY()) - tbl_Customers[[#This Row],[Birth_Year]]</f>
        <v>22</v>
      </c>
      <c r="H1694" t="str" cm="1">
        <f t="array" aca="1" ref="H16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694" s="1">
        <f>EOMONTH(tbl_Customers[[#This Row],[Signup_Date]], 0)</f>
        <v>44985</v>
      </c>
    </row>
    <row r="1695" spans="1:9" x14ac:dyDescent="0.25">
      <c r="A1695" t="s">
        <v>1712</v>
      </c>
      <c r="B1695" s="1">
        <v>44885</v>
      </c>
      <c r="C1695">
        <v>1976</v>
      </c>
      <c r="D1695" t="s">
        <v>26</v>
      </c>
      <c r="E1695" t="s">
        <v>24</v>
      </c>
      <c r="F1695" t="s">
        <v>14</v>
      </c>
      <c r="G1695">
        <f ca="1">YEAR(TODAY()) - tbl_Customers[[#This Row],[Birth_Year]]</f>
        <v>49</v>
      </c>
      <c r="H1695" t="str" cm="1">
        <f t="array" aca="1" ref="H16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695" s="1">
        <f>EOMONTH(tbl_Customers[[#This Row],[Signup_Date]], 0)</f>
        <v>44895</v>
      </c>
    </row>
    <row r="1696" spans="1:9" x14ac:dyDescent="0.25">
      <c r="A1696" t="s">
        <v>1713</v>
      </c>
      <c r="B1696" s="1">
        <v>44465</v>
      </c>
      <c r="C1696">
        <v>1967</v>
      </c>
      <c r="D1696" t="s">
        <v>12</v>
      </c>
      <c r="E1696" t="s">
        <v>22</v>
      </c>
      <c r="F1696" t="s">
        <v>20</v>
      </c>
      <c r="G1696">
        <f ca="1">YEAR(TODAY()) - tbl_Customers[[#This Row],[Birth_Year]]</f>
        <v>58</v>
      </c>
      <c r="H1696" t="str" cm="1">
        <f t="array" aca="1" ref="H16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696" s="1">
        <f>EOMONTH(tbl_Customers[[#This Row],[Signup_Date]], 0)</f>
        <v>44469</v>
      </c>
    </row>
    <row r="1697" spans="1:9" x14ac:dyDescent="0.25">
      <c r="A1697" t="s">
        <v>1714</v>
      </c>
      <c r="B1697" s="1">
        <v>44795</v>
      </c>
      <c r="C1697">
        <v>1982</v>
      </c>
      <c r="D1697" t="s">
        <v>26</v>
      </c>
      <c r="E1697" t="s">
        <v>13</v>
      </c>
      <c r="F1697" t="s">
        <v>14</v>
      </c>
      <c r="G1697">
        <f ca="1">YEAR(TODAY()) - tbl_Customers[[#This Row],[Birth_Year]]</f>
        <v>43</v>
      </c>
      <c r="H1697" t="str" cm="1">
        <f t="array" aca="1" ref="H16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97" s="1">
        <f>EOMONTH(tbl_Customers[[#This Row],[Signup_Date]], 0)</f>
        <v>44804</v>
      </c>
    </row>
    <row r="1698" spans="1:9" x14ac:dyDescent="0.25">
      <c r="A1698" t="s">
        <v>1715</v>
      </c>
      <c r="B1698" s="1">
        <v>44587</v>
      </c>
      <c r="C1698">
        <v>2004</v>
      </c>
      <c r="D1698" t="s">
        <v>7</v>
      </c>
      <c r="E1698" t="s">
        <v>22</v>
      </c>
      <c r="F1698" t="s">
        <v>14</v>
      </c>
      <c r="G1698">
        <f ca="1">YEAR(TODAY()) - tbl_Customers[[#This Row],[Birth_Year]]</f>
        <v>21</v>
      </c>
      <c r="H1698" t="str" cm="1">
        <f t="array" aca="1" ref="H16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698" s="1">
        <f>EOMONTH(tbl_Customers[[#This Row],[Signup_Date]], 0)</f>
        <v>44592</v>
      </c>
    </row>
    <row r="1699" spans="1:9" x14ac:dyDescent="0.25">
      <c r="A1699" t="s">
        <v>1716</v>
      </c>
      <c r="B1699" s="1">
        <v>45039</v>
      </c>
      <c r="C1699">
        <v>1985</v>
      </c>
      <c r="D1699" t="s">
        <v>7</v>
      </c>
      <c r="E1699" t="s">
        <v>13</v>
      </c>
      <c r="F1699" t="s">
        <v>9</v>
      </c>
      <c r="G1699">
        <f ca="1">YEAR(TODAY()) - tbl_Customers[[#This Row],[Birth_Year]]</f>
        <v>40</v>
      </c>
      <c r="H1699" t="str" cm="1">
        <f t="array" aca="1" ref="H16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699" s="1">
        <f>EOMONTH(tbl_Customers[[#This Row],[Signup_Date]], 0)</f>
        <v>45046</v>
      </c>
    </row>
    <row r="1700" spans="1:9" x14ac:dyDescent="0.25">
      <c r="A1700" t="s">
        <v>1717</v>
      </c>
      <c r="B1700" s="1">
        <v>44850</v>
      </c>
      <c r="C1700">
        <v>1979</v>
      </c>
      <c r="D1700" t="s">
        <v>12</v>
      </c>
      <c r="E1700" t="s">
        <v>8</v>
      </c>
      <c r="F1700" t="s">
        <v>20</v>
      </c>
      <c r="G1700">
        <f ca="1">YEAR(TODAY()) - tbl_Customers[[#This Row],[Birth_Year]]</f>
        <v>46</v>
      </c>
      <c r="H1700" t="str" cm="1">
        <f t="array" aca="1" ref="H17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00" s="1">
        <f>EOMONTH(tbl_Customers[[#This Row],[Signup_Date]], 0)</f>
        <v>44865</v>
      </c>
    </row>
    <row r="1701" spans="1:9" x14ac:dyDescent="0.25">
      <c r="A1701" t="s">
        <v>1718</v>
      </c>
      <c r="B1701" s="1">
        <v>44577</v>
      </c>
      <c r="C1701">
        <v>1997</v>
      </c>
      <c r="D1701" t="s">
        <v>26</v>
      </c>
      <c r="E1701" t="s">
        <v>29</v>
      </c>
      <c r="F1701" t="s">
        <v>9</v>
      </c>
      <c r="G1701">
        <f ca="1">YEAR(TODAY()) - tbl_Customers[[#This Row],[Birth_Year]]</f>
        <v>28</v>
      </c>
      <c r="H1701" t="str" cm="1">
        <f t="array" aca="1" ref="H17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01" s="1">
        <f>EOMONTH(tbl_Customers[[#This Row],[Signup_Date]], 0)</f>
        <v>44592</v>
      </c>
    </row>
    <row r="1702" spans="1:9" x14ac:dyDescent="0.25">
      <c r="A1702" t="s">
        <v>1719</v>
      </c>
      <c r="B1702" s="1">
        <v>44307</v>
      </c>
      <c r="C1702">
        <v>1999</v>
      </c>
      <c r="D1702" t="s">
        <v>7</v>
      </c>
      <c r="E1702" t="s">
        <v>8</v>
      </c>
      <c r="F1702" t="s">
        <v>9</v>
      </c>
      <c r="G1702">
        <f ca="1">YEAR(TODAY()) - tbl_Customers[[#This Row],[Birth_Year]]</f>
        <v>26</v>
      </c>
      <c r="H1702" t="str" cm="1">
        <f t="array" aca="1" ref="H17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02" s="1">
        <f>EOMONTH(tbl_Customers[[#This Row],[Signup_Date]], 0)</f>
        <v>44316</v>
      </c>
    </row>
    <row r="1703" spans="1:9" x14ac:dyDescent="0.25">
      <c r="A1703" t="s">
        <v>1720</v>
      </c>
      <c r="B1703" s="1">
        <v>44888</v>
      </c>
      <c r="C1703">
        <v>1990</v>
      </c>
      <c r="D1703" t="s">
        <v>7</v>
      </c>
      <c r="E1703" t="s">
        <v>13</v>
      </c>
      <c r="F1703" t="s">
        <v>20</v>
      </c>
      <c r="G1703">
        <f ca="1">YEAR(TODAY()) - tbl_Customers[[#This Row],[Birth_Year]]</f>
        <v>35</v>
      </c>
      <c r="H1703" t="str" cm="1">
        <f t="array" aca="1" ref="H17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03" s="1">
        <f>EOMONTH(tbl_Customers[[#This Row],[Signup_Date]], 0)</f>
        <v>44895</v>
      </c>
    </row>
    <row r="1704" spans="1:9" x14ac:dyDescent="0.25">
      <c r="A1704" t="s">
        <v>1721</v>
      </c>
      <c r="B1704" s="1">
        <v>44436</v>
      </c>
      <c r="C1704">
        <v>1972</v>
      </c>
      <c r="D1704" t="s">
        <v>17</v>
      </c>
      <c r="E1704" t="s">
        <v>29</v>
      </c>
      <c r="F1704" t="s">
        <v>20</v>
      </c>
      <c r="G1704">
        <f ca="1">YEAR(TODAY()) - tbl_Customers[[#This Row],[Birth_Year]]</f>
        <v>53</v>
      </c>
      <c r="H1704" t="str" cm="1">
        <f t="array" aca="1" ref="H17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04" s="1">
        <f>EOMONTH(tbl_Customers[[#This Row],[Signup_Date]], 0)</f>
        <v>44439</v>
      </c>
    </row>
    <row r="1705" spans="1:9" x14ac:dyDescent="0.25">
      <c r="A1705" t="s">
        <v>1722</v>
      </c>
      <c r="B1705" s="1">
        <v>44679</v>
      </c>
      <c r="C1705">
        <v>2000</v>
      </c>
      <c r="D1705" t="s">
        <v>17</v>
      </c>
      <c r="E1705" t="s">
        <v>29</v>
      </c>
      <c r="F1705" t="s">
        <v>14</v>
      </c>
      <c r="G1705">
        <f ca="1">YEAR(TODAY()) - tbl_Customers[[#This Row],[Birth_Year]]</f>
        <v>25</v>
      </c>
      <c r="H1705" t="str" cm="1">
        <f t="array" aca="1" ref="H17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05" s="1">
        <f>EOMONTH(tbl_Customers[[#This Row],[Signup_Date]], 0)</f>
        <v>44681</v>
      </c>
    </row>
    <row r="1706" spans="1:9" x14ac:dyDescent="0.25">
      <c r="A1706" t="s">
        <v>1723</v>
      </c>
      <c r="B1706" s="1">
        <v>44222</v>
      </c>
      <c r="C1706">
        <v>1994</v>
      </c>
      <c r="D1706" t="s">
        <v>7</v>
      </c>
      <c r="E1706" t="s">
        <v>13</v>
      </c>
      <c r="F1706" t="s">
        <v>9</v>
      </c>
      <c r="G1706">
        <f ca="1">YEAR(TODAY()) - tbl_Customers[[#This Row],[Birth_Year]]</f>
        <v>31</v>
      </c>
      <c r="H1706" t="str" cm="1">
        <f t="array" aca="1" ref="H17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06" s="1">
        <f>EOMONTH(tbl_Customers[[#This Row],[Signup_Date]], 0)</f>
        <v>44227</v>
      </c>
    </row>
    <row r="1707" spans="1:9" x14ac:dyDescent="0.25">
      <c r="A1707" t="s">
        <v>1724</v>
      </c>
      <c r="B1707" s="1">
        <v>44831</v>
      </c>
      <c r="C1707">
        <v>1987</v>
      </c>
      <c r="D1707" t="s">
        <v>12</v>
      </c>
      <c r="E1707" t="s">
        <v>13</v>
      </c>
      <c r="F1707" t="s">
        <v>20</v>
      </c>
      <c r="G1707">
        <f ca="1">YEAR(TODAY()) - tbl_Customers[[#This Row],[Birth_Year]]</f>
        <v>38</v>
      </c>
      <c r="H1707" t="str" cm="1">
        <f t="array" aca="1" ref="H17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07" s="1">
        <f>EOMONTH(tbl_Customers[[#This Row],[Signup_Date]], 0)</f>
        <v>44834</v>
      </c>
    </row>
    <row r="1708" spans="1:9" x14ac:dyDescent="0.25">
      <c r="A1708" t="s">
        <v>1725</v>
      </c>
      <c r="B1708" s="1">
        <v>44771</v>
      </c>
      <c r="C1708">
        <v>1978</v>
      </c>
      <c r="D1708" t="s">
        <v>19</v>
      </c>
      <c r="E1708" t="s">
        <v>22</v>
      </c>
      <c r="F1708" t="s">
        <v>9</v>
      </c>
      <c r="G1708">
        <f ca="1">YEAR(TODAY()) - tbl_Customers[[#This Row],[Birth_Year]]</f>
        <v>47</v>
      </c>
      <c r="H1708" t="str" cm="1">
        <f t="array" aca="1" ref="H17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08" s="1">
        <f>EOMONTH(tbl_Customers[[#This Row],[Signup_Date]], 0)</f>
        <v>44773</v>
      </c>
    </row>
    <row r="1709" spans="1:9" x14ac:dyDescent="0.25">
      <c r="A1709" t="s">
        <v>1726</v>
      </c>
      <c r="B1709" s="1">
        <v>44532</v>
      </c>
      <c r="C1709">
        <v>1978</v>
      </c>
      <c r="D1709" t="s">
        <v>19</v>
      </c>
      <c r="E1709" t="s">
        <v>13</v>
      </c>
      <c r="F1709" t="s">
        <v>9</v>
      </c>
      <c r="G1709">
        <f ca="1">YEAR(TODAY()) - tbl_Customers[[#This Row],[Birth_Year]]</f>
        <v>47</v>
      </c>
      <c r="H1709" t="str" cm="1">
        <f t="array" aca="1" ref="H17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09" s="1">
        <f>EOMONTH(tbl_Customers[[#This Row],[Signup_Date]], 0)</f>
        <v>44561</v>
      </c>
    </row>
    <row r="1710" spans="1:9" x14ac:dyDescent="0.25">
      <c r="A1710" t="s">
        <v>1727</v>
      </c>
      <c r="B1710" s="1">
        <v>44821</v>
      </c>
      <c r="C1710">
        <v>1966</v>
      </c>
      <c r="D1710" t="s">
        <v>7</v>
      </c>
      <c r="E1710" t="s">
        <v>24</v>
      </c>
      <c r="F1710" t="s">
        <v>20</v>
      </c>
      <c r="G1710">
        <f ca="1">YEAR(TODAY()) - tbl_Customers[[#This Row],[Birth_Year]]</f>
        <v>59</v>
      </c>
      <c r="H1710" t="str" cm="1">
        <f t="array" aca="1" ref="H17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10" s="1">
        <f>EOMONTH(tbl_Customers[[#This Row],[Signup_Date]], 0)</f>
        <v>44834</v>
      </c>
    </row>
    <row r="1711" spans="1:9" x14ac:dyDescent="0.25">
      <c r="A1711" t="s">
        <v>1728</v>
      </c>
      <c r="B1711" s="1">
        <v>44423</v>
      </c>
      <c r="C1711">
        <v>2001</v>
      </c>
      <c r="D1711" t="s">
        <v>7</v>
      </c>
      <c r="E1711" t="s">
        <v>13</v>
      </c>
      <c r="F1711" t="s">
        <v>14</v>
      </c>
      <c r="G1711">
        <f ca="1">YEAR(TODAY()) - tbl_Customers[[#This Row],[Birth_Year]]</f>
        <v>24</v>
      </c>
      <c r="H1711" t="str" cm="1">
        <f t="array" aca="1" ref="H17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11" s="1">
        <f>EOMONTH(tbl_Customers[[#This Row],[Signup_Date]], 0)</f>
        <v>44439</v>
      </c>
    </row>
    <row r="1712" spans="1:9" x14ac:dyDescent="0.25">
      <c r="A1712" t="s">
        <v>1729</v>
      </c>
      <c r="B1712" s="1">
        <v>44860</v>
      </c>
      <c r="C1712">
        <v>1969</v>
      </c>
      <c r="D1712" t="s">
        <v>7</v>
      </c>
      <c r="E1712" t="s">
        <v>24</v>
      </c>
      <c r="F1712" t="s">
        <v>9</v>
      </c>
      <c r="G1712">
        <f ca="1">YEAR(TODAY()) - tbl_Customers[[#This Row],[Birth_Year]]</f>
        <v>56</v>
      </c>
      <c r="H1712" t="str" cm="1">
        <f t="array" aca="1" ref="H17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12" s="1">
        <f>EOMONTH(tbl_Customers[[#This Row],[Signup_Date]], 0)</f>
        <v>44865</v>
      </c>
    </row>
    <row r="1713" spans="1:9" x14ac:dyDescent="0.25">
      <c r="A1713" t="s">
        <v>1730</v>
      </c>
      <c r="B1713" s="1">
        <v>44261</v>
      </c>
      <c r="C1713">
        <v>2002</v>
      </c>
      <c r="D1713" t="s">
        <v>12</v>
      </c>
      <c r="E1713" t="s">
        <v>13</v>
      </c>
      <c r="F1713" t="s">
        <v>20</v>
      </c>
      <c r="G1713">
        <f ca="1">YEAR(TODAY()) - tbl_Customers[[#This Row],[Birth_Year]]</f>
        <v>23</v>
      </c>
      <c r="H1713" t="str" cm="1">
        <f t="array" aca="1" ref="H17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13" s="1">
        <f>EOMONTH(tbl_Customers[[#This Row],[Signup_Date]], 0)</f>
        <v>44286</v>
      </c>
    </row>
    <row r="1714" spans="1:9" x14ac:dyDescent="0.25">
      <c r="A1714" t="s">
        <v>1731</v>
      </c>
      <c r="B1714" s="1">
        <v>44847</v>
      </c>
      <c r="C1714">
        <v>1978</v>
      </c>
      <c r="D1714" t="s">
        <v>17</v>
      </c>
      <c r="E1714" t="s">
        <v>22</v>
      </c>
      <c r="F1714" t="s">
        <v>14</v>
      </c>
      <c r="G1714">
        <f ca="1">YEAR(TODAY()) - tbl_Customers[[#This Row],[Birth_Year]]</f>
        <v>47</v>
      </c>
      <c r="H1714" t="str" cm="1">
        <f t="array" aca="1" ref="H17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14" s="1">
        <f>EOMONTH(tbl_Customers[[#This Row],[Signup_Date]], 0)</f>
        <v>44865</v>
      </c>
    </row>
    <row r="1715" spans="1:9" x14ac:dyDescent="0.25">
      <c r="A1715" t="s">
        <v>1732</v>
      </c>
      <c r="B1715" s="1">
        <v>45040</v>
      </c>
      <c r="C1715">
        <v>2003</v>
      </c>
      <c r="D1715" t="s">
        <v>7</v>
      </c>
      <c r="E1715" t="s">
        <v>24</v>
      </c>
      <c r="F1715" t="s">
        <v>9</v>
      </c>
      <c r="G1715">
        <f ca="1">YEAR(TODAY()) - tbl_Customers[[#This Row],[Birth_Year]]</f>
        <v>22</v>
      </c>
      <c r="H1715" t="str" cm="1">
        <f t="array" aca="1" ref="H17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15" s="1">
        <f>EOMONTH(tbl_Customers[[#This Row],[Signup_Date]], 0)</f>
        <v>45046</v>
      </c>
    </row>
    <row r="1716" spans="1:9" x14ac:dyDescent="0.25">
      <c r="A1716" t="s">
        <v>1733</v>
      </c>
      <c r="B1716" s="1">
        <v>44672</v>
      </c>
      <c r="C1716">
        <v>1989</v>
      </c>
      <c r="D1716" t="s">
        <v>7</v>
      </c>
      <c r="E1716" t="s">
        <v>8</v>
      </c>
      <c r="F1716" t="s">
        <v>20</v>
      </c>
      <c r="G1716">
        <f ca="1">YEAR(TODAY()) - tbl_Customers[[#This Row],[Birth_Year]]</f>
        <v>36</v>
      </c>
      <c r="H1716" t="str" cm="1">
        <f t="array" aca="1" ref="H17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16" s="1">
        <f>EOMONTH(tbl_Customers[[#This Row],[Signup_Date]], 0)</f>
        <v>44681</v>
      </c>
    </row>
    <row r="1717" spans="1:9" x14ac:dyDescent="0.25">
      <c r="A1717" t="s">
        <v>1734</v>
      </c>
      <c r="B1717" s="1">
        <v>44914</v>
      </c>
      <c r="C1717">
        <v>1984</v>
      </c>
      <c r="D1717" t="s">
        <v>26</v>
      </c>
      <c r="E1717" t="s">
        <v>24</v>
      </c>
      <c r="F1717" t="s">
        <v>9</v>
      </c>
      <c r="G1717">
        <f ca="1">YEAR(TODAY()) - tbl_Customers[[#This Row],[Birth_Year]]</f>
        <v>41</v>
      </c>
      <c r="H1717" t="str" cm="1">
        <f t="array" aca="1" ref="H17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17" s="1">
        <f>EOMONTH(tbl_Customers[[#This Row],[Signup_Date]], 0)</f>
        <v>44926</v>
      </c>
    </row>
    <row r="1718" spans="1:9" x14ac:dyDescent="0.25">
      <c r="A1718" t="s">
        <v>1735</v>
      </c>
      <c r="B1718" s="1">
        <v>44506</v>
      </c>
      <c r="C1718">
        <v>1966</v>
      </c>
      <c r="D1718" t="s">
        <v>12</v>
      </c>
      <c r="E1718" t="s">
        <v>22</v>
      </c>
      <c r="F1718" t="s">
        <v>20</v>
      </c>
      <c r="G1718">
        <f ca="1">YEAR(TODAY()) - tbl_Customers[[#This Row],[Birth_Year]]</f>
        <v>59</v>
      </c>
      <c r="H1718" t="str" cm="1">
        <f t="array" aca="1" ref="H17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18" s="1">
        <f>EOMONTH(tbl_Customers[[#This Row],[Signup_Date]], 0)</f>
        <v>44530</v>
      </c>
    </row>
    <row r="1719" spans="1:9" x14ac:dyDescent="0.25">
      <c r="A1719" t="s">
        <v>1736</v>
      </c>
      <c r="B1719" s="1">
        <v>44861</v>
      </c>
      <c r="C1719">
        <v>2003</v>
      </c>
      <c r="D1719" t="s">
        <v>7</v>
      </c>
      <c r="E1719" t="s">
        <v>24</v>
      </c>
      <c r="F1719" t="s">
        <v>20</v>
      </c>
      <c r="G1719">
        <f ca="1">YEAR(TODAY()) - tbl_Customers[[#This Row],[Birth_Year]]</f>
        <v>22</v>
      </c>
      <c r="H1719" t="str" cm="1">
        <f t="array" aca="1" ref="H17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19" s="1">
        <f>EOMONTH(tbl_Customers[[#This Row],[Signup_Date]], 0)</f>
        <v>44865</v>
      </c>
    </row>
    <row r="1720" spans="1:9" x14ac:dyDescent="0.25">
      <c r="A1720" t="s">
        <v>1737</v>
      </c>
      <c r="B1720" s="1">
        <v>44615</v>
      </c>
      <c r="C1720">
        <v>1970</v>
      </c>
      <c r="D1720" t="s">
        <v>26</v>
      </c>
      <c r="E1720" t="s">
        <v>13</v>
      </c>
      <c r="F1720" t="s">
        <v>9</v>
      </c>
      <c r="G1720">
        <f ca="1">YEAR(TODAY()) - tbl_Customers[[#This Row],[Birth_Year]]</f>
        <v>55</v>
      </c>
      <c r="H1720" t="str" cm="1">
        <f t="array" aca="1" ref="H17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20" s="1">
        <f>EOMONTH(tbl_Customers[[#This Row],[Signup_Date]], 0)</f>
        <v>44620</v>
      </c>
    </row>
    <row r="1721" spans="1:9" x14ac:dyDescent="0.25">
      <c r="A1721" t="s">
        <v>1738</v>
      </c>
      <c r="B1721" s="1">
        <v>44316</v>
      </c>
      <c r="C1721">
        <v>1981</v>
      </c>
      <c r="D1721" t="s">
        <v>19</v>
      </c>
      <c r="E1721" t="s">
        <v>13</v>
      </c>
      <c r="F1721" t="s">
        <v>9</v>
      </c>
      <c r="G1721">
        <f ca="1">YEAR(TODAY()) - tbl_Customers[[#This Row],[Birth_Year]]</f>
        <v>44</v>
      </c>
      <c r="H1721" t="str" cm="1">
        <f t="array" aca="1" ref="H17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21" s="1">
        <f>EOMONTH(tbl_Customers[[#This Row],[Signup_Date]], 0)</f>
        <v>44316</v>
      </c>
    </row>
    <row r="1722" spans="1:9" x14ac:dyDescent="0.25">
      <c r="A1722" t="s">
        <v>1739</v>
      </c>
      <c r="B1722" s="1">
        <v>44340</v>
      </c>
      <c r="C1722">
        <v>1989</v>
      </c>
      <c r="D1722" t="s">
        <v>7</v>
      </c>
      <c r="E1722" t="s">
        <v>22</v>
      </c>
      <c r="F1722" t="s">
        <v>20</v>
      </c>
      <c r="G1722">
        <f ca="1">YEAR(TODAY()) - tbl_Customers[[#This Row],[Birth_Year]]</f>
        <v>36</v>
      </c>
      <c r="H1722" t="str" cm="1">
        <f t="array" aca="1" ref="H17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22" s="1">
        <f>EOMONTH(tbl_Customers[[#This Row],[Signup_Date]], 0)</f>
        <v>44347</v>
      </c>
    </row>
    <row r="1723" spans="1:9" x14ac:dyDescent="0.25">
      <c r="A1723" t="s">
        <v>1740</v>
      </c>
      <c r="B1723" s="1">
        <v>44243</v>
      </c>
      <c r="C1723">
        <v>1992</v>
      </c>
      <c r="D1723" t="s">
        <v>7</v>
      </c>
      <c r="E1723" t="s">
        <v>29</v>
      </c>
      <c r="F1723" t="s">
        <v>14</v>
      </c>
      <c r="G1723">
        <f ca="1">YEAR(TODAY()) - tbl_Customers[[#This Row],[Birth_Year]]</f>
        <v>33</v>
      </c>
      <c r="H1723" t="str" cm="1">
        <f t="array" aca="1" ref="H17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23" s="1">
        <f>EOMONTH(tbl_Customers[[#This Row],[Signup_Date]], 0)</f>
        <v>44255</v>
      </c>
    </row>
    <row r="1724" spans="1:9" x14ac:dyDescent="0.25">
      <c r="A1724" t="s">
        <v>1741</v>
      </c>
      <c r="B1724" s="1">
        <v>44235</v>
      </c>
      <c r="C1724">
        <v>1966</v>
      </c>
      <c r="D1724" t="s">
        <v>26</v>
      </c>
      <c r="E1724" t="s">
        <v>13</v>
      </c>
      <c r="F1724" t="s">
        <v>9</v>
      </c>
      <c r="G1724">
        <f ca="1">YEAR(TODAY()) - tbl_Customers[[#This Row],[Birth_Year]]</f>
        <v>59</v>
      </c>
      <c r="H1724" t="str" cm="1">
        <f t="array" aca="1" ref="H17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24" s="1">
        <f>EOMONTH(tbl_Customers[[#This Row],[Signup_Date]], 0)</f>
        <v>44255</v>
      </c>
    </row>
    <row r="1725" spans="1:9" x14ac:dyDescent="0.25">
      <c r="A1725" t="s">
        <v>1742</v>
      </c>
      <c r="B1725" s="1">
        <v>44508</v>
      </c>
      <c r="C1725">
        <v>1999</v>
      </c>
      <c r="D1725" t="s">
        <v>12</v>
      </c>
      <c r="E1725" t="s">
        <v>8</v>
      </c>
      <c r="F1725" t="s">
        <v>20</v>
      </c>
      <c r="G1725">
        <f ca="1">YEAR(TODAY()) - tbl_Customers[[#This Row],[Birth_Year]]</f>
        <v>26</v>
      </c>
      <c r="H1725" t="str" cm="1">
        <f t="array" aca="1" ref="H17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25" s="1">
        <f>EOMONTH(tbl_Customers[[#This Row],[Signup_Date]], 0)</f>
        <v>44530</v>
      </c>
    </row>
    <row r="1726" spans="1:9" x14ac:dyDescent="0.25">
      <c r="A1726" t="s">
        <v>1743</v>
      </c>
      <c r="B1726" s="1">
        <v>44701</v>
      </c>
      <c r="C1726">
        <v>2001</v>
      </c>
      <c r="D1726" t="s">
        <v>7</v>
      </c>
      <c r="E1726" t="s">
        <v>22</v>
      </c>
      <c r="F1726" t="s">
        <v>20</v>
      </c>
      <c r="G1726">
        <f ca="1">YEAR(TODAY()) - tbl_Customers[[#This Row],[Birth_Year]]</f>
        <v>24</v>
      </c>
      <c r="H1726" t="str" cm="1">
        <f t="array" aca="1" ref="H17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26" s="1">
        <f>EOMONTH(tbl_Customers[[#This Row],[Signup_Date]], 0)</f>
        <v>44712</v>
      </c>
    </row>
    <row r="1727" spans="1:9" x14ac:dyDescent="0.25">
      <c r="A1727" t="s">
        <v>1744</v>
      </c>
      <c r="B1727" s="1">
        <v>44315</v>
      </c>
      <c r="C1727">
        <v>1969</v>
      </c>
      <c r="D1727" t="s">
        <v>19</v>
      </c>
      <c r="E1727" t="s">
        <v>24</v>
      </c>
      <c r="F1727" t="s">
        <v>14</v>
      </c>
      <c r="G1727">
        <f ca="1">YEAR(TODAY()) - tbl_Customers[[#This Row],[Birth_Year]]</f>
        <v>56</v>
      </c>
      <c r="H1727" t="str" cm="1">
        <f t="array" aca="1" ref="H17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27" s="1">
        <f>EOMONTH(tbl_Customers[[#This Row],[Signup_Date]], 0)</f>
        <v>44316</v>
      </c>
    </row>
    <row r="1728" spans="1:9" x14ac:dyDescent="0.25">
      <c r="A1728" t="s">
        <v>1745</v>
      </c>
      <c r="B1728" s="1">
        <v>44296</v>
      </c>
      <c r="C1728">
        <v>1965</v>
      </c>
      <c r="D1728" t="s">
        <v>7</v>
      </c>
      <c r="E1728" t="s">
        <v>24</v>
      </c>
      <c r="F1728" t="s">
        <v>14</v>
      </c>
      <c r="G1728">
        <f ca="1">YEAR(TODAY()) - tbl_Customers[[#This Row],[Birth_Year]]</f>
        <v>60</v>
      </c>
      <c r="H1728" t="str" cm="1">
        <f t="array" aca="1" ref="H17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28" s="1">
        <f>EOMONTH(tbl_Customers[[#This Row],[Signup_Date]], 0)</f>
        <v>44316</v>
      </c>
    </row>
    <row r="1729" spans="1:9" x14ac:dyDescent="0.25">
      <c r="A1729" t="s">
        <v>1746</v>
      </c>
      <c r="B1729" s="1">
        <v>44437</v>
      </c>
      <c r="C1729">
        <v>2004</v>
      </c>
      <c r="D1729" t="s">
        <v>19</v>
      </c>
      <c r="E1729" t="s">
        <v>8</v>
      </c>
      <c r="F1729" t="s">
        <v>14</v>
      </c>
      <c r="G1729">
        <f ca="1">YEAR(TODAY()) - tbl_Customers[[#This Row],[Birth_Year]]</f>
        <v>21</v>
      </c>
      <c r="H1729" t="str" cm="1">
        <f t="array" aca="1" ref="H17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29" s="1">
        <f>EOMONTH(tbl_Customers[[#This Row],[Signup_Date]], 0)</f>
        <v>44439</v>
      </c>
    </row>
    <row r="1730" spans="1:9" x14ac:dyDescent="0.25">
      <c r="A1730" t="s">
        <v>1747</v>
      </c>
      <c r="B1730" s="1">
        <v>44747</v>
      </c>
      <c r="C1730">
        <v>1976</v>
      </c>
      <c r="D1730" t="s">
        <v>17</v>
      </c>
      <c r="E1730" t="s">
        <v>13</v>
      </c>
      <c r="F1730" t="s">
        <v>9</v>
      </c>
      <c r="G1730">
        <f ca="1">YEAR(TODAY()) - tbl_Customers[[#This Row],[Birth_Year]]</f>
        <v>49</v>
      </c>
      <c r="H1730" t="str" cm="1">
        <f t="array" aca="1" ref="H17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30" s="1">
        <f>EOMONTH(tbl_Customers[[#This Row],[Signup_Date]], 0)</f>
        <v>44773</v>
      </c>
    </row>
    <row r="1731" spans="1:9" x14ac:dyDescent="0.25">
      <c r="A1731" t="s">
        <v>1748</v>
      </c>
      <c r="B1731" s="1">
        <v>44335</v>
      </c>
      <c r="C1731">
        <v>2000</v>
      </c>
      <c r="D1731" t="s">
        <v>17</v>
      </c>
      <c r="E1731" t="s">
        <v>22</v>
      </c>
      <c r="F1731" t="s">
        <v>20</v>
      </c>
      <c r="G1731">
        <f ca="1">YEAR(TODAY()) - tbl_Customers[[#This Row],[Birth_Year]]</f>
        <v>25</v>
      </c>
      <c r="H1731" t="str" cm="1">
        <f t="array" aca="1" ref="H17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31" s="1">
        <f>EOMONTH(tbl_Customers[[#This Row],[Signup_Date]], 0)</f>
        <v>44347</v>
      </c>
    </row>
    <row r="1732" spans="1:9" x14ac:dyDescent="0.25">
      <c r="A1732" t="s">
        <v>1749</v>
      </c>
      <c r="B1732" s="1">
        <v>44594</v>
      </c>
      <c r="C1732">
        <v>1987</v>
      </c>
      <c r="D1732" t="s">
        <v>19</v>
      </c>
      <c r="E1732" t="s">
        <v>8</v>
      </c>
      <c r="F1732" t="s">
        <v>20</v>
      </c>
      <c r="G1732">
        <f ca="1">YEAR(TODAY()) - tbl_Customers[[#This Row],[Birth_Year]]</f>
        <v>38</v>
      </c>
      <c r="H1732" t="str" cm="1">
        <f t="array" aca="1" ref="H17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32" s="1">
        <f>EOMONTH(tbl_Customers[[#This Row],[Signup_Date]], 0)</f>
        <v>44620</v>
      </c>
    </row>
    <row r="1733" spans="1:9" x14ac:dyDescent="0.25">
      <c r="A1733" t="s">
        <v>1750</v>
      </c>
      <c r="B1733" s="1">
        <v>44661</v>
      </c>
      <c r="C1733">
        <v>1995</v>
      </c>
      <c r="D1733" t="s">
        <v>12</v>
      </c>
      <c r="E1733" t="s">
        <v>13</v>
      </c>
      <c r="F1733" t="s">
        <v>20</v>
      </c>
      <c r="G1733">
        <f ca="1">YEAR(TODAY()) - tbl_Customers[[#This Row],[Birth_Year]]</f>
        <v>30</v>
      </c>
      <c r="H1733" t="str" cm="1">
        <f t="array" aca="1" ref="H17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33" s="1">
        <f>EOMONTH(tbl_Customers[[#This Row],[Signup_Date]], 0)</f>
        <v>44681</v>
      </c>
    </row>
    <row r="1734" spans="1:9" x14ac:dyDescent="0.25">
      <c r="A1734" t="s">
        <v>1751</v>
      </c>
      <c r="B1734" s="1">
        <v>44576</v>
      </c>
      <c r="C1734">
        <v>1975</v>
      </c>
      <c r="D1734" t="s">
        <v>7</v>
      </c>
      <c r="E1734" t="s">
        <v>22</v>
      </c>
      <c r="F1734" t="s">
        <v>14</v>
      </c>
      <c r="G1734">
        <f ca="1">YEAR(TODAY()) - tbl_Customers[[#This Row],[Birth_Year]]</f>
        <v>50</v>
      </c>
      <c r="H1734" t="str" cm="1">
        <f t="array" aca="1" ref="H17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34" s="1">
        <f>EOMONTH(tbl_Customers[[#This Row],[Signup_Date]], 0)</f>
        <v>44592</v>
      </c>
    </row>
    <row r="1735" spans="1:9" x14ac:dyDescent="0.25">
      <c r="A1735" t="s">
        <v>1752</v>
      </c>
      <c r="B1735" s="1">
        <v>44883</v>
      </c>
      <c r="C1735">
        <v>1974</v>
      </c>
      <c r="D1735" t="s">
        <v>7</v>
      </c>
      <c r="E1735" t="s">
        <v>24</v>
      </c>
      <c r="F1735" t="s">
        <v>20</v>
      </c>
      <c r="G1735">
        <f ca="1">YEAR(TODAY()) - tbl_Customers[[#This Row],[Birth_Year]]</f>
        <v>51</v>
      </c>
      <c r="H1735" t="str" cm="1">
        <f t="array" aca="1" ref="H17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35" s="1">
        <f>EOMONTH(tbl_Customers[[#This Row],[Signup_Date]], 0)</f>
        <v>44895</v>
      </c>
    </row>
    <row r="1736" spans="1:9" x14ac:dyDescent="0.25">
      <c r="A1736" t="s">
        <v>1753</v>
      </c>
      <c r="B1736" s="1">
        <v>44957</v>
      </c>
      <c r="C1736">
        <v>1967</v>
      </c>
      <c r="D1736" t="s">
        <v>17</v>
      </c>
      <c r="E1736" t="s">
        <v>22</v>
      </c>
      <c r="F1736" t="s">
        <v>9</v>
      </c>
      <c r="G1736">
        <f ca="1">YEAR(TODAY()) - tbl_Customers[[#This Row],[Birth_Year]]</f>
        <v>58</v>
      </c>
      <c r="H1736" t="str" cm="1">
        <f t="array" aca="1" ref="H17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36" s="1">
        <f>EOMONTH(tbl_Customers[[#This Row],[Signup_Date]], 0)</f>
        <v>44957</v>
      </c>
    </row>
    <row r="1737" spans="1:9" x14ac:dyDescent="0.25">
      <c r="A1737" t="s">
        <v>1754</v>
      </c>
      <c r="B1737" s="1">
        <v>44910</v>
      </c>
      <c r="C1737">
        <v>1978</v>
      </c>
      <c r="D1737" t="s">
        <v>19</v>
      </c>
      <c r="E1737" t="s">
        <v>29</v>
      </c>
      <c r="F1737" t="s">
        <v>14</v>
      </c>
      <c r="G1737">
        <f ca="1">YEAR(TODAY()) - tbl_Customers[[#This Row],[Birth_Year]]</f>
        <v>47</v>
      </c>
      <c r="H1737" t="str" cm="1">
        <f t="array" aca="1" ref="H17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37" s="1">
        <f>EOMONTH(tbl_Customers[[#This Row],[Signup_Date]], 0)</f>
        <v>44926</v>
      </c>
    </row>
    <row r="1738" spans="1:9" x14ac:dyDescent="0.25">
      <c r="A1738" t="s">
        <v>1755</v>
      </c>
      <c r="B1738" s="1">
        <v>44750</v>
      </c>
      <c r="C1738">
        <v>1980</v>
      </c>
      <c r="D1738" t="s">
        <v>7</v>
      </c>
      <c r="E1738" t="s">
        <v>22</v>
      </c>
      <c r="F1738" t="s">
        <v>14</v>
      </c>
      <c r="G1738">
        <f ca="1">YEAR(TODAY()) - tbl_Customers[[#This Row],[Birth_Year]]</f>
        <v>45</v>
      </c>
      <c r="H1738" t="str" cm="1">
        <f t="array" aca="1" ref="H17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38" s="1">
        <f>EOMONTH(tbl_Customers[[#This Row],[Signup_Date]], 0)</f>
        <v>44773</v>
      </c>
    </row>
    <row r="1739" spans="1:9" x14ac:dyDescent="0.25">
      <c r="A1739" t="s">
        <v>1756</v>
      </c>
      <c r="B1739" s="1">
        <v>44626</v>
      </c>
      <c r="C1739">
        <v>1974</v>
      </c>
      <c r="D1739" t="s">
        <v>7</v>
      </c>
      <c r="E1739" t="s">
        <v>29</v>
      </c>
      <c r="F1739" t="s">
        <v>14</v>
      </c>
      <c r="G1739">
        <f ca="1">YEAR(TODAY()) - tbl_Customers[[#This Row],[Birth_Year]]</f>
        <v>51</v>
      </c>
      <c r="H1739" t="str" cm="1">
        <f t="array" aca="1" ref="H17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39" s="1">
        <f>EOMONTH(tbl_Customers[[#This Row],[Signup_Date]], 0)</f>
        <v>44651</v>
      </c>
    </row>
    <row r="1740" spans="1:9" x14ac:dyDescent="0.25">
      <c r="A1740" t="s">
        <v>1757</v>
      </c>
      <c r="B1740" s="1">
        <v>44798</v>
      </c>
      <c r="C1740">
        <v>1993</v>
      </c>
      <c r="D1740" t="s">
        <v>12</v>
      </c>
      <c r="E1740" t="s">
        <v>22</v>
      </c>
      <c r="F1740" t="s">
        <v>14</v>
      </c>
      <c r="G1740">
        <f ca="1">YEAR(TODAY()) - tbl_Customers[[#This Row],[Birth_Year]]</f>
        <v>32</v>
      </c>
      <c r="H1740" t="str" cm="1">
        <f t="array" aca="1" ref="H17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40" s="1">
        <f>EOMONTH(tbl_Customers[[#This Row],[Signup_Date]], 0)</f>
        <v>44804</v>
      </c>
    </row>
    <row r="1741" spans="1:9" x14ac:dyDescent="0.25">
      <c r="A1741" t="s">
        <v>1758</v>
      </c>
      <c r="B1741" s="1">
        <v>44957</v>
      </c>
      <c r="C1741">
        <v>1974</v>
      </c>
      <c r="D1741" t="s">
        <v>26</v>
      </c>
      <c r="E1741" t="s">
        <v>29</v>
      </c>
      <c r="F1741" t="s">
        <v>9</v>
      </c>
      <c r="G1741">
        <f ca="1">YEAR(TODAY()) - tbl_Customers[[#This Row],[Birth_Year]]</f>
        <v>51</v>
      </c>
      <c r="H1741" t="str" cm="1">
        <f t="array" aca="1" ref="H17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41" s="1">
        <f>EOMONTH(tbl_Customers[[#This Row],[Signup_Date]], 0)</f>
        <v>44957</v>
      </c>
    </row>
    <row r="1742" spans="1:9" x14ac:dyDescent="0.25">
      <c r="A1742" t="s">
        <v>1759</v>
      </c>
      <c r="B1742" s="1">
        <v>44941</v>
      </c>
      <c r="C1742">
        <v>1976</v>
      </c>
      <c r="D1742" t="s">
        <v>17</v>
      </c>
      <c r="E1742" t="s">
        <v>24</v>
      </c>
      <c r="F1742" t="s">
        <v>20</v>
      </c>
      <c r="G1742">
        <f ca="1">YEAR(TODAY()) - tbl_Customers[[#This Row],[Birth_Year]]</f>
        <v>49</v>
      </c>
      <c r="H1742" t="str" cm="1">
        <f t="array" aca="1" ref="H17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42" s="1">
        <f>EOMONTH(tbl_Customers[[#This Row],[Signup_Date]], 0)</f>
        <v>44957</v>
      </c>
    </row>
    <row r="1743" spans="1:9" x14ac:dyDescent="0.25">
      <c r="A1743" t="s">
        <v>1760</v>
      </c>
      <c r="B1743" s="1">
        <v>44355</v>
      </c>
      <c r="C1743">
        <v>1994</v>
      </c>
      <c r="D1743" t="s">
        <v>17</v>
      </c>
      <c r="E1743" t="s">
        <v>13</v>
      </c>
      <c r="F1743" t="s">
        <v>9</v>
      </c>
      <c r="G1743">
        <f ca="1">YEAR(TODAY()) - tbl_Customers[[#This Row],[Birth_Year]]</f>
        <v>31</v>
      </c>
      <c r="H1743" t="str" cm="1">
        <f t="array" aca="1" ref="H17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43" s="1">
        <f>EOMONTH(tbl_Customers[[#This Row],[Signup_Date]], 0)</f>
        <v>44377</v>
      </c>
    </row>
    <row r="1744" spans="1:9" x14ac:dyDescent="0.25">
      <c r="A1744" t="s">
        <v>1761</v>
      </c>
      <c r="B1744" s="1">
        <v>44621</v>
      </c>
      <c r="C1744">
        <v>1965</v>
      </c>
      <c r="D1744" t="s">
        <v>26</v>
      </c>
      <c r="E1744" t="s">
        <v>29</v>
      </c>
      <c r="F1744" t="s">
        <v>20</v>
      </c>
      <c r="G1744">
        <f ca="1">YEAR(TODAY()) - tbl_Customers[[#This Row],[Birth_Year]]</f>
        <v>60</v>
      </c>
      <c r="H1744" t="str" cm="1">
        <f t="array" aca="1" ref="H17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44" s="1">
        <f>EOMONTH(tbl_Customers[[#This Row],[Signup_Date]], 0)</f>
        <v>44651</v>
      </c>
    </row>
    <row r="1745" spans="1:9" x14ac:dyDescent="0.25">
      <c r="A1745" t="s">
        <v>1762</v>
      </c>
      <c r="B1745" s="1">
        <v>44867</v>
      </c>
      <c r="C1745">
        <v>1969</v>
      </c>
      <c r="D1745" t="s">
        <v>7</v>
      </c>
      <c r="E1745" t="s">
        <v>29</v>
      </c>
      <c r="F1745" t="s">
        <v>9</v>
      </c>
      <c r="G1745">
        <f ca="1">YEAR(TODAY()) - tbl_Customers[[#This Row],[Birth_Year]]</f>
        <v>56</v>
      </c>
      <c r="H1745" t="str" cm="1">
        <f t="array" aca="1" ref="H17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45" s="1">
        <f>EOMONTH(tbl_Customers[[#This Row],[Signup_Date]], 0)</f>
        <v>44895</v>
      </c>
    </row>
    <row r="1746" spans="1:9" x14ac:dyDescent="0.25">
      <c r="A1746" t="s">
        <v>1763</v>
      </c>
      <c r="B1746" s="1">
        <v>44298</v>
      </c>
      <c r="C1746">
        <v>1984</v>
      </c>
      <c r="D1746" t="s">
        <v>12</v>
      </c>
      <c r="E1746" t="s">
        <v>24</v>
      </c>
      <c r="F1746" t="s">
        <v>14</v>
      </c>
      <c r="G1746">
        <f ca="1">YEAR(TODAY()) - tbl_Customers[[#This Row],[Birth_Year]]</f>
        <v>41</v>
      </c>
      <c r="H1746" t="str" cm="1">
        <f t="array" aca="1" ref="H17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46" s="1">
        <f>EOMONTH(tbl_Customers[[#This Row],[Signup_Date]], 0)</f>
        <v>44316</v>
      </c>
    </row>
    <row r="1747" spans="1:9" x14ac:dyDescent="0.25">
      <c r="A1747" t="s">
        <v>1764</v>
      </c>
      <c r="B1747" s="1">
        <v>45050</v>
      </c>
      <c r="C1747">
        <v>1972</v>
      </c>
      <c r="D1747" t="s">
        <v>12</v>
      </c>
      <c r="E1747" t="s">
        <v>29</v>
      </c>
      <c r="F1747" t="s">
        <v>14</v>
      </c>
      <c r="G1747">
        <f ca="1">YEAR(TODAY()) - tbl_Customers[[#This Row],[Birth_Year]]</f>
        <v>53</v>
      </c>
      <c r="H1747" t="str" cm="1">
        <f t="array" aca="1" ref="H17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47" s="1">
        <f>EOMONTH(tbl_Customers[[#This Row],[Signup_Date]], 0)</f>
        <v>45077</v>
      </c>
    </row>
    <row r="1748" spans="1:9" x14ac:dyDescent="0.25">
      <c r="A1748" t="s">
        <v>1765</v>
      </c>
      <c r="B1748" s="1">
        <v>44698</v>
      </c>
      <c r="C1748">
        <v>1976</v>
      </c>
      <c r="D1748" t="s">
        <v>17</v>
      </c>
      <c r="E1748" t="s">
        <v>8</v>
      </c>
      <c r="F1748" t="s">
        <v>9</v>
      </c>
      <c r="G1748">
        <f ca="1">YEAR(TODAY()) - tbl_Customers[[#This Row],[Birth_Year]]</f>
        <v>49</v>
      </c>
      <c r="H1748" t="str" cm="1">
        <f t="array" aca="1" ref="H17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48" s="1">
        <f>EOMONTH(tbl_Customers[[#This Row],[Signup_Date]], 0)</f>
        <v>44712</v>
      </c>
    </row>
    <row r="1749" spans="1:9" x14ac:dyDescent="0.25">
      <c r="A1749" t="s">
        <v>1766</v>
      </c>
      <c r="B1749" s="1">
        <v>44827</v>
      </c>
      <c r="C1749">
        <v>1965</v>
      </c>
      <c r="D1749" t="s">
        <v>12</v>
      </c>
      <c r="E1749" t="s">
        <v>24</v>
      </c>
      <c r="F1749" t="s">
        <v>9</v>
      </c>
      <c r="G1749">
        <f ca="1">YEAR(TODAY()) - tbl_Customers[[#This Row],[Birth_Year]]</f>
        <v>60</v>
      </c>
      <c r="H1749" t="str" cm="1">
        <f t="array" aca="1" ref="H17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49" s="1">
        <f>EOMONTH(tbl_Customers[[#This Row],[Signup_Date]], 0)</f>
        <v>44834</v>
      </c>
    </row>
    <row r="1750" spans="1:9" x14ac:dyDescent="0.25">
      <c r="A1750" t="s">
        <v>1767</v>
      </c>
      <c r="B1750" s="1">
        <v>44614</v>
      </c>
      <c r="C1750">
        <v>1984</v>
      </c>
      <c r="D1750" t="s">
        <v>26</v>
      </c>
      <c r="E1750" t="s">
        <v>8</v>
      </c>
      <c r="F1750" t="s">
        <v>20</v>
      </c>
      <c r="G1750">
        <f ca="1">YEAR(TODAY()) - tbl_Customers[[#This Row],[Birth_Year]]</f>
        <v>41</v>
      </c>
      <c r="H1750" t="str" cm="1">
        <f t="array" aca="1" ref="H17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50" s="1">
        <f>EOMONTH(tbl_Customers[[#This Row],[Signup_Date]], 0)</f>
        <v>44620</v>
      </c>
    </row>
    <row r="1751" spans="1:9" x14ac:dyDescent="0.25">
      <c r="A1751" t="s">
        <v>1768</v>
      </c>
      <c r="B1751" s="1">
        <v>44483</v>
      </c>
      <c r="C1751">
        <v>1992</v>
      </c>
      <c r="D1751" t="s">
        <v>7</v>
      </c>
      <c r="E1751" t="s">
        <v>24</v>
      </c>
      <c r="F1751" t="s">
        <v>9</v>
      </c>
      <c r="G1751">
        <f ca="1">YEAR(TODAY()) - tbl_Customers[[#This Row],[Birth_Year]]</f>
        <v>33</v>
      </c>
      <c r="H1751" t="str" cm="1">
        <f t="array" aca="1" ref="H17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51" s="1">
        <f>EOMONTH(tbl_Customers[[#This Row],[Signup_Date]], 0)</f>
        <v>44500</v>
      </c>
    </row>
    <row r="1752" spans="1:9" x14ac:dyDescent="0.25">
      <c r="A1752" t="s">
        <v>1769</v>
      </c>
      <c r="B1752" s="1">
        <v>44230</v>
      </c>
      <c r="C1752">
        <v>2001</v>
      </c>
      <c r="D1752" t="s">
        <v>26</v>
      </c>
      <c r="E1752" t="s">
        <v>29</v>
      </c>
      <c r="F1752" t="s">
        <v>9</v>
      </c>
      <c r="G1752">
        <f ca="1">YEAR(TODAY()) - tbl_Customers[[#This Row],[Birth_Year]]</f>
        <v>24</v>
      </c>
      <c r="H1752" t="str" cm="1">
        <f t="array" aca="1" ref="H17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52" s="1">
        <f>EOMONTH(tbl_Customers[[#This Row],[Signup_Date]], 0)</f>
        <v>44255</v>
      </c>
    </row>
    <row r="1753" spans="1:9" x14ac:dyDescent="0.25">
      <c r="A1753" t="s">
        <v>1770</v>
      </c>
      <c r="B1753" s="1">
        <v>44903</v>
      </c>
      <c r="C1753">
        <v>2001</v>
      </c>
      <c r="D1753" t="s">
        <v>19</v>
      </c>
      <c r="E1753" t="s">
        <v>8</v>
      </c>
      <c r="F1753" t="s">
        <v>20</v>
      </c>
      <c r="G1753">
        <f ca="1">YEAR(TODAY()) - tbl_Customers[[#This Row],[Birth_Year]]</f>
        <v>24</v>
      </c>
      <c r="H1753" t="str" cm="1">
        <f t="array" aca="1" ref="H17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53" s="1">
        <f>EOMONTH(tbl_Customers[[#This Row],[Signup_Date]], 0)</f>
        <v>44926</v>
      </c>
    </row>
    <row r="1754" spans="1:9" x14ac:dyDescent="0.25">
      <c r="A1754" t="s">
        <v>1771</v>
      </c>
      <c r="B1754" s="1">
        <v>44576</v>
      </c>
      <c r="C1754">
        <v>1976</v>
      </c>
      <c r="D1754" t="s">
        <v>17</v>
      </c>
      <c r="E1754" t="s">
        <v>29</v>
      </c>
      <c r="F1754" t="s">
        <v>20</v>
      </c>
      <c r="G1754">
        <f ca="1">YEAR(TODAY()) - tbl_Customers[[#This Row],[Birth_Year]]</f>
        <v>49</v>
      </c>
      <c r="H1754" t="str" cm="1">
        <f t="array" aca="1" ref="H17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54" s="1">
        <f>EOMONTH(tbl_Customers[[#This Row],[Signup_Date]], 0)</f>
        <v>44592</v>
      </c>
    </row>
    <row r="1755" spans="1:9" x14ac:dyDescent="0.25">
      <c r="A1755" t="s">
        <v>1772</v>
      </c>
      <c r="B1755" s="1">
        <v>44419</v>
      </c>
      <c r="C1755">
        <v>2001</v>
      </c>
      <c r="D1755" t="s">
        <v>12</v>
      </c>
      <c r="E1755" t="s">
        <v>24</v>
      </c>
      <c r="F1755" t="s">
        <v>20</v>
      </c>
      <c r="G1755">
        <f ca="1">YEAR(TODAY()) - tbl_Customers[[#This Row],[Birth_Year]]</f>
        <v>24</v>
      </c>
      <c r="H1755" t="str" cm="1">
        <f t="array" aca="1" ref="H17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55" s="1">
        <f>EOMONTH(tbl_Customers[[#This Row],[Signup_Date]], 0)</f>
        <v>44439</v>
      </c>
    </row>
    <row r="1756" spans="1:9" x14ac:dyDescent="0.25">
      <c r="A1756" t="s">
        <v>1773</v>
      </c>
      <c r="B1756" s="1">
        <v>44651</v>
      </c>
      <c r="C1756">
        <v>1992</v>
      </c>
      <c r="D1756" t="s">
        <v>19</v>
      </c>
      <c r="E1756" t="s">
        <v>29</v>
      </c>
      <c r="F1756" t="s">
        <v>9</v>
      </c>
      <c r="G1756">
        <f ca="1">YEAR(TODAY()) - tbl_Customers[[#This Row],[Birth_Year]]</f>
        <v>33</v>
      </c>
      <c r="H1756" t="str" cm="1">
        <f t="array" aca="1" ref="H17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56" s="1">
        <f>EOMONTH(tbl_Customers[[#This Row],[Signup_Date]], 0)</f>
        <v>44651</v>
      </c>
    </row>
    <row r="1757" spans="1:9" x14ac:dyDescent="0.25">
      <c r="A1757" t="s">
        <v>1774</v>
      </c>
      <c r="B1757" s="1">
        <v>44652</v>
      </c>
      <c r="C1757">
        <v>1979</v>
      </c>
      <c r="D1757" t="s">
        <v>12</v>
      </c>
      <c r="E1757" t="s">
        <v>8</v>
      </c>
      <c r="F1757" t="s">
        <v>20</v>
      </c>
      <c r="G1757">
        <f ca="1">YEAR(TODAY()) - tbl_Customers[[#This Row],[Birth_Year]]</f>
        <v>46</v>
      </c>
      <c r="H1757" t="str" cm="1">
        <f t="array" aca="1" ref="H17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57" s="1">
        <f>EOMONTH(tbl_Customers[[#This Row],[Signup_Date]], 0)</f>
        <v>44681</v>
      </c>
    </row>
    <row r="1758" spans="1:9" x14ac:dyDescent="0.25">
      <c r="A1758" t="s">
        <v>1775</v>
      </c>
      <c r="B1758" s="1">
        <v>44438</v>
      </c>
      <c r="C1758">
        <v>1970</v>
      </c>
      <c r="D1758" t="s">
        <v>7</v>
      </c>
      <c r="E1758" t="s">
        <v>8</v>
      </c>
      <c r="F1758" t="s">
        <v>14</v>
      </c>
      <c r="G1758">
        <f ca="1">YEAR(TODAY()) - tbl_Customers[[#This Row],[Birth_Year]]</f>
        <v>55</v>
      </c>
      <c r="H1758" t="str" cm="1">
        <f t="array" aca="1" ref="H17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58" s="1">
        <f>EOMONTH(tbl_Customers[[#This Row],[Signup_Date]], 0)</f>
        <v>44439</v>
      </c>
    </row>
    <row r="1759" spans="1:9" x14ac:dyDescent="0.25">
      <c r="A1759" t="s">
        <v>1776</v>
      </c>
      <c r="B1759" s="1">
        <v>45072</v>
      </c>
      <c r="C1759">
        <v>1984</v>
      </c>
      <c r="D1759" t="s">
        <v>7</v>
      </c>
      <c r="E1759" t="s">
        <v>29</v>
      </c>
      <c r="F1759" t="s">
        <v>14</v>
      </c>
      <c r="G1759">
        <f ca="1">YEAR(TODAY()) - tbl_Customers[[#This Row],[Birth_Year]]</f>
        <v>41</v>
      </c>
      <c r="H1759" t="str" cm="1">
        <f t="array" aca="1" ref="H17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59" s="1">
        <f>EOMONTH(tbl_Customers[[#This Row],[Signup_Date]], 0)</f>
        <v>45077</v>
      </c>
    </row>
    <row r="1760" spans="1:9" x14ac:dyDescent="0.25">
      <c r="A1760" t="s">
        <v>1777</v>
      </c>
      <c r="B1760" s="1">
        <v>44568</v>
      </c>
      <c r="C1760">
        <v>1978</v>
      </c>
      <c r="D1760" t="s">
        <v>7</v>
      </c>
      <c r="E1760" t="s">
        <v>22</v>
      </c>
      <c r="F1760" t="s">
        <v>14</v>
      </c>
      <c r="G1760">
        <f ca="1">YEAR(TODAY()) - tbl_Customers[[#This Row],[Birth_Year]]</f>
        <v>47</v>
      </c>
      <c r="H1760" t="str" cm="1">
        <f t="array" aca="1" ref="H17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60" s="1">
        <f>EOMONTH(tbl_Customers[[#This Row],[Signup_Date]], 0)</f>
        <v>44592</v>
      </c>
    </row>
    <row r="1761" spans="1:9" x14ac:dyDescent="0.25">
      <c r="A1761" t="s">
        <v>1778</v>
      </c>
      <c r="B1761" s="1">
        <v>44298</v>
      </c>
      <c r="C1761">
        <v>1966</v>
      </c>
      <c r="D1761" t="s">
        <v>12</v>
      </c>
      <c r="E1761" t="s">
        <v>24</v>
      </c>
      <c r="F1761" t="s">
        <v>9</v>
      </c>
      <c r="G1761">
        <f ca="1">YEAR(TODAY()) - tbl_Customers[[#This Row],[Birth_Year]]</f>
        <v>59</v>
      </c>
      <c r="H1761" t="str" cm="1">
        <f t="array" aca="1" ref="H17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61" s="1">
        <f>EOMONTH(tbl_Customers[[#This Row],[Signup_Date]], 0)</f>
        <v>44316</v>
      </c>
    </row>
    <row r="1762" spans="1:9" x14ac:dyDescent="0.25">
      <c r="A1762" t="s">
        <v>1779</v>
      </c>
      <c r="B1762" s="1">
        <v>44899</v>
      </c>
      <c r="C1762">
        <v>1973</v>
      </c>
      <c r="D1762" t="s">
        <v>19</v>
      </c>
      <c r="E1762" t="s">
        <v>24</v>
      </c>
      <c r="F1762" t="s">
        <v>14</v>
      </c>
      <c r="G1762">
        <f ca="1">YEAR(TODAY()) - tbl_Customers[[#This Row],[Birth_Year]]</f>
        <v>52</v>
      </c>
      <c r="H1762" t="str" cm="1">
        <f t="array" aca="1" ref="H17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62" s="1">
        <f>EOMONTH(tbl_Customers[[#This Row],[Signup_Date]], 0)</f>
        <v>44926</v>
      </c>
    </row>
    <row r="1763" spans="1:9" x14ac:dyDescent="0.25">
      <c r="A1763" t="s">
        <v>1780</v>
      </c>
      <c r="B1763" s="1">
        <v>44573</v>
      </c>
      <c r="C1763">
        <v>2001</v>
      </c>
      <c r="D1763" t="s">
        <v>7</v>
      </c>
      <c r="E1763" t="s">
        <v>29</v>
      </c>
      <c r="F1763" t="s">
        <v>9</v>
      </c>
      <c r="G1763">
        <f ca="1">YEAR(TODAY()) - tbl_Customers[[#This Row],[Birth_Year]]</f>
        <v>24</v>
      </c>
      <c r="H1763" t="str" cm="1">
        <f t="array" aca="1" ref="H17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63" s="1">
        <f>EOMONTH(tbl_Customers[[#This Row],[Signup_Date]], 0)</f>
        <v>44592</v>
      </c>
    </row>
    <row r="1764" spans="1:9" x14ac:dyDescent="0.25">
      <c r="A1764" t="s">
        <v>1781</v>
      </c>
      <c r="B1764" s="1">
        <v>44754</v>
      </c>
      <c r="C1764">
        <v>1984</v>
      </c>
      <c r="D1764" t="s">
        <v>19</v>
      </c>
      <c r="E1764" t="s">
        <v>22</v>
      </c>
      <c r="F1764" t="s">
        <v>9</v>
      </c>
      <c r="G1764">
        <f ca="1">YEAR(TODAY()) - tbl_Customers[[#This Row],[Birth_Year]]</f>
        <v>41</v>
      </c>
      <c r="H1764" t="str" cm="1">
        <f t="array" aca="1" ref="H17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64" s="1">
        <f>EOMONTH(tbl_Customers[[#This Row],[Signup_Date]], 0)</f>
        <v>44773</v>
      </c>
    </row>
    <row r="1765" spans="1:9" x14ac:dyDescent="0.25">
      <c r="A1765" t="s">
        <v>1782</v>
      </c>
      <c r="B1765" s="1">
        <v>44857</v>
      </c>
      <c r="C1765">
        <v>1990</v>
      </c>
      <c r="D1765" t="s">
        <v>12</v>
      </c>
      <c r="E1765" t="s">
        <v>8</v>
      </c>
      <c r="F1765" t="s">
        <v>14</v>
      </c>
      <c r="G1765">
        <f ca="1">YEAR(TODAY()) - tbl_Customers[[#This Row],[Birth_Year]]</f>
        <v>35</v>
      </c>
      <c r="H1765" t="str" cm="1">
        <f t="array" aca="1" ref="H17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65" s="1">
        <f>EOMONTH(tbl_Customers[[#This Row],[Signup_Date]], 0)</f>
        <v>44865</v>
      </c>
    </row>
    <row r="1766" spans="1:9" x14ac:dyDescent="0.25">
      <c r="A1766" t="s">
        <v>1783</v>
      </c>
      <c r="B1766" s="1">
        <v>44564</v>
      </c>
      <c r="C1766">
        <v>1993</v>
      </c>
      <c r="D1766" t="s">
        <v>19</v>
      </c>
      <c r="E1766" t="s">
        <v>13</v>
      </c>
      <c r="F1766" t="s">
        <v>20</v>
      </c>
      <c r="G1766">
        <f ca="1">YEAR(TODAY()) - tbl_Customers[[#This Row],[Birth_Year]]</f>
        <v>32</v>
      </c>
      <c r="H1766" t="str" cm="1">
        <f t="array" aca="1" ref="H17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66" s="1">
        <f>EOMONTH(tbl_Customers[[#This Row],[Signup_Date]], 0)</f>
        <v>44592</v>
      </c>
    </row>
    <row r="1767" spans="1:9" x14ac:dyDescent="0.25">
      <c r="A1767" t="s">
        <v>1784</v>
      </c>
      <c r="B1767" s="1">
        <v>44259</v>
      </c>
      <c r="C1767">
        <v>1965</v>
      </c>
      <c r="D1767" t="s">
        <v>12</v>
      </c>
      <c r="E1767" t="s">
        <v>13</v>
      </c>
      <c r="F1767" t="s">
        <v>9</v>
      </c>
      <c r="G1767">
        <f ca="1">YEAR(TODAY()) - tbl_Customers[[#This Row],[Birth_Year]]</f>
        <v>60</v>
      </c>
      <c r="H1767" t="str" cm="1">
        <f t="array" aca="1" ref="H17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67" s="1">
        <f>EOMONTH(tbl_Customers[[#This Row],[Signup_Date]], 0)</f>
        <v>44286</v>
      </c>
    </row>
    <row r="1768" spans="1:9" x14ac:dyDescent="0.25">
      <c r="A1768" t="s">
        <v>1785</v>
      </c>
      <c r="B1768" s="1">
        <v>44604</v>
      </c>
      <c r="C1768">
        <v>1999</v>
      </c>
      <c r="D1768" t="s">
        <v>12</v>
      </c>
      <c r="E1768" t="s">
        <v>29</v>
      </c>
      <c r="F1768" t="s">
        <v>14</v>
      </c>
      <c r="G1768">
        <f ca="1">YEAR(TODAY()) - tbl_Customers[[#This Row],[Birth_Year]]</f>
        <v>26</v>
      </c>
      <c r="H1768" t="str" cm="1">
        <f t="array" aca="1" ref="H17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68" s="1">
        <f>EOMONTH(tbl_Customers[[#This Row],[Signup_Date]], 0)</f>
        <v>44620</v>
      </c>
    </row>
    <row r="1769" spans="1:9" x14ac:dyDescent="0.25">
      <c r="A1769" t="s">
        <v>1786</v>
      </c>
      <c r="B1769" s="1">
        <v>44479</v>
      </c>
      <c r="C1769">
        <v>1970</v>
      </c>
      <c r="D1769" t="s">
        <v>17</v>
      </c>
      <c r="E1769" t="s">
        <v>22</v>
      </c>
      <c r="F1769" t="s">
        <v>9</v>
      </c>
      <c r="G1769">
        <f ca="1">YEAR(TODAY()) - tbl_Customers[[#This Row],[Birth_Year]]</f>
        <v>55</v>
      </c>
      <c r="H1769" t="str" cm="1">
        <f t="array" aca="1" ref="H17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69" s="1">
        <f>EOMONTH(tbl_Customers[[#This Row],[Signup_Date]], 0)</f>
        <v>44500</v>
      </c>
    </row>
    <row r="1770" spans="1:9" x14ac:dyDescent="0.25">
      <c r="A1770" t="s">
        <v>1787</v>
      </c>
      <c r="B1770" s="1">
        <v>44391</v>
      </c>
      <c r="C1770">
        <v>2001</v>
      </c>
      <c r="D1770" t="s">
        <v>12</v>
      </c>
      <c r="E1770" t="s">
        <v>22</v>
      </c>
      <c r="F1770" t="s">
        <v>20</v>
      </c>
      <c r="G1770">
        <f ca="1">YEAR(TODAY()) - tbl_Customers[[#This Row],[Birth_Year]]</f>
        <v>24</v>
      </c>
      <c r="H1770" t="str" cm="1">
        <f t="array" aca="1" ref="H17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70" s="1">
        <f>EOMONTH(tbl_Customers[[#This Row],[Signup_Date]], 0)</f>
        <v>44408</v>
      </c>
    </row>
    <row r="1771" spans="1:9" x14ac:dyDescent="0.25">
      <c r="A1771" t="s">
        <v>1788</v>
      </c>
      <c r="B1771" s="1">
        <v>44322</v>
      </c>
      <c r="C1771">
        <v>1969</v>
      </c>
      <c r="D1771" t="s">
        <v>12</v>
      </c>
      <c r="E1771" t="s">
        <v>24</v>
      </c>
      <c r="F1771" t="s">
        <v>20</v>
      </c>
      <c r="G1771">
        <f ca="1">YEAR(TODAY()) - tbl_Customers[[#This Row],[Birth_Year]]</f>
        <v>56</v>
      </c>
      <c r="H1771" t="str" cm="1">
        <f t="array" aca="1" ref="H17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71" s="1">
        <f>EOMONTH(tbl_Customers[[#This Row],[Signup_Date]], 0)</f>
        <v>44347</v>
      </c>
    </row>
    <row r="1772" spans="1:9" x14ac:dyDescent="0.25">
      <c r="A1772" t="s">
        <v>1789</v>
      </c>
      <c r="B1772" s="1">
        <v>45065</v>
      </c>
      <c r="C1772">
        <v>1997</v>
      </c>
      <c r="D1772" t="s">
        <v>26</v>
      </c>
      <c r="E1772" t="s">
        <v>8</v>
      </c>
      <c r="F1772" t="s">
        <v>14</v>
      </c>
      <c r="G1772">
        <f ca="1">YEAR(TODAY()) - tbl_Customers[[#This Row],[Birth_Year]]</f>
        <v>28</v>
      </c>
      <c r="H1772" t="str" cm="1">
        <f t="array" aca="1" ref="H17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72" s="1">
        <f>EOMONTH(tbl_Customers[[#This Row],[Signup_Date]], 0)</f>
        <v>45077</v>
      </c>
    </row>
    <row r="1773" spans="1:9" x14ac:dyDescent="0.25">
      <c r="A1773" t="s">
        <v>1790</v>
      </c>
      <c r="B1773" s="1">
        <v>45040</v>
      </c>
      <c r="C1773">
        <v>1978</v>
      </c>
      <c r="D1773" t="s">
        <v>7</v>
      </c>
      <c r="E1773" t="s">
        <v>22</v>
      </c>
      <c r="F1773" t="s">
        <v>9</v>
      </c>
      <c r="G1773">
        <f ca="1">YEAR(TODAY()) - tbl_Customers[[#This Row],[Birth_Year]]</f>
        <v>47</v>
      </c>
      <c r="H1773" t="str" cm="1">
        <f t="array" aca="1" ref="H17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73" s="1">
        <f>EOMONTH(tbl_Customers[[#This Row],[Signup_Date]], 0)</f>
        <v>45046</v>
      </c>
    </row>
    <row r="1774" spans="1:9" x14ac:dyDescent="0.25">
      <c r="A1774" t="s">
        <v>1791</v>
      </c>
      <c r="B1774" s="1">
        <v>44662</v>
      </c>
      <c r="C1774">
        <v>1976</v>
      </c>
      <c r="D1774" t="s">
        <v>17</v>
      </c>
      <c r="E1774" t="s">
        <v>13</v>
      </c>
      <c r="F1774" t="s">
        <v>9</v>
      </c>
      <c r="G1774">
        <f ca="1">YEAR(TODAY()) - tbl_Customers[[#This Row],[Birth_Year]]</f>
        <v>49</v>
      </c>
      <c r="H1774" t="str" cm="1">
        <f t="array" aca="1" ref="H17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74" s="1">
        <f>EOMONTH(tbl_Customers[[#This Row],[Signup_Date]], 0)</f>
        <v>44681</v>
      </c>
    </row>
    <row r="1775" spans="1:9" x14ac:dyDescent="0.25">
      <c r="A1775" t="s">
        <v>1792</v>
      </c>
      <c r="B1775" s="1">
        <v>44290</v>
      </c>
      <c r="C1775">
        <v>1984</v>
      </c>
      <c r="D1775" t="s">
        <v>17</v>
      </c>
      <c r="E1775" t="s">
        <v>8</v>
      </c>
      <c r="F1775" t="s">
        <v>9</v>
      </c>
      <c r="G1775">
        <f ca="1">YEAR(TODAY()) - tbl_Customers[[#This Row],[Birth_Year]]</f>
        <v>41</v>
      </c>
      <c r="H1775" t="str" cm="1">
        <f t="array" aca="1" ref="H17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75" s="1">
        <f>EOMONTH(tbl_Customers[[#This Row],[Signup_Date]], 0)</f>
        <v>44316</v>
      </c>
    </row>
    <row r="1776" spans="1:9" x14ac:dyDescent="0.25">
      <c r="A1776" t="s">
        <v>1793</v>
      </c>
      <c r="B1776" s="1">
        <v>44875</v>
      </c>
      <c r="C1776">
        <v>1988</v>
      </c>
      <c r="D1776" t="s">
        <v>17</v>
      </c>
      <c r="E1776" t="s">
        <v>8</v>
      </c>
      <c r="F1776" t="s">
        <v>9</v>
      </c>
      <c r="G1776">
        <f ca="1">YEAR(TODAY()) - tbl_Customers[[#This Row],[Birth_Year]]</f>
        <v>37</v>
      </c>
      <c r="H1776" t="str" cm="1">
        <f t="array" aca="1" ref="H17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76" s="1">
        <f>EOMONTH(tbl_Customers[[#This Row],[Signup_Date]], 0)</f>
        <v>44895</v>
      </c>
    </row>
    <row r="1777" spans="1:9" x14ac:dyDescent="0.25">
      <c r="A1777" t="s">
        <v>1794</v>
      </c>
      <c r="B1777" s="1">
        <v>44414</v>
      </c>
      <c r="C1777">
        <v>1998</v>
      </c>
      <c r="D1777" t="s">
        <v>26</v>
      </c>
      <c r="E1777" t="s">
        <v>29</v>
      </c>
      <c r="F1777" t="s">
        <v>14</v>
      </c>
      <c r="G1777">
        <f ca="1">YEAR(TODAY()) - tbl_Customers[[#This Row],[Birth_Year]]</f>
        <v>27</v>
      </c>
      <c r="H1777" t="str" cm="1">
        <f t="array" aca="1" ref="H17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77" s="1">
        <f>EOMONTH(tbl_Customers[[#This Row],[Signup_Date]], 0)</f>
        <v>44439</v>
      </c>
    </row>
    <row r="1778" spans="1:9" x14ac:dyDescent="0.25">
      <c r="A1778" t="s">
        <v>1795</v>
      </c>
      <c r="B1778" s="1">
        <v>44854</v>
      </c>
      <c r="C1778">
        <v>1989</v>
      </c>
      <c r="D1778" t="s">
        <v>12</v>
      </c>
      <c r="E1778" t="s">
        <v>22</v>
      </c>
      <c r="F1778" t="s">
        <v>20</v>
      </c>
      <c r="G1778">
        <f ca="1">YEAR(TODAY()) - tbl_Customers[[#This Row],[Birth_Year]]</f>
        <v>36</v>
      </c>
      <c r="H1778" t="str" cm="1">
        <f t="array" aca="1" ref="H17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78" s="1">
        <f>EOMONTH(tbl_Customers[[#This Row],[Signup_Date]], 0)</f>
        <v>44865</v>
      </c>
    </row>
    <row r="1779" spans="1:9" x14ac:dyDescent="0.25">
      <c r="A1779" t="s">
        <v>1796</v>
      </c>
      <c r="B1779" s="1">
        <v>44851</v>
      </c>
      <c r="C1779">
        <v>1993</v>
      </c>
      <c r="D1779" t="s">
        <v>7</v>
      </c>
      <c r="E1779" t="s">
        <v>29</v>
      </c>
      <c r="F1779" t="s">
        <v>14</v>
      </c>
      <c r="G1779">
        <f ca="1">YEAR(TODAY()) - tbl_Customers[[#This Row],[Birth_Year]]</f>
        <v>32</v>
      </c>
      <c r="H1779" t="str" cm="1">
        <f t="array" aca="1" ref="H17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79" s="1">
        <f>EOMONTH(tbl_Customers[[#This Row],[Signup_Date]], 0)</f>
        <v>44865</v>
      </c>
    </row>
    <row r="1780" spans="1:9" x14ac:dyDescent="0.25">
      <c r="A1780" t="s">
        <v>1797</v>
      </c>
      <c r="B1780" s="1">
        <v>44808</v>
      </c>
      <c r="C1780">
        <v>2003</v>
      </c>
      <c r="D1780" t="s">
        <v>19</v>
      </c>
      <c r="E1780" t="s">
        <v>22</v>
      </c>
      <c r="F1780" t="s">
        <v>9</v>
      </c>
      <c r="G1780">
        <f ca="1">YEAR(TODAY()) - tbl_Customers[[#This Row],[Birth_Year]]</f>
        <v>22</v>
      </c>
      <c r="H1780" t="str" cm="1">
        <f t="array" aca="1" ref="H17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80" s="1">
        <f>EOMONTH(tbl_Customers[[#This Row],[Signup_Date]], 0)</f>
        <v>44834</v>
      </c>
    </row>
    <row r="1781" spans="1:9" x14ac:dyDescent="0.25">
      <c r="A1781" t="s">
        <v>1798</v>
      </c>
      <c r="B1781" s="1">
        <v>44218</v>
      </c>
      <c r="C1781">
        <v>1995</v>
      </c>
      <c r="D1781" t="s">
        <v>12</v>
      </c>
      <c r="E1781" t="s">
        <v>24</v>
      </c>
      <c r="F1781" t="s">
        <v>9</v>
      </c>
      <c r="G1781">
        <f ca="1">YEAR(TODAY()) - tbl_Customers[[#This Row],[Birth_Year]]</f>
        <v>30</v>
      </c>
      <c r="H1781" t="str" cm="1">
        <f t="array" aca="1" ref="H17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81" s="1">
        <f>EOMONTH(tbl_Customers[[#This Row],[Signup_Date]], 0)</f>
        <v>44227</v>
      </c>
    </row>
    <row r="1782" spans="1:9" x14ac:dyDescent="0.25">
      <c r="A1782" t="s">
        <v>1799</v>
      </c>
      <c r="B1782" s="1">
        <v>44248</v>
      </c>
      <c r="C1782">
        <v>1987</v>
      </c>
      <c r="D1782" t="s">
        <v>26</v>
      </c>
      <c r="E1782" t="s">
        <v>29</v>
      </c>
      <c r="F1782" t="s">
        <v>20</v>
      </c>
      <c r="G1782">
        <f ca="1">YEAR(TODAY()) - tbl_Customers[[#This Row],[Birth_Year]]</f>
        <v>38</v>
      </c>
      <c r="H1782" t="str" cm="1">
        <f t="array" aca="1" ref="H17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82" s="1">
        <f>EOMONTH(tbl_Customers[[#This Row],[Signup_Date]], 0)</f>
        <v>44255</v>
      </c>
    </row>
    <row r="1783" spans="1:9" x14ac:dyDescent="0.25">
      <c r="A1783" t="s">
        <v>1800</v>
      </c>
      <c r="B1783" s="1">
        <v>45002</v>
      </c>
      <c r="C1783">
        <v>2002</v>
      </c>
      <c r="D1783" t="s">
        <v>12</v>
      </c>
      <c r="E1783" t="s">
        <v>29</v>
      </c>
      <c r="F1783" t="s">
        <v>9</v>
      </c>
      <c r="G1783">
        <f ca="1">YEAR(TODAY()) - tbl_Customers[[#This Row],[Birth_Year]]</f>
        <v>23</v>
      </c>
      <c r="H1783" t="str" cm="1">
        <f t="array" aca="1" ref="H17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83" s="1">
        <f>EOMONTH(tbl_Customers[[#This Row],[Signup_Date]], 0)</f>
        <v>45016</v>
      </c>
    </row>
    <row r="1784" spans="1:9" x14ac:dyDescent="0.25">
      <c r="A1784" t="s">
        <v>1801</v>
      </c>
      <c r="B1784" s="1">
        <v>44538</v>
      </c>
      <c r="C1784">
        <v>1984</v>
      </c>
      <c r="D1784" t="s">
        <v>12</v>
      </c>
      <c r="E1784" t="s">
        <v>13</v>
      </c>
      <c r="F1784" t="s">
        <v>14</v>
      </c>
      <c r="G1784">
        <f ca="1">YEAR(TODAY()) - tbl_Customers[[#This Row],[Birth_Year]]</f>
        <v>41</v>
      </c>
      <c r="H1784" t="str" cm="1">
        <f t="array" aca="1" ref="H17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84" s="1">
        <f>EOMONTH(tbl_Customers[[#This Row],[Signup_Date]], 0)</f>
        <v>44561</v>
      </c>
    </row>
    <row r="1785" spans="1:9" x14ac:dyDescent="0.25">
      <c r="A1785" t="s">
        <v>1802</v>
      </c>
      <c r="B1785" s="1">
        <v>44446</v>
      </c>
      <c r="C1785">
        <v>1987</v>
      </c>
      <c r="D1785" t="s">
        <v>26</v>
      </c>
      <c r="E1785" t="s">
        <v>29</v>
      </c>
      <c r="F1785" t="s">
        <v>14</v>
      </c>
      <c r="G1785">
        <f ca="1">YEAR(TODAY()) - tbl_Customers[[#This Row],[Birth_Year]]</f>
        <v>38</v>
      </c>
      <c r="H1785" t="str" cm="1">
        <f t="array" aca="1" ref="H17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85" s="1">
        <f>EOMONTH(tbl_Customers[[#This Row],[Signup_Date]], 0)</f>
        <v>44469</v>
      </c>
    </row>
    <row r="1786" spans="1:9" x14ac:dyDescent="0.25">
      <c r="A1786" t="s">
        <v>1803</v>
      </c>
      <c r="B1786" s="1">
        <v>44325</v>
      </c>
      <c r="C1786">
        <v>1980</v>
      </c>
      <c r="D1786" t="s">
        <v>17</v>
      </c>
      <c r="E1786" t="s">
        <v>22</v>
      </c>
      <c r="F1786" t="s">
        <v>20</v>
      </c>
      <c r="G1786">
        <f ca="1">YEAR(TODAY()) - tbl_Customers[[#This Row],[Birth_Year]]</f>
        <v>45</v>
      </c>
      <c r="H1786" t="str" cm="1">
        <f t="array" aca="1" ref="H17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86" s="1">
        <f>EOMONTH(tbl_Customers[[#This Row],[Signup_Date]], 0)</f>
        <v>44347</v>
      </c>
    </row>
    <row r="1787" spans="1:9" x14ac:dyDescent="0.25">
      <c r="A1787" t="s">
        <v>1804</v>
      </c>
      <c r="B1787" s="1">
        <v>45002</v>
      </c>
      <c r="C1787">
        <v>1972</v>
      </c>
      <c r="D1787" t="s">
        <v>17</v>
      </c>
      <c r="E1787" t="s">
        <v>13</v>
      </c>
      <c r="F1787" t="s">
        <v>14</v>
      </c>
      <c r="G1787">
        <f ca="1">YEAR(TODAY()) - tbl_Customers[[#This Row],[Birth_Year]]</f>
        <v>53</v>
      </c>
      <c r="H1787" t="str" cm="1">
        <f t="array" aca="1" ref="H17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87" s="1">
        <f>EOMONTH(tbl_Customers[[#This Row],[Signup_Date]], 0)</f>
        <v>45016</v>
      </c>
    </row>
    <row r="1788" spans="1:9" x14ac:dyDescent="0.25">
      <c r="A1788" t="s">
        <v>1805</v>
      </c>
      <c r="B1788" s="1">
        <v>44775</v>
      </c>
      <c r="C1788">
        <v>1985</v>
      </c>
      <c r="D1788" t="s">
        <v>7</v>
      </c>
      <c r="E1788" t="s">
        <v>29</v>
      </c>
      <c r="F1788" t="s">
        <v>14</v>
      </c>
      <c r="G1788">
        <f ca="1">YEAR(TODAY()) - tbl_Customers[[#This Row],[Birth_Year]]</f>
        <v>40</v>
      </c>
      <c r="H1788" t="str" cm="1">
        <f t="array" aca="1" ref="H17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88" s="1">
        <f>EOMONTH(tbl_Customers[[#This Row],[Signup_Date]], 0)</f>
        <v>44804</v>
      </c>
    </row>
    <row r="1789" spans="1:9" x14ac:dyDescent="0.25">
      <c r="A1789" t="s">
        <v>1806</v>
      </c>
      <c r="B1789" s="1">
        <v>44407</v>
      </c>
      <c r="C1789">
        <v>1965</v>
      </c>
      <c r="D1789" t="s">
        <v>7</v>
      </c>
      <c r="E1789" t="s">
        <v>29</v>
      </c>
      <c r="F1789" t="s">
        <v>14</v>
      </c>
      <c r="G1789">
        <f ca="1">YEAR(TODAY()) - tbl_Customers[[#This Row],[Birth_Year]]</f>
        <v>60</v>
      </c>
      <c r="H1789" t="str" cm="1">
        <f t="array" aca="1" ref="H17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89" s="1">
        <f>EOMONTH(tbl_Customers[[#This Row],[Signup_Date]], 0)</f>
        <v>44408</v>
      </c>
    </row>
    <row r="1790" spans="1:9" x14ac:dyDescent="0.25">
      <c r="A1790" t="s">
        <v>1807</v>
      </c>
      <c r="B1790" s="1">
        <v>44267</v>
      </c>
      <c r="C1790">
        <v>1972</v>
      </c>
      <c r="D1790" t="s">
        <v>17</v>
      </c>
      <c r="E1790" t="s">
        <v>24</v>
      </c>
      <c r="F1790" t="s">
        <v>14</v>
      </c>
      <c r="G1790">
        <f ca="1">YEAR(TODAY()) - tbl_Customers[[#This Row],[Birth_Year]]</f>
        <v>53</v>
      </c>
      <c r="H1790" t="str" cm="1">
        <f t="array" aca="1" ref="H17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90" s="1">
        <f>EOMONTH(tbl_Customers[[#This Row],[Signup_Date]], 0)</f>
        <v>44286</v>
      </c>
    </row>
    <row r="1791" spans="1:9" x14ac:dyDescent="0.25">
      <c r="A1791" t="s">
        <v>1808</v>
      </c>
      <c r="B1791" s="1">
        <v>45046</v>
      </c>
      <c r="C1791">
        <v>1993</v>
      </c>
      <c r="D1791" t="s">
        <v>19</v>
      </c>
      <c r="E1791" t="s">
        <v>29</v>
      </c>
      <c r="F1791" t="s">
        <v>9</v>
      </c>
      <c r="G1791">
        <f ca="1">YEAR(TODAY()) - tbl_Customers[[#This Row],[Birth_Year]]</f>
        <v>32</v>
      </c>
      <c r="H1791" t="str" cm="1">
        <f t="array" aca="1" ref="H17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91" s="1">
        <f>EOMONTH(tbl_Customers[[#This Row],[Signup_Date]], 0)</f>
        <v>45046</v>
      </c>
    </row>
    <row r="1792" spans="1:9" x14ac:dyDescent="0.25">
      <c r="A1792" t="s">
        <v>1809</v>
      </c>
      <c r="B1792" s="1">
        <v>44980</v>
      </c>
      <c r="C1792">
        <v>1996</v>
      </c>
      <c r="D1792" t="s">
        <v>12</v>
      </c>
      <c r="E1792" t="s">
        <v>8</v>
      </c>
      <c r="F1792" t="s">
        <v>14</v>
      </c>
      <c r="G1792">
        <f ca="1">YEAR(TODAY()) - tbl_Customers[[#This Row],[Birth_Year]]</f>
        <v>29</v>
      </c>
      <c r="H1792" t="str" cm="1">
        <f t="array" aca="1" ref="H17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92" s="1">
        <f>EOMONTH(tbl_Customers[[#This Row],[Signup_Date]], 0)</f>
        <v>44985</v>
      </c>
    </row>
    <row r="1793" spans="1:9" x14ac:dyDescent="0.25">
      <c r="A1793" t="s">
        <v>1810</v>
      </c>
      <c r="B1793" s="1">
        <v>44764</v>
      </c>
      <c r="C1793">
        <v>2002</v>
      </c>
      <c r="D1793" t="s">
        <v>19</v>
      </c>
      <c r="E1793" t="s">
        <v>13</v>
      </c>
      <c r="F1793" t="s">
        <v>20</v>
      </c>
      <c r="G1793">
        <f ca="1">YEAR(TODAY()) - tbl_Customers[[#This Row],[Birth_Year]]</f>
        <v>23</v>
      </c>
      <c r="H1793" t="str" cm="1">
        <f t="array" aca="1" ref="H17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793" s="1">
        <f>EOMONTH(tbl_Customers[[#This Row],[Signup_Date]], 0)</f>
        <v>44773</v>
      </c>
    </row>
    <row r="1794" spans="1:9" x14ac:dyDescent="0.25">
      <c r="A1794" t="s">
        <v>1811</v>
      </c>
      <c r="B1794" s="1">
        <v>44409</v>
      </c>
      <c r="C1794">
        <v>1969</v>
      </c>
      <c r="D1794" t="s">
        <v>12</v>
      </c>
      <c r="E1794" t="s">
        <v>8</v>
      </c>
      <c r="F1794" t="s">
        <v>20</v>
      </c>
      <c r="G1794">
        <f ca="1">YEAR(TODAY()) - tbl_Customers[[#This Row],[Birth_Year]]</f>
        <v>56</v>
      </c>
      <c r="H1794" t="str" cm="1">
        <f t="array" aca="1" ref="H17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94" s="1">
        <f>EOMONTH(tbl_Customers[[#This Row],[Signup_Date]], 0)</f>
        <v>44439</v>
      </c>
    </row>
    <row r="1795" spans="1:9" x14ac:dyDescent="0.25">
      <c r="A1795" t="s">
        <v>1812</v>
      </c>
      <c r="B1795" s="1">
        <v>44797</v>
      </c>
      <c r="C1795">
        <v>1986</v>
      </c>
      <c r="D1795" t="s">
        <v>17</v>
      </c>
      <c r="E1795" t="s">
        <v>13</v>
      </c>
      <c r="F1795" t="s">
        <v>14</v>
      </c>
      <c r="G1795">
        <f ca="1">YEAR(TODAY()) - tbl_Customers[[#This Row],[Birth_Year]]</f>
        <v>39</v>
      </c>
      <c r="H1795" t="str" cm="1">
        <f t="array" aca="1" ref="H17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95" s="1">
        <f>EOMONTH(tbl_Customers[[#This Row],[Signup_Date]], 0)</f>
        <v>44804</v>
      </c>
    </row>
    <row r="1796" spans="1:9" x14ac:dyDescent="0.25">
      <c r="A1796" t="s">
        <v>1813</v>
      </c>
      <c r="B1796" s="1">
        <v>44418</v>
      </c>
      <c r="C1796">
        <v>1998</v>
      </c>
      <c r="D1796" t="s">
        <v>7</v>
      </c>
      <c r="E1796" t="s">
        <v>24</v>
      </c>
      <c r="F1796" t="s">
        <v>20</v>
      </c>
      <c r="G1796">
        <f ca="1">YEAR(TODAY()) - tbl_Customers[[#This Row],[Birth_Year]]</f>
        <v>27</v>
      </c>
      <c r="H1796" t="str" cm="1">
        <f t="array" aca="1" ref="H17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796" s="1">
        <f>EOMONTH(tbl_Customers[[#This Row],[Signup_Date]], 0)</f>
        <v>44439</v>
      </c>
    </row>
    <row r="1797" spans="1:9" x14ac:dyDescent="0.25">
      <c r="A1797" t="s">
        <v>1814</v>
      </c>
      <c r="B1797" s="1">
        <v>45029</v>
      </c>
      <c r="C1797">
        <v>1965</v>
      </c>
      <c r="D1797" t="s">
        <v>7</v>
      </c>
      <c r="E1797" t="s">
        <v>29</v>
      </c>
      <c r="F1797" t="s">
        <v>14</v>
      </c>
      <c r="G1797">
        <f ca="1">YEAR(TODAY()) - tbl_Customers[[#This Row],[Birth_Year]]</f>
        <v>60</v>
      </c>
      <c r="H1797" t="str" cm="1">
        <f t="array" aca="1" ref="H17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797" s="1">
        <f>EOMONTH(tbl_Customers[[#This Row],[Signup_Date]], 0)</f>
        <v>45046</v>
      </c>
    </row>
    <row r="1798" spans="1:9" x14ac:dyDescent="0.25">
      <c r="A1798" t="s">
        <v>1815</v>
      </c>
      <c r="B1798" s="1">
        <v>45087</v>
      </c>
      <c r="C1798">
        <v>1990</v>
      </c>
      <c r="D1798" t="s">
        <v>19</v>
      </c>
      <c r="E1798" t="s">
        <v>29</v>
      </c>
      <c r="F1798" t="s">
        <v>20</v>
      </c>
      <c r="G1798">
        <f ca="1">YEAR(TODAY()) - tbl_Customers[[#This Row],[Birth_Year]]</f>
        <v>35</v>
      </c>
      <c r="H1798" t="str" cm="1">
        <f t="array" aca="1" ref="H17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798" s="1">
        <f>EOMONTH(tbl_Customers[[#This Row],[Signup_Date]], 0)</f>
        <v>45107</v>
      </c>
    </row>
    <row r="1799" spans="1:9" x14ac:dyDescent="0.25">
      <c r="A1799" t="s">
        <v>1816</v>
      </c>
      <c r="B1799" s="1">
        <v>44435</v>
      </c>
      <c r="C1799">
        <v>1974</v>
      </c>
      <c r="D1799" t="s">
        <v>7</v>
      </c>
      <c r="E1799" t="s">
        <v>29</v>
      </c>
      <c r="F1799" t="s">
        <v>20</v>
      </c>
      <c r="G1799">
        <f ca="1">YEAR(TODAY()) - tbl_Customers[[#This Row],[Birth_Year]]</f>
        <v>51</v>
      </c>
      <c r="H1799" t="str" cm="1">
        <f t="array" aca="1" ref="H17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799" s="1">
        <f>EOMONTH(tbl_Customers[[#This Row],[Signup_Date]], 0)</f>
        <v>44439</v>
      </c>
    </row>
    <row r="1800" spans="1:9" x14ac:dyDescent="0.25">
      <c r="A1800" t="s">
        <v>1817</v>
      </c>
      <c r="B1800" s="1">
        <v>44533</v>
      </c>
      <c r="C1800">
        <v>1994</v>
      </c>
      <c r="D1800" t="s">
        <v>17</v>
      </c>
      <c r="E1800" t="s">
        <v>13</v>
      </c>
      <c r="F1800" t="s">
        <v>14</v>
      </c>
      <c r="G1800">
        <f ca="1">YEAR(TODAY()) - tbl_Customers[[#This Row],[Birth_Year]]</f>
        <v>31</v>
      </c>
      <c r="H1800" t="str" cm="1">
        <f t="array" aca="1" ref="H18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00" s="1">
        <f>EOMONTH(tbl_Customers[[#This Row],[Signup_Date]], 0)</f>
        <v>44561</v>
      </c>
    </row>
    <row r="1801" spans="1:9" x14ac:dyDescent="0.25">
      <c r="A1801" t="s">
        <v>1818</v>
      </c>
      <c r="B1801" s="1">
        <v>44989</v>
      </c>
      <c r="C1801">
        <v>1982</v>
      </c>
      <c r="D1801" t="s">
        <v>19</v>
      </c>
      <c r="E1801" t="s">
        <v>29</v>
      </c>
      <c r="F1801" t="s">
        <v>14</v>
      </c>
      <c r="G1801">
        <f ca="1">YEAR(TODAY()) - tbl_Customers[[#This Row],[Birth_Year]]</f>
        <v>43</v>
      </c>
      <c r="H1801" t="str" cm="1">
        <f t="array" aca="1" ref="H18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01" s="1">
        <f>EOMONTH(tbl_Customers[[#This Row],[Signup_Date]], 0)</f>
        <v>45016</v>
      </c>
    </row>
    <row r="1802" spans="1:9" x14ac:dyDescent="0.25">
      <c r="A1802" t="s">
        <v>1819</v>
      </c>
      <c r="B1802" s="1">
        <v>44348</v>
      </c>
      <c r="C1802">
        <v>1981</v>
      </c>
      <c r="D1802" t="s">
        <v>12</v>
      </c>
      <c r="E1802" t="s">
        <v>8</v>
      </c>
      <c r="F1802" t="s">
        <v>9</v>
      </c>
      <c r="G1802">
        <f ca="1">YEAR(TODAY()) - tbl_Customers[[#This Row],[Birth_Year]]</f>
        <v>44</v>
      </c>
      <c r="H1802" t="str" cm="1">
        <f t="array" aca="1" ref="H18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02" s="1">
        <f>EOMONTH(tbl_Customers[[#This Row],[Signup_Date]], 0)</f>
        <v>44377</v>
      </c>
    </row>
    <row r="1803" spans="1:9" x14ac:dyDescent="0.25">
      <c r="A1803" t="s">
        <v>1820</v>
      </c>
      <c r="B1803" s="1">
        <v>45004</v>
      </c>
      <c r="C1803">
        <v>1990</v>
      </c>
      <c r="D1803" t="s">
        <v>7</v>
      </c>
      <c r="E1803" t="s">
        <v>29</v>
      </c>
      <c r="F1803" t="s">
        <v>14</v>
      </c>
      <c r="G1803">
        <f ca="1">YEAR(TODAY()) - tbl_Customers[[#This Row],[Birth_Year]]</f>
        <v>35</v>
      </c>
      <c r="H1803" t="str" cm="1">
        <f t="array" aca="1" ref="H18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03" s="1">
        <f>EOMONTH(tbl_Customers[[#This Row],[Signup_Date]], 0)</f>
        <v>45016</v>
      </c>
    </row>
    <row r="1804" spans="1:9" x14ac:dyDescent="0.25">
      <c r="A1804" t="s">
        <v>1821</v>
      </c>
      <c r="B1804" s="1">
        <v>44807</v>
      </c>
      <c r="C1804">
        <v>1972</v>
      </c>
      <c r="D1804" t="s">
        <v>26</v>
      </c>
      <c r="E1804" t="s">
        <v>24</v>
      </c>
      <c r="F1804" t="s">
        <v>14</v>
      </c>
      <c r="G1804">
        <f ca="1">YEAR(TODAY()) - tbl_Customers[[#This Row],[Birth_Year]]</f>
        <v>53</v>
      </c>
      <c r="H1804" t="str" cm="1">
        <f t="array" aca="1" ref="H18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04" s="1">
        <f>EOMONTH(tbl_Customers[[#This Row],[Signup_Date]], 0)</f>
        <v>44834</v>
      </c>
    </row>
    <row r="1805" spans="1:9" x14ac:dyDescent="0.25">
      <c r="A1805" t="s">
        <v>1822</v>
      </c>
      <c r="B1805" s="1">
        <v>44199</v>
      </c>
      <c r="C1805">
        <v>2004</v>
      </c>
      <c r="D1805" t="s">
        <v>7</v>
      </c>
      <c r="E1805" t="s">
        <v>8</v>
      </c>
      <c r="F1805" t="s">
        <v>9</v>
      </c>
      <c r="G1805">
        <f ca="1">YEAR(TODAY()) - tbl_Customers[[#This Row],[Birth_Year]]</f>
        <v>21</v>
      </c>
      <c r="H1805" t="str" cm="1">
        <f t="array" aca="1" ref="H18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805" s="1">
        <f>EOMONTH(tbl_Customers[[#This Row],[Signup_Date]], 0)</f>
        <v>44227</v>
      </c>
    </row>
    <row r="1806" spans="1:9" x14ac:dyDescent="0.25">
      <c r="A1806" t="s">
        <v>1823</v>
      </c>
      <c r="B1806" s="1">
        <v>44480</v>
      </c>
      <c r="C1806">
        <v>1976</v>
      </c>
      <c r="D1806" t="s">
        <v>12</v>
      </c>
      <c r="E1806" t="s">
        <v>29</v>
      </c>
      <c r="F1806" t="s">
        <v>14</v>
      </c>
      <c r="G1806">
        <f ca="1">YEAR(TODAY()) - tbl_Customers[[#This Row],[Birth_Year]]</f>
        <v>49</v>
      </c>
      <c r="H1806" t="str" cm="1">
        <f t="array" aca="1" ref="H18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06" s="1">
        <f>EOMONTH(tbl_Customers[[#This Row],[Signup_Date]], 0)</f>
        <v>44500</v>
      </c>
    </row>
    <row r="1807" spans="1:9" x14ac:dyDescent="0.25">
      <c r="A1807" t="s">
        <v>1824</v>
      </c>
      <c r="B1807" s="1">
        <v>45076</v>
      </c>
      <c r="C1807">
        <v>1991</v>
      </c>
      <c r="D1807" t="s">
        <v>19</v>
      </c>
      <c r="E1807" t="s">
        <v>29</v>
      </c>
      <c r="F1807" t="s">
        <v>14</v>
      </c>
      <c r="G1807">
        <f ca="1">YEAR(TODAY()) - tbl_Customers[[#This Row],[Birth_Year]]</f>
        <v>34</v>
      </c>
      <c r="H1807" t="str" cm="1">
        <f t="array" aca="1" ref="H18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07" s="1">
        <f>EOMONTH(tbl_Customers[[#This Row],[Signup_Date]], 0)</f>
        <v>45077</v>
      </c>
    </row>
    <row r="1808" spans="1:9" x14ac:dyDescent="0.25">
      <c r="A1808" t="s">
        <v>1825</v>
      </c>
      <c r="B1808" s="1">
        <v>44345</v>
      </c>
      <c r="C1808">
        <v>1972</v>
      </c>
      <c r="D1808" t="s">
        <v>12</v>
      </c>
      <c r="E1808" t="s">
        <v>22</v>
      </c>
      <c r="F1808" t="s">
        <v>9</v>
      </c>
      <c r="G1808">
        <f ca="1">YEAR(TODAY()) - tbl_Customers[[#This Row],[Birth_Year]]</f>
        <v>53</v>
      </c>
      <c r="H1808" t="str" cm="1">
        <f t="array" aca="1" ref="H18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08" s="1">
        <f>EOMONTH(tbl_Customers[[#This Row],[Signup_Date]], 0)</f>
        <v>44347</v>
      </c>
    </row>
    <row r="1809" spans="1:9" x14ac:dyDescent="0.25">
      <c r="A1809" t="s">
        <v>1826</v>
      </c>
      <c r="B1809" s="1">
        <v>44330</v>
      </c>
      <c r="C1809">
        <v>1989</v>
      </c>
      <c r="D1809" t="s">
        <v>26</v>
      </c>
      <c r="E1809" t="s">
        <v>13</v>
      </c>
      <c r="F1809" t="s">
        <v>14</v>
      </c>
      <c r="G1809">
        <f ca="1">YEAR(TODAY()) - tbl_Customers[[#This Row],[Birth_Year]]</f>
        <v>36</v>
      </c>
      <c r="H1809" t="str" cm="1">
        <f t="array" aca="1" ref="H18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09" s="1">
        <f>EOMONTH(tbl_Customers[[#This Row],[Signup_Date]], 0)</f>
        <v>44347</v>
      </c>
    </row>
    <row r="1810" spans="1:9" x14ac:dyDescent="0.25">
      <c r="A1810" t="s">
        <v>1827</v>
      </c>
      <c r="B1810" s="1">
        <v>44750</v>
      </c>
      <c r="C1810">
        <v>1968</v>
      </c>
      <c r="D1810" t="s">
        <v>17</v>
      </c>
      <c r="E1810" t="s">
        <v>8</v>
      </c>
      <c r="F1810" t="s">
        <v>14</v>
      </c>
      <c r="G1810">
        <f ca="1">YEAR(TODAY()) - tbl_Customers[[#This Row],[Birth_Year]]</f>
        <v>57</v>
      </c>
      <c r="H1810" t="str" cm="1">
        <f t="array" aca="1" ref="H18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10" s="1">
        <f>EOMONTH(tbl_Customers[[#This Row],[Signup_Date]], 0)</f>
        <v>44773</v>
      </c>
    </row>
    <row r="1811" spans="1:9" x14ac:dyDescent="0.25">
      <c r="A1811" t="s">
        <v>1828</v>
      </c>
      <c r="B1811" s="1">
        <v>44453</v>
      </c>
      <c r="C1811">
        <v>1997</v>
      </c>
      <c r="D1811" t="s">
        <v>7</v>
      </c>
      <c r="E1811" t="s">
        <v>22</v>
      </c>
      <c r="F1811" t="s">
        <v>9</v>
      </c>
      <c r="G1811">
        <f ca="1">YEAR(TODAY()) - tbl_Customers[[#This Row],[Birth_Year]]</f>
        <v>28</v>
      </c>
      <c r="H1811" t="str" cm="1">
        <f t="array" aca="1" ref="H18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11" s="1">
        <f>EOMONTH(tbl_Customers[[#This Row],[Signup_Date]], 0)</f>
        <v>44469</v>
      </c>
    </row>
    <row r="1812" spans="1:9" x14ac:dyDescent="0.25">
      <c r="A1812" t="s">
        <v>1829</v>
      </c>
      <c r="B1812" s="1">
        <v>45014</v>
      </c>
      <c r="C1812">
        <v>1965</v>
      </c>
      <c r="D1812" t="s">
        <v>19</v>
      </c>
      <c r="E1812" t="s">
        <v>24</v>
      </c>
      <c r="F1812" t="s">
        <v>9</v>
      </c>
      <c r="G1812">
        <f ca="1">YEAR(TODAY()) - tbl_Customers[[#This Row],[Birth_Year]]</f>
        <v>60</v>
      </c>
      <c r="H1812" t="str" cm="1">
        <f t="array" aca="1" ref="H18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12" s="1">
        <f>EOMONTH(tbl_Customers[[#This Row],[Signup_Date]], 0)</f>
        <v>45016</v>
      </c>
    </row>
    <row r="1813" spans="1:9" x14ac:dyDescent="0.25">
      <c r="A1813" t="s">
        <v>1830</v>
      </c>
      <c r="B1813" s="1">
        <v>44375</v>
      </c>
      <c r="C1813">
        <v>1983</v>
      </c>
      <c r="D1813" t="s">
        <v>17</v>
      </c>
      <c r="E1813" t="s">
        <v>13</v>
      </c>
      <c r="F1813" t="s">
        <v>20</v>
      </c>
      <c r="G1813">
        <f ca="1">YEAR(TODAY()) - tbl_Customers[[#This Row],[Birth_Year]]</f>
        <v>42</v>
      </c>
      <c r="H1813" t="str" cm="1">
        <f t="array" aca="1" ref="H18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13" s="1">
        <f>EOMONTH(tbl_Customers[[#This Row],[Signup_Date]], 0)</f>
        <v>44377</v>
      </c>
    </row>
    <row r="1814" spans="1:9" x14ac:dyDescent="0.25">
      <c r="A1814" t="s">
        <v>1831</v>
      </c>
      <c r="B1814" s="1">
        <v>44309</v>
      </c>
      <c r="C1814">
        <v>1995</v>
      </c>
      <c r="D1814" t="s">
        <v>12</v>
      </c>
      <c r="E1814" t="s">
        <v>8</v>
      </c>
      <c r="F1814" t="s">
        <v>14</v>
      </c>
      <c r="G1814">
        <f ca="1">YEAR(TODAY()) - tbl_Customers[[#This Row],[Birth_Year]]</f>
        <v>30</v>
      </c>
      <c r="H1814" t="str" cm="1">
        <f t="array" aca="1" ref="H18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14" s="1">
        <f>EOMONTH(tbl_Customers[[#This Row],[Signup_Date]], 0)</f>
        <v>44316</v>
      </c>
    </row>
    <row r="1815" spans="1:9" x14ac:dyDescent="0.25">
      <c r="A1815" t="s">
        <v>1832</v>
      </c>
      <c r="B1815" s="1">
        <v>44873</v>
      </c>
      <c r="C1815">
        <v>1980</v>
      </c>
      <c r="D1815" t="s">
        <v>19</v>
      </c>
      <c r="E1815" t="s">
        <v>29</v>
      </c>
      <c r="F1815" t="s">
        <v>20</v>
      </c>
      <c r="G1815">
        <f ca="1">YEAR(TODAY()) - tbl_Customers[[#This Row],[Birth_Year]]</f>
        <v>45</v>
      </c>
      <c r="H1815" t="str" cm="1">
        <f t="array" aca="1" ref="H18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15" s="1">
        <f>EOMONTH(tbl_Customers[[#This Row],[Signup_Date]], 0)</f>
        <v>44895</v>
      </c>
    </row>
    <row r="1816" spans="1:9" x14ac:dyDescent="0.25">
      <c r="A1816" t="s">
        <v>1833</v>
      </c>
      <c r="B1816" s="1">
        <v>45084</v>
      </c>
      <c r="C1816">
        <v>1978</v>
      </c>
      <c r="D1816" t="s">
        <v>17</v>
      </c>
      <c r="E1816" t="s">
        <v>8</v>
      </c>
      <c r="F1816" t="s">
        <v>20</v>
      </c>
      <c r="G1816">
        <f ca="1">YEAR(TODAY()) - tbl_Customers[[#This Row],[Birth_Year]]</f>
        <v>47</v>
      </c>
      <c r="H1816" t="str" cm="1">
        <f t="array" aca="1" ref="H18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16" s="1">
        <f>EOMONTH(tbl_Customers[[#This Row],[Signup_Date]], 0)</f>
        <v>45107</v>
      </c>
    </row>
    <row r="1817" spans="1:9" x14ac:dyDescent="0.25">
      <c r="A1817" t="s">
        <v>1834</v>
      </c>
      <c r="B1817" s="1">
        <v>44223</v>
      </c>
      <c r="C1817">
        <v>1969</v>
      </c>
      <c r="D1817" t="s">
        <v>19</v>
      </c>
      <c r="E1817" t="s">
        <v>29</v>
      </c>
      <c r="F1817" t="s">
        <v>9</v>
      </c>
      <c r="G1817">
        <f ca="1">YEAR(TODAY()) - tbl_Customers[[#This Row],[Birth_Year]]</f>
        <v>56</v>
      </c>
      <c r="H1817" t="str" cm="1">
        <f t="array" aca="1" ref="H18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17" s="1">
        <f>EOMONTH(tbl_Customers[[#This Row],[Signup_Date]], 0)</f>
        <v>44227</v>
      </c>
    </row>
    <row r="1818" spans="1:9" x14ac:dyDescent="0.25">
      <c r="A1818" t="s">
        <v>1835</v>
      </c>
      <c r="B1818" s="1">
        <v>44331</v>
      </c>
      <c r="C1818">
        <v>1990</v>
      </c>
      <c r="D1818" t="s">
        <v>26</v>
      </c>
      <c r="E1818" t="s">
        <v>13</v>
      </c>
      <c r="F1818" t="s">
        <v>14</v>
      </c>
      <c r="G1818">
        <f ca="1">YEAR(TODAY()) - tbl_Customers[[#This Row],[Birth_Year]]</f>
        <v>35</v>
      </c>
      <c r="H1818" t="str" cm="1">
        <f t="array" aca="1" ref="H18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18" s="1">
        <f>EOMONTH(tbl_Customers[[#This Row],[Signup_Date]], 0)</f>
        <v>44347</v>
      </c>
    </row>
    <row r="1819" spans="1:9" x14ac:dyDescent="0.25">
      <c r="A1819" t="s">
        <v>1836</v>
      </c>
      <c r="B1819" s="1">
        <v>44212</v>
      </c>
      <c r="C1819">
        <v>1992</v>
      </c>
      <c r="D1819" t="s">
        <v>26</v>
      </c>
      <c r="E1819" t="s">
        <v>29</v>
      </c>
      <c r="F1819" t="s">
        <v>14</v>
      </c>
      <c r="G1819">
        <f ca="1">YEAR(TODAY()) - tbl_Customers[[#This Row],[Birth_Year]]</f>
        <v>33</v>
      </c>
      <c r="H1819" t="str" cm="1">
        <f t="array" aca="1" ref="H18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19" s="1">
        <f>EOMONTH(tbl_Customers[[#This Row],[Signup_Date]], 0)</f>
        <v>44227</v>
      </c>
    </row>
    <row r="1820" spans="1:9" x14ac:dyDescent="0.25">
      <c r="A1820" t="s">
        <v>1837</v>
      </c>
      <c r="B1820" s="1">
        <v>44563</v>
      </c>
      <c r="C1820">
        <v>1966</v>
      </c>
      <c r="D1820" t="s">
        <v>7</v>
      </c>
      <c r="E1820" t="s">
        <v>24</v>
      </c>
      <c r="F1820" t="s">
        <v>9</v>
      </c>
      <c r="G1820">
        <f ca="1">YEAR(TODAY()) - tbl_Customers[[#This Row],[Birth_Year]]</f>
        <v>59</v>
      </c>
      <c r="H1820" t="str" cm="1">
        <f t="array" aca="1" ref="H18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20" s="1">
        <f>EOMONTH(tbl_Customers[[#This Row],[Signup_Date]], 0)</f>
        <v>44592</v>
      </c>
    </row>
    <row r="1821" spans="1:9" x14ac:dyDescent="0.25">
      <c r="A1821" t="s">
        <v>1838</v>
      </c>
      <c r="B1821" s="1">
        <v>45005</v>
      </c>
      <c r="C1821">
        <v>1970</v>
      </c>
      <c r="D1821" t="s">
        <v>7</v>
      </c>
      <c r="E1821" t="s">
        <v>29</v>
      </c>
      <c r="F1821" t="s">
        <v>20</v>
      </c>
      <c r="G1821">
        <f ca="1">YEAR(TODAY()) - tbl_Customers[[#This Row],[Birth_Year]]</f>
        <v>55</v>
      </c>
      <c r="H1821" t="str" cm="1">
        <f t="array" aca="1" ref="H18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21" s="1">
        <f>EOMONTH(tbl_Customers[[#This Row],[Signup_Date]], 0)</f>
        <v>45016</v>
      </c>
    </row>
    <row r="1822" spans="1:9" x14ac:dyDescent="0.25">
      <c r="A1822" t="s">
        <v>1839</v>
      </c>
      <c r="B1822" s="1">
        <v>45004</v>
      </c>
      <c r="C1822">
        <v>1973</v>
      </c>
      <c r="D1822" t="s">
        <v>26</v>
      </c>
      <c r="E1822" t="s">
        <v>24</v>
      </c>
      <c r="F1822" t="s">
        <v>9</v>
      </c>
      <c r="G1822">
        <f ca="1">YEAR(TODAY()) - tbl_Customers[[#This Row],[Birth_Year]]</f>
        <v>52</v>
      </c>
      <c r="H1822" t="str" cm="1">
        <f t="array" aca="1" ref="H18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22" s="1">
        <f>EOMONTH(tbl_Customers[[#This Row],[Signup_Date]], 0)</f>
        <v>45016</v>
      </c>
    </row>
    <row r="1823" spans="1:9" x14ac:dyDescent="0.25">
      <c r="A1823" t="s">
        <v>1840</v>
      </c>
      <c r="B1823" s="1">
        <v>44440</v>
      </c>
      <c r="C1823">
        <v>1997</v>
      </c>
      <c r="D1823" t="s">
        <v>19</v>
      </c>
      <c r="E1823" t="s">
        <v>13</v>
      </c>
      <c r="F1823" t="s">
        <v>14</v>
      </c>
      <c r="G1823">
        <f ca="1">YEAR(TODAY()) - tbl_Customers[[#This Row],[Birth_Year]]</f>
        <v>28</v>
      </c>
      <c r="H1823" t="str" cm="1">
        <f t="array" aca="1" ref="H18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23" s="1">
        <f>EOMONTH(tbl_Customers[[#This Row],[Signup_Date]], 0)</f>
        <v>44469</v>
      </c>
    </row>
    <row r="1824" spans="1:9" x14ac:dyDescent="0.25">
      <c r="A1824" t="s">
        <v>1841</v>
      </c>
      <c r="B1824" s="1">
        <v>44799</v>
      </c>
      <c r="C1824">
        <v>1989</v>
      </c>
      <c r="D1824" t="s">
        <v>26</v>
      </c>
      <c r="E1824" t="s">
        <v>13</v>
      </c>
      <c r="F1824" t="s">
        <v>9</v>
      </c>
      <c r="G1824">
        <f ca="1">YEAR(TODAY()) - tbl_Customers[[#This Row],[Birth_Year]]</f>
        <v>36</v>
      </c>
      <c r="H1824" t="str" cm="1">
        <f t="array" aca="1" ref="H18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24" s="1">
        <f>EOMONTH(tbl_Customers[[#This Row],[Signup_Date]], 0)</f>
        <v>44804</v>
      </c>
    </row>
    <row r="1825" spans="1:9" x14ac:dyDescent="0.25">
      <c r="A1825" t="s">
        <v>1842</v>
      </c>
      <c r="B1825" s="1">
        <v>44528</v>
      </c>
      <c r="C1825">
        <v>1977</v>
      </c>
      <c r="D1825" t="s">
        <v>7</v>
      </c>
      <c r="E1825" t="s">
        <v>8</v>
      </c>
      <c r="F1825" t="s">
        <v>14</v>
      </c>
      <c r="G1825">
        <f ca="1">YEAR(TODAY()) - tbl_Customers[[#This Row],[Birth_Year]]</f>
        <v>48</v>
      </c>
      <c r="H1825" t="str" cm="1">
        <f t="array" aca="1" ref="H18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25" s="1">
        <f>EOMONTH(tbl_Customers[[#This Row],[Signup_Date]], 0)</f>
        <v>44530</v>
      </c>
    </row>
    <row r="1826" spans="1:9" x14ac:dyDescent="0.25">
      <c r="A1826" t="s">
        <v>1843</v>
      </c>
      <c r="B1826" s="1">
        <v>44213</v>
      </c>
      <c r="C1826">
        <v>1973</v>
      </c>
      <c r="D1826" t="s">
        <v>26</v>
      </c>
      <c r="E1826" t="s">
        <v>24</v>
      </c>
      <c r="F1826" t="s">
        <v>20</v>
      </c>
      <c r="G1826">
        <f ca="1">YEAR(TODAY()) - tbl_Customers[[#This Row],[Birth_Year]]</f>
        <v>52</v>
      </c>
      <c r="H1826" t="str" cm="1">
        <f t="array" aca="1" ref="H18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26" s="1">
        <f>EOMONTH(tbl_Customers[[#This Row],[Signup_Date]], 0)</f>
        <v>44227</v>
      </c>
    </row>
    <row r="1827" spans="1:9" x14ac:dyDescent="0.25">
      <c r="A1827" t="s">
        <v>1844</v>
      </c>
      <c r="B1827" s="1">
        <v>44375</v>
      </c>
      <c r="C1827">
        <v>1977</v>
      </c>
      <c r="D1827" t="s">
        <v>26</v>
      </c>
      <c r="E1827" t="s">
        <v>24</v>
      </c>
      <c r="F1827" t="s">
        <v>14</v>
      </c>
      <c r="G1827">
        <f ca="1">YEAR(TODAY()) - tbl_Customers[[#This Row],[Birth_Year]]</f>
        <v>48</v>
      </c>
      <c r="H1827" t="str" cm="1">
        <f t="array" aca="1" ref="H18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27" s="1">
        <f>EOMONTH(tbl_Customers[[#This Row],[Signup_Date]], 0)</f>
        <v>44377</v>
      </c>
    </row>
    <row r="1828" spans="1:9" x14ac:dyDescent="0.25">
      <c r="A1828" t="s">
        <v>1845</v>
      </c>
      <c r="B1828" s="1">
        <v>44468</v>
      </c>
      <c r="C1828">
        <v>1995</v>
      </c>
      <c r="D1828" t="s">
        <v>19</v>
      </c>
      <c r="E1828" t="s">
        <v>22</v>
      </c>
      <c r="F1828" t="s">
        <v>20</v>
      </c>
      <c r="G1828">
        <f ca="1">YEAR(TODAY()) - tbl_Customers[[#This Row],[Birth_Year]]</f>
        <v>30</v>
      </c>
      <c r="H1828" t="str" cm="1">
        <f t="array" aca="1" ref="H18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28" s="1">
        <f>EOMONTH(tbl_Customers[[#This Row],[Signup_Date]], 0)</f>
        <v>44469</v>
      </c>
    </row>
    <row r="1829" spans="1:9" x14ac:dyDescent="0.25">
      <c r="A1829" t="s">
        <v>1846</v>
      </c>
      <c r="B1829" s="1">
        <v>44250</v>
      </c>
      <c r="C1829">
        <v>1975</v>
      </c>
      <c r="D1829" t="s">
        <v>17</v>
      </c>
      <c r="E1829" t="s">
        <v>22</v>
      </c>
      <c r="F1829" t="s">
        <v>20</v>
      </c>
      <c r="G1829">
        <f ca="1">YEAR(TODAY()) - tbl_Customers[[#This Row],[Birth_Year]]</f>
        <v>50</v>
      </c>
      <c r="H1829" t="str" cm="1">
        <f t="array" aca="1" ref="H18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29" s="1">
        <f>EOMONTH(tbl_Customers[[#This Row],[Signup_Date]], 0)</f>
        <v>44255</v>
      </c>
    </row>
    <row r="1830" spans="1:9" x14ac:dyDescent="0.25">
      <c r="A1830" t="s">
        <v>1847</v>
      </c>
      <c r="B1830" s="1">
        <v>44326</v>
      </c>
      <c r="C1830">
        <v>1968</v>
      </c>
      <c r="D1830" t="s">
        <v>7</v>
      </c>
      <c r="E1830" t="s">
        <v>22</v>
      </c>
      <c r="F1830" t="s">
        <v>14</v>
      </c>
      <c r="G1830">
        <f ca="1">YEAR(TODAY()) - tbl_Customers[[#This Row],[Birth_Year]]</f>
        <v>57</v>
      </c>
      <c r="H1830" t="str" cm="1">
        <f t="array" aca="1" ref="H18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30" s="1">
        <f>EOMONTH(tbl_Customers[[#This Row],[Signup_Date]], 0)</f>
        <v>44347</v>
      </c>
    </row>
    <row r="1831" spans="1:9" x14ac:dyDescent="0.25">
      <c r="A1831" t="s">
        <v>1848</v>
      </c>
      <c r="B1831" s="1">
        <v>44956</v>
      </c>
      <c r="C1831">
        <v>1998</v>
      </c>
      <c r="D1831" t="s">
        <v>19</v>
      </c>
      <c r="E1831" t="s">
        <v>29</v>
      </c>
      <c r="F1831" t="s">
        <v>14</v>
      </c>
      <c r="G1831">
        <f ca="1">YEAR(TODAY()) - tbl_Customers[[#This Row],[Birth_Year]]</f>
        <v>27</v>
      </c>
      <c r="H1831" t="str" cm="1">
        <f t="array" aca="1" ref="H18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31" s="1">
        <f>EOMONTH(tbl_Customers[[#This Row],[Signup_Date]], 0)</f>
        <v>44957</v>
      </c>
    </row>
    <row r="1832" spans="1:9" x14ac:dyDescent="0.25">
      <c r="A1832" t="s">
        <v>1849</v>
      </c>
      <c r="B1832" s="1">
        <v>44628</v>
      </c>
      <c r="C1832">
        <v>2002</v>
      </c>
      <c r="D1832" t="s">
        <v>26</v>
      </c>
      <c r="E1832" t="s">
        <v>22</v>
      </c>
      <c r="F1832" t="s">
        <v>20</v>
      </c>
      <c r="G1832">
        <f ca="1">YEAR(TODAY()) - tbl_Customers[[#This Row],[Birth_Year]]</f>
        <v>23</v>
      </c>
      <c r="H1832" t="str" cm="1">
        <f t="array" aca="1" ref="H18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832" s="1">
        <f>EOMONTH(tbl_Customers[[#This Row],[Signup_Date]], 0)</f>
        <v>44651</v>
      </c>
    </row>
    <row r="1833" spans="1:9" x14ac:dyDescent="0.25">
      <c r="A1833" t="s">
        <v>1850</v>
      </c>
      <c r="B1833" s="1">
        <v>44735</v>
      </c>
      <c r="C1833">
        <v>1968</v>
      </c>
      <c r="D1833" t="s">
        <v>26</v>
      </c>
      <c r="E1833" t="s">
        <v>24</v>
      </c>
      <c r="F1833" t="s">
        <v>9</v>
      </c>
      <c r="G1833">
        <f ca="1">YEAR(TODAY()) - tbl_Customers[[#This Row],[Birth_Year]]</f>
        <v>57</v>
      </c>
      <c r="H1833" t="str" cm="1">
        <f t="array" aca="1" ref="H18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33" s="1">
        <f>EOMONTH(tbl_Customers[[#This Row],[Signup_Date]], 0)</f>
        <v>44742</v>
      </c>
    </row>
    <row r="1834" spans="1:9" x14ac:dyDescent="0.25">
      <c r="A1834" t="s">
        <v>1851</v>
      </c>
      <c r="B1834" s="1">
        <v>44313</v>
      </c>
      <c r="C1834">
        <v>2002</v>
      </c>
      <c r="D1834" t="s">
        <v>17</v>
      </c>
      <c r="E1834" t="s">
        <v>29</v>
      </c>
      <c r="F1834" t="s">
        <v>14</v>
      </c>
      <c r="G1834">
        <f ca="1">YEAR(TODAY()) - tbl_Customers[[#This Row],[Birth_Year]]</f>
        <v>23</v>
      </c>
      <c r="H1834" t="str" cm="1">
        <f t="array" aca="1" ref="H18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834" s="1">
        <f>EOMONTH(tbl_Customers[[#This Row],[Signup_Date]], 0)</f>
        <v>44316</v>
      </c>
    </row>
    <row r="1835" spans="1:9" x14ac:dyDescent="0.25">
      <c r="A1835" t="s">
        <v>1852</v>
      </c>
      <c r="B1835" s="1">
        <v>44960</v>
      </c>
      <c r="C1835">
        <v>1983</v>
      </c>
      <c r="D1835" t="s">
        <v>7</v>
      </c>
      <c r="E1835" t="s">
        <v>13</v>
      </c>
      <c r="F1835" t="s">
        <v>20</v>
      </c>
      <c r="G1835">
        <f ca="1">YEAR(TODAY()) - tbl_Customers[[#This Row],[Birth_Year]]</f>
        <v>42</v>
      </c>
      <c r="H1835" t="str" cm="1">
        <f t="array" aca="1" ref="H18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35" s="1">
        <f>EOMONTH(tbl_Customers[[#This Row],[Signup_Date]], 0)</f>
        <v>44985</v>
      </c>
    </row>
    <row r="1836" spans="1:9" x14ac:dyDescent="0.25">
      <c r="A1836" t="s">
        <v>1853</v>
      </c>
      <c r="B1836" s="1">
        <v>44262</v>
      </c>
      <c r="C1836">
        <v>1970</v>
      </c>
      <c r="D1836" t="s">
        <v>7</v>
      </c>
      <c r="E1836" t="s">
        <v>8</v>
      </c>
      <c r="F1836" t="s">
        <v>20</v>
      </c>
      <c r="G1836">
        <f ca="1">YEAR(TODAY()) - tbl_Customers[[#This Row],[Birth_Year]]</f>
        <v>55</v>
      </c>
      <c r="H1836" t="str" cm="1">
        <f t="array" aca="1" ref="H18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36" s="1">
        <f>EOMONTH(tbl_Customers[[#This Row],[Signup_Date]], 0)</f>
        <v>44286</v>
      </c>
    </row>
    <row r="1837" spans="1:9" x14ac:dyDescent="0.25">
      <c r="A1837" t="s">
        <v>1854</v>
      </c>
      <c r="B1837" s="1">
        <v>44684</v>
      </c>
      <c r="C1837">
        <v>1998</v>
      </c>
      <c r="D1837" t="s">
        <v>12</v>
      </c>
      <c r="E1837" t="s">
        <v>22</v>
      </c>
      <c r="F1837" t="s">
        <v>9</v>
      </c>
      <c r="G1837">
        <f ca="1">YEAR(TODAY()) - tbl_Customers[[#This Row],[Birth_Year]]</f>
        <v>27</v>
      </c>
      <c r="H1837" t="str" cm="1">
        <f t="array" aca="1" ref="H18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37" s="1">
        <f>EOMONTH(tbl_Customers[[#This Row],[Signup_Date]], 0)</f>
        <v>44712</v>
      </c>
    </row>
    <row r="1838" spans="1:9" x14ac:dyDescent="0.25">
      <c r="A1838" t="s">
        <v>1855</v>
      </c>
      <c r="B1838" s="1">
        <v>44656</v>
      </c>
      <c r="C1838">
        <v>1982</v>
      </c>
      <c r="D1838" t="s">
        <v>7</v>
      </c>
      <c r="E1838" t="s">
        <v>13</v>
      </c>
      <c r="F1838" t="s">
        <v>14</v>
      </c>
      <c r="G1838">
        <f ca="1">YEAR(TODAY()) - tbl_Customers[[#This Row],[Birth_Year]]</f>
        <v>43</v>
      </c>
      <c r="H1838" t="str" cm="1">
        <f t="array" aca="1" ref="H18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38" s="1">
        <f>EOMONTH(tbl_Customers[[#This Row],[Signup_Date]], 0)</f>
        <v>44681</v>
      </c>
    </row>
    <row r="1839" spans="1:9" x14ac:dyDescent="0.25">
      <c r="A1839" t="s">
        <v>1856</v>
      </c>
      <c r="B1839" s="1">
        <v>44993</v>
      </c>
      <c r="C1839">
        <v>1977</v>
      </c>
      <c r="D1839" t="s">
        <v>17</v>
      </c>
      <c r="E1839" t="s">
        <v>24</v>
      </c>
      <c r="F1839" t="s">
        <v>20</v>
      </c>
      <c r="G1839">
        <f ca="1">YEAR(TODAY()) - tbl_Customers[[#This Row],[Birth_Year]]</f>
        <v>48</v>
      </c>
      <c r="H1839" t="str" cm="1">
        <f t="array" aca="1" ref="H18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39" s="1">
        <f>EOMONTH(tbl_Customers[[#This Row],[Signup_Date]], 0)</f>
        <v>45016</v>
      </c>
    </row>
    <row r="1840" spans="1:9" x14ac:dyDescent="0.25">
      <c r="A1840" t="s">
        <v>1857</v>
      </c>
      <c r="B1840" s="1">
        <v>44567</v>
      </c>
      <c r="C1840">
        <v>1987</v>
      </c>
      <c r="D1840" t="s">
        <v>12</v>
      </c>
      <c r="E1840" t="s">
        <v>8</v>
      </c>
      <c r="F1840" t="s">
        <v>9</v>
      </c>
      <c r="G1840">
        <f ca="1">YEAR(TODAY()) - tbl_Customers[[#This Row],[Birth_Year]]</f>
        <v>38</v>
      </c>
      <c r="H1840" t="str" cm="1">
        <f t="array" aca="1" ref="H18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40" s="1">
        <f>EOMONTH(tbl_Customers[[#This Row],[Signup_Date]], 0)</f>
        <v>44592</v>
      </c>
    </row>
    <row r="1841" spans="1:9" x14ac:dyDescent="0.25">
      <c r="A1841" t="s">
        <v>1858</v>
      </c>
      <c r="B1841" s="1">
        <v>44722</v>
      </c>
      <c r="C1841">
        <v>1983</v>
      </c>
      <c r="D1841" t="s">
        <v>12</v>
      </c>
      <c r="E1841" t="s">
        <v>13</v>
      </c>
      <c r="F1841" t="s">
        <v>20</v>
      </c>
      <c r="G1841">
        <f ca="1">YEAR(TODAY()) - tbl_Customers[[#This Row],[Birth_Year]]</f>
        <v>42</v>
      </c>
      <c r="H1841" t="str" cm="1">
        <f t="array" aca="1" ref="H18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41" s="1">
        <f>EOMONTH(tbl_Customers[[#This Row],[Signup_Date]], 0)</f>
        <v>44742</v>
      </c>
    </row>
    <row r="1842" spans="1:9" x14ac:dyDescent="0.25">
      <c r="A1842" t="s">
        <v>1859</v>
      </c>
      <c r="B1842" s="1">
        <v>44804</v>
      </c>
      <c r="C1842">
        <v>1975</v>
      </c>
      <c r="D1842" t="s">
        <v>26</v>
      </c>
      <c r="E1842" t="s">
        <v>8</v>
      </c>
      <c r="F1842" t="s">
        <v>14</v>
      </c>
      <c r="G1842">
        <f ca="1">YEAR(TODAY()) - tbl_Customers[[#This Row],[Birth_Year]]</f>
        <v>50</v>
      </c>
      <c r="H1842" t="str" cm="1">
        <f t="array" aca="1" ref="H18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42" s="1">
        <f>EOMONTH(tbl_Customers[[#This Row],[Signup_Date]], 0)</f>
        <v>44804</v>
      </c>
    </row>
    <row r="1843" spans="1:9" x14ac:dyDescent="0.25">
      <c r="A1843" t="s">
        <v>1860</v>
      </c>
      <c r="B1843" s="1">
        <v>44308</v>
      </c>
      <c r="C1843">
        <v>1965</v>
      </c>
      <c r="D1843" t="s">
        <v>26</v>
      </c>
      <c r="E1843" t="s">
        <v>22</v>
      </c>
      <c r="F1843" t="s">
        <v>9</v>
      </c>
      <c r="G1843">
        <f ca="1">YEAR(TODAY()) - tbl_Customers[[#This Row],[Birth_Year]]</f>
        <v>60</v>
      </c>
      <c r="H1843" t="str" cm="1">
        <f t="array" aca="1" ref="H18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43" s="1">
        <f>EOMONTH(tbl_Customers[[#This Row],[Signup_Date]], 0)</f>
        <v>44316</v>
      </c>
    </row>
    <row r="1844" spans="1:9" x14ac:dyDescent="0.25">
      <c r="A1844" t="s">
        <v>1861</v>
      </c>
      <c r="B1844" s="1">
        <v>44659</v>
      </c>
      <c r="C1844">
        <v>1988</v>
      </c>
      <c r="D1844" t="s">
        <v>7</v>
      </c>
      <c r="E1844" t="s">
        <v>24</v>
      </c>
      <c r="F1844" t="s">
        <v>20</v>
      </c>
      <c r="G1844">
        <f ca="1">YEAR(TODAY()) - tbl_Customers[[#This Row],[Birth_Year]]</f>
        <v>37</v>
      </c>
      <c r="H1844" t="str" cm="1">
        <f t="array" aca="1" ref="H18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44" s="1">
        <f>EOMONTH(tbl_Customers[[#This Row],[Signup_Date]], 0)</f>
        <v>44681</v>
      </c>
    </row>
    <row r="1845" spans="1:9" x14ac:dyDescent="0.25">
      <c r="A1845" t="s">
        <v>1862</v>
      </c>
      <c r="B1845" s="1">
        <v>44712</v>
      </c>
      <c r="C1845">
        <v>1971</v>
      </c>
      <c r="D1845" t="s">
        <v>12</v>
      </c>
      <c r="E1845" t="s">
        <v>8</v>
      </c>
      <c r="F1845" t="s">
        <v>9</v>
      </c>
      <c r="G1845">
        <f ca="1">YEAR(TODAY()) - tbl_Customers[[#This Row],[Birth_Year]]</f>
        <v>54</v>
      </c>
      <c r="H1845" t="str" cm="1">
        <f t="array" aca="1" ref="H18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45" s="1">
        <f>EOMONTH(tbl_Customers[[#This Row],[Signup_Date]], 0)</f>
        <v>44712</v>
      </c>
    </row>
    <row r="1846" spans="1:9" x14ac:dyDescent="0.25">
      <c r="A1846" t="s">
        <v>1863</v>
      </c>
      <c r="B1846" s="1">
        <v>44423</v>
      </c>
      <c r="C1846">
        <v>1989</v>
      </c>
      <c r="D1846" t="s">
        <v>26</v>
      </c>
      <c r="E1846" t="s">
        <v>13</v>
      </c>
      <c r="F1846" t="s">
        <v>14</v>
      </c>
      <c r="G1846">
        <f ca="1">YEAR(TODAY()) - tbl_Customers[[#This Row],[Birth_Year]]</f>
        <v>36</v>
      </c>
      <c r="H1846" t="str" cm="1">
        <f t="array" aca="1" ref="H18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46" s="1">
        <f>EOMONTH(tbl_Customers[[#This Row],[Signup_Date]], 0)</f>
        <v>44439</v>
      </c>
    </row>
    <row r="1847" spans="1:9" x14ac:dyDescent="0.25">
      <c r="A1847" t="s">
        <v>1864</v>
      </c>
      <c r="B1847" s="1">
        <v>44826</v>
      </c>
      <c r="C1847">
        <v>1985</v>
      </c>
      <c r="D1847" t="s">
        <v>17</v>
      </c>
      <c r="E1847" t="s">
        <v>22</v>
      </c>
      <c r="F1847" t="s">
        <v>9</v>
      </c>
      <c r="G1847">
        <f ca="1">YEAR(TODAY()) - tbl_Customers[[#This Row],[Birth_Year]]</f>
        <v>40</v>
      </c>
      <c r="H1847" t="str" cm="1">
        <f t="array" aca="1" ref="H18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47" s="1">
        <f>EOMONTH(tbl_Customers[[#This Row],[Signup_Date]], 0)</f>
        <v>44834</v>
      </c>
    </row>
    <row r="1848" spans="1:9" x14ac:dyDescent="0.25">
      <c r="A1848" t="s">
        <v>1865</v>
      </c>
      <c r="B1848" s="1">
        <v>44241</v>
      </c>
      <c r="C1848">
        <v>1979</v>
      </c>
      <c r="D1848" t="s">
        <v>26</v>
      </c>
      <c r="E1848" t="s">
        <v>22</v>
      </c>
      <c r="F1848" t="s">
        <v>14</v>
      </c>
      <c r="G1848">
        <f ca="1">YEAR(TODAY()) - tbl_Customers[[#This Row],[Birth_Year]]</f>
        <v>46</v>
      </c>
      <c r="H1848" t="str" cm="1">
        <f t="array" aca="1" ref="H18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48" s="1">
        <f>EOMONTH(tbl_Customers[[#This Row],[Signup_Date]], 0)</f>
        <v>44255</v>
      </c>
    </row>
    <row r="1849" spans="1:9" x14ac:dyDescent="0.25">
      <c r="A1849" t="s">
        <v>1866</v>
      </c>
      <c r="B1849" s="1">
        <v>44941</v>
      </c>
      <c r="C1849">
        <v>1965</v>
      </c>
      <c r="D1849" t="s">
        <v>26</v>
      </c>
      <c r="E1849" t="s">
        <v>13</v>
      </c>
      <c r="F1849" t="s">
        <v>20</v>
      </c>
      <c r="G1849">
        <f ca="1">YEAR(TODAY()) - tbl_Customers[[#This Row],[Birth_Year]]</f>
        <v>60</v>
      </c>
      <c r="H1849" t="str" cm="1">
        <f t="array" aca="1" ref="H18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49" s="1">
        <f>EOMONTH(tbl_Customers[[#This Row],[Signup_Date]], 0)</f>
        <v>44957</v>
      </c>
    </row>
    <row r="1850" spans="1:9" x14ac:dyDescent="0.25">
      <c r="A1850" t="s">
        <v>1867</v>
      </c>
      <c r="B1850" s="1">
        <v>44999</v>
      </c>
      <c r="C1850">
        <v>1976</v>
      </c>
      <c r="D1850" t="s">
        <v>12</v>
      </c>
      <c r="E1850" t="s">
        <v>13</v>
      </c>
      <c r="F1850" t="s">
        <v>14</v>
      </c>
      <c r="G1850">
        <f ca="1">YEAR(TODAY()) - tbl_Customers[[#This Row],[Birth_Year]]</f>
        <v>49</v>
      </c>
      <c r="H1850" t="str" cm="1">
        <f t="array" aca="1" ref="H18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50" s="1">
        <f>EOMONTH(tbl_Customers[[#This Row],[Signup_Date]], 0)</f>
        <v>45016</v>
      </c>
    </row>
    <row r="1851" spans="1:9" x14ac:dyDescent="0.25">
      <c r="A1851" t="s">
        <v>1868</v>
      </c>
      <c r="B1851" s="1">
        <v>45084</v>
      </c>
      <c r="C1851">
        <v>1971</v>
      </c>
      <c r="D1851" t="s">
        <v>12</v>
      </c>
      <c r="E1851" t="s">
        <v>8</v>
      </c>
      <c r="F1851" t="s">
        <v>20</v>
      </c>
      <c r="G1851">
        <f ca="1">YEAR(TODAY()) - tbl_Customers[[#This Row],[Birth_Year]]</f>
        <v>54</v>
      </c>
      <c r="H1851" t="str" cm="1">
        <f t="array" aca="1" ref="H18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51" s="1">
        <f>EOMONTH(tbl_Customers[[#This Row],[Signup_Date]], 0)</f>
        <v>45107</v>
      </c>
    </row>
    <row r="1852" spans="1:9" x14ac:dyDescent="0.25">
      <c r="A1852" t="s">
        <v>1869</v>
      </c>
      <c r="B1852" s="1">
        <v>44871</v>
      </c>
      <c r="C1852">
        <v>1979</v>
      </c>
      <c r="D1852" t="s">
        <v>19</v>
      </c>
      <c r="E1852" t="s">
        <v>29</v>
      </c>
      <c r="F1852" t="s">
        <v>20</v>
      </c>
      <c r="G1852">
        <f ca="1">YEAR(TODAY()) - tbl_Customers[[#This Row],[Birth_Year]]</f>
        <v>46</v>
      </c>
      <c r="H1852" t="str" cm="1">
        <f t="array" aca="1" ref="H18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52" s="1">
        <f>EOMONTH(tbl_Customers[[#This Row],[Signup_Date]], 0)</f>
        <v>44895</v>
      </c>
    </row>
    <row r="1853" spans="1:9" x14ac:dyDescent="0.25">
      <c r="A1853" t="s">
        <v>1870</v>
      </c>
      <c r="B1853" s="1">
        <v>44730</v>
      </c>
      <c r="C1853">
        <v>1985</v>
      </c>
      <c r="D1853" t="s">
        <v>17</v>
      </c>
      <c r="E1853" t="s">
        <v>22</v>
      </c>
      <c r="F1853" t="s">
        <v>14</v>
      </c>
      <c r="G1853">
        <f ca="1">YEAR(TODAY()) - tbl_Customers[[#This Row],[Birth_Year]]</f>
        <v>40</v>
      </c>
      <c r="H1853" t="str" cm="1">
        <f t="array" aca="1" ref="H18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53" s="1">
        <f>EOMONTH(tbl_Customers[[#This Row],[Signup_Date]], 0)</f>
        <v>44742</v>
      </c>
    </row>
    <row r="1854" spans="1:9" x14ac:dyDescent="0.25">
      <c r="A1854" t="s">
        <v>1871</v>
      </c>
      <c r="B1854" s="1">
        <v>44505</v>
      </c>
      <c r="C1854">
        <v>1983</v>
      </c>
      <c r="D1854" t="s">
        <v>12</v>
      </c>
      <c r="E1854" t="s">
        <v>8</v>
      </c>
      <c r="F1854" t="s">
        <v>20</v>
      </c>
      <c r="G1854">
        <f ca="1">YEAR(TODAY()) - tbl_Customers[[#This Row],[Birth_Year]]</f>
        <v>42</v>
      </c>
      <c r="H1854" t="str" cm="1">
        <f t="array" aca="1" ref="H18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54" s="1">
        <f>EOMONTH(tbl_Customers[[#This Row],[Signup_Date]], 0)</f>
        <v>44530</v>
      </c>
    </row>
    <row r="1855" spans="1:9" x14ac:dyDescent="0.25">
      <c r="A1855" t="s">
        <v>1872</v>
      </c>
      <c r="B1855" s="1">
        <v>44666</v>
      </c>
      <c r="C1855">
        <v>1993</v>
      </c>
      <c r="D1855" t="s">
        <v>7</v>
      </c>
      <c r="E1855" t="s">
        <v>13</v>
      </c>
      <c r="F1855" t="s">
        <v>9</v>
      </c>
      <c r="G1855">
        <f ca="1">YEAR(TODAY()) - tbl_Customers[[#This Row],[Birth_Year]]</f>
        <v>32</v>
      </c>
      <c r="H1855" t="str" cm="1">
        <f t="array" aca="1" ref="H18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55" s="1">
        <f>EOMONTH(tbl_Customers[[#This Row],[Signup_Date]], 0)</f>
        <v>44681</v>
      </c>
    </row>
    <row r="1856" spans="1:9" x14ac:dyDescent="0.25">
      <c r="A1856" t="s">
        <v>1873</v>
      </c>
      <c r="B1856" s="1">
        <v>44855</v>
      </c>
      <c r="C1856">
        <v>1989</v>
      </c>
      <c r="D1856" t="s">
        <v>17</v>
      </c>
      <c r="E1856" t="s">
        <v>8</v>
      </c>
      <c r="F1856" t="s">
        <v>20</v>
      </c>
      <c r="G1856">
        <f ca="1">YEAR(TODAY()) - tbl_Customers[[#This Row],[Birth_Year]]</f>
        <v>36</v>
      </c>
      <c r="H1856" t="str" cm="1">
        <f t="array" aca="1" ref="H18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56" s="1">
        <f>EOMONTH(tbl_Customers[[#This Row],[Signup_Date]], 0)</f>
        <v>44865</v>
      </c>
    </row>
    <row r="1857" spans="1:9" x14ac:dyDescent="0.25">
      <c r="A1857" t="s">
        <v>1874</v>
      </c>
      <c r="B1857" s="1">
        <v>44228</v>
      </c>
      <c r="C1857">
        <v>1997</v>
      </c>
      <c r="D1857" t="s">
        <v>17</v>
      </c>
      <c r="E1857" t="s">
        <v>13</v>
      </c>
      <c r="F1857" t="s">
        <v>14</v>
      </c>
      <c r="G1857">
        <f ca="1">YEAR(TODAY()) - tbl_Customers[[#This Row],[Birth_Year]]</f>
        <v>28</v>
      </c>
      <c r="H1857" t="str" cm="1">
        <f t="array" aca="1" ref="H18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57" s="1">
        <f>EOMONTH(tbl_Customers[[#This Row],[Signup_Date]], 0)</f>
        <v>44255</v>
      </c>
    </row>
    <row r="1858" spans="1:9" x14ac:dyDescent="0.25">
      <c r="A1858" t="s">
        <v>1875</v>
      </c>
      <c r="B1858" s="1">
        <v>44259</v>
      </c>
      <c r="C1858">
        <v>1996</v>
      </c>
      <c r="D1858" t="s">
        <v>12</v>
      </c>
      <c r="E1858" t="s">
        <v>24</v>
      </c>
      <c r="F1858" t="s">
        <v>9</v>
      </c>
      <c r="G1858">
        <f ca="1">YEAR(TODAY()) - tbl_Customers[[#This Row],[Birth_Year]]</f>
        <v>29</v>
      </c>
      <c r="H1858" t="str" cm="1">
        <f t="array" aca="1" ref="H18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58" s="1">
        <f>EOMONTH(tbl_Customers[[#This Row],[Signup_Date]], 0)</f>
        <v>44286</v>
      </c>
    </row>
    <row r="1859" spans="1:9" x14ac:dyDescent="0.25">
      <c r="A1859" t="s">
        <v>1876</v>
      </c>
      <c r="B1859" s="1">
        <v>44687</v>
      </c>
      <c r="C1859">
        <v>1999</v>
      </c>
      <c r="D1859" t="s">
        <v>17</v>
      </c>
      <c r="E1859" t="s">
        <v>13</v>
      </c>
      <c r="F1859" t="s">
        <v>9</v>
      </c>
      <c r="G1859">
        <f ca="1">YEAR(TODAY()) - tbl_Customers[[#This Row],[Birth_Year]]</f>
        <v>26</v>
      </c>
      <c r="H1859" t="str" cm="1">
        <f t="array" aca="1" ref="H18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59" s="1">
        <f>EOMONTH(tbl_Customers[[#This Row],[Signup_Date]], 0)</f>
        <v>44712</v>
      </c>
    </row>
    <row r="1860" spans="1:9" x14ac:dyDescent="0.25">
      <c r="A1860" t="s">
        <v>1877</v>
      </c>
      <c r="B1860" s="1">
        <v>45064</v>
      </c>
      <c r="C1860">
        <v>2002</v>
      </c>
      <c r="D1860" t="s">
        <v>12</v>
      </c>
      <c r="E1860" t="s">
        <v>13</v>
      </c>
      <c r="F1860" t="s">
        <v>20</v>
      </c>
      <c r="G1860">
        <f ca="1">YEAR(TODAY()) - tbl_Customers[[#This Row],[Birth_Year]]</f>
        <v>23</v>
      </c>
      <c r="H1860" t="str" cm="1">
        <f t="array" aca="1" ref="H18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860" s="1">
        <f>EOMONTH(tbl_Customers[[#This Row],[Signup_Date]], 0)</f>
        <v>45077</v>
      </c>
    </row>
    <row r="1861" spans="1:9" x14ac:dyDescent="0.25">
      <c r="A1861" t="s">
        <v>1878</v>
      </c>
      <c r="B1861" s="1">
        <v>44608</v>
      </c>
      <c r="C1861">
        <v>1990</v>
      </c>
      <c r="D1861" t="s">
        <v>26</v>
      </c>
      <c r="E1861" t="s">
        <v>13</v>
      </c>
      <c r="F1861" t="s">
        <v>20</v>
      </c>
      <c r="G1861">
        <f ca="1">YEAR(TODAY()) - tbl_Customers[[#This Row],[Birth_Year]]</f>
        <v>35</v>
      </c>
      <c r="H1861" t="str" cm="1">
        <f t="array" aca="1" ref="H18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61" s="1">
        <f>EOMONTH(tbl_Customers[[#This Row],[Signup_Date]], 0)</f>
        <v>44620</v>
      </c>
    </row>
    <row r="1862" spans="1:9" x14ac:dyDescent="0.25">
      <c r="A1862" t="s">
        <v>1879</v>
      </c>
      <c r="B1862" s="1">
        <v>44633</v>
      </c>
      <c r="C1862">
        <v>1975</v>
      </c>
      <c r="D1862" t="s">
        <v>19</v>
      </c>
      <c r="E1862" t="s">
        <v>29</v>
      </c>
      <c r="F1862" t="s">
        <v>14</v>
      </c>
      <c r="G1862">
        <f ca="1">YEAR(TODAY()) - tbl_Customers[[#This Row],[Birth_Year]]</f>
        <v>50</v>
      </c>
      <c r="H1862" t="str" cm="1">
        <f t="array" aca="1" ref="H18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62" s="1">
        <f>EOMONTH(tbl_Customers[[#This Row],[Signup_Date]], 0)</f>
        <v>44651</v>
      </c>
    </row>
    <row r="1863" spans="1:9" x14ac:dyDescent="0.25">
      <c r="A1863" t="s">
        <v>1880</v>
      </c>
      <c r="B1863" s="1">
        <v>44899</v>
      </c>
      <c r="C1863">
        <v>1999</v>
      </c>
      <c r="D1863" t="s">
        <v>26</v>
      </c>
      <c r="E1863" t="s">
        <v>13</v>
      </c>
      <c r="F1863" t="s">
        <v>9</v>
      </c>
      <c r="G1863">
        <f ca="1">YEAR(TODAY()) - tbl_Customers[[#This Row],[Birth_Year]]</f>
        <v>26</v>
      </c>
      <c r="H1863" t="str" cm="1">
        <f t="array" aca="1" ref="H18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63" s="1">
        <f>EOMONTH(tbl_Customers[[#This Row],[Signup_Date]], 0)</f>
        <v>44926</v>
      </c>
    </row>
    <row r="1864" spans="1:9" x14ac:dyDescent="0.25">
      <c r="A1864" t="s">
        <v>1881</v>
      </c>
      <c r="B1864" s="1">
        <v>44307</v>
      </c>
      <c r="C1864">
        <v>1972</v>
      </c>
      <c r="D1864" t="s">
        <v>12</v>
      </c>
      <c r="E1864" t="s">
        <v>22</v>
      </c>
      <c r="F1864" t="s">
        <v>14</v>
      </c>
      <c r="G1864">
        <f ca="1">YEAR(TODAY()) - tbl_Customers[[#This Row],[Birth_Year]]</f>
        <v>53</v>
      </c>
      <c r="H1864" t="str" cm="1">
        <f t="array" aca="1" ref="H18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64" s="1">
        <f>EOMONTH(tbl_Customers[[#This Row],[Signup_Date]], 0)</f>
        <v>44316</v>
      </c>
    </row>
    <row r="1865" spans="1:9" x14ac:dyDescent="0.25">
      <c r="A1865" t="s">
        <v>1882</v>
      </c>
      <c r="B1865" s="1">
        <v>44699</v>
      </c>
      <c r="C1865">
        <v>1978</v>
      </c>
      <c r="D1865" t="s">
        <v>12</v>
      </c>
      <c r="E1865" t="s">
        <v>22</v>
      </c>
      <c r="F1865" t="s">
        <v>20</v>
      </c>
      <c r="G1865">
        <f ca="1">YEAR(TODAY()) - tbl_Customers[[#This Row],[Birth_Year]]</f>
        <v>47</v>
      </c>
      <c r="H1865" t="str" cm="1">
        <f t="array" aca="1" ref="H18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65" s="1">
        <f>EOMONTH(tbl_Customers[[#This Row],[Signup_Date]], 0)</f>
        <v>44712</v>
      </c>
    </row>
    <row r="1866" spans="1:9" x14ac:dyDescent="0.25">
      <c r="A1866" t="s">
        <v>1883</v>
      </c>
      <c r="B1866" s="1">
        <v>44926</v>
      </c>
      <c r="C1866">
        <v>1974</v>
      </c>
      <c r="D1866" t="s">
        <v>26</v>
      </c>
      <c r="E1866" t="s">
        <v>8</v>
      </c>
      <c r="F1866" t="s">
        <v>9</v>
      </c>
      <c r="G1866">
        <f ca="1">YEAR(TODAY()) - tbl_Customers[[#This Row],[Birth_Year]]</f>
        <v>51</v>
      </c>
      <c r="H1866" t="str" cm="1">
        <f t="array" aca="1" ref="H18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66" s="1">
        <f>EOMONTH(tbl_Customers[[#This Row],[Signup_Date]], 0)</f>
        <v>44926</v>
      </c>
    </row>
    <row r="1867" spans="1:9" x14ac:dyDescent="0.25">
      <c r="A1867" t="s">
        <v>1884</v>
      </c>
      <c r="B1867" s="1">
        <v>44651</v>
      </c>
      <c r="C1867">
        <v>1966</v>
      </c>
      <c r="D1867" t="s">
        <v>7</v>
      </c>
      <c r="E1867" t="s">
        <v>29</v>
      </c>
      <c r="F1867" t="s">
        <v>14</v>
      </c>
      <c r="G1867">
        <f ca="1">YEAR(TODAY()) - tbl_Customers[[#This Row],[Birth_Year]]</f>
        <v>59</v>
      </c>
      <c r="H1867" t="str" cm="1">
        <f t="array" aca="1" ref="H18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67" s="1">
        <f>EOMONTH(tbl_Customers[[#This Row],[Signup_Date]], 0)</f>
        <v>44651</v>
      </c>
    </row>
    <row r="1868" spans="1:9" x14ac:dyDescent="0.25">
      <c r="A1868" t="s">
        <v>1885</v>
      </c>
      <c r="B1868" s="1">
        <v>44272</v>
      </c>
      <c r="C1868">
        <v>1973</v>
      </c>
      <c r="D1868" t="s">
        <v>7</v>
      </c>
      <c r="E1868" t="s">
        <v>8</v>
      </c>
      <c r="F1868" t="s">
        <v>14</v>
      </c>
      <c r="G1868">
        <f ca="1">YEAR(TODAY()) - tbl_Customers[[#This Row],[Birth_Year]]</f>
        <v>52</v>
      </c>
      <c r="H1868" t="str" cm="1">
        <f t="array" aca="1" ref="H18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68" s="1">
        <f>EOMONTH(tbl_Customers[[#This Row],[Signup_Date]], 0)</f>
        <v>44286</v>
      </c>
    </row>
    <row r="1869" spans="1:9" x14ac:dyDescent="0.25">
      <c r="A1869" t="s">
        <v>1886</v>
      </c>
      <c r="B1869" s="1">
        <v>44279</v>
      </c>
      <c r="C1869">
        <v>1967</v>
      </c>
      <c r="D1869" t="s">
        <v>7</v>
      </c>
      <c r="E1869" t="s">
        <v>22</v>
      </c>
      <c r="F1869" t="s">
        <v>14</v>
      </c>
      <c r="G1869">
        <f ca="1">YEAR(TODAY()) - tbl_Customers[[#This Row],[Birth_Year]]</f>
        <v>58</v>
      </c>
      <c r="H1869" t="str" cm="1">
        <f t="array" aca="1" ref="H18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69" s="1">
        <f>EOMONTH(tbl_Customers[[#This Row],[Signup_Date]], 0)</f>
        <v>44286</v>
      </c>
    </row>
    <row r="1870" spans="1:9" x14ac:dyDescent="0.25">
      <c r="A1870" t="s">
        <v>1887</v>
      </c>
      <c r="B1870" s="1">
        <v>44526</v>
      </c>
      <c r="C1870">
        <v>1985</v>
      </c>
      <c r="D1870" t="s">
        <v>12</v>
      </c>
      <c r="E1870" t="s">
        <v>22</v>
      </c>
      <c r="F1870" t="s">
        <v>14</v>
      </c>
      <c r="G1870">
        <f ca="1">YEAR(TODAY()) - tbl_Customers[[#This Row],[Birth_Year]]</f>
        <v>40</v>
      </c>
      <c r="H1870" t="str" cm="1">
        <f t="array" aca="1" ref="H18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70" s="1">
        <f>EOMONTH(tbl_Customers[[#This Row],[Signup_Date]], 0)</f>
        <v>44530</v>
      </c>
    </row>
    <row r="1871" spans="1:9" x14ac:dyDescent="0.25">
      <c r="A1871" t="s">
        <v>1888</v>
      </c>
      <c r="B1871" s="1">
        <v>44819</v>
      </c>
      <c r="C1871">
        <v>1990</v>
      </c>
      <c r="D1871" t="s">
        <v>17</v>
      </c>
      <c r="E1871" t="s">
        <v>24</v>
      </c>
      <c r="F1871" t="s">
        <v>14</v>
      </c>
      <c r="G1871">
        <f ca="1">YEAR(TODAY()) - tbl_Customers[[#This Row],[Birth_Year]]</f>
        <v>35</v>
      </c>
      <c r="H1871" t="str" cm="1">
        <f t="array" aca="1" ref="H18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71" s="1">
        <f>EOMONTH(tbl_Customers[[#This Row],[Signup_Date]], 0)</f>
        <v>44834</v>
      </c>
    </row>
    <row r="1872" spans="1:9" x14ac:dyDescent="0.25">
      <c r="A1872" t="s">
        <v>1889</v>
      </c>
      <c r="B1872" s="1">
        <v>44348</v>
      </c>
      <c r="C1872">
        <v>1972</v>
      </c>
      <c r="D1872" t="s">
        <v>12</v>
      </c>
      <c r="E1872" t="s">
        <v>13</v>
      </c>
      <c r="F1872" t="s">
        <v>9</v>
      </c>
      <c r="G1872">
        <f ca="1">YEAR(TODAY()) - tbl_Customers[[#This Row],[Birth_Year]]</f>
        <v>53</v>
      </c>
      <c r="H1872" t="str" cm="1">
        <f t="array" aca="1" ref="H18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72" s="1">
        <f>EOMONTH(tbl_Customers[[#This Row],[Signup_Date]], 0)</f>
        <v>44377</v>
      </c>
    </row>
    <row r="1873" spans="1:9" x14ac:dyDescent="0.25">
      <c r="A1873" t="s">
        <v>1890</v>
      </c>
      <c r="B1873" s="1">
        <v>44264</v>
      </c>
      <c r="C1873">
        <v>1966</v>
      </c>
      <c r="D1873" t="s">
        <v>17</v>
      </c>
      <c r="E1873" t="s">
        <v>22</v>
      </c>
      <c r="F1873" t="s">
        <v>14</v>
      </c>
      <c r="G1873">
        <f ca="1">YEAR(TODAY()) - tbl_Customers[[#This Row],[Birth_Year]]</f>
        <v>59</v>
      </c>
      <c r="H1873" t="str" cm="1">
        <f t="array" aca="1" ref="H18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73" s="1">
        <f>EOMONTH(tbl_Customers[[#This Row],[Signup_Date]], 0)</f>
        <v>44286</v>
      </c>
    </row>
    <row r="1874" spans="1:9" x14ac:dyDescent="0.25">
      <c r="A1874" t="s">
        <v>1891</v>
      </c>
      <c r="B1874" s="1">
        <v>44326</v>
      </c>
      <c r="C1874">
        <v>1970</v>
      </c>
      <c r="D1874" t="s">
        <v>26</v>
      </c>
      <c r="E1874" t="s">
        <v>8</v>
      </c>
      <c r="F1874" t="s">
        <v>9</v>
      </c>
      <c r="G1874">
        <f ca="1">YEAR(TODAY()) - tbl_Customers[[#This Row],[Birth_Year]]</f>
        <v>55</v>
      </c>
      <c r="H1874" t="str" cm="1">
        <f t="array" aca="1" ref="H18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74" s="1">
        <f>EOMONTH(tbl_Customers[[#This Row],[Signup_Date]], 0)</f>
        <v>44347</v>
      </c>
    </row>
    <row r="1875" spans="1:9" x14ac:dyDescent="0.25">
      <c r="A1875" t="s">
        <v>1892</v>
      </c>
      <c r="B1875" s="1">
        <v>44478</v>
      </c>
      <c r="C1875">
        <v>1992</v>
      </c>
      <c r="D1875" t="s">
        <v>19</v>
      </c>
      <c r="E1875" t="s">
        <v>8</v>
      </c>
      <c r="F1875" t="s">
        <v>14</v>
      </c>
      <c r="G1875">
        <f ca="1">YEAR(TODAY()) - tbl_Customers[[#This Row],[Birth_Year]]</f>
        <v>33</v>
      </c>
      <c r="H1875" t="str" cm="1">
        <f t="array" aca="1" ref="H18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75" s="1">
        <f>EOMONTH(tbl_Customers[[#This Row],[Signup_Date]], 0)</f>
        <v>44500</v>
      </c>
    </row>
    <row r="1876" spans="1:9" x14ac:dyDescent="0.25">
      <c r="A1876" t="s">
        <v>1893</v>
      </c>
      <c r="B1876" s="1">
        <v>44836</v>
      </c>
      <c r="C1876">
        <v>1993</v>
      </c>
      <c r="D1876" t="s">
        <v>17</v>
      </c>
      <c r="E1876" t="s">
        <v>13</v>
      </c>
      <c r="F1876" t="s">
        <v>20</v>
      </c>
      <c r="G1876">
        <f ca="1">YEAR(TODAY()) - tbl_Customers[[#This Row],[Birth_Year]]</f>
        <v>32</v>
      </c>
      <c r="H1876" t="str" cm="1">
        <f t="array" aca="1" ref="H18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76" s="1">
        <f>EOMONTH(tbl_Customers[[#This Row],[Signup_Date]], 0)</f>
        <v>44865</v>
      </c>
    </row>
    <row r="1877" spans="1:9" x14ac:dyDescent="0.25">
      <c r="A1877" t="s">
        <v>1894</v>
      </c>
      <c r="B1877" s="1">
        <v>44845</v>
      </c>
      <c r="C1877">
        <v>1990</v>
      </c>
      <c r="D1877" t="s">
        <v>7</v>
      </c>
      <c r="E1877" t="s">
        <v>13</v>
      </c>
      <c r="F1877" t="s">
        <v>20</v>
      </c>
      <c r="G1877">
        <f ca="1">YEAR(TODAY()) - tbl_Customers[[#This Row],[Birth_Year]]</f>
        <v>35</v>
      </c>
      <c r="H1877" t="str" cm="1">
        <f t="array" aca="1" ref="H18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77" s="1">
        <f>EOMONTH(tbl_Customers[[#This Row],[Signup_Date]], 0)</f>
        <v>44865</v>
      </c>
    </row>
    <row r="1878" spans="1:9" x14ac:dyDescent="0.25">
      <c r="A1878" t="s">
        <v>1895</v>
      </c>
      <c r="B1878" s="1">
        <v>44796</v>
      </c>
      <c r="C1878">
        <v>1989</v>
      </c>
      <c r="D1878" t="s">
        <v>12</v>
      </c>
      <c r="E1878" t="s">
        <v>24</v>
      </c>
      <c r="F1878" t="s">
        <v>14</v>
      </c>
      <c r="G1878">
        <f ca="1">YEAR(TODAY()) - tbl_Customers[[#This Row],[Birth_Year]]</f>
        <v>36</v>
      </c>
      <c r="H1878" t="str" cm="1">
        <f t="array" aca="1" ref="H18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78" s="1">
        <f>EOMONTH(tbl_Customers[[#This Row],[Signup_Date]], 0)</f>
        <v>44804</v>
      </c>
    </row>
    <row r="1879" spans="1:9" x14ac:dyDescent="0.25">
      <c r="A1879" t="s">
        <v>1896</v>
      </c>
      <c r="B1879" s="1">
        <v>44758</v>
      </c>
      <c r="C1879">
        <v>1976</v>
      </c>
      <c r="D1879" t="s">
        <v>26</v>
      </c>
      <c r="E1879" t="s">
        <v>29</v>
      </c>
      <c r="F1879" t="s">
        <v>20</v>
      </c>
      <c r="G1879">
        <f ca="1">YEAR(TODAY()) - tbl_Customers[[#This Row],[Birth_Year]]</f>
        <v>49</v>
      </c>
      <c r="H1879" t="str" cm="1">
        <f t="array" aca="1" ref="H18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79" s="1">
        <f>EOMONTH(tbl_Customers[[#This Row],[Signup_Date]], 0)</f>
        <v>44773</v>
      </c>
    </row>
    <row r="1880" spans="1:9" x14ac:dyDescent="0.25">
      <c r="A1880" t="s">
        <v>1897</v>
      </c>
      <c r="B1880" s="1">
        <v>44926</v>
      </c>
      <c r="C1880">
        <v>1969</v>
      </c>
      <c r="D1880" t="s">
        <v>7</v>
      </c>
      <c r="E1880" t="s">
        <v>8</v>
      </c>
      <c r="F1880" t="s">
        <v>9</v>
      </c>
      <c r="G1880">
        <f ca="1">YEAR(TODAY()) - tbl_Customers[[#This Row],[Birth_Year]]</f>
        <v>56</v>
      </c>
      <c r="H1880" t="str" cm="1">
        <f t="array" aca="1" ref="H18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80" s="1">
        <f>EOMONTH(tbl_Customers[[#This Row],[Signup_Date]], 0)</f>
        <v>44926</v>
      </c>
    </row>
    <row r="1881" spans="1:9" x14ac:dyDescent="0.25">
      <c r="A1881" t="s">
        <v>1898</v>
      </c>
      <c r="B1881" s="1">
        <v>44529</v>
      </c>
      <c r="C1881">
        <v>1998</v>
      </c>
      <c r="D1881" t="s">
        <v>26</v>
      </c>
      <c r="E1881" t="s">
        <v>13</v>
      </c>
      <c r="F1881" t="s">
        <v>14</v>
      </c>
      <c r="G1881">
        <f ca="1">YEAR(TODAY()) - tbl_Customers[[#This Row],[Birth_Year]]</f>
        <v>27</v>
      </c>
      <c r="H1881" t="str" cm="1">
        <f t="array" aca="1" ref="H18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81" s="1">
        <f>EOMONTH(tbl_Customers[[#This Row],[Signup_Date]], 0)</f>
        <v>44530</v>
      </c>
    </row>
    <row r="1882" spans="1:9" x14ac:dyDescent="0.25">
      <c r="A1882" t="s">
        <v>1899</v>
      </c>
      <c r="B1882" s="1">
        <v>44587</v>
      </c>
      <c r="C1882">
        <v>2001</v>
      </c>
      <c r="D1882" t="s">
        <v>19</v>
      </c>
      <c r="E1882" t="s">
        <v>8</v>
      </c>
      <c r="F1882" t="s">
        <v>9</v>
      </c>
      <c r="G1882">
        <f ca="1">YEAR(TODAY()) - tbl_Customers[[#This Row],[Birth_Year]]</f>
        <v>24</v>
      </c>
      <c r="H1882" t="str" cm="1">
        <f t="array" aca="1" ref="H18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882" s="1">
        <f>EOMONTH(tbl_Customers[[#This Row],[Signup_Date]], 0)</f>
        <v>44592</v>
      </c>
    </row>
    <row r="1883" spans="1:9" x14ac:dyDescent="0.25">
      <c r="A1883" t="s">
        <v>1900</v>
      </c>
      <c r="B1883" s="1">
        <v>44808</v>
      </c>
      <c r="C1883">
        <v>1979</v>
      </c>
      <c r="D1883" t="s">
        <v>12</v>
      </c>
      <c r="E1883" t="s">
        <v>13</v>
      </c>
      <c r="F1883" t="s">
        <v>14</v>
      </c>
      <c r="G1883">
        <f ca="1">YEAR(TODAY()) - tbl_Customers[[#This Row],[Birth_Year]]</f>
        <v>46</v>
      </c>
      <c r="H1883" t="str" cm="1">
        <f t="array" aca="1" ref="H18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83" s="1">
        <f>EOMONTH(tbl_Customers[[#This Row],[Signup_Date]], 0)</f>
        <v>44834</v>
      </c>
    </row>
    <row r="1884" spans="1:9" x14ac:dyDescent="0.25">
      <c r="A1884" t="s">
        <v>1901</v>
      </c>
      <c r="B1884" s="1">
        <v>44740</v>
      </c>
      <c r="C1884">
        <v>2000</v>
      </c>
      <c r="D1884" t="s">
        <v>12</v>
      </c>
      <c r="E1884" t="s">
        <v>22</v>
      </c>
      <c r="F1884" t="s">
        <v>20</v>
      </c>
      <c r="G1884">
        <f ca="1">YEAR(TODAY()) - tbl_Customers[[#This Row],[Birth_Year]]</f>
        <v>25</v>
      </c>
      <c r="H1884" t="str" cm="1">
        <f t="array" aca="1" ref="H18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84" s="1">
        <f>EOMONTH(tbl_Customers[[#This Row],[Signup_Date]], 0)</f>
        <v>44742</v>
      </c>
    </row>
    <row r="1885" spans="1:9" x14ac:dyDescent="0.25">
      <c r="A1885" t="s">
        <v>1902</v>
      </c>
      <c r="B1885" s="1">
        <v>44498</v>
      </c>
      <c r="C1885">
        <v>1979</v>
      </c>
      <c r="D1885" t="s">
        <v>19</v>
      </c>
      <c r="E1885" t="s">
        <v>8</v>
      </c>
      <c r="F1885" t="s">
        <v>9</v>
      </c>
      <c r="G1885">
        <f ca="1">YEAR(TODAY()) - tbl_Customers[[#This Row],[Birth_Year]]</f>
        <v>46</v>
      </c>
      <c r="H1885" t="str" cm="1">
        <f t="array" aca="1" ref="H18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85" s="1">
        <f>EOMONTH(tbl_Customers[[#This Row],[Signup_Date]], 0)</f>
        <v>44500</v>
      </c>
    </row>
    <row r="1886" spans="1:9" x14ac:dyDescent="0.25">
      <c r="A1886" t="s">
        <v>1903</v>
      </c>
      <c r="B1886" s="1">
        <v>44661</v>
      </c>
      <c r="C1886">
        <v>1987</v>
      </c>
      <c r="D1886" t="s">
        <v>12</v>
      </c>
      <c r="E1886" t="s">
        <v>22</v>
      </c>
      <c r="F1886" t="s">
        <v>20</v>
      </c>
      <c r="G1886">
        <f ca="1">YEAR(TODAY()) - tbl_Customers[[#This Row],[Birth_Year]]</f>
        <v>38</v>
      </c>
      <c r="H1886" t="str" cm="1">
        <f t="array" aca="1" ref="H18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86" s="1">
        <f>EOMONTH(tbl_Customers[[#This Row],[Signup_Date]], 0)</f>
        <v>44681</v>
      </c>
    </row>
    <row r="1887" spans="1:9" x14ac:dyDescent="0.25">
      <c r="A1887" t="s">
        <v>1904</v>
      </c>
      <c r="B1887" s="1">
        <v>44714</v>
      </c>
      <c r="C1887">
        <v>1970</v>
      </c>
      <c r="D1887" t="s">
        <v>17</v>
      </c>
      <c r="E1887" t="s">
        <v>8</v>
      </c>
      <c r="F1887" t="s">
        <v>20</v>
      </c>
      <c r="G1887">
        <f ca="1">YEAR(TODAY()) - tbl_Customers[[#This Row],[Birth_Year]]</f>
        <v>55</v>
      </c>
      <c r="H1887" t="str" cm="1">
        <f t="array" aca="1" ref="H18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87" s="1">
        <f>EOMONTH(tbl_Customers[[#This Row],[Signup_Date]], 0)</f>
        <v>44742</v>
      </c>
    </row>
    <row r="1888" spans="1:9" x14ac:dyDescent="0.25">
      <c r="A1888" t="s">
        <v>1905</v>
      </c>
      <c r="B1888" s="1">
        <v>44816</v>
      </c>
      <c r="C1888">
        <v>1985</v>
      </c>
      <c r="D1888" t="s">
        <v>26</v>
      </c>
      <c r="E1888" t="s">
        <v>29</v>
      </c>
      <c r="F1888" t="s">
        <v>14</v>
      </c>
      <c r="G1888">
        <f ca="1">YEAR(TODAY()) - tbl_Customers[[#This Row],[Birth_Year]]</f>
        <v>40</v>
      </c>
      <c r="H1888" t="str" cm="1">
        <f t="array" aca="1" ref="H18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88" s="1">
        <f>EOMONTH(tbl_Customers[[#This Row],[Signup_Date]], 0)</f>
        <v>44834</v>
      </c>
    </row>
    <row r="1889" spans="1:9" x14ac:dyDescent="0.25">
      <c r="A1889" t="s">
        <v>1906</v>
      </c>
      <c r="B1889" s="1">
        <v>44637</v>
      </c>
      <c r="C1889">
        <v>1987</v>
      </c>
      <c r="D1889" t="s">
        <v>7</v>
      </c>
      <c r="E1889" t="s">
        <v>24</v>
      </c>
      <c r="F1889" t="s">
        <v>9</v>
      </c>
      <c r="G1889">
        <f ca="1">YEAR(TODAY()) - tbl_Customers[[#This Row],[Birth_Year]]</f>
        <v>38</v>
      </c>
      <c r="H1889" t="str" cm="1">
        <f t="array" aca="1" ref="H18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89" s="1">
        <f>EOMONTH(tbl_Customers[[#This Row],[Signup_Date]], 0)</f>
        <v>44651</v>
      </c>
    </row>
    <row r="1890" spans="1:9" x14ac:dyDescent="0.25">
      <c r="A1890" t="s">
        <v>1907</v>
      </c>
      <c r="B1890" s="1">
        <v>44298</v>
      </c>
      <c r="C1890">
        <v>1980</v>
      </c>
      <c r="D1890" t="s">
        <v>19</v>
      </c>
      <c r="E1890" t="s">
        <v>22</v>
      </c>
      <c r="F1890" t="s">
        <v>20</v>
      </c>
      <c r="G1890">
        <f ca="1">YEAR(TODAY()) - tbl_Customers[[#This Row],[Birth_Year]]</f>
        <v>45</v>
      </c>
      <c r="H1890" t="str" cm="1">
        <f t="array" aca="1" ref="H18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90" s="1">
        <f>EOMONTH(tbl_Customers[[#This Row],[Signup_Date]], 0)</f>
        <v>44316</v>
      </c>
    </row>
    <row r="1891" spans="1:9" x14ac:dyDescent="0.25">
      <c r="A1891" t="s">
        <v>1908</v>
      </c>
      <c r="B1891" s="1">
        <v>45009</v>
      </c>
      <c r="C1891">
        <v>1979</v>
      </c>
      <c r="D1891" t="s">
        <v>17</v>
      </c>
      <c r="E1891" t="s">
        <v>13</v>
      </c>
      <c r="F1891" t="s">
        <v>14</v>
      </c>
      <c r="G1891">
        <f ca="1">YEAR(TODAY()) - tbl_Customers[[#This Row],[Birth_Year]]</f>
        <v>46</v>
      </c>
      <c r="H1891" t="str" cm="1">
        <f t="array" aca="1" ref="H18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91" s="1">
        <f>EOMONTH(tbl_Customers[[#This Row],[Signup_Date]], 0)</f>
        <v>45016</v>
      </c>
    </row>
    <row r="1892" spans="1:9" x14ac:dyDescent="0.25">
      <c r="A1892" t="s">
        <v>1909</v>
      </c>
      <c r="B1892" s="1">
        <v>44915</v>
      </c>
      <c r="C1892">
        <v>1989</v>
      </c>
      <c r="D1892" t="s">
        <v>7</v>
      </c>
      <c r="E1892" t="s">
        <v>29</v>
      </c>
      <c r="F1892" t="s">
        <v>14</v>
      </c>
      <c r="G1892">
        <f ca="1">YEAR(TODAY()) - tbl_Customers[[#This Row],[Birth_Year]]</f>
        <v>36</v>
      </c>
      <c r="H1892" t="str" cm="1">
        <f t="array" aca="1" ref="H18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92" s="1">
        <f>EOMONTH(tbl_Customers[[#This Row],[Signup_Date]], 0)</f>
        <v>44926</v>
      </c>
    </row>
    <row r="1893" spans="1:9" x14ac:dyDescent="0.25">
      <c r="A1893" t="s">
        <v>1910</v>
      </c>
      <c r="B1893" s="1">
        <v>44314</v>
      </c>
      <c r="C1893">
        <v>2000</v>
      </c>
      <c r="D1893" t="s">
        <v>7</v>
      </c>
      <c r="E1893" t="s">
        <v>8</v>
      </c>
      <c r="F1893" t="s">
        <v>14</v>
      </c>
      <c r="G1893">
        <f ca="1">YEAR(TODAY()) - tbl_Customers[[#This Row],[Birth_Year]]</f>
        <v>25</v>
      </c>
      <c r="H1893" t="str" cm="1">
        <f t="array" aca="1" ref="H18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893" s="1">
        <f>EOMONTH(tbl_Customers[[#This Row],[Signup_Date]], 0)</f>
        <v>44316</v>
      </c>
    </row>
    <row r="1894" spans="1:9" x14ac:dyDescent="0.25">
      <c r="A1894" t="s">
        <v>1911</v>
      </c>
      <c r="B1894" s="1">
        <v>45070</v>
      </c>
      <c r="C1894">
        <v>1975</v>
      </c>
      <c r="D1894" t="s">
        <v>19</v>
      </c>
      <c r="E1894" t="s">
        <v>22</v>
      </c>
      <c r="F1894" t="s">
        <v>20</v>
      </c>
      <c r="G1894">
        <f ca="1">YEAR(TODAY()) - tbl_Customers[[#This Row],[Birth_Year]]</f>
        <v>50</v>
      </c>
      <c r="H1894" t="str" cm="1">
        <f t="array" aca="1" ref="H18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94" s="1">
        <f>EOMONTH(tbl_Customers[[#This Row],[Signup_Date]], 0)</f>
        <v>45077</v>
      </c>
    </row>
    <row r="1895" spans="1:9" x14ac:dyDescent="0.25">
      <c r="A1895" t="s">
        <v>1912</v>
      </c>
      <c r="B1895" s="1">
        <v>44867</v>
      </c>
      <c r="C1895">
        <v>1979</v>
      </c>
      <c r="D1895" t="s">
        <v>17</v>
      </c>
      <c r="E1895" t="s">
        <v>8</v>
      </c>
      <c r="F1895" t="s">
        <v>14</v>
      </c>
      <c r="G1895">
        <f ca="1">YEAR(TODAY()) - tbl_Customers[[#This Row],[Birth_Year]]</f>
        <v>46</v>
      </c>
      <c r="H1895" t="str" cm="1">
        <f t="array" aca="1" ref="H18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95" s="1">
        <f>EOMONTH(tbl_Customers[[#This Row],[Signup_Date]], 0)</f>
        <v>44895</v>
      </c>
    </row>
    <row r="1896" spans="1:9" x14ac:dyDescent="0.25">
      <c r="A1896" t="s">
        <v>1913</v>
      </c>
      <c r="B1896" s="1">
        <v>44863</v>
      </c>
      <c r="C1896">
        <v>1968</v>
      </c>
      <c r="D1896" t="s">
        <v>7</v>
      </c>
      <c r="E1896" t="s">
        <v>8</v>
      </c>
      <c r="F1896" t="s">
        <v>9</v>
      </c>
      <c r="G1896">
        <f ca="1">YEAR(TODAY()) - tbl_Customers[[#This Row],[Birth_Year]]</f>
        <v>57</v>
      </c>
      <c r="H1896" t="str" cm="1">
        <f t="array" aca="1" ref="H18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896" s="1">
        <f>EOMONTH(tbl_Customers[[#This Row],[Signup_Date]], 0)</f>
        <v>44865</v>
      </c>
    </row>
    <row r="1897" spans="1:9" x14ac:dyDescent="0.25">
      <c r="A1897" t="s">
        <v>1914</v>
      </c>
      <c r="B1897" s="1">
        <v>45095</v>
      </c>
      <c r="C1897">
        <v>1985</v>
      </c>
      <c r="D1897" t="s">
        <v>7</v>
      </c>
      <c r="E1897" t="s">
        <v>8</v>
      </c>
      <c r="F1897" t="s">
        <v>9</v>
      </c>
      <c r="G1897">
        <f ca="1">YEAR(TODAY()) - tbl_Customers[[#This Row],[Birth_Year]]</f>
        <v>40</v>
      </c>
      <c r="H1897" t="str" cm="1">
        <f t="array" aca="1" ref="H18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97" s="1">
        <f>EOMONTH(tbl_Customers[[#This Row],[Signup_Date]], 0)</f>
        <v>45107</v>
      </c>
    </row>
    <row r="1898" spans="1:9" x14ac:dyDescent="0.25">
      <c r="A1898" t="s">
        <v>1915</v>
      </c>
      <c r="B1898" s="1">
        <v>44984</v>
      </c>
      <c r="C1898">
        <v>1977</v>
      </c>
      <c r="D1898" t="s">
        <v>17</v>
      </c>
      <c r="E1898" t="s">
        <v>24</v>
      </c>
      <c r="F1898" t="s">
        <v>20</v>
      </c>
      <c r="G1898">
        <f ca="1">YEAR(TODAY()) - tbl_Customers[[#This Row],[Birth_Year]]</f>
        <v>48</v>
      </c>
      <c r="H1898" t="str" cm="1">
        <f t="array" aca="1" ref="H18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898" s="1">
        <f>EOMONTH(tbl_Customers[[#This Row],[Signup_Date]], 0)</f>
        <v>44985</v>
      </c>
    </row>
    <row r="1899" spans="1:9" x14ac:dyDescent="0.25">
      <c r="A1899" t="s">
        <v>1916</v>
      </c>
      <c r="B1899" s="1">
        <v>44761</v>
      </c>
      <c r="C1899">
        <v>1986</v>
      </c>
      <c r="D1899" t="s">
        <v>12</v>
      </c>
      <c r="E1899" t="s">
        <v>24</v>
      </c>
      <c r="F1899" t="s">
        <v>9</v>
      </c>
      <c r="G1899">
        <f ca="1">YEAR(TODAY()) - tbl_Customers[[#This Row],[Birth_Year]]</f>
        <v>39</v>
      </c>
      <c r="H1899" t="str" cm="1">
        <f t="array" aca="1" ref="H18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899" s="1">
        <f>EOMONTH(tbl_Customers[[#This Row],[Signup_Date]], 0)</f>
        <v>44773</v>
      </c>
    </row>
    <row r="1900" spans="1:9" x14ac:dyDescent="0.25">
      <c r="A1900" t="s">
        <v>1917</v>
      </c>
      <c r="B1900" s="1">
        <v>44935</v>
      </c>
      <c r="C1900">
        <v>1983</v>
      </c>
      <c r="D1900" t="s">
        <v>7</v>
      </c>
      <c r="E1900" t="s">
        <v>13</v>
      </c>
      <c r="F1900" t="s">
        <v>14</v>
      </c>
      <c r="G1900">
        <f ca="1">YEAR(TODAY()) - tbl_Customers[[#This Row],[Birth_Year]]</f>
        <v>42</v>
      </c>
      <c r="H1900" t="str" cm="1">
        <f t="array" aca="1" ref="H19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00" s="1">
        <f>EOMONTH(tbl_Customers[[#This Row],[Signup_Date]], 0)</f>
        <v>44957</v>
      </c>
    </row>
    <row r="1901" spans="1:9" x14ac:dyDescent="0.25">
      <c r="A1901" t="s">
        <v>1918</v>
      </c>
      <c r="B1901" s="1">
        <v>45083</v>
      </c>
      <c r="C1901">
        <v>1998</v>
      </c>
      <c r="D1901" t="s">
        <v>26</v>
      </c>
      <c r="E1901" t="s">
        <v>22</v>
      </c>
      <c r="F1901" t="s">
        <v>20</v>
      </c>
      <c r="G1901">
        <f ca="1">YEAR(TODAY()) - tbl_Customers[[#This Row],[Birth_Year]]</f>
        <v>27</v>
      </c>
      <c r="H1901" t="str" cm="1">
        <f t="array" aca="1" ref="H19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01" s="1">
        <f>EOMONTH(tbl_Customers[[#This Row],[Signup_Date]], 0)</f>
        <v>45107</v>
      </c>
    </row>
    <row r="1902" spans="1:9" x14ac:dyDescent="0.25">
      <c r="A1902" t="s">
        <v>1919</v>
      </c>
      <c r="B1902" s="1">
        <v>44417</v>
      </c>
      <c r="C1902">
        <v>1978</v>
      </c>
      <c r="D1902" t="s">
        <v>17</v>
      </c>
      <c r="E1902" t="s">
        <v>29</v>
      </c>
      <c r="F1902" t="s">
        <v>14</v>
      </c>
      <c r="G1902">
        <f ca="1">YEAR(TODAY()) - tbl_Customers[[#This Row],[Birth_Year]]</f>
        <v>47</v>
      </c>
      <c r="H1902" t="str" cm="1">
        <f t="array" aca="1" ref="H190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02" s="1">
        <f>EOMONTH(tbl_Customers[[#This Row],[Signup_Date]], 0)</f>
        <v>44439</v>
      </c>
    </row>
    <row r="1903" spans="1:9" x14ac:dyDescent="0.25">
      <c r="A1903" t="s">
        <v>1920</v>
      </c>
      <c r="B1903" s="1">
        <v>44637</v>
      </c>
      <c r="C1903">
        <v>1968</v>
      </c>
      <c r="D1903" t="s">
        <v>7</v>
      </c>
      <c r="E1903" t="s">
        <v>29</v>
      </c>
      <c r="F1903" t="s">
        <v>20</v>
      </c>
      <c r="G1903">
        <f ca="1">YEAR(TODAY()) - tbl_Customers[[#This Row],[Birth_Year]]</f>
        <v>57</v>
      </c>
      <c r="H1903" t="str" cm="1">
        <f t="array" aca="1" ref="H190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903" s="1">
        <f>EOMONTH(tbl_Customers[[#This Row],[Signup_Date]], 0)</f>
        <v>44651</v>
      </c>
    </row>
    <row r="1904" spans="1:9" x14ac:dyDescent="0.25">
      <c r="A1904" t="s">
        <v>1921</v>
      </c>
      <c r="B1904" s="1">
        <v>44659</v>
      </c>
      <c r="C1904">
        <v>1991</v>
      </c>
      <c r="D1904" t="s">
        <v>19</v>
      </c>
      <c r="E1904" t="s">
        <v>29</v>
      </c>
      <c r="F1904" t="s">
        <v>20</v>
      </c>
      <c r="G1904">
        <f ca="1">YEAR(TODAY()) - tbl_Customers[[#This Row],[Birth_Year]]</f>
        <v>34</v>
      </c>
      <c r="H1904" t="str" cm="1">
        <f t="array" aca="1" ref="H190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04" s="1">
        <f>EOMONTH(tbl_Customers[[#This Row],[Signup_Date]], 0)</f>
        <v>44681</v>
      </c>
    </row>
    <row r="1905" spans="1:9" x14ac:dyDescent="0.25">
      <c r="A1905" t="s">
        <v>1922</v>
      </c>
      <c r="B1905" s="1">
        <v>44430</v>
      </c>
      <c r="C1905">
        <v>1993</v>
      </c>
      <c r="D1905" t="s">
        <v>26</v>
      </c>
      <c r="E1905" t="s">
        <v>8</v>
      </c>
      <c r="F1905" t="s">
        <v>14</v>
      </c>
      <c r="G1905">
        <f ca="1">YEAR(TODAY()) - tbl_Customers[[#This Row],[Birth_Year]]</f>
        <v>32</v>
      </c>
      <c r="H1905" t="str" cm="1">
        <f t="array" aca="1" ref="H190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05" s="1">
        <f>EOMONTH(tbl_Customers[[#This Row],[Signup_Date]], 0)</f>
        <v>44439</v>
      </c>
    </row>
    <row r="1906" spans="1:9" x14ac:dyDescent="0.25">
      <c r="A1906" t="s">
        <v>1923</v>
      </c>
      <c r="B1906" s="1">
        <v>44620</v>
      </c>
      <c r="C1906">
        <v>1992</v>
      </c>
      <c r="D1906" t="s">
        <v>7</v>
      </c>
      <c r="E1906" t="s">
        <v>24</v>
      </c>
      <c r="F1906" t="s">
        <v>9</v>
      </c>
      <c r="G1906">
        <f ca="1">YEAR(TODAY()) - tbl_Customers[[#This Row],[Birth_Year]]</f>
        <v>33</v>
      </c>
      <c r="H1906" t="str" cm="1">
        <f t="array" aca="1" ref="H190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06" s="1">
        <f>EOMONTH(tbl_Customers[[#This Row],[Signup_Date]], 0)</f>
        <v>44620</v>
      </c>
    </row>
    <row r="1907" spans="1:9" x14ac:dyDescent="0.25">
      <c r="A1907" t="s">
        <v>1924</v>
      </c>
      <c r="B1907" s="1">
        <v>44544</v>
      </c>
      <c r="C1907">
        <v>1999</v>
      </c>
      <c r="D1907" t="s">
        <v>26</v>
      </c>
      <c r="E1907" t="s">
        <v>22</v>
      </c>
      <c r="F1907" t="s">
        <v>9</v>
      </c>
      <c r="G1907">
        <f ca="1">YEAR(TODAY()) - tbl_Customers[[#This Row],[Birth_Year]]</f>
        <v>26</v>
      </c>
      <c r="H1907" t="str" cm="1">
        <f t="array" aca="1" ref="H190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07" s="1">
        <f>EOMONTH(tbl_Customers[[#This Row],[Signup_Date]], 0)</f>
        <v>44561</v>
      </c>
    </row>
    <row r="1908" spans="1:9" x14ac:dyDescent="0.25">
      <c r="A1908" t="s">
        <v>1925</v>
      </c>
      <c r="B1908" s="1">
        <v>45044</v>
      </c>
      <c r="C1908">
        <v>1972</v>
      </c>
      <c r="D1908" t="s">
        <v>26</v>
      </c>
      <c r="E1908" t="s">
        <v>8</v>
      </c>
      <c r="F1908" t="s">
        <v>20</v>
      </c>
      <c r="G1908">
        <f ca="1">YEAR(TODAY()) - tbl_Customers[[#This Row],[Birth_Year]]</f>
        <v>53</v>
      </c>
      <c r="H1908" t="str" cm="1">
        <f t="array" aca="1" ref="H190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08" s="1">
        <f>EOMONTH(tbl_Customers[[#This Row],[Signup_Date]], 0)</f>
        <v>45046</v>
      </c>
    </row>
    <row r="1909" spans="1:9" x14ac:dyDescent="0.25">
      <c r="A1909" t="s">
        <v>1926</v>
      </c>
      <c r="B1909" s="1">
        <v>44661</v>
      </c>
      <c r="C1909">
        <v>1980</v>
      </c>
      <c r="D1909" t="s">
        <v>12</v>
      </c>
      <c r="E1909" t="s">
        <v>24</v>
      </c>
      <c r="F1909" t="s">
        <v>14</v>
      </c>
      <c r="G1909">
        <f ca="1">YEAR(TODAY()) - tbl_Customers[[#This Row],[Birth_Year]]</f>
        <v>45</v>
      </c>
      <c r="H1909" t="str" cm="1">
        <f t="array" aca="1" ref="H190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09" s="1">
        <f>EOMONTH(tbl_Customers[[#This Row],[Signup_Date]], 0)</f>
        <v>44681</v>
      </c>
    </row>
    <row r="1910" spans="1:9" x14ac:dyDescent="0.25">
      <c r="A1910" t="s">
        <v>1927</v>
      </c>
      <c r="B1910" s="1">
        <v>44605</v>
      </c>
      <c r="C1910">
        <v>2000</v>
      </c>
      <c r="D1910" t="s">
        <v>26</v>
      </c>
      <c r="E1910" t="s">
        <v>24</v>
      </c>
      <c r="F1910" t="s">
        <v>14</v>
      </c>
      <c r="G1910">
        <f ca="1">YEAR(TODAY()) - tbl_Customers[[#This Row],[Birth_Year]]</f>
        <v>25</v>
      </c>
      <c r="H1910" t="str" cm="1">
        <f t="array" aca="1" ref="H191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10" s="1">
        <f>EOMONTH(tbl_Customers[[#This Row],[Signup_Date]], 0)</f>
        <v>44620</v>
      </c>
    </row>
    <row r="1911" spans="1:9" x14ac:dyDescent="0.25">
      <c r="A1911" t="s">
        <v>1928</v>
      </c>
      <c r="B1911" s="1">
        <v>44622</v>
      </c>
      <c r="C1911">
        <v>1994</v>
      </c>
      <c r="D1911" t="s">
        <v>12</v>
      </c>
      <c r="E1911" t="s">
        <v>22</v>
      </c>
      <c r="F1911" t="s">
        <v>20</v>
      </c>
      <c r="G1911">
        <f ca="1">YEAR(TODAY()) - tbl_Customers[[#This Row],[Birth_Year]]</f>
        <v>31</v>
      </c>
      <c r="H1911" t="str" cm="1">
        <f t="array" aca="1" ref="H191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11" s="1">
        <f>EOMONTH(tbl_Customers[[#This Row],[Signup_Date]], 0)</f>
        <v>44651</v>
      </c>
    </row>
    <row r="1912" spans="1:9" x14ac:dyDescent="0.25">
      <c r="A1912" t="s">
        <v>1929</v>
      </c>
      <c r="B1912" s="1">
        <v>44944</v>
      </c>
      <c r="C1912">
        <v>1982</v>
      </c>
      <c r="D1912" t="s">
        <v>17</v>
      </c>
      <c r="E1912" t="s">
        <v>22</v>
      </c>
      <c r="F1912" t="s">
        <v>9</v>
      </c>
      <c r="G1912">
        <f ca="1">YEAR(TODAY()) - tbl_Customers[[#This Row],[Birth_Year]]</f>
        <v>43</v>
      </c>
      <c r="H1912" t="str" cm="1">
        <f t="array" aca="1" ref="H191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12" s="1">
        <f>EOMONTH(tbl_Customers[[#This Row],[Signup_Date]], 0)</f>
        <v>44957</v>
      </c>
    </row>
    <row r="1913" spans="1:9" x14ac:dyDescent="0.25">
      <c r="A1913" t="s">
        <v>1930</v>
      </c>
      <c r="B1913" s="1">
        <v>44294</v>
      </c>
      <c r="C1913">
        <v>1966</v>
      </c>
      <c r="D1913" t="s">
        <v>12</v>
      </c>
      <c r="E1913" t="s">
        <v>22</v>
      </c>
      <c r="F1913" t="s">
        <v>14</v>
      </c>
      <c r="G1913">
        <f ca="1">YEAR(TODAY()) - tbl_Customers[[#This Row],[Birth_Year]]</f>
        <v>59</v>
      </c>
      <c r="H1913" t="str" cm="1">
        <f t="array" aca="1" ref="H191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913" s="1">
        <f>EOMONTH(tbl_Customers[[#This Row],[Signup_Date]], 0)</f>
        <v>44316</v>
      </c>
    </row>
    <row r="1914" spans="1:9" x14ac:dyDescent="0.25">
      <c r="A1914" t="s">
        <v>1931</v>
      </c>
      <c r="B1914" s="1">
        <v>44517</v>
      </c>
      <c r="C1914">
        <v>1977</v>
      </c>
      <c r="D1914" t="s">
        <v>19</v>
      </c>
      <c r="E1914" t="s">
        <v>8</v>
      </c>
      <c r="F1914" t="s">
        <v>9</v>
      </c>
      <c r="G1914">
        <f ca="1">YEAR(TODAY()) - tbl_Customers[[#This Row],[Birth_Year]]</f>
        <v>48</v>
      </c>
      <c r="H1914" t="str" cm="1">
        <f t="array" aca="1" ref="H191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14" s="1">
        <f>EOMONTH(tbl_Customers[[#This Row],[Signup_Date]], 0)</f>
        <v>44530</v>
      </c>
    </row>
    <row r="1915" spans="1:9" x14ac:dyDescent="0.25">
      <c r="A1915" t="s">
        <v>1932</v>
      </c>
      <c r="B1915" s="1">
        <v>44634</v>
      </c>
      <c r="C1915">
        <v>1968</v>
      </c>
      <c r="D1915" t="s">
        <v>7</v>
      </c>
      <c r="E1915" t="s">
        <v>13</v>
      </c>
      <c r="F1915" t="s">
        <v>9</v>
      </c>
      <c r="G1915">
        <f ca="1">YEAR(TODAY()) - tbl_Customers[[#This Row],[Birth_Year]]</f>
        <v>57</v>
      </c>
      <c r="H1915" t="str" cm="1">
        <f t="array" aca="1" ref="H191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915" s="1">
        <f>EOMONTH(tbl_Customers[[#This Row],[Signup_Date]], 0)</f>
        <v>44651</v>
      </c>
    </row>
    <row r="1916" spans="1:9" x14ac:dyDescent="0.25">
      <c r="A1916" t="s">
        <v>1933</v>
      </c>
      <c r="B1916" s="1">
        <v>44517</v>
      </c>
      <c r="C1916">
        <v>1990</v>
      </c>
      <c r="D1916" t="s">
        <v>17</v>
      </c>
      <c r="E1916" t="s">
        <v>22</v>
      </c>
      <c r="F1916" t="s">
        <v>20</v>
      </c>
      <c r="G1916">
        <f ca="1">YEAR(TODAY()) - tbl_Customers[[#This Row],[Birth_Year]]</f>
        <v>35</v>
      </c>
      <c r="H1916" t="str" cm="1">
        <f t="array" aca="1" ref="H191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16" s="1">
        <f>EOMONTH(tbl_Customers[[#This Row],[Signup_Date]], 0)</f>
        <v>44530</v>
      </c>
    </row>
    <row r="1917" spans="1:9" x14ac:dyDescent="0.25">
      <c r="A1917" t="s">
        <v>1934</v>
      </c>
      <c r="B1917" s="1">
        <v>44878</v>
      </c>
      <c r="C1917">
        <v>1989</v>
      </c>
      <c r="D1917" t="s">
        <v>17</v>
      </c>
      <c r="E1917" t="s">
        <v>13</v>
      </c>
      <c r="F1917" t="s">
        <v>20</v>
      </c>
      <c r="G1917">
        <f ca="1">YEAR(TODAY()) - tbl_Customers[[#This Row],[Birth_Year]]</f>
        <v>36</v>
      </c>
      <c r="H1917" t="str" cm="1">
        <f t="array" aca="1" ref="H191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17" s="1">
        <f>EOMONTH(tbl_Customers[[#This Row],[Signup_Date]], 0)</f>
        <v>44895</v>
      </c>
    </row>
    <row r="1918" spans="1:9" x14ac:dyDescent="0.25">
      <c r="A1918" t="s">
        <v>1935</v>
      </c>
      <c r="B1918" s="1">
        <v>44458</v>
      </c>
      <c r="C1918">
        <v>1994</v>
      </c>
      <c r="D1918" t="s">
        <v>19</v>
      </c>
      <c r="E1918" t="s">
        <v>8</v>
      </c>
      <c r="F1918" t="s">
        <v>9</v>
      </c>
      <c r="G1918">
        <f ca="1">YEAR(TODAY()) - tbl_Customers[[#This Row],[Birth_Year]]</f>
        <v>31</v>
      </c>
      <c r="H1918" t="str" cm="1">
        <f t="array" aca="1" ref="H191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18" s="1">
        <f>EOMONTH(tbl_Customers[[#This Row],[Signup_Date]], 0)</f>
        <v>44469</v>
      </c>
    </row>
    <row r="1919" spans="1:9" x14ac:dyDescent="0.25">
      <c r="A1919" t="s">
        <v>1936</v>
      </c>
      <c r="B1919" s="1">
        <v>44580</v>
      </c>
      <c r="C1919">
        <v>1975</v>
      </c>
      <c r="D1919" t="s">
        <v>12</v>
      </c>
      <c r="E1919" t="s">
        <v>13</v>
      </c>
      <c r="F1919" t="s">
        <v>14</v>
      </c>
      <c r="G1919">
        <f ca="1">YEAR(TODAY()) - tbl_Customers[[#This Row],[Birth_Year]]</f>
        <v>50</v>
      </c>
      <c r="H1919" t="str" cm="1">
        <f t="array" aca="1" ref="H191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19" s="1">
        <f>EOMONTH(tbl_Customers[[#This Row],[Signup_Date]], 0)</f>
        <v>44592</v>
      </c>
    </row>
    <row r="1920" spans="1:9" x14ac:dyDescent="0.25">
      <c r="A1920" t="s">
        <v>1937</v>
      </c>
      <c r="B1920" s="1">
        <v>44353</v>
      </c>
      <c r="C1920">
        <v>1971</v>
      </c>
      <c r="D1920" t="s">
        <v>7</v>
      </c>
      <c r="E1920" t="s">
        <v>29</v>
      </c>
      <c r="F1920" t="s">
        <v>14</v>
      </c>
      <c r="G1920">
        <f ca="1">YEAR(TODAY()) - tbl_Customers[[#This Row],[Birth_Year]]</f>
        <v>54</v>
      </c>
      <c r="H1920" t="str" cm="1">
        <f t="array" aca="1" ref="H192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20" s="1">
        <f>EOMONTH(tbl_Customers[[#This Row],[Signup_Date]], 0)</f>
        <v>44377</v>
      </c>
    </row>
    <row r="1921" spans="1:9" x14ac:dyDescent="0.25">
      <c r="A1921" t="s">
        <v>1938</v>
      </c>
      <c r="B1921" s="1">
        <v>44900</v>
      </c>
      <c r="C1921">
        <v>1995</v>
      </c>
      <c r="D1921" t="s">
        <v>12</v>
      </c>
      <c r="E1921" t="s">
        <v>13</v>
      </c>
      <c r="F1921" t="s">
        <v>20</v>
      </c>
      <c r="G1921">
        <f ca="1">YEAR(TODAY()) - tbl_Customers[[#This Row],[Birth_Year]]</f>
        <v>30</v>
      </c>
      <c r="H1921" t="str" cm="1">
        <f t="array" aca="1" ref="H192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21" s="1">
        <f>EOMONTH(tbl_Customers[[#This Row],[Signup_Date]], 0)</f>
        <v>44926</v>
      </c>
    </row>
    <row r="1922" spans="1:9" x14ac:dyDescent="0.25">
      <c r="A1922" t="s">
        <v>1939</v>
      </c>
      <c r="B1922" s="1">
        <v>44682</v>
      </c>
      <c r="C1922">
        <v>1974</v>
      </c>
      <c r="D1922" t="s">
        <v>26</v>
      </c>
      <c r="E1922" t="s">
        <v>22</v>
      </c>
      <c r="F1922" t="s">
        <v>9</v>
      </c>
      <c r="G1922">
        <f ca="1">YEAR(TODAY()) - tbl_Customers[[#This Row],[Birth_Year]]</f>
        <v>51</v>
      </c>
      <c r="H1922" t="str" cm="1">
        <f t="array" aca="1" ref="H192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22" s="1">
        <f>EOMONTH(tbl_Customers[[#This Row],[Signup_Date]], 0)</f>
        <v>44712</v>
      </c>
    </row>
    <row r="1923" spans="1:9" x14ac:dyDescent="0.25">
      <c r="A1923" t="s">
        <v>1940</v>
      </c>
      <c r="B1923" s="1">
        <v>44265</v>
      </c>
      <c r="C1923">
        <v>2003</v>
      </c>
      <c r="D1923" t="s">
        <v>12</v>
      </c>
      <c r="E1923" t="s">
        <v>8</v>
      </c>
      <c r="F1923" t="s">
        <v>14</v>
      </c>
      <c r="G1923">
        <f ca="1">YEAR(TODAY()) - tbl_Customers[[#This Row],[Birth_Year]]</f>
        <v>22</v>
      </c>
      <c r="H1923" t="str" cm="1">
        <f t="array" aca="1" ref="H192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923" s="1">
        <f>EOMONTH(tbl_Customers[[#This Row],[Signup_Date]], 0)</f>
        <v>44286</v>
      </c>
    </row>
    <row r="1924" spans="1:9" x14ac:dyDescent="0.25">
      <c r="A1924" t="s">
        <v>1941</v>
      </c>
      <c r="B1924" s="1">
        <v>44290</v>
      </c>
      <c r="C1924">
        <v>1977</v>
      </c>
      <c r="D1924" t="s">
        <v>17</v>
      </c>
      <c r="E1924" t="s">
        <v>22</v>
      </c>
      <c r="F1924" t="s">
        <v>14</v>
      </c>
      <c r="G1924">
        <f ca="1">YEAR(TODAY()) - tbl_Customers[[#This Row],[Birth_Year]]</f>
        <v>48</v>
      </c>
      <c r="H1924" t="str" cm="1">
        <f t="array" aca="1" ref="H192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24" s="1">
        <f>EOMONTH(tbl_Customers[[#This Row],[Signup_Date]], 0)</f>
        <v>44316</v>
      </c>
    </row>
    <row r="1925" spans="1:9" x14ac:dyDescent="0.25">
      <c r="A1925" t="s">
        <v>1942</v>
      </c>
      <c r="B1925" s="1">
        <v>45048</v>
      </c>
      <c r="C1925">
        <v>1995</v>
      </c>
      <c r="D1925" t="s">
        <v>7</v>
      </c>
      <c r="E1925" t="s">
        <v>29</v>
      </c>
      <c r="F1925" t="s">
        <v>20</v>
      </c>
      <c r="G1925">
        <f ca="1">YEAR(TODAY()) - tbl_Customers[[#This Row],[Birth_Year]]</f>
        <v>30</v>
      </c>
      <c r="H1925" t="str" cm="1">
        <f t="array" aca="1" ref="H192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25" s="1">
        <f>EOMONTH(tbl_Customers[[#This Row],[Signup_Date]], 0)</f>
        <v>45077</v>
      </c>
    </row>
    <row r="1926" spans="1:9" x14ac:dyDescent="0.25">
      <c r="A1926" t="s">
        <v>1943</v>
      </c>
      <c r="B1926" s="1">
        <v>44284</v>
      </c>
      <c r="C1926">
        <v>1971</v>
      </c>
      <c r="D1926" t="s">
        <v>12</v>
      </c>
      <c r="E1926" t="s">
        <v>22</v>
      </c>
      <c r="F1926" t="s">
        <v>9</v>
      </c>
      <c r="G1926">
        <f ca="1">YEAR(TODAY()) - tbl_Customers[[#This Row],[Birth_Year]]</f>
        <v>54</v>
      </c>
      <c r="H1926" t="str" cm="1">
        <f t="array" aca="1" ref="H192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26" s="1">
        <f>EOMONTH(tbl_Customers[[#This Row],[Signup_Date]], 0)</f>
        <v>44286</v>
      </c>
    </row>
    <row r="1927" spans="1:9" x14ac:dyDescent="0.25">
      <c r="A1927" t="s">
        <v>1944</v>
      </c>
      <c r="B1927" s="1">
        <v>44292</v>
      </c>
      <c r="C1927">
        <v>2000</v>
      </c>
      <c r="D1927" t="s">
        <v>7</v>
      </c>
      <c r="E1927" t="s">
        <v>22</v>
      </c>
      <c r="F1927" t="s">
        <v>14</v>
      </c>
      <c r="G1927">
        <f ca="1">YEAR(TODAY()) - tbl_Customers[[#This Row],[Birth_Year]]</f>
        <v>25</v>
      </c>
      <c r="H1927" t="str" cm="1">
        <f t="array" aca="1" ref="H192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27" s="1">
        <f>EOMONTH(tbl_Customers[[#This Row],[Signup_Date]], 0)</f>
        <v>44316</v>
      </c>
    </row>
    <row r="1928" spans="1:9" x14ac:dyDescent="0.25">
      <c r="A1928" t="s">
        <v>1945</v>
      </c>
      <c r="B1928" s="1">
        <v>44639</v>
      </c>
      <c r="C1928">
        <v>1984</v>
      </c>
      <c r="D1928" t="s">
        <v>7</v>
      </c>
      <c r="E1928" t="s">
        <v>22</v>
      </c>
      <c r="F1928" t="s">
        <v>20</v>
      </c>
      <c r="G1928">
        <f ca="1">YEAR(TODAY()) - tbl_Customers[[#This Row],[Birth_Year]]</f>
        <v>41</v>
      </c>
      <c r="H1928" t="str" cm="1">
        <f t="array" aca="1" ref="H192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28" s="1">
        <f>EOMONTH(tbl_Customers[[#This Row],[Signup_Date]], 0)</f>
        <v>44651</v>
      </c>
    </row>
    <row r="1929" spans="1:9" x14ac:dyDescent="0.25">
      <c r="A1929" t="s">
        <v>1946</v>
      </c>
      <c r="B1929" s="1">
        <v>44295</v>
      </c>
      <c r="C1929">
        <v>1968</v>
      </c>
      <c r="D1929" t="s">
        <v>26</v>
      </c>
      <c r="E1929" t="s">
        <v>24</v>
      </c>
      <c r="F1929" t="s">
        <v>14</v>
      </c>
      <c r="G1929">
        <f ca="1">YEAR(TODAY()) - tbl_Customers[[#This Row],[Birth_Year]]</f>
        <v>57</v>
      </c>
      <c r="H1929" t="str" cm="1">
        <f t="array" aca="1" ref="H192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929" s="1">
        <f>EOMONTH(tbl_Customers[[#This Row],[Signup_Date]], 0)</f>
        <v>44316</v>
      </c>
    </row>
    <row r="1930" spans="1:9" x14ac:dyDescent="0.25">
      <c r="A1930" t="s">
        <v>1947</v>
      </c>
      <c r="B1930" s="1">
        <v>44959</v>
      </c>
      <c r="C1930">
        <v>1971</v>
      </c>
      <c r="D1930" t="s">
        <v>26</v>
      </c>
      <c r="E1930" t="s">
        <v>29</v>
      </c>
      <c r="F1930" t="s">
        <v>14</v>
      </c>
      <c r="G1930">
        <f ca="1">YEAR(TODAY()) - tbl_Customers[[#This Row],[Birth_Year]]</f>
        <v>54</v>
      </c>
      <c r="H1930" t="str" cm="1">
        <f t="array" aca="1" ref="H193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30" s="1">
        <f>EOMONTH(tbl_Customers[[#This Row],[Signup_Date]], 0)</f>
        <v>44985</v>
      </c>
    </row>
    <row r="1931" spans="1:9" x14ac:dyDescent="0.25">
      <c r="A1931" t="s">
        <v>1948</v>
      </c>
      <c r="B1931" s="1">
        <v>44953</v>
      </c>
      <c r="C1931">
        <v>1965</v>
      </c>
      <c r="D1931" t="s">
        <v>17</v>
      </c>
      <c r="E1931" t="s">
        <v>22</v>
      </c>
      <c r="F1931" t="s">
        <v>14</v>
      </c>
      <c r="G1931">
        <f ca="1">YEAR(TODAY()) - tbl_Customers[[#This Row],[Birth_Year]]</f>
        <v>60</v>
      </c>
      <c r="H1931" t="str" cm="1">
        <f t="array" aca="1" ref="H193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931" s="1">
        <f>EOMONTH(tbl_Customers[[#This Row],[Signup_Date]], 0)</f>
        <v>44957</v>
      </c>
    </row>
    <row r="1932" spans="1:9" x14ac:dyDescent="0.25">
      <c r="A1932" t="s">
        <v>1949</v>
      </c>
      <c r="B1932" s="1">
        <v>44578</v>
      </c>
      <c r="C1932">
        <v>1977</v>
      </c>
      <c r="D1932" t="s">
        <v>19</v>
      </c>
      <c r="E1932" t="s">
        <v>22</v>
      </c>
      <c r="F1932" t="s">
        <v>20</v>
      </c>
      <c r="G1932">
        <f ca="1">YEAR(TODAY()) - tbl_Customers[[#This Row],[Birth_Year]]</f>
        <v>48</v>
      </c>
      <c r="H1932" t="str" cm="1">
        <f t="array" aca="1" ref="H193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32" s="1">
        <f>EOMONTH(tbl_Customers[[#This Row],[Signup_Date]], 0)</f>
        <v>44592</v>
      </c>
    </row>
    <row r="1933" spans="1:9" x14ac:dyDescent="0.25">
      <c r="A1933" t="s">
        <v>1950</v>
      </c>
      <c r="B1933" s="1">
        <v>45028</v>
      </c>
      <c r="C1933">
        <v>1986</v>
      </c>
      <c r="D1933" t="s">
        <v>7</v>
      </c>
      <c r="E1933" t="s">
        <v>22</v>
      </c>
      <c r="F1933" t="s">
        <v>9</v>
      </c>
      <c r="G1933">
        <f ca="1">YEAR(TODAY()) - tbl_Customers[[#This Row],[Birth_Year]]</f>
        <v>39</v>
      </c>
      <c r="H1933" t="str" cm="1">
        <f t="array" aca="1" ref="H193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33" s="1">
        <f>EOMONTH(tbl_Customers[[#This Row],[Signup_Date]], 0)</f>
        <v>45046</v>
      </c>
    </row>
    <row r="1934" spans="1:9" x14ac:dyDescent="0.25">
      <c r="A1934" t="s">
        <v>1951</v>
      </c>
      <c r="B1934" s="1">
        <v>44330</v>
      </c>
      <c r="C1934">
        <v>1985</v>
      </c>
      <c r="D1934" t="s">
        <v>19</v>
      </c>
      <c r="E1934" t="s">
        <v>8</v>
      </c>
      <c r="F1934" t="s">
        <v>20</v>
      </c>
      <c r="G1934">
        <f ca="1">YEAR(TODAY()) - tbl_Customers[[#This Row],[Birth_Year]]</f>
        <v>40</v>
      </c>
      <c r="H1934" t="str" cm="1">
        <f t="array" aca="1" ref="H193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34" s="1">
        <f>EOMONTH(tbl_Customers[[#This Row],[Signup_Date]], 0)</f>
        <v>44347</v>
      </c>
    </row>
    <row r="1935" spans="1:9" x14ac:dyDescent="0.25">
      <c r="A1935" t="s">
        <v>1952</v>
      </c>
      <c r="B1935" s="1">
        <v>44766</v>
      </c>
      <c r="C1935">
        <v>1986</v>
      </c>
      <c r="D1935" t="s">
        <v>17</v>
      </c>
      <c r="E1935" t="s">
        <v>24</v>
      </c>
      <c r="F1935" t="s">
        <v>9</v>
      </c>
      <c r="G1935">
        <f ca="1">YEAR(TODAY()) - tbl_Customers[[#This Row],[Birth_Year]]</f>
        <v>39</v>
      </c>
      <c r="H1935" t="str" cm="1">
        <f t="array" aca="1" ref="H193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35" s="1">
        <f>EOMONTH(tbl_Customers[[#This Row],[Signup_Date]], 0)</f>
        <v>44773</v>
      </c>
    </row>
    <row r="1936" spans="1:9" x14ac:dyDescent="0.25">
      <c r="A1936" t="s">
        <v>1953</v>
      </c>
      <c r="B1936" s="1">
        <v>44258</v>
      </c>
      <c r="C1936">
        <v>1992</v>
      </c>
      <c r="D1936" t="s">
        <v>7</v>
      </c>
      <c r="E1936" t="s">
        <v>8</v>
      </c>
      <c r="F1936" t="s">
        <v>14</v>
      </c>
      <c r="G1936">
        <f ca="1">YEAR(TODAY()) - tbl_Customers[[#This Row],[Birth_Year]]</f>
        <v>33</v>
      </c>
      <c r="H1936" t="str" cm="1">
        <f t="array" aca="1" ref="H193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36" s="1">
        <f>EOMONTH(tbl_Customers[[#This Row],[Signup_Date]], 0)</f>
        <v>44286</v>
      </c>
    </row>
    <row r="1937" spans="1:9" x14ac:dyDescent="0.25">
      <c r="A1937" t="s">
        <v>1954</v>
      </c>
      <c r="B1937" s="1">
        <v>44797</v>
      </c>
      <c r="C1937">
        <v>1973</v>
      </c>
      <c r="D1937" t="s">
        <v>7</v>
      </c>
      <c r="E1937" t="s">
        <v>24</v>
      </c>
      <c r="F1937" t="s">
        <v>9</v>
      </c>
      <c r="G1937">
        <f ca="1">YEAR(TODAY()) - tbl_Customers[[#This Row],[Birth_Year]]</f>
        <v>52</v>
      </c>
      <c r="H1937" t="str" cm="1">
        <f t="array" aca="1" ref="H193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37" s="1">
        <f>EOMONTH(tbl_Customers[[#This Row],[Signup_Date]], 0)</f>
        <v>44804</v>
      </c>
    </row>
    <row r="1938" spans="1:9" x14ac:dyDescent="0.25">
      <c r="A1938" t="s">
        <v>1955</v>
      </c>
      <c r="B1938" s="1">
        <v>44772</v>
      </c>
      <c r="C1938">
        <v>1990</v>
      </c>
      <c r="D1938" t="s">
        <v>19</v>
      </c>
      <c r="E1938" t="s">
        <v>22</v>
      </c>
      <c r="F1938" t="s">
        <v>14</v>
      </c>
      <c r="G1938">
        <f ca="1">YEAR(TODAY()) - tbl_Customers[[#This Row],[Birth_Year]]</f>
        <v>35</v>
      </c>
      <c r="H1938" t="str" cm="1">
        <f t="array" aca="1" ref="H193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38" s="1">
        <f>EOMONTH(tbl_Customers[[#This Row],[Signup_Date]], 0)</f>
        <v>44773</v>
      </c>
    </row>
    <row r="1939" spans="1:9" x14ac:dyDescent="0.25">
      <c r="A1939" t="s">
        <v>1956</v>
      </c>
      <c r="B1939" s="1">
        <v>44772</v>
      </c>
      <c r="C1939">
        <v>1973</v>
      </c>
      <c r="D1939" t="s">
        <v>12</v>
      </c>
      <c r="E1939" t="s">
        <v>29</v>
      </c>
      <c r="F1939" t="s">
        <v>14</v>
      </c>
      <c r="G1939">
        <f ca="1">YEAR(TODAY()) - tbl_Customers[[#This Row],[Birth_Year]]</f>
        <v>52</v>
      </c>
      <c r="H1939" t="str" cm="1">
        <f t="array" aca="1" ref="H193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39" s="1">
        <f>EOMONTH(tbl_Customers[[#This Row],[Signup_Date]], 0)</f>
        <v>44773</v>
      </c>
    </row>
    <row r="1940" spans="1:9" x14ac:dyDescent="0.25">
      <c r="A1940" t="s">
        <v>1957</v>
      </c>
      <c r="B1940" s="1">
        <v>44534</v>
      </c>
      <c r="C1940">
        <v>1979</v>
      </c>
      <c r="D1940" t="s">
        <v>26</v>
      </c>
      <c r="E1940" t="s">
        <v>13</v>
      </c>
      <c r="F1940" t="s">
        <v>20</v>
      </c>
      <c r="G1940">
        <f ca="1">YEAR(TODAY()) - tbl_Customers[[#This Row],[Birth_Year]]</f>
        <v>46</v>
      </c>
      <c r="H1940" t="str" cm="1">
        <f t="array" aca="1" ref="H194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40" s="1">
        <f>EOMONTH(tbl_Customers[[#This Row],[Signup_Date]], 0)</f>
        <v>44561</v>
      </c>
    </row>
    <row r="1941" spans="1:9" x14ac:dyDescent="0.25">
      <c r="A1941" t="s">
        <v>1958</v>
      </c>
      <c r="B1941" s="1">
        <v>44883</v>
      </c>
      <c r="C1941">
        <v>1974</v>
      </c>
      <c r="D1941" t="s">
        <v>12</v>
      </c>
      <c r="E1941" t="s">
        <v>13</v>
      </c>
      <c r="F1941" t="s">
        <v>14</v>
      </c>
      <c r="G1941">
        <f ca="1">YEAR(TODAY()) - tbl_Customers[[#This Row],[Birth_Year]]</f>
        <v>51</v>
      </c>
      <c r="H1941" t="str" cm="1">
        <f t="array" aca="1" ref="H194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41" s="1">
        <f>EOMONTH(tbl_Customers[[#This Row],[Signup_Date]], 0)</f>
        <v>44895</v>
      </c>
    </row>
    <row r="1942" spans="1:9" x14ac:dyDescent="0.25">
      <c r="A1942" t="s">
        <v>1959</v>
      </c>
      <c r="B1942" s="1">
        <v>44322</v>
      </c>
      <c r="C1942">
        <v>1988</v>
      </c>
      <c r="D1942" t="s">
        <v>19</v>
      </c>
      <c r="E1942" t="s">
        <v>22</v>
      </c>
      <c r="F1942" t="s">
        <v>20</v>
      </c>
      <c r="G1942">
        <f ca="1">YEAR(TODAY()) - tbl_Customers[[#This Row],[Birth_Year]]</f>
        <v>37</v>
      </c>
      <c r="H1942" t="str" cm="1">
        <f t="array" aca="1" ref="H194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42" s="1">
        <f>EOMONTH(tbl_Customers[[#This Row],[Signup_Date]], 0)</f>
        <v>44347</v>
      </c>
    </row>
    <row r="1943" spans="1:9" x14ac:dyDescent="0.25">
      <c r="A1943" t="s">
        <v>1960</v>
      </c>
      <c r="B1943" s="1">
        <v>44617</v>
      </c>
      <c r="C1943">
        <v>1972</v>
      </c>
      <c r="D1943" t="s">
        <v>26</v>
      </c>
      <c r="E1943" t="s">
        <v>8</v>
      </c>
      <c r="F1943" t="s">
        <v>9</v>
      </c>
      <c r="G1943">
        <f ca="1">YEAR(TODAY()) - tbl_Customers[[#This Row],[Birth_Year]]</f>
        <v>53</v>
      </c>
      <c r="H1943" t="str" cm="1">
        <f t="array" aca="1" ref="H194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43" s="1">
        <f>EOMONTH(tbl_Customers[[#This Row],[Signup_Date]], 0)</f>
        <v>44620</v>
      </c>
    </row>
    <row r="1944" spans="1:9" x14ac:dyDescent="0.25">
      <c r="A1944" t="s">
        <v>1961</v>
      </c>
      <c r="B1944" s="1">
        <v>44559</v>
      </c>
      <c r="C1944">
        <v>1988</v>
      </c>
      <c r="D1944" t="s">
        <v>12</v>
      </c>
      <c r="E1944" t="s">
        <v>29</v>
      </c>
      <c r="F1944" t="s">
        <v>9</v>
      </c>
      <c r="G1944">
        <f ca="1">YEAR(TODAY()) - tbl_Customers[[#This Row],[Birth_Year]]</f>
        <v>37</v>
      </c>
      <c r="H1944" t="str" cm="1">
        <f t="array" aca="1" ref="H194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44" s="1">
        <f>EOMONTH(tbl_Customers[[#This Row],[Signup_Date]], 0)</f>
        <v>44561</v>
      </c>
    </row>
    <row r="1945" spans="1:9" x14ac:dyDescent="0.25">
      <c r="A1945" t="s">
        <v>1962</v>
      </c>
      <c r="B1945" s="1">
        <v>45091</v>
      </c>
      <c r="C1945">
        <v>1980</v>
      </c>
      <c r="D1945" t="s">
        <v>26</v>
      </c>
      <c r="E1945" t="s">
        <v>24</v>
      </c>
      <c r="F1945" t="s">
        <v>14</v>
      </c>
      <c r="G1945">
        <f ca="1">YEAR(TODAY()) - tbl_Customers[[#This Row],[Birth_Year]]</f>
        <v>45</v>
      </c>
      <c r="H1945" t="str" cm="1">
        <f t="array" aca="1" ref="H194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45" s="1">
        <f>EOMONTH(tbl_Customers[[#This Row],[Signup_Date]], 0)</f>
        <v>45107</v>
      </c>
    </row>
    <row r="1946" spans="1:9" x14ac:dyDescent="0.25">
      <c r="A1946" t="s">
        <v>1963</v>
      </c>
      <c r="B1946" s="1">
        <v>44878</v>
      </c>
      <c r="C1946">
        <v>1990</v>
      </c>
      <c r="D1946" t="s">
        <v>7</v>
      </c>
      <c r="E1946" t="s">
        <v>22</v>
      </c>
      <c r="F1946" t="s">
        <v>20</v>
      </c>
      <c r="G1946">
        <f ca="1">YEAR(TODAY()) - tbl_Customers[[#This Row],[Birth_Year]]</f>
        <v>35</v>
      </c>
      <c r="H1946" t="str" cm="1">
        <f t="array" aca="1" ref="H194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46" s="1">
        <f>EOMONTH(tbl_Customers[[#This Row],[Signup_Date]], 0)</f>
        <v>44895</v>
      </c>
    </row>
    <row r="1947" spans="1:9" x14ac:dyDescent="0.25">
      <c r="A1947" t="s">
        <v>1964</v>
      </c>
      <c r="B1947" s="1">
        <v>44965</v>
      </c>
      <c r="C1947">
        <v>1991</v>
      </c>
      <c r="D1947" t="s">
        <v>12</v>
      </c>
      <c r="E1947" t="s">
        <v>29</v>
      </c>
      <c r="F1947" t="s">
        <v>14</v>
      </c>
      <c r="G1947">
        <f ca="1">YEAR(TODAY()) - tbl_Customers[[#This Row],[Birth_Year]]</f>
        <v>34</v>
      </c>
      <c r="H1947" t="str" cm="1">
        <f t="array" aca="1" ref="H194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47" s="1">
        <f>EOMONTH(tbl_Customers[[#This Row],[Signup_Date]], 0)</f>
        <v>44985</v>
      </c>
    </row>
    <row r="1948" spans="1:9" x14ac:dyDescent="0.25">
      <c r="A1948" t="s">
        <v>1965</v>
      </c>
      <c r="B1948" s="1">
        <v>44630</v>
      </c>
      <c r="C1948">
        <v>2001</v>
      </c>
      <c r="D1948" t="s">
        <v>26</v>
      </c>
      <c r="E1948" t="s">
        <v>29</v>
      </c>
      <c r="F1948" t="s">
        <v>20</v>
      </c>
      <c r="G1948">
        <f ca="1">YEAR(TODAY()) - tbl_Customers[[#This Row],[Birth_Year]]</f>
        <v>24</v>
      </c>
      <c r="H1948" t="str" cm="1">
        <f t="array" aca="1" ref="H194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948" s="1">
        <f>EOMONTH(tbl_Customers[[#This Row],[Signup_Date]], 0)</f>
        <v>44651</v>
      </c>
    </row>
    <row r="1949" spans="1:9" x14ac:dyDescent="0.25">
      <c r="A1949" t="s">
        <v>1966</v>
      </c>
      <c r="B1949" s="1">
        <v>45085</v>
      </c>
      <c r="C1949">
        <v>1968</v>
      </c>
      <c r="D1949" t="s">
        <v>26</v>
      </c>
      <c r="E1949" t="s">
        <v>24</v>
      </c>
      <c r="F1949" t="s">
        <v>20</v>
      </c>
      <c r="G1949">
        <f ca="1">YEAR(TODAY()) - tbl_Customers[[#This Row],[Birth_Year]]</f>
        <v>57</v>
      </c>
      <c r="H1949" t="str" cm="1">
        <f t="array" aca="1" ref="H194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949" s="1">
        <f>EOMONTH(tbl_Customers[[#This Row],[Signup_Date]], 0)</f>
        <v>45107</v>
      </c>
    </row>
    <row r="1950" spans="1:9" x14ac:dyDescent="0.25">
      <c r="A1950" t="s">
        <v>1967</v>
      </c>
      <c r="B1950" s="1">
        <v>44935</v>
      </c>
      <c r="C1950">
        <v>1988</v>
      </c>
      <c r="D1950" t="s">
        <v>26</v>
      </c>
      <c r="E1950" t="s">
        <v>29</v>
      </c>
      <c r="F1950" t="s">
        <v>20</v>
      </c>
      <c r="G1950">
        <f ca="1">YEAR(TODAY()) - tbl_Customers[[#This Row],[Birth_Year]]</f>
        <v>37</v>
      </c>
      <c r="H1950" t="str" cm="1">
        <f t="array" aca="1" ref="H195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50" s="1">
        <f>EOMONTH(tbl_Customers[[#This Row],[Signup_Date]], 0)</f>
        <v>44957</v>
      </c>
    </row>
    <row r="1951" spans="1:9" x14ac:dyDescent="0.25">
      <c r="A1951" t="s">
        <v>1968</v>
      </c>
      <c r="B1951" s="1">
        <v>44249</v>
      </c>
      <c r="C1951">
        <v>1983</v>
      </c>
      <c r="D1951" t="s">
        <v>12</v>
      </c>
      <c r="E1951" t="s">
        <v>8</v>
      </c>
      <c r="F1951" t="s">
        <v>9</v>
      </c>
      <c r="G1951">
        <f ca="1">YEAR(TODAY()) - tbl_Customers[[#This Row],[Birth_Year]]</f>
        <v>42</v>
      </c>
      <c r="H1951" t="str" cm="1">
        <f t="array" aca="1" ref="H195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51" s="1">
        <f>EOMONTH(tbl_Customers[[#This Row],[Signup_Date]], 0)</f>
        <v>44255</v>
      </c>
    </row>
    <row r="1952" spans="1:9" x14ac:dyDescent="0.25">
      <c r="A1952" t="s">
        <v>1969</v>
      </c>
      <c r="B1952" s="1">
        <v>44491</v>
      </c>
      <c r="C1952">
        <v>2000</v>
      </c>
      <c r="D1952" t="s">
        <v>17</v>
      </c>
      <c r="E1952" t="s">
        <v>8</v>
      </c>
      <c r="F1952" t="s">
        <v>20</v>
      </c>
      <c r="G1952">
        <f ca="1">YEAR(TODAY()) - tbl_Customers[[#This Row],[Birth_Year]]</f>
        <v>25</v>
      </c>
      <c r="H1952" t="str" cm="1">
        <f t="array" aca="1" ref="H195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52" s="1">
        <f>EOMONTH(tbl_Customers[[#This Row],[Signup_Date]], 0)</f>
        <v>44500</v>
      </c>
    </row>
    <row r="1953" spans="1:9" x14ac:dyDescent="0.25">
      <c r="A1953" t="s">
        <v>1970</v>
      </c>
      <c r="B1953" s="1">
        <v>44811</v>
      </c>
      <c r="C1953">
        <v>2003</v>
      </c>
      <c r="D1953" t="s">
        <v>12</v>
      </c>
      <c r="E1953" t="s">
        <v>8</v>
      </c>
      <c r="F1953" t="s">
        <v>9</v>
      </c>
      <c r="G1953">
        <f ca="1">YEAR(TODAY()) - tbl_Customers[[#This Row],[Birth_Year]]</f>
        <v>22</v>
      </c>
      <c r="H1953" t="str" cm="1">
        <f t="array" aca="1" ref="H195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953" s="1">
        <f>EOMONTH(tbl_Customers[[#This Row],[Signup_Date]], 0)</f>
        <v>44834</v>
      </c>
    </row>
    <row r="1954" spans="1:9" x14ac:dyDescent="0.25">
      <c r="A1954" t="s">
        <v>1971</v>
      </c>
      <c r="B1954" s="1">
        <v>44516</v>
      </c>
      <c r="C1954">
        <v>1974</v>
      </c>
      <c r="D1954" t="s">
        <v>19</v>
      </c>
      <c r="E1954" t="s">
        <v>29</v>
      </c>
      <c r="F1954" t="s">
        <v>20</v>
      </c>
      <c r="G1954">
        <f ca="1">YEAR(TODAY()) - tbl_Customers[[#This Row],[Birth_Year]]</f>
        <v>51</v>
      </c>
      <c r="H1954" t="str" cm="1">
        <f t="array" aca="1" ref="H195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54" s="1">
        <f>EOMONTH(tbl_Customers[[#This Row],[Signup_Date]], 0)</f>
        <v>44530</v>
      </c>
    </row>
    <row r="1955" spans="1:9" x14ac:dyDescent="0.25">
      <c r="A1955" t="s">
        <v>1972</v>
      </c>
      <c r="B1955" s="1">
        <v>44557</v>
      </c>
      <c r="C1955">
        <v>1989</v>
      </c>
      <c r="D1955" t="s">
        <v>12</v>
      </c>
      <c r="E1955" t="s">
        <v>8</v>
      </c>
      <c r="F1955" t="s">
        <v>9</v>
      </c>
      <c r="G1955">
        <f ca="1">YEAR(TODAY()) - tbl_Customers[[#This Row],[Birth_Year]]</f>
        <v>36</v>
      </c>
      <c r="H1955" t="str" cm="1">
        <f t="array" aca="1" ref="H195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55" s="1">
        <f>EOMONTH(tbl_Customers[[#This Row],[Signup_Date]], 0)</f>
        <v>44561</v>
      </c>
    </row>
    <row r="1956" spans="1:9" x14ac:dyDescent="0.25">
      <c r="A1956" t="s">
        <v>1973</v>
      </c>
      <c r="B1956" s="1">
        <v>44303</v>
      </c>
      <c r="C1956">
        <v>1982</v>
      </c>
      <c r="D1956" t="s">
        <v>26</v>
      </c>
      <c r="E1956" t="s">
        <v>24</v>
      </c>
      <c r="F1956" t="s">
        <v>9</v>
      </c>
      <c r="G1956">
        <f ca="1">YEAR(TODAY()) - tbl_Customers[[#This Row],[Birth_Year]]</f>
        <v>43</v>
      </c>
      <c r="H1956" t="str" cm="1">
        <f t="array" aca="1" ref="H195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56" s="1">
        <f>EOMONTH(tbl_Customers[[#This Row],[Signup_Date]], 0)</f>
        <v>44316</v>
      </c>
    </row>
    <row r="1957" spans="1:9" x14ac:dyDescent="0.25">
      <c r="A1957" t="s">
        <v>1974</v>
      </c>
      <c r="B1957" s="1">
        <v>44788</v>
      </c>
      <c r="C1957">
        <v>1983</v>
      </c>
      <c r="D1957" t="s">
        <v>7</v>
      </c>
      <c r="E1957" t="s">
        <v>29</v>
      </c>
      <c r="F1957" t="s">
        <v>9</v>
      </c>
      <c r="G1957">
        <f ca="1">YEAR(TODAY()) - tbl_Customers[[#This Row],[Birth_Year]]</f>
        <v>42</v>
      </c>
      <c r="H1957" t="str" cm="1">
        <f t="array" aca="1" ref="H195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57" s="1">
        <f>EOMONTH(tbl_Customers[[#This Row],[Signup_Date]], 0)</f>
        <v>44804</v>
      </c>
    </row>
    <row r="1958" spans="1:9" x14ac:dyDescent="0.25">
      <c r="A1958" t="s">
        <v>1975</v>
      </c>
      <c r="B1958" s="1">
        <v>44716</v>
      </c>
      <c r="C1958">
        <v>2000</v>
      </c>
      <c r="D1958" t="s">
        <v>12</v>
      </c>
      <c r="E1958" t="s">
        <v>13</v>
      </c>
      <c r="F1958" t="s">
        <v>14</v>
      </c>
      <c r="G1958">
        <f ca="1">YEAR(TODAY()) - tbl_Customers[[#This Row],[Birth_Year]]</f>
        <v>25</v>
      </c>
      <c r="H1958" t="str" cm="1">
        <f t="array" aca="1" ref="H195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58" s="1">
        <f>EOMONTH(tbl_Customers[[#This Row],[Signup_Date]], 0)</f>
        <v>44742</v>
      </c>
    </row>
    <row r="1959" spans="1:9" x14ac:dyDescent="0.25">
      <c r="A1959" t="s">
        <v>1976</v>
      </c>
      <c r="B1959" s="1">
        <v>44414</v>
      </c>
      <c r="C1959">
        <v>1974</v>
      </c>
      <c r="D1959" t="s">
        <v>12</v>
      </c>
      <c r="E1959" t="s">
        <v>29</v>
      </c>
      <c r="F1959" t="s">
        <v>20</v>
      </c>
      <c r="G1959">
        <f ca="1">YEAR(TODAY()) - tbl_Customers[[#This Row],[Birth_Year]]</f>
        <v>51</v>
      </c>
      <c r="H1959" t="str" cm="1">
        <f t="array" aca="1" ref="H195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59" s="1">
        <f>EOMONTH(tbl_Customers[[#This Row],[Signup_Date]], 0)</f>
        <v>44439</v>
      </c>
    </row>
    <row r="1960" spans="1:9" x14ac:dyDescent="0.25">
      <c r="A1960" t="s">
        <v>1977</v>
      </c>
      <c r="B1960" s="1">
        <v>44355</v>
      </c>
      <c r="C1960">
        <v>1997</v>
      </c>
      <c r="D1960" t="s">
        <v>26</v>
      </c>
      <c r="E1960" t="s">
        <v>24</v>
      </c>
      <c r="F1960" t="s">
        <v>14</v>
      </c>
      <c r="G1960">
        <f ca="1">YEAR(TODAY()) - tbl_Customers[[#This Row],[Birth_Year]]</f>
        <v>28</v>
      </c>
      <c r="H1960" t="str" cm="1">
        <f t="array" aca="1" ref="H196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60" s="1">
        <f>EOMONTH(tbl_Customers[[#This Row],[Signup_Date]], 0)</f>
        <v>44377</v>
      </c>
    </row>
    <row r="1961" spans="1:9" x14ac:dyDescent="0.25">
      <c r="A1961" t="s">
        <v>1978</v>
      </c>
      <c r="B1961" s="1">
        <v>44869</v>
      </c>
      <c r="C1961">
        <v>1969</v>
      </c>
      <c r="D1961" t="s">
        <v>7</v>
      </c>
      <c r="E1961" t="s">
        <v>13</v>
      </c>
      <c r="F1961" t="s">
        <v>20</v>
      </c>
      <c r="G1961">
        <f ca="1">YEAR(TODAY()) - tbl_Customers[[#This Row],[Birth_Year]]</f>
        <v>56</v>
      </c>
      <c r="H1961" t="str" cm="1">
        <f t="array" aca="1" ref="H196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961" s="1">
        <f>EOMONTH(tbl_Customers[[#This Row],[Signup_Date]], 0)</f>
        <v>44895</v>
      </c>
    </row>
    <row r="1962" spans="1:9" x14ac:dyDescent="0.25">
      <c r="A1962" t="s">
        <v>1979</v>
      </c>
      <c r="B1962" s="1">
        <v>44690</v>
      </c>
      <c r="C1962">
        <v>1999</v>
      </c>
      <c r="D1962" t="s">
        <v>7</v>
      </c>
      <c r="E1962" t="s">
        <v>29</v>
      </c>
      <c r="F1962" t="s">
        <v>20</v>
      </c>
      <c r="G1962">
        <f ca="1">YEAR(TODAY()) - tbl_Customers[[#This Row],[Birth_Year]]</f>
        <v>26</v>
      </c>
      <c r="H1962" t="str" cm="1">
        <f t="array" aca="1" ref="H196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62" s="1">
        <f>EOMONTH(tbl_Customers[[#This Row],[Signup_Date]], 0)</f>
        <v>44712</v>
      </c>
    </row>
    <row r="1963" spans="1:9" x14ac:dyDescent="0.25">
      <c r="A1963" t="s">
        <v>1980</v>
      </c>
      <c r="B1963" s="1">
        <v>44426</v>
      </c>
      <c r="C1963">
        <v>1998</v>
      </c>
      <c r="D1963" t="s">
        <v>19</v>
      </c>
      <c r="E1963" t="s">
        <v>8</v>
      </c>
      <c r="F1963" t="s">
        <v>14</v>
      </c>
      <c r="G1963">
        <f ca="1">YEAR(TODAY()) - tbl_Customers[[#This Row],[Birth_Year]]</f>
        <v>27</v>
      </c>
      <c r="H1963" t="str" cm="1">
        <f t="array" aca="1" ref="H196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63" s="1">
        <f>EOMONTH(tbl_Customers[[#This Row],[Signup_Date]], 0)</f>
        <v>44439</v>
      </c>
    </row>
    <row r="1964" spans="1:9" x14ac:dyDescent="0.25">
      <c r="A1964" t="s">
        <v>1981</v>
      </c>
      <c r="B1964" s="1">
        <v>45064</v>
      </c>
      <c r="C1964">
        <v>1997</v>
      </c>
      <c r="D1964" t="s">
        <v>12</v>
      </c>
      <c r="E1964" t="s">
        <v>22</v>
      </c>
      <c r="F1964" t="s">
        <v>9</v>
      </c>
      <c r="G1964">
        <f ca="1">YEAR(TODAY()) - tbl_Customers[[#This Row],[Birth_Year]]</f>
        <v>28</v>
      </c>
      <c r="H1964" t="str" cm="1">
        <f t="array" aca="1" ref="H196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64" s="1">
        <f>EOMONTH(tbl_Customers[[#This Row],[Signup_Date]], 0)</f>
        <v>45077</v>
      </c>
    </row>
    <row r="1965" spans="1:9" x14ac:dyDescent="0.25">
      <c r="A1965" t="s">
        <v>1982</v>
      </c>
      <c r="B1965" s="1">
        <v>44307</v>
      </c>
      <c r="C1965">
        <v>1985</v>
      </c>
      <c r="D1965" t="s">
        <v>7</v>
      </c>
      <c r="E1965" t="s">
        <v>22</v>
      </c>
      <c r="F1965" t="s">
        <v>20</v>
      </c>
      <c r="G1965">
        <f ca="1">YEAR(TODAY()) - tbl_Customers[[#This Row],[Birth_Year]]</f>
        <v>40</v>
      </c>
      <c r="H1965" t="str" cm="1">
        <f t="array" aca="1" ref="H196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65" s="1">
        <f>EOMONTH(tbl_Customers[[#This Row],[Signup_Date]], 0)</f>
        <v>44316</v>
      </c>
    </row>
    <row r="1966" spans="1:9" x14ac:dyDescent="0.25">
      <c r="A1966" t="s">
        <v>1983</v>
      </c>
      <c r="B1966" s="1">
        <v>44555</v>
      </c>
      <c r="C1966">
        <v>1981</v>
      </c>
      <c r="D1966" t="s">
        <v>7</v>
      </c>
      <c r="E1966" t="s">
        <v>8</v>
      </c>
      <c r="F1966" t="s">
        <v>9</v>
      </c>
      <c r="G1966">
        <f ca="1">YEAR(TODAY()) - tbl_Customers[[#This Row],[Birth_Year]]</f>
        <v>44</v>
      </c>
      <c r="H1966" t="str" cm="1">
        <f t="array" aca="1" ref="H196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66" s="1">
        <f>EOMONTH(tbl_Customers[[#This Row],[Signup_Date]], 0)</f>
        <v>44561</v>
      </c>
    </row>
    <row r="1967" spans="1:9" x14ac:dyDescent="0.25">
      <c r="A1967" t="s">
        <v>1984</v>
      </c>
      <c r="B1967" s="1">
        <v>45062</v>
      </c>
      <c r="C1967">
        <v>1986</v>
      </c>
      <c r="D1967" t="s">
        <v>17</v>
      </c>
      <c r="E1967" t="s">
        <v>22</v>
      </c>
      <c r="F1967" t="s">
        <v>14</v>
      </c>
      <c r="G1967">
        <f ca="1">YEAR(TODAY()) - tbl_Customers[[#This Row],[Birth_Year]]</f>
        <v>39</v>
      </c>
      <c r="H1967" t="str" cm="1">
        <f t="array" aca="1" ref="H196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67" s="1">
        <f>EOMONTH(tbl_Customers[[#This Row],[Signup_Date]], 0)</f>
        <v>45077</v>
      </c>
    </row>
    <row r="1968" spans="1:9" x14ac:dyDescent="0.25">
      <c r="A1968" t="s">
        <v>1985</v>
      </c>
      <c r="B1968" s="1">
        <v>44766</v>
      </c>
      <c r="C1968">
        <v>2001</v>
      </c>
      <c r="D1968" t="s">
        <v>17</v>
      </c>
      <c r="E1968" t="s">
        <v>22</v>
      </c>
      <c r="F1968" t="s">
        <v>9</v>
      </c>
      <c r="G1968">
        <f ca="1">YEAR(TODAY()) - tbl_Customers[[#This Row],[Birth_Year]]</f>
        <v>24</v>
      </c>
      <c r="H1968" t="str" cm="1">
        <f t="array" aca="1" ref="H196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968" s="1">
        <f>EOMONTH(tbl_Customers[[#This Row],[Signup_Date]], 0)</f>
        <v>44773</v>
      </c>
    </row>
    <row r="1969" spans="1:9" x14ac:dyDescent="0.25">
      <c r="A1969" t="s">
        <v>1986</v>
      </c>
      <c r="B1969" s="1">
        <v>44573</v>
      </c>
      <c r="C1969">
        <v>1979</v>
      </c>
      <c r="D1969" t="s">
        <v>7</v>
      </c>
      <c r="E1969" t="s">
        <v>8</v>
      </c>
      <c r="F1969" t="s">
        <v>20</v>
      </c>
      <c r="G1969">
        <f ca="1">YEAR(TODAY()) - tbl_Customers[[#This Row],[Birth_Year]]</f>
        <v>46</v>
      </c>
      <c r="H1969" t="str" cm="1">
        <f t="array" aca="1" ref="H196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69" s="1">
        <f>EOMONTH(tbl_Customers[[#This Row],[Signup_Date]], 0)</f>
        <v>44592</v>
      </c>
    </row>
    <row r="1970" spans="1:9" x14ac:dyDescent="0.25">
      <c r="A1970" t="s">
        <v>1987</v>
      </c>
      <c r="B1970" s="1">
        <v>44314</v>
      </c>
      <c r="C1970">
        <v>1999</v>
      </c>
      <c r="D1970" t="s">
        <v>19</v>
      </c>
      <c r="E1970" t="s">
        <v>8</v>
      </c>
      <c r="F1970" t="s">
        <v>20</v>
      </c>
      <c r="G1970">
        <f ca="1">YEAR(TODAY()) - tbl_Customers[[#This Row],[Birth_Year]]</f>
        <v>26</v>
      </c>
      <c r="H1970" t="str" cm="1">
        <f t="array" aca="1" ref="H197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70" s="1">
        <f>EOMONTH(tbl_Customers[[#This Row],[Signup_Date]], 0)</f>
        <v>44316</v>
      </c>
    </row>
    <row r="1971" spans="1:9" x14ac:dyDescent="0.25">
      <c r="A1971" t="s">
        <v>1988</v>
      </c>
      <c r="B1971" s="1">
        <v>44977</v>
      </c>
      <c r="C1971">
        <v>1992</v>
      </c>
      <c r="D1971" t="s">
        <v>7</v>
      </c>
      <c r="E1971" t="s">
        <v>29</v>
      </c>
      <c r="F1971" t="s">
        <v>20</v>
      </c>
      <c r="G1971">
        <f ca="1">YEAR(TODAY()) - tbl_Customers[[#This Row],[Birth_Year]]</f>
        <v>33</v>
      </c>
      <c r="H1971" t="str" cm="1">
        <f t="array" aca="1" ref="H197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71" s="1">
        <f>EOMONTH(tbl_Customers[[#This Row],[Signup_Date]], 0)</f>
        <v>44985</v>
      </c>
    </row>
    <row r="1972" spans="1:9" x14ac:dyDescent="0.25">
      <c r="A1972" t="s">
        <v>1989</v>
      </c>
      <c r="B1972" s="1">
        <v>44482</v>
      </c>
      <c r="C1972">
        <v>1971</v>
      </c>
      <c r="D1972" t="s">
        <v>26</v>
      </c>
      <c r="E1972" t="s">
        <v>29</v>
      </c>
      <c r="F1972" t="s">
        <v>14</v>
      </c>
      <c r="G1972">
        <f ca="1">YEAR(TODAY()) - tbl_Customers[[#This Row],[Birth_Year]]</f>
        <v>54</v>
      </c>
      <c r="H1972" t="str" cm="1">
        <f t="array" aca="1" ref="H197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72" s="1">
        <f>EOMONTH(tbl_Customers[[#This Row],[Signup_Date]], 0)</f>
        <v>44500</v>
      </c>
    </row>
    <row r="1973" spans="1:9" x14ac:dyDescent="0.25">
      <c r="A1973" t="s">
        <v>1990</v>
      </c>
      <c r="B1973" s="1">
        <v>44784</v>
      </c>
      <c r="C1973">
        <v>1996</v>
      </c>
      <c r="D1973" t="s">
        <v>12</v>
      </c>
      <c r="E1973" t="s">
        <v>8</v>
      </c>
      <c r="F1973" t="s">
        <v>20</v>
      </c>
      <c r="G1973">
        <f ca="1">YEAR(TODAY()) - tbl_Customers[[#This Row],[Birth_Year]]</f>
        <v>29</v>
      </c>
      <c r="H1973" t="str" cm="1">
        <f t="array" aca="1" ref="H197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73" s="1">
        <f>EOMONTH(tbl_Customers[[#This Row],[Signup_Date]], 0)</f>
        <v>44804</v>
      </c>
    </row>
    <row r="1974" spans="1:9" x14ac:dyDescent="0.25">
      <c r="A1974" t="s">
        <v>1991</v>
      </c>
      <c r="B1974" s="1">
        <v>44428</v>
      </c>
      <c r="C1974">
        <v>1975</v>
      </c>
      <c r="D1974" t="s">
        <v>19</v>
      </c>
      <c r="E1974" t="s">
        <v>24</v>
      </c>
      <c r="F1974" t="s">
        <v>14</v>
      </c>
      <c r="G1974">
        <f ca="1">YEAR(TODAY()) - tbl_Customers[[#This Row],[Birth_Year]]</f>
        <v>50</v>
      </c>
      <c r="H1974" t="str" cm="1">
        <f t="array" aca="1" ref="H197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74" s="1">
        <f>EOMONTH(tbl_Customers[[#This Row],[Signup_Date]], 0)</f>
        <v>44439</v>
      </c>
    </row>
    <row r="1975" spans="1:9" x14ac:dyDescent="0.25">
      <c r="A1975" t="s">
        <v>1992</v>
      </c>
      <c r="B1975" s="1">
        <v>45023</v>
      </c>
      <c r="C1975">
        <v>1974</v>
      </c>
      <c r="D1975" t="s">
        <v>26</v>
      </c>
      <c r="E1975" t="s">
        <v>22</v>
      </c>
      <c r="F1975" t="s">
        <v>9</v>
      </c>
      <c r="G1975">
        <f ca="1">YEAR(TODAY()) - tbl_Customers[[#This Row],[Birth_Year]]</f>
        <v>51</v>
      </c>
      <c r="H1975" t="str" cm="1">
        <f t="array" aca="1" ref="H197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75" s="1">
        <f>EOMONTH(tbl_Customers[[#This Row],[Signup_Date]], 0)</f>
        <v>45046</v>
      </c>
    </row>
    <row r="1976" spans="1:9" x14ac:dyDescent="0.25">
      <c r="A1976" t="s">
        <v>1993</v>
      </c>
      <c r="B1976" s="1">
        <v>44636</v>
      </c>
      <c r="C1976">
        <v>1973</v>
      </c>
      <c r="D1976" t="s">
        <v>19</v>
      </c>
      <c r="E1976" t="s">
        <v>29</v>
      </c>
      <c r="F1976" t="s">
        <v>20</v>
      </c>
      <c r="G1976">
        <f ca="1">YEAR(TODAY()) - tbl_Customers[[#This Row],[Birth_Year]]</f>
        <v>52</v>
      </c>
      <c r="H1976" t="str" cm="1">
        <f t="array" aca="1" ref="H197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76" s="1">
        <f>EOMONTH(tbl_Customers[[#This Row],[Signup_Date]], 0)</f>
        <v>44651</v>
      </c>
    </row>
    <row r="1977" spans="1:9" x14ac:dyDescent="0.25">
      <c r="A1977" t="s">
        <v>1994</v>
      </c>
      <c r="B1977" s="1">
        <v>45062</v>
      </c>
      <c r="C1977">
        <v>1978</v>
      </c>
      <c r="D1977" t="s">
        <v>26</v>
      </c>
      <c r="E1977" t="s">
        <v>22</v>
      </c>
      <c r="F1977" t="s">
        <v>20</v>
      </c>
      <c r="G1977">
        <f ca="1">YEAR(TODAY()) - tbl_Customers[[#This Row],[Birth_Year]]</f>
        <v>47</v>
      </c>
      <c r="H1977" t="str" cm="1">
        <f t="array" aca="1" ref="H197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77" s="1">
        <f>EOMONTH(tbl_Customers[[#This Row],[Signup_Date]], 0)</f>
        <v>45077</v>
      </c>
    </row>
    <row r="1978" spans="1:9" x14ac:dyDescent="0.25">
      <c r="A1978" t="s">
        <v>1995</v>
      </c>
      <c r="B1978" s="1">
        <v>44771</v>
      </c>
      <c r="C1978">
        <v>1977</v>
      </c>
      <c r="D1978" t="s">
        <v>12</v>
      </c>
      <c r="E1978" t="s">
        <v>13</v>
      </c>
      <c r="F1978" t="s">
        <v>20</v>
      </c>
      <c r="G1978">
        <f ca="1">YEAR(TODAY()) - tbl_Customers[[#This Row],[Birth_Year]]</f>
        <v>48</v>
      </c>
      <c r="H1978" t="str" cm="1">
        <f t="array" aca="1" ref="H197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78" s="1">
        <f>EOMONTH(tbl_Customers[[#This Row],[Signup_Date]], 0)</f>
        <v>44773</v>
      </c>
    </row>
    <row r="1979" spans="1:9" x14ac:dyDescent="0.25">
      <c r="A1979" t="s">
        <v>1996</v>
      </c>
      <c r="B1979" s="1">
        <v>44982</v>
      </c>
      <c r="C1979">
        <v>1989</v>
      </c>
      <c r="D1979" t="s">
        <v>12</v>
      </c>
      <c r="E1979" t="s">
        <v>8</v>
      </c>
      <c r="F1979" t="s">
        <v>9</v>
      </c>
      <c r="G1979">
        <f ca="1">YEAR(TODAY()) - tbl_Customers[[#This Row],[Birth_Year]]</f>
        <v>36</v>
      </c>
      <c r="H1979" t="str" cm="1">
        <f t="array" aca="1" ref="H197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79" s="1">
        <f>EOMONTH(tbl_Customers[[#This Row],[Signup_Date]], 0)</f>
        <v>44985</v>
      </c>
    </row>
    <row r="1980" spans="1:9" x14ac:dyDescent="0.25">
      <c r="A1980" t="s">
        <v>1997</v>
      </c>
      <c r="B1980" s="1">
        <v>45035</v>
      </c>
      <c r="C1980">
        <v>1966</v>
      </c>
      <c r="D1980" t="s">
        <v>17</v>
      </c>
      <c r="E1980" t="s">
        <v>24</v>
      </c>
      <c r="F1980" t="s">
        <v>20</v>
      </c>
      <c r="G1980">
        <f ca="1">YEAR(TODAY()) - tbl_Customers[[#This Row],[Birth_Year]]</f>
        <v>59</v>
      </c>
      <c r="H1980" t="str" cm="1">
        <f t="array" aca="1" ref="H198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980" s="1">
        <f>EOMONTH(tbl_Customers[[#This Row],[Signup_Date]], 0)</f>
        <v>45046</v>
      </c>
    </row>
    <row r="1981" spans="1:9" x14ac:dyDescent="0.25">
      <c r="A1981" t="s">
        <v>1998</v>
      </c>
      <c r="B1981" s="1">
        <v>44833</v>
      </c>
      <c r="C1981">
        <v>1999</v>
      </c>
      <c r="D1981" t="s">
        <v>26</v>
      </c>
      <c r="E1981" t="s">
        <v>13</v>
      </c>
      <c r="F1981" t="s">
        <v>14</v>
      </c>
      <c r="G1981">
        <f ca="1">YEAR(TODAY()) - tbl_Customers[[#This Row],[Birth_Year]]</f>
        <v>26</v>
      </c>
      <c r="H1981" t="str" cm="1">
        <f t="array" aca="1" ref="H198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81" s="1">
        <f>EOMONTH(tbl_Customers[[#This Row],[Signup_Date]], 0)</f>
        <v>44834</v>
      </c>
    </row>
    <row r="1982" spans="1:9" x14ac:dyDescent="0.25">
      <c r="A1982" t="s">
        <v>1999</v>
      </c>
      <c r="B1982" s="1">
        <v>44825</v>
      </c>
      <c r="C1982">
        <v>1971</v>
      </c>
      <c r="D1982" t="s">
        <v>17</v>
      </c>
      <c r="E1982" t="s">
        <v>13</v>
      </c>
      <c r="F1982" t="s">
        <v>9</v>
      </c>
      <c r="G1982">
        <f ca="1">YEAR(TODAY()) - tbl_Customers[[#This Row],[Birth_Year]]</f>
        <v>54</v>
      </c>
      <c r="H1982" t="str" cm="1">
        <f t="array" aca="1" ref="H198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82" s="1">
        <f>EOMONTH(tbl_Customers[[#This Row],[Signup_Date]], 0)</f>
        <v>44834</v>
      </c>
    </row>
    <row r="1983" spans="1:9" x14ac:dyDescent="0.25">
      <c r="A1983" t="s">
        <v>2000</v>
      </c>
      <c r="B1983" s="1">
        <v>44888</v>
      </c>
      <c r="C1983">
        <v>1985</v>
      </c>
      <c r="D1983" t="s">
        <v>26</v>
      </c>
      <c r="E1983" t="s">
        <v>13</v>
      </c>
      <c r="F1983" t="s">
        <v>9</v>
      </c>
      <c r="G1983">
        <f ca="1">YEAR(TODAY()) - tbl_Customers[[#This Row],[Birth_Year]]</f>
        <v>40</v>
      </c>
      <c r="H1983" t="str" cm="1">
        <f t="array" aca="1" ref="H198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83" s="1">
        <f>EOMONTH(tbl_Customers[[#This Row],[Signup_Date]], 0)</f>
        <v>44895</v>
      </c>
    </row>
    <row r="1984" spans="1:9" x14ac:dyDescent="0.25">
      <c r="A1984" t="s">
        <v>2001</v>
      </c>
      <c r="B1984" s="1">
        <v>44855</v>
      </c>
      <c r="C1984">
        <v>1982</v>
      </c>
      <c r="D1984" t="s">
        <v>17</v>
      </c>
      <c r="E1984" t="s">
        <v>8</v>
      </c>
      <c r="F1984" t="s">
        <v>9</v>
      </c>
      <c r="G1984">
        <f ca="1">YEAR(TODAY()) - tbl_Customers[[#This Row],[Birth_Year]]</f>
        <v>43</v>
      </c>
      <c r="H1984" t="str" cm="1">
        <f t="array" aca="1" ref="H198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84" s="1">
        <f>EOMONTH(tbl_Customers[[#This Row],[Signup_Date]], 0)</f>
        <v>44865</v>
      </c>
    </row>
    <row r="1985" spans="1:9" x14ac:dyDescent="0.25">
      <c r="A1985" t="s">
        <v>2002</v>
      </c>
      <c r="B1985" s="1">
        <v>44767</v>
      </c>
      <c r="C1985">
        <v>1967</v>
      </c>
      <c r="D1985" t="s">
        <v>12</v>
      </c>
      <c r="E1985" t="s">
        <v>29</v>
      </c>
      <c r="F1985" t="s">
        <v>9</v>
      </c>
      <c r="G1985">
        <f ca="1">YEAR(TODAY()) - tbl_Customers[[#This Row],[Birth_Year]]</f>
        <v>58</v>
      </c>
      <c r="H1985" t="str" cm="1">
        <f t="array" aca="1" ref="H198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985" s="1">
        <f>EOMONTH(tbl_Customers[[#This Row],[Signup_Date]], 0)</f>
        <v>44773</v>
      </c>
    </row>
    <row r="1986" spans="1:9" x14ac:dyDescent="0.25">
      <c r="A1986" t="s">
        <v>2003</v>
      </c>
      <c r="B1986" s="1">
        <v>44223</v>
      </c>
      <c r="C1986">
        <v>2003</v>
      </c>
      <c r="D1986" t="s">
        <v>19</v>
      </c>
      <c r="E1986" t="s">
        <v>8</v>
      </c>
      <c r="F1986" t="s">
        <v>9</v>
      </c>
      <c r="G1986">
        <f ca="1">YEAR(TODAY()) - tbl_Customers[[#This Row],[Birth_Year]]</f>
        <v>22</v>
      </c>
      <c r="H1986" t="str" cm="1">
        <f t="array" aca="1" ref="H198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986" s="1">
        <f>EOMONTH(tbl_Customers[[#This Row],[Signup_Date]], 0)</f>
        <v>44227</v>
      </c>
    </row>
    <row r="1987" spans="1:9" x14ac:dyDescent="0.25">
      <c r="A1987" t="s">
        <v>2004</v>
      </c>
      <c r="B1987" s="1">
        <v>44820</v>
      </c>
      <c r="C1987">
        <v>1975</v>
      </c>
      <c r="D1987" t="s">
        <v>17</v>
      </c>
      <c r="E1987" t="s">
        <v>29</v>
      </c>
      <c r="F1987" t="s">
        <v>14</v>
      </c>
      <c r="G1987">
        <f ca="1">YEAR(TODAY()) - tbl_Customers[[#This Row],[Birth_Year]]</f>
        <v>50</v>
      </c>
      <c r="H1987" t="str" cm="1">
        <f t="array" aca="1" ref="H198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45–54</v>
      </c>
      <c r="I1987" s="1">
        <f>EOMONTH(tbl_Customers[[#This Row],[Signup_Date]], 0)</f>
        <v>44834</v>
      </c>
    </row>
    <row r="1988" spans="1:9" x14ac:dyDescent="0.25">
      <c r="A1988" t="s">
        <v>2005</v>
      </c>
      <c r="B1988" s="1">
        <v>44870</v>
      </c>
      <c r="C1988">
        <v>2003</v>
      </c>
      <c r="D1988" t="s">
        <v>26</v>
      </c>
      <c r="E1988" t="s">
        <v>13</v>
      </c>
      <c r="F1988" t="s">
        <v>9</v>
      </c>
      <c r="G1988">
        <f ca="1">YEAR(TODAY()) - tbl_Customers[[#This Row],[Birth_Year]]</f>
        <v>22</v>
      </c>
      <c r="H1988" t="str" cm="1">
        <f t="array" aca="1" ref="H198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988" s="1">
        <f>EOMONTH(tbl_Customers[[#This Row],[Signup_Date]], 0)</f>
        <v>44895</v>
      </c>
    </row>
    <row r="1989" spans="1:9" x14ac:dyDescent="0.25">
      <c r="A1989" t="s">
        <v>2006</v>
      </c>
      <c r="B1989" s="1">
        <v>45046</v>
      </c>
      <c r="C1989">
        <v>1988</v>
      </c>
      <c r="D1989" t="s">
        <v>26</v>
      </c>
      <c r="E1989" t="s">
        <v>13</v>
      </c>
      <c r="F1989" t="s">
        <v>20</v>
      </c>
      <c r="G1989">
        <f ca="1">YEAR(TODAY()) - tbl_Customers[[#This Row],[Birth_Year]]</f>
        <v>37</v>
      </c>
      <c r="H1989" t="str" cm="1">
        <f t="array" aca="1" ref="H198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89" s="1">
        <f>EOMONTH(tbl_Customers[[#This Row],[Signup_Date]], 0)</f>
        <v>45046</v>
      </c>
    </row>
    <row r="1990" spans="1:9" x14ac:dyDescent="0.25">
      <c r="A1990" t="s">
        <v>2007</v>
      </c>
      <c r="B1990" s="1">
        <v>44907</v>
      </c>
      <c r="C1990">
        <v>1983</v>
      </c>
      <c r="D1990" t="s">
        <v>12</v>
      </c>
      <c r="E1990" t="s">
        <v>24</v>
      </c>
      <c r="F1990" t="s">
        <v>9</v>
      </c>
      <c r="G1990">
        <f ca="1">YEAR(TODAY()) - tbl_Customers[[#This Row],[Birth_Year]]</f>
        <v>42</v>
      </c>
      <c r="H1990" t="str" cm="1">
        <f t="array" aca="1" ref="H199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90" s="1">
        <f>EOMONTH(tbl_Customers[[#This Row],[Signup_Date]], 0)</f>
        <v>44926</v>
      </c>
    </row>
    <row r="1991" spans="1:9" x14ac:dyDescent="0.25">
      <c r="A1991" t="s">
        <v>2008</v>
      </c>
      <c r="B1991" s="1">
        <v>44470</v>
      </c>
      <c r="C1991">
        <v>1968</v>
      </c>
      <c r="D1991" t="s">
        <v>26</v>
      </c>
      <c r="E1991" t="s">
        <v>29</v>
      </c>
      <c r="F1991" t="s">
        <v>9</v>
      </c>
      <c r="G1991">
        <f ca="1">YEAR(TODAY()) - tbl_Customers[[#This Row],[Birth_Year]]</f>
        <v>57</v>
      </c>
      <c r="H1991" t="str" cm="1">
        <f t="array" aca="1" ref="H199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1991" s="1">
        <f>EOMONTH(tbl_Customers[[#This Row],[Signup_Date]], 0)</f>
        <v>44500</v>
      </c>
    </row>
    <row r="1992" spans="1:9" x14ac:dyDescent="0.25">
      <c r="A1992" t="s">
        <v>2009</v>
      </c>
      <c r="B1992" s="1">
        <v>44226</v>
      </c>
      <c r="C1992">
        <v>1990</v>
      </c>
      <c r="D1992" t="s">
        <v>7</v>
      </c>
      <c r="E1992" t="s">
        <v>13</v>
      </c>
      <c r="F1992" t="s">
        <v>9</v>
      </c>
      <c r="G1992">
        <f ca="1">YEAR(TODAY()) - tbl_Customers[[#This Row],[Birth_Year]]</f>
        <v>35</v>
      </c>
      <c r="H1992" t="str" cm="1">
        <f t="array" aca="1" ref="H1992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35–44</v>
      </c>
      <c r="I1992" s="1">
        <f>EOMONTH(tbl_Customers[[#This Row],[Signup_Date]], 0)</f>
        <v>44227</v>
      </c>
    </row>
    <row r="1993" spans="1:9" x14ac:dyDescent="0.25">
      <c r="A1993" t="s">
        <v>2010</v>
      </c>
      <c r="B1993" s="1">
        <v>44381</v>
      </c>
      <c r="C1993">
        <v>2002</v>
      </c>
      <c r="D1993" t="s">
        <v>19</v>
      </c>
      <c r="E1993" t="s">
        <v>22</v>
      </c>
      <c r="F1993" t="s">
        <v>9</v>
      </c>
      <c r="G1993">
        <f ca="1">YEAR(TODAY()) - tbl_Customers[[#This Row],[Birth_Year]]</f>
        <v>23</v>
      </c>
      <c r="H1993" t="str" cm="1">
        <f t="array" aca="1" ref="H1993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993" s="1">
        <f>EOMONTH(tbl_Customers[[#This Row],[Signup_Date]], 0)</f>
        <v>44408</v>
      </c>
    </row>
    <row r="1994" spans="1:9" x14ac:dyDescent="0.25">
      <c r="A1994" t="s">
        <v>2011</v>
      </c>
      <c r="B1994" s="1">
        <v>44476</v>
      </c>
      <c r="C1994">
        <v>1996</v>
      </c>
      <c r="D1994" t="s">
        <v>17</v>
      </c>
      <c r="E1994" t="s">
        <v>24</v>
      </c>
      <c r="F1994" t="s">
        <v>9</v>
      </c>
      <c r="G1994">
        <f ca="1">YEAR(TODAY()) - tbl_Customers[[#This Row],[Birth_Year]]</f>
        <v>29</v>
      </c>
      <c r="H1994" t="str" cm="1">
        <f t="array" aca="1" ref="H1994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94" s="1">
        <f>EOMONTH(tbl_Customers[[#This Row],[Signup_Date]], 0)</f>
        <v>44500</v>
      </c>
    </row>
    <row r="1995" spans="1:9" x14ac:dyDescent="0.25">
      <c r="A1995" t="s">
        <v>2012</v>
      </c>
      <c r="B1995" s="1">
        <v>44916</v>
      </c>
      <c r="C1995">
        <v>2003</v>
      </c>
      <c r="D1995" t="s">
        <v>19</v>
      </c>
      <c r="E1995" t="s">
        <v>8</v>
      </c>
      <c r="F1995" t="s">
        <v>14</v>
      </c>
      <c r="G1995">
        <f ca="1">YEAR(TODAY()) - tbl_Customers[[#This Row],[Birth_Year]]</f>
        <v>22</v>
      </c>
      <c r="H1995" t="str" cm="1">
        <f t="array" aca="1" ref="H1995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995" s="1">
        <f>EOMONTH(tbl_Customers[[#This Row],[Signup_Date]], 0)</f>
        <v>44926</v>
      </c>
    </row>
    <row r="1996" spans="1:9" x14ac:dyDescent="0.25">
      <c r="A1996" t="s">
        <v>2013</v>
      </c>
      <c r="B1996" s="1">
        <v>44977</v>
      </c>
      <c r="C1996">
        <v>2000</v>
      </c>
      <c r="D1996" t="s">
        <v>12</v>
      </c>
      <c r="E1996" t="s">
        <v>24</v>
      </c>
      <c r="F1996" t="s">
        <v>14</v>
      </c>
      <c r="G1996">
        <f ca="1">YEAR(TODAY()) - tbl_Customers[[#This Row],[Birth_Year]]</f>
        <v>25</v>
      </c>
      <c r="H1996" t="str" cm="1">
        <f t="array" aca="1" ref="H1996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96" s="1">
        <f>EOMONTH(tbl_Customers[[#This Row],[Signup_Date]], 0)</f>
        <v>44985</v>
      </c>
    </row>
    <row r="1997" spans="1:9" x14ac:dyDescent="0.25">
      <c r="A1997" t="s">
        <v>2014</v>
      </c>
      <c r="B1997" s="1">
        <v>44513</v>
      </c>
      <c r="C1997">
        <v>2004</v>
      </c>
      <c r="D1997" t="s">
        <v>17</v>
      </c>
      <c r="E1997" t="s">
        <v>22</v>
      </c>
      <c r="F1997" t="s">
        <v>9</v>
      </c>
      <c r="G1997">
        <f ca="1">YEAR(TODAY()) - tbl_Customers[[#This Row],[Birth_Year]]</f>
        <v>21</v>
      </c>
      <c r="H1997" t="str" cm="1">
        <f t="array" aca="1" ref="H1997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997" s="1">
        <f>EOMONTH(tbl_Customers[[#This Row],[Signup_Date]], 0)</f>
        <v>44530</v>
      </c>
    </row>
    <row r="1998" spans="1:9" x14ac:dyDescent="0.25">
      <c r="A1998" t="s">
        <v>2015</v>
      </c>
      <c r="B1998" s="1">
        <v>44544</v>
      </c>
      <c r="C1998">
        <v>2001</v>
      </c>
      <c r="D1998" t="s">
        <v>17</v>
      </c>
      <c r="E1998" t="s">
        <v>29</v>
      </c>
      <c r="F1998" t="s">
        <v>14</v>
      </c>
      <c r="G1998">
        <f ca="1">YEAR(TODAY()) - tbl_Customers[[#This Row],[Birth_Year]]</f>
        <v>24</v>
      </c>
      <c r="H1998" t="str" cm="1">
        <f t="array" aca="1" ref="H1998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18–24</v>
      </c>
      <c r="I1998" s="1">
        <f>EOMONTH(tbl_Customers[[#This Row],[Signup_Date]], 0)</f>
        <v>44561</v>
      </c>
    </row>
    <row r="1999" spans="1:9" x14ac:dyDescent="0.25">
      <c r="A1999" t="s">
        <v>2016</v>
      </c>
      <c r="B1999" s="1">
        <v>44556</v>
      </c>
      <c r="C1999">
        <v>1997</v>
      </c>
      <c r="D1999" t="s">
        <v>7</v>
      </c>
      <c r="E1999" t="s">
        <v>8</v>
      </c>
      <c r="F1999" t="s">
        <v>20</v>
      </c>
      <c r="G1999">
        <f ca="1">YEAR(TODAY()) - tbl_Customers[[#This Row],[Birth_Year]]</f>
        <v>28</v>
      </c>
      <c r="H1999" t="str" cm="1">
        <f t="array" aca="1" ref="H1999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1999" s="1">
        <f>EOMONTH(tbl_Customers[[#This Row],[Signup_Date]], 0)</f>
        <v>44561</v>
      </c>
    </row>
    <row r="2000" spans="1:9" x14ac:dyDescent="0.25">
      <c r="A2000" t="s">
        <v>2017</v>
      </c>
      <c r="B2000" s="1">
        <v>44203</v>
      </c>
      <c r="C2000">
        <v>2000</v>
      </c>
      <c r="D2000" t="s">
        <v>12</v>
      </c>
      <c r="E2000" t="s">
        <v>8</v>
      </c>
      <c r="F2000" t="s">
        <v>9</v>
      </c>
      <c r="G2000">
        <f ca="1">YEAR(TODAY()) - tbl_Customers[[#This Row],[Birth_Year]]</f>
        <v>25</v>
      </c>
      <c r="H2000" t="str" cm="1">
        <f t="array" aca="1" ref="H2000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25–34</v>
      </c>
      <c r="I2000" s="1">
        <f>EOMONTH(tbl_Customers[[#This Row],[Signup_Date]], 0)</f>
        <v>44227</v>
      </c>
    </row>
    <row r="2001" spans="1:9" x14ac:dyDescent="0.25">
      <c r="A2001" t="s">
        <v>2018</v>
      </c>
      <c r="B2001" s="1">
        <v>44382</v>
      </c>
      <c r="C2001">
        <v>1967</v>
      </c>
      <c r="D2001" t="s">
        <v>26</v>
      </c>
      <c r="E2001" t="s">
        <v>29</v>
      </c>
      <c r="F2001" t="s">
        <v>20</v>
      </c>
      <c r="G2001">
        <f ca="1">YEAR(TODAY()) - tbl_Customers[[#This Row],[Birth_Year]]</f>
        <v>58</v>
      </c>
      <c r="H2001" t="str" cm="1">
        <f t="array" aca="1" ref="H2001" ca="1">_xlfn.IFS(
    tbl_Customers[[#This Row],[Age]] &lt; 25, "18–24",
    tbl_Customers[[#This Row],[Age]] &lt; 35, "25–34",
    tbl_Customers[[#This Row],[Age]] &lt; 45, "35–44",
    tbl_Customers[[#This Row],[Age]] &lt; 55, "45–54",
    TRUE, "55+"
)</f>
        <v>55+</v>
      </c>
      <c r="I2001" s="1">
        <f>EOMONTH(tbl_Customers[[#This Row],[Signup_Date]], 0)</f>
        <v>44408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3B24-B25A-449D-96DC-2A81A8677DC3}">
  <dimension ref="A1:J2501"/>
  <sheetViews>
    <sheetView topLeftCell="A1909" workbookViewId="0">
      <selection activeCell="J3" sqref="J3"/>
    </sheetView>
  </sheetViews>
  <sheetFormatPr defaultRowHeight="15" x14ac:dyDescent="0.25"/>
  <cols>
    <col min="1" max="1" width="17.42578125" customWidth="1"/>
    <col min="2" max="2" width="15" customWidth="1"/>
    <col min="3" max="3" width="9.85546875" customWidth="1"/>
    <col min="4" max="4" width="12.5703125" customWidth="1"/>
    <col min="5" max="5" width="11.7109375" customWidth="1"/>
    <col min="6" max="6" width="14.5703125" customWidth="1"/>
    <col min="7" max="7" width="17" customWidth="1"/>
    <col min="8" max="8" width="11.7109375" customWidth="1"/>
    <col min="9" max="9" width="13.7109375" bestFit="1" customWidth="1"/>
    <col min="10" max="10" width="16.28515625" bestFit="1" customWidth="1"/>
  </cols>
  <sheetData>
    <row r="1" spans="1:10" x14ac:dyDescent="0.25">
      <c r="A1" t="s">
        <v>2019</v>
      </c>
      <c r="B1" t="s">
        <v>0</v>
      </c>
      <c r="C1" t="s">
        <v>2020</v>
      </c>
      <c r="D1" t="s">
        <v>2021</v>
      </c>
      <c r="E1" t="s">
        <v>2022</v>
      </c>
      <c r="F1" t="s">
        <v>2023</v>
      </c>
      <c r="G1" t="s">
        <v>2024</v>
      </c>
      <c r="H1" t="s">
        <v>2025</v>
      </c>
      <c r="I1" t="s">
        <v>10549</v>
      </c>
      <c r="J1" t="s">
        <v>10550</v>
      </c>
    </row>
    <row r="2" spans="1:10" x14ac:dyDescent="0.25">
      <c r="A2" t="s">
        <v>2026</v>
      </c>
      <c r="B2" t="s">
        <v>1406</v>
      </c>
      <c r="C2" t="s">
        <v>2027</v>
      </c>
      <c r="D2" s="1">
        <v>45087</v>
      </c>
      <c r="E2">
        <v>45336</v>
      </c>
      <c r="F2">
        <v>45336</v>
      </c>
      <c r="G2" t="s">
        <v>2028</v>
      </c>
      <c r="H2" t="b">
        <v>0</v>
      </c>
      <c r="I2" s="1">
        <f>EOMONTH(tbl_Subscriptions[[#This Row],[Start_Date]],0)</f>
        <v>45107</v>
      </c>
      <c r="J2" s="1">
        <f>IF(tbl_Subscriptions[[#This Row],[Cancel_Date]]="","",EOMONTH(tbl_Subscriptions[[#This Row],[Cancel_Date]],0))</f>
        <v>45351</v>
      </c>
    </row>
    <row r="3" spans="1:10" x14ac:dyDescent="0.25">
      <c r="A3" t="s">
        <v>2029</v>
      </c>
      <c r="B3" t="s">
        <v>1172</v>
      </c>
      <c r="C3" t="s">
        <v>2027</v>
      </c>
      <c r="D3" s="1">
        <v>44343</v>
      </c>
      <c r="H3" t="b">
        <v>0</v>
      </c>
      <c r="I3" s="1">
        <f>EOMONTH(tbl_Subscriptions[[#This Row],[Start_Date]],0)</f>
        <v>44347</v>
      </c>
      <c r="J3" s="1" t="str">
        <f>IF(tbl_Subscriptions[[#This Row],[Cancel_Date]]="","",EOMONTH(tbl_Subscriptions[[#This Row],[Cancel_Date]],0))</f>
        <v/>
      </c>
    </row>
    <row r="4" spans="1:10" x14ac:dyDescent="0.25">
      <c r="A4" t="s">
        <v>2030</v>
      </c>
      <c r="B4" t="s">
        <v>102</v>
      </c>
      <c r="C4" t="s">
        <v>2031</v>
      </c>
      <c r="D4" s="1">
        <v>44776</v>
      </c>
      <c r="H4" t="b">
        <v>0</v>
      </c>
      <c r="I4" s="1">
        <f>EOMONTH(tbl_Subscriptions[[#This Row],[Start_Date]],0)</f>
        <v>44804</v>
      </c>
      <c r="J4" s="1" t="str">
        <f>IF(tbl_Subscriptions[[#This Row],[Cancel_Date]]="","",EOMONTH(tbl_Subscriptions[[#This Row],[Cancel_Date]],0))</f>
        <v/>
      </c>
    </row>
    <row r="5" spans="1:10" x14ac:dyDescent="0.25">
      <c r="A5" t="s">
        <v>2032</v>
      </c>
      <c r="B5" t="s">
        <v>289</v>
      </c>
      <c r="C5" t="s">
        <v>2027</v>
      </c>
      <c r="D5" s="1">
        <v>44870</v>
      </c>
      <c r="H5" t="b">
        <v>1</v>
      </c>
      <c r="I5" s="1">
        <f>EOMONTH(tbl_Subscriptions[[#This Row],[Start_Date]],0)</f>
        <v>44895</v>
      </c>
      <c r="J5" s="1" t="str">
        <f>IF(tbl_Subscriptions[[#This Row],[Cancel_Date]]="","",EOMONTH(tbl_Subscriptions[[#This Row],[Cancel_Date]],0))</f>
        <v/>
      </c>
    </row>
    <row r="6" spans="1:10" x14ac:dyDescent="0.25">
      <c r="A6" t="s">
        <v>2033</v>
      </c>
      <c r="B6" t="s">
        <v>262</v>
      </c>
      <c r="C6" t="s">
        <v>2034</v>
      </c>
      <c r="D6" s="1">
        <v>44607</v>
      </c>
      <c r="E6">
        <v>44777</v>
      </c>
      <c r="F6">
        <v>44777</v>
      </c>
      <c r="G6" t="s">
        <v>2028</v>
      </c>
      <c r="H6" t="b">
        <v>0</v>
      </c>
      <c r="I6" s="1">
        <f>EOMONTH(tbl_Subscriptions[[#This Row],[Start_Date]],0)</f>
        <v>44620</v>
      </c>
      <c r="J6" s="1">
        <f>IF(tbl_Subscriptions[[#This Row],[Cancel_Date]]="","",EOMONTH(tbl_Subscriptions[[#This Row],[Cancel_Date]],0))</f>
        <v>44804</v>
      </c>
    </row>
    <row r="7" spans="1:10" x14ac:dyDescent="0.25">
      <c r="A7" t="s">
        <v>2035</v>
      </c>
      <c r="B7" t="s">
        <v>406</v>
      </c>
      <c r="C7" t="s">
        <v>2031</v>
      </c>
      <c r="D7" s="1">
        <v>44268</v>
      </c>
      <c r="H7" t="b">
        <v>1</v>
      </c>
      <c r="I7" s="1">
        <f>EOMONTH(tbl_Subscriptions[[#This Row],[Start_Date]],0)</f>
        <v>44286</v>
      </c>
      <c r="J7" s="1" t="str">
        <f>IF(tbl_Subscriptions[[#This Row],[Cancel_Date]]="","",EOMONTH(tbl_Subscriptions[[#This Row],[Cancel_Date]],0))</f>
        <v/>
      </c>
    </row>
    <row r="8" spans="1:10" x14ac:dyDescent="0.25">
      <c r="A8" t="s">
        <v>2036</v>
      </c>
      <c r="B8" t="s">
        <v>232</v>
      </c>
      <c r="C8" t="s">
        <v>2031</v>
      </c>
      <c r="D8" s="1">
        <v>44342</v>
      </c>
      <c r="E8">
        <v>44562</v>
      </c>
      <c r="F8">
        <v>44562</v>
      </c>
      <c r="G8" t="s">
        <v>2037</v>
      </c>
      <c r="H8" t="b">
        <v>1</v>
      </c>
      <c r="I8" s="1">
        <f>EOMONTH(tbl_Subscriptions[[#This Row],[Start_Date]],0)</f>
        <v>44347</v>
      </c>
      <c r="J8" s="1">
        <f>IF(tbl_Subscriptions[[#This Row],[Cancel_Date]]="","",EOMONTH(tbl_Subscriptions[[#This Row],[Cancel_Date]],0))</f>
        <v>44592</v>
      </c>
    </row>
    <row r="9" spans="1:10" x14ac:dyDescent="0.25">
      <c r="A9" t="s">
        <v>2038</v>
      </c>
      <c r="B9" t="s">
        <v>836</v>
      </c>
      <c r="C9" t="s">
        <v>2027</v>
      </c>
      <c r="D9" s="1">
        <v>44955</v>
      </c>
      <c r="H9" t="b">
        <v>0</v>
      </c>
      <c r="I9" s="1">
        <f>EOMONTH(tbl_Subscriptions[[#This Row],[Start_Date]],0)</f>
        <v>44957</v>
      </c>
      <c r="J9" s="1" t="str">
        <f>IF(tbl_Subscriptions[[#This Row],[Cancel_Date]]="","",EOMONTH(tbl_Subscriptions[[#This Row],[Cancel_Date]],0))</f>
        <v/>
      </c>
    </row>
    <row r="10" spans="1:10" x14ac:dyDescent="0.25">
      <c r="A10" t="s">
        <v>2039</v>
      </c>
      <c r="B10" t="s">
        <v>1208</v>
      </c>
      <c r="C10" t="s">
        <v>2027</v>
      </c>
      <c r="D10" s="1">
        <v>44845</v>
      </c>
      <c r="E10">
        <v>45077</v>
      </c>
      <c r="F10">
        <v>45077</v>
      </c>
      <c r="G10" t="s">
        <v>2037</v>
      </c>
      <c r="H10" t="b">
        <v>0</v>
      </c>
      <c r="I10" s="1">
        <f>EOMONTH(tbl_Subscriptions[[#This Row],[Start_Date]],0)</f>
        <v>44865</v>
      </c>
      <c r="J10" s="1">
        <f>IF(tbl_Subscriptions[[#This Row],[Cancel_Date]]="","",EOMONTH(tbl_Subscriptions[[#This Row],[Cancel_Date]],0))</f>
        <v>45077</v>
      </c>
    </row>
    <row r="11" spans="1:10" x14ac:dyDescent="0.25">
      <c r="A11" t="s">
        <v>2040</v>
      </c>
      <c r="B11" t="s">
        <v>1833</v>
      </c>
      <c r="C11" t="s">
        <v>2034</v>
      </c>
      <c r="D11" s="1">
        <v>44228</v>
      </c>
      <c r="E11">
        <v>44377</v>
      </c>
      <c r="F11">
        <v>44377</v>
      </c>
      <c r="G11" t="s">
        <v>2041</v>
      </c>
      <c r="H11" t="b">
        <v>1</v>
      </c>
      <c r="I11" s="1">
        <f>EOMONTH(tbl_Subscriptions[[#This Row],[Start_Date]],0)</f>
        <v>44255</v>
      </c>
      <c r="J11" s="1">
        <f>IF(tbl_Subscriptions[[#This Row],[Cancel_Date]]="","",EOMONTH(tbl_Subscriptions[[#This Row],[Cancel_Date]],0))</f>
        <v>44377</v>
      </c>
    </row>
    <row r="12" spans="1:10" x14ac:dyDescent="0.25">
      <c r="A12" t="s">
        <v>2042</v>
      </c>
      <c r="B12" t="s">
        <v>77</v>
      </c>
      <c r="C12" t="s">
        <v>2031</v>
      </c>
      <c r="D12" s="1">
        <v>44290</v>
      </c>
      <c r="H12" t="b">
        <v>0</v>
      </c>
      <c r="I12" s="1">
        <f>EOMONTH(tbl_Subscriptions[[#This Row],[Start_Date]],0)</f>
        <v>44316</v>
      </c>
      <c r="J12" s="1" t="str">
        <f>IF(tbl_Subscriptions[[#This Row],[Cancel_Date]]="","",EOMONTH(tbl_Subscriptions[[#This Row],[Cancel_Date]],0))</f>
        <v/>
      </c>
    </row>
    <row r="13" spans="1:10" x14ac:dyDescent="0.25">
      <c r="A13" t="s">
        <v>2043</v>
      </c>
      <c r="B13" t="s">
        <v>1644</v>
      </c>
      <c r="C13" t="s">
        <v>2027</v>
      </c>
      <c r="D13" s="1">
        <v>44961</v>
      </c>
      <c r="H13" t="b">
        <v>0</v>
      </c>
      <c r="I13" s="1">
        <f>EOMONTH(tbl_Subscriptions[[#This Row],[Start_Date]],0)</f>
        <v>44985</v>
      </c>
      <c r="J13" s="1" t="str">
        <f>IF(tbl_Subscriptions[[#This Row],[Cancel_Date]]="","",EOMONTH(tbl_Subscriptions[[#This Row],[Cancel_Date]],0))</f>
        <v/>
      </c>
    </row>
    <row r="14" spans="1:10" x14ac:dyDescent="0.25">
      <c r="A14" t="s">
        <v>2044</v>
      </c>
      <c r="B14" t="s">
        <v>901</v>
      </c>
      <c r="C14" t="s">
        <v>2034</v>
      </c>
      <c r="D14" s="1">
        <v>44740</v>
      </c>
      <c r="E14">
        <v>45014</v>
      </c>
      <c r="F14">
        <v>45014</v>
      </c>
      <c r="G14" t="s">
        <v>2028</v>
      </c>
      <c r="H14" t="b">
        <v>0</v>
      </c>
      <c r="I14" s="1">
        <f>EOMONTH(tbl_Subscriptions[[#This Row],[Start_Date]],0)</f>
        <v>44742</v>
      </c>
      <c r="J14" s="1">
        <f>IF(tbl_Subscriptions[[#This Row],[Cancel_Date]]="","",EOMONTH(tbl_Subscriptions[[#This Row],[Cancel_Date]],0))</f>
        <v>45016</v>
      </c>
    </row>
    <row r="15" spans="1:10" x14ac:dyDescent="0.25">
      <c r="A15" t="s">
        <v>2045</v>
      </c>
      <c r="B15" t="s">
        <v>861</v>
      </c>
      <c r="C15" t="s">
        <v>2027</v>
      </c>
      <c r="D15" s="1">
        <v>44417</v>
      </c>
      <c r="E15">
        <v>44562</v>
      </c>
      <c r="F15">
        <v>44562</v>
      </c>
      <c r="G15" t="s">
        <v>2037</v>
      </c>
      <c r="H15" t="b">
        <v>0</v>
      </c>
      <c r="I15" s="1">
        <f>EOMONTH(tbl_Subscriptions[[#This Row],[Start_Date]],0)</f>
        <v>44439</v>
      </c>
      <c r="J15" s="1">
        <f>IF(tbl_Subscriptions[[#This Row],[Cancel_Date]]="","",EOMONTH(tbl_Subscriptions[[#This Row],[Cancel_Date]],0))</f>
        <v>44592</v>
      </c>
    </row>
    <row r="16" spans="1:10" x14ac:dyDescent="0.25">
      <c r="A16" t="s">
        <v>2046</v>
      </c>
      <c r="B16" t="s">
        <v>942</v>
      </c>
      <c r="C16" t="s">
        <v>2031</v>
      </c>
      <c r="D16" s="1">
        <v>44582</v>
      </c>
      <c r="H16" t="b">
        <v>0</v>
      </c>
      <c r="I16" s="1">
        <f>EOMONTH(tbl_Subscriptions[[#This Row],[Start_Date]],0)</f>
        <v>44592</v>
      </c>
      <c r="J16" s="1" t="str">
        <f>IF(tbl_Subscriptions[[#This Row],[Cancel_Date]]="","",EOMONTH(tbl_Subscriptions[[#This Row],[Cancel_Date]],0))</f>
        <v/>
      </c>
    </row>
    <row r="17" spans="1:10" x14ac:dyDescent="0.25">
      <c r="A17" t="s">
        <v>2047</v>
      </c>
      <c r="B17" t="s">
        <v>1546</v>
      </c>
      <c r="C17" t="s">
        <v>2027</v>
      </c>
      <c r="D17" s="1">
        <v>44626</v>
      </c>
      <c r="E17">
        <v>44831</v>
      </c>
      <c r="F17">
        <v>44831</v>
      </c>
      <c r="G17" t="s">
        <v>2028</v>
      </c>
      <c r="H17" t="b">
        <v>0</v>
      </c>
      <c r="I17" s="1">
        <f>EOMONTH(tbl_Subscriptions[[#This Row],[Start_Date]],0)</f>
        <v>44651</v>
      </c>
      <c r="J17" s="1">
        <f>IF(tbl_Subscriptions[[#This Row],[Cancel_Date]]="","",EOMONTH(tbl_Subscriptions[[#This Row],[Cancel_Date]],0))</f>
        <v>44834</v>
      </c>
    </row>
    <row r="18" spans="1:10" x14ac:dyDescent="0.25">
      <c r="A18" t="s">
        <v>2048</v>
      </c>
      <c r="B18" t="s">
        <v>1748</v>
      </c>
      <c r="C18" t="s">
        <v>2031</v>
      </c>
      <c r="D18" s="1">
        <v>44661</v>
      </c>
      <c r="H18" t="b">
        <v>0</v>
      </c>
      <c r="I18" s="1">
        <f>EOMONTH(tbl_Subscriptions[[#This Row],[Start_Date]],0)</f>
        <v>44681</v>
      </c>
      <c r="J18" s="1" t="str">
        <f>IF(tbl_Subscriptions[[#This Row],[Cancel_Date]]="","",EOMONTH(tbl_Subscriptions[[#This Row],[Cancel_Date]],0))</f>
        <v/>
      </c>
    </row>
    <row r="19" spans="1:10" x14ac:dyDescent="0.25">
      <c r="A19" t="s">
        <v>2049</v>
      </c>
      <c r="B19" t="s">
        <v>141</v>
      </c>
      <c r="C19" t="s">
        <v>2027</v>
      </c>
      <c r="D19" s="1">
        <v>44546</v>
      </c>
      <c r="H19" t="b">
        <v>1</v>
      </c>
      <c r="I19" s="1">
        <f>EOMONTH(tbl_Subscriptions[[#This Row],[Start_Date]],0)</f>
        <v>44561</v>
      </c>
      <c r="J19" s="1" t="str">
        <f>IF(tbl_Subscriptions[[#This Row],[Cancel_Date]]="","",EOMONTH(tbl_Subscriptions[[#This Row],[Cancel_Date]],0))</f>
        <v/>
      </c>
    </row>
    <row r="20" spans="1:10" x14ac:dyDescent="0.25">
      <c r="A20" t="s">
        <v>2050</v>
      </c>
      <c r="B20" t="s">
        <v>1690</v>
      </c>
      <c r="C20" t="s">
        <v>2031</v>
      </c>
      <c r="D20" s="1">
        <v>44358</v>
      </c>
      <c r="E20">
        <v>44424</v>
      </c>
      <c r="F20">
        <v>44424</v>
      </c>
      <c r="G20" t="s">
        <v>2028</v>
      </c>
      <c r="H20" t="b">
        <v>0</v>
      </c>
      <c r="I20" s="1">
        <f>EOMONTH(tbl_Subscriptions[[#This Row],[Start_Date]],0)</f>
        <v>44377</v>
      </c>
      <c r="J20" s="1">
        <f>IF(tbl_Subscriptions[[#This Row],[Cancel_Date]]="","",EOMONTH(tbl_Subscriptions[[#This Row],[Cancel_Date]],0))</f>
        <v>44439</v>
      </c>
    </row>
    <row r="21" spans="1:10" x14ac:dyDescent="0.25">
      <c r="A21" t="s">
        <v>2051</v>
      </c>
      <c r="B21" t="s">
        <v>1455</v>
      </c>
      <c r="C21" t="s">
        <v>2034</v>
      </c>
      <c r="D21" s="1">
        <v>44575</v>
      </c>
      <c r="H21" t="b">
        <v>0</v>
      </c>
      <c r="I21" s="1">
        <f>EOMONTH(tbl_Subscriptions[[#This Row],[Start_Date]],0)</f>
        <v>44592</v>
      </c>
      <c r="J21" s="1" t="str">
        <f>IF(tbl_Subscriptions[[#This Row],[Cancel_Date]]="","",EOMONTH(tbl_Subscriptions[[#This Row],[Cancel_Date]],0))</f>
        <v/>
      </c>
    </row>
    <row r="22" spans="1:10" x14ac:dyDescent="0.25">
      <c r="A22" t="s">
        <v>2052</v>
      </c>
      <c r="B22" t="s">
        <v>1181</v>
      </c>
      <c r="C22" t="s">
        <v>2031</v>
      </c>
      <c r="D22" s="1">
        <v>44516</v>
      </c>
      <c r="H22" t="b">
        <v>0</v>
      </c>
      <c r="I22" s="1">
        <f>EOMONTH(tbl_Subscriptions[[#This Row],[Start_Date]],0)</f>
        <v>44530</v>
      </c>
      <c r="J22" s="1" t="str">
        <f>IF(tbl_Subscriptions[[#This Row],[Cancel_Date]]="","",EOMONTH(tbl_Subscriptions[[#This Row],[Cancel_Date]],0))</f>
        <v/>
      </c>
    </row>
    <row r="23" spans="1:10" x14ac:dyDescent="0.25">
      <c r="A23" t="s">
        <v>2053</v>
      </c>
      <c r="B23" t="s">
        <v>1271</v>
      </c>
      <c r="C23" t="s">
        <v>2034</v>
      </c>
      <c r="D23" s="1">
        <v>44935</v>
      </c>
      <c r="E23">
        <v>45125</v>
      </c>
      <c r="F23">
        <v>45125</v>
      </c>
      <c r="G23" t="s">
        <v>2041</v>
      </c>
      <c r="H23" t="b">
        <v>0</v>
      </c>
      <c r="I23" s="1">
        <f>EOMONTH(tbl_Subscriptions[[#This Row],[Start_Date]],0)</f>
        <v>44957</v>
      </c>
      <c r="J23" s="1">
        <f>IF(tbl_Subscriptions[[#This Row],[Cancel_Date]]="","",EOMONTH(tbl_Subscriptions[[#This Row],[Cancel_Date]],0))</f>
        <v>45138</v>
      </c>
    </row>
    <row r="24" spans="1:10" x14ac:dyDescent="0.25">
      <c r="A24" t="s">
        <v>2054</v>
      </c>
      <c r="B24" t="s">
        <v>1316</v>
      </c>
      <c r="C24" t="s">
        <v>2031</v>
      </c>
      <c r="D24" s="1">
        <v>44529</v>
      </c>
      <c r="H24" t="b">
        <v>0</v>
      </c>
      <c r="I24" s="1">
        <f>EOMONTH(tbl_Subscriptions[[#This Row],[Start_Date]],0)</f>
        <v>44530</v>
      </c>
      <c r="J24" s="1" t="str">
        <f>IF(tbl_Subscriptions[[#This Row],[Cancel_Date]]="","",EOMONTH(tbl_Subscriptions[[#This Row],[Cancel_Date]],0))</f>
        <v/>
      </c>
    </row>
    <row r="25" spans="1:10" x14ac:dyDescent="0.25">
      <c r="A25" t="s">
        <v>2055</v>
      </c>
      <c r="B25" t="s">
        <v>457</v>
      </c>
      <c r="C25" t="s">
        <v>2034</v>
      </c>
      <c r="D25" s="1">
        <v>44992</v>
      </c>
      <c r="E25">
        <v>45090</v>
      </c>
      <c r="F25">
        <v>45090</v>
      </c>
      <c r="G25" t="s">
        <v>2037</v>
      </c>
      <c r="H25" t="b">
        <v>0</v>
      </c>
      <c r="I25" s="1">
        <f>EOMONTH(tbl_Subscriptions[[#This Row],[Start_Date]],0)</f>
        <v>45016</v>
      </c>
      <c r="J25" s="1">
        <f>IF(tbl_Subscriptions[[#This Row],[Cancel_Date]]="","",EOMONTH(tbl_Subscriptions[[#This Row],[Cancel_Date]],0))</f>
        <v>45107</v>
      </c>
    </row>
    <row r="26" spans="1:10" x14ac:dyDescent="0.25">
      <c r="A26" t="s">
        <v>2056</v>
      </c>
      <c r="B26" t="s">
        <v>1040</v>
      </c>
      <c r="C26" t="s">
        <v>2027</v>
      </c>
      <c r="D26" s="1">
        <v>44778</v>
      </c>
      <c r="H26" t="b">
        <v>0</v>
      </c>
      <c r="I26" s="1">
        <f>EOMONTH(tbl_Subscriptions[[#This Row],[Start_Date]],0)</f>
        <v>44804</v>
      </c>
      <c r="J26" s="1" t="str">
        <f>IF(tbl_Subscriptions[[#This Row],[Cancel_Date]]="","",EOMONTH(tbl_Subscriptions[[#This Row],[Cancel_Date]],0))</f>
        <v/>
      </c>
    </row>
    <row r="27" spans="1:10" x14ac:dyDescent="0.25">
      <c r="A27" t="s">
        <v>2057</v>
      </c>
      <c r="B27" t="s">
        <v>580</v>
      </c>
      <c r="C27" t="s">
        <v>2031</v>
      </c>
      <c r="D27" s="1">
        <v>44807</v>
      </c>
      <c r="E27">
        <v>44841</v>
      </c>
      <c r="F27">
        <v>44841</v>
      </c>
      <c r="G27" t="s">
        <v>2037</v>
      </c>
      <c r="H27" t="b">
        <v>0</v>
      </c>
      <c r="I27" s="1">
        <f>EOMONTH(tbl_Subscriptions[[#This Row],[Start_Date]],0)</f>
        <v>44834</v>
      </c>
      <c r="J27" s="1">
        <f>IF(tbl_Subscriptions[[#This Row],[Cancel_Date]]="","",EOMONTH(tbl_Subscriptions[[#This Row],[Cancel_Date]],0))</f>
        <v>44865</v>
      </c>
    </row>
    <row r="28" spans="1:10" x14ac:dyDescent="0.25">
      <c r="A28" t="s">
        <v>2058</v>
      </c>
      <c r="B28" t="s">
        <v>1952</v>
      </c>
      <c r="C28" t="s">
        <v>2027</v>
      </c>
      <c r="D28" s="1">
        <v>44283</v>
      </c>
      <c r="H28" t="b">
        <v>0</v>
      </c>
      <c r="I28" s="1">
        <f>EOMONTH(tbl_Subscriptions[[#This Row],[Start_Date]],0)</f>
        <v>44286</v>
      </c>
      <c r="J28" s="1" t="str">
        <f>IF(tbl_Subscriptions[[#This Row],[Cancel_Date]]="","",EOMONTH(tbl_Subscriptions[[#This Row],[Cancel_Date]],0))</f>
        <v/>
      </c>
    </row>
    <row r="29" spans="1:10" x14ac:dyDescent="0.25">
      <c r="A29" t="s">
        <v>2059</v>
      </c>
      <c r="B29" t="s">
        <v>136</v>
      </c>
      <c r="C29" t="s">
        <v>2034</v>
      </c>
      <c r="D29" s="1">
        <v>44250</v>
      </c>
      <c r="H29" t="b">
        <v>0</v>
      </c>
      <c r="I29" s="1">
        <f>EOMONTH(tbl_Subscriptions[[#This Row],[Start_Date]],0)</f>
        <v>44255</v>
      </c>
      <c r="J29" s="1" t="str">
        <f>IF(tbl_Subscriptions[[#This Row],[Cancel_Date]]="","",EOMONTH(tbl_Subscriptions[[#This Row],[Cancel_Date]],0))</f>
        <v/>
      </c>
    </row>
    <row r="30" spans="1:10" x14ac:dyDescent="0.25">
      <c r="A30" t="s">
        <v>2060</v>
      </c>
      <c r="B30" t="s">
        <v>1756</v>
      </c>
      <c r="C30" t="s">
        <v>2031</v>
      </c>
      <c r="D30" s="1">
        <v>44356</v>
      </c>
      <c r="H30" t="b">
        <v>1</v>
      </c>
      <c r="I30" s="1">
        <f>EOMONTH(tbl_Subscriptions[[#This Row],[Start_Date]],0)</f>
        <v>44377</v>
      </c>
      <c r="J30" s="1" t="str">
        <f>IF(tbl_Subscriptions[[#This Row],[Cancel_Date]]="","",EOMONTH(tbl_Subscriptions[[#This Row],[Cancel_Date]],0))</f>
        <v/>
      </c>
    </row>
    <row r="31" spans="1:10" x14ac:dyDescent="0.25">
      <c r="A31" t="s">
        <v>2061</v>
      </c>
      <c r="B31" t="s">
        <v>923</v>
      </c>
      <c r="C31" t="s">
        <v>2031</v>
      </c>
      <c r="D31" s="1">
        <v>44358</v>
      </c>
      <c r="H31" t="b">
        <v>0</v>
      </c>
      <c r="I31" s="1">
        <f>EOMONTH(tbl_Subscriptions[[#This Row],[Start_Date]],0)</f>
        <v>44377</v>
      </c>
      <c r="J31" s="1" t="str">
        <f>IF(tbl_Subscriptions[[#This Row],[Cancel_Date]]="","",EOMONTH(tbl_Subscriptions[[#This Row],[Cancel_Date]],0))</f>
        <v/>
      </c>
    </row>
    <row r="32" spans="1:10" x14ac:dyDescent="0.25">
      <c r="A32" t="s">
        <v>2062</v>
      </c>
      <c r="B32" t="s">
        <v>1525</v>
      </c>
      <c r="C32" t="s">
        <v>2027</v>
      </c>
      <c r="D32" s="1">
        <v>44969</v>
      </c>
      <c r="E32">
        <v>45209</v>
      </c>
      <c r="F32">
        <v>45209</v>
      </c>
      <c r="G32" t="s">
        <v>2037</v>
      </c>
      <c r="H32" t="b">
        <v>0</v>
      </c>
      <c r="I32" s="1">
        <f>EOMONTH(tbl_Subscriptions[[#This Row],[Start_Date]],0)</f>
        <v>44985</v>
      </c>
      <c r="J32" s="1">
        <f>IF(tbl_Subscriptions[[#This Row],[Cancel_Date]]="","",EOMONTH(tbl_Subscriptions[[#This Row],[Cancel_Date]],0))</f>
        <v>45230</v>
      </c>
    </row>
    <row r="33" spans="1:10" x14ac:dyDescent="0.25">
      <c r="A33" t="s">
        <v>2063</v>
      </c>
      <c r="B33" t="s">
        <v>413</v>
      </c>
      <c r="C33" t="s">
        <v>2031</v>
      </c>
      <c r="D33" s="1">
        <v>44829</v>
      </c>
      <c r="H33" t="b">
        <v>0</v>
      </c>
      <c r="I33" s="1">
        <f>EOMONTH(tbl_Subscriptions[[#This Row],[Start_Date]],0)</f>
        <v>44834</v>
      </c>
      <c r="J33" s="1" t="str">
        <f>IF(tbl_Subscriptions[[#This Row],[Cancel_Date]]="","",EOMONTH(tbl_Subscriptions[[#This Row],[Cancel_Date]],0))</f>
        <v/>
      </c>
    </row>
    <row r="34" spans="1:10" x14ac:dyDescent="0.25">
      <c r="A34" t="s">
        <v>2064</v>
      </c>
      <c r="B34" t="s">
        <v>1745</v>
      </c>
      <c r="C34" t="s">
        <v>2031</v>
      </c>
      <c r="D34" s="1">
        <v>44247</v>
      </c>
      <c r="H34" t="b">
        <v>0</v>
      </c>
      <c r="I34" s="1">
        <f>EOMONTH(tbl_Subscriptions[[#This Row],[Start_Date]],0)</f>
        <v>44255</v>
      </c>
      <c r="J34" s="1" t="str">
        <f>IF(tbl_Subscriptions[[#This Row],[Cancel_Date]]="","",EOMONTH(tbl_Subscriptions[[#This Row],[Cancel_Date]],0))</f>
        <v/>
      </c>
    </row>
    <row r="35" spans="1:10" x14ac:dyDescent="0.25">
      <c r="A35" t="s">
        <v>2065</v>
      </c>
      <c r="B35" t="s">
        <v>894</v>
      </c>
      <c r="C35" t="s">
        <v>2027</v>
      </c>
      <c r="D35" s="1">
        <v>44887</v>
      </c>
      <c r="E35">
        <v>44968</v>
      </c>
      <c r="F35">
        <v>44968</v>
      </c>
      <c r="G35" t="s">
        <v>2028</v>
      </c>
      <c r="H35" t="b">
        <v>0</v>
      </c>
      <c r="I35" s="1">
        <f>EOMONTH(tbl_Subscriptions[[#This Row],[Start_Date]],0)</f>
        <v>44895</v>
      </c>
      <c r="J35" s="1">
        <f>IF(tbl_Subscriptions[[#This Row],[Cancel_Date]]="","",EOMONTH(tbl_Subscriptions[[#This Row],[Cancel_Date]],0))</f>
        <v>44985</v>
      </c>
    </row>
    <row r="36" spans="1:10" x14ac:dyDescent="0.25">
      <c r="A36" t="s">
        <v>2066</v>
      </c>
      <c r="B36" t="s">
        <v>1502</v>
      </c>
      <c r="C36" t="s">
        <v>2031</v>
      </c>
      <c r="D36" s="1">
        <v>44280</v>
      </c>
      <c r="H36" t="b">
        <v>0</v>
      </c>
      <c r="I36" s="1">
        <f>EOMONTH(tbl_Subscriptions[[#This Row],[Start_Date]],0)</f>
        <v>44286</v>
      </c>
      <c r="J36" s="1" t="str">
        <f>IF(tbl_Subscriptions[[#This Row],[Cancel_Date]]="","",EOMONTH(tbl_Subscriptions[[#This Row],[Cancel_Date]],0))</f>
        <v/>
      </c>
    </row>
    <row r="37" spans="1:10" x14ac:dyDescent="0.25">
      <c r="A37" t="s">
        <v>2067</v>
      </c>
      <c r="B37" t="s">
        <v>1877</v>
      </c>
      <c r="C37" t="s">
        <v>2027</v>
      </c>
      <c r="D37" s="1">
        <v>44475</v>
      </c>
      <c r="H37" t="b">
        <v>0</v>
      </c>
      <c r="I37" s="1">
        <f>EOMONTH(tbl_Subscriptions[[#This Row],[Start_Date]],0)</f>
        <v>44500</v>
      </c>
      <c r="J37" s="1" t="str">
        <f>IF(tbl_Subscriptions[[#This Row],[Cancel_Date]]="","",EOMONTH(tbl_Subscriptions[[#This Row],[Cancel_Date]],0))</f>
        <v/>
      </c>
    </row>
    <row r="38" spans="1:10" x14ac:dyDescent="0.25">
      <c r="A38" t="s">
        <v>2068</v>
      </c>
      <c r="B38" t="s">
        <v>1735</v>
      </c>
      <c r="C38" t="s">
        <v>2027</v>
      </c>
      <c r="D38" s="1">
        <v>44650</v>
      </c>
      <c r="H38" t="b">
        <v>0</v>
      </c>
      <c r="I38" s="1">
        <f>EOMONTH(tbl_Subscriptions[[#This Row],[Start_Date]],0)</f>
        <v>44651</v>
      </c>
      <c r="J38" s="1" t="str">
        <f>IF(tbl_Subscriptions[[#This Row],[Cancel_Date]]="","",EOMONTH(tbl_Subscriptions[[#This Row],[Cancel_Date]],0))</f>
        <v/>
      </c>
    </row>
    <row r="39" spans="1:10" x14ac:dyDescent="0.25">
      <c r="A39" t="s">
        <v>2069</v>
      </c>
      <c r="B39" t="s">
        <v>953</v>
      </c>
      <c r="C39" t="s">
        <v>2027</v>
      </c>
      <c r="D39" s="1">
        <v>44874</v>
      </c>
      <c r="H39" t="b">
        <v>0</v>
      </c>
      <c r="I39" s="1">
        <f>EOMONTH(tbl_Subscriptions[[#This Row],[Start_Date]],0)</f>
        <v>44895</v>
      </c>
      <c r="J39" s="1" t="str">
        <f>IF(tbl_Subscriptions[[#This Row],[Cancel_Date]]="","",EOMONTH(tbl_Subscriptions[[#This Row],[Cancel_Date]],0))</f>
        <v/>
      </c>
    </row>
    <row r="40" spans="1:10" x14ac:dyDescent="0.25">
      <c r="A40" t="s">
        <v>2070</v>
      </c>
      <c r="B40" t="s">
        <v>1120</v>
      </c>
      <c r="C40" t="s">
        <v>2027</v>
      </c>
      <c r="D40" s="1">
        <v>44631</v>
      </c>
      <c r="E40">
        <v>44732</v>
      </c>
      <c r="F40">
        <v>44732</v>
      </c>
      <c r="G40" t="s">
        <v>2028</v>
      </c>
      <c r="H40" t="b">
        <v>0</v>
      </c>
      <c r="I40" s="1">
        <f>EOMONTH(tbl_Subscriptions[[#This Row],[Start_Date]],0)</f>
        <v>44651</v>
      </c>
      <c r="J40" s="1">
        <f>IF(tbl_Subscriptions[[#This Row],[Cancel_Date]]="","",EOMONTH(tbl_Subscriptions[[#This Row],[Cancel_Date]],0))</f>
        <v>44742</v>
      </c>
    </row>
    <row r="41" spans="1:10" x14ac:dyDescent="0.25">
      <c r="A41" t="s">
        <v>2071</v>
      </c>
      <c r="B41" t="s">
        <v>970</v>
      </c>
      <c r="C41" t="s">
        <v>2027</v>
      </c>
      <c r="D41" s="1">
        <v>44694</v>
      </c>
      <c r="E41">
        <v>44767</v>
      </c>
      <c r="F41">
        <v>44767</v>
      </c>
      <c r="G41" t="s">
        <v>2028</v>
      </c>
      <c r="H41" t="b">
        <v>0</v>
      </c>
      <c r="I41" s="1">
        <f>EOMONTH(tbl_Subscriptions[[#This Row],[Start_Date]],0)</f>
        <v>44712</v>
      </c>
      <c r="J41" s="1">
        <f>IF(tbl_Subscriptions[[#This Row],[Cancel_Date]]="","",EOMONTH(tbl_Subscriptions[[#This Row],[Cancel_Date]],0))</f>
        <v>44773</v>
      </c>
    </row>
    <row r="42" spans="1:10" x14ac:dyDescent="0.25">
      <c r="A42" t="s">
        <v>2072</v>
      </c>
      <c r="B42" t="s">
        <v>1454</v>
      </c>
      <c r="C42" t="s">
        <v>2034</v>
      </c>
      <c r="D42" s="1">
        <v>44818</v>
      </c>
      <c r="H42" t="b">
        <v>0</v>
      </c>
      <c r="I42" s="1">
        <f>EOMONTH(tbl_Subscriptions[[#This Row],[Start_Date]],0)</f>
        <v>44834</v>
      </c>
      <c r="J42" s="1" t="str">
        <f>IF(tbl_Subscriptions[[#This Row],[Cancel_Date]]="","",EOMONTH(tbl_Subscriptions[[#This Row],[Cancel_Date]],0))</f>
        <v/>
      </c>
    </row>
    <row r="43" spans="1:10" x14ac:dyDescent="0.25">
      <c r="A43" t="s">
        <v>2073</v>
      </c>
      <c r="B43" t="s">
        <v>93</v>
      </c>
      <c r="C43" t="s">
        <v>2034</v>
      </c>
      <c r="D43" s="1">
        <v>44649</v>
      </c>
      <c r="H43" t="b">
        <v>0</v>
      </c>
      <c r="I43" s="1">
        <f>EOMONTH(tbl_Subscriptions[[#This Row],[Start_Date]],0)</f>
        <v>44651</v>
      </c>
      <c r="J43" s="1" t="str">
        <f>IF(tbl_Subscriptions[[#This Row],[Cancel_Date]]="","",EOMONTH(tbl_Subscriptions[[#This Row],[Cancel_Date]],0))</f>
        <v/>
      </c>
    </row>
    <row r="44" spans="1:10" x14ac:dyDescent="0.25">
      <c r="A44" t="s">
        <v>2074</v>
      </c>
      <c r="B44" t="s">
        <v>313</v>
      </c>
      <c r="C44" t="s">
        <v>2027</v>
      </c>
      <c r="D44" s="1">
        <v>44621</v>
      </c>
      <c r="H44" t="b">
        <v>0</v>
      </c>
      <c r="I44" s="1">
        <f>EOMONTH(tbl_Subscriptions[[#This Row],[Start_Date]],0)</f>
        <v>44651</v>
      </c>
      <c r="J44" s="1" t="str">
        <f>IF(tbl_Subscriptions[[#This Row],[Cancel_Date]]="","",EOMONTH(tbl_Subscriptions[[#This Row],[Cancel_Date]],0))</f>
        <v/>
      </c>
    </row>
    <row r="45" spans="1:10" x14ac:dyDescent="0.25">
      <c r="A45" t="s">
        <v>2075</v>
      </c>
      <c r="B45" t="s">
        <v>1835</v>
      </c>
      <c r="C45" t="s">
        <v>2034</v>
      </c>
      <c r="D45" s="1">
        <v>44476</v>
      </c>
      <c r="H45" t="b">
        <v>0</v>
      </c>
      <c r="I45" s="1">
        <f>EOMONTH(tbl_Subscriptions[[#This Row],[Start_Date]],0)</f>
        <v>44500</v>
      </c>
      <c r="J45" s="1" t="str">
        <f>IF(tbl_Subscriptions[[#This Row],[Cancel_Date]]="","",EOMONTH(tbl_Subscriptions[[#This Row],[Cancel_Date]],0))</f>
        <v/>
      </c>
    </row>
    <row r="46" spans="1:10" x14ac:dyDescent="0.25">
      <c r="A46" t="s">
        <v>2076</v>
      </c>
      <c r="B46" t="s">
        <v>39</v>
      </c>
      <c r="C46" t="s">
        <v>2034</v>
      </c>
      <c r="D46" s="1">
        <v>44417</v>
      </c>
      <c r="H46" t="b">
        <v>0</v>
      </c>
      <c r="I46" s="1">
        <f>EOMONTH(tbl_Subscriptions[[#This Row],[Start_Date]],0)</f>
        <v>44439</v>
      </c>
      <c r="J46" s="1" t="str">
        <f>IF(tbl_Subscriptions[[#This Row],[Cancel_Date]]="","",EOMONTH(tbl_Subscriptions[[#This Row],[Cancel_Date]],0))</f>
        <v/>
      </c>
    </row>
    <row r="47" spans="1:10" x14ac:dyDescent="0.25">
      <c r="A47" t="s">
        <v>2077</v>
      </c>
      <c r="B47" t="s">
        <v>1948</v>
      </c>
      <c r="C47" t="s">
        <v>2031</v>
      </c>
      <c r="D47" s="1">
        <v>44970</v>
      </c>
      <c r="H47" t="b">
        <v>0</v>
      </c>
      <c r="I47" s="1">
        <f>EOMONTH(tbl_Subscriptions[[#This Row],[Start_Date]],0)</f>
        <v>44985</v>
      </c>
      <c r="J47" s="1" t="str">
        <f>IF(tbl_Subscriptions[[#This Row],[Cancel_Date]]="","",EOMONTH(tbl_Subscriptions[[#This Row],[Cancel_Date]],0))</f>
        <v/>
      </c>
    </row>
    <row r="48" spans="1:10" x14ac:dyDescent="0.25">
      <c r="A48" t="s">
        <v>2078</v>
      </c>
      <c r="B48" t="s">
        <v>1213</v>
      </c>
      <c r="C48" t="s">
        <v>2027</v>
      </c>
      <c r="D48" s="1">
        <v>44721</v>
      </c>
      <c r="H48" t="b">
        <v>0</v>
      </c>
      <c r="I48" s="1">
        <f>EOMONTH(tbl_Subscriptions[[#This Row],[Start_Date]],0)</f>
        <v>44742</v>
      </c>
      <c r="J48" s="1" t="str">
        <f>IF(tbl_Subscriptions[[#This Row],[Cancel_Date]]="","",EOMONTH(tbl_Subscriptions[[#This Row],[Cancel_Date]],0))</f>
        <v/>
      </c>
    </row>
    <row r="49" spans="1:10" x14ac:dyDescent="0.25">
      <c r="A49" t="s">
        <v>2079</v>
      </c>
      <c r="B49" t="s">
        <v>1057</v>
      </c>
      <c r="C49" t="s">
        <v>2034</v>
      </c>
      <c r="D49" s="1">
        <v>44313</v>
      </c>
      <c r="E49">
        <v>44608</v>
      </c>
      <c r="F49">
        <v>44608</v>
      </c>
      <c r="G49" t="s">
        <v>2037</v>
      </c>
      <c r="H49" t="b">
        <v>0</v>
      </c>
      <c r="I49" s="1">
        <f>EOMONTH(tbl_Subscriptions[[#This Row],[Start_Date]],0)</f>
        <v>44316</v>
      </c>
      <c r="J49" s="1">
        <f>IF(tbl_Subscriptions[[#This Row],[Cancel_Date]]="","",EOMONTH(tbl_Subscriptions[[#This Row],[Cancel_Date]],0))</f>
        <v>44620</v>
      </c>
    </row>
    <row r="50" spans="1:10" x14ac:dyDescent="0.25">
      <c r="A50" t="s">
        <v>2080</v>
      </c>
      <c r="B50" t="s">
        <v>1253</v>
      </c>
      <c r="C50" t="s">
        <v>2031</v>
      </c>
      <c r="D50" s="1">
        <v>44550</v>
      </c>
      <c r="H50" t="b">
        <v>0</v>
      </c>
      <c r="I50" s="1">
        <f>EOMONTH(tbl_Subscriptions[[#This Row],[Start_Date]],0)</f>
        <v>44561</v>
      </c>
      <c r="J50" s="1" t="str">
        <f>IF(tbl_Subscriptions[[#This Row],[Cancel_Date]]="","",EOMONTH(tbl_Subscriptions[[#This Row],[Cancel_Date]],0))</f>
        <v/>
      </c>
    </row>
    <row r="51" spans="1:10" x14ac:dyDescent="0.25">
      <c r="A51" t="s">
        <v>2081</v>
      </c>
      <c r="B51" t="s">
        <v>578</v>
      </c>
      <c r="C51" t="s">
        <v>2031</v>
      </c>
      <c r="D51" s="1">
        <v>44637</v>
      </c>
      <c r="H51" t="b">
        <v>0</v>
      </c>
      <c r="I51" s="1">
        <f>EOMONTH(tbl_Subscriptions[[#This Row],[Start_Date]],0)</f>
        <v>44651</v>
      </c>
      <c r="J51" s="1" t="str">
        <f>IF(tbl_Subscriptions[[#This Row],[Cancel_Date]]="","",EOMONTH(tbl_Subscriptions[[#This Row],[Cancel_Date]],0))</f>
        <v/>
      </c>
    </row>
    <row r="52" spans="1:10" x14ac:dyDescent="0.25">
      <c r="A52" t="s">
        <v>2082</v>
      </c>
      <c r="B52" t="s">
        <v>1128</v>
      </c>
      <c r="C52" t="s">
        <v>2027</v>
      </c>
      <c r="D52" s="1">
        <v>44310</v>
      </c>
      <c r="E52">
        <v>44367</v>
      </c>
      <c r="F52">
        <v>44367</v>
      </c>
      <c r="G52" t="s">
        <v>2028</v>
      </c>
      <c r="H52" t="b">
        <v>0</v>
      </c>
      <c r="I52" s="1">
        <f>EOMONTH(tbl_Subscriptions[[#This Row],[Start_Date]],0)</f>
        <v>44316</v>
      </c>
      <c r="J52" s="1">
        <f>IF(tbl_Subscriptions[[#This Row],[Cancel_Date]]="","",EOMONTH(tbl_Subscriptions[[#This Row],[Cancel_Date]],0))</f>
        <v>44377</v>
      </c>
    </row>
    <row r="53" spans="1:10" x14ac:dyDescent="0.25">
      <c r="A53" t="s">
        <v>2083</v>
      </c>
      <c r="B53" t="s">
        <v>1191</v>
      </c>
      <c r="C53" t="s">
        <v>2027</v>
      </c>
      <c r="D53" s="1">
        <v>44487</v>
      </c>
      <c r="H53" t="b">
        <v>0</v>
      </c>
      <c r="I53" s="1">
        <f>EOMONTH(tbl_Subscriptions[[#This Row],[Start_Date]],0)</f>
        <v>44500</v>
      </c>
      <c r="J53" s="1" t="str">
        <f>IF(tbl_Subscriptions[[#This Row],[Cancel_Date]]="","",EOMONTH(tbl_Subscriptions[[#This Row],[Cancel_Date]],0))</f>
        <v/>
      </c>
    </row>
    <row r="54" spans="1:10" x14ac:dyDescent="0.25">
      <c r="A54" t="s">
        <v>2084</v>
      </c>
      <c r="B54" t="s">
        <v>1742</v>
      </c>
      <c r="C54" t="s">
        <v>2031</v>
      </c>
      <c r="D54" s="1">
        <v>44891</v>
      </c>
      <c r="E54">
        <v>45176</v>
      </c>
      <c r="F54">
        <v>45176</v>
      </c>
      <c r="G54" t="s">
        <v>2037</v>
      </c>
      <c r="H54" t="b">
        <v>0</v>
      </c>
      <c r="I54" s="1">
        <f>EOMONTH(tbl_Subscriptions[[#This Row],[Start_Date]],0)</f>
        <v>44895</v>
      </c>
      <c r="J54" s="1">
        <f>IF(tbl_Subscriptions[[#This Row],[Cancel_Date]]="","",EOMONTH(tbl_Subscriptions[[#This Row],[Cancel_Date]],0))</f>
        <v>45199</v>
      </c>
    </row>
    <row r="55" spans="1:10" x14ac:dyDescent="0.25">
      <c r="A55" t="s">
        <v>2085</v>
      </c>
      <c r="B55" t="s">
        <v>390</v>
      </c>
      <c r="C55" t="s">
        <v>2027</v>
      </c>
      <c r="D55" s="1">
        <v>44891</v>
      </c>
      <c r="H55" t="b">
        <v>0</v>
      </c>
      <c r="I55" s="1">
        <f>EOMONTH(tbl_Subscriptions[[#This Row],[Start_Date]],0)</f>
        <v>44895</v>
      </c>
      <c r="J55" s="1" t="str">
        <f>IF(tbl_Subscriptions[[#This Row],[Cancel_Date]]="","",EOMONTH(tbl_Subscriptions[[#This Row],[Cancel_Date]],0))</f>
        <v/>
      </c>
    </row>
    <row r="56" spans="1:10" x14ac:dyDescent="0.25">
      <c r="A56" t="s">
        <v>2086</v>
      </c>
      <c r="B56" t="s">
        <v>1522</v>
      </c>
      <c r="C56" t="s">
        <v>2027</v>
      </c>
      <c r="D56" s="1">
        <v>44804</v>
      </c>
      <c r="H56" t="b">
        <v>0</v>
      </c>
      <c r="I56" s="1">
        <f>EOMONTH(tbl_Subscriptions[[#This Row],[Start_Date]],0)</f>
        <v>44804</v>
      </c>
      <c r="J56" s="1" t="str">
        <f>IF(tbl_Subscriptions[[#This Row],[Cancel_Date]]="","",EOMONTH(tbl_Subscriptions[[#This Row],[Cancel_Date]],0))</f>
        <v/>
      </c>
    </row>
    <row r="57" spans="1:10" x14ac:dyDescent="0.25">
      <c r="A57" t="s">
        <v>2087</v>
      </c>
      <c r="B57" t="s">
        <v>836</v>
      </c>
      <c r="C57" t="s">
        <v>2031</v>
      </c>
      <c r="D57" s="1">
        <v>44695</v>
      </c>
      <c r="H57" t="b">
        <v>0</v>
      </c>
      <c r="I57" s="1">
        <f>EOMONTH(tbl_Subscriptions[[#This Row],[Start_Date]],0)</f>
        <v>44712</v>
      </c>
      <c r="J57" s="1" t="str">
        <f>IF(tbl_Subscriptions[[#This Row],[Cancel_Date]]="","",EOMONTH(tbl_Subscriptions[[#This Row],[Cancel_Date]],0))</f>
        <v/>
      </c>
    </row>
    <row r="58" spans="1:10" x14ac:dyDescent="0.25">
      <c r="A58" t="s">
        <v>2088</v>
      </c>
      <c r="B58" t="s">
        <v>1193</v>
      </c>
      <c r="C58" t="s">
        <v>2031</v>
      </c>
      <c r="D58" s="1">
        <v>44736</v>
      </c>
      <c r="H58" t="b">
        <v>0</v>
      </c>
      <c r="I58" s="1">
        <f>EOMONTH(tbl_Subscriptions[[#This Row],[Start_Date]],0)</f>
        <v>44742</v>
      </c>
      <c r="J58" s="1" t="str">
        <f>IF(tbl_Subscriptions[[#This Row],[Cancel_Date]]="","",EOMONTH(tbl_Subscriptions[[#This Row],[Cancel_Date]],0))</f>
        <v/>
      </c>
    </row>
    <row r="59" spans="1:10" x14ac:dyDescent="0.25">
      <c r="A59" t="s">
        <v>2089</v>
      </c>
      <c r="B59" t="s">
        <v>1183</v>
      </c>
      <c r="C59" t="s">
        <v>2027</v>
      </c>
      <c r="D59" s="1">
        <v>44880</v>
      </c>
      <c r="H59" t="b">
        <v>1</v>
      </c>
      <c r="I59" s="1">
        <f>EOMONTH(tbl_Subscriptions[[#This Row],[Start_Date]],0)</f>
        <v>44895</v>
      </c>
      <c r="J59" s="1" t="str">
        <f>IF(tbl_Subscriptions[[#This Row],[Cancel_Date]]="","",EOMONTH(tbl_Subscriptions[[#This Row],[Cancel_Date]],0))</f>
        <v/>
      </c>
    </row>
    <row r="60" spans="1:10" x14ac:dyDescent="0.25">
      <c r="A60" t="s">
        <v>2090</v>
      </c>
      <c r="B60" t="s">
        <v>1111</v>
      </c>
      <c r="C60" t="s">
        <v>2034</v>
      </c>
      <c r="D60" s="1">
        <v>44512</v>
      </c>
      <c r="E60">
        <v>44757</v>
      </c>
      <c r="F60">
        <v>44757</v>
      </c>
      <c r="G60" t="s">
        <v>2041</v>
      </c>
      <c r="H60" t="b">
        <v>0</v>
      </c>
      <c r="I60" s="1">
        <f>EOMONTH(tbl_Subscriptions[[#This Row],[Start_Date]],0)</f>
        <v>44530</v>
      </c>
      <c r="J60" s="1">
        <f>IF(tbl_Subscriptions[[#This Row],[Cancel_Date]]="","",EOMONTH(tbl_Subscriptions[[#This Row],[Cancel_Date]],0))</f>
        <v>44773</v>
      </c>
    </row>
    <row r="61" spans="1:10" x14ac:dyDescent="0.25">
      <c r="A61" t="s">
        <v>2091</v>
      </c>
      <c r="B61" t="s">
        <v>1302</v>
      </c>
      <c r="C61" t="s">
        <v>2027</v>
      </c>
      <c r="D61" s="1">
        <v>44243</v>
      </c>
      <c r="H61" t="b">
        <v>0</v>
      </c>
      <c r="I61" s="1">
        <f>EOMONTH(tbl_Subscriptions[[#This Row],[Start_Date]],0)</f>
        <v>44255</v>
      </c>
      <c r="J61" s="1" t="str">
        <f>IF(tbl_Subscriptions[[#This Row],[Cancel_Date]]="","",EOMONTH(tbl_Subscriptions[[#This Row],[Cancel_Date]],0))</f>
        <v/>
      </c>
    </row>
    <row r="62" spans="1:10" x14ac:dyDescent="0.25">
      <c r="A62" t="s">
        <v>2092</v>
      </c>
      <c r="B62" t="s">
        <v>864</v>
      </c>
      <c r="C62" t="s">
        <v>2034</v>
      </c>
      <c r="D62" s="1">
        <v>44422</v>
      </c>
      <c r="E62">
        <v>44693</v>
      </c>
      <c r="F62">
        <v>44693</v>
      </c>
      <c r="G62" t="s">
        <v>2028</v>
      </c>
      <c r="H62" t="b">
        <v>0</v>
      </c>
      <c r="I62" s="1">
        <f>EOMONTH(tbl_Subscriptions[[#This Row],[Start_Date]],0)</f>
        <v>44439</v>
      </c>
      <c r="J62" s="1">
        <f>IF(tbl_Subscriptions[[#This Row],[Cancel_Date]]="","",EOMONTH(tbl_Subscriptions[[#This Row],[Cancel_Date]],0))</f>
        <v>44712</v>
      </c>
    </row>
    <row r="63" spans="1:10" x14ac:dyDescent="0.25">
      <c r="A63" t="s">
        <v>2093</v>
      </c>
      <c r="B63" t="s">
        <v>2010</v>
      </c>
      <c r="C63" t="s">
        <v>2031</v>
      </c>
      <c r="D63" s="1">
        <v>44601</v>
      </c>
      <c r="E63">
        <v>44665</v>
      </c>
      <c r="F63">
        <v>44665</v>
      </c>
      <c r="G63" t="s">
        <v>2028</v>
      </c>
      <c r="H63" t="b">
        <v>0</v>
      </c>
      <c r="I63" s="1">
        <f>EOMONTH(tbl_Subscriptions[[#This Row],[Start_Date]],0)</f>
        <v>44620</v>
      </c>
      <c r="J63" s="1">
        <f>IF(tbl_Subscriptions[[#This Row],[Cancel_Date]]="","",EOMONTH(tbl_Subscriptions[[#This Row],[Cancel_Date]],0))</f>
        <v>44681</v>
      </c>
    </row>
    <row r="64" spans="1:10" x14ac:dyDescent="0.25">
      <c r="A64" t="s">
        <v>2094</v>
      </c>
      <c r="B64" t="s">
        <v>539</v>
      </c>
      <c r="C64" t="s">
        <v>2034</v>
      </c>
      <c r="D64" s="1">
        <v>44810</v>
      </c>
      <c r="E64">
        <v>44860</v>
      </c>
      <c r="F64">
        <v>44860</v>
      </c>
      <c r="G64" t="s">
        <v>2028</v>
      </c>
      <c r="H64" t="b">
        <v>1</v>
      </c>
      <c r="I64" s="1">
        <f>EOMONTH(tbl_Subscriptions[[#This Row],[Start_Date]],0)</f>
        <v>44834</v>
      </c>
      <c r="J64" s="1">
        <f>IF(tbl_Subscriptions[[#This Row],[Cancel_Date]]="","",EOMONTH(tbl_Subscriptions[[#This Row],[Cancel_Date]],0))</f>
        <v>44865</v>
      </c>
    </row>
    <row r="65" spans="1:10" x14ac:dyDescent="0.25">
      <c r="A65" t="s">
        <v>2095</v>
      </c>
      <c r="B65" t="s">
        <v>1675</v>
      </c>
      <c r="C65" t="s">
        <v>2031</v>
      </c>
      <c r="D65" s="1">
        <v>44253</v>
      </c>
      <c r="H65" t="b">
        <v>0</v>
      </c>
      <c r="I65" s="1">
        <f>EOMONTH(tbl_Subscriptions[[#This Row],[Start_Date]],0)</f>
        <v>44255</v>
      </c>
      <c r="J65" s="1" t="str">
        <f>IF(tbl_Subscriptions[[#This Row],[Cancel_Date]]="","",EOMONTH(tbl_Subscriptions[[#This Row],[Cancel_Date]],0))</f>
        <v/>
      </c>
    </row>
    <row r="66" spans="1:10" x14ac:dyDescent="0.25">
      <c r="A66" t="s">
        <v>2096</v>
      </c>
      <c r="B66" t="s">
        <v>389</v>
      </c>
      <c r="C66" t="s">
        <v>2027</v>
      </c>
      <c r="D66" s="1">
        <v>44204</v>
      </c>
      <c r="H66" t="b">
        <v>0</v>
      </c>
      <c r="I66" s="1">
        <f>EOMONTH(tbl_Subscriptions[[#This Row],[Start_Date]],0)</f>
        <v>44227</v>
      </c>
      <c r="J66" s="1" t="str">
        <f>IF(tbl_Subscriptions[[#This Row],[Cancel_Date]]="","",EOMONTH(tbl_Subscriptions[[#This Row],[Cancel_Date]],0))</f>
        <v/>
      </c>
    </row>
    <row r="67" spans="1:10" x14ac:dyDescent="0.25">
      <c r="A67" t="s">
        <v>2097</v>
      </c>
      <c r="B67" t="s">
        <v>1461</v>
      </c>
      <c r="C67" t="s">
        <v>2027</v>
      </c>
      <c r="D67" s="1">
        <v>44406</v>
      </c>
      <c r="E67">
        <v>44692</v>
      </c>
      <c r="F67">
        <v>44692</v>
      </c>
      <c r="G67" t="s">
        <v>2041</v>
      </c>
      <c r="H67" t="b">
        <v>0</v>
      </c>
      <c r="I67" s="1">
        <f>EOMONTH(tbl_Subscriptions[[#This Row],[Start_Date]],0)</f>
        <v>44408</v>
      </c>
      <c r="J67" s="1">
        <f>IF(tbl_Subscriptions[[#This Row],[Cancel_Date]]="","",EOMONTH(tbl_Subscriptions[[#This Row],[Cancel_Date]],0))</f>
        <v>44712</v>
      </c>
    </row>
    <row r="68" spans="1:10" x14ac:dyDescent="0.25">
      <c r="A68" t="s">
        <v>2098</v>
      </c>
      <c r="B68" t="s">
        <v>119</v>
      </c>
      <c r="C68" t="s">
        <v>2031</v>
      </c>
      <c r="D68" s="1">
        <v>44505</v>
      </c>
      <c r="H68" t="b">
        <v>0</v>
      </c>
      <c r="I68" s="1">
        <f>EOMONTH(tbl_Subscriptions[[#This Row],[Start_Date]],0)</f>
        <v>44530</v>
      </c>
      <c r="J68" s="1" t="str">
        <f>IF(tbl_Subscriptions[[#This Row],[Cancel_Date]]="","",EOMONTH(tbl_Subscriptions[[#This Row],[Cancel_Date]],0))</f>
        <v/>
      </c>
    </row>
    <row r="69" spans="1:10" x14ac:dyDescent="0.25">
      <c r="A69" t="s">
        <v>2099</v>
      </c>
      <c r="B69" t="s">
        <v>679</v>
      </c>
      <c r="C69" t="s">
        <v>2031</v>
      </c>
      <c r="D69" s="1">
        <v>44413</v>
      </c>
      <c r="H69" t="b">
        <v>0</v>
      </c>
      <c r="I69" s="1">
        <f>EOMONTH(tbl_Subscriptions[[#This Row],[Start_Date]],0)</f>
        <v>44439</v>
      </c>
      <c r="J69" s="1" t="str">
        <f>IF(tbl_Subscriptions[[#This Row],[Cancel_Date]]="","",EOMONTH(tbl_Subscriptions[[#This Row],[Cancel_Date]],0))</f>
        <v/>
      </c>
    </row>
    <row r="70" spans="1:10" x14ac:dyDescent="0.25">
      <c r="A70" t="s">
        <v>2100</v>
      </c>
      <c r="B70" t="s">
        <v>1996</v>
      </c>
      <c r="C70" t="s">
        <v>2031</v>
      </c>
      <c r="D70" s="1">
        <v>44982</v>
      </c>
      <c r="H70" t="b">
        <v>0</v>
      </c>
      <c r="I70" s="1">
        <f>EOMONTH(tbl_Subscriptions[[#This Row],[Start_Date]],0)</f>
        <v>44985</v>
      </c>
      <c r="J70" s="1" t="str">
        <f>IF(tbl_Subscriptions[[#This Row],[Cancel_Date]]="","",EOMONTH(tbl_Subscriptions[[#This Row],[Cancel_Date]],0))</f>
        <v/>
      </c>
    </row>
    <row r="71" spans="1:10" x14ac:dyDescent="0.25">
      <c r="A71" t="s">
        <v>2101</v>
      </c>
      <c r="B71" t="s">
        <v>1700</v>
      </c>
      <c r="C71" t="s">
        <v>2027</v>
      </c>
      <c r="D71" s="1">
        <v>44337</v>
      </c>
      <c r="H71" t="b">
        <v>0</v>
      </c>
      <c r="I71" s="1">
        <f>EOMONTH(tbl_Subscriptions[[#This Row],[Start_Date]],0)</f>
        <v>44347</v>
      </c>
      <c r="J71" s="1" t="str">
        <f>IF(tbl_Subscriptions[[#This Row],[Cancel_Date]]="","",EOMONTH(tbl_Subscriptions[[#This Row],[Cancel_Date]],0))</f>
        <v/>
      </c>
    </row>
    <row r="72" spans="1:10" x14ac:dyDescent="0.25">
      <c r="A72" t="s">
        <v>2102</v>
      </c>
      <c r="B72" t="s">
        <v>1907</v>
      </c>
      <c r="C72" t="s">
        <v>2027</v>
      </c>
      <c r="D72" s="1">
        <v>44979</v>
      </c>
      <c r="E72">
        <v>45051</v>
      </c>
      <c r="F72">
        <v>45051</v>
      </c>
      <c r="G72" t="s">
        <v>2041</v>
      </c>
      <c r="H72" t="b">
        <v>0</v>
      </c>
      <c r="I72" s="1">
        <f>EOMONTH(tbl_Subscriptions[[#This Row],[Start_Date]],0)</f>
        <v>44985</v>
      </c>
      <c r="J72" s="1">
        <f>IF(tbl_Subscriptions[[#This Row],[Cancel_Date]]="","",EOMONTH(tbl_Subscriptions[[#This Row],[Cancel_Date]],0))</f>
        <v>45077</v>
      </c>
    </row>
    <row r="73" spans="1:10" x14ac:dyDescent="0.25">
      <c r="A73" t="s">
        <v>2103</v>
      </c>
      <c r="B73" t="s">
        <v>986</v>
      </c>
      <c r="C73" t="s">
        <v>2034</v>
      </c>
      <c r="D73" s="1">
        <v>44458</v>
      </c>
      <c r="E73">
        <v>44592</v>
      </c>
      <c r="F73">
        <v>44592</v>
      </c>
      <c r="G73" t="s">
        <v>2028</v>
      </c>
      <c r="H73" t="b">
        <v>0</v>
      </c>
      <c r="I73" s="1">
        <f>EOMONTH(tbl_Subscriptions[[#This Row],[Start_Date]],0)</f>
        <v>44469</v>
      </c>
      <c r="J73" s="1">
        <f>IF(tbl_Subscriptions[[#This Row],[Cancel_Date]]="","",EOMONTH(tbl_Subscriptions[[#This Row],[Cancel_Date]],0))</f>
        <v>44592</v>
      </c>
    </row>
    <row r="74" spans="1:10" x14ac:dyDescent="0.25">
      <c r="A74" t="s">
        <v>2104</v>
      </c>
      <c r="B74" t="s">
        <v>261</v>
      </c>
      <c r="C74" t="s">
        <v>2031</v>
      </c>
      <c r="D74" s="1">
        <v>44493</v>
      </c>
      <c r="H74" t="b">
        <v>0</v>
      </c>
      <c r="I74" s="1">
        <f>EOMONTH(tbl_Subscriptions[[#This Row],[Start_Date]],0)</f>
        <v>44500</v>
      </c>
      <c r="J74" s="1" t="str">
        <f>IF(tbl_Subscriptions[[#This Row],[Cancel_Date]]="","",EOMONTH(tbl_Subscriptions[[#This Row],[Cancel_Date]],0))</f>
        <v/>
      </c>
    </row>
    <row r="75" spans="1:10" x14ac:dyDescent="0.25">
      <c r="A75" t="s">
        <v>2105</v>
      </c>
      <c r="B75" t="s">
        <v>771</v>
      </c>
      <c r="C75" t="s">
        <v>2034</v>
      </c>
      <c r="D75" s="1">
        <v>44532</v>
      </c>
      <c r="H75" t="b">
        <v>0</v>
      </c>
      <c r="I75" s="1">
        <f>EOMONTH(tbl_Subscriptions[[#This Row],[Start_Date]],0)</f>
        <v>44561</v>
      </c>
      <c r="J75" s="1" t="str">
        <f>IF(tbl_Subscriptions[[#This Row],[Cancel_Date]]="","",EOMONTH(tbl_Subscriptions[[#This Row],[Cancel_Date]],0))</f>
        <v/>
      </c>
    </row>
    <row r="76" spans="1:10" x14ac:dyDescent="0.25">
      <c r="A76" t="s">
        <v>2106</v>
      </c>
      <c r="B76" t="s">
        <v>530</v>
      </c>
      <c r="C76" t="s">
        <v>2027</v>
      </c>
      <c r="D76" s="1">
        <v>44319</v>
      </c>
      <c r="H76" t="b">
        <v>0</v>
      </c>
      <c r="I76" s="1">
        <f>EOMONTH(tbl_Subscriptions[[#This Row],[Start_Date]],0)</f>
        <v>44347</v>
      </c>
      <c r="J76" s="1" t="str">
        <f>IF(tbl_Subscriptions[[#This Row],[Cancel_Date]]="","",EOMONTH(tbl_Subscriptions[[#This Row],[Cancel_Date]],0))</f>
        <v/>
      </c>
    </row>
    <row r="77" spans="1:10" x14ac:dyDescent="0.25">
      <c r="A77" t="s">
        <v>2107</v>
      </c>
      <c r="B77" t="s">
        <v>867</v>
      </c>
      <c r="C77" t="s">
        <v>2034</v>
      </c>
      <c r="D77" s="1">
        <v>44204</v>
      </c>
      <c r="H77" t="b">
        <v>1</v>
      </c>
      <c r="I77" s="1">
        <f>EOMONTH(tbl_Subscriptions[[#This Row],[Start_Date]],0)</f>
        <v>44227</v>
      </c>
      <c r="J77" s="1" t="str">
        <f>IF(tbl_Subscriptions[[#This Row],[Cancel_Date]]="","",EOMONTH(tbl_Subscriptions[[#This Row],[Cancel_Date]],0))</f>
        <v/>
      </c>
    </row>
    <row r="78" spans="1:10" x14ac:dyDescent="0.25">
      <c r="A78" t="s">
        <v>2108</v>
      </c>
      <c r="B78" t="s">
        <v>573</v>
      </c>
      <c r="C78" t="s">
        <v>2034</v>
      </c>
      <c r="D78" s="1">
        <v>44706</v>
      </c>
      <c r="H78" t="b">
        <v>0</v>
      </c>
      <c r="I78" s="1">
        <f>EOMONTH(tbl_Subscriptions[[#This Row],[Start_Date]],0)</f>
        <v>44712</v>
      </c>
      <c r="J78" s="1" t="str">
        <f>IF(tbl_Subscriptions[[#This Row],[Cancel_Date]]="","",EOMONTH(tbl_Subscriptions[[#This Row],[Cancel_Date]],0))</f>
        <v/>
      </c>
    </row>
    <row r="79" spans="1:10" x14ac:dyDescent="0.25">
      <c r="A79" t="s">
        <v>2109</v>
      </c>
      <c r="B79" t="s">
        <v>1137</v>
      </c>
      <c r="C79" t="s">
        <v>2027</v>
      </c>
      <c r="D79" s="1">
        <v>44961</v>
      </c>
      <c r="E79">
        <v>45214</v>
      </c>
      <c r="F79">
        <v>45214</v>
      </c>
      <c r="G79" t="s">
        <v>2037</v>
      </c>
      <c r="H79" t="b">
        <v>0</v>
      </c>
      <c r="I79" s="1">
        <f>EOMONTH(tbl_Subscriptions[[#This Row],[Start_Date]],0)</f>
        <v>44985</v>
      </c>
      <c r="J79" s="1">
        <f>IF(tbl_Subscriptions[[#This Row],[Cancel_Date]]="","",EOMONTH(tbl_Subscriptions[[#This Row],[Cancel_Date]],0))</f>
        <v>45230</v>
      </c>
    </row>
    <row r="80" spans="1:10" x14ac:dyDescent="0.25">
      <c r="A80" t="s">
        <v>2110</v>
      </c>
      <c r="B80" t="s">
        <v>244</v>
      </c>
      <c r="C80" t="s">
        <v>2027</v>
      </c>
      <c r="D80" s="1">
        <v>44637</v>
      </c>
      <c r="H80" t="b">
        <v>0</v>
      </c>
      <c r="I80" s="1">
        <f>EOMONTH(tbl_Subscriptions[[#This Row],[Start_Date]],0)</f>
        <v>44651</v>
      </c>
      <c r="J80" s="1" t="str">
        <f>IF(tbl_Subscriptions[[#This Row],[Cancel_Date]]="","",EOMONTH(tbl_Subscriptions[[#This Row],[Cancel_Date]],0))</f>
        <v/>
      </c>
    </row>
    <row r="81" spans="1:10" x14ac:dyDescent="0.25">
      <c r="A81" t="s">
        <v>2111</v>
      </c>
      <c r="B81" t="s">
        <v>1560</v>
      </c>
      <c r="C81" t="s">
        <v>2031</v>
      </c>
      <c r="D81" s="1">
        <v>44376</v>
      </c>
      <c r="E81">
        <v>44531</v>
      </c>
      <c r="F81">
        <v>44531</v>
      </c>
      <c r="G81" t="s">
        <v>2028</v>
      </c>
      <c r="H81" t="b">
        <v>0</v>
      </c>
      <c r="I81" s="1">
        <f>EOMONTH(tbl_Subscriptions[[#This Row],[Start_Date]],0)</f>
        <v>44377</v>
      </c>
      <c r="J81" s="1">
        <f>IF(tbl_Subscriptions[[#This Row],[Cancel_Date]]="","",EOMONTH(tbl_Subscriptions[[#This Row],[Cancel_Date]],0))</f>
        <v>44561</v>
      </c>
    </row>
    <row r="82" spans="1:10" x14ac:dyDescent="0.25">
      <c r="A82" t="s">
        <v>2112</v>
      </c>
      <c r="B82" t="s">
        <v>232</v>
      </c>
      <c r="C82" t="s">
        <v>2034</v>
      </c>
      <c r="D82" s="1">
        <v>44329</v>
      </c>
      <c r="H82" t="b">
        <v>0</v>
      </c>
      <c r="I82" s="1">
        <f>EOMONTH(tbl_Subscriptions[[#This Row],[Start_Date]],0)</f>
        <v>44347</v>
      </c>
      <c r="J82" s="1" t="str">
        <f>IF(tbl_Subscriptions[[#This Row],[Cancel_Date]]="","",EOMONTH(tbl_Subscriptions[[#This Row],[Cancel_Date]],0))</f>
        <v/>
      </c>
    </row>
    <row r="83" spans="1:10" x14ac:dyDescent="0.25">
      <c r="A83" t="s">
        <v>2113</v>
      </c>
      <c r="B83" t="s">
        <v>736</v>
      </c>
      <c r="C83" t="s">
        <v>2027</v>
      </c>
      <c r="D83" s="1">
        <v>44586</v>
      </c>
      <c r="E83">
        <v>44644</v>
      </c>
      <c r="F83">
        <v>44644</v>
      </c>
      <c r="G83" t="s">
        <v>2041</v>
      </c>
      <c r="H83" t="b">
        <v>0</v>
      </c>
      <c r="I83" s="1">
        <f>EOMONTH(tbl_Subscriptions[[#This Row],[Start_Date]],0)</f>
        <v>44592</v>
      </c>
      <c r="J83" s="1">
        <f>IF(tbl_Subscriptions[[#This Row],[Cancel_Date]]="","",EOMONTH(tbl_Subscriptions[[#This Row],[Cancel_Date]],0))</f>
        <v>44651</v>
      </c>
    </row>
    <row r="84" spans="1:10" x14ac:dyDescent="0.25">
      <c r="A84" t="s">
        <v>2114</v>
      </c>
      <c r="B84" t="s">
        <v>85</v>
      </c>
      <c r="C84" t="s">
        <v>2027</v>
      </c>
      <c r="D84" s="1">
        <v>44742</v>
      </c>
      <c r="H84" t="b">
        <v>0</v>
      </c>
      <c r="I84" s="1">
        <f>EOMONTH(tbl_Subscriptions[[#This Row],[Start_Date]],0)</f>
        <v>44742</v>
      </c>
      <c r="J84" s="1" t="str">
        <f>IF(tbl_Subscriptions[[#This Row],[Cancel_Date]]="","",EOMONTH(tbl_Subscriptions[[#This Row],[Cancel_Date]],0))</f>
        <v/>
      </c>
    </row>
    <row r="85" spans="1:10" x14ac:dyDescent="0.25">
      <c r="A85" t="s">
        <v>2115</v>
      </c>
      <c r="B85" t="s">
        <v>414</v>
      </c>
      <c r="C85" t="s">
        <v>2034</v>
      </c>
      <c r="D85" s="1">
        <v>44917</v>
      </c>
      <c r="H85" t="b">
        <v>1</v>
      </c>
      <c r="I85" s="1">
        <f>EOMONTH(tbl_Subscriptions[[#This Row],[Start_Date]],0)</f>
        <v>44926</v>
      </c>
      <c r="J85" s="1" t="str">
        <f>IF(tbl_Subscriptions[[#This Row],[Cancel_Date]]="","",EOMONTH(tbl_Subscriptions[[#This Row],[Cancel_Date]],0))</f>
        <v/>
      </c>
    </row>
    <row r="86" spans="1:10" x14ac:dyDescent="0.25">
      <c r="A86" t="s">
        <v>2116</v>
      </c>
      <c r="B86" t="s">
        <v>630</v>
      </c>
      <c r="C86" t="s">
        <v>2027</v>
      </c>
      <c r="D86" s="1">
        <v>44432</v>
      </c>
      <c r="E86">
        <v>44468</v>
      </c>
      <c r="F86">
        <v>44468</v>
      </c>
      <c r="G86" t="s">
        <v>2037</v>
      </c>
      <c r="H86" t="b">
        <v>0</v>
      </c>
      <c r="I86" s="1">
        <f>EOMONTH(tbl_Subscriptions[[#This Row],[Start_Date]],0)</f>
        <v>44439</v>
      </c>
      <c r="J86" s="1">
        <f>IF(tbl_Subscriptions[[#This Row],[Cancel_Date]]="","",EOMONTH(tbl_Subscriptions[[#This Row],[Cancel_Date]],0))</f>
        <v>44469</v>
      </c>
    </row>
    <row r="87" spans="1:10" x14ac:dyDescent="0.25">
      <c r="A87" t="s">
        <v>2117</v>
      </c>
      <c r="B87" t="s">
        <v>1054</v>
      </c>
      <c r="C87" t="s">
        <v>2031</v>
      </c>
      <c r="D87" s="1">
        <v>44709</v>
      </c>
      <c r="E87">
        <v>44744</v>
      </c>
      <c r="F87">
        <v>44744</v>
      </c>
      <c r="G87" t="s">
        <v>2028</v>
      </c>
      <c r="H87" t="b">
        <v>0</v>
      </c>
      <c r="I87" s="1">
        <f>EOMONTH(tbl_Subscriptions[[#This Row],[Start_Date]],0)</f>
        <v>44712</v>
      </c>
      <c r="J87" s="1">
        <f>IF(tbl_Subscriptions[[#This Row],[Cancel_Date]]="","",EOMONTH(tbl_Subscriptions[[#This Row],[Cancel_Date]],0))</f>
        <v>44773</v>
      </c>
    </row>
    <row r="88" spans="1:10" x14ac:dyDescent="0.25">
      <c r="A88" t="s">
        <v>2118</v>
      </c>
      <c r="B88" t="s">
        <v>1279</v>
      </c>
      <c r="C88" t="s">
        <v>2031</v>
      </c>
      <c r="D88" s="1">
        <v>44769</v>
      </c>
      <c r="H88" t="b">
        <v>1</v>
      </c>
      <c r="I88" s="1">
        <f>EOMONTH(tbl_Subscriptions[[#This Row],[Start_Date]],0)</f>
        <v>44773</v>
      </c>
      <c r="J88" s="1" t="str">
        <f>IF(tbl_Subscriptions[[#This Row],[Cancel_Date]]="","",EOMONTH(tbl_Subscriptions[[#This Row],[Cancel_Date]],0))</f>
        <v/>
      </c>
    </row>
    <row r="89" spans="1:10" x14ac:dyDescent="0.25">
      <c r="A89" t="s">
        <v>2119</v>
      </c>
      <c r="B89" t="s">
        <v>1876</v>
      </c>
      <c r="C89" t="s">
        <v>2034</v>
      </c>
      <c r="D89" s="1">
        <v>45050</v>
      </c>
      <c r="E89">
        <v>45344</v>
      </c>
      <c r="F89">
        <v>45344</v>
      </c>
      <c r="G89" t="s">
        <v>2037</v>
      </c>
      <c r="H89" t="b">
        <v>0</v>
      </c>
      <c r="I89" s="1">
        <f>EOMONTH(tbl_Subscriptions[[#This Row],[Start_Date]],0)</f>
        <v>45077</v>
      </c>
      <c r="J89" s="1">
        <f>IF(tbl_Subscriptions[[#This Row],[Cancel_Date]]="","",EOMONTH(tbl_Subscriptions[[#This Row],[Cancel_Date]],0))</f>
        <v>45351</v>
      </c>
    </row>
    <row r="90" spans="1:10" x14ac:dyDescent="0.25">
      <c r="A90" t="s">
        <v>2120</v>
      </c>
      <c r="B90" t="s">
        <v>788</v>
      </c>
      <c r="C90" t="s">
        <v>2031</v>
      </c>
      <c r="D90" s="1">
        <v>44881</v>
      </c>
      <c r="E90">
        <v>45101</v>
      </c>
      <c r="F90">
        <v>45101</v>
      </c>
      <c r="G90" t="s">
        <v>2028</v>
      </c>
      <c r="H90" t="b">
        <v>0</v>
      </c>
      <c r="I90" s="1">
        <f>EOMONTH(tbl_Subscriptions[[#This Row],[Start_Date]],0)</f>
        <v>44895</v>
      </c>
      <c r="J90" s="1">
        <f>IF(tbl_Subscriptions[[#This Row],[Cancel_Date]]="","",EOMONTH(tbl_Subscriptions[[#This Row],[Cancel_Date]],0))</f>
        <v>45107</v>
      </c>
    </row>
    <row r="91" spans="1:10" x14ac:dyDescent="0.25">
      <c r="A91" t="s">
        <v>2121</v>
      </c>
      <c r="B91" t="s">
        <v>1441</v>
      </c>
      <c r="C91" t="s">
        <v>2027</v>
      </c>
      <c r="D91" s="1">
        <v>45022</v>
      </c>
      <c r="H91" t="b">
        <v>0</v>
      </c>
      <c r="I91" s="1">
        <f>EOMONTH(tbl_Subscriptions[[#This Row],[Start_Date]],0)</f>
        <v>45046</v>
      </c>
      <c r="J91" s="1" t="str">
        <f>IF(tbl_Subscriptions[[#This Row],[Cancel_Date]]="","",EOMONTH(tbl_Subscriptions[[#This Row],[Cancel_Date]],0))</f>
        <v/>
      </c>
    </row>
    <row r="92" spans="1:10" x14ac:dyDescent="0.25">
      <c r="A92" t="s">
        <v>2122</v>
      </c>
      <c r="B92" t="s">
        <v>425</v>
      </c>
      <c r="C92" t="s">
        <v>2027</v>
      </c>
      <c r="D92" s="1">
        <v>44559</v>
      </c>
      <c r="H92" t="b">
        <v>0</v>
      </c>
      <c r="I92" s="1">
        <f>EOMONTH(tbl_Subscriptions[[#This Row],[Start_Date]],0)</f>
        <v>44561</v>
      </c>
      <c r="J92" s="1" t="str">
        <f>IF(tbl_Subscriptions[[#This Row],[Cancel_Date]]="","",EOMONTH(tbl_Subscriptions[[#This Row],[Cancel_Date]],0))</f>
        <v/>
      </c>
    </row>
    <row r="93" spans="1:10" x14ac:dyDescent="0.25">
      <c r="A93" t="s">
        <v>2123</v>
      </c>
      <c r="B93" t="s">
        <v>943</v>
      </c>
      <c r="C93" t="s">
        <v>2027</v>
      </c>
      <c r="D93" s="1">
        <v>44270</v>
      </c>
      <c r="H93" t="b">
        <v>0</v>
      </c>
      <c r="I93" s="1">
        <f>EOMONTH(tbl_Subscriptions[[#This Row],[Start_Date]],0)</f>
        <v>44286</v>
      </c>
      <c r="J93" s="1" t="str">
        <f>IF(tbl_Subscriptions[[#This Row],[Cancel_Date]]="","",EOMONTH(tbl_Subscriptions[[#This Row],[Cancel_Date]],0))</f>
        <v/>
      </c>
    </row>
    <row r="94" spans="1:10" x14ac:dyDescent="0.25">
      <c r="A94" t="s">
        <v>2124</v>
      </c>
      <c r="B94" t="s">
        <v>1891</v>
      </c>
      <c r="C94" t="s">
        <v>2027</v>
      </c>
      <c r="D94" s="1">
        <v>44603</v>
      </c>
      <c r="E94">
        <v>44648</v>
      </c>
      <c r="F94">
        <v>44648</v>
      </c>
      <c r="G94" t="s">
        <v>2041</v>
      </c>
      <c r="H94" t="b">
        <v>0</v>
      </c>
      <c r="I94" s="1">
        <f>EOMONTH(tbl_Subscriptions[[#This Row],[Start_Date]],0)</f>
        <v>44620</v>
      </c>
      <c r="J94" s="1">
        <f>IF(tbl_Subscriptions[[#This Row],[Cancel_Date]]="","",EOMONTH(tbl_Subscriptions[[#This Row],[Cancel_Date]],0))</f>
        <v>44651</v>
      </c>
    </row>
    <row r="95" spans="1:10" x14ac:dyDescent="0.25">
      <c r="A95" t="s">
        <v>2125</v>
      </c>
      <c r="B95" t="s">
        <v>1522</v>
      </c>
      <c r="C95" t="s">
        <v>2034</v>
      </c>
      <c r="D95" s="1">
        <v>45079</v>
      </c>
      <c r="H95" t="b">
        <v>1</v>
      </c>
      <c r="I95" s="1">
        <f>EOMONTH(tbl_Subscriptions[[#This Row],[Start_Date]],0)</f>
        <v>45107</v>
      </c>
      <c r="J95" s="1" t="str">
        <f>IF(tbl_Subscriptions[[#This Row],[Cancel_Date]]="","",EOMONTH(tbl_Subscriptions[[#This Row],[Cancel_Date]],0))</f>
        <v/>
      </c>
    </row>
    <row r="96" spans="1:10" x14ac:dyDescent="0.25">
      <c r="A96" t="s">
        <v>2126</v>
      </c>
      <c r="B96" t="s">
        <v>665</v>
      </c>
      <c r="C96" t="s">
        <v>2031</v>
      </c>
      <c r="D96" s="1">
        <v>44956</v>
      </c>
      <c r="E96">
        <v>45018</v>
      </c>
      <c r="F96">
        <v>45018</v>
      </c>
      <c r="G96" t="s">
        <v>2041</v>
      </c>
      <c r="H96" t="b">
        <v>1</v>
      </c>
      <c r="I96" s="1">
        <f>EOMONTH(tbl_Subscriptions[[#This Row],[Start_Date]],0)</f>
        <v>44957</v>
      </c>
      <c r="J96" s="1">
        <f>IF(tbl_Subscriptions[[#This Row],[Cancel_Date]]="","",EOMONTH(tbl_Subscriptions[[#This Row],[Cancel_Date]],0))</f>
        <v>45046</v>
      </c>
    </row>
    <row r="97" spans="1:10" x14ac:dyDescent="0.25">
      <c r="A97" t="s">
        <v>2127</v>
      </c>
      <c r="B97" t="s">
        <v>240</v>
      </c>
      <c r="C97" t="s">
        <v>2031</v>
      </c>
      <c r="D97" s="1">
        <v>44240</v>
      </c>
      <c r="H97" t="b">
        <v>0</v>
      </c>
      <c r="I97" s="1">
        <f>EOMONTH(tbl_Subscriptions[[#This Row],[Start_Date]],0)</f>
        <v>44255</v>
      </c>
      <c r="J97" s="1" t="str">
        <f>IF(tbl_Subscriptions[[#This Row],[Cancel_Date]]="","",EOMONTH(tbl_Subscriptions[[#This Row],[Cancel_Date]],0))</f>
        <v/>
      </c>
    </row>
    <row r="98" spans="1:10" x14ac:dyDescent="0.25">
      <c r="A98" t="s">
        <v>2128</v>
      </c>
      <c r="B98" t="s">
        <v>1198</v>
      </c>
      <c r="C98" t="s">
        <v>2027</v>
      </c>
      <c r="D98" s="1">
        <v>44643</v>
      </c>
      <c r="H98" t="b">
        <v>0</v>
      </c>
      <c r="I98" s="1">
        <f>EOMONTH(tbl_Subscriptions[[#This Row],[Start_Date]],0)</f>
        <v>44651</v>
      </c>
      <c r="J98" s="1" t="str">
        <f>IF(tbl_Subscriptions[[#This Row],[Cancel_Date]]="","",EOMONTH(tbl_Subscriptions[[#This Row],[Cancel_Date]],0))</f>
        <v/>
      </c>
    </row>
    <row r="99" spans="1:10" x14ac:dyDescent="0.25">
      <c r="A99" t="s">
        <v>2129</v>
      </c>
      <c r="B99" t="s">
        <v>672</v>
      </c>
      <c r="C99" t="s">
        <v>2034</v>
      </c>
      <c r="D99" s="1">
        <v>44216</v>
      </c>
      <c r="E99">
        <v>44479</v>
      </c>
      <c r="F99">
        <v>44479</v>
      </c>
      <c r="G99" t="s">
        <v>2037</v>
      </c>
      <c r="H99" t="b">
        <v>0</v>
      </c>
      <c r="I99" s="1">
        <f>EOMONTH(tbl_Subscriptions[[#This Row],[Start_Date]],0)</f>
        <v>44227</v>
      </c>
      <c r="J99" s="1">
        <f>IF(tbl_Subscriptions[[#This Row],[Cancel_Date]]="","",EOMONTH(tbl_Subscriptions[[#This Row],[Cancel_Date]],0))</f>
        <v>44500</v>
      </c>
    </row>
    <row r="100" spans="1:10" x14ac:dyDescent="0.25">
      <c r="A100" t="s">
        <v>2130</v>
      </c>
      <c r="B100" t="s">
        <v>446</v>
      </c>
      <c r="C100" t="s">
        <v>2027</v>
      </c>
      <c r="D100" s="1">
        <v>44667</v>
      </c>
      <c r="H100" t="b">
        <v>0</v>
      </c>
      <c r="I100" s="1">
        <f>EOMONTH(tbl_Subscriptions[[#This Row],[Start_Date]],0)</f>
        <v>44681</v>
      </c>
      <c r="J100" s="1" t="str">
        <f>IF(tbl_Subscriptions[[#This Row],[Cancel_Date]]="","",EOMONTH(tbl_Subscriptions[[#This Row],[Cancel_Date]],0))</f>
        <v/>
      </c>
    </row>
    <row r="101" spans="1:10" x14ac:dyDescent="0.25">
      <c r="A101" t="s">
        <v>2131</v>
      </c>
      <c r="B101" t="s">
        <v>1200</v>
      </c>
      <c r="C101" t="s">
        <v>2027</v>
      </c>
      <c r="D101" s="1">
        <v>44276</v>
      </c>
      <c r="H101" t="b">
        <v>0</v>
      </c>
      <c r="I101" s="1">
        <f>EOMONTH(tbl_Subscriptions[[#This Row],[Start_Date]],0)</f>
        <v>44286</v>
      </c>
      <c r="J101" s="1" t="str">
        <f>IF(tbl_Subscriptions[[#This Row],[Cancel_Date]]="","",EOMONTH(tbl_Subscriptions[[#This Row],[Cancel_Date]],0))</f>
        <v/>
      </c>
    </row>
    <row r="102" spans="1:10" x14ac:dyDescent="0.25">
      <c r="A102" t="s">
        <v>2132</v>
      </c>
      <c r="B102" t="s">
        <v>995</v>
      </c>
      <c r="C102" t="s">
        <v>2034</v>
      </c>
      <c r="D102" s="1">
        <v>45079</v>
      </c>
      <c r="H102" t="b">
        <v>0</v>
      </c>
      <c r="I102" s="1">
        <f>EOMONTH(tbl_Subscriptions[[#This Row],[Start_Date]],0)</f>
        <v>45107</v>
      </c>
      <c r="J102" s="1" t="str">
        <f>IF(tbl_Subscriptions[[#This Row],[Cancel_Date]]="","",EOMONTH(tbl_Subscriptions[[#This Row],[Cancel_Date]],0))</f>
        <v/>
      </c>
    </row>
    <row r="103" spans="1:10" x14ac:dyDescent="0.25">
      <c r="A103" t="s">
        <v>2133</v>
      </c>
      <c r="B103" t="s">
        <v>1458</v>
      </c>
      <c r="C103" t="s">
        <v>2034</v>
      </c>
      <c r="D103" s="1">
        <v>44517</v>
      </c>
      <c r="H103" t="b">
        <v>0</v>
      </c>
      <c r="I103" s="1">
        <f>EOMONTH(tbl_Subscriptions[[#This Row],[Start_Date]],0)</f>
        <v>44530</v>
      </c>
      <c r="J103" s="1" t="str">
        <f>IF(tbl_Subscriptions[[#This Row],[Cancel_Date]]="","",EOMONTH(tbl_Subscriptions[[#This Row],[Cancel_Date]],0))</f>
        <v/>
      </c>
    </row>
    <row r="104" spans="1:10" x14ac:dyDescent="0.25">
      <c r="A104" t="s">
        <v>2134</v>
      </c>
      <c r="B104" t="s">
        <v>1024</v>
      </c>
      <c r="C104" t="s">
        <v>2027</v>
      </c>
      <c r="D104" s="1">
        <v>44786</v>
      </c>
      <c r="E104">
        <v>44868</v>
      </c>
      <c r="F104">
        <v>44868</v>
      </c>
      <c r="G104" t="s">
        <v>2037</v>
      </c>
      <c r="H104" t="b">
        <v>0</v>
      </c>
      <c r="I104" s="1">
        <f>EOMONTH(tbl_Subscriptions[[#This Row],[Start_Date]],0)</f>
        <v>44804</v>
      </c>
      <c r="J104" s="1">
        <f>IF(tbl_Subscriptions[[#This Row],[Cancel_Date]]="","",EOMONTH(tbl_Subscriptions[[#This Row],[Cancel_Date]],0))</f>
        <v>44895</v>
      </c>
    </row>
    <row r="105" spans="1:10" x14ac:dyDescent="0.25">
      <c r="A105" t="s">
        <v>2135</v>
      </c>
      <c r="B105" t="s">
        <v>1368</v>
      </c>
      <c r="C105" t="s">
        <v>2031</v>
      </c>
      <c r="D105" s="1">
        <v>44636</v>
      </c>
      <c r="H105" t="b">
        <v>0</v>
      </c>
      <c r="I105" s="1">
        <f>EOMONTH(tbl_Subscriptions[[#This Row],[Start_Date]],0)</f>
        <v>44651</v>
      </c>
      <c r="J105" s="1" t="str">
        <f>IF(tbl_Subscriptions[[#This Row],[Cancel_Date]]="","",EOMONTH(tbl_Subscriptions[[#This Row],[Cancel_Date]],0))</f>
        <v/>
      </c>
    </row>
    <row r="106" spans="1:10" x14ac:dyDescent="0.25">
      <c r="A106" t="s">
        <v>2136</v>
      </c>
      <c r="B106" t="s">
        <v>389</v>
      </c>
      <c r="C106" t="s">
        <v>2027</v>
      </c>
      <c r="D106" s="1">
        <v>44784</v>
      </c>
      <c r="E106">
        <v>45074</v>
      </c>
      <c r="F106">
        <v>45074</v>
      </c>
      <c r="G106" t="s">
        <v>2028</v>
      </c>
      <c r="H106" t="b">
        <v>0</v>
      </c>
      <c r="I106" s="1">
        <f>EOMONTH(tbl_Subscriptions[[#This Row],[Start_Date]],0)</f>
        <v>44804</v>
      </c>
      <c r="J106" s="1">
        <f>IF(tbl_Subscriptions[[#This Row],[Cancel_Date]]="","",EOMONTH(tbl_Subscriptions[[#This Row],[Cancel_Date]],0))</f>
        <v>45077</v>
      </c>
    </row>
    <row r="107" spans="1:10" x14ac:dyDescent="0.25">
      <c r="A107" t="s">
        <v>2137</v>
      </c>
      <c r="B107" t="s">
        <v>1386</v>
      </c>
      <c r="C107" t="s">
        <v>2031</v>
      </c>
      <c r="D107" s="1">
        <v>44611</v>
      </c>
      <c r="E107">
        <v>44647</v>
      </c>
      <c r="F107">
        <v>44647</v>
      </c>
      <c r="G107" t="s">
        <v>2028</v>
      </c>
      <c r="H107" t="b">
        <v>0</v>
      </c>
      <c r="I107" s="1">
        <f>EOMONTH(tbl_Subscriptions[[#This Row],[Start_Date]],0)</f>
        <v>44620</v>
      </c>
      <c r="J107" s="1">
        <f>IF(tbl_Subscriptions[[#This Row],[Cancel_Date]]="","",EOMONTH(tbl_Subscriptions[[#This Row],[Cancel_Date]],0))</f>
        <v>44651</v>
      </c>
    </row>
    <row r="108" spans="1:10" x14ac:dyDescent="0.25">
      <c r="A108" t="s">
        <v>2138</v>
      </c>
      <c r="B108" t="s">
        <v>1304</v>
      </c>
      <c r="C108" t="s">
        <v>2031</v>
      </c>
      <c r="D108" s="1">
        <v>44923</v>
      </c>
      <c r="E108">
        <v>45139</v>
      </c>
      <c r="F108">
        <v>45139</v>
      </c>
      <c r="G108" t="s">
        <v>2041</v>
      </c>
      <c r="H108" t="b">
        <v>0</v>
      </c>
      <c r="I108" s="1">
        <f>EOMONTH(tbl_Subscriptions[[#This Row],[Start_Date]],0)</f>
        <v>44926</v>
      </c>
      <c r="J108" s="1">
        <f>IF(tbl_Subscriptions[[#This Row],[Cancel_Date]]="","",EOMONTH(tbl_Subscriptions[[#This Row],[Cancel_Date]],0))</f>
        <v>45169</v>
      </c>
    </row>
    <row r="109" spans="1:10" x14ac:dyDescent="0.25">
      <c r="A109" t="s">
        <v>2139</v>
      </c>
      <c r="B109" t="s">
        <v>1325</v>
      </c>
      <c r="C109" t="s">
        <v>2034</v>
      </c>
      <c r="D109" s="1">
        <v>44852</v>
      </c>
      <c r="H109" t="b">
        <v>0</v>
      </c>
      <c r="I109" s="1">
        <f>EOMONTH(tbl_Subscriptions[[#This Row],[Start_Date]],0)</f>
        <v>44865</v>
      </c>
      <c r="J109" s="1" t="str">
        <f>IF(tbl_Subscriptions[[#This Row],[Cancel_Date]]="","",EOMONTH(tbl_Subscriptions[[#This Row],[Cancel_Date]],0))</f>
        <v/>
      </c>
    </row>
    <row r="110" spans="1:10" x14ac:dyDescent="0.25">
      <c r="A110" t="s">
        <v>2140</v>
      </c>
      <c r="B110" t="s">
        <v>868</v>
      </c>
      <c r="C110" t="s">
        <v>2034</v>
      </c>
      <c r="D110" s="1">
        <v>44624</v>
      </c>
      <c r="E110">
        <v>44672</v>
      </c>
      <c r="F110">
        <v>44672</v>
      </c>
      <c r="G110" t="s">
        <v>2037</v>
      </c>
      <c r="H110" t="b">
        <v>0</v>
      </c>
      <c r="I110" s="1">
        <f>EOMONTH(tbl_Subscriptions[[#This Row],[Start_Date]],0)</f>
        <v>44651</v>
      </c>
      <c r="J110" s="1">
        <f>IF(tbl_Subscriptions[[#This Row],[Cancel_Date]]="","",EOMONTH(tbl_Subscriptions[[#This Row],[Cancel_Date]],0))</f>
        <v>44681</v>
      </c>
    </row>
    <row r="111" spans="1:10" x14ac:dyDescent="0.25">
      <c r="A111" t="s">
        <v>2141</v>
      </c>
      <c r="B111" t="s">
        <v>874</v>
      </c>
      <c r="C111" t="s">
        <v>2027</v>
      </c>
      <c r="D111" s="1">
        <v>44493</v>
      </c>
      <c r="H111" t="b">
        <v>0</v>
      </c>
      <c r="I111" s="1">
        <f>EOMONTH(tbl_Subscriptions[[#This Row],[Start_Date]],0)</f>
        <v>44500</v>
      </c>
      <c r="J111" s="1" t="str">
        <f>IF(tbl_Subscriptions[[#This Row],[Cancel_Date]]="","",EOMONTH(tbl_Subscriptions[[#This Row],[Cancel_Date]],0))</f>
        <v/>
      </c>
    </row>
    <row r="112" spans="1:10" x14ac:dyDescent="0.25">
      <c r="A112" t="s">
        <v>2142</v>
      </c>
      <c r="B112" t="s">
        <v>247</v>
      </c>
      <c r="C112" t="s">
        <v>2031</v>
      </c>
      <c r="D112" s="1">
        <v>44314</v>
      </c>
      <c r="H112" t="b">
        <v>0</v>
      </c>
      <c r="I112" s="1">
        <f>EOMONTH(tbl_Subscriptions[[#This Row],[Start_Date]],0)</f>
        <v>44316</v>
      </c>
      <c r="J112" s="1" t="str">
        <f>IF(tbl_Subscriptions[[#This Row],[Cancel_Date]]="","",EOMONTH(tbl_Subscriptions[[#This Row],[Cancel_Date]],0))</f>
        <v/>
      </c>
    </row>
    <row r="113" spans="1:10" x14ac:dyDescent="0.25">
      <c r="A113" t="s">
        <v>2143</v>
      </c>
      <c r="B113" t="s">
        <v>1930</v>
      </c>
      <c r="C113" t="s">
        <v>2031</v>
      </c>
      <c r="D113" s="1">
        <v>44611</v>
      </c>
      <c r="H113" t="b">
        <v>0</v>
      </c>
      <c r="I113" s="1">
        <f>EOMONTH(tbl_Subscriptions[[#This Row],[Start_Date]],0)</f>
        <v>44620</v>
      </c>
      <c r="J113" s="1" t="str">
        <f>IF(tbl_Subscriptions[[#This Row],[Cancel_Date]]="","",EOMONTH(tbl_Subscriptions[[#This Row],[Cancel_Date]],0))</f>
        <v/>
      </c>
    </row>
    <row r="114" spans="1:10" x14ac:dyDescent="0.25">
      <c r="A114" t="s">
        <v>2144</v>
      </c>
      <c r="B114" t="s">
        <v>298</v>
      </c>
      <c r="C114" t="s">
        <v>2027</v>
      </c>
      <c r="D114" s="1">
        <v>44218</v>
      </c>
      <c r="E114">
        <v>44375</v>
      </c>
      <c r="F114">
        <v>44375</v>
      </c>
      <c r="G114" t="s">
        <v>2041</v>
      </c>
      <c r="H114" t="b">
        <v>0</v>
      </c>
      <c r="I114" s="1">
        <f>EOMONTH(tbl_Subscriptions[[#This Row],[Start_Date]],0)</f>
        <v>44227</v>
      </c>
      <c r="J114" s="1">
        <f>IF(tbl_Subscriptions[[#This Row],[Cancel_Date]]="","",EOMONTH(tbl_Subscriptions[[#This Row],[Cancel_Date]],0))</f>
        <v>44377</v>
      </c>
    </row>
    <row r="115" spans="1:10" x14ac:dyDescent="0.25">
      <c r="A115" t="s">
        <v>2145</v>
      </c>
      <c r="B115" t="s">
        <v>1912</v>
      </c>
      <c r="C115" t="s">
        <v>2027</v>
      </c>
      <c r="D115" s="1">
        <v>44529</v>
      </c>
      <c r="H115" t="b">
        <v>0</v>
      </c>
      <c r="I115" s="1">
        <f>EOMONTH(tbl_Subscriptions[[#This Row],[Start_Date]],0)</f>
        <v>44530</v>
      </c>
      <c r="J115" s="1" t="str">
        <f>IF(tbl_Subscriptions[[#This Row],[Cancel_Date]]="","",EOMONTH(tbl_Subscriptions[[#This Row],[Cancel_Date]],0))</f>
        <v/>
      </c>
    </row>
    <row r="116" spans="1:10" x14ac:dyDescent="0.25">
      <c r="A116" t="s">
        <v>2146</v>
      </c>
      <c r="B116" t="s">
        <v>1332</v>
      </c>
      <c r="C116" t="s">
        <v>2027</v>
      </c>
      <c r="D116" s="1">
        <v>44372</v>
      </c>
      <c r="E116">
        <v>44441</v>
      </c>
      <c r="F116">
        <v>44441</v>
      </c>
      <c r="G116" t="s">
        <v>2037</v>
      </c>
      <c r="H116" t="b">
        <v>0</v>
      </c>
      <c r="I116" s="1">
        <f>EOMONTH(tbl_Subscriptions[[#This Row],[Start_Date]],0)</f>
        <v>44377</v>
      </c>
      <c r="J116" s="1">
        <f>IF(tbl_Subscriptions[[#This Row],[Cancel_Date]]="","",EOMONTH(tbl_Subscriptions[[#This Row],[Cancel_Date]],0))</f>
        <v>44469</v>
      </c>
    </row>
    <row r="117" spans="1:10" x14ac:dyDescent="0.25">
      <c r="A117" t="s">
        <v>2147</v>
      </c>
      <c r="B117" t="s">
        <v>1722</v>
      </c>
      <c r="C117" t="s">
        <v>2034</v>
      </c>
      <c r="D117" s="1">
        <v>45017</v>
      </c>
      <c r="H117" t="b">
        <v>0</v>
      </c>
      <c r="I117" s="1">
        <f>EOMONTH(tbl_Subscriptions[[#This Row],[Start_Date]],0)</f>
        <v>45046</v>
      </c>
      <c r="J117" s="1" t="str">
        <f>IF(tbl_Subscriptions[[#This Row],[Cancel_Date]]="","",EOMONTH(tbl_Subscriptions[[#This Row],[Cancel_Date]],0))</f>
        <v/>
      </c>
    </row>
    <row r="118" spans="1:10" x14ac:dyDescent="0.25">
      <c r="A118" t="s">
        <v>2148</v>
      </c>
      <c r="B118" t="s">
        <v>1089</v>
      </c>
      <c r="C118" t="s">
        <v>2027</v>
      </c>
      <c r="D118" s="1">
        <v>44829</v>
      </c>
      <c r="H118" t="b">
        <v>1</v>
      </c>
      <c r="I118" s="1">
        <f>EOMONTH(tbl_Subscriptions[[#This Row],[Start_Date]],0)</f>
        <v>44834</v>
      </c>
      <c r="J118" s="1" t="str">
        <f>IF(tbl_Subscriptions[[#This Row],[Cancel_Date]]="","",EOMONTH(tbl_Subscriptions[[#This Row],[Cancel_Date]],0))</f>
        <v/>
      </c>
    </row>
    <row r="119" spans="1:10" x14ac:dyDescent="0.25">
      <c r="A119" t="s">
        <v>2149</v>
      </c>
      <c r="B119" t="s">
        <v>993</v>
      </c>
      <c r="C119" t="s">
        <v>2027</v>
      </c>
      <c r="D119" s="1">
        <v>44668</v>
      </c>
      <c r="H119" t="b">
        <v>0</v>
      </c>
      <c r="I119" s="1">
        <f>EOMONTH(tbl_Subscriptions[[#This Row],[Start_Date]],0)</f>
        <v>44681</v>
      </c>
      <c r="J119" s="1" t="str">
        <f>IF(tbl_Subscriptions[[#This Row],[Cancel_Date]]="","",EOMONTH(tbl_Subscriptions[[#This Row],[Cancel_Date]],0))</f>
        <v/>
      </c>
    </row>
    <row r="120" spans="1:10" x14ac:dyDescent="0.25">
      <c r="A120" t="s">
        <v>2150</v>
      </c>
      <c r="B120" t="s">
        <v>1757</v>
      </c>
      <c r="C120" t="s">
        <v>2031</v>
      </c>
      <c r="D120" s="1">
        <v>45048</v>
      </c>
      <c r="E120">
        <v>45342</v>
      </c>
      <c r="F120">
        <v>45342</v>
      </c>
      <c r="G120" t="s">
        <v>2028</v>
      </c>
      <c r="H120" t="b">
        <v>0</v>
      </c>
      <c r="I120" s="1">
        <f>EOMONTH(tbl_Subscriptions[[#This Row],[Start_Date]],0)</f>
        <v>45077</v>
      </c>
      <c r="J120" s="1">
        <f>IF(tbl_Subscriptions[[#This Row],[Cancel_Date]]="","",EOMONTH(tbl_Subscriptions[[#This Row],[Cancel_Date]],0))</f>
        <v>45351</v>
      </c>
    </row>
    <row r="121" spans="1:10" x14ac:dyDescent="0.25">
      <c r="A121" t="s">
        <v>2151</v>
      </c>
      <c r="B121" t="s">
        <v>1256</v>
      </c>
      <c r="C121" t="s">
        <v>2027</v>
      </c>
      <c r="D121" s="1">
        <v>44903</v>
      </c>
      <c r="H121" t="b">
        <v>0</v>
      </c>
      <c r="I121" s="1">
        <f>EOMONTH(tbl_Subscriptions[[#This Row],[Start_Date]],0)</f>
        <v>44926</v>
      </c>
      <c r="J121" s="1" t="str">
        <f>IF(tbl_Subscriptions[[#This Row],[Cancel_Date]]="","",EOMONTH(tbl_Subscriptions[[#This Row],[Cancel_Date]],0))</f>
        <v/>
      </c>
    </row>
    <row r="122" spans="1:10" x14ac:dyDescent="0.25">
      <c r="A122" t="s">
        <v>2152</v>
      </c>
      <c r="B122" t="s">
        <v>776</v>
      </c>
      <c r="C122" t="s">
        <v>2031</v>
      </c>
      <c r="D122" s="1">
        <v>44567</v>
      </c>
      <c r="E122">
        <v>44835</v>
      </c>
      <c r="F122">
        <v>44835</v>
      </c>
      <c r="G122" t="s">
        <v>2041</v>
      </c>
      <c r="H122" t="b">
        <v>0</v>
      </c>
      <c r="I122" s="1">
        <f>EOMONTH(tbl_Subscriptions[[#This Row],[Start_Date]],0)</f>
        <v>44592</v>
      </c>
      <c r="J122" s="1">
        <f>IF(tbl_Subscriptions[[#This Row],[Cancel_Date]]="","",EOMONTH(tbl_Subscriptions[[#This Row],[Cancel_Date]],0))</f>
        <v>44865</v>
      </c>
    </row>
    <row r="123" spans="1:10" x14ac:dyDescent="0.25">
      <c r="A123" t="s">
        <v>2153</v>
      </c>
      <c r="B123" t="s">
        <v>1066</v>
      </c>
      <c r="C123" t="s">
        <v>2031</v>
      </c>
      <c r="D123" s="1">
        <v>44287</v>
      </c>
      <c r="H123" t="b">
        <v>0</v>
      </c>
      <c r="I123" s="1">
        <f>EOMONTH(tbl_Subscriptions[[#This Row],[Start_Date]],0)</f>
        <v>44316</v>
      </c>
      <c r="J123" s="1" t="str">
        <f>IF(tbl_Subscriptions[[#This Row],[Cancel_Date]]="","",EOMONTH(tbl_Subscriptions[[#This Row],[Cancel_Date]],0))</f>
        <v/>
      </c>
    </row>
    <row r="124" spans="1:10" x14ac:dyDescent="0.25">
      <c r="A124" t="s">
        <v>2154</v>
      </c>
      <c r="B124" t="s">
        <v>339</v>
      </c>
      <c r="C124" t="s">
        <v>2034</v>
      </c>
      <c r="D124" s="1">
        <v>44644</v>
      </c>
      <c r="E124">
        <v>44718</v>
      </c>
      <c r="F124">
        <v>44718</v>
      </c>
      <c r="G124" t="s">
        <v>2037</v>
      </c>
      <c r="H124" t="b">
        <v>0</v>
      </c>
      <c r="I124" s="1">
        <f>EOMONTH(tbl_Subscriptions[[#This Row],[Start_Date]],0)</f>
        <v>44651</v>
      </c>
      <c r="J124" s="1">
        <f>IF(tbl_Subscriptions[[#This Row],[Cancel_Date]]="","",EOMONTH(tbl_Subscriptions[[#This Row],[Cancel_Date]],0))</f>
        <v>44742</v>
      </c>
    </row>
    <row r="125" spans="1:10" x14ac:dyDescent="0.25">
      <c r="A125" t="s">
        <v>2155</v>
      </c>
      <c r="B125" t="s">
        <v>292</v>
      </c>
      <c r="C125" t="s">
        <v>2027</v>
      </c>
      <c r="D125" s="1">
        <v>45061</v>
      </c>
      <c r="H125" t="b">
        <v>0</v>
      </c>
      <c r="I125" s="1">
        <f>EOMONTH(tbl_Subscriptions[[#This Row],[Start_Date]],0)</f>
        <v>45077</v>
      </c>
      <c r="J125" s="1" t="str">
        <f>IF(tbl_Subscriptions[[#This Row],[Cancel_Date]]="","",EOMONTH(tbl_Subscriptions[[#This Row],[Cancel_Date]],0))</f>
        <v/>
      </c>
    </row>
    <row r="126" spans="1:10" x14ac:dyDescent="0.25">
      <c r="A126" t="s">
        <v>2156</v>
      </c>
      <c r="B126" t="s">
        <v>574</v>
      </c>
      <c r="C126" t="s">
        <v>2027</v>
      </c>
      <c r="D126" s="1">
        <v>44305</v>
      </c>
      <c r="H126" t="b">
        <v>0</v>
      </c>
      <c r="I126" s="1">
        <f>EOMONTH(tbl_Subscriptions[[#This Row],[Start_Date]],0)</f>
        <v>44316</v>
      </c>
      <c r="J126" s="1" t="str">
        <f>IF(tbl_Subscriptions[[#This Row],[Cancel_Date]]="","",EOMONTH(tbl_Subscriptions[[#This Row],[Cancel_Date]],0))</f>
        <v/>
      </c>
    </row>
    <row r="127" spans="1:10" x14ac:dyDescent="0.25">
      <c r="A127" t="s">
        <v>2157</v>
      </c>
      <c r="B127" t="s">
        <v>862</v>
      </c>
      <c r="C127" t="s">
        <v>2031</v>
      </c>
      <c r="D127" s="1">
        <v>44446</v>
      </c>
      <c r="E127">
        <v>44631</v>
      </c>
      <c r="F127">
        <v>44631</v>
      </c>
      <c r="G127" t="s">
        <v>2037</v>
      </c>
      <c r="H127" t="b">
        <v>0</v>
      </c>
      <c r="I127" s="1">
        <f>EOMONTH(tbl_Subscriptions[[#This Row],[Start_Date]],0)</f>
        <v>44469</v>
      </c>
      <c r="J127" s="1">
        <f>IF(tbl_Subscriptions[[#This Row],[Cancel_Date]]="","",EOMONTH(tbl_Subscriptions[[#This Row],[Cancel_Date]],0))</f>
        <v>44651</v>
      </c>
    </row>
    <row r="128" spans="1:10" x14ac:dyDescent="0.25">
      <c r="A128" t="s">
        <v>2158</v>
      </c>
      <c r="B128" t="s">
        <v>1355</v>
      </c>
      <c r="C128" t="s">
        <v>2034</v>
      </c>
      <c r="D128" s="1">
        <v>44643</v>
      </c>
      <c r="H128" t="b">
        <v>0</v>
      </c>
      <c r="I128" s="1">
        <f>EOMONTH(tbl_Subscriptions[[#This Row],[Start_Date]],0)</f>
        <v>44651</v>
      </c>
      <c r="J128" s="1" t="str">
        <f>IF(tbl_Subscriptions[[#This Row],[Cancel_Date]]="","",EOMONTH(tbl_Subscriptions[[#This Row],[Cancel_Date]],0))</f>
        <v/>
      </c>
    </row>
    <row r="129" spans="1:10" x14ac:dyDescent="0.25">
      <c r="A129" t="s">
        <v>2159</v>
      </c>
      <c r="B129" t="s">
        <v>1405</v>
      </c>
      <c r="C129" t="s">
        <v>2034</v>
      </c>
      <c r="D129" s="1">
        <v>44800</v>
      </c>
      <c r="H129" t="b">
        <v>1</v>
      </c>
      <c r="I129" s="1">
        <f>EOMONTH(tbl_Subscriptions[[#This Row],[Start_Date]],0)</f>
        <v>44804</v>
      </c>
      <c r="J129" s="1" t="str">
        <f>IF(tbl_Subscriptions[[#This Row],[Cancel_Date]]="","",EOMONTH(tbl_Subscriptions[[#This Row],[Cancel_Date]],0))</f>
        <v/>
      </c>
    </row>
    <row r="130" spans="1:10" x14ac:dyDescent="0.25">
      <c r="A130" t="s">
        <v>2160</v>
      </c>
      <c r="B130" t="s">
        <v>686</v>
      </c>
      <c r="C130" t="s">
        <v>2027</v>
      </c>
      <c r="D130" s="1">
        <v>44607</v>
      </c>
      <c r="H130" t="b">
        <v>0</v>
      </c>
      <c r="I130" s="1">
        <f>EOMONTH(tbl_Subscriptions[[#This Row],[Start_Date]],0)</f>
        <v>44620</v>
      </c>
      <c r="J130" s="1" t="str">
        <f>IF(tbl_Subscriptions[[#This Row],[Cancel_Date]]="","",EOMONTH(tbl_Subscriptions[[#This Row],[Cancel_Date]],0))</f>
        <v/>
      </c>
    </row>
    <row r="131" spans="1:10" x14ac:dyDescent="0.25">
      <c r="A131" t="s">
        <v>2161</v>
      </c>
      <c r="B131" t="s">
        <v>1018</v>
      </c>
      <c r="C131" t="s">
        <v>2031</v>
      </c>
      <c r="D131" s="1">
        <v>44733</v>
      </c>
      <c r="H131" t="b">
        <v>0</v>
      </c>
      <c r="I131" s="1">
        <f>EOMONTH(tbl_Subscriptions[[#This Row],[Start_Date]],0)</f>
        <v>44742</v>
      </c>
      <c r="J131" s="1" t="str">
        <f>IF(tbl_Subscriptions[[#This Row],[Cancel_Date]]="","",EOMONTH(tbl_Subscriptions[[#This Row],[Cancel_Date]],0))</f>
        <v/>
      </c>
    </row>
    <row r="132" spans="1:10" x14ac:dyDescent="0.25">
      <c r="A132" t="s">
        <v>2162</v>
      </c>
      <c r="B132" t="s">
        <v>398</v>
      </c>
      <c r="C132" t="s">
        <v>2027</v>
      </c>
      <c r="D132" s="1">
        <v>44277</v>
      </c>
      <c r="H132" t="b">
        <v>0</v>
      </c>
      <c r="I132" s="1">
        <f>EOMONTH(tbl_Subscriptions[[#This Row],[Start_Date]],0)</f>
        <v>44286</v>
      </c>
      <c r="J132" s="1" t="str">
        <f>IF(tbl_Subscriptions[[#This Row],[Cancel_Date]]="","",EOMONTH(tbl_Subscriptions[[#This Row],[Cancel_Date]],0))</f>
        <v/>
      </c>
    </row>
    <row r="133" spans="1:10" x14ac:dyDescent="0.25">
      <c r="A133" t="s">
        <v>2163</v>
      </c>
      <c r="B133" t="s">
        <v>729</v>
      </c>
      <c r="C133" t="s">
        <v>2027</v>
      </c>
      <c r="D133" s="1">
        <v>44602</v>
      </c>
      <c r="E133">
        <v>44757</v>
      </c>
      <c r="F133">
        <v>44757</v>
      </c>
      <c r="G133" t="s">
        <v>2028</v>
      </c>
      <c r="H133" t="b">
        <v>0</v>
      </c>
      <c r="I133" s="1">
        <f>EOMONTH(tbl_Subscriptions[[#This Row],[Start_Date]],0)</f>
        <v>44620</v>
      </c>
      <c r="J133" s="1">
        <f>IF(tbl_Subscriptions[[#This Row],[Cancel_Date]]="","",EOMONTH(tbl_Subscriptions[[#This Row],[Cancel_Date]],0))</f>
        <v>44773</v>
      </c>
    </row>
    <row r="134" spans="1:10" x14ac:dyDescent="0.25">
      <c r="A134" t="s">
        <v>2164</v>
      </c>
      <c r="B134" t="s">
        <v>1961</v>
      </c>
      <c r="C134" t="s">
        <v>2027</v>
      </c>
      <c r="D134" s="1">
        <v>45088</v>
      </c>
      <c r="E134">
        <v>45327</v>
      </c>
      <c r="F134">
        <v>45327</v>
      </c>
      <c r="G134" t="s">
        <v>2028</v>
      </c>
      <c r="H134" t="b">
        <v>0</v>
      </c>
      <c r="I134" s="1">
        <f>EOMONTH(tbl_Subscriptions[[#This Row],[Start_Date]],0)</f>
        <v>45107</v>
      </c>
      <c r="J134" s="1">
        <f>IF(tbl_Subscriptions[[#This Row],[Cancel_Date]]="","",EOMONTH(tbl_Subscriptions[[#This Row],[Cancel_Date]],0))</f>
        <v>45351</v>
      </c>
    </row>
    <row r="135" spans="1:10" x14ac:dyDescent="0.25">
      <c r="A135" t="s">
        <v>2165</v>
      </c>
      <c r="B135" t="s">
        <v>1716</v>
      </c>
      <c r="C135" t="s">
        <v>2027</v>
      </c>
      <c r="D135" s="1">
        <v>44514</v>
      </c>
      <c r="E135">
        <v>44721</v>
      </c>
      <c r="F135">
        <v>44721</v>
      </c>
      <c r="G135" t="s">
        <v>2037</v>
      </c>
      <c r="H135" t="b">
        <v>0</v>
      </c>
      <c r="I135" s="1">
        <f>EOMONTH(tbl_Subscriptions[[#This Row],[Start_Date]],0)</f>
        <v>44530</v>
      </c>
      <c r="J135" s="1">
        <f>IF(tbl_Subscriptions[[#This Row],[Cancel_Date]]="","",EOMONTH(tbl_Subscriptions[[#This Row],[Cancel_Date]],0))</f>
        <v>44742</v>
      </c>
    </row>
    <row r="136" spans="1:10" x14ac:dyDescent="0.25">
      <c r="A136" t="s">
        <v>2166</v>
      </c>
      <c r="B136" t="s">
        <v>1949</v>
      </c>
      <c r="C136" t="s">
        <v>2031</v>
      </c>
      <c r="D136" s="1">
        <v>44960</v>
      </c>
      <c r="H136" t="b">
        <v>0</v>
      </c>
      <c r="I136" s="1">
        <f>EOMONTH(tbl_Subscriptions[[#This Row],[Start_Date]],0)</f>
        <v>44985</v>
      </c>
      <c r="J136" s="1" t="str">
        <f>IF(tbl_Subscriptions[[#This Row],[Cancel_Date]]="","",EOMONTH(tbl_Subscriptions[[#This Row],[Cancel_Date]],0))</f>
        <v/>
      </c>
    </row>
    <row r="137" spans="1:10" x14ac:dyDescent="0.25">
      <c r="A137" t="s">
        <v>2167</v>
      </c>
      <c r="B137" t="s">
        <v>1512</v>
      </c>
      <c r="C137" t="s">
        <v>2034</v>
      </c>
      <c r="D137" s="1">
        <v>44544</v>
      </c>
      <c r="H137" t="b">
        <v>0</v>
      </c>
      <c r="I137" s="1">
        <f>EOMONTH(tbl_Subscriptions[[#This Row],[Start_Date]],0)</f>
        <v>44561</v>
      </c>
      <c r="J137" s="1" t="str">
        <f>IF(tbl_Subscriptions[[#This Row],[Cancel_Date]]="","",EOMONTH(tbl_Subscriptions[[#This Row],[Cancel_Date]],0))</f>
        <v/>
      </c>
    </row>
    <row r="138" spans="1:10" x14ac:dyDescent="0.25">
      <c r="A138" t="s">
        <v>2168</v>
      </c>
      <c r="B138" t="s">
        <v>764</v>
      </c>
      <c r="C138" t="s">
        <v>2027</v>
      </c>
      <c r="D138" s="1">
        <v>44423</v>
      </c>
      <c r="H138" t="b">
        <v>0</v>
      </c>
      <c r="I138" s="1">
        <f>EOMONTH(tbl_Subscriptions[[#This Row],[Start_Date]],0)</f>
        <v>44439</v>
      </c>
      <c r="J138" s="1" t="str">
        <f>IF(tbl_Subscriptions[[#This Row],[Cancel_Date]]="","",EOMONTH(tbl_Subscriptions[[#This Row],[Cancel_Date]],0))</f>
        <v/>
      </c>
    </row>
    <row r="139" spans="1:10" x14ac:dyDescent="0.25">
      <c r="A139" t="s">
        <v>2169</v>
      </c>
      <c r="B139" t="s">
        <v>693</v>
      </c>
      <c r="C139" t="s">
        <v>2027</v>
      </c>
      <c r="D139" s="1">
        <v>44538</v>
      </c>
      <c r="E139">
        <v>44760</v>
      </c>
      <c r="F139">
        <v>44760</v>
      </c>
      <c r="G139" t="s">
        <v>2037</v>
      </c>
      <c r="H139" t="b">
        <v>0</v>
      </c>
      <c r="I139" s="1">
        <f>EOMONTH(tbl_Subscriptions[[#This Row],[Start_Date]],0)</f>
        <v>44561</v>
      </c>
      <c r="J139" s="1">
        <f>IF(tbl_Subscriptions[[#This Row],[Cancel_Date]]="","",EOMONTH(tbl_Subscriptions[[#This Row],[Cancel_Date]],0))</f>
        <v>44773</v>
      </c>
    </row>
    <row r="140" spans="1:10" x14ac:dyDescent="0.25">
      <c r="A140" t="s">
        <v>2170</v>
      </c>
      <c r="B140" t="s">
        <v>134</v>
      </c>
      <c r="C140" t="s">
        <v>2027</v>
      </c>
      <c r="D140" s="1">
        <v>44994</v>
      </c>
      <c r="H140" t="b">
        <v>0</v>
      </c>
      <c r="I140" s="1">
        <f>EOMONTH(tbl_Subscriptions[[#This Row],[Start_Date]],0)</f>
        <v>45016</v>
      </c>
      <c r="J140" s="1" t="str">
        <f>IF(tbl_Subscriptions[[#This Row],[Cancel_Date]]="","",EOMONTH(tbl_Subscriptions[[#This Row],[Cancel_Date]],0))</f>
        <v/>
      </c>
    </row>
    <row r="141" spans="1:10" x14ac:dyDescent="0.25">
      <c r="A141" t="s">
        <v>2171</v>
      </c>
      <c r="B141" t="s">
        <v>623</v>
      </c>
      <c r="C141" t="s">
        <v>2027</v>
      </c>
      <c r="D141" s="1">
        <v>44369</v>
      </c>
      <c r="E141">
        <v>44520</v>
      </c>
      <c r="F141">
        <v>44520</v>
      </c>
      <c r="G141" t="s">
        <v>2041</v>
      </c>
      <c r="H141" t="b">
        <v>0</v>
      </c>
      <c r="I141" s="1">
        <f>EOMONTH(tbl_Subscriptions[[#This Row],[Start_Date]],0)</f>
        <v>44377</v>
      </c>
      <c r="J141" s="1">
        <f>IF(tbl_Subscriptions[[#This Row],[Cancel_Date]]="","",EOMONTH(tbl_Subscriptions[[#This Row],[Cancel_Date]],0))</f>
        <v>44530</v>
      </c>
    </row>
    <row r="142" spans="1:10" x14ac:dyDescent="0.25">
      <c r="A142" t="s">
        <v>2172</v>
      </c>
      <c r="B142" t="s">
        <v>1084</v>
      </c>
      <c r="C142" t="s">
        <v>2034</v>
      </c>
      <c r="D142" s="1">
        <v>44275</v>
      </c>
      <c r="H142" t="b">
        <v>0</v>
      </c>
      <c r="I142" s="1">
        <f>EOMONTH(tbl_Subscriptions[[#This Row],[Start_Date]],0)</f>
        <v>44286</v>
      </c>
      <c r="J142" s="1" t="str">
        <f>IF(tbl_Subscriptions[[#This Row],[Cancel_Date]]="","",EOMONTH(tbl_Subscriptions[[#This Row],[Cancel_Date]],0))</f>
        <v/>
      </c>
    </row>
    <row r="143" spans="1:10" x14ac:dyDescent="0.25">
      <c r="A143" t="s">
        <v>2173</v>
      </c>
      <c r="B143" t="s">
        <v>1838</v>
      </c>
      <c r="C143" t="s">
        <v>2034</v>
      </c>
      <c r="D143" s="1">
        <v>44719</v>
      </c>
      <c r="E143">
        <v>44821</v>
      </c>
      <c r="F143">
        <v>44821</v>
      </c>
      <c r="G143" t="s">
        <v>2037</v>
      </c>
      <c r="H143" t="b">
        <v>0</v>
      </c>
      <c r="I143" s="1">
        <f>EOMONTH(tbl_Subscriptions[[#This Row],[Start_Date]],0)</f>
        <v>44742</v>
      </c>
      <c r="J143" s="1">
        <f>IF(tbl_Subscriptions[[#This Row],[Cancel_Date]]="","",EOMONTH(tbl_Subscriptions[[#This Row],[Cancel_Date]],0))</f>
        <v>44834</v>
      </c>
    </row>
    <row r="144" spans="1:10" x14ac:dyDescent="0.25">
      <c r="A144" t="s">
        <v>2174</v>
      </c>
      <c r="B144" t="s">
        <v>397</v>
      </c>
      <c r="C144" t="s">
        <v>2034</v>
      </c>
      <c r="D144" s="1">
        <v>44845</v>
      </c>
      <c r="E144">
        <v>44897</v>
      </c>
      <c r="F144">
        <v>44897</v>
      </c>
      <c r="G144" t="s">
        <v>2028</v>
      </c>
      <c r="H144" t="b">
        <v>0</v>
      </c>
      <c r="I144" s="1">
        <f>EOMONTH(tbl_Subscriptions[[#This Row],[Start_Date]],0)</f>
        <v>44865</v>
      </c>
      <c r="J144" s="1">
        <f>IF(tbl_Subscriptions[[#This Row],[Cancel_Date]]="","",EOMONTH(tbl_Subscriptions[[#This Row],[Cancel_Date]],0))</f>
        <v>44926</v>
      </c>
    </row>
    <row r="145" spans="1:10" x14ac:dyDescent="0.25">
      <c r="A145" t="s">
        <v>2175</v>
      </c>
      <c r="B145" t="s">
        <v>1764</v>
      </c>
      <c r="C145" t="s">
        <v>2034</v>
      </c>
      <c r="D145" s="1">
        <v>44313</v>
      </c>
      <c r="H145" t="b">
        <v>0</v>
      </c>
      <c r="I145" s="1">
        <f>EOMONTH(tbl_Subscriptions[[#This Row],[Start_Date]],0)</f>
        <v>44316</v>
      </c>
      <c r="J145" s="1" t="str">
        <f>IF(tbl_Subscriptions[[#This Row],[Cancel_Date]]="","",EOMONTH(tbl_Subscriptions[[#This Row],[Cancel_Date]],0))</f>
        <v/>
      </c>
    </row>
    <row r="146" spans="1:10" x14ac:dyDescent="0.25">
      <c r="A146" t="s">
        <v>2176</v>
      </c>
      <c r="B146" t="s">
        <v>1248</v>
      </c>
      <c r="C146" t="s">
        <v>2027</v>
      </c>
      <c r="D146" s="1">
        <v>44740</v>
      </c>
      <c r="H146" t="b">
        <v>1</v>
      </c>
      <c r="I146" s="1">
        <f>EOMONTH(tbl_Subscriptions[[#This Row],[Start_Date]],0)</f>
        <v>44742</v>
      </c>
      <c r="J146" s="1" t="str">
        <f>IF(tbl_Subscriptions[[#This Row],[Cancel_Date]]="","",EOMONTH(tbl_Subscriptions[[#This Row],[Cancel_Date]],0))</f>
        <v/>
      </c>
    </row>
    <row r="147" spans="1:10" x14ac:dyDescent="0.25">
      <c r="A147" t="s">
        <v>2177</v>
      </c>
      <c r="B147" t="s">
        <v>484</v>
      </c>
      <c r="C147" t="s">
        <v>2031</v>
      </c>
      <c r="D147" s="1">
        <v>44719</v>
      </c>
      <c r="H147" t="b">
        <v>1</v>
      </c>
      <c r="I147" s="1">
        <f>EOMONTH(tbl_Subscriptions[[#This Row],[Start_Date]],0)</f>
        <v>44742</v>
      </c>
      <c r="J147" s="1" t="str">
        <f>IF(tbl_Subscriptions[[#This Row],[Cancel_Date]]="","",EOMONTH(tbl_Subscriptions[[#This Row],[Cancel_Date]],0))</f>
        <v/>
      </c>
    </row>
    <row r="148" spans="1:10" x14ac:dyDescent="0.25">
      <c r="A148" t="s">
        <v>2178</v>
      </c>
      <c r="B148" t="s">
        <v>1774</v>
      </c>
      <c r="C148" t="s">
        <v>2034</v>
      </c>
      <c r="D148" s="1">
        <v>44395</v>
      </c>
      <c r="H148" t="b">
        <v>0</v>
      </c>
      <c r="I148" s="1">
        <f>EOMONTH(tbl_Subscriptions[[#This Row],[Start_Date]],0)</f>
        <v>44408</v>
      </c>
      <c r="J148" s="1" t="str">
        <f>IF(tbl_Subscriptions[[#This Row],[Cancel_Date]]="","",EOMONTH(tbl_Subscriptions[[#This Row],[Cancel_Date]],0))</f>
        <v/>
      </c>
    </row>
    <row r="149" spans="1:10" x14ac:dyDescent="0.25">
      <c r="A149" t="s">
        <v>2179</v>
      </c>
      <c r="B149" t="s">
        <v>298</v>
      </c>
      <c r="C149" t="s">
        <v>2034</v>
      </c>
      <c r="D149" s="1">
        <v>44991</v>
      </c>
      <c r="H149" t="b">
        <v>0</v>
      </c>
      <c r="I149" s="1">
        <f>EOMONTH(tbl_Subscriptions[[#This Row],[Start_Date]],0)</f>
        <v>45016</v>
      </c>
      <c r="J149" s="1" t="str">
        <f>IF(tbl_Subscriptions[[#This Row],[Cancel_Date]]="","",EOMONTH(tbl_Subscriptions[[#This Row],[Cancel_Date]],0))</f>
        <v/>
      </c>
    </row>
    <row r="150" spans="1:10" x14ac:dyDescent="0.25">
      <c r="A150" t="s">
        <v>2180</v>
      </c>
      <c r="B150" t="s">
        <v>1690</v>
      </c>
      <c r="C150" t="s">
        <v>2027</v>
      </c>
      <c r="D150" s="1">
        <v>44554</v>
      </c>
      <c r="E150">
        <v>44632</v>
      </c>
      <c r="F150">
        <v>44632</v>
      </c>
      <c r="G150" t="s">
        <v>2037</v>
      </c>
      <c r="H150" t="b">
        <v>1</v>
      </c>
      <c r="I150" s="1">
        <f>EOMONTH(tbl_Subscriptions[[#This Row],[Start_Date]],0)</f>
        <v>44561</v>
      </c>
      <c r="J150" s="1">
        <f>IF(tbl_Subscriptions[[#This Row],[Cancel_Date]]="","",EOMONTH(tbl_Subscriptions[[#This Row],[Cancel_Date]],0))</f>
        <v>44651</v>
      </c>
    </row>
    <row r="151" spans="1:10" x14ac:dyDescent="0.25">
      <c r="A151" t="s">
        <v>2181</v>
      </c>
      <c r="B151" t="s">
        <v>636</v>
      </c>
      <c r="C151" t="s">
        <v>2027</v>
      </c>
      <c r="D151" s="1">
        <v>44556</v>
      </c>
      <c r="E151">
        <v>44787</v>
      </c>
      <c r="F151">
        <v>44787</v>
      </c>
      <c r="G151" t="s">
        <v>2028</v>
      </c>
      <c r="H151" t="b">
        <v>0</v>
      </c>
      <c r="I151" s="1">
        <f>EOMONTH(tbl_Subscriptions[[#This Row],[Start_Date]],0)</f>
        <v>44561</v>
      </c>
      <c r="J151" s="1">
        <f>IF(tbl_Subscriptions[[#This Row],[Cancel_Date]]="","",EOMONTH(tbl_Subscriptions[[#This Row],[Cancel_Date]],0))</f>
        <v>44804</v>
      </c>
    </row>
    <row r="152" spans="1:10" x14ac:dyDescent="0.25">
      <c r="A152" t="s">
        <v>2182</v>
      </c>
      <c r="B152" t="s">
        <v>136</v>
      </c>
      <c r="C152" t="s">
        <v>2027</v>
      </c>
      <c r="D152" s="1">
        <v>44941</v>
      </c>
      <c r="H152" t="b">
        <v>0</v>
      </c>
      <c r="I152" s="1">
        <f>EOMONTH(tbl_Subscriptions[[#This Row],[Start_Date]],0)</f>
        <v>44957</v>
      </c>
      <c r="J152" s="1" t="str">
        <f>IF(tbl_Subscriptions[[#This Row],[Cancel_Date]]="","",EOMONTH(tbl_Subscriptions[[#This Row],[Cancel_Date]],0))</f>
        <v/>
      </c>
    </row>
    <row r="153" spans="1:10" x14ac:dyDescent="0.25">
      <c r="A153" t="s">
        <v>2183</v>
      </c>
      <c r="B153" t="s">
        <v>1279</v>
      </c>
      <c r="C153" t="s">
        <v>2027</v>
      </c>
      <c r="D153" s="1">
        <v>45035</v>
      </c>
      <c r="E153">
        <v>45131</v>
      </c>
      <c r="F153">
        <v>45131</v>
      </c>
      <c r="G153" t="s">
        <v>2028</v>
      </c>
      <c r="H153" t="b">
        <v>0</v>
      </c>
      <c r="I153" s="1">
        <f>EOMONTH(tbl_Subscriptions[[#This Row],[Start_Date]],0)</f>
        <v>45046</v>
      </c>
      <c r="J153" s="1">
        <f>IF(tbl_Subscriptions[[#This Row],[Cancel_Date]]="","",EOMONTH(tbl_Subscriptions[[#This Row],[Cancel_Date]],0))</f>
        <v>45138</v>
      </c>
    </row>
    <row r="154" spans="1:10" x14ac:dyDescent="0.25">
      <c r="A154" t="s">
        <v>2184</v>
      </c>
      <c r="B154" t="s">
        <v>327</v>
      </c>
      <c r="C154" t="s">
        <v>2031</v>
      </c>
      <c r="D154" s="1">
        <v>44857</v>
      </c>
      <c r="E154">
        <v>45048</v>
      </c>
      <c r="F154">
        <v>45048</v>
      </c>
      <c r="G154" t="s">
        <v>2041</v>
      </c>
      <c r="H154" t="b">
        <v>0</v>
      </c>
      <c r="I154" s="1">
        <f>EOMONTH(tbl_Subscriptions[[#This Row],[Start_Date]],0)</f>
        <v>44865</v>
      </c>
      <c r="J154" s="1">
        <f>IF(tbl_Subscriptions[[#This Row],[Cancel_Date]]="","",EOMONTH(tbl_Subscriptions[[#This Row],[Cancel_Date]],0))</f>
        <v>45077</v>
      </c>
    </row>
    <row r="155" spans="1:10" x14ac:dyDescent="0.25">
      <c r="A155" t="s">
        <v>2185</v>
      </c>
      <c r="B155" t="s">
        <v>1498</v>
      </c>
      <c r="C155" t="s">
        <v>2031</v>
      </c>
      <c r="D155" s="1">
        <v>45031</v>
      </c>
      <c r="H155" t="b">
        <v>1</v>
      </c>
      <c r="I155" s="1">
        <f>EOMONTH(tbl_Subscriptions[[#This Row],[Start_Date]],0)</f>
        <v>45046</v>
      </c>
      <c r="J155" s="1" t="str">
        <f>IF(tbl_Subscriptions[[#This Row],[Cancel_Date]]="","",EOMONTH(tbl_Subscriptions[[#This Row],[Cancel_Date]],0))</f>
        <v/>
      </c>
    </row>
    <row r="156" spans="1:10" x14ac:dyDescent="0.25">
      <c r="A156" t="s">
        <v>2186</v>
      </c>
      <c r="B156" t="s">
        <v>1942</v>
      </c>
      <c r="C156" t="s">
        <v>2034</v>
      </c>
      <c r="D156" s="1">
        <v>44348</v>
      </c>
      <c r="H156" t="b">
        <v>0</v>
      </c>
      <c r="I156" s="1">
        <f>EOMONTH(tbl_Subscriptions[[#This Row],[Start_Date]],0)</f>
        <v>44377</v>
      </c>
      <c r="J156" s="1" t="str">
        <f>IF(tbl_Subscriptions[[#This Row],[Cancel_Date]]="","",EOMONTH(tbl_Subscriptions[[#This Row],[Cancel_Date]],0))</f>
        <v/>
      </c>
    </row>
    <row r="157" spans="1:10" x14ac:dyDescent="0.25">
      <c r="A157" t="s">
        <v>2187</v>
      </c>
      <c r="B157" t="s">
        <v>1517</v>
      </c>
      <c r="C157" t="s">
        <v>2031</v>
      </c>
      <c r="D157" s="1">
        <v>44438</v>
      </c>
      <c r="E157">
        <v>44607</v>
      </c>
      <c r="F157">
        <v>44607</v>
      </c>
      <c r="G157" t="s">
        <v>2028</v>
      </c>
      <c r="H157" t="b">
        <v>1</v>
      </c>
      <c r="I157" s="1">
        <f>EOMONTH(tbl_Subscriptions[[#This Row],[Start_Date]],0)</f>
        <v>44439</v>
      </c>
      <c r="J157" s="1">
        <f>IF(tbl_Subscriptions[[#This Row],[Cancel_Date]]="","",EOMONTH(tbl_Subscriptions[[#This Row],[Cancel_Date]],0))</f>
        <v>44620</v>
      </c>
    </row>
    <row r="158" spans="1:10" x14ac:dyDescent="0.25">
      <c r="A158" t="s">
        <v>2188</v>
      </c>
      <c r="B158" t="s">
        <v>118</v>
      </c>
      <c r="C158" t="s">
        <v>2034</v>
      </c>
      <c r="D158" s="1">
        <v>44302</v>
      </c>
      <c r="E158">
        <v>44435</v>
      </c>
      <c r="F158">
        <v>44435</v>
      </c>
      <c r="G158" t="s">
        <v>2028</v>
      </c>
      <c r="H158" t="b">
        <v>0</v>
      </c>
      <c r="I158" s="1">
        <f>EOMONTH(tbl_Subscriptions[[#This Row],[Start_Date]],0)</f>
        <v>44316</v>
      </c>
      <c r="J158" s="1">
        <f>IF(tbl_Subscriptions[[#This Row],[Cancel_Date]]="","",EOMONTH(tbl_Subscriptions[[#This Row],[Cancel_Date]],0))</f>
        <v>44439</v>
      </c>
    </row>
    <row r="159" spans="1:10" x14ac:dyDescent="0.25">
      <c r="A159" t="s">
        <v>2189</v>
      </c>
      <c r="B159" t="s">
        <v>279</v>
      </c>
      <c r="C159" t="s">
        <v>2034</v>
      </c>
      <c r="D159" s="1">
        <v>44346</v>
      </c>
      <c r="H159" t="b">
        <v>0</v>
      </c>
      <c r="I159" s="1">
        <f>EOMONTH(tbl_Subscriptions[[#This Row],[Start_Date]],0)</f>
        <v>44347</v>
      </c>
      <c r="J159" s="1" t="str">
        <f>IF(tbl_Subscriptions[[#This Row],[Cancel_Date]]="","",EOMONTH(tbl_Subscriptions[[#This Row],[Cancel_Date]],0))</f>
        <v/>
      </c>
    </row>
    <row r="160" spans="1:10" x14ac:dyDescent="0.25">
      <c r="A160" t="s">
        <v>2190</v>
      </c>
      <c r="B160" t="s">
        <v>1011</v>
      </c>
      <c r="C160" t="s">
        <v>2031</v>
      </c>
      <c r="D160" s="1">
        <v>44459</v>
      </c>
      <c r="H160" t="b">
        <v>1</v>
      </c>
      <c r="I160" s="1">
        <f>EOMONTH(tbl_Subscriptions[[#This Row],[Start_Date]],0)</f>
        <v>44469</v>
      </c>
      <c r="J160" s="1" t="str">
        <f>IF(tbl_Subscriptions[[#This Row],[Cancel_Date]]="","",EOMONTH(tbl_Subscriptions[[#This Row],[Cancel_Date]],0))</f>
        <v/>
      </c>
    </row>
    <row r="161" spans="1:10" x14ac:dyDescent="0.25">
      <c r="A161" t="s">
        <v>2191</v>
      </c>
      <c r="B161" t="s">
        <v>1347</v>
      </c>
      <c r="C161" t="s">
        <v>2034</v>
      </c>
      <c r="D161" s="1">
        <v>44399</v>
      </c>
      <c r="E161">
        <v>44513</v>
      </c>
      <c r="F161">
        <v>44513</v>
      </c>
      <c r="G161" t="s">
        <v>2041</v>
      </c>
      <c r="H161" t="b">
        <v>0</v>
      </c>
      <c r="I161" s="1">
        <f>EOMONTH(tbl_Subscriptions[[#This Row],[Start_Date]],0)</f>
        <v>44408</v>
      </c>
      <c r="J161" s="1">
        <f>IF(tbl_Subscriptions[[#This Row],[Cancel_Date]]="","",EOMONTH(tbl_Subscriptions[[#This Row],[Cancel_Date]],0))</f>
        <v>44530</v>
      </c>
    </row>
    <row r="162" spans="1:10" x14ac:dyDescent="0.25">
      <c r="A162" t="s">
        <v>2192</v>
      </c>
      <c r="B162" t="s">
        <v>1396</v>
      </c>
      <c r="C162" t="s">
        <v>2027</v>
      </c>
      <c r="D162" s="1">
        <v>44374</v>
      </c>
      <c r="H162" t="b">
        <v>0</v>
      </c>
      <c r="I162" s="1">
        <f>EOMONTH(tbl_Subscriptions[[#This Row],[Start_Date]],0)</f>
        <v>44377</v>
      </c>
      <c r="J162" s="1" t="str">
        <f>IF(tbl_Subscriptions[[#This Row],[Cancel_Date]]="","",EOMONTH(tbl_Subscriptions[[#This Row],[Cancel_Date]],0))</f>
        <v/>
      </c>
    </row>
    <row r="163" spans="1:10" x14ac:dyDescent="0.25">
      <c r="A163" t="s">
        <v>2193</v>
      </c>
      <c r="B163" t="s">
        <v>304</v>
      </c>
      <c r="C163" t="s">
        <v>2034</v>
      </c>
      <c r="D163" s="1">
        <v>44813</v>
      </c>
      <c r="H163" t="b">
        <v>0</v>
      </c>
      <c r="I163" s="1">
        <f>EOMONTH(tbl_Subscriptions[[#This Row],[Start_Date]],0)</f>
        <v>44834</v>
      </c>
      <c r="J163" s="1" t="str">
        <f>IF(tbl_Subscriptions[[#This Row],[Cancel_Date]]="","",EOMONTH(tbl_Subscriptions[[#This Row],[Cancel_Date]],0))</f>
        <v/>
      </c>
    </row>
    <row r="164" spans="1:10" x14ac:dyDescent="0.25">
      <c r="A164" t="s">
        <v>2194</v>
      </c>
      <c r="B164" t="s">
        <v>346</v>
      </c>
      <c r="C164" t="s">
        <v>2027</v>
      </c>
      <c r="D164" s="1">
        <v>44353</v>
      </c>
      <c r="H164" t="b">
        <v>0</v>
      </c>
      <c r="I164" s="1">
        <f>EOMONTH(tbl_Subscriptions[[#This Row],[Start_Date]],0)</f>
        <v>44377</v>
      </c>
      <c r="J164" s="1" t="str">
        <f>IF(tbl_Subscriptions[[#This Row],[Cancel_Date]]="","",EOMONTH(tbl_Subscriptions[[#This Row],[Cancel_Date]],0))</f>
        <v/>
      </c>
    </row>
    <row r="165" spans="1:10" x14ac:dyDescent="0.25">
      <c r="A165" t="s">
        <v>2195</v>
      </c>
      <c r="B165" t="s">
        <v>1145</v>
      </c>
      <c r="C165" t="s">
        <v>2031</v>
      </c>
      <c r="D165" s="1">
        <v>44975</v>
      </c>
      <c r="H165" t="b">
        <v>0</v>
      </c>
      <c r="I165" s="1">
        <f>EOMONTH(tbl_Subscriptions[[#This Row],[Start_Date]],0)</f>
        <v>44985</v>
      </c>
      <c r="J165" s="1" t="str">
        <f>IF(tbl_Subscriptions[[#This Row],[Cancel_Date]]="","",EOMONTH(tbl_Subscriptions[[#This Row],[Cancel_Date]],0))</f>
        <v/>
      </c>
    </row>
    <row r="166" spans="1:10" x14ac:dyDescent="0.25">
      <c r="A166" t="s">
        <v>2196</v>
      </c>
      <c r="B166" t="s">
        <v>81</v>
      </c>
      <c r="C166" t="s">
        <v>2031</v>
      </c>
      <c r="D166" s="1">
        <v>44974</v>
      </c>
      <c r="E166">
        <v>45161</v>
      </c>
      <c r="F166">
        <v>45161</v>
      </c>
      <c r="G166" t="s">
        <v>2041</v>
      </c>
      <c r="H166" t="b">
        <v>0</v>
      </c>
      <c r="I166" s="1">
        <f>EOMONTH(tbl_Subscriptions[[#This Row],[Start_Date]],0)</f>
        <v>44985</v>
      </c>
      <c r="J166" s="1">
        <f>IF(tbl_Subscriptions[[#This Row],[Cancel_Date]]="","",EOMONTH(tbl_Subscriptions[[#This Row],[Cancel_Date]],0))</f>
        <v>45169</v>
      </c>
    </row>
    <row r="167" spans="1:10" x14ac:dyDescent="0.25">
      <c r="A167" t="s">
        <v>2197</v>
      </c>
      <c r="B167" t="s">
        <v>705</v>
      </c>
      <c r="C167" t="s">
        <v>2034</v>
      </c>
      <c r="D167" s="1">
        <v>44868</v>
      </c>
      <c r="E167">
        <v>44959</v>
      </c>
      <c r="F167">
        <v>44959</v>
      </c>
      <c r="G167" t="s">
        <v>2028</v>
      </c>
      <c r="H167" t="b">
        <v>0</v>
      </c>
      <c r="I167" s="1">
        <f>EOMONTH(tbl_Subscriptions[[#This Row],[Start_Date]],0)</f>
        <v>44895</v>
      </c>
      <c r="J167" s="1">
        <f>IF(tbl_Subscriptions[[#This Row],[Cancel_Date]]="","",EOMONTH(tbl_Subscriptions[[#This Row],[Cancel_Date]],0))</f>
        <v>44985</v>
      </c>
    </row>
    <row r="168" spans="1:10" x14ac:dyDescent="0.25">
      <c r="A168" t="s">
        <v>2198</v>
      </c>
      <c r="B168" t="s">
        <v>1324</v>
      </c>
      <c r="C168" t="s">
        <v>2027</v>
      </c>
      <c r="D168" s="1">
        <v>44274</v>
      </c>
      <c r="E168">
        <v>44459</v>
      </c>
      <c r="F168">
        <v>44459</v>
      </c>
      <c r="G168" t="s">
        <v>2037</v>
      </c>
      <c r="H168" t="b">
        <v>0</v>
      </c>
      <c r="I168" s="1">
        <f>EOMONTH(tbl_Subscriptions[[#This Row],[Start_Date]],0)</f>
        <v>44286</v>
      </c>
      <c r="J168" s="1">
        <f>IF(tbl_Subscriptions[[#This Row],[Cancel_Date]]="","",EOMONTH(tbl_Subscriptions[[#This Row],[Cancel_Date]],0))</f>
        <v>44469</v>
      </c>
    </row>
    <row r="169" spans="1:10" x14ac:dyDescent="0.25">
      <c r="A169" t="s">
        <v>2199</v>
      </c>
      <c r="B169" t="s">
        <v>1483</v>
      </c>
      <c r="C169" t="s">
        <v>2034</v>
      </c>
      <c r="D169" s="1">
        <v>44378</v>
      </c>
      <c r="H169" t="b">
        <v>0</v>
      </c>
      <c r="I169" s="1">
        <f>EOMONTH(tbl_Subscriptions[[#This Row],[Start_Date]],0)</f>
        <v>44408</v>
      </c>
      <c r="J169" s="1" t="str">
        <f>IF(tbl_Subscriptions[[#This Row],[Cancel_Date]]="","",EOMONTH(tbl_Subscriptions[[#This Row],[Cancel_Date]],0))</f>
        <v/>
      </c>
    </row>
    <row r="170" spans="1:10" x14ac:dyDescent="0.25">
      <c r="A170" t="s">
        <v>2200</v>
      </c>
      <c r="B170" t="s">
        <v>1335</v>
      </c>
      <c r="C170" t="s">
        <v>2031</v>
      </c>
      <c r="D170" s="1">
        <v>44988</v>
      </c>
      <c r="E170">
        <v>45185</v>
      </c>
      <c r="F170">
        <v>45185</v>
      </c>
      <c r="G170" t="s">
        <v>2028</v>
      </c>
      <c r="H170" t="b">
        <v>0</v>
      </c>
      <c r="I170" s="1">
        <f>EOMONTH(tbl_Subscriptions[[#This Row],[Start_Date]],0)</f>
        <v>45016</v>
      </c>
      <c r="J170" s="1">
        <f>IF(tbl_Subscriptions[[#This Row],[Cancel_Date]]="","",EOMONTH(tbl_Subscriptions[[#This Row],[Cancel_Date]],0))</f>
        <v>45199</v>
      </c>
    </row>
    <row r="171" spans="1:10" x14ac:dyDescent="0.25">
      <c r="A171" t="s">
        <v>2201</v>
      </c>
      <c r="B171" t="s">
        <v>756</v>
      </c>
      <c r="C171" t="s">
        <v>2034</v>
      </c>
      <c r="D171" s="1">
        <v>44840</v>
      </c>
      <c r="E171">
        <v>44997</v>
      </c>
      <c r="F171">
        <v>44997</v>
      </c>
      <c r="G171" t="s">
        <v>2041</v>
      </c>
      <c r="H171" t="b">
        <v>0</v>
      </c>
      <c r="I171" s="1">
        <f>EOMONTH(tbl_Subscriptions[[#This Row],[Start_Date]],0)</f>
        <v>44865</v>
      </c>
      <c r="J171" s="1">
        <f>IF(tbl_Subscriptions[[#This Row],[Cancel_Date]]="","",EOMONTH(tbl_Subscriptions[[#This Row],[Cancel_Date]],0))</f>
        <v>45016</v>
      </c>
    </row>
    <row r="172" spans="1:10" x14ac:dyDescent="0.25">
      <c r="A172" t="s">
        <v>2202</v>
      </c>
      <c r="B172" t="s">
        <v>1049</v>
      </c>
      <c r="C172" t="s">
        <v>2034</v>
      </c>
      <c r="D172" s="1">
        <v>44702</v>
      </c>
      <c r="H172" t="b">
        <v>0</v>
      </c>
      <c r="I172" s="1">
        <f>EOMONTH(tbl_Subscriptions[[#This Row],[Start_Date]],0)</f>
        <v>44712</v>
      </c>
      <c r="J172" s="1" t="str">
        <f>IF(tbl_Subscriptions[[#This Row],[Cancel_Date]]="","",EOMONTH(tbl_Subscriptions[[#This Row],[Cancel_Date]],0))</f>
        <v/>
      </c>
    </row>
    <row r="173" spans="1:10" x14ac:dyDescent="0.25">
      <c r="A173" t="s">
        <v>2203</v>
      </c>
      <c r="B173" t="s">
        <v>657</v>
      </c>
      <c r="C173" t="s">
        <v>2027</v>
      </c>
      <c r="D173" s="1">
        <v>44672</v>
      </c>
      <c r="E173">
        <v>44855</v>
      </c>
      <c r="F173">
        <v>44855</v>
      </c>
      <c r="G173" t="s">
        <v>2041</v>
      </c>
      <c r="H173" t="b">
        <v>0</v>
      </c>
      <c r="I173" s="1">
        <f>EOMONTH(tbl_Subscriptions[[#This Row],[Start_Date]],0)</f>
        <v>44681</v>
      </c>
      <c r="J173" s="1">
        <f>IF(tbl_Subscriptions[[#This Row],[Cancel_Date]]="","",EOMONTH(tbl_Subscriptions[[#This Row],[Cancel_Date]],0))</f>
        <v>44865</v>
      </c>
    </row>
    <row r="174" spans="1:10" x14ac:dyDescent="0.25">
      <c r="A174" t="s">
        <v>2204</v>
      </c>
      <c r="B174" t="s">
        <v>954</v>
      </c>
      <c r="C174" t="s">
        <v>2031</v>
      </c>
      <c r="D174" s="1">
        <v>44969</v>
      </c>
      <c r="H174" t="b">
        <v>0</v>
      </c>
      <c r="I174" s="1">
        <f>EOMONTH(tbl_Subscriptions[[#This Row],[Start_Date]],0)</f>
        <v>44985</v>
      </c>
      <c r="J174" s="1" t="str">
        <f>IF(tbl_Subscriptions[[#This Row],[Cancel_Date]]="","",EOMONTH(tbl_Subscriptions[[#This Row],[Cancel_Date]],0))</f>
        <v/>
      </c>
    </row>
    <row r="175" spans="1:10" x14ac:dyDescent="0.25">
      <c r="A175" t="s">
        <v>2205</v>
      </c>
      <c r="B175" t="s">
        <v>1134</v>
      </c>
      <c r="C175" t="s">
        <v>2034</v>
      </c>
      <c r="D175" s="1">
        <v>44774</v>
      </c>
      <c r="E175">
        <v>45011</v>
      </c>
      <c r="F175">
        <v>45011</v>
      </c>
      <c r="G175" t="s">
        <v>2041</v>
      </c>
      <c r="H175" t="b">
        <v>0</v>
      </c>
      <c r="I175" s="1">
        <f>EOMONTH(tbl_Subscriptions[[#This Row],[Start_Date]],0)</f>
        <v>44804</v>
      </c>
      <c r="J175" s="1">
        <f>IF(tbl_Subscriptions[[#This Row],[Cancel_Date]]="","",EOMONTH(tbl_Subscriptions[[#This Row],[Cancel_Date]],0))</f>
        <v>45016</v>
      </c>
    </row>
    <row r="176" spans="1:10" x14ac:dyDescent="0.25">
      <c r="A176" t="s">
        <v>2206</v>
      </c>
      <c r="B176" t="s">
        <v>1977</v>
      </c>
      <c r="C176" t="s">
        <v>2027</v>
      </c>
      <c r="D176" s="1">
        <v>44975</v>
      </c>
      <c r="H176" t="b">
        <v>0</v>
      </c>
      <c r="I176" s="1">
        <f>EOMONTH(tbl_Subscriptions[[#This Row],[Start_Date]],0)</f>
        <v>44985</v>
      </c>
      <c r="J176" s="1" t="str">
        <f>IF(tbl_Subscriptions[[#This Row],[Cancel_Date]]="","",EOMONTH(tbl_Subscriptions[[#This Row],[Cancel_Date]],0))</f>
        <v/>
      </c>
    </row>
    <row r="177" spans="1:10" x14ac:dyDescent="0.25">
      <c r="A177" t="s">
        <v>2207</v>
      </c>
      <c r="B177" t="s">
        <v>1232</v>
      </c>
      <c r="C177" t="s">
        <v>2034</v>
      </c>
      <c r="D177" s="1">
        <v>44790</v>
      </c>
      <c r="H177" t="b">
        <v>0</v>
      </c>
      <c r="I177" s="1">
        <f>EOMONTH(tbl_Subscriptions[[#This Row],[Start_Date]],0)</f>
        <v>44804</v>
      </c>
      <c r="J177" s="1" t="str">
        <f>IF(tbl_Subscriptions[[#This Row],[Cancel_Date]]="","",EOMONTH(tbl_Subscriptions[[#This Row],[Cancel_Date]],0))</f>
        <v/>
      </c>
    </row>
    <row r="178" spans="1:10" x14ac:dyDescent="0.25">
      <c r="A178" t="s">
        <v>2208</v>
      </c>
      <c r="B178" t="s">
        <v>1913</v>
      </c>
      <c r="C178" t="s">
        <v>2027</v>
      </c>
      <c r="D178" s="1">
        <v>44656</v>
      </c>
      <c r="E178">
        <v>44738</v>
      </c>
      <c r="F178">
        <v>44738</v>
      </c>
      <c r="G178" t="s">
        <v>2028</v>
      </c>
      <c r="H178" t="b">
        <v>0</v>
      </c>
      <c r="I178" s="1">
        <f>EOMONTH(tbl_Subscriptions[[#This Row],[Start_Date]],0)</f>
        <v>44681</v>
      </c>
      <c r="J178" s="1">
        <f>IF(tbl_Subscriptions[[#This Row],[Cancel_Date]]="","",EOMONTH(tbl_Subscriptions[[#This Row],[Cancel_Date]],0))</f>
        <v>44742</v>
      </c>
    </row>
    <row r="179" spans="1:10" x14ac:dyDescent="0.25">
      <c r="A179" t="s">
        <v>2209</v>
      </c>
      <c r="B179" t="s">
        <v>494</v>
      </c>
      <c r="C179" t="s">
        <v>2027</v>
      </c>
      <c r="D179" s="1">
        <v>44894</v>
      </c>
      <c r="E179">
        <v>44955</v>
      </c>
      <c r="F179">
        <v>44955</v>
      </c>
      <c r="G179" t="s">
        <v>2028</v>
      </c>
      <c r="H179" t="b">
        <v>0</v>
      </c>
      <c r="I179" s="1">
        <f>EOMONTH(tbl_Subscriptions[[#This Row],[Start_Date]],0)</f>
        <v>44895</v>
      </c>
      <c r="J179" s="1">
        <f>IF(tbl_Subscriptions[[#This Row],[Cancel_Date]]="","",EOMONTH(tbl_Subscriptions[[#This Row],[Cancel_Date]],0))</f>
        <v>44957</v>
      </c>
    </row>
    <row r="180" spans="1:10" x14ac:dyDescent="0.25">
      <c r="A180" t="s">
        <v>2210</v>
      </c>
      <c r="B180" t="s">
        <v>1553</v>
      </c>
      <c r="C180" t="s">
        <v>2034</v>
      </c>
      <c r="D180" s="1">
        <v>44775</v>
      </c>
      <c r="E180">
        <v>45010</v>
      </c>
      <c r="F180">
        <v>45010</v>
      </c>
      <c r="G180" t="s">
        <v>2041</v>
      </c>
      <c r="H180" t="b">
        <v>0</v>
      </c>
      <c r="I180" s="1">
        <f>EOMONTH(tbl_Subscriptions[[#This Row],[Start_Date]],0)</f>
        <v>44804</v>
      </c>
      <c r="J180" s="1">
        <f>IF(tbl_Subscriptions[[#This Row],[Cancel_Date]]="","",EOMONTH(tbl_Subscriptions[[#This Row],[Cancel_Date]],0))</f>
        <v>45016</v>
      </c>
    </row>
    <row r="181" spans="1:10" x14ac:dyDescent="0.25">
      <c r="A181" t="s">
        <v>2211</v>
      </c>
      <c r="B181" t="s">
        <v>1504</v>
      </c>
      <c r="C181" t="s">
        <v>2031</v>
      </c>
      <c r="D181" s="1">
        <v>44855</v>
      </c>
      <c r="H181" t="b">
        <v>0</v>
      </c>
      <c r="I181" s="1">
        <f>EOMONTH(tbl_Subscriptions[[#This Row],[Start_Date]],0)</f>
        <v>44865</v>
      </c>
      <c r="J181" s="1" t="str">
        <f>IF(tbl_Subscriptions[[#This Row],[Cancel_Date]]="","",EOMONTH(tbl_Subscriptions[[#This Row],[Cancel_Date]],0))</f>
        <v/>
      </c>
    </row>
    <row r="182" spans="1:10" x14ac:dyDescent="0.25">
      <c r="A182" t="s">
        <v>2212</v>
      </c>
      <c r="B182" t="s">
        <v>71</v>
      </c>
      <c r="C182" t="s">
        <v>2031</v>
      </c>
      <c r="D182" s="1">
        <v>44847</v>
      </c>
      <c r="H182" t="b">
        <v>0</v>
      </c>
      <c r="I182" s="1">
        <f>EOMONTH(tbl_Subscriptions[[#This Row],[Start_Date]],0)</f>
        <v>44865</v>
      </c>
      <c r="J182" s="1" t="str">
        <f>IF(tbl_Subscriptions[[#This Row],[Cancel_Date]]="","",EOMONTH(tbl_Subscriptions[[#This Row],[Cancel_Date]],0))</f>
        <v/>
      </c>
    </row>
    <row r="183" spans="1:10" x14ac:dyDescent="0.25">
      <c r="A183" t="s">
        <v>2213</v>
      </c>
      <c r="B183" t="s">
        <v>772</v>
      </c>
      <c r="C183" t="s">
        <v>2027</v>
      </c>
      <c r="D183" s="1">
        <v>44836</v>
      </c>
      <c r="E183">
        <v>44998</v>
      </c>
      <c r="F183">
        <v>44998</v>
      </c>
      <c r="G183" t="s">
        <v>2028</v>
      </c>
      <c r="H183" t="b">
        <v>0</v>
      </c>
      <c r="I183" s="1">
        <f>EOMONTH(tbl_Subscriptions[[#This Row],[Start_Date]],0)</f>
        <v>44865</v>
      </c>
      <c r="J183" s="1">
        <f>IF(tbl_Subscriptions[[#This Row],[Cancel_Date]]="","",EOMONTH(tbl_Subscriptions[[#This Row],[Cancel_Date]],0))</f>
        <v>45016</v>
      </c>
    </row>
    <row r="184" spans="1:10" x14ac:dyDescent="0.25">
      <c r="A184" t="s">
        <v>2214</v>
      </c>
      <c r="B184" t="s">
        <v>504</v>
      </c>
      <c r="C184" t="s">
        <v>2031</v>
      </c>
      <c r="D184" s="1">
        <v>44527</v>
      </c>
      <c r="E184">
        <v>44590</v>
      </c>
      <c r="F184">
        <v>44590</v>
      </c>
      <c r="G184" t="s">
        <v>2028</v>
      </c>
      <c r="H184" t="b">
        <v>0</v>
      </c>
      <c r="I184" s="1">
        <f>EOMONTH(tbl_Subscriptions[[#This Row],[Start_Date]],0)</f>
        <v>44530</v>
      </c>
      <c r="J184" s="1">
        <f>IF(tbl_Subscriptions[[#This Row],[Cancel_Date]]="","",EOMONTH(tbl_Subscriptions[[#This Row],[Cancel_Date]],0))</f>
        <v>44592</v>
      </c>
    </row>
    <row r="185" spans="1:10" x14ac:dyDescent="0.25">
      <c r="A185" t="s">
        <v>2215</v>
      </c>
      <c r="B185" t="s">
        <v>1686</v>
      </c>
      <c r="C185" t="s">
        <v>2027</v>
      </c>
      <c r="D185" s="1">
        <v>45081</v>
      </c>
      <c r="H185" t="b">
        <v>0</v>
      </c>
      <c r="I185" s="1">
        <f>EOMONTH(tbl_Subscriptions[[#This Row],[Start_Date]],0)</f>
        <v>45107</v>
      </c>
      <c r="J185" s="1" t="str">
        <f>IF(tbl_Subscriptions[[#This Row],[Cancel_Date]]="","",EOMONTH(tbl_Subscriptions[[#This Row],[Cancel_Date]],0))</f>
        <v/>
      </c>
    </row>
    <row r="186" spans="1:10" x14ac:dyDescent="0.25">
      <c r="A186" t="s">
        <v>2216</v>
      </c>
      <c r="B186" t="s">
        <v>1532</v>
      </c>
      <c r="C186" t="s">
        <v>2031</v>
      </c>
      <c r="D186" s="1">
        <v>44839</v>
      </c>
      <c r="H186" t="b">
        <v>0</v>
      </c>
      <c r="I186" s="1">
        <f>EOMONTH(tbl_Subscriptions[[#This Row],[Start_Date]],0)</f>
        <v>44865</v>
      </c>
      <c r="J186" s="1" t="str">
        <f>IF(tbl_Subscriptions[[#This Row],[Cancel_Date]]="","",EOMONTH(tbl_Subscriptions[[#This Row],[Cancel_Date]],0))</f>
        <v/>
      </c>
    </row>
    <row r="187" spans="1:10" x14ac:dyDescent="0.25">
      <c r="A187" t="s">
        <v>2217</v>
      </c>
      <c r="B187" t="s">
        <v>1406</v>
      </c>
      <c r="C187" t="s">
        <v>2034</v>
      </c>
      <c r="D187" s="1">
        <v>44520</v>
      </c>
      <c r="E187">
        <v>44719</v>
      </c>
      <c r="F187">
        <v>44719</v>
      </c>
      <c r="G187" t="s">
        <v>2028</v>
      </c>
      <c r="H187" t="b">
        <v>0</v>
      </c>
      <c r="I187" s="1">
        <f>EOMONTH(tbl_Subscriptions[[#This Row],[Start_Date]],0)</f>
        <v>44530</v>
      </c>
      <c r="J187" s="1">
        <f>IF(tbl_Subscriptions[[#This Row],[Cancel_Date]]="","",EOMONTH(tbl_Subscriptions[[#This Row],[Cancel_Date]],0))</f>
        <v>44742</v>
      </c>
    </row>
    <row r="188" spans="1:10" x14ac:dyDescent="0.25">
      <c r="A188" t="s">
        <v>2218</v>
      </c>
      <c r="B188" t="s">
        <v>1154</v>
      </c>
      <c r="C188" t="s">
        <v>2031</v>
      </c>
      <c r="D188" s="1">
        <v>44351</v>
      </c>
      <c r="E188">
        <v>44617</v>
      </c>
      <c r="F188">
        <v>44617</v>
      </c>
      <c r="G188" t="s">
        <v>2028</v>
      </c>
      <c r="H188" t="b">
        <v>0</v>
      </c>
      <c r="I188" s="1">
        <f>EOMONTH(tbl_Subscriptions[[#This Row],[Start_Date]],0)</f>
        <v>44377</v>
      </c>
      <c r="J188" s="1">
        <f>IF(tbl_Subscriptions[[#This Row],[Cancel_Date]]="","",EOMONTH(tbl_Subscriptions[[#This Row],[Cancel_Date]],0))</f>
        <v>44620</v>
      </c>
    </row>
    <row r="189" spans="1:10" x14ac:dyDescent="0.25">
      <c r="A189" t="s">
        <v>2219</v>
      </c>
      <c r="B189" t="s">
        <v>427</v>
      </c>
      <c r="C189" t="s">
        <v>2027</v>
      </c>
      <c r="D189" s="1">
        <v>44647</v>
      </c>
      <c r="E189">
        <v>44898</v>
      </c>
      <c r="F189">
        <v>44898</v>
      </c>
      <c r="G189" t="s">
        <v>2037</v>
      </c>
      <c r="H189" t="b">
        <v>0</v>
      </c>
      <c r="I189" s="1">
        <f>EOMONTH(tbl_Subscriptions[[#This Row],[Start_Date]],0)</f>
        <v>44651</v>
      </c>
      <c r="J189" s="1">
        <f>IF(tbl_Subscriptions[[#This Row],[Cancel_Date]]="","",EOMONTH(tbl_Subscriptions[[#This Row],[Cancel_Date]],0))</f>
        <v>44926</v>
      </c>
    </row>
    <row r="190" spans="1:10" x14ac:dyDescent="0.25">
      <c r="A190" t="s">
        <v>2220</v>
      </c>
      <c r="B190" t="s">
        <v>1049</v>
      </c>
      <c r="C190" t="s">
        <v>2027</v>
      </c>
      <c r="D190" s="1">
        <v>44266</v>
      </c>
      <c r="H190" t="b">
        <v>1</v>
      </c>
      <c r="I190" s="1">
        <f>EOMONTH(tbl_Subscriptions[[#This Row],[Start_Date]],0)</f>
        <v>44286</v>
      </c>
      <c r="J190" s="1" t="str">
        <f>IF(tbl_Subscriptions[[#This Row],[Cancel_Date]]="","",EOMONTH(tbl_Subscriptions[[#This Row],[Cancel_Date]],0))</f>
        <v/>
      </c>
    </row>
    <row r="191" spans="1:10" x14ac:dyDescent="0.25">
      <c r="A191" t="s">
        <v>2221</v>
      </c>
      <c r="B191" t="s">
        <v>1784</v>
      </c>
      <c r="C191" t="s">
        <v>2031</v>
      </c>
      <c r="D191" s="1">
        <v>44677</v>
      </c>
      <c r="E191">
        <v>44925</v>
      </c>
      <c r="F191">
        <v>44925</v>
      </c>
      <c r="G191" t="s">
        <v>2028</v>
      </c>
      <c r="H191" t="b">
        <v>0</v>
      </c>
      <c r="I191" s="1">
        <f>EOMONTH(tbl_Subscriptions[[#This Row],[Start_Date]],0)</f>
        <v>44681</v>
      </c>
      <c r="J191" s="1">
        <f>IF(tbl_Subscriptions[[#This Row],[Cancel_Date]]="","",EOMONTH(tbl_Subscriptions[[#This Row],[Cancel_Date]],0))</f>
        <v>44926</v>
      </c>
    </row>
    <row r="192" spans="1:10" x14ac:dyDescent="0.25">
      <c r="A192" t="s">
        <v>2222</v>
      </c>
      <c r="B192" t="s">
        <v>686</v>
      </c>
      <c r="C192" t="s">
        <v>2034</v>
      </c>
      <c r="D192" s="1">
        <v>44649</v>
      </c>
      <c r="H192" t="b">
        <v>0</v>
      </c>
      <c r="I192" s="1">
        <f>EOMONTH(tbl_Subscriptions[[#This Row],[Start_Date]],0)</f>
        <v>44651</v>
      </c>
      <c r="J192" s="1" t="str">
        <f>IF(tbl_Subscriptions[[#This Row],[Cancel_Date]]="","",EOMONTH(tbl_Subscriptions[[#This Row],[Cancel_Date]],0))</f>
        <v/>
      </c>
    </row>
    <row r="193" spans="1:10" x14ac:dyDescent="0.25">
      <c r="A193" t="s">
        <v>2223</v>
      </c>
      <c r="B193" t="s">
        <v>1239</v>
      </c>
      <c r="C193" t="s">
        <v>2027</v>
      </c>
      <c r="D193" s="1">
        <v>44843</v>
      </c>
      <c r="H193" t="b">
        <v>0</v>
      </c>
      <c r="I193" s="1">
        <f>EOMONTH(tbl_Subscriptions[[#This Row],[Start_Date]],0)</f>
        <v>44865</v>
      </c>
      <c r="J193" s="1" t="str">
        <f>IF(tbl_Subscriptions[[#This Row],[Cancel_Date]]="","",EOMONTH(tbl_Subscriptions[[#This Row],[Cancel_Date]],0))</f>
        <v/>
      </c>
    </row>
    <row r="194" spans="1:10" x14ac:dyDescent="0.25">
      <c r="A194" t="s">
        <v>2224</v>
      </c>
      <c r="B194" t="s">
        <v>853</v>
      </c>
      <c r="C194" t="s">
        <v>2027</v>
      </c>
      <c r="D194" s="1">
        <v>44507</v>
      </c>
      <c r="E194">
        <v>44765</v>
      </c>
      <c r="F194">
        <v>44765</v>
      </c>
      <c r="G194" t="s">
        <v>2028</v>
      </c>
      <c r="H194" t="b">
        <v>0</v>
      </c>
      <c r="I194" s="1">
        <f>EOMONTH(tbl_Subscriptions[[#This Row],[Start_Date]],0)</f>
        <v>44530</v>
      </c>
      <c r="J194" s="1">
        <f>IF(tbl_Subscriptions[[#This Row],[Cancel_Date]]="","",EOMONTH(tbl_Subscriptions[[#This Row],[Cancel_Date]],0))</f>
        <v>44773</v>
      </c>
    </row>
    <row r="195" spans="1:10" x14ac:dyDescent="0.25">
      <c r="A195" t="s">
        <v>2225</v>
      </c>
      <c r="B195" t="s">
        <v>894</v>
      </c>
      <c r="C195" t="s">
        <v>2027</v>
      </c>
      <c r="D195" s="1">
        <v>45012</v>
      </c>
      <c r="E195">
        <v>45167</v>
      </c>
      <c r="F195">
        <v>45167</v>
      </c>
      <c r="G195" t="s">
        <v>2037</v>
      </c>
      <c r="H195" t="b">
        <v>0</v>
      </c>
      <c r="I195" s="1">
        <f>EOMONTH(tbl_Subscriptions[[#This Row],[Start_Date]],0)</f>
        <v>45016</v>
      </c>
      <c r="J195" s="1">
        <f>IF(tbl_Subscriptions[[#This Row],[Cancel_Date]]="","",EOMONTH(tbl_Subscriptions[[#This Row],[Cancel_Date]],0))</f>
        <v>45169</v>
      </c>
    </row>
    <row r="196" spans="1:10" x14ac:dyDescent="0.25">
      <c r="A196" t="s">
        <v>2226</v>
      </c>
      <c r="B196" t="s">
        <v>1777</v>
      </c>
      <c r="C196" t="s">
        <v>2027</v>
      </c>
      <c r="D196" s="1">
        <v>44478</v>
      </c>
      <c r="E196">
        <v>44718</v>
      </c>
      <c r="F196">
        <v>44718</v>
      </c>
      <c r="G196" t="s">
        <v>2037</v>
      </c>
      <c r="H196" t="b">
        <v>0</v>
      </c>
      <c r="I196" s="1">
        <f>EOMONTH(tbl_Subscriptions[[#This Row],[Start_Date]],0)</f>
        <v>44500</v>
      </c>
      <c r="J196" s="1">
        <f>IF(tbl_Subscriptions[[#This Row],[Cancel_Date]]="","",EOMONTH(tbl_Subscriptions[[#This Row],[Cancel_Date]],0))</f>
        <v>44742</v>
      </c>
    </row>
    <row r="197" spans="1:10" x14ac:dyDescent="0.25">
      <c r="A197" t="s">
        <v>2227</v>
      </c>
      <c r="B197" t="s">
        <v>385</v>
      </c>
      <c r="C197" t="s">
        <v>2027</v>
      </c>
      <c r="D197" s="1">
        <v>44802</v>
      </c>
      <c r="H197" t="b">
        <v>0</v>
      </c>
      <c r="I197" s="1">
        <f>EOMONTH(tbl_Subscriptions[[#This Row],[Start_Date]],0)</f>
        <v>44804</v>
      </c>
      <c r="J197" s="1" t="str">
        <f>IF(tbl_Subscriptions[[#This Row],[Cancel_Date]]="","",EOMONTH(tbl_Subscriptions[[#This Row],[Cancel_Date]],0))</f>
        <v/>
      </c>
    </row>
    <row r="198" spans="1:10" x14ac:dyDescent="0.25">
      <c r="A198" t="s">
        <v>2228</v>
      </c>
      <c r="B198" t="s">
        <v>1020</v>
      </c>
      <c r="C198" t="s">
        <v>2034</v>
      </c>
      <c r="D198" s="1">
        <v>44254</v>
      </c>
      <c r="E198">
        <v>44480</v>
      </c>
      <c r="F198">
        <v>44480</v>
      </c>
      <c r="G198" t="s">
        <v>2028</v>
      </c>
      <c r="H198" t="b">
        <v>0</v>
      </c>
      <c r="I198" s="1">
        <f>EOMONTH(tbl_Subscriptions[[#This Row],[Start_Date]],0)</f>
        <v>44255</v>
      </c>
      <c r="J198" s="1">
        <f>IF(tbl_Subscriptions[[#This Row],[Cancel_Date]]="","",EOMONTH(tbl_Subscriptions[[#This Row],[Cancel_Date]],0))</f>
        <v>44500</v>
      </c>
    </row>
    <row r="199" spans="1:10" x14ac:dyDescent="0.25">
      <c r="A199" t="s">
        <v>2229</v>
      </c>
      <c r="B199" t="s">
        <v>268</v>
      </c>
      <c r="C199" t="s">
        <v>2031</v>
      </c>
      <c r="D199" s="1">
        <v>44557</v>
      </c>
      <c r="H199" t="b">
        <v>0</v>
      </c>
      <c r="I199" s="1">
        <f>EOMONTH(tbl_Subscriptions[[#This Row],[Start_Date]],0)</f>
        <v>44561</v>
      </c>
      <c r="J199" s="1" t="str">
        <f>IF(tbl_Subscriptions[[#This Row],[Cancel_Date]]="","",EOMONTH(tbl_Subscriptions[[#This Row],[Cancel_Date]],0))</f>
        <v/>
      </c>
    </row>
    <row r="200" spans="1:10" x14ac:dyDescent="0.25">
      <c r="A200" t="s">
        <v>2230</v>
      </c>
      <c r="B200" t="s">
        <v>1958</v>
      </c>
      <c r="C200" t="s">
        <v>2034</v>
      </c>
      <c r="D200" s="1">
        <v>44716</v>
      </c>
      <c r="H200" t="b">
        <v>0</v>
      </c>
      <c r="I200" s="1">
        <f>EOMONTH(tbl_Subscriptions[[#This Row],[Start_Date]],0)</f>
        <v>44742</v>
      </c>
      <c r="J200" s="1" t="str">
        <f>IF(tbl_Subscriptions[[#This Row],[Cancel_Date]]="","",EOMONTH(tbl_Subscriptions[[#This Row],[Cancel_Date]],0))</f>
        <v/>
      </c>
    </row>
    <row r="201" spans="1:10" x14ac:dyDescent="0.25">
      <c r="A201" t="s">
        <v>2231</v>
      </c>
      <c r="B201" t="s">
        <v>1637</v>
      </c>
      <c r="C201" t="s">
        <v>2034</v>
      </c>
      <c r="D201" s="1">
        <v>44272</v>
      </c>
      <c r="H201" t="b">
        <v>0</v>
      </c>
      <c r="I201" s="1">
        <f>EOMONTH(tbl_Subscriptions[[#This Row],[Start_Date]],0)</f>
        <v>44286</v>
      </c>
      <c r="J201" s="1" t="str">
        <f>IF(tbl_Subscriptions[[#This Row],[Cancel_Date]]="","",EOMONTH(tbl_Subscriptions[[#This Row],[Cancel_Date]],0))</f>
        <v/>
      </c>
    </row>
    <row r="202" spans="1:10" x14ac:dyDescent="0.25">
      <c r="A202" t="s">
        <v>2232</v>
      </c>
      <c r="B202" t="s">
        <v>1282</v>
      </c>
      <c r="C202" t="s">
        <v>2027</v>
      </c>
      <c r="D202" s="1">
        <v>44514</v>
      </c>
      <c r="E202">
        <v>44553</v>
      </c>
      <c r="F202">
        <v>44553</v>
      </c>
      <c r="G202" t="s">
        <v>2041</v>
      </c>
      <c r="H202" t="b">
        <v>0</v>
      </c>
      <c r="I202" s="1">
        <f>EOMONTH(tbl_Subscriptions[[#This Row],[Start_Date]],0)</f>
        <v>44530</v>
      </c>
      <c r="J202" s="1">
        <f>IF(tbl_Subscriptions[[#This Row],[Cancel_Date]]="","",EOMONTH(tbl_Subscriptions[[#This Row],[Cancel_Date]],0))</f>
        <v>44561</v>
      </c>
    </row>
    <row r="203" spans="1:10" x14ac:dyDescent="0.25">
      <c r="A203" t="s">
        <v>2233</v>
      </c>
      <c r="B203" t="s">
        <v>398</v>
      </c>
      <c r="C203" t="s">
        <v>2034</v>
      </c>
      <c r="D203" s="1">
        <v>44669</v>
      </c>
      <c r="H203" t="b">
        <v>0</v>
      </c>
      <c r="I203" s="1">
        <f>EOMONTH(tbl_Subscriptions[[#This Row],[Start_Date]],0)</f>
        <v>44681</v>
      </c>
      <c r="J203" s="1" t="str">
        <f>IF(tbl_Subscriptions[[#This Row],[Cancel_Date]]="","",EOMONTH(tbl_Subscriptions[[#This Row],[Cancel_Date]],0))</f>
        <v/>
      </c>
    </row>
    <row r="204" spans="1:10" x14ac:dyDescent="0.25">
      <c r="A204" t="s">
        <v>2234</v>
      </c>
      <c r="B204" t="s">
        <v>1949</v>
      </c>
      <c r="C204" t="s">
        <v>2027</v>
      </c>
      <c r="D204" s="1">
        <v>44659</v>
      </c>
      <c r="H204" t="b">
        <v>0</v>
      </c>
      <c r="I204" s="1">
        <f>EOMONTH(tbl_Subscriptions[[#This Row],[Start_Date]],0)</f>
        <v>44681</v>
      </c>
      <c r="J204" s="1" t="str">
        <f>IF(tbl_Subscriptions[[#This Row],[Cancel_Date]]="","",EOMONTH(tbl_Subscriptions[[#This Row],[Cancel_Date]],0))</f>
        <v/>
      </c>
    </row>
    <row r="205" spans="1:10" x14ac:dyDescent="0.25">
      <c r="A205" t="s">
        <v>2235</v>
      </c>
      <c r="B205" t="s">
        <v>890</v>
      </c>
      <c r="C205" t="s">
        <v>2034</v>
      </c>
      <c r="D205" s="1">
        <v>44235</v>
      </c>
      <c r="H205" t="b">
        <v>0</v>
      </c>
      <c r="I205" s="1">
        <f>EOMONTH(tbl_Subscriptions[[#This Row],[Start_Date]],0)</f>
        <v>44255</v>
      </c>
      <c r="J205" s="1" t="str">
        <f>IF(tbl_Subscriptions[[#This Row],[Cancel_Date]]="","",EOMONTH(tbl_Subscriptions[[#This Row],[Cancel_Date]],0))</f>
        <v/>
      </c>
    </row>
    <row r="206" spans="1:10" x14ac:dyDescent="0.25">
      <c r="A206" t="s">
        <v>2236</v>
      </c>
      <c r="B206" t="s">
        <v>853</v>
      </c>
      <c r="C206" t="s">
        <v>2027</v>
      </c>
      <c r="D206" s="1">
        <v>44255</v>
      </c>
      <c r="H206" t="b">
        <v>0</v>
      </c>
      <c r="I206" s="1">
        <f>EOMONTH(tbl_Subscriptions[[#This Row],[Start_Date]],0)</f>
        <v>44255</v>
      </c>
      <c r="J206" s="1" t="str">
        <f>IF(tbl_Subscriptions[[#This Row],[Cancel_Date]]="","",EOMONTH(tbl_Subscriptions[[#This Row],[Cancel_Date]],0))</f>
        <v/>
      </c>
    </row>
    <row r="207" spans="1:10" x14ac:dyDescent="0.25">
      <c r="A207" t="s">
        <v>2237</v>
      </c>
      <c r="B207" t="s">
        <v>1513</v>
      </c>
      <c r="C207" t="s">
        <v>2027</v>
      </c>
      <c r="D207" s="1">
        <v>44574</v>
      </c>
      <c r="H207" t="b">
        <v>0</v>
      </c>
      <c r="I207" s="1">
        <f>EOMONTH(tbl_Subscriptions[[#This Row],[Start_Date]],0)</f>
        <v>44592</v>
      </c>
      <c r="J207" s="1" t="str">
        <f>IF(tbl_Subscriptions[[#This Row],[Cancel_Date]]="","",EOMONTH(tbl_Subscriptions[[#This Row],[Cancel_Date]],0))</f>
        <v/>
      </c>
    </row>
    <row r="208" spans="1:10" x14ac:dyDescent="0.25">
      <c r="A208" t="s">
        <v>2238</v>
      </c>
      <c r="B208" t="s">
        <v>793</v>
      </c>
      <c r="C208" t="s">
        <v>2034</v>
      </c>
      <c r="D208" s="1">
        <v>45048</v>
      </c>
      <c r="H208" t="b">
        <v>0</v>
      </c>
      <c r="I208" s="1">
        <f>EOMONTH(tbl_Subscriptions[[#This Row],[Start_Date]],0)</f>
        <v>45077</v>
      </c>
      <c r="J208" s="1" t="str">
        <f>IF(tbl_Subscriptions[[#This Row],[Cancel_Date]]="","",EOMONTH(tbl_Subscriptions[[#This Row],[Cancel_Date]],0))</f>
        <v/>
      </c>
    </row>
    <row r="209" spans="1:10" x14ac:dyDescent="0.25">
      <c r="A209" t="s">
        <v>2239</v>
      </c>
      <c r="B209" t="s">
        <v>937</v>
      </c>
      <c r="C209" t="s">
        <v>2034</v>
      </c>
      <c r="D209" s="1">
        <v>44490</v>
      </c>
      <c r="H209" t="b">
        <v>0</v>
      </c>
      <c r="I209" s="1">
        <f>EOMONTH(tbl_Subscriptions[[#This Row],[Start_Date]],0)</f>
        <v>44500</v>
      </c>
      <c r="J209" s="1" t="str">
        <f>IF(tbl_Subscriptions[[#This Row],[Cancel_Date]]="","",EOMONTH(tbl_Subscriptions[[#This Row],[Cancel_Date]],0))</f>
        <v/>
      </c>
    </row>
    <row r="210" spans="1:10" x14ac:dyDescent="0.25">
      <c r="A210" t="s">
        <v>2240</v>
      </c>
      <c r="B210" t="s">
        <v>1743</v>
      </c>
      <c r="C210" t="s">
        <v>2031</v>
      </c>
      <c r="D210" s="1">
        <v>44275</v>
      </c>
      <c r="E210">
        <v>44468</v>
      </c>
      <c r="F210">
        <v>44468</v>
      </c>
      <c r="G210" t="s">
        <v>2037</v>
      </c>
      <c r="H210" t="b">
        <v>0</v>
      </c>
      <c r="I210" s="1">
        <f>EOMONTH(tbl_Subscriptions[[#This Row],[Start_Date]],0)</f>
        <v>44286</v>
      </c>
      <c r="J210" s="1">
        <f>IF(tbl_Subscriptions[[#This Row],[Cancel_Date]]="","",EOMONTH(tbl_Subscriptions[[#This Row],[Cancel_Date]],0))</f>
        <v>44469</v>
      </c>
    </row>
    <row r="211" spans="1:10" x14ac:dyDescent="0.25">
      <c r="A211" t="s">
        <v>2241</v>
      </c>
      <c r="B211" t="s">
        <v>473</v>
      </c>
      <c r="C211" t="s">
        <v>2031</v>
      </c>
      <c r="D211" s="1">
        <v>44857</v>
      </c>
      <c r="E211">
        <v>45030</v>
      </c>
      <c r="F211">
        <v>45030</v>
      </c>
      <c r="G211" t="s">
        <v>2028</v>
      </c>
      <c r="H211" t="b">
        <v>0</v>
      </c>
      <c r="I211" s="1">
        <f>EOMONTH(tbl_Subscriptions[[#This Row],[Start_Date]],0)</f>
        <v>44865</v>
      </c>
      <c r="J211" s="1">
        <f>IF(tbl_Subscriptions[[#This Row],[Cancel_Date]]="","",EOMONTH(tbl_Subscriptions[[#This Row],[Cancel_Date]],0))</f>
        <v>45046</v>
      </c>
    </row>
    <row r="212" spans="1:10" x14ac:dyDescent="0.25">
      <c r="A212" t="s">
        <v>2242</v>
      </c>
      <c r="B212" t="s">
        <v>384</v>
      </c>
      <c r="C212" t="s">
        <v>2031</v>
      </c>
      <c r="D212" s="1">
        <v>45081</v>
      </c>
      <c r="H212" t="b">
        <v>0</v>
      </c>
      <c r="I212" s="1">
        <f>EOMONTH(tbl_Subscriptions[[#This Row],[Start_Date]],0)</f>
        <v>45107</v>
      </c>
      <c r="J212" s="1" t="str">
        <f>IF(tbl_Subscriptions[[#This Row],[Cancel_Date]]="","",EOMONTH(tbl_Subscriptions[[#This Row],[Cancel_Date]],0))</f>
        <v/>
      </c>
    </row>
    <row r="213" spans="1:10" x14ac:dyDescent="0.25">
      <c r="A213" t="s">
        <v>2243</v>
      </c>
      <c r="B213" t="s">
        <v>1332</v>
      </c>
      <c r="C213" t="s">
        <v>2034</v>
      </c>
      <c r="D213" s="1">
        <v>45072</v>
      </c>
      <c r="H213" t="b">
        <v>1</v>
      </c>
      <c r="I213" s="1">
        <f>EOMONTH(tbl_Subscriptions[[#This Row],[Start_Date]],0)</f>
        <v>45077</v>
      </c>
      <c r="J213" s="1" t="str">
        <f>IF(tbl_Subscriptions[[#This Row],[Cancel_Date]]="","",EOMONTH(tbl_Subscriptions[[#This Row],[Cancel_Date]],0))</f>
        <v/>
      </c>
    </row>
    <row r="214" spans="1:10" x14ac:dyDescent="0.25">
      <c r="A214" t="s">
        <v>2244</v>
      </c>
      <c r="B214" t="s">
        <v>1916</v>
      </c>
      <c r="C214" t="s">
        <v>2034</v>
      </c>
      <c r="D214" s="1">
        <v>44289</v>
      </c>
      <c r="H214" t="b">
        <v>0</v>
      </c>
      <c r="I214" s="1">
        <f>EOMONTH(tbl_Subscriptions[[#This Row],[Start_Date]],0)</f>
        <v>44316</v>
      </c>
      <c r="J214" s="1" t="str">
        <f>IF(tbl_Subscriptions[[#This Row],[Cancel_Date]]="","",EOMONTH(tbl_Subscriptions[[#This Row],[Cancel_Date]],0))</f>
        <v/>
      </c>
    </row>
    <row r="215" spans="1:10" x14ac:dyDescent="0.25">
      <c r="A215" t="s">
        <v>2245</v>
      </c>
      <c r="B215" t="s">
        <v>421</v>
      </c>
      <c r="C215" t="s">
        <v>2027</v>
      </c>
      <c r="D215" s="1">
        <v>44826</v>
      </c>
      <c r="H215" t="b">
        <v>1</v>
      </c>
      <c r="I215" s="1">
        <f>EOMONTH(tbl_Subscriptions[[#This Row],[Start_Date]],0)</f>
        <v>44834</v>
      </c>
      <c r="J215" s="1" t="str">
        <f>IF(tbl_Subscriptions[[#This Row],[Cancel_Date]]="","",EOMONTH(tbl_Subscriptions[[#This Row],[Cancel_Date]],0))</f>
        <v/>
      </c>
    </row>
    <row r="216" spans="1:10" x14ac:dyDescent="0.25">
      <c r="A216" t="s">
        <v>2246</v>
      </c>
      <c r="B216" t="s">
        <v>76</v>
      </c>
      <c r="C216" t="s">
        <v>2031</v>
      </c>
      <c r="D216" s="1">
        <v>44805</v>
      </c>
      <c r="E216">
        <v>44916</v>
      </c>
      <c r="F216">
        <v>44916</v>
      </c>
      <c r="G216" t="s">
        <v>2028</v>
      </c>
      <c r="H216" t="b">
        <v>1</v>
      </c>
      <c r="I216" s="1">
        <f>EOMONTH(tbl_Subscriptions[[#This Row],[Start_Date]],0)</f>
        <v>44834</v>
      </c>
      <c r="J216" s="1">
        <f>IF(tbl_Subscriptions[[#This Row],[Cancel_Date]]="","",EOMONTH(tbl_Subscriptions[[#This Row],[Cancel_Date]],0))</f>
        <v>44926</v>
      </c>
    </row>
    <row r="217" spans="1:10" x14ac:dyDescent="0.25">
      <c r="A217" t="s">
        <v>2247</v>
      </c>
      <c r="B217" t="s">
        <v>539</v>
      </c>
      <c r="C217" t="s">
        <v>2027</v>
      </c>
      <c r="D217" s="1">
        <v>44716</v>
      </c>
      <c r="E217">
        <v>44869</v>
      </c>
      <c r="F217">
        <v>44869</v>
      </c>
      <c r="G217" t="s">
        <v>2041</v>
      </c>
      <c r="H217" t="b">
        <v>0</v>
      </c>
      <c r="I217" s="1">
        <f>EOMONTH(tbl_Subscriptions[[#This Row],[Start_Date]],0)</f>
        <v>44742</v>
      </c>
      <c r="J217" s="1">
        <f>IF(tbl_Subscriptions[[#This Row],[Cancel_Date]]="","",EOMONTH(tbl_Subscriptions[[#This Row],[Cancel_Date]],0))</f>
        <v>44895</v>
      </c>
    </row>
    <row r="218" spans="1:10" x14ac:dyDescent="0.25">
      <c r="A218" t="s">
        <v>2248</v>
      </c>
      <c r="B218" t="s">
        <v>1346</v>
      </c>
      <c r="C218" t="s">
        <v>2027</v>
      </c>
      <c r="D218" s="1">
        <v>44590</v>
      </c>
      <c r="H218" t="b">
        <v>0</v>
      </c>
      <c r="I218" s="1">
        <f>EOMONTH(tbl_Subscriptions[[#This Row],[Start_Date]],0)</f>
        <v>44592</v>
      </c>
      <c r="J218" s="1" t="str">
        <f>IF(tbl_Subscriptions[[#This Row],[Cancel_Date]]="","",EOMONTH(tbl_Subscriptions[[#This Row],[Cancel_Date]],0))</f>
        <v/>
      </c>
    </row>
    <row r="219" spans="1:10" x14ac:dyDescent="0.25">
      <c r="A219" t="s">
        <v>2249</v>
      </c>
      <c r="B219" t="s">
        <v>1157</v>
      </c>
      <c r="C219" t="s">
        <v>2027</v>
      </c>
      <c r="D219" s="1">
        <v>44670</v>
      </c>
      <c r="H219" t="b">
        <v>0</v>
      </c>
      <c r="I219" s="1">
        <f>EOMONTH(tbl_Subscriptions[[#This Row],[Start_Date]],0)</f>
        <v>44681</v>
      </c>
      <c r="J219" s="1" t="str">
        <f>IF(tbl_Subscriptions[[#This Row],[Cancel_Date]]="","",EOMONTH(tbl_Subscriptions[[#This Row],[Cancel_Date]],0))</f>
        <v/>
      </c>
    </row>
    <row r="220" spans="1:10" x14ac:dyDescent="0.25">
      <c r="A220" t="s">
        <v>2250</v>
      </c>
      <c r="B220" t="s">
        <v>228</v>
      </c>
      <c r="C220" t="s">
        <v>2027</v>
      </c>
      <c r="D220" s="1">
        <v>44791</v>
      </c>
      <c r="H220" t="b">
        <v>1</v>
      </c>
      <c r="I220" s="1">
        <f>EOMONTH(tbl_Subscriptions[[#This Row],[Start_Date]],0)</f>
        <v>44804</v>
      </c>
      <c r="J220" s="1" t="str">
        <f>IF(tbl_Subscriptions[[#This Row],[Cancel_Date]]="","",EOMONTH(tbl_Subscriptions[[#This Row],[Cancel_Date]],0))</f>
        <v/>
      </c>
    </row>
    <row r="221" spans="1:10" x14ac:dyDescent="0.25">
      <c r="A221" t="s">
        <v>2251</v>
      </c>
      <c r="B221" t="s">
        <v>1083</v>
      </c>
      <c r="C221" t="s">
        <v>2031</v>
      </c>
      <c r="D221" s="1">
        <v>44764</v>
      </c>
      <c r="H221" t="b">
        <v>0</v>
      </c>
      <c r="I221" s="1">
        <f>EOMONTH(tbl_Subscriptions[[#This Row],[Start_Date]],0)</f>
        <v>44773</v>
      </c>
      <c r="J221" s="1" t="str">
        <f>IF(tbl_Subscriptions[[#This Row],[Cancel_Date]]="","",EOMONTH(tbl_Subscriptions[[#This Row],[Cancel_Date]],0))</f>
        <v/>
      </c>
    </row>
    <row r="222" spans="1:10" x14ac:dyDescent="0.25">
      <c r="A222" t="s">
        <v>2252</v>
      </c>
      <c r="B222" t="s">
        <v>834</v>
      </c>
      <c r="C222" t="s">
        <v>2027</v>
      </c>
      <c r="D222" s="1">
        <v>45007</v>
      </c>
      <c r="H222" t="b">
        <v>0</v>
      </c>
      <c r="I222" s="1">
        <f>EOMONTH(tbl_Subscriptions[[#This Row],[Start_Date]],0)</f>
        <v>45016</v>
      </c>
      <c r="J222" s="1" t="str">
        <f>IF(tbl_Subscriptions[[#This Row],[Cancel_Date]]="","",EOMONTH(tbl_Subscriptions[[#This Row],[Cancel_Date]],0))</f>
        <v/>
      </c>
    </row>
    <row r="223" spans="1:10" x14ac:dyDescent="0.25">
      <c r="A223" t="s">
        <v>2253</v>
      </c>
      <c r="B223" t="s">
        <v>191</v>
      </c>
      <c r="C223" t="s">
        <v>2034</v>
      </c>
      <c r="D223" s="1">
        <v>44953</v>
      </c>
      <c r="H223" t="b">
        <v>0</v>
      </c>
      <c r="I223" s="1">
        <f>EOMONTH(tbl_Subscriptions[[#This Row],[Start_Date]],0)</f>
        <v>44957</v>
      </c>
      <c r="J223" s="1" t="str">
        <f>IF(tbl_Subscriptions[[#This Row],[Cancel_Date]]="","",EOMONTH(tbl_Subscriptions[[#This Row],[Cancel_Date]],0))</f>
        <v/>
      </c>
    </row>
    <row r="224" spans="1:10" x14ac:dyDescent="0.25">
      <c r="A224" t="s">
        <v>2254</v>
      </c>
      <c r="B224" t="s">
        <v>252</v>
      </c>
      <c r="C224" t="s">
        <v>2034</v>
      </c>
      <c r="D224" s="1">
        <v>44239</v>
      </c>
      <c r="H224" t="b">
        <v>0</v>
      </c>
      <c r="I224" s="1">
        <f>EOMONTH(tbl_Subscriptions[[#This Row],[Start_Date]],0)</f>
        <v>44255</v>
      </c>
      <c r="J224" s="1" t="str">
        <f>IF(tbl_Subscriptions[[#This Row],[Cancel_Date]]="","",EOMONTH(tbl_Subscriptions[[#This Row],[Cancel_Date]],0))</f>
        <v/>
      </c>
    </row>
    <row r="225" spans="1:10" x14ac:dyDescent="0.25">
      <c r="A225" t="s">
        <v>2255</v>
      </c>
      <c r="B225" t="s">
        <v>811</v>
      </c>
      <c r="C225" t="s">
        <v>2034</v>
      </c>
      <c r="D225" s="1">
        <v>44657</v>
      </c>
      <c r="H225" t="b">
        <v>0</v>
      </c>
      <c r="I225" s="1">
        <f>EOMONTH(tbl_Subscriptions[[#This Row],[Start_Date]],0)</f>
        <v>44681</v>
      </c>
      <c r="J225" s="1" t="str">
        <f>IF(tbl_Subscriptions[[#This Row],[Cancel_Date]]="","",EOMONTH(tbl_Subscriptions[[#This Row],[Cancel_Date]],0))</f>
        <v/>
      </c>
    </row>
    <row r="226" spans="1:10" x14ac:dyDescent="0.25">
      <c r="A226" t="s">
        <v>2256</v>
      </c>
      <c r="B226" t="s">
        <v>1926</v>
      </c>
      <c r="C226" t="s">
        <v>2031</v>
      </c>
      <c r="D226" s="1">
        <v>45026</v>
      </c>
      <c r="H226" t="b">
        <v>0</v>
      </c>
      <c r="I226" s="1">
        <f>EOMONTH(tbl_Subscriptions[[#This Row],[Start_Date]],0)</f>
        <v>45046</v>
      </c>
      <c r="J226" s="1" t="str">
        <f>IF(tbl_Subscriptions[[#This Row],[Cancel_Date]]="","",EOMONTH(tbl_Subscriptions[[#This Row],[Cancel_Date]],0))</f>
        <v/>
      </c>
    </row>
    <row r="227" spans="1:10" x14ac:dyDescent="0.25">
      <c r="A227" t="s">
        <v>2257</v>
      </c>
      <c r="B227" t="s">
        <v>1632</v>
      </c>
      <c r="C227" t="s">
        <v>2027</v>
      </c>
      <c r="D227" s="1">
        <v>44782</v>
      </c>
      <c r="H227" t="b">
        <v>0</v>
      </c>
      <c r="I227" s="1">
        <f>EOMONTH(tbl_Subscriptions[[#This Row],[Start_Date]],0)</f>
        <v>44804</v>
      </c>
      <c r="J227" s="1" t="str">
        <f>IF(tbl_Subscriptions[[#This Row],[Cancel_Date]]="","",EOMONTH(tbl_Subscriptions[[#This Row],[Cancel_Date]],0))</f>
        <v/>
      </c>
    </row>
    <row r="228" spans="1:10" x14ac:dyDescent="0.25">
      <c r="A228" t="s">
        <v>2258</v>
      </c>
      <c r="B228" t="s">
        <v>1662</v>
      </c>
      <c r="C228" t="s">
        <v>2031</v>
      </c>
      <c r="D228" s="1">
        <v>44864</v>
      </c>
      <c r="E228">
        <v>45015</v>
      </c>
      <c r="F228">
        <v>45015</v>
      </c>
      <c r="G228" t="s">
        <v>2037</v>
      </c>
      <c r="H228" t="b">
        <v>0</v>
      </c>
      <c r="I228" s="1">
        <f>EOMONTH(tbl_Subscriptions[[#This Row],[Start_Date]],0)</f>
        <v>44865</v>
      </c>
      <c r="J228" s="1">
        <f>IF(tbl_Subscriptions[[#This Row],[Cancel_Date]]="","",EOMONTH(tbl_Subscriptions[[#This Row],[Cancel_Date]],0))</f>
        <v>45016</v>
      </c>
    </row>
    <row r="229" spans="1:10" x14ac:dyDescent="0.25">
      <c r="A229" t="s">
        <v>2259</v>
      </c>
      <c r="B229" t="s">
        <v>811</v>
      </c>
      <c r="C229" t="s">
        <v>2027</v>
      </c>
      <c r="D229" s="1">
        <v>44389</v>
      </c>
      <c r="E229">
        <v>44602</v>
      </c>
      <c r="F229">
        <v>44602</v>
      </c>
      <c r="G229" t="s">
        <v>2037</v>
      </c>
      <c r="H229" t="b">
        <v>0</v>
      </c>
      <c r="I229" s="1">
        <f>EOMONTH(tbl_Subscriptions[[#This Row],[Start_Date]],0)</f>
        <v>44408</v>
      </c>
      <c r="J229" s="1">
        <f>IF(tbl_Subscriptions[[#This Row],[Cancel_Date]]="","",EOMONTH(tbl_Subscriptions[[#This Row],[Cancel_Date]],0))</f>
        <v>44620</v>
      </c>
    </row>
    <row r="230" spans="1:10" x14ac:dyDescent="0.25">
      <c r="A230" t="s">
        <v>2260</v>
      </c>
      <c r="B230" t="s">
        <v>1445</v>
      </c>
      <c r="C230" t="s">
        <v>2031</v>
      </c>
      <c r="D230" s="1">
        <v>44526</v>
      </c>
      <c r="E230">
        <v>44736</v>
      </c>
      <c r="F230">
        <v>44736</v>
      </c>
      <c r="G230" t="s">
        <v>2037</v>
      </c>
      <c r="H230" t="b">
        <v>0</v>
      </c>
      <c r="I230" s="1">
        <f>EOMONTH(tbl_Subscriptions[[#This Row],[Start_Date]],0)</f>
        <v>44530</v>
      </c>
      <c r="J230" s="1">
        <f>IF(tbl_Subscriptions[[#This Row],[Cancel_Date]]="","",EOMONTH(tbl_Subscriptions[[#This Row],[Cancel_Date]],0))</f>
        <v>44742</v>
      </c>
    </row>
    <row r="231" spans="1:10" x14ac:dyDescent="0.25">
      <c r="A231" t="s">
        <v>2261</v>
      </c>
      <c r="B231" t="s">
        <v>1081</v>
      </c>
      <c r="C231" t="s">
        <v>2031</v>
      </c>
      <c r="D231" s="1">
        <v>44816</v>
      </c>
      <c r="H231" t="b">
        <v>0</v>
      </c>
      <c r="I231" s="1">
        <f>EOMONTH(tbl_Subscriptions[[#This Row],[Start_Date]],0)</f>
        <v>44834</v>
      </c>
      <c r="J231" s="1" t="str">
        <f>IF(tbl_Subscriptions[[#This Row],[Cancel_Date]]="","",EOMONTH(tbl_Subscriptions[[#This Row],[Cancel_Date]],0))</f>
        <v/>
      </c>
    </row>
    <row r="232" spans="1:10" x14ac:dyDescent="0.25">
      <c r="A232" t="s">
        <v>2262</v>
      </c>
      <c r="B232" t="s">
        <v>137</v>
      </c>
      <c r="C232" t="s">
        <v>2027</v>
      </c>
      <c r="D232" s="1">
        <v>44684</v>
      </c>
      <c r="H232" t="b">
        <v>0</v>
      </c>
      <c r="I232" s="1">
        <f>EOMONTH(tbl_Subscriptions[[#This Row],[Start_Date]],0)</f>
        <v>44712</v>
      </c>
      <c r="J232" s="1" t="str">
        <f>IF(tbl_Subscriptions[[#This Row],[Cancel_Date]]="","",EOMONTH(tbl_Subscriptions[[#This Row],[Cancel_Date]],0))</f>
        <v/>
      </c>
    </row>
    <row r="233" spans="1:10" x14ac:dyDescent="0.25">
      <c r="A233" t="s">
        <v>2263</v>
      </c>
      <c r="B233" t="s">
        <v>353</v>
      </c>
      <c r="C233" t="s">
        <v>2031</v>
      </c>
      <c r="D233" s="1">
        <v>44710</v>
      </c>
      <c r="E233">
        <v>44992</v>
      </c>
      <c r="F233">
        <v>44992</v>
      </c>
      <c r="G233" t="s">
        <v>2037</v>
      </c>
      <c r="H233" t="b">
        <v>0</v>
      </c>
      <c r="I233" s="1">
        <f>EOMONTH(tbl_Subscriptions[[#This Row],[Start_Date]],0)</f>
        <v>44712</v>
      </c>
      <c r="J233" s="1">
        <f>IF(tbl_Subscriptions[[#This Row],[Cancel_Date]]="","",EOMONTH(tbl_Subscriptions[[#This Row],[Cancel_Date]],0))</f>
        <v>45016</v>
      </c>
    </row>
    <row r="234" spans="1:10" x14ac:dyDescent="0.25">
      <c r="A234" t="s">
        <v>2264</v>
      </c>
      <c r="B234" t="s">
        <v>1378</v>
      </c>
      <c r="C234" t="s">
        <v>2027</v>
      </c>
      <c r="D234" s="1">
        <v>44351</v>
      </c>
      <c r="E234">
        <v>44632</v>
      </c>
      <c r="F234">
        <v>44632</v>
      </c>
      <c r="G234" t="s">
        <v>2028</v>
      </c>
      <c r="H234" t="b">
        <v>0</v>
      </c>
      <c r="I234" s="1">
        <f>EOMONTH(tbl_Subscriptions[[#This Row],[Start_Date]],0)</f>
        <v>44377</v>
      </c>
      <c r="J234" s="1">
        <f>IF(tbl_Subscriptions[[#This Row],[Cancel_Date]]="","",EOMONTH(tbl_Subscriptions[[#This Row],[Cancel_Date]],0))</f>
        <v>44651</v>
      </c>
    </row>
    <row r="235" spans="1:10" x14ac:dyDescent="0.25">
      <c r="A235" t="s">
        <v>2265</v>
      </c>
      <c r="B235" t="s">
        <v>1581</v>
      </c>
      <c r="C235" t="s">
        <v>2034</v>
      </c>
      <c r="D235" s="1">
        <v>44260</v>
      </c>
      <c r="E235">
        <v>44409</v>
      </c>
      <c r="F235">
        <v>44409</v>
      </c>
      <c r="G235" t="s">
        <v>2037</v>
      </c>
      <c r="H235" t="b">
        <v>0</v>
      </c>
      <c r="I235" s="1">
        <f>EOMONTH(tbl_Subscriptions[[#This Row],[Start_Date]],0)</f>
        <v>44286</v>
      </c>
      <c r="J235" s="1">
        <f>IF(tbl_Subscriptions[[#This Row],[Cancel_Date]]="","",EOMONTH(tbl_Subscriptions[[#This Row],[Cancel_Date]],0))</f>
        <v>44439</v>
      </c>
    </row>
    <row r="236" spans="1:10" x14ac:dyDescent="0.25">
      <c r="A236" t="s">
        <v>2266</v>
      </c>
      <c r="B236" t="s">
        <v>1658</v>
      </c>
      <c r="C236" t="s">
        <v>2034</v>
      </c>
      <c r="D236" s="1">
        <v>44658</v>
      </c>
      <c r="E236">
        <v>44957</v>
      </c>
      <c r="F236">
        <v>44957</v>
      </c>
      <c r="G236" t="s">
        <v>2041</v>
      </c>
      <c r="H236" t="b">
        <v>0</v>
      </c>
      <c r="I236" s="1">
        <f>EOMONTH(tbl_Subscriptions[[#This Row],[Start_Date]],0)</f>
        <v>44681</v>
      </c>
      <c r="J236" s="1">
        <f>IF(tbl_Subscriptions[[#This Row],[Cancel_Date]]="","",EOMONTH(tbl_Subscriptions[[#This Row],[Cancel_Date]],0))</f>
        <v>44957</v>
      </c>
    </row>
    <row r="237" spans="1:10" x14ac:dyDescent="0.25">
      <c r="A237" t="s">
        <v>2267</v>
      </c>
      <c r="B237" t="s">
        <v>1116</v>
      </c>
      <c r="C237" t="s">
        <v>2034</v>
      </c>
      <c r="D237" s="1">
        <v>44302</v>
      </c>
      <c r="E237">
        <v>44435</v>
      </c>
      <c r="F237">
        <v>44435</v>
      </c>
      <c r="G237" t="s">
        <v>2028</v>
      </c>
      <c r="H237" t="b">
        <v>0</v>
      </c>
      <c r="I237" s="1">
        <f>EOMONTH(tbl_Subscriptions[[#This Row],[Start_Date]],0)</f>
        <v>44316</v>
      </c>
      <c r="J237" s="1">
        <f>IF(tbl_Subscriptions[[#This Row],[Cancel_Date]]="","",EOMONTH(tbl_Subscriptions[[#This Row],[Cancel_Date]],0))</f>
        <v>44439</v>
      </c>
    </row>
    <row r="238" spans="1:10" x14ac:dyDescent="0.25">
      <c r="A238" t="s">
        <v>2268</v>
      </c>
      <c r="B238" t="s">
        <v>1233</v>
      </c>
      <c r="C238" t="s">
        <v>2031</v>
      </c>
      <c r="D238" s="1">
        <v>45027</v>
      </c>
      <c r="E238">
        <v>45147</v>
      </c>
      <c r="F238">
        <v>45147</v>
      </c>
      <c r="G238" t="s">
        <v>2041</v>
      </c>
      <c r="H238" t="b">
        <v>0</v>
      </c>
      <c r="I238" s="1">
        <f>EOMONTH(tbl_Subscriptions[[#This Row],[Start_Date]],0)</f>
        <v>45046</v>
      </c>
      <c r="J238" s="1">
        <f>IF(tbl_Subscriptions[[#This Row],[Cancel_Date]]="","",EOMONTH(tbl_Subscriptions[[#This Row],[Cancel_Date]],0))</f>
        <v>45169</v>
      </c>
    </row>
    <row r="239" spans="1:10" x14ac:dyDescent="0.25">
      <c r="A239" t="s">
        <v>2269</v>
      </c>
      <c r="B239" t="s">
        <v>342</v>
      </c>
      <c r="C239" t="s">
        <v>2034</v>
      </c>
      <c r="D239" s="1">
        <v>45054</v>
      </c>
      <c r="E239">
        <v>45159</v>
      </c>
      <c r="F239">
        <v>45159</v>
      </c>
      <c r="G239" t="s">
        <v>2037</v>
      </c>
      <c r="H239" t="b">
        <v>0</v>
      </c>
      <c r="I239" s="1">
        <f>EOMONTH(tbl_Subscriptions[[#This Row],[Start_Date]],0)</f>
        <v>45077</v>
      </c>
      <c r="J239" s="1">
        <f>IF(tbl_Subscriptions[[#This Row],[Cancel_Date]]="","",EOMONTH(tbl_Subscriptions[[#This Row],[Cancel_Date]],0))</f>
        <v>45169</v>
      </c>
    </row>
    <row r="240" spans="1:10" x14ac:dyDescent="0.25">
      <c r="A240" t="s">
        <v>2270</v>
      </c>
      <c r="B240" t="s">
        <v>1029</v>
      </c>
      <c r="C240" t="s">
        <v>2027</v>
      </c>
      <c r="D240" s="1">
        <v>44548</v>
      </c>
      <c r="H240" t="b">
        <v>0</v>
      </c>
      <c r="I240" s="1">
        <f>EOMONTH(tbl_Subscriptions[[#This Row],[Start_Date]],0)</f>
        <v>44561</v>
      </c>
      <c r="J240" s="1" t="str">
        <f>IF(tbl_Subscriptions[[#This Row],[Cancel_Date]]="","",EOMONTH(tbl_Subscriptions[[#This Row],[Cancel_Date]],0))</f>
        <v/>
      </c>
    </row>
    <row r="241" spans="1:10" x14ac:dyDescent="0.25">
      <c r="A241" t="s">
        <v>2271</v>
      </c>
      <c r="B241" t="s">
        <v>1189</v>
      </c>
      <c r="C241" t="s">
        <v>2034</v>
      </c>
      <c r="D241" s="1">
        <v>44928</v>
      </c>
      <c r="E241">
        <v>45014</v>
      </c>
      <c r="F241">
        <v>45014</v>
      </c>
      <c r="G241" t="s">
        <v>2037</v>
      </c>
      <c r="H241" t="b">
        <v>1</v>
      </c>
      <c r="I241" s="1">
        <f>EOMONTH(tbl_Subscriptions[[#This Row],[Start_Date]],0)</f>
        <v>44957</v>
      </c>
      <c r="J241" s="1">
        <f>IF(tbl_Subscriptions[[#This Row],[Cancel_Date]]="","",EOMONTH(tbl_Subscriptions[[#This Row],[Cancel_Date]],0))</f>
        <v>45016</v>
      </c>
    </row>
    <row r="242" spans="1:10" x14ac:dyDescent="0.25">
      <c r="A242" t="s">
        <v>2272</v>
      </c>
      <c r="B242" t="s">
        <v>1809</v>
      </c>
      <c r="C242" t="s">
        <v>2034</v>
      </c>
      <c r="D242" s="1">
        <v>44283</v>
      </c>
      <c r="H242" t="b">
        <v>0</v>
      </c>
      <c r="I242" s="1">
        <f>EOMONTH(tbl_Subscriptions[[#This Row],[Start_Date]],0)</f>
        <v>44286</v>
      </c>
      <c r="J242" s="1" t="str">
        <f>IF(tbl_Subscriptions[[#This Row],[Cancel_Date]]="","",EOMONTH(tbl_Subscriptions[[#This Row],[Cancel_Date]],0))</f>
        <v/>
      </c>
    </row>
    <row r="243" spans="1:10" x14ac:dyDescent="0.25">
      <c r="A243" t="s">
        <v>2273</v>
      </c>
      <c r="B243" t="s">
        <v>302</v>
      </c>
      <c r="C243" t="s">
        <v>2031</v>
      </c>
      <c r="D243" s="1">
        <v>44713</v>
      </c>
      <c r="H243" t="b">
        <v>0</v>
      </c>
      <c r="I243" s="1">
        <f>EOMONTH(tbl_Subscriptions[[#This Row],[Start_Date]],0)</f>
        <v>44742</v>
      </c>
      <c r="J243" s="1" t="str">
        <f>IF(tbl_Subscriptions[[#This Row],[Cancel_Date]]="","",EOMONTH(tbl_Subscriptions[[#This Row],[Cancel_Date]],0))</f>
        <v/>
      </c>
    </row>
    <row r="244" spans="1:10" x14ac:dyDescent="0.25">
      <c r="A244" t="s">
        <v>2274</v>
      </c>
      <c r="B244" t="s">
        <v>231</v>
      </c>
      <c r="C244" t="s">
        <v>2027</v>
      </c>
      <c r="D244" s="1">
        <v>44858</v>
      </c>
      <c r="H244" t="b">
        <v>0</v>
      </c>
      <c r="I244" s="1">
        <f>EOMONTH(tbl_Subscriptions[[#This Row],[Start_Date]],0)</f>
        <v>44865</v>
      </c>
      <c r="J244" s="1" t="str">
        <f>IF(tbl_Subscriptions[[#This Row],[Cancel_Date]]="","",EOMONTH(tbl_Subscriptions[[#This Row],[Cancel_Date]],0))</f>
        <v/>
      </c>
    </row>
    <row r="245" spans="1:10" x14ac:dyDescent="0.25">
      <c r="A245" t="s">
        <v>2275</v>
      </c>
      <c r="B245" t="s">
        <v>1677</v>
      </c>
      <c r="C245" t="s">
        <v>2031</v>
      </c>
      <c r="D245" s="1">
        <v>44373</v>
      </c>
      <c r="H245" t="b">
        <v>0</v>
      </c>
      <c r="I245" s="1">
        <f>EOMONTH(tbl_Subscriptions[[#This Row],[Start_Date]],0)</f>
        <v>44377</v>
      </c>
      <c r="J245" s="1" t="str">
        <f>IF(tbl_Subscriptions[[#This Row],[Cancel_Date]]="","",EOMONTH(tbl_Subscriptions[[#This Row],[Cancel_Date]],0))</f>
        <v/>
      </c>
    </row>
    <row r="246" spans="1:10" x14ac:dyDescent="0.25">
      <c r="A246" t="s">
        <v>2276</v>
      </c>
      <c r="B246" t="s">
        <v>1760</v>
      </c>
      <c r="C246" t="s">
        <v>2031</v>
      </c>
      <c r="D246" s="1">
        <v>44237</v>
      </c>
      <c r="H246" t="b">
        <v>0</v>
      </c>
      <c r="I246" s="1">
        <f>EOMONTH(tbl_Subscriptions[[#This Row],[Start_Date]],0)</f>
        <v>44255</v>
      </c>
      <c r="J246" s="1" t="str">
        <f>IF(tbl_Subscriptions[[#This Row],[Cancel_Date]]="","",EOMONTH(tbl_Subscriptions[[#This Row],[Cancel_Date]],0))</f>
        <v/>
      </c>
    </row>
    <row r="247" spans="1:10" x14ac:dyDescent="0.25">
      <c r="A247" t="s">
        <v>2277</v>
      </c>
      <c r="B247" t="s">
        <v>947</v>
      </c>
      <c r="C247" t="s">
        <v>2027</v>
      </c>
      <c r="D247" s="1">
        <v>44450</v>
      </c>
      <c r="E247">
        <v>44634</v>
      </c>
      <c r="F247">
        <v>44634</v>
      </c>
      <c r="G247" t="s">
        <v>2041</v>
      </c>
      <c r="H247" t="b">
        <v>0</v>
      </c>
      <c r="I247" s="1">
        <f>EOMONTH(tbl_Subscriptions[[#This Row],[Start_Date]],0)</f>
        <v>44469</v>
      </c>
      <c r="J247" s="1">
        <f>IF(tbl_Subscriptions[[#This Row],[Cancel_Date]]="","",EOMONTH(tbl_Subscriptions[[#This Row],[Cancel_Date]],0))</f>
        <v>44651</v>
      </c>
    </row>
    <row r="248" spans="1:10" x14ac:dyDescent="0.25">
      <c r="A248" t="s">
        <v>2278</v>
      </c>
      <c r="B248" t="s">
        <v>770</v>
      </c>
      <c r="C248" t="s">
        <v>2031</v>
      </c>
      <c r="D248" s="1">
        <v>44921</v>
      </c>
      <c r="E248">
        <v>45031</v>
      </c>
      <c r="F248">
        <v>45031</v>
      </c>
      <c r="G248" t="s">
        <v>2037</v>
      </c>
      <c r="H248" t="b">
        <v>0</v>
      </c>
      <c r="I248" s="1">
        <f>EOMONTH(tbl_Subscriptions[[#This Row],[Start_Date]],0)</f>
        <v>44926</v>
      </c>
      <c r="J248" s="1">
        <f>IF(tbl_Subscriptions[[#This Row],[Cancel_Date]]="","",EOMONTH(tbl_Subscriptions[[#This Row],[Cancel_Date]],0))</f>
        <v>45046</v>
      </c>
    </row>
    <row r="249" spans="1:10" x14ac:dyDescent="0.25">
      <c r="A249" t="s">
        <v>2279</v>
      </c>
      <c r="B249" t="s">
        <v>1436</v>
      </c>
      <c r="C249" t="s">
        <v>2027</v>
      </c>
      <c r="D249" s="1">
        <v>44645</v>
      </c>
      <c r="H249" t="b">
        <v>0</v>
      </c>
      <c r="I249" s="1">
        <f>EOMONTH(tbl_Subscriptions[[#This Row],[Start_Date]],0)</f>
        <v>44651</v>
      </c>
      <c r="J249" s="1" t="str">
        <f>IF(tbl_Subscriptions[[#This Row],[Cancel_Date]]="","",EOMONTH(tbl_Subscriptions[[#This Row],[Cancel_Date]],0))</f>
        <v/>
      </c>
    </row>
    <row r="250" spans="1:10" x14ac:dyDescent="0.25">
      <c r="A250" t="s">
        <v>2280</v>
      </c>
      <c r="B250" t="s">
        <v>357</v>
      </c>
      <c r="C250" t="s">
        <v>2034</v>
      </c>
      <c r="D250" s="1">
        <v>44646</v>
      </c>
      <c r="H250" t="b">
        <v>1</v>
      </c>
      <c r="I250" s="1">
        <f>EOMONTH(tbl_Subscriptions[[#This Row],[Start_Date]],0)</f>
        <v>44651</v>
      </c>
      <c r="J250" s="1" t="str">
        <f>IF(tbl_Subscriptions[[#This Row],[Cancel_Date]]="","",EOMONTH(tbl_Subscriptions[[#This Row],[Cancel_Date]],0))</f>
        <v/>
      </c>
    </row>
    <row r="251" spans="1:10" x14ac:dyDescent="0.25">
      <c r="A251" t="s">
        <v>2281</v>
      </c>
      <c r="B251" t="s">
        <v>1840</v>
      </c>
      <c r="C251" t="s">
        <v>2027</v>
      </c>
      <c r="D251" s="1">
        <v>44733</v>
      </c>
      <c r="H251" t="b">
        <v>0</v>
      </c>
      <c r="I251" s="1">
        <f>EOMONTH(tbl_Subscriptions[[#This Row],[Start_Date]],0)</f>
        <v>44742</v>
      </c>
      <c r="J251" s="1" t="str">
        <f>IF(tbl_Subscriptions[[#This Row],[Cancel_Date]]="","",EOMONTH(tbl_Subscriptions[[#This Row],[Cancel_Date]],0))</f>
        <v/>
      </c>
    </row>
    <row r="252" spans="1:10" x14ac:dyDescent="0.25">
      <c r="A252" t="s">
        <v>2282</v>
      </c>
      <c r="B252" t="s">
        <v>1064</v>
      </c>
      <c r="C252" t="s">
        <v>2027</v>
      </c>
      <c r="D252" s="1">
        <v>44732</v>
      </c>
      <c r="H252" t="b">
        <v>0</v>
      </c>
      <c r="I252" s="1">
        <f>EOMONTH(tbl_Subscriptions[[#This Row],[Start_Date]],0)</f>
        <v>44742</v>
      </c>
      <c r="J252" s="1" t="str">
        <f>IF(tbl_Subscriptions[[#This Row],[Cancel_Date]]="","",EOMONTH(tbl_Subscriptions[[#This Row],[Cancel_Date]],0))</f>
        <v/>
      </c>
    </row>
    <row r="253" spans="1:10" x14ac:dyDescent="0.25">
      <c r="A253" t="s">
        <v>2283</v>
      </c>
      <c r="B253" t="s">
        <v>1813</v>
      </c>
      <c r="C253" t="s">
        <v>2027</v>
      </c>
      <c r="D253" s="1">
        <v>44821</v>
      </c>
      <c r="E253">
        <v>45033</v>
      </c>
      <c r="F253">
        <v>45033</v>
      </c>
      <c r="G253" t="s">
        <v>2028</v>
      </c>
      <c r="H253" t="b">
        <v>0</v>
      </c>
      <c r="I253" s="1">
        <f>EOMONTH(tbl_Subscriptions[[#This Row],[Start_Date]],0)</f>
        <v>44834</v>
      </c>
      <c r="J253" s="1">
        <f>IF(tbl_Subscriptions[[#This Row],[Cancel_Date]]="","",EOMONTH(tbl_Subscriptions[[#This Row],[Cancel_Date]],0))</f>
        <v>45046</v>
      </c>
    </row>
    <row r="254" spans="1:10" x14ac:dyDescent="0.25">
      <c r="A254" t="s">
        <v>2284</v>
      </c>
      <c r="B254" t="s">
        <v>1911</v>
      </c>
      <c r="C254" t="s">
        <v>2031</v>
      </c>
      <c r="D254" s="1">
        <v>44359</v>
      </c>
      <c r="H254" t="b">
        <v>0</v>
      </c>
      <c r="I254" s="1">
        <f>EOMONTH(tbl_Subscriptions[[#This Row],[Start_Date]],0)</f>
        <v>44377</v>
      </c>
      <c r="J254" s="1" t="str">
        <f>IF(tbl_Subscriptions[[#This Row],[Cancel_Date]]="","",EOMONTH(tbl_Subscriptions[[#This Row],[Cancel_Date]],0))</f>
        <v/>
      </c>
    </row>
    <row r="255" spans="1:10" x14ac:dyDescent="0.25">
      <c r="A255" t="s">
        <v>2285</v>
      </c>
      <c r="B255" t="s">
        <v>123</v>
      </c>
      <c r="C255" t="s">
        <v>2027</v>
      </c>
      <c r="D255" s="1">
        <v>44569</v>
      </c>
      <c r="H255" t="b">
        <v>0</v>
      </c>
      <c r="I255" s="1">
        <f>EOMONTH(tbl_Subscriptions[[#This Row],[Start_Date]],0)</f>
        <v>44592</v>
      </c>
      <c r="J255" s="1" t="str">
        <f>IF(tbl_Subscriptions[[#This Row],[Cancel_Date]]="","",EOMONTH(tbl_Subscriptions[[#This Row],[Cancel_Date]],0))</f>
        <v/>
      </c>
    </row>
    <row r="256" spans="1:10" x14ac:dyDescent="0.25">
      <c r="A256" t="s">
        <v>2286</v>
      </c>
      <c r="B256" t="s">
        <v>1508</v>
      </c>
      <c r="C256" t="s">
        <v>2027</v>
      </c>
      <c r="D256" s="1">
        <v>44578</v>
      </c>
      <c r="H256" t="b">
        <v>0</v>
      </c>
      <c r="I256" s="1">
        <f>EOMONTH(tbl_Subscriptions[[#This Row],[Start_Date]],0)</f>
        <v>44592</v>
      </c>
      <c r="J256" s="1" t="str">
        <f>IF(tbl_Subscriptions[[#This Row],[Cancel_Date]]="","",EOMONTH(tbl_Subscriptions[[#This Row],[Cancel_Date]],0))</f>
        <v/>
      </c>
    </row>
    <row r="257" spans="1:10" x14ac:dyDescent="0.25">
      <c r="A257" t="s">
        <v>2287</v>
      </c>
      <c r="B257" t="s">
        <v>1501</v>
      </c>
      <c r="C257" t="s">
        <v>2027</v>
      </c>
      <c r="D257" s="1">
        <v>44486</v>
      </c>
      <c r="H257" t="b">
        <v>0</v>
      </c>
      <c r="I257" s="1">
        <f>EOMONTH(tbl_Subscriptions[[#This Row],[Start_Date]],0)</f>
        <v>44500</v>
      </c>
      <c r="J257" s="1" t="str">
        <f>IF(tbl_Subscriptions[[#This Row],[Cancel_Date]]="","",EOMONTH(tbl_Subscriptions[[#This Row],[Cancel_Date]],0))</f>
        <v/>
      </c>
    </row>
    <row r="258" spans="1:10" x14ac:dyDescent="0.25">
      <c r="A258" t="s">
        <v>2288</v>
      </c>
      <c r="B258" t="s">
        <v>1474</v>
      </c>
      <c r="C258" t="s">
        <v>2034</v>
      </c>
      <c r="D258" s="1">
        <v>44593</v>
      </c>
      <c r="E258">
        <v>44713</v>
      </c>
      <c r="F258">
        <v>44713</v>
      </c>
      <c r="G258" t="s">
        <v>2037</v>
      </c>
      <c r="H258" t="b">
        <v>0</v>
      </c>
      <c r="I258" s="1">
        <f>EOMONTH(tbl_Subscriptions[[#This Row],[Start_Date]],0)</f>
        <v>44620</v>
      </c>
      <c r="J258" s="1">
        <f>IF(tbl_Subscriptions[[#This Row],[Cancel_Date]]="","",EOMONTH(tbl_Subscriptions[[#This Row],[Cancel_Date]],0))</f>
        <v>44742</v>
      </c>
    </row>
    <row r="259" spans="1:10" x14ac:dyDescent="0.25">
      <c r="A259" t="s">
        <v>2289</v>
      </c>
      <c r="B259" t="s">
        <v>788</v>
      </c>
      <c r="C259" t="s">
        <v>2027</v>
      </c>
      <c r="D259" s="1">
        <v>44615</v>
      </c>
      <c r="E259">
        <v>44845</v>
      </c>
      <c r="F259">
        <v>44845</v>
      </c>
      <c r="G259" t="s">
        <v>2037</v>
      </c>
      <c r="H259" t="b">
        <v>0</v>
      </c>
      <c r="I259" s="1">
        <f>EOMONTH(tbl_Subscriptions[[#This Row],[Start_Date]],0)</f>
        <v>44620</v>
      </c>
      <c r="J259" s="1">
        <f>IF(tbl_Subscriptions[[#This Row],[Cancel_Date]]="","",EOMONTH(tbl_Subscriptions[[#This Row],[Cancel_Date]],0))</f>
        <v>44865</v>
      </c>
    </row>
    <row r="260" spans="1:10" x14ac:dyDescent="0.25">
      <c r="A260" t="s">
        <v>2290</v>
      </c>
      <c r="B260" t="s">
        <v>734</v>
      </c>
      <c r="C260" t="s">
        <v>2031</v>
      </c>
      <c r="D260" s="1">
        <v>44990</v>
      </c>
      <c r="E260">
        <v>45182</v>
      </c>
      <c r="F260">
        <v>45182</v>
      </c>
      <c r="G260" t="s">
        <v>2037</v>
      </c>
      <c r="H260" t="b">
        <v>0</v>
      </c>
      <c r="I260" s="1">
        <f>EOMONTH(tbl_Subscriptions[[#This Row],[Start_Date]],0)</f>
        <v>45016</v>
      </c>
      <c r="J260" s="1">
        <f>IF(tbl_Subscriptions[[#This Row],[Cancel_Date]]="","",EOMONTH(tbl_Subscriptions[[#This Row],[Cancel_Date]],0))</f>
        <v>45199</v>
      </c>
    </row>
    <row r="261" spans="1:10" x14ac:dyDescent="0.25">
      <c r="A261" t="s">
        <v>2291</v>
      </c>
      <c r="B261" t="s">
        <v>1864</v>
      </c>
      <c r="C261" t="s">
        <v>2027</v>
      </c>
      <c r="D261" s="1">
        <v>44543</v>
      </c>
      <c r="E261">
        <v>44626</v>
      </c>
      <c r="F261">
        <v>44626</v>
      </c>
      <c r="G261" t="s">
        <v>2041</v>
      </c>
      <c r="H261" t="b">
        <v>0</v>
      </c>
      <c r="I261" s="1">
        <f>EOMONTH(tbl_Subscriptions[[#This Row],[Start_Date]],0)</f>
        <v>44561</v>
      </c>
      <c r="J261" s="1">
        <f>IF(tbl_Subscriptions[[#This Row],[Cancel_Date]]="","",EOMONTH(tbl_Subscriptions[[#This Row],[Cancel_Date]],0))</f>
        <v>44651</v>
      </c>
    </row>
    <row r="262" spans="1:10" x14ac:dyDescent="0.25">
      <c r="A262" t="s">
        <v>2292</v>
      </c>
      <c r="B262" t="s">
        <v>1816</v>
      </c>
      <c r="C262" t="s">
        <v>2027</v>
      </c>
      <c r="D262" s="1">
        <v>44892</v>
      </c>
      <c r="E262">
        <v>44961</v>
      </c>
      <c r="F262">
        <v>44961</v>
      </c>
      <c r="G262" t="s">
        <v>2028</v>
      </c>
      <c r="H262" t="b">
        <v>0</v>
      </c>
      <c r="I262" s="1">
        <f>EOMONTH(tbl_Subscriptions[[#This Row],[Start_Date]],0)</f>
        <v>44895</v>
      </c>
      <c r="J262" s="1">
        <f>IF(tbl_Subscriptions[[#This Row],[Cancel_Date]]="","",EOMONTH(tbl_Subscriptions[[#This Row],[Cancel_Date]],0))</f>
        <v>44985</v>
      </c>
    </row>
    <row r="263" spans="1:10" x14ac:dyDescent="0.25">
      <c r="A263" t="s">
        <v>2293</v>
      </c>
      <c r="B263" t="s">
        <v>1661</v>
      </c>
      <c r="C263" t="s">
        <v>2034</v>
      </c>
      <c r="D263" s="1">
        <v>44809</v>
      </c>
      <c r="E263">
        <v>45002</v>
      </c>
      <c r="F263">
        <v>45002</v>
      </c>
      <c r="G263" t="s">
        <v>2028</v>
      </c>
      <c r="H263" t="b">
        <v>0</v>
      </c>
      <c r="I263" s="1">
        <f>EOMONTH(tbl_Subscriptions[[#This Row],[Start_Date]],0)</f>
        <v>44834</v>
      </c>
      <c r="J263" s="1">
        <f>IF(tbl_Subscriptions[[#This Row],[Cancel_Date]]="","",EOMONTH(tbl_Subscriptions[[#This Row],[Cancel_Date]],0))</f>
        <v>45016</v>
      </c>
    </row>
    <row r="264" spans="1:10" x14ac:dyDescent="0.25">
      <c r="A264" t="s">
        <v>2294</v>
      </c>
      <c r="B264" t="s">
        <v>781</v>
      </c>
      <c r="C264" t="s">
        <v>2027</v>
      </c>
      <c r="D264" s="1">
        <v>44250</v>
      </c>
      <c r="H264" t="b">
        <v>0</v>
      </c>
      <c r="I264" s="1">
        <f>EOMONTH(tbl_Subscriptions[[#This Row],[Start_Date]],0)</f>
        <v>44255</v>
      </c>
      <c r="J264" s="1" t="str">
        <f>IF(tbl_Subscriptions[[#This Row],[Cancel_Date]]="","",EOMONTH(tbl_Subscriptions[[#This Row],[Cancel_Date]],0))</f>
        <v/>
      </c>
    </row>
    <row r="265" spans="1:10" x14ac:dyDescent="0.25">
      <c r="A265" t="s">
        <v>2295</v>
      </c>
      <c r="B265" t="s">
        <v>1978</v>
      </c>
      <c r="C265" t="s">
        <v>2031</v>
      </c>
      <c r="D265" s="1">
        <v>45005</v>
      </c>
      <c r="H265" t="b">
        <v>0</v>
      </c>
      <c r="I265" s="1">
        <f>EOMONTH(tbl_Subscriptions[[#This Row],[Start_Date]],0)</f>
        <v>45016</v>
      </c>
      <c r="J265" s="1" t="str">
        <f>IF(tbl_Subscriptions[[#This Row],[Cancel_Date]]="","",EOMONTH(tbl_Subscriptions[[#This Row],[Cancel_Date]],0))</f>
        <v/>
      </c>
    </row>
    <row r="266" spans="1:10" x14ac:dyDescent="0.25">
      <c r="A266" t="s">
        <v>2296</v>
      </c>
      <c r="B266" t="s">
        <v>1263</v>
      </c>
      <c r="C266" t="s">
        <v>2027</v>
      </c>
      <c r="D266" s="1">
        <v>44843</v>
      </c>
      <c r="H266" t="b">
        <v>0</v>
      </c>
      <c r="I266" s="1">
        <f>EOMONTH(tbl_Subscriptions[[#This Row],[Start_Date]],0)</f>
        <v>44865</v>
      </c>
      <c r="J266" s="1" t="str">
        <f>IF(tbl_Subscriptions[[#This Row],[Cancel_Date]]="","",EOMONTH(tbl_Subscriptions[[#This Row],[Cancel_Date]],0))</f>
        <v/>
      </c>
    </row>
    <row r="267" spans="1:10" x14ac:dyDescent="0.25">
      <c r="A267" t="s">
        <v>2297</v>
      </c>
      <c r="B267" t="s">
        <v>397</v>
      </c>
      <c r="C267" t="s">
        <v>2031</v>
      </c>
      <c r="D267" s="1">
        <v>44859</v>
      </c>
      <c r="H267" t="b">
        <v>0</v>
      </c>
      <c r="I267" s="1">
        <f>EOMONTH(tbl_Subscriptions[[#This Row],[Start_Date]],0)</f>
        <v>44865</v>
      </c>
      <c r="J267" s="1" t="str">
        <f>IF(tbl_Subscriptions[[#This Row],[Cancel_Date]]="","",EOMONTH(tbl_Subscriptions[[#This Row],[Cancel_Date]],0))</f>
        <v/>
      </c>
    </row>
    <row r="268" spans="1:10" x14ac:dyDescent="0.25">
      <c r="A268" t="s">
        <v>2298</v>
      </c>
      <c r="B268" t="s">
        <v>1264</v>
      </c>
      <c r="C268" t="s">
        <v>2034</v>
      </c>
      <c r="D268" s="1">
        <v>44539</v>
      </c>
      <c r="H268" t="b">
        <v>0</v>
      </c>
      <c r="I268" s="1">
        <f>EOMONTH(tbl_Subscriptions[[#This Row],[Start_Date]],0)</f>
        <v>44561</v>
      </c>
      <c r="J268" s="1" t="str">
        <f>IF(tbl_Subscriptions[[#This Row],[Cancel_Date]]="","",EOMONTH(tbl_Subscriptions[[#This Row],[Cancel_Date]],0))</f>
        <v/>
      </c>
    </row>
    <row r="269" spans="1:10" x14ac:dyDescent="0.25">
      <c r="A269" t="s">
        <v>2299</v>
      </c>
      <c r="B269" t="s">
        <v>1300</v>
      </c>
      <c r="C269" t="s">
        <v>2027</v>
      </c>
      <c r="D269" s="1">
        <v>44264</v>
      </c>
      <c r="E269">
        <v>44299</v>
      </c>
      <c r="F269">
        <v>44299</v>
      </c>
      <c r="G269" t="s">
        <v>2041</v>
      </c>
      <c r="H269" t="b">
        <v>0</v>
      </c>
      <c r="I269" s="1">
        <f>EOMONTH(tbl_Subscriptions[[#This Row],[Start_Date]],0)</f>
        <v>44286</v>
      </c>
      <c r="J269" s="1">
        <f>IF(tbl_Subscriptions[[#This Row],[Cancel_Date]]="","",EOMONTH(tbl_Subscriptions[[#This Row],[Cancel_Date]],0))</f>
        <v>44316</v>
      </c>
    </row>
    <row r="270" spans="1:10" x14ac:dyDescent="0.25">
      <c r="A270" t="s">
        <v>2300</v>
      </c>
      <c r="B270" t="s">
        <v>731</v>
      </c>
      <c r="C270" t="s">
        <v>2034</v>
      </c>
      <c r="D270" s="1">
        <v>44534</v>
      </c>
      <c r="E270">
        <v>44598</v>
      </c>
      <c r="F270">
        <v>44598</v>
      </c>
      <c r="G270" t="s">
        <v>2041</v>
      </c>
      <c r="H270" t="b">
        <v>0</v>
      </c>
      <c r="I270" s="1">
        <f>EOMONTH(tbl_Subscriptions[[#This Row],[Start_Date]],0)</f>
        <v>44561</v>
      </c>
      <c r="J270" s="1">
        <f>IF(tbl_Subscriptions[[#This Row],[Cancel_Date]]="","",EOMONTH(tbl_Subscriptions[[#This Row],[Cancel_Date]],0))</f>
        <v>44620</v>
      </c>
    </row>
    <row r="271" spans="1:10" x14ac:dyDescent="0.25">
      <c r="A271" t="s">
        <v>2301</v>
      </c>
      <c r="B271" t="s">
        <v>1409</v>
      </c>
      <c r="C271" t="s">
        <v>2027</v>
      </c>
      <c r="D271" s="1">
        <v>44293</v>
      </c>
      <c r="E271">
        <v>44378</v>
      </c>
      <c r="F271">
        <v>44378</v>
      </c>
      <c r="G271" t="s">
        <v>2037</v>
      </c>
      <c r="H271" t="b">
        <v>0</v>
      </c>
      <c r="I271" s="1">
        <f>EOMONTH(tbl_Subscriptions[[#This Row],[Start_Date]],0)</f>
        <v>44316</v>
      </c>
      <c r="J271" s="1">
        <f>IF(tbl_Subscriptions[[#This Row],[Cancel_Date]]="","",EOMONTH(tbl_Subscriptions[[#This Row],[Cancel_Date]],0))</f>
        <v>44408</v>
      </c>
    </row>
    <row r="272" spans="1:10" x14ac:dyDescent="0.25">
      <c r="A272" t="s">
        <v>2302</v>
      </c>
      <c r="B272" t="s">
        <v>1812</v>
      </c>
      <c r="C272" t="s">
        <v>2031</v>
      </c>
      <c r="D272" s="1">
        <v>44768</v>
      </c>
      <c r="E272">
        <v>44995</v>
      </c>
      <c r="F272">
        <v>44995</v>
      </c>
      <c r="G272" t="s">
        <v>2041</v>
      </c>
      <c r="H272" t="b">
        <v>0</v>
      </c>
      <c r="I272" s="1">
        <f>EOMONTH(tbl_Subscriptions[[#This Row],[Start_Date]],0)</f>
        <v>44773</v>
      </c>
      <c r="J272" s="1">
        <f>IF(tbl_Subscriptions[[#This Row],[Cancel_Date]]="","",EOMONTH(tbl_Subscriptions[[#This Row],[Cancel_Date]],0))</f>
        <v>45016</v>
      </c>
    </row>
    <row r="273" spans="1:10" x14ac:dyDescent="0.25">
      <c r="A273" t="s">
        <v>2303</v>
      </c>
      <c r="B273" t="s">
        <v>1391</v>
      </c>
      <c r="C273" t="s">
        <v>2034</v>
      </c>
      <c r="D273" s="1">
        <v>44891</v>
      </c>
      <c r="H273" t="b">
        <v>0</v>
      </c>
      <c r="I273" s="1">
        <f>EOMONTH(tbl_Subscriptions[[#This Row],[Start_Date]],0)</f>
        <v>44895</v>
      </c>
      <c r="J273" s="1" t="str">
        <f>IF(tbl_Subscriptions[[#This Row],[Cancel_Date]]="","",EOMONTH(tbl_Subscriptions[[#This Row],[Cancel_Date]],0))</f>
        <v/>
      </c>
    </row>
    <row r="274" spans="1:10" x14ac:dyDescent="0.25">
      <c r="A274" t="s">
        <v>2304</v>
      </c>
      <c r="B274" t="s">
        <v>243</v>
      </c>
      <c r="C274" t="s">
        <v>2027</v>
      </c>
      <c r="D274" s="1">
        <v>44592</v>
      </c>
      <c r="H274" t="b">
        <v>0</v>
      </c>
      <c r="I274" s="1">
        <f>EOMONTH(tbl_Subscriptions[[#This Row],[Start_Date]],0)</f>
        <v>44592</v>
      </c>
      <c r="J274" s="1" t="str">
        <f>IF(tbl_Subscriptions[[#This Row],[Cancel_Date]]="","",EOMONTH(tbl_Subscriptions[[#This Row],[Cancel_Date]],0))</f>
        <v/>
      </c>
    </row>
    <row r="275" spans="1:10" x14ac:dyDescent="0.25">
      <c r="A275" t="s">
        <v>2305</v>
      </c>
      <c r="B275" t="s">
        <v>1756</v>
      </c>
      <c r="C275" t="s">
        <v>2031</v>
      </c>
      <c r="D275" s="1">
        <v>44487</v>
      </c>
      <c r="H275" t="b">
        <v>0</v>
      </c>
      <c r="I275" s="1">
        <f>EOMONTH(tbl_Subscriptions[[#This Row],[Start_Date]],0)</f>
        <v>44500</v>
      </c>
      <c r="J275" s="1" t="str">
        <f>IF(tbl_Subscriptions[[#This Row],[Cancel_Date]]="","",EOMONTH(tbl_Subscriptions[[#This Row],[Cancel_Date]],0))</f>
        <v/>
      </c>
    </row>
    <row r="276" spans="1:10" x14ac:dyDescent="0.25">
      <c r="A276" t="s">
        <v>2306</v>
      </c>
      <c r="B276" t="s">
        <v>756</v>
      </c>
      <c r="C276" t="s">
        <v>2034</v>
      </c>
      <c r="D276" s="1">
        <v>44455</v>
      </c>
      <c r="H276" t="b">
        <v>0</v>
      </c>
      <c r="I276" s="1">
        <f>EOMONTH(tbl_Subscriptions[[#This Row],[Start_Date]],0)</f>
        <v>44469</v>
      </c>
      <c r="J276" s="1" t="str">
        <f>IF(tbl_Subscriptions[[#This Row],[Cancel_Date]]="","",EOMONTH(tbl_Subscriptions[[#This Row],[Cancel_Date]],0))</f>
        <v/>
      </c>
    </row>
    <row r="277" spans="1:10" x14ac:dyDescent="0.25">
      <c r="A277" t="s">
        <v>2307</v>
      </c>
      <c r="B277" t="s">
        <v>254</v>
      </c>
      <c r="C277" t="s">
        <v>2027</v>
      </c>
      <c r="D277" s="1">
        <v>44938</v>
      </c>
      <c r="H277" t="b">
        <v>1</v>
      </c>
      <c r="I277" s="1">
        <f>EOMONTH(tbl_Subscriptions[[#This Row],[Start_Date]],0)</f>
        <v>44957</v>
      </c>
      <c r="J277" s="1" t="str">
        <f>IF(tbl_Subscriptions[[#This Row],[Cancel_Date]]="","",EOMONTH(tbl_Subscriptions[[#This Row],[Cancel_Date]],0))</f>
        <v/>
      </c>
    </row>
    <row r="278" spans="1:10" x14ac:dyDescent="0.25">
      <c r="A278" t="s">
        <v>2308</v>
      </c>
      <c r="B278" t="s">
        <v>201</v>
      </c>
      <c r="C278" t="s">
        <v>2034</v>
      </c>
      <c r="D278" s="1">
        <v>45069</v>
      </c>
      <c r="H278" t="b">
        <v>0</v>
      </c>
      <c r="I278" s="1">
        <f>EOMONTH(tbl_Subscriptions[[#This Row],[Start_Date]],0)</f>
        <v>45077</v>
      </c>
      <c r="J278" s="1" t="str">
        <f>IF(tbl_Subscriptions[[#This Row],[Cancel_Date]]="","",EOMONTH(tbl_Subscriptions[[#This Row],[Cancel_Date]],0))</f>
        <v/>
      </c>
    </row>
    <row r="279" spans="1:10" x14ac:dyDescent="0.25">
      <c r="A279" t="s">
        <v>2309</v>
      </c>
      <c r="B279" t="s">
        <v>730</v>
      </c>
      <c r="C279" t="s">
        <v>2027</v>
      </c>
      <c r="D279" s="1">
        <v>44869</v>
      </c>
      <c r="E279">
        <v>45144</v>
      </c>
      <c r="F279">
        <v>45144</v>
      </c>
      <c r="G279" t="s">
        <v>2037</v>
      </c>
      <c r="H279" t="b">
        <v>0</v>
      </c>
      <c r="I279" s="1">
        <f>EOMONTH(tbl_Subscriptions[[#This Row],[Start_Date]],0)</f>
        <v>44895</v>
      </c>
      <c r="J279" s="1">
        <f>IF(tbl_Subscriptions[[#This Row],[Cancel_Date]]="","",EOMONTH(tbl_Subscriptions[[#This Row],[Cancel_Date]],0))</f>
        <v>45169</v>
      </c>
    </row>
    <row r="280" spans="1:10" x14ac:dyDescent="0.25">
      <c r="A280" t="s">
        <v>2310</v>
      </c>
      <c r="B280" t="s">
        <v>1911</v>
      </c>
      <c r="C280" t="s">
        <v>2031</v>
      </c>
      <c r="D280" s="1">
        <v>44814</v>
      </c>
      <c r="H280" t="b">
        <v>1</v>
      </c>
      <c r="I280" s="1">
        <f>EOMONTH(tbl_Subscriptions[[#This Row],[Start_Date]],0)</f>
        <v>44834</v>
      </c>
      <c r="J280" s="1" t="str">
        <f>IF(tbl_Subscriptions[[#This Row],[Cancel_Date]]="","",EOMONTH(tbl_Subscriptions[[#This Row],[Cancel_Date]],0))</f>
        <v/>
      </c>
    </row>
    <row r="281" spans="1:10" x14ac:dyDescent="0.25">
      <c r="A281" t="s">
        <v>2311</v>
      </c>
      <c r="B281" t="s">
        <v>1800</v>
      </c>
      <c r="C281" t="s">
        <v>2031</v>
      </c>
      <c r="D281" s="1">
        <v>45091</v>
      </c>
      <c r="H281" t="b">
        <v>1</v>
      </c>
      <c r="I281" s="1">
        <f>EOMONTH(tbl_Subscriptions[[#This Row],[Start_Date]],0)</f>
        <v>45107</v>
      </c>
      <c r="J281" s="1" t="str">
        <f>IF(tbl_Subscriptions[[#This Row],[Cancel_Date]]="","",EOMONTH(tbl_Subscriptions[[#This Row],[Cancel_Date]],0))</f>
        <v/>
      </c>
    </row>
    <row r="282" spans="1:10" x14ac:dyDescent="0.25">
      <c r="A282" t="s">
        <v>2312</v>
      </c>
      <c r="B282" t="s">
        <v>462</v>
      </c>
      <c r="C282" t="s">
        <v>2034</v>
      </c>
      <c r="D282" s="1">
        <v>44350</v>
      </c>
      <c r="E282">
        <v>44417</v>
      </c>
      <c r="F282">
        <v>44417</v>
      </c>
      <c r="G282" t="s">
        <v>2028</v>
      </c>
      <c r="H282" t="b">
        <v>0</v>
      </c>
      <c r="I282" s="1">
        <f>EOMONTH(tbl_Subscriptions[[#This Row],[Start_Date]],0)</f>
        <v>44377</v>
      </c>
      <c r="J282" s="1">
        <f>IF(tbl_Subscriptions[[#This Row],[Cancel_Date]]="","",EOMONTH(tbl_Subscriptions[[#This Row],[Cancel_Date]],0))</f>
        <v>44439</v>
      </c>
    </row>
    <row r="283" spans="1:10" x14ac:dyDescent="0.25">
      <c r="A283" t="s">
        <v>2313</v>
      </c>
      <c r="B283" t="s">
        <v>1907</v>
      </c>
      <c r="C283" t="s">
        <v>2034</v>
      </c>
      <c r="D283" s="1">
        <v>44538</v>
      </c>
      <c r="E283">
        <v>44731</v>
      </c>
      <c r="F283">
        <v>44731</v>
      </c>
      <c r="G283" t="s">
        <v>2041</v>
      </c>
      <c r="H283" t="b">
        <v>0</v>
      </c>
      <c r="I283" s="1">
        <f>EOMONTH(tbl_Subscriptions[[#This Row],[Start_Date]],0)</f>
        <v>44561</v>
      </c>
      <c r="J283" s="1">
        <f>IF(tbl_Subscriptions[[#This Row],[Cancel_Date]]="","",EOMONTH(tbl_Subscriptions[[#This Row],[Cancel_Date]],0))</f>
        <v>44742</v>
      </c>
    </row>
    <row r="284" spans="1:10" x14ac:dyDescent="0.25">
      <c r="A284" t="s">
        <v>2314</v>
      </c>
      <c r="B284" t="s">
        <v>641</v>
      </c>
      <c r="C284" t="s">
        <v>2027</v>
      </c>
      <c r="D284" s="1">
        <v>44280</v>
      </c>
      <c r="H284" t="b">
        <v>0</v>
      </c>
      <c r="I284" s="1">
        <f>EOMONTH(tbl_Subscriptions[[#This Row],[Start_Date]],0)</f>
        <v>44286</v>
      </c>
      <c r="J284" s="1" t="str">
        <f>IF(tbl_Subscriptions[[#This Row],[Cancel_Date]]="","",EOMONTH(tbl_Subscriptions[[#This Row],[Cancel_Date]],0))</f>
        <v/>
      </c>
    </row>
    <row r="285" spans="1:10" x14ac:dyDescent="0.25">
      <c r="A285" t="s">
        <v>2315</v>
      </c>
      <c r="B285" t="s">
        <v>1048</v>
      </c>
      <c r="C285" t="s">
        <v>2031</v>
      </c>
      <c r="D285" s="1">
        <v>44793</v>
      </c>
      <c r="E285">
        <v>44910</v>
      </c>
      <c r="F285">
        <v>44910</v>
      </c>
      <c r="G285" t="s">
        <v>2041</v>
      </c>
      <c r="H285" t="b">
        <v>0</v>
      </c>
      <c r="I285" s="1">
        <f>EOMONTH(tbl_Subscriptions[[#This Row],[Start_Date]],0)</f>
        <v>44804</v>
      </c>
      <c r="J285" s="1">
        <f>IF(tbl_Subscriptions[[#This Row],[Cancel_Date]]="","",EOMONTH(tbl_Subscriptions[[#This Row],[Cancel_Date]],0))</f>
        <v>44926</v>
      </c>
    </row>
    <row r="286" spans="1:10" x14ac:dyDescent="0.25">
      <c r="A286" t="s">
        <v>2316</v>
      </c>
      <c r="B286" t="s">
        <v>1278</v>
      </c>
      <c r="C286" t="s">
        <v>2027</v>
      </c>
      <c r="D286" s="1">
        <v>44876</v>
      </c>
      <c r="E286">
        <v>44944</v>
      </c>
      <c r="F286">
        <v>44944</v>
      </c>
      <c r="G286" t="s">
        <v>2037</v>
      </c>
      <c r="H286" t="b">
        <v>0</v>
      </c>
      <c r="I286" s="1">
        <f>EOMONTH(tbl_Subscriptions[[#This Row],[Start_Date]],0)</f>
        <v>44895</v>
      </c>
      <c r="J286" s="1">
        <f>IF(tbl_Subscriptions[[#This Row],[Cancel_Date]]="","",EOMONTH(tbl_Subscriptions[[#This Row],[Cancel_Date]],0))</f>
        <v>44957</v>
      </c>
    </row>
    <row r="287" spans="1:10" x14ac:dyDescent="0.25">
      <c r="A287" t="s">
        <v>2317</v>
      </c>
      <c r="B287" t="s">
        <v>1169</v>
      </c>
      <c r="C287" t="s">
        <v>2031</v>
      </c>
      <c r="D287" s="1">
        <v>44341</v>
      </c>
      <c r="H287" t="b">
        <v>0</v>
      </c>
      <c r="I287" s="1">
        <f>EOMONTH(tbl_Subscriptions[[#This Row],[Start_Date]],0)</f>
        <v>44347</v>
      </c>
      <c r="J287" s="1" t="str">
        <f>IF(tbl_Subscriptions[[#This Row],[Cancel_Date]]="","",EOMONTH(tbl_Subscriptions[[#This Row],[Cancel_Date]],0))</f>
        <v/>
      </c>
    </row>
    <row r="288" spans="1:10" x14ac:dyDescent="0.25">
      <c r="A288" t="s">
        <v>2318</v>
      </c>
      <c r="B288" t="s">
        <v>1146</v>
      </c>
      <c r="C288" t="s">
        <v>2034</v>
      </c>
      <c r="D288" s="1">
        <v>44555</v>
      </c>
      <c r="H288" t="b">
        <v>0</v>
      </c>
      <c r="I288" s="1">
        <f>EOMONTH(tbl_Subscriptions[[#This Row],[Start_Date]],0)</f>
        <v>44561</v>
      </c>
      <c r="J288" s="1" t="str">
        <f>IF(tbl_Subscriptions[[#This Row],[Cancel_Date]]="","",EOMONTH(tbl_Subscriptions[[#This Row],[Cancel_Date]],0))</f>
        <v/>
      </c>
    </row>
    <row r="289" spans="1:10" x14ac:dyDescent="0.25">
      <c r="A289" t="s">
        <v>2319</v>
      </c>
      <c r="B289" t="s">
        <v>767</v>
      </c>
      <c r="C289" t="s">
        <v>2027</v>
      </c>
      <c r="D289" s="1">
        <v>44514</v>
      </c>
      <c r="E289">
        <v>44791</v>
      </c>
      <c r="F289">
        <v>44791</v>
      </c>
      <c r="G289" t="s">
        <v>2037</v>
      </c>
      <c r="H289" t="b">
        <v>1</v>
      </c>
      <c r="I289" s="1">
        <f>EOMONTH(tbl_Subscriptions[[#This Row],[Start_Date]],0)</f>
        <v>44530</v>
      </c>
      <c r="J289" s="1">
        <f>IF(tbl_Subscriptions[[#This Row],[Cancel_Date]]="","",EOMONTH(tbl_Subscriptions[[#This Row],[Cancel_Date]],0))</f>
        <v>44804</v>
      </c>
    </row>
    <row r="290" spans="1:10" x14ac:dyDescent="0.25">
      <c r="A290" t="s">
        <v>2320</v>
      </c>
      <c r="B290" t="s">
        <v>1957</v>
      </c>
      <c r="C290" t="s">
        <v>2027</v>
      </c>
      <c r="D290" s="1">
        <v>44868</v>
      </c>
      <c r="E290">
        <v>44982</v>
      </c>
      <c r="F290">
        <v>44982</v>
      </c>
      <c r="G290" t="s">
        <v>2037</v>
      </c>
      <c r="H290" t="b">
        <v>0</v>
      </c>
      <c r="I290" s="1">
        <f>EOMONTH(tbl_Subscriptions[[#This Row],[Start_Date]],0)</f>
        <v>44895</v>
      </c>
      <c r="J290" s="1">
        <f>IF(tbl_Subscriptions[[#This Row],[Cancel_Date]]="","",EOMONTH(tbl_Subscriptions[[#This Row],[Cancel_Date]],0))</f>
        <v>44985</v>
      </c>
    </row>
    <row r="291" spans="1:10" x14ac:dyDescent="0.25">
      <c r="A291" t="s">
        <v>2321</v>
      </c>
      <c r="B291" t="s">
        <v>1522</v>
      </c>
      <c r="C291" t="s">
        <v>2031</v>
      </c>
      <c r="D291" s="1">
        <v>44912</v>
      </c>
      <c r="H291" t="b">
        <v>0</v>
      </c>
      <c r="I291" s="1">
        <f>EOMONTH(tbl_Subscriptions[[#This Row],[Start_Date]],0)</f>
        <v>44926</v>
      </c>
      <c r="J291" s="1" t="str">
        <f>IF(tbl_Subscriptions[[#This Row],[Cancel_Date]]="","",EOMONTH(tbl_Subscriptions[[#This Row],[Cancel_Date]],0))</f>
        <v/>
      </c>
    </row>
    <row r="292" spans="1:10" x14ac:dyDescent="0.25">
      <c r="A292" t="s">
        <v>2322</v>
      </c>
      <c r="B292" t="s">
        <v>173</v>
      </c>
      <c r="C292" t="s">
        <v>2031</v>
      </c>
      <c r="D292" s="1">
        <v>44875</v>
      </c>
      <c r="E292">
        <v>44956</v>
      </c>
      <c r="F292">
        <v>44956</v>
      </c>
      <c r="G292" t="s">
        <v>2041</v>
      </c>
      <c r="H292" t="b">
        <v>0</v>
      </c>
      <c r="I292" s="1">
        <f>EOMONTH(tbl_Subscriptions[[#This Row],[Start_Date]],0)</f>
        <v>44895</v>
      </c>
      <c r="J292" s="1">
        <f>IF(tbl_Subscriptions[[#This Row],[Cancel_Date]]="","",EOMONTH(tbl_Subscriptions[[#This Row],[Cancel_Date]],0))</f>
        <v>44957</v>
      </c>
    </row>
    <row r="293" spans="1:10" x14ac:dyDescent="0.25">
      <c r="A293" t="s">
        <v>2323</v>
      </c>
      <c r="B293" t="s">
        <v>275</v>
      </c>
      <c r="C293" t="s">
        <v>2031</v>
      </c>
      <c r="D293" s="1">
        <v>44598</v>
      </c>
      <c r="E293">
        <v>44725</v>
      </c>
      <c r="F293">
        <v>44725</v>
      </c>
      <c r="G293" t="s">
        <v>2041</v>
      </c>
      <c r="H293" t="b">
        <v>0</v>
      </c>
      <c r="I293" s="1">
        <f>EOMONTH(tbl_Subscriptions[[#This Row],[Start_Date]],0)</f>
        <v>44620</v>
      </c>
      <c r="J293" s="1">
        <f>IF(tbl_Subscriptions[[#This Row],[Cancel_Date]]="","",EOMONTH(tbl_Subscriptions[[#This Row],[Cancel_Date]],0))</f>
        <v>44742</v>
      </c>
    </row>
    <row r="294" spans="1:10" x14ac:dyDescent="0.25">
      <c r="A294" t="s">
        <v>2324</v>
      </c>
      <c r="B294" t="s">
        <v>253</v>
      </c>
      <c r="C294" t="s">
        <v>2034</v>
      </c>
      <c r="D294" s="1">
        <v>44329</v>
      </c>
      <c r="H294" t="b">
        <v>0</v>
      </c>
      <c r="I294" s="1">
        <f>EOMONTH(tbl_Subscriptions[[#This Row],[Start_Date]],0)</f>
        <v>44347</v>
      </c>
      <c r="J294" s="1" t="str">
        <f>IF(tbl_Subscriptions[[#This Row],[Cancel_Date]]="","",EOMONTH(tbl_Subscriptions[[#This Row],[Cancel_Date]],0))</f>
        <v/>
      </c>
    </row>
    <row r="295" spans="1:10" x14ac:dyDescent="0.25">
      <c r="A295" t="s">
        <v>2325</v>
      </c>
      <c r="B295" t="s">
        <v>518</v>
      </c>
      <c r="C295" t="s">
        <v>2027</v>
      </c>
      <c r="D295" s="1">
        <v>44806</v>
      </c>
      <c r="H295" t="b">
        <v>1</v>
      </c>
      <c r="I295" s="1">
        <f>EOMONTH(tbl_Subscriptions[[#This Row],[Start_Date]],0)</f>
        <v>44834</v>
      </c>
      <c r="J295" s="1" t="str">
        <f>IF(tbl_Subscriptions[[#This Row],[Cancel_Date]]="","",EOMONTH(tbl_Subscriptions[[#This Row],[Cancel_Date]],0))</f>
        <v/>
      </c>
    </row>
    <row r="296" spans="1:10" x14ac:dyDescent="0.25">
      <c r="A296" t="s">
        <v>2326</v>
      </c>
      <c r="B296" t="s">
        <v>307</v>
      </c>
      <c r="C296" t="s">
        <v>2031</v>
      </c>
      <c r="D296" s="1">
        <v>44922</v>
      </c>
      <c r="H296" t="b">
        <v>1</v>
      </c>
      <c r="I296" s="1">
        <f>EOMONTH(tbl_Subscriptions[[#This Row],[Start_Date]],0)</f>
        <v>44926</v>
      </c>
      <c r="J296" s="1" t="str">
        <f>IF(tbl_Subscriptions[[#This Row],[Cancel_Date]]="","",EOMONTH(tbl_Subscriptions[[#This Row],[Cancel_Date]],0))</f>
        <v/>
      </c>
    </row>
    <row r="297" spans="1:10" x14ac:dyDescent="0.25">
      <c r="A297" t="s">
        <v>2327</v>
      </c>
      <c r="B297" t="s">
        <v>528</v>
      </c>
      <c r="C297" t="s">
        <v>2034</v>
      </c>
      <c r="D297" s="1">
        <v>44283</v>
      </c>
      <c r="E297">
        <v>44457</v>
      </c>
      <c r="F297">
        <v>44457</v>
      </c>
      <c r="G297" t="s">
        <v>2041</v>
      </c>
      <c r="H297" t="b">
        <v>0</v>
      </c>
      <c r="I297" s="1">
        <f>EOMONTH(tbl_Subscriptions[[#This Row],[Start_Date]],0)</f>
        <v>44286</v>
      </c>
      <c r="J297" s="1">
        <f>IF(tbl_Subscriptions[[#This Row],[Cancel_Date]]="","",EOMONTH(tbl_Subscriptions[[#This Row],[Cancel_Date]],0))</f>
        <v>44469</v>
      </c>
    </row>
    <row r="298" spans="1:10" x14ac:dyDescent="0.25">
      <c r="A298" t="s">
        <v>2328</v>
      </c>
      <c r="B298" t="s">
        <v>1594</v>
      </c>
      <c r="C298" t="s">
        <v>2031</v>
      </c>
      <c r="D298" s="1">
        <v>44514</v>
      </c>
      <c r="E298">
        <v>44569</v>
      </c>
      <c r="F298">
        <v>44569</v>
      </c>
      <c r="G298" t="s">
        <v>2041</v>
      </c>
      <c r="H298" t="b">
        <v>0</v>
      </c>
      <c r="I298" s="1">
        <f>EOMONTH(tbl_Subscriptions[[#This Row],[Start_Date]],0)</f>
        <v>44530</v>
      </c>
      <c r="J298" s="1">
        <f>IF(tbl_Subscriptions[[#This Row],[Cancel_Date]]="","",EOMONTH(tbl_Subscriptions[[#This Row],[Cancel_Date]],0))</f>
        <v>44592</v>
      </c>
    </row>
    <row r="299" spans="1:10" x14ac:dyDescent="0.25">
      <c r="A299" t="s">
        <v>2329</v>
      </c>
      <c r="B299" t="s">
        <v>1842</v>
      </c>
      <c r="C299" t="s">
        <v>2027</v>
      </c>
      <c r="D299" s="1">
        <v>44769</v>
      </c>
      <c r="H299" t="b">
        <v>0</v>
      </c>
      <c r="I299" s="1">
        <f>EOMONTH(tbl_Subscriptions[[#This Row],[Start_Date]],0)</f>
        <v>44773</v>
      </c>
      <c r="J299" s="1" t="str">
        <f>IF(tbl_Subscriptions[[#This Row],[Cancel_Date]]="","",EOMONTH(tbl_Subscriptions[[#This Row],[Cancel_Date]],0))</f>
        <v/>
      </c>
    </row>
    <row r="300" spans="1:10" x14ac:dyDescent="0.25">
      <c r="A300" t="s">
        <v>2330</v>
      </c>
      <c r="B300" t="s">
        <v>727</v>
      </c>
      <c r="C300" t="s">
        <v>2031</v>
      </c>
      <c r="D300" s="1">
        <v>44582</v>
      </c>
      <c r="H300" t="b">
        <v>0</v>
      </c>
      <c r="I300" s="1">
        <f>EOMONTH(tbl_Subscriptions[[#This Row],[Start_Date]],0)</f>
        <v>44592</v>
      </c>
      <c r="J300" s="1" t="str">
        <f>IF(tbl_Subscriptions[[#This Row],[Cancel_Date]]="","",EOMONTH(tbl_Subscriptions[[#This Row],[Cancel_Date]],0))</f>
        <v/>
      </c>
    </row>
    <row r="301" spans="1:10" x14ac:dyDescent="0.25">
      <c r="A301" t="s">
        <v>2331</v>
      </c>
      <c r="B301" t="s">
        <v>803</v>
      </c>
      <c r="C301" t="s">
        <v>2027</v>
      </c>
      <c r="D301" s="1">
        <v>44855</v>
      </c>
      <c r="E301">
        <v>45069</v>
      </c>
      <c r="F301">
        <v>45069</v>
      </c>
      <c r="G301" t="s">
        <v>2028</v>
      </c>
      <c r="H301" t="b">
        <v>1</v>
      </c>
      <c r="I301" s="1">
        <f>EOMONTH(tbl_Subscriptions[[#This Row],[Start_Date]],0)</f>
        <v>44865</v>
      </c>
      <c r="J301" s="1">
        <f>IF(tbl_Subscriptions[[#This Row],[Cancel_Date]]="","",EOMONTH(tbl_Subscriptions[[#This Row],[Cancel_Date]],0))</f>
        <v>45077</v>
      </c>
    </row>
    <row r="302" spans="1:10" x14ac:dyDescent="0.25">
      <c r="A302" t="s">
        <v>2332</v>
      </c>
      <c r="B302" t="s">
        <v>912</v>
      </c>
      <c r="C302" t="s">
        <v>2034</v>
      </c>
      <c r="D302" s="1">
        <v>45007</v>
      </c>
      <c r="H302" t="b">
        <v>0</v>
      </c>
      <c r="I302" s="1">
        <f>EOMONTH(tbl_Subscriptions[[#This Row],[Start_Date]],0)</f>
        <v>45016</v>
      </c>
      <c r="J302" s="1" t="str">
        <f>IF(tbl_Subscriptions[[#This Row],[Cancel_Date]]="","",EOMONTH(tbl_Subscriptions[[#This Row],[Cancel_Date]],0))</f>
        <v/>
      </c>
    </row>
    <row r="303" spans="1:10" x14ac:dyDescent="0.25">
      <c r="A303" t="s">
        <v>2333</v>
      </c>
      <c r="B303" t="s">
        <v>794</v>
      </c>
      <c r="C303" t="s">
        <v>2034</v>
      </c>
      <c r="D303" s="1">
        <v>44533</v>
      </c>
      <c r="E303">
        <v>44808</v>
      </c>
      <c r="F303">
        <v>44808</v>
      </c>
      <c r="G303" t="s">
        <v>2028</v>
      </c>
      <c r="H303" t="b">
        <v>0</v>
      </c>
      <c r="I303" s="1">
        <f>EOMONTH(tbl_Subscriptions[[#This Row],[Start_Date]],0)</f>
        <v>44561</v>
      </c>
      <c r="J303" s="1">
        <f>IF(tbl_Subscriptions[[#This Row],[Cancel_Date]]="","",EOMONTH(tbl_Subscriptions[[#This Row],[Cancel_Date]],0))</f>
        <v>44834</v>
      </c>
    </row>
    <row r="304" spans="1:10" x14ac:dyDescent="0.25">
      <c r="A304" t="s">
        <v>2334</v>
      </c>
      <c r="B304" t="s">
        <v>1611</v>
      </c>
      <c r="C304" t="s">
        <v>2031</v>
      </c>
      <c r="D304" s="1">
        <v>45029</v>
      </c>
      <c r="E304">
        <v>45164</v>
      </c>
      <c r="F304">
        <v>45164</v>
      </c>
      <c r="G304" t="s">
        <v>2028</v>
      </c>
      <c r="H304" t="b">
        <v>0</v>
      </c>
      <c r="I304" s="1">
        <f>EOMONTH(tbl_Subscriptions[[#This Row],[Start_Date]],0)</f>
        <v>45046</v>
      </c>
      <c r="J304" s="1">
        <f>IF(tbl_Subscriptions[[#This Row],[Cancel_Date]]="","",EOMONTH(tbl_Subscriptions[[#This Row],[Cancel_Date]],0))</f>
        <v>45169</v>
      </c>
    </row>
    <row r="305" spans="1:10" x14ac:dyDescent="0.25">
      <c r="A305" t="s">
        <v>2335</v>
      </c>
      <c r="B305" t="s">
        <v>316</v>
      </c>
      <c r="C305" t="s">
        <v>2027</v>
      </c>
      <c r="D305" s="1">
        <v>44327</v>
      </c>
      <c r="H305" t="b">
        <v>0</v>
      </c>
      <c r="I305" s="1">
        <f>EOMONTH(tbl_Subscriptions[[#This Row],[Start_Date]],0)</f>
        <v>44347</v>
      </c>
      <c r="J305" s="1" t="str">
        <f>IF(tbl_Subscriptions[[#This Row],[Cancel_Date]]="","",EOMONTH(tbl_Subscriptions[[#This Row],[Cancel_Date]],0))</f>
        <v/>
      </c>
    </row>
    <row r="306" spans="1:10" x14ac:dyDescent="0.25">
      <c r="A306" t="s">
        <v>2336</v>
      </c>
      <c r="B306" t="s">
        <v>1652</v>
      </c>
      <c r="C306" t="s">
        <v>2027</v>
      </c>
      <c r="D306" s="1">
        <v>44883</v>
      </c>
      <c r="H306" t="b">
        <v>1</v>
      </c>
      <c r="I306" s="1">
        <f>EOMONTH(tbl_Subscriptions[[#This Row],[Start_Date]],0)</f>
        <v>44895</v>
      </c>
      <c r="J306" s="1" t="str">
        <f>IF(tbl_Subscriptions[[#This Row],[Cancel_Date]]="","",EOMONTH(tbl_Subscriptions[[#This Row],[Cancel_Date]],0))</f>
        <v/>
      </c>
    </row>
    <row r="307" spans="1:10" x14ac:dyDescent="0.25">
      <c r="A307" t="s">
        <v>2337</v>
      </c>
      <c r="B307" t="s">
        <v>155</v>
      </c>
      <c r="C307" t="s">
        <v>2027</v>
      </c>
      <c r="D307" s="1">
        <v>44916</v>
      </c>
      <c r="H307" t="b">
        <v>0</v>
      </c>
      <c r="I307" s="1">
        <f>EOMONTH(tbl_Subscriptions[[#This Row],[Start_Date]],0)</f>
        <v>44926</v>
      </c>
      <c r="J307" s="1" t="str">
        <f>IF(tbl_Subscriptions[[#This Row],[Cancel_Date]]="","",EOMONTH(tbl_Subscriptions[[#This Row],[Cancel_Date]],0))</f>
        <v/>
      </c>
    </row>
    <row r="308" spans="1:10" x14ac:dyDescent="0.25">
      <c r="A308" t="s">
        <v>2338</v>
      </c>
      <c r="B308" t="s">
        <v>394</v>
      </c>
      <c r="C308" t="s">
        <v>2031</v>
      </c>
      <c r="D308" s="1">
        <v>45045</v>
      </c>
      <c r="E308">
        <v>45278</v>
      </c>
      <c r="F308">
        <v>45278</v>
      </c>
      <c r="G308" t="s">
        <v>2041</v>
      </c>
      <c r="H308" t="b">
        <v>0</v>
      </c>
      <c r="I308" s="1">
        <f>EOMONTH(tbl_Subscriptions[[#This Row],[Start_Date]],0)</f>
        <v>45046</v>
      </c>
      <c r="J308" s="1">
        <f>IF(tbl_Subscriptions[[#This Row],[Cancel_Date]]="","",EOMONTH(tbl_Subscriptions[[#This Row],[Cancel_Date]],0))</f>
        <v>45291</v>
      </c>
    </row>
    <row r="309" spans="1:10" x14ac:dyDescent="0.25">
      <c r="A309" t="s">
        <v>2339</v>
      </c>
      <c r="B309" t="s">
        <v>105</v>
      </c>
      <c r="C309" t="s">
        <v>2027</v>
      </c>
      <c r="D309" s="1">
        <v>44953</v>
      </c>
      <c r="H309" t="b">
        <v>1</v>
      </c>
      <c r="I309" s="1">
        <f>EOMONTH(tbl_Subscriptions[[#This Row],[Start_Date]],0)</f>
        <v>44957</v>
      </c>
      <c r="J309" s="1" t="str">
        <f>IF(tbl_Subscriptions[[#This Row],[Cancel_Date]]="","",EOMONTH(tbl_Subscriptions[[#This Row],[Cancel_Date]],0))</f>
        <v/>
      </c>
    </row>
    <row r="310" spans="1:10" x14ac:dyDescent="0.25">
      <c r="A310" t="s">
        <v>2340</v>
      </c>
      <c r="B310" t="s">
        <v>1461</v>
      </c>
      <c r="C310" t="s">
        <v>2027</v>
      </c>
      <c r="D310" s="1">
        <v>44898</v>
      </c>
      <c r="H310" t="b">
        <v>0</v>
      </c>
      <c r="I310" s="1">
        <f>EOMONTH(tbl_Subscriptions[[#This Row],[Start_Date]],0)</f>
        <v>44926</v>
      </c>
      <c r="J310" s="1" t="str">
        <f>IF(tbl_Subscriptions[[#This Row],[Cancel_Date]]="","",EOMONTH(tbl_Subscriptions[[#This Row],[Cancel_Date]],0))</f>
        <v/>
      </c>
    </row>
    <row r="311" spans="1:10" x14ac:dyDescent="0.25">
      <c r="A311" t="s">
        <v>2341</v>
      </c>
      <c r="B311" t="s">
        <v>1796</v>
      </c>
      <c r="C311" t="s">
        <v>2027</v>
      </c>
      <c r="D311" s="1">
        <v>44736</v>
      </c>
      <c r="E311">
        <v>44964</v>
      </c>
      <c r="F311">
        <v>44964</v>
      </c>
      <c r="G311" t="s">
        <v>2028</v>
      </c>
      <c r="H311" t="b">
        <v>0</v>
      </c>
      <c r="I311" s="1">
        <f>EOMONTH(tbl_Subscriptions[[#This Row],[Start_Date]],0)</f>
        <v>44742</v>
      </c>
      <c r="J311" s="1">
        <f>IF(tbl_Subscriptions[[#This Row],[Cancel_Date]]="","",EOMONTH(tbl_Subscriptions[[#This Row],[Cancel_Date]],0))</f>
        <v>44985</v>
      </c>
    </row>
    <row r="312" spans="1:10" x14ac:dyDescent="0.25">
      <c r="A312" t="s">
        <v>2342</v>
      </c>
      <c r="B312" t="s">
        <v>1241</v>
      </c>
      <c r="C312" t="s">
        <v>2027</v>
      </c>
      <c r="D312" s="1">
        <v>44292</v>
      </c>
      <c r="H312" t="b">
        <v>0</v>
      </c>
      <c r="I312" s="1">
        <f>EOMONTH(tbl_Subscriptions[[#This Row],[Start_Date]],0)</f>
        <v>44316</v>
      </c>
      <c r="J312" s="1" t="str">
        <f>IF(tbl_Subscriptions[[#This Row],[Cancel_Date]]="","",EOMONTH(tbl_Subscriptions[[#This Row],[Cancel_Date]],0))</f>
        <v/>
      </c>
    </row>
    <row r="313" spans="1:10" x14ac:dyDescent="0.25">
      <c r="A313" t="s">
        <v>2343</v>
      </c>
      <c r="B313" t="s">
        <v>1505</v>
      </c>
      <c r="C313" t="s">
        <v>2031</v>
      </c>
      <c r="D313" s="1">
        <v>44858</v>
      </c>
      <c r="H313" t="b">
        <v>0</v>
      </c>
      <c r="I313" s="1">
        <f>EOMONTH(tbl_Subscriptions[[#This Row],[Start_Date]],0)</f>
        <v>44865</v>
      </c>
      <c r="J313" s="1" t="str">
        <f>IF(tbl_Subscriptions[[#This Row],[Cancel_Date]]="","",EOMONTH(tbl_Subscriptions[[#This Row],[Cancel_Date]],0))</f>
        <v/>
      </c>
    </row>
    <row r="314" spans="1:10" x14ac:dyDescent="0.25">
      <c r="A314" t="s">
        <v>2344</v>
      </c>
      <c r="B314" t="s">
        <v>455</v>
      </c>
      <c r="C314" t="s">
        <v>2031</v>
      </c>
      <c r="D314" s="1">
        <v>44883</v>
      </c>
      <c r="E314">
        <v>44935</v>
      </c>
      <c r="F314">
        <v>44935</v>
      </c>
      <c r="G314" t="s">
        <v>2041</v>
      </c>
      <c r="H314" t="b">
        <v>1</v>
      </c>
      <c r="I314" s="1">
        <f>EOMONTH(tbl_Subscriptions[[#This Row],[Start_Date]],0)</f>
        <v>44895</v>
      </c>
      <c r="J314" s="1">
        <f>IF(tbl_Subscriptions[[#This Row],[Cancel_Date]]="","",EOMONTH(tbl_Subscriptions[[#This Row],[Cancel_Date]],0))</f>
        <v>44957</v>
      </c>
    </row>
    <row r="315" spans="1:10" x14ac:dyDescent="0.25">
      <c r="A315" t="s">
        <v>2345</v>
      </c>
      <c r="B315" t="s">
        <v>1352</v>
      </c>
      <c r="C315" t="s">
        <v>2027</v>
      </c>
      <c r="D315" s="1">
        <v>44630</v>
      </c>
      <c r="H315" t="b">
        <v>0</v>
      </c>
      <c r="I315" s="1">
        <f>EOMONTH(tbl_Subscriptions[[#This Row],[Start_Date]],0)</f>
        <v>44651</v>
      </c>
      <c r="J315" s="1" t="str">
        <f>IF(tbl_Subscriptions[[#This Row],[Cancel_Date]]="","",EOMONTH(tbl_Subscriptions[[#This Row],[Cancel_Date]],0))</f>
        <v/>
      </c>
    </row>
    <row r="316" spans="1:10" x14ac:dyDescent="0.25">
      <c r="A316" t="s">
        <v>2346</v>
      </c>
      <c r="B316" t="s">
        <v>1638</v>
      </c>
      <c r="C316" t="s">
        <v>2027</v>
      </c>
      <c r="D316" s="1">
        <v>44717</v>
      </c>
      <c r="E316">
        <v>44884</v>
      </c>
      <c r="F316">
        <v>44884</v>
      </c>
      <c r="G316" t="s">
        <v>2037</v>
      </c>
      <c r="H316" t="b">
        <v>0</v>
      </c>
      <c r="I316" s="1">
        <f>EOMONTH(tbl_Subscriptions[[#This Row],[Start_Date]],0)</f>
        <v>44742</v>
      </c>
      <c r="J316" s="1">
        <f>IF(tbl_Subscriptions[[#This Row],[Cancel_Date]]="","",EOMONTH(tbl_Subscriptions[[#This Row],[Cancel_Date]],0))</f>
        <v>44895</v>
      </c>
    </row>
    <row r="317" spans="1:10" x14ac:dyDescent="0.25">
      <c r="A317" t="s">
        <v>2347</v>
      </c>
      <c r="B317" t="s">
        <v>1796</v>
      </c>
      <c r="C317" t="s">
        <v>2034</v>
      </c>
      <c r="D317" s="1">
        <v>44567</v>
      </c>
      <c r="E317">
        <v>44646</v>
      </c>
      <c r="F317">
        <v>44646</v>
      </c>
      <c r="G317" t="s">
        <v>2028</v>
      </c>
      <c r="H317" t="b">
        <v>0</v>
      </c>
      <c r="I317" s="1">
        <f>EOMONTH(tbl_Subscriptions[[#This Row],[Start_Date]],0)</f>
        <v>44592</v>
      </c>
      <c r="J317" s="1">
        <f>IF(tbl_Subscriptions[[#This Row],[Cancel_Date]]="","",EOMONTH(tbl_Subscriptions[[#This Row],[Cancel_Date]],0))</f>
        <v>44651</v>
      </c>
    </row>
    <row r="318" spans="1:10" x14ac:dyDescent="0.25">
      <c r="A318" t="s">
        <v>2348</v>
      </c>
      <c r="B318" t="s">
        <v>1323</v>
      </c>
      <c r="C318" t="s">
        <v>2034</v>
      </c>
      <c r="D318" s="1">
        <v>44215</v>
      </c>
      <c r="H318" t="b">
        <v>0</v>
      </c>
      <c r="I318" s="1">
        <f>EOMONTH(tbl_Subscriptions[[#This Row],[Start_Date]],0)</f>
        <v>44227</v>
      </c>
      <c r="J318" s="1" t="str">
        <f>IF(tbl_Subscriptions[[#This Row],[Cancel_Date]]="","",EOMONTH(tbl_Subscriptions[[#This Row],[Cancel_Date]],0))</f>
        <v/>
      </c>
    </row>
    <row r="319" spans="1:10" x14ac:dyDescent="0.25">
      <c r="A319" t="s">
        <v>2349</v>
      </c>
      <c r="B319" t="s">
        <v>1365</v>
      </c>
      <c r="C319" t="s">
        <v>2027</v>
      </c>
      <c r="D319" s="1">
        <v>44568</v>
      </c>
      <c r="H319" t="b">
        <v>1</v>
      </c>
      <c r="I319" s="1">
        <f>EOMONTH(tbl_Subscriptions[[#This Row],[Start_Date]],0)</f>
        <v>44592</v>
      </c>
      <c r="J319" s="1" t="str">
        <f>IF(tbl_Subscriptions[[#This Row],[Cancel_Date]]="","",EOMONTH(tbl_Subscriptions[[#This Row],[Cancel_Date]],0))</f>
        <v/>
      </c>
    </row>
    <row r="320" spans="1:10" x14ac:dyDescent="0.25">
      <c r="A320" t="s">
        <v>2350</v>
      </c>
      <c r="B320" t="s">
        <v>782</v>
      </c>
      <c r="C320" t="s">
        <v>2027</v>
      </c>
      <c r="D320" s="1">
        <v>44513</v>
      </c>
      <c r="H320" t="b">
        <v>0</v>
      </c>
      <c r="I320" s="1">
        <f>EOMONTH(tbl_Subscriptions[[#This Row],[Start_Date]],0)</f>
        <v>44530</v>
      </c>
      <c r="J320" s="1" t="str">
        <f>IF(tbl_Subscriptions[[#This Row],[Cancel_Date]]="","",EOMONTH(tbl_Subscriptions[[#This Row],[Cancel_Date]],0))</f>
        <v/>
      </c>
    </row>
    <row r="321" spans="1:10" x14ac:dyDescent="0.25">
      <c r="A321" t="s">
        <v>2351</v>
      </c>
      <c r="B321" t="s">
        <v>720</v>
      </c>
      <c r="C321" t="s">
        <v>2034</v>
      </c>
      <c r="D321" s="1">
        <v>44381</v>
      </c>
      <c r="H321" t="b">
        <v>1</v>
      </c>
      <c r="I321" s="1">
        <f>EOMONTH(tbl_Subscriptions[[#This Row],[Start_Date]],0)</f>
        <v>44408</v>
      </c>
      <c r="J321" s="1" t="str">
        <f>IF(tbl_Subscriptions[[#This Row],[Cancel_Date]]="","",EOMONTH(tbl_Subscriptions[[#This Row],[Cancel_Date]],0))</f>
        <v/>
      </c>
    </row>
    <row r="322" spans="1:10" x14ac:dyDescent="0.25">
      <c r="A322" t="s">
        <v>2352</v>
      </c>
      <c r="B322" t="s">
        <v>1993</v>
      </c>
      <c r="C322" t="s">
        <v>2034</v>
      </c>
      <c r="D322" s="1">
        <v>44416</v>
      </c>
      <c r="E322">
        <v>44477</v>
      </c>
      <c r="F322">
        <v>44477</v>
      </c>
      <c r="G322" t="s">
        <v>2041</v>
      </c>
      <c r="H322" t="b">
        <v>1</v>
      </c>
      <c r="I322" s="1">
        <f>EOMONTH(tbl_Subscriptions[[#This Row],[Start_Date]],0)</f>
        <v>44439</v>
      </c>
      <c r="J322" s="1">
        <f>IF(tbl_Subscriptions[[#This Row],[Cancel_Date]]="","",EOMONTH(tbl_Subscriptions[[#This Row],[Cancel_Date]],0))</f>
        <v>44500</v>
      </c>
    </row>
    <row r="323" spans="1:10" x14ac:dyDescent="0.25">
      <c r="A323" t="s">
        <v>2353</v>
      </c>
      <c r="B323" t="s">
        <v>960</v>
      </c>
      <c r="C323" t="s">
        <v>2027</v>
      </c>
      <c r="D323" s="1">
        <v>44546</v>
      </c>
      <c r="H323" t="b">
        <v>0</v>
      </c>
      <c r="I323" s="1">
        <f>EOMONTH(tbl_Subscriptions[[#This Row],[Start_Date]],0)</f>
        <v>44561</v>
      </c>
      <c r="J323" s="1" t="str">
        <f>IF(tbl_Subscriptions[[#This Row],[Cancel_Date]]="","",EOMONTH(tbl_Subscriptions[[#This Row],[Cancel_Date]],0))</f>
        <v/>
      </c>
    </row>
    <row r="324" spans="1:10" x14ac:dyDescent="0.25">
      <c r="A324" t="s">
        <v>2354</v>
      </c>
      <c r="B324" t="s">
        <v>170</v>
      </c>
      <c r="C324" t="s">
        <v>2031</v>
      </c>
      <c r="D324" s="1">
        <v>44981</v>
      </c>
      <c r="H324" t="b">
        <v>1</v>
      </c>
      <c r="I324" s="1">
        <f>EOMONTH(tbl_Subscriptions[[#This Row],[Start_Date]],0)</f>
        <v>44985</v>
      </c>
      <c r="J324" s="1" t="str">
        <f>IF(tbl_Subscriptions[[#This Row],[Cancel_Date]]="","",EOMONTH(tbl_Subscriptions[[#This Row],[Cancel_Date]],0))</f>
        <v/>
      </c>
    </row>
    <row r="325" spans="1:10" x14ac:dyDescent="0.25">
      <c r="A325" t="s">
        <v>2355</v>
      </c>
      <c r="B325" t="s">
        <v>1344</v>
      </c>
      <c r="C325" t="s">
        <v>2031</v>
      </c>
      <c r="D325" s="1">
        <v>44694</v>
      </c>
      <c r="H325" t="b">
        <v>0</v>
      </c>
      <c r="I325" s="1">
        <f>EOMONTH(tbl_Subscriptions[[#This Row],[Start_Date]],0)</f>
        <v>44712</v>
      </c>
      <c r="J325" s="1" t="str">
        <f>IF(tbl_Subscriptions[[#This Row],[Cancel_Date]]="","",EOMONTH(tbl_Subscriptions[[#This Row],[Cancel_Date]],0))</f>
        <v/>
      </c>
    </row>
    <row r="326" spans="1:10" x14ac:dyDescent="0.25">
      <c r="A326" t="s">
        <v>2356</v>
      </c>
      <c r="B326" t="s">
        <v>1320</v>
      </c>
      <c r="C326" t="s">
        <v>2027</v>
      </c>
      <c r="D326" s="1">
        <v>44393</v>
      </c>
      <c r="H326" t="b">
        <v>1</v>
      </c>
      <c r="I326" s="1">
        <f>EOMONTH(tbl_Subscriptions[[#This Row],[Start_Date]],0)</f>
        <v>44408</v>
      </c>
      <c r="J326" s="1" t="str">
        <f>IF(tbl_Subscriptions[[#This Row],[Cancel_Date]]="","",EOMONTH(tbl_Subscriptions[[#This Row],[Cancel_Date]],0))</f>
        <v/>
      </c>
    </row>
    <row r="327" spans="1:10" x14ac:dyDescent="0.25">
      <c r="A327" t="s">
        <v>2357</v>
      </c>
      <c r="B327" t="s">
        <v>1693</v>
      </c>
      <c r="C327" t="s">
        <v>2027</v>
      </c>
      <c r="D327" s="1">
        <v>44428</v>
      </c>
      <c r="H327" t="b">
        <v>0</v>
      </c>
      <c r="I327" s="1">
        <f>EOMONTH(tbl_Subscriptions[[#This Row],[Start_Date]],0)</f>
        <v>44439</v>
      </c>
      <c r="J327" s="1" t="str">
        <f>IF(tbl_Subscriptions[[#This Row],[Cancel_Date]]="","",EOMONTH(tbl_Subscriptions[[#This Row],[Cancel_Date]],0))</f>
        <v/>
      </c>
    </row>
    <row r="328" spans="1:10" x14ac:dyDescent="0.25">
      <c r="A328" t="s">
        <v>2358</v>
      </c>
      <c r="B328" t="s">
        <v>1730</v>
      </c>
      <c r="C328" t="s">
        <v>2034</v>
      </c>
      <c r="D328" s="1">
        <v>44337</v>
      </c>
      <c r="H328" t="b">
        <v>1</v>
      </c>
      <c r="I328" s="1">
        <f>EOMONTH(tbl_Subscriptions[[#This Row],[Start_Date]],0)</f>
        <v>44347</v>
      </c>
      <c r="J328" s="1" t="str">
        <f>IF(tbl_Subscriptions[[#This Row],[Cancel_Date]]="","",EOMONTH(tbl_Subscriptions[[#This Row],[Cancel_Date]],0))</f>
        <v/>
      </c>
    </row>
    <row r="329" spans="1:10" x14ac:dyDescent="0.25">
      <c r="A329" t="s">
        <v>2359</v>
      </c>
      <c r="B329" t="s">
        <v>1050</v>
      </c>
      <c r="C329" t="s">
        <v>2034</v>
      </c>
      <c r="D329" s="1">
        <v>44355</v>
      </c>
      <c r="H329" t="b">
        <v>1</v>
      </c>
      <c r="I329" s="1">
        <f>EOMONTH(tbl_Subscriptions[[#This Row],[Start_Date]],0)</f>
        <v>44377</v>
      </c>
      <c r="J329" s="1" t="str">
        <f>IF(tbl_Subscriptions[[#This Row],[Cancel_Date]]="","",EOMONTH(tbl_Subscriptions[[#This Row],[Cancel_Date]],0))</f>
        <v/>
      </c>
    </row>
    <row r="330" spans="1:10" x14ac:dyDescent="0.25">
      <c r="A330" t="s">
        <v>2360</v>
      </c>
      <c r="B330" t="s">
        <v>825</v>
      </c>
      <c r="C330" t="s">
        <v>2031</v>
      </c>
      <c r="D330" s="1">
        <v>44276</v>
      </c>
      <c r="E330">
        <v>44323</v>
      </c>
      <c r="F330">
        <v>44323</v>
      </c>
      <c r="G330" t="s">
        <v>2037</v>
      </c>
      <c r="H330" t="b">
        <v>0</v>
      </c>
      <c r="I330" s="1">
        <f>EOMONTH(tbl_Subscriptions[[#This Row],[Start_Date]],0)</f>
        <v>44286</v>
      </c>
      <c r="J330" s="1">
        <f>IF(tbl_Subscriptions[[#This Row],[Cancel_Date]]="","",EOMONTH(tbl_Subscriptions[[#This Row],[Cancel_Date]],0))</f>
        <v>44347</v>
      </c>
    </row>
    <row r="331" spans="1:10" x14ac:dyDescent="0.25">
      <c r="A331" t="s">
        <v>2361</v>
      </c>
      <c r="B331" t="s">
        <v>253</v>
      </c>
      <c r="C331" t="s">
        <v>2027</v>
      </c>
      <c r="D331" s="1">
        <v>44499</v>
      </c>
      <c r="H331" t="b">
        <v>0</v>
      </c>
      <c r="I331" s="1">
        <f>EOMONTH(tbl_Subscriptions[[#This Row],[Start_Date]],0)</f>
        <v>44500</v>
      </c>
      <c r="J331" s="1" t="str">
        <f>IF(tbl_Subscriptions[[#This Row],[Cancel_Date]]="","",EOMONTH(tbl_Subscriptions[[#This Row],[Cancel_Date]],0))</f>
        <v/>
      </c>
    </row>
    <row r="332" spans="1:10" x14ac:dyDescent="0.25">
      <c r="A332" t="s">
        <v>2362</v>
      </c>
      <c r="B332" t="s">
        <v>693</v>
      </c>
      <c r="C332" t="s">
        <v>2034</v>
      </c>
      <c r="D332" s="1">
        <v>45061</v>
      </c>
      <c r="H332" t="b">
        <v>0</v>
      </c>
      <c r="I332" s="1">
        <f>EOMONTH(tbl_Subscriptions[[#This Row],[Start_Date]],0)</f>
        <v>45077</v>
      </c>
      <c r="J332" s="1" t="str">
        <f>IF(tbl_Subscriptions[[#This Row],[Cancel_Date]]="","",EOMONTH(tbl_Subscriptions[[#This Row],[Cancel_Date]],0))</f>
        <v/>
      </c>
    </row>
    <row r="333" spans="1:10" x14ac:dyDescent="0.25">
      <c r="A333" t="s">
        <v>2363</v>
      </c>
      <c r="B333" t="s">
        <v>579</v>
      </c>
      <c r="C333" t="s">
        <v>2031</v>
      </c>
      <c r="D333" s="1">
        <v>45004</v>
      </c>
      <c r="H333" t="b">
        <v>0</v>
      </c>
      <c r="I333" s="1">
        <f>EOMONTH(tbl_Subscriptions[[#This Row],[Start_Date]],0)</f>
        <v>45016</v>
      </c>
      <c r="J333" s="1" t="str">
        <f>IF(tbl_Subscriptions[[#This Row],[Cancel_Date]]="","",EOMONTH(tbl_Subscriptions[[#This Row],[Cancel_Date]],0))</f>
        <v/>
      </c>
    </row>
    <row r="334" spans="1:10" x14ac:dyDescent="0.25">
      <c r="A334" t="s">
        <v>2364</v>
      </c>
      <c r="B334" t="s">
        <v>1344</v>
      </c>
      <c r="C334" t="s">
        <v>2031</v>
      </c>
      <c r="D334" s="1">
        <v>44300</v>
      </c>
      <c r="H334" t="b">
        <v>1</v>
      </c>
      <c r="I334" s="1">
        <f>EOMONTH(tbl_Subscriptions[[#This Row],[Start_Date]],0)</f>
        <v>44316</v>
      </c>
      <c r="J334" s="1" t="str">
        <f>IF(tbl_Subscriptions[[#This Row],[Cancel_Date]]="","",EOMONTH(tbl_Subscriptions[[#This Row],[Cancel_Date]],0))</f>
        <v/>
      </c>
    </row>
    <row r="335" spans="1:10" x14ac:dyDescent="0.25">
      <c r="A335" t="s">
        <v>2365</v>
      </c>
      <c r="B335" t="s">
        <v>56</v>
      </c>
      <c r="C335" t="s">
        <v>2031</v>
      </c>
      <c r="D335" s="1">
        <v>44716</v>
      </c>
      <c r="E335">
        <v>44975</v>
      </c>
      <c r="F335">
        <v>44975</v>
      </c>
      <c r="G335" t="s">
        <v>2028</v>
      </c>
      <c r="H335" t="b">
        <v>0</v>
      </c>
      <c r="I335" s="1">
        <f>EOMONTH(tbl_Subscriptions[[#This Row],[Start_Date]],0)</f>
        <v>44742</v>
      </c>
      <c r="J335" s="1">
        <f>IF(tbl_Subscriptions[[#This Row],[Cancel_Date]]="","",EOMONTH(tbl_Subscriptions[[#This Row],[Cancel_Date]],0))</f>
        <v>44985</v>
      </c>
    </row>
    <row r="336" spans="1:10" x14ac:dyDescent="0.25">
      <c r="A336" t="s">
        <v>2366</v>
      </c>
      <c r="B336" t="s">
        <v>1178</v>
      </c>
      <c r="C336" t="s">
        <v>2034</v>
      </c>
      <c r="D336" s="1">
        <v>44986</v>
      </c>
      <c r="H336" t="b">
        <v>1</v>
      </c>
      <c r="I336" s="1">
        <f>EOMONTH(tbl_Subscriptions[[#This Row],[Start_Date]],0)</f>
        <v>45016</v>
      </c>
      <c r="J336" s="1" t="str">
        <f>IF(tbl_Subscriptions[[#This Row],[Cancel_Date]]="","",EOMONTH(tbl_Subscriptions[[#This Row],[Cancel_Date]],0))</f>
        <v/>
      </c>
    </row>
    <row r="337" spans="1:10" x14ac:dyDescent="0.25">
      <c r="A337" t="s">
        <v>2367</v>
      </c>
      <c r="B337" t="s">
        <v>840</v>
      </c>
      <c r="C337" t="s">
        <v>2034</v>
      </c>
      <c r="D337" s="1">
        <v>44749</v>
      </c>
      <c r="E337">
        <v>44887</v>
      </c>
      <c r="F337">
        <v>44887</v>
      </c>
      <c r="G337" t="s">
        <v>2028</v>
      </c>
      <c r="H337" t="b">
        <v>0</v>
      </c>
      <c r="I337" s="1">
        <f>EOMONTH(tbl_Subscriptions[[#This Row],[Start_Date]],0)</f>
        <v>44773</v>
      </c>
      <c r="J337" s="1">
        <f>IF(tbl_Subscriptions[[#This Row],[Cancel_Date]]="","",EOMONTH(tbl_Subscriptions[[#This Row],[Cancel_Date]],0))</f>
        <v>44895</v>
      </c>
    </row>
    <row r="338" spans="1:10" x14ac:dyDescent="0.25">
      <c r="A338" t="s">
        <v>2368</v>
      </c>
      <c r="B338" t="s">
        <v>439</v>
      </c>
      <c r="C338" t="s">
        <v>2027</v>
      </c>
      <c r="D338" s="1">
        <v>45052</v>
      </c>
      <c r="E338">
        <v>45298</v>
      </c>
      <c r="F338">
        <v>45298</v>
      </c>
      <c r="G338" t="s">
        <v>2028</v>
      </c>
      <c r="H338" t="b">
        <v>0</v>
      </c>
      <c r="I338" s="1">
        <f>EOMONTH(tbl_Subscriptions[[#This Row],[Start_Date]],0)</f>
        <v>45077</v>
      </c>
      <c r="J338" s="1">
        <f>IF(tbl_Subscriptions[[#This Row],[Cancel_Date]]="","",EOMONTH(tbl_Subscriptions[[#This Row],[Cancel_Date]],0))</f>
        <v>45322</v>
      </c>
    </row>
    <row r="339" spans="1:10" x14ac:dyDescent="0.25">
      <c r="A339" t="s">
        <v>2369</v>
      </c>
      <c r="B339" t="s">
        <v>1261</v>
      </c>
      <c r="C339" t="s">
        <v>2027</v>
      </c>
      <c r="D339" s="1">
        <v>44953</v>
      </c>
      <c r="H339" t="b">
        <v>0</v>
      </c>
      <c r="I339" s="1">
        <f>EOMONTH(tbl_Subscriptions[[#This Row],[Start_Date]],0)</f>
        <v>44957</v>
      </c>
      <c r="J339" s="1" t="str">
        <f>IF(tbl_Subscriptions[[#This Row],[Cancel_Date]]="","",EOMONTH(tbl_Subscriptions[[#This Row],[Cancel_Date]],0))</f>
        <v/>
      </c>
    </row>
    <row r="340" spans="1:10" x14ac:dyDescent="0.25">
      <c r="A340" t="s">
        <v>2370</v>
      </c>
      <c r="B340" t="s">
        <v>366</v>
      </c>
      <c r="C340" t="s">
        <v>2031</v>
      </c>
      <c r="D340" s="1">
        <v>44736</v>
      </c>
      <c r="H340" t="b">
        <v>0</v>
      </c>
      <c r="I340" s="1">
        <f>EOMONTH(tbl_Subscriptions[[#This Row],[Start_Date]],0)</f>
        <v>44742</v>
      </c>
      <c r="J340" s="1" t="str">
        <f>IF(tbl_Subscriptions[[#This Row],[Cancel_Date]]="","",EOMONTH(tbl_Subscriptions[[#This Row],[Cancel_Date]],0))</f>
        <v/>
      </c>
    </row>
    <row r="341" spans="1:10" x14ac:dyDescent="0.25">
      <c r="A341" t="s">
        <v>2371</v>
      </c>
      <c r="B341" t="s">
        <v>1850</v>
      </c>
      <c r="C341" t="s">
        <v>2031</v>
      </c>
      <c r="D341" s="1">
        <v>44235</v>
      </c>
      <c r="H341" t="b">
        <v>1</v>
      </c>
      <c r="I341" s="1">
        <f>EOMONTH(tbl_Subscriptions[[#This Row],[Start_Date]],0)</f>
        <v>44255</v>
      </c>
      <c r="J341" s="1" t="str">
        <f>IF(tbl_Subscriptions[[#This Row],[Cancel_Date]]="","",EOMONTH(tbl_Subscriptions[[#This Row],[Cancel_Date]],0))</f>
        <v/>
      </c>
    </row>
    <row r="342" spans="1:10" x14ac:dyDescent="0.25">
      <c r="A342" t="s">
        <v>2372</v>
      </c>
      <c r="B342" t="s">
        <v>1588</v>
      </c>
      <c r="C342" t="s">
        <v>2034</v>
      </c>
      <c r="D342" s="1">
        <v>44874</v>
      </c>
      <c r="H342" t="b">
        <v>0</v>
      </c>
      <c r="I342" s="1">
        <f>EOMONTH(tbl_Subscriptions[[#This Row],[Start_Date]],0)</f>
        <v>44895</v>
      </c>
      <c r="J342" s="1" t="str">
        <f>IF(tbl_Subscriptions[[#This Row],[Cancel_Date]]="","",EOMONTH(tbl_Subscriptions[[#This Row],[Cancel_Date]],0))</f>
        <v/>
      </c>
    </row>
    <row r="343" spans="1:10" x14ac:dyDescent="0.25">
      <c r="A343" t="s">
        <v>2373</v>
      </c>
      <c r="B343" t="s">
        <v>1906</v>
      </c>
      <c r="C343" t="s">
        <v>2034</v>
      </c>
      <c r="D343" s="1">
        <v>44541</v>
      </c>
      <c r="H343" t="b">
        <v>0</v>
      </c>
      <c r="I343" s="1">
        <f>EOMONTH(tbl_Subscriptions[[#This Row],[Start_Date]],0)</f>
        <v>44561</v>
      </c>
      <c r="J343" s="1" t="str">
        <f>IF(tbl_Subscriptions[[#This Row],[Cancel_Date]]="","",EOMONTH(tbl_Subscriptions[[#This Row],[Cancel_Date]],0))</f>
        <v/>
      </c>
    </row>
    <row r="344" spans="1:10" x14ac:dyDescent="0.25">
      <c r="A344" t="s">
        <v>2374</v>
      </c>
      <c r="B344" t="s">
        <v>1121</v>
      </c>
      <c r="C344" t="s">
        <v>2027</v>
      </c>
      <c r="D344" s="1">
        <v>45094</v>
      </c>
      <c r="E344">
        <v>45158</v>
      </c>
      <c r="F344">
        <v>45158</v>
      </c>
      <c r="G344" t="s">
        <v>2028</v>
      </c>
      <c r="H344" t="b">
        <v>0</v>
      </c>
      <c r="I344" s="1">
        <f>EOMONTH(tbl_Subscriptions[[#This Row],[Start_Date]],0)</f>
        <v>45107</v>
      </c>
      <c r="J344" s="1">
        <f>IF(tbl_Subscriptions[[#This Row],[Cancel_Date]]="","",EOMONTH(tbl_Subscriptions[[#This Row],[Cancel_Date]],0))</f>
        <v>45169</v>
      </c>
    </row>
    <row r="345" spans="1:10" x14ac:dyDescent="0.25">
      <c r="A345" t="s">
        <v>2375</v>
      </c>
      <c r="B345" t="s">
        <v>766</v>
      </c>
      <c r="C345" t="s">
        <v>2027</v>
      </c>
      <c r="D345" s="1">
        <v>44981</v>
      </c>
      <c r="H345" t="b">
        <v>1</v>
      </c>
      <c r="I345" s="1">
        <f>EOMONTH(tbl_Subscriptions[[#This Row],[Start_Date]],0)</f>
        <v>44985</v>
      </c>
      <c r="J345" s="1" t="str">
        <f>IF(tbl_Subscriptions[[#This Row],[Cancel_Date]]="","",EOMONTH(tbl_Subscriptions[[#This Row],[Cancel_Date]],0))</f>
        <v/>
      </c>
    </row>
    <row r="346" spans="1:10" x14ac:dyDescent="0.25">
      <c r="A346" t="s">
        <v>2376</v>
      </c>
      <c r="B346" t="s">
        <v>1937</v>
      </c>
      <c r="C346" t="s">
        <v>2027</v>
      </c>
      <c r="D346" s="1">
        <v>44829</v>
      </c>
      <c r="H346" t="b">
        <v>0</v>
      </c>
      <c r="I346" s="1">
        <f>EOMONTH(tbl_Subscriptions[[#This Row],[Start_Date]],0)</f>
        <v>44834</v>
      </c>
      <c r="J346" s="1" t="str">
        <f>IF(tbl_Subscriptions[[#This Row],[Cancel_Date]]="","",EOMONTH(tbl_Subscriptions[[#This Row],[Cancel_Date]],0))</f>
        <v/>
      </c>
    </row>
    <row r="347" spans="1:10" x14ac:dyDescent="0.25">
      <c r="A347" t="s">
        <v>2377</v>
      </c>
      <c r="B347" t="s">
        <v>291</v>
      </c>
      <c r="C347" t="s">
        <v>2034</v>
      </c>
      <c r="D347" s="1">
        <v>44331</v>
      </c>
      <c r="E347">
        <v>44502</v>
      </c>
      <c r="F347">
        <v>44502</v>
      </c>
      <c r="G347" t="s">
        <v>2037</v>
      </c>
      <c r="H347" t="b">
        <v>0</v>
      </c>
      <c r="I347" s="1">
        <f>EOMONTH(tbl_Subscriptions[[#This Row],[Start_Date]],0)</f>
        <v>44347</v>
      </c>
      <c r="J347" s="1">
        <f>IF(tbl_Subscriptions[[#This Row],[Cancel_Date]]="","",EOMONTH(tbl_Subscriptions[[#This Row],[Cancel_Date]],0))</f>
        <v>44530</v>
      </c>
    </row>
    <row r="348" spans="1:10" x14ac:dyDescent="0.25">
      <c r="A348" t="s">
        <v>2378</v>
      </c>
      <c r="B348" t="s">
        <v>1203</v>
      </c>
      <c r="C348" t="s">
        <v>2031</v>
      </c>
      <c r="D348" s="1">
        <v>44808</v>
      </c>
      <c r="H348" t="b">
        <v>0</v>
      </c>
      <c r="I348" s="1">
        <f>EOMONTH(tbl_Subscriptions[[#This Row],[Start_Date]],0)</f>
        <v>44834</v>
      </c>
      <c r="J348" s="1" t="str">
        <f>IF(tbl_Subscriptions[[#This Row],[Cancel_Date]]="","",EOMONTH(tbl_Subscriptions[[#This Row],[Cancel_Date]],0))</f>
        <v/>
      </c>
    </row>
    <row r="349" spans="1:10" x14ac:dyDescent="0.25">
      <c r="A349" t="s">
        <v>2379</v>
      </c>
      <c r="B349" t="s">
        <v>1729</v>
      </c>
      <c r="C349" t="s">
        <v>2027</v>
      </c>
      <c r="D349" s="1">
        <v>44582</v>
      </c>
      <c r="H349" t="b">
        <v>0</v>
      </c>
      <c r="I349" s="1">
        <f>EOMONTH(tbl_Subscriptions[[#This Row],[Start_Date]],0)</f>
        <v>44592</v>
      </c>
      <c r="J349" s="1" t="str">
        <f>IF(tbl_Subscriptions[[#This Row],[Cancel_Date]]="","",EOMONTH(tbl_Subscriptions[[#This Row],[Cancel_Date]],0))</f>
        <v/>
      </c>
    </row>
    <row r="350" spans="1:10" x14ac:dyDescent="0.25">
      <c r="A350" t="s">
        <v>2380</v>
      </c>
      <c r="B350" t="s">
        <v>1920</v>
      </c>
      <c r="C350" t="s">
        <v>2027</v>
      </c>
      <c r="D350" s="1">
        <v>44354</v>
      </c>
      <c r="H350" t="b">
        <v>0</v>
      </c>
      <c r="I350" s="1">
        <f>EOMONTH(tbl_Subscriptions[[#This Row],[Start_Date]],0)</f>
        <v>44377</v>
      </c>
      <c r="J350" s="1" t="str">
        <f>IF(tbl_Subscriptions[[#This Row],[Cancel_Date]]="","",EOMONTH(tbl_Subscriptions[[#This Row],[Cancel_Date]],0))</f>
        <v/>
      </c>
    </row>
    <row r="351" spans="1:10" x14ac:dyDescent="0.25">
      <c r="A351" t="s">
        <v>2381</v>
      </c>
      <c r="B351" t="s">
        <v>326</v>
      </c>
      <c r="C351" t="s">
        <v>2034</v>
      </c>
      <c r="D351" s="1">
        <v>44363</v>
      </c>
      <c r="H351" t="b">
        <v>0</v>
      </c>
      <c r="I351" s="1">
        <f>EOMONTH(tbl_Subscriptions[[#This Row],[Start_Date]],0)</f>
        <v>44377</v>
      </c>
      <c r="J351" s="1" t="str">
        <f>IF(tbl_Subscriptions[[#This Row],[Cancel_Date]]="","",EOMONTH(tbl_Subscriptions[[#This Row],[Cancel_Date]],0))</f>
        <v/>
      </c>
    </row>
    <row r="352" spans="1:10" x14ac:dyDescent="0.25">
      <c r="A352" t="s">
        <v>2382</v>
      </c>
      <c r="B352" t="s">
        <v>1416</v>
      </c>
      <c r="C352" t="s">
        <v>2027</v>
      </c>
      <c r="D352" s="1">
        <v>44382</v>
      </c>
      <c r="H352" t="b">
        <v>0</v>
      </c>
      <c r="I352" s="1">
        <f>EOMONTH(tbl_Subscriptions[[#This Row],[Start_Date]],0)</f>
        <v>44408</v>
      </c>
      <c r="J352" s="1" t="str">
        <f>IF(tbl_Subscriptions[[#This Row],[Cancel_Date]]="","",EOMONTH(tbl_Subscriptions[[#This Row],[Cancel_Date]],0))</f>
        <v/>
      </c>
    </row>
    <row r="353" spans="1:10" x14ac:dyDescent="0.25">
      <c r="A353" t="s">
        <v>2383</v>
      </c>
      <c r="B353" t="s">
        <v>994</v>
      </c>
      <c r="C353" t="s">
        <v>2031</v>
      </c>
      <c r="D353" s="1">
        <v>45048</v>
      </c>
      <c r="H353" t="b">
        <v>0</v>
      </c>
      <c r="I353" s="1">
        <f>EOMONTH(tbl_Subscriptions[[#This Row],[Start_Date]],0)</f>
        <v>45077</v>
      </c>
      <c r="J353" s="1" t="str">
        <f>IF(tbl_Subscriptions[[#This Row],[Cancel_Date]]="","",EOMONTH(tbl_Subscriptions[[#This Row],[Cancel_Date]],0))</f>
        <v/>
      </c>
    </row>
    <row r="354" spans="1:10" x14ac:dyDescent="0.25">
      <c r="A354" t="s">
        <v>2384</v>
      </c>
      <c r="B354" t="s">
        <v>751</v>
      </c>
      <c r="C354" t="s">
        <v>2034</v>
      </c>
      <c r="D354" s="1">
        <v>44906</v>
      </c>
      <c r="H354" t="b">
        <v>0</v>
      </c>
      <c r="I354" s="1">
        <f>EOMONTH(tbl_Subscriptions[[#This Row],[Start_Date]],0)</f>
        <v>44926</v>
      </c>
      <c r="J354" s="1" t="str">
        <f>IF(tbl_Subscriptions[[#This Row],[Cancel_Date]]="","",EOMONTH(tbl_Subscriptions[[#This Row],[Cancel_Date]],0))</f>
        <v/>
      </c>
    </row>
    <row r="355" spans="1:10" x14ac:dyDescent="0.25">
      <c r="A355" t="s">
        <v>2385</v>
      </c>
      <c r="B355" t="s">
        <v>1051</v>
      </c>
      <c r="C355" t="s">
        <v>2027</v>
      </c>
      <c r="D355" s="1">
        <v>44986</v>
      </c>
      <c r="E355">
        <v>45067</v>
      </c>
      <c r="F355">
        <v>45067</v>
      </c>
      <c r="G355" t="s">
        <v>2028</v>
      </c>
      <c r="H355" t="b">
        <v>1</v>
      </c>
      <c r="I355" s="1">
        <f>EOMONTH(tbl_Subscriptions[[#This Row],[Start_Date]],0)</f>
        <v>45016</v>
      </c>
      <c r="J355" s="1">
        <f>IF(tbl_Subscriptions[[#This Row],[Cancel_Date]]="","",EOMONTH(tbl_Subscriptions[[#This Row],[Cancel_Date]],0))</f>
        <v>45077</v>
      </c>
    </row>
    <row r="356" spans="1:10" x14ac:dyDescent="0.25">
      <c r="A356" t="s">
        <v>2386</v>
      </c>
      <c r="B356" t="s">
        <v>1843</v>
      </c>
      <c r="C356" t="s">
        <v>2027</v>
      </c>
      <c r="D356" s="1">
        <v>44836</v>
      </c>
      <c r="H356" t="b">
        <v>0</v>
      </c>
      <c r="I356" s="1">
        <f>EOMONTH(tbl_Subscriptions[[#This Row],[Start_Date]],0)</f>
        <v>44865</v>
      </c>
      <c r="J356" s="1" t="str">
        <f>IF(tbl_Subscriptions[[#This Row],[Cancel_Date]]="","",EOMONTH(tbl_Subscriptions[[#This Row],[Cancel_Date]],0))</f>
        <v/>
      </c>
    </row>
    <row r="357" spans="1:10" x14ac:dyDescent="0.25">
      <c r="A357" t="s">
        <v>2387</v>
      </c>
      <c r="B357" t="s">
        <v>462</v>
      </c>
      <c r="C357" t="s">
        <v>2034</v>
      </c>
      <c r="D357" s="1">
        <v>45025</v>
      </c>
      <c r="E357">
        <v>45201</v>
      </c>
      <c r="F357">
        <v>45201</v>
      </c>
      <c r="G357" t="s">
        <v>2037</v>
      </c>
      <c r="H357" t="b">
        <v>0</v>
      </c>
      <c r="I357" s="1">
        <f>EOMONTH(tbl_Subscriptions[[#This Row],[Start_Date]],0)</f>
        <v>45046</v>
      </c>
      <c r="J357" s="1">
        <f>IF(tbl_Subscriptions[[#This Row],[Cancel_Date]]="","",EOMONTH(tbl_Subscriptions[[#This Row],[Cancel_Date]],0))</f>
        <v>45230</v>
      </c>
    </row>
    <row r="358" spans="1:10" x14ac:dyDescent="0.25">
      <c r="A358" t="s">
        <v>2388</v>
      </c>
      <c r="B358" t="s">
        <v>1155</v>
      </c>
      <c r="C358" t="s">
        <v>2034</v>
      </c>
      <c r="D358" s="1">
        <v>44366</v>
      </c>
      <c r="H358" t="b">
        <v>0</v>
      </c>
      <c r="I358" s="1">
        <f>EOMONTH(tbl_Subscriptions[[#This Row],[Start_Date]],0)</f>
        <v>44377</v>
      </c>
      <c r="J358" s="1" t="str">
        <f>IF(tbl_Subscriptions[[#This Row],[Cancel_Date]]="","",EOMONTH(tbl_Subscriptions[[#This Row],[Cancel_Date]],0))</f>
        <v/>
      </c>
    </row>
    <row r="359" spans="1:10" x14ac:dyDescent="0.25">
      <c r="A359" t="s">
        <v>2389</v>
      </c>
      <c r="B359" t="s">
        <v>1247</v>
      </c>
      <c r="C359" t="s">
        <v>2027</v>
      </c>
      <c r="D359" s="1">
        <v>44935</v>
      </c>
      <c r="H359" t="b">
        <v>1</v>
      </c>
      <c r="I359" s="1">
        <f>EOMONTH(tbl_Subscriptions[[#This Row],[Start_Date]],0)</f>
        <v>44957</v>
      </c>
      <c r="J359" s="1" t="str">
        <f>IF(tbl_Subscriptions[[#This Row],[Cancel_Date]]="","",EOMONTH(tbl_Subscriptions[[#This Row],[Cancel_Date]],0))</f>
        <v/>
      </c>
    </row>
    <row r="360" spans="1:10" x14ac:dyDescent="0.25">
      <c r="A360" t="s">
        <v>2390</v>
      </c>
      <c r="B360" t="s">
        <v>423</v>
      </c>
      <c r="C360" t="s">
        <v>2031</v>
      </c>
      <c r="D360" s="1">
        <v>44645</v>
      </c>
      <c r="E360">
        <v>44923</v>
      </c>
      <c r="F360">
        <v>44923</v>
      </c>
      <c r="G360" t="s">
        <v>2037</v>
      </c>
      <c r="H360" t="b">
        <v>0</v>
      </c>
      <c r="I360" s="1">
        <f>EOMONTH(tbl_Subscriptions[[#This Row],[Start_Date]],0)</f>
        <v>44651</v>
      </c>
      <c r="J360" s="1">
        <f>IF(tbl_Subscriptions[[#This Row],[Cancel_Date]]="","",EOMONTH(tbl_Subscriptions[[#This Row],[Cancel_Date]],0))</f>
        <v>44926</v>
      </c>
    </row>
    <row r="361" spans="1:10" x14ac:dyDescent="0.25">
      <c r="A361" t="s">
        <v>2391</v>
      </c>
      <c r="B361" t="s">
        <v>1740</v>
      </c>
      <c r="C361" t="s">
        <v>2034</v>
      </c>
      <c r="D361" s="1">
        <v>44241</v>
      </c>
      <c r="H361" t="b">
        <v>1</v>
      </c>
      <c r="I361" s="1">
        <f>EOMONTH(tbl_Subscriptions[[#This Row],[Start_Date]],0)</f>
        <v>44255</v>
      </c>
      <c r="J361" s="1" t="str">
        <f>IF(tbl_Subscriptions[[#This Row],[Cancel_Date]]="","",EOMONTH(tbl_Subscriptions[[#This Row],[Cancel_Date]],0))</f>
        <v/>
      </c>
    </row>
    <row r="362" spans="1:10" x14ac:dyDescent="0.25">
      <c r="A362" t="s">
        <v>2392</v>
      </c>
      <c r="B362" t="s">
        <v>871</v>
      </c>
      <c r="C362" t="s">
        <v>2031</v>
      </c>
      <c r="D362" s="1">
        <v>44617</v>
      </c>
      <c r="E362">
        <v>44788</v>
      </c>
      <c r="F362">
        <v>44788</v>
      </c>
      <c r="G362" t="s">
        <v>2041</v>
      </c>
      <c r="H362" t="b">
        <v>0</v>
      </c>
      <c r="I362" s="1">
        <f>EOMONTH(tbl_Subscriptions[[#This Row],[Start_Date]],0)</f>
        <v>44620</v>
      </c>
      <c r="J362" s="1">
        <f>IF(tbl_Subscriptions[[#This Row],[Cancel_Date]]="","",EOMONTH(tbl_Subscriptions[[#This Row],[Cancel_Date]],0))</f>
        <v>44804</v>
      </c>
    </row>
    <row r="363" spans="1:10" x14ac:dyDescent="0.25">
      <c r="A363" t="s">
        <v>2393</v>
      </c>
      <c r="B363" t="s">
        <v>1239</v>
      </c>
      <c r="C363" t="s">
        <v>2027</v>
      </c>
      <c r="D363" s="1">
        <v>44570</v>
      </c>
      <c r="E363">
        <v>44805</v>
      </c>
      <c r="F363">
        <v>44805</v>
      </c>
      <c r="G363" t="s">
        <v>2028</v>
      </c>
      <c r="H363" t="b">
        <v>0</v>
      </c>
      <c r="I363" s="1">
        <f>EOMONTH(tbl_Subscriptions[[#This Row],[Start_Date]],0)</f>
        <v>44592</v>
      </c>
      <c r="J363" s="1">
        <f>IF(tbl_Subscriptions[[#This Row],[Cancel_Date]]="","",EOMONTH(tbl_Subscriptions[[#This Row],[Cancel_Date]],0))</f>
        <v>44834</v>
      </c>
    </row>
    <row r="364" spans="1:10" x14ac:dyDescent="0.25">
      <c r="A364" t="s">
        <v>2394</v>
      </c>
      <c r="B364" t="s">
        <v>796</v>
      </c>
      <c r="C364" t="s">
        <v>2031</v>
      </c>
      <c r="D364" s="1">
        <v>44889</v>
      </c>
      <c r="H364" t="b">
        <v>1</v>
      </c>
      <c r="I364" s="1">
        <f>EOMONTH(tbl_Subscriptions[[#This Row],[Start_Date]],0)</f>
        <v>44895</v>
      </c>
      <c r="J364" s="1" t="str">
        <f>IF(tbl_Subscriptions[[#This Row],[Cancel_Date]]="","",EOMONTH(tbl_Subscriptions[[#This Row],[Cancel_Date]],0))</f>
        <v/>
      </c>
    </row>
    <row r="365" spans="1:10" x14ac:dyDescent="0.25">
      <c r="A365" t="s">
        <v>2395</v>
      </c>
      <c r="B365" t="s">
        <v>1816</v>
      </c>
      <c r="C365" t="s">
        <v>2027</v>
      </c>
      <c r="D365" s="1">
        <v>44933</v>
      </c>
      <c r="H365" t="b">
        <v>0</v>
      </c>
      <c r="I365" s="1">
        <f>EOMONTH(tbl_Subscriptions[[#This Row],[Start_Date]],0)</f>
        <v>44957</v>
      </c>
      <c r="J365" s="1" t="str">
        <f>IF(tbl_Subscriptions[[#This Row],[Cancel_Date]]="","",EOMONTH(tbl_Subscriptions[[#This Row],[Cancel_Date]],0))</f>
        <v/>
      </c>
    </row>
    <row r="366" spans="1:10" x14ac:dyDescent="0.25">
      <c r="A366" t="s">
        <v>2396</v>
      </c>
      <c r="B366" t="s">
        <v>1802</v>
      </c>
      <c r="C366" t="s">
        <v>2027</v>
      </c>
      <c r="D366" s="1">
        <v>44440</v>
      </c>
      <c r="H366" t="b">
        <v>0</v>
      </c>
      <c r="I366" s="1">
        <f>EOMONTH(tbl_Subscriptions[[#This Row],[Start_Date]],0)</f>
        <v>44469</v>
      </c>
      <c r="J366" s="1" t="str">
        <f>IF(tbl_Subscriptions[[#This Row],[Cancel_Date]]="","",EOMONTH(tbl_Subscriptions[[#This Row],[Cancel_Date]],0))</f>
        <v/>
      </c>
    </row>
    <row r="367" spans="1:10" x14ac:dyDescent="0.25">
      <c r="A367" t="s">
        <v>2397</v>
      </c>
      <c r="B367" t="s">
        <v>133</v>
      </c>
      <c r="C367" t="s">
        <v>2027</v>
      </c>
      <c r="D367" s="1">
        <v>44651</v>
      </c>
      <c r="E367">
        <v>44924</v>
      </c>
      <c r="F367">
        <v>44924</v>
      </c>
      <c r="G367" t="s">
        <v>2041</v>
      </c>
      <c r="H367" t="b">
        <v>0</v>
      </c>
      <c r="I367" s="1">
        <f>EOMONTH(tbl_Subscriptions[[#This Row],[Start_Date]],0)</f>
        <v>44651</v>
      </c>
      <c r="J367" s="1">
        <f>IF(tbl_Subscriptions[[#This Row],[Cancel_Date]]="","",EOMONTH(tbl_Subscriptions[[#This Row],[Cancel_Date]],0))</f>
        <v>44926</v>
      </c>
    </row>
    <row r="368" spans="1:10" x14ac:dyDescent="0.25">
      <c r="A368" t="s">
        <v>2398</v>
      </c>
      <c r="B368" t="s">
        <v>1163</v>
      </c>
      <c r="C368" t="s">
        <v>2027</v>
      </c>
      <c r="D368" s="1">
        <v>44822</v>
      </c>
      <c r="H368" t="b">
        <v>0</v>
      </c>
      <c r="I368" s="1">
        <f>EOMONTH(tbl_Subscriptions[[#This Row],[Start_Date]],0)</f>
        <v>44834</v>
      </c>
      <c r="J368" s="1" t="str">
        <f>IF(tbl_Subscriptions[[#This Row],[Cancel_Date]]="","",EOMONTH(tbl_Subscriptions[[#This Row],[Cancel_Date]],0))</f>
        <v/>
      </c>
    </row>
    <row r="369" spans="1:10" x14ac:dyDescent="0.25">
      <c r="A369" t="s">
        <v>2399</v>
      </c>
      <c r="B369" t="s">
        <v>1695</v>
      </c>
      <c r="C369" t="s">
        <v>2031</v>
      </c>
      <c r="D369" s="1">
        <v>44488</v>
      </c>
      <c r="E369">
        <v>44673</v>
      </c>
      <c r="F369">
        <v>44673</v>
      </c>
      <c r="G369" t="s">
        <v>2041</v>
      </c>
      <c r="H369" t="b">
        <v>0</v>
      </c>
      <c r="I369" s="1">
        <f>EOMONTH(tbl_Subscriptions[[#This Row],[Start_Date]],0)</f>
        <v>44500</v>
      </c>
      <c r="J369" s="1">
        <f>IF(tbl_Subscriptions[[#This Row],[Cancel_Date]]="","",EOMONTH(tbl_Subscriptions[[#This Row],[Cancel_Date]],0))</f>
        <v>44681</v>
      </c>
    </row>
    <row r="370" spans="1:10" x14ac:dyDescent="0.25">
      <c r="A370" t="s">
        <v>2400</v>
      </c>
      <c r="B370" t="s">
        <v>83</v>
      </c>
      <c r="C370" t="s">
        <v>2027</v>
      </c>
      <c r="D370" s="1">
        <v>44967</v>
      </c>
      <c r="E370">
        <v>45248</v>
      </c>
      <c r="F370">
        <v>45248</v>
      </c>
      <c r="G370" t="s">
        <v>2037</v>
      </c>
      <c r="H370" t="b">
        <v>0</v>
      </c>
      <c r="I370" s="1">
        <f>EOMONTH(tbl_Subscriptions[[#This Row],[Start_Date]],0)</f>
        <v>44985</v>
      </c>
      <c r="J370" s="1">
        <f>IF(tbl_Subscriptions[[#This Row],[Cancel_Date]]="","",EOMONTH(tbl_Subscriptions[[#This Row],[Cancel_Date]],0))</f>
        <v>45260</v>
      </c>
    </row>
    <row r="371" spans="1:10" x14ac:dyDescent="0.25">
      <c r="A371" t="s">
        <v>2401</v>
      </c>
      <c r="B371" t="s">
        <v>1318</v>
      </c>
      <c r="C371" t="s">
        <v>2027</v>
      </c>
      <c r="D371" s="1">
        <v>44963</v>
      </c>
      <c r="H371" t="b">
        <v>1</v>
      </c>
      <c r="I371" s="1">
        <f>EOMONTH(tbl_Subscriptions[[#This Row],[Start_Date]],0)</f>
        <v>44985</v>
      </c>
      <c r="J371" s="1" t="str">
        <f>IF(tbl_Subscriptions[[#This Row],[Cancel_Date]]="","",EOMONTH(tbl_Subscriptions[[#This Row],[Cancel_Date]],0))</f>
        <v/>
      </c>
    </row>
    <row r="372" spans="1:10" x14ac:dyDescent="0.25">
      <c r="A372" t="s">
        <v>2402</v>
      </c>
      <c r="B372" t="s">
        <v>843</v>
      </c>
      <c r="C372" t="s">
        <v>2031</v>
      </c>
      <c r="D372" s="1">
        <v>44999</v>
      </c>
      <c r="H372" t="b">
        <v>0</v>
      </c>
      <c r="I372" s="1">
        <f>EOMONTH(tbl_Subscriptions[[#This Row],[Start_Date]],0)</f>
        <v>45016</v>
      </c>
      <c r="J372" s="1" t="str">
        <f>IF(tbl_Subscriptions[[#This Row],[Cancel_Date]]="","",EOMONTH(tbl_Subscriptions[[#This Row],[Cancel_Date]],0))</f>
        <v/>
      </c>
    </row>
    <row r="373" spans="1:10" x14ac:dyDescent="0.25">
      <c r="A373" t="s">
        <v>2403</v>
      </c>
      <c r="B373" t="s">
        <v>257</v>
      </c>
      <c r="C373" t="s">
        <v>2034</v>
      </c>
      <c r="D373" s="1">
        <v>44656</v>
      </c>
      <c r="E373">
        <v>44839</v>
      </c>
      <c r="F373">
        <v>44839</v>
      </c>
      <c r="G373" t="s">
        <v>2037</v>
      </c>
      <c r="H373" t="b">
        <v>0</v>
      </c>
      <c r="I373" s="1">
        <f>EOMONTH(tbl_Subscriptions[[#This Row],[Start_Date]],0)</f>
        <v>44681</v>
      </c>
      <c r="J373" s="1">
        <f>IF(tbl_Subscriptions[[#This Row],[Cancel_Date]]="","",EOMONTH(tbl_Subscriptions[[#This Row],[Cancel_Date]],0))</f>
        <v>44865</v>
      </c>
    </row>
    <row r="374" spans="1:10" x14ac:dyDescent="0.25">
      <c r="A374" t="s">
        <v>2404</v>
      </c>
      <c r="B374" t="s">
        <v>320</v>
      </c>
      <c r="C374" t="s">
        <v>2031</v>
      </c>
      <c r="D374" s="1">
        <v>44436</v>
      </c>
      <c r="H374" t="b">
        <v>0</v>
      </c>
      <c r="I374" s="1">
        <f>EOMONTH(tbl_Subscriptions[[#This Row],[Start_Date]],0)</f>
        <v>44439</v>
      </c>
      <c r="J374" s="1" t="str">
        <f>IF(tbl_Subscriptions[[#This Row],[Cancel_Date]]="","",EOMONTH(tbl_Subscriptions[[#This Row],[Cancel_Date]],0))</f>
        <v/>
      </c>
    </row>
    <row r="375" spans="1:10" x14ac:dyDescent="0.25">
      <c r="A375" t="s">
        <v>2405</v>
      </c>
      <c r="B375" t="s">
        <v>1434</v>
      </c>
      <c r="C375" t="s">
        <v>2031</v>
      </c>
      <c r="D375" s="1">
        <v>44743</v>
      </c>
      <c r="H375" t="b">
        <v>0</v>
      </c>
      <c r="I375" s="1">
        <f>EOMONTH(tbl_Subscriptions[[#This Row],[Start_Date]],0)</f>
        <v>44773</v>
      </c>
      <c r="J375" s="1" t="str">
        <f>IF(tbl_Subscriptions[[#This Row],[Cancel_Date]]="","",EOMONTH(tbl_Subscriptions[[#This Row],[Cancel_Date]],0))</f>
        <v/>
      </c>
    </row>
    <row r="376" spans="1:10" x14ac:dyDescent="0.25">
      <c r="A376" t="s">
        <v>2406</v>
      </c>
      <c r="B376" t="s">
        <v>1564</v>
      </c>
      <c r="C376" t="s">
        <v>2031</v>
      </c>
      <c r="D376" s="1">
        <v>44441</v>
      </c>
      <c r="E376">
        <v>44684</v>
      </c>
      <c r="F376">
        <v>44684</v>
      </c>
      <c r="G376" t="s">
        <v>2037</v>
      </c>
      <c r="H376" t="b">
        <v>1</v>
      </c>
      <c r="I376" s="1">
        <f>EOMONTH(tbl_Subscriptions[[#This Row],[Start_Date]],0)</f>
        <v>44469</v>
      </c>
      <c r="J376" s="1">
        <f>IF(tbl_Subscriptions[[#This Row],[Cancel_Date]]="","",EOMONTH(tbl_Subscriptions[[#This Row],[Cancel_Date]],0))</f>
        <v>44712</v>
      </c>
    </row>
    <row r="377" spans="1:10" x14ac:dyDescent="0.25">
      <c r="A377" t="s">
        <v>2407</v>
      </c>
      <c r="B377" t="s">
        <v>987</v>
      </c>
      <c r="C377" t="s">
        <v>2027</v>
      </c>
      <c r="D377" s="1">
        <v>44513</v>
      </c>
      <c r="H377" t="b">
        <v>0</v>
      </c>
      <c r="I377" s="1">
        <f>EOMONTH(tbl_Subscriptions[[#This Row],[Start_Date]],0)</f>
        <v>44530</v>
      </c>
      <c r="J377" s="1" t="str">
        <f>IF(tbl_Subscriptions[[#This Row],[Cancel_Date]]="","",EOMONTH(tbl_Subscriptions[[#This Row],[Cancel_Date]],0))</f>
        <v/>
      </c>
    </row>
    <row r="378" spans="1:10" x14ac:dyDescent="0.25">
      <c r="A378" t="s">
        <v>2408</v>
      </c>
      <c r="B378" t="s">
        <v>387</v>
      </c>
      <c r="C378" t="s">
        <v>2027</v>
      </c>
      <c r="D378" s="1">
        <v>45025</v>
      </c>
      <c r="E378">
        <v>45163</v>
      </c>
      <c r="F378">
        <v>45163</v>
      </c>
      <c r="G378" t="s">
        <v>2041</v>
      </c>
      <c r="H378" t="b">
        <v>0</v>
      </c>
      <c r="I378" s="1">
        <f>EOMONTH(tbl_Subscriptions[[#This Row],[Start_Date]],0)</f>
        <v>45046</v>
      </c>
      <c r="J378" s="1">
        <f>IF(tbl_Subscriptions[[#This Row],[Cancel_Date]]="","",EOMONTH(tbl_Subscriptions[[#This Row],[Cancel_Date]],0))</f>
        <v>45169</v>
      </c>
    </row>
    <row r="379" spans="1:10" x14ac:dyDescent="0.25">
      <c r="A379" t="s">
        <v>2409</v>
      </c>
      <c r="B379" t="s">
        <v>251</v>
      </c>
      <c r="C379" t="s">
        <v>2027</v>
      </c>
      <c r="D379" s="1">
        <v>45000</v>
      </c>
      <c r="H379" t="b">
        <v>0</v>
      </c>
      <c r="I379" s="1">
        <f>EOMONTH(tbl_Subscriptions[[#This Row],[Start_Date]],0)</f>
        <v>45016</v>
      </c>
      <c r="J379" s="1" t="str">
        <f>IF(tbl_Subscriptions[[#This Row],[Cancel_Date]]="","",EOMONTH(tbl_Subscriptions[[#This Row],[Cancel_Date]],0))</f>
        <v/>
      </c>
    </row>
    <row r="380" spans="1:10" x14ac:dyDescent="0.25">
      <c r="A380" t="s">
        <v>2410</v>
      </c>
      <c r="B380" t="s">
        <v>213</v>
      </c>
      <c r="C380" t="s">
        <v>2034</v>
      </c>
      <c r="D380" s="1">
        <v>44677</v>
      </c>
      <c r="H380" t="b">
        <v>0</v>
      </c>
      <c r="I380" s="1">
        <f>EOMONTH(tbl_Subscriptions[[#This Row],[Start_Date]],0)</f>
        <v>44681</v>
      </c>
      <c r="J380" s="1" t="str">
        <f>IF(tbl_Subscriptions[[#This Row],[Cancel_Date]]="","",EOMONTH(tbl_Subscriptions[[#This Row],[Cancel_Date]],0))</f>
        <v/>
      </c>
    </row>
    <row r="381" spans="1:10" x14ac:dyDescent="0.25">
      <c r="A381" t="s">
        <v>2411</v>
      </c>
      <c r="B381" t="s">
        <v>925</v>
      </c>
      <c r="C381" t="s">
        <v>2027</v>
      </c>
      <c r="D381" s="1">
        <v>45052</v>
      </c>
      <c r="H381" t="b">
        <v>0</v>
      </c>
      <c r="I381" s="1">
        <f>EOMONTH(tbl_Subscriptions[[#This Row],[Start_Date]],0)</f>
        <v>45077</v>
      </c>
      <c r="J381" s="1" t="str">
        <f>IF(tbl_Subscriptions[[#This Row],[Cancel_Date]]="","",EOMONTH(tbl_Subscriptions[[#This Row],[Cancel_Date]],0))</f>
        <v/>
      </c>
    </row>
    <row r="382" spans="1:10" x14ac:dyDescent="0.25">
      <c r="A382" t="s">
        <v>2412</v>
      </c>
      <c r="B382" t="s">
        <v>1054</v>
      </c>
      <c r="C382" t="s">
        <v>2034</v>
      </c>
      <c r="D382" s="1">
        <v>44395</v>
      </c>
      <c r="H382" t="b">
        <v>0</v>
      </c>
      <c r="I382" s="1">
        <f>EOMONTH(tbl_Subscriptions[[#This Row],[Start_Date]],0)</f>
        <v>44408</v>
      </c>
      <c r="J382" s="1" t="str">
        <f>IF(tbl_Subscriptions[[#This Row],[Cancel_Date]]="","",EOMONTH(tbl_Subscriptions[[#This Row],[Cancel_Date]],0))</f>
        <v/>
      </c>
    </row>
    <row r="383" spans="1:10" x14ac:dyDescent="0.25">
      <c r="A383" t="s">
        <v>2413</v>
      </c>
      <c r="B383" t="s">
        <v>1948</v>
      </c>
      <c r="C383" t="s">
        <v>2027</v>
      </c>
      <c r="D383" s="1">
        <v>44573</v>
      </c>
      <c r="H383" t="b">
        <v>0</v>
      </c>
      <c r="I383" s="1">
        <f>EOMONTH(tbl_Subscriptions[[#This Row],[Start_Date]],0)</f>
        <v>44592</v>
      </c>
      <c r="J383" s="1" t="str">
        <f>IF(tbl_Subscriptions[[#This Row],[Cancel_Date]]="","",EOMONTH(tbl_Subscriptions[[#This Row],[Cancel_Date]],0))</f>
        <v/>
      </c>
    </row>
    <row r="384" spans="1:10" x14ac:dyDescent="0.25">
      <c r="A384" t="s">
        <v>2414</v>
      </c>
      <c r="B384" t="s">
        <v>939</v>
      </c>
      <c r="C384" t="s">
        <v>2031</v>
      </c>
      <c r="D384" s="1">
        <v>44891</v>
      </c>
      <c r="E384">
        <v>45080</v>
      </c>
      <c r="F384">
        <v>45080</v>
      </c>
      <c r="G384" t="s">
        <v>2037</v>
      </c>
      <c r="H384" t="b">
        <v>0</v>
      </c>
      <c r="I384" s="1">
        <f>EOMONTH(tbl_Subscriptions[[#This Row],[Start_Date]],0)</f>
        <v>44895</v>
      </c>
      <c r="J384" s="1">
        <f>IF(tbl_Subscriptions[[#This Row],[Cancel_Date]]="","",EOMONTH(tbl_Subscriptions[[#This Row],[Cancel_Date]],0))</f>
        <v>45107</v>
      </c>
    </row>
    <row r="385" spans="1:10" x14ac:dyDescent="0.25">
      <c r="A385" t="s">
        <v>2415</v>
      </c>
      <c r="B385" t="s">
        <v>707</v>
      </c>
      <c r="C385" t="s">
        <v>2027</v>
      </c>
      <c r="D385" s="1">
        <v>44781</v>
      </c>
      <c r="H385" t="b">
        <v>0</v>
      </c>
      <c r="I385" s="1">
        <f>EOMONTH(tbl_Subscriptions[[#This Row],[Start_Date]],0)</f>
        <v>44804</v>
      </c>
      <c r="J385" s="1" t="str">
        <f>IF(tbl_Subscriptions[[#This Row],[Cancel_Date]]="","",EOMONTH(tbl_Subscriptions[[#This Row],[Cancel_Date]],0))</f>
        <v/>
      </c>
    </row>
    <row r="386" spans="1:10" x14ac:dyDescent="0.25">
      <c r="A386" t="s">
        <v>2416</v>
      </c>
      <c r="B386" t="s">
        <v>195</v>
      </c>
      <c r="C386" t="s">
        <v>2034</v>
      </c>
      <c r="D386" s="1">
        <v>44648</v>
      </c>
      <c r="E386">
        <v>44946</v>
      </c>
      <c r="F386">
        <v>44946</v>
      </c>
      <c r="G386" t="s">
        <v>2037</v>
      </c>
      <c r="H386" t="b">
        <v>0</v>
      </c>
      <c r="I386" s="1">
        <f>EOMONTH(tbl_Subscriptions[[#This Row],[Start_Date]],0)</f>
        <v>44651</v>
      </c>
      <c r="J386" s="1">
        <f>IF(tbl_Subscriptions[[#This Row],[Cancel_Date]]="","",EOMONTH(tbl_Subscriptions[[#This Row],[Cancel_Date]],0))</f>
        <v>44957</v>
      </c>
    </row>
    <row r="387" spans="1:10" x14ac:dyDescent="0.25">
      <c r="A387" t="s">
        <v>2417</v>
      </c>
      <c r="B387" t="s">
        <v>235</v>
      </c>
      <c r="C387" t="s">
        <v>2034</v>
      </c>
      <c r="D387" s="1">
        <v>44669</v>
      </c>
      <c r="E387">
        <v>44797</v>
      </c>
      <c r="F387">
        <v>44797</v>
      </c>
      <c r="G387" t="s">
        <v>2028</v>
      </c>
      <c r="H387" t="b">
        <v>0</v>
      </c>
      <c r="I387" s="1">
        <f>EOMONTH(tbl_Subscriptions[[#This Row],[Start_Date]],0)</f>
        <v>44681</v>
      </c>
      <c r="J387" s="1">
        <f>IF(tbl_Subscriptions[[#This Row],[Cancel_Date]]="","",EOMONTH(tbl_Subscriptions[[#This Row],[Cancel_Date]],0))</f>
        <v>44804</v>
      </c>
    </row>
    <row r="388" spans="1:10" x14ac:dyDescent="0.25">
      <c r="A388" t="s">
        <v>2418</v>
      </c>
      <c r="B388" t="s">
        <v>1053</v>
      </c>
      <c r="C388" t="s">
        <v>2027</v>
      </c>
      <c r="D388" s="1">
        <v>44984</v>
      </c>
      <c r="H388" t="b">
        <v>1</v>
      </c>
      <c r="I388" s="1">
        <f>EOMONTH(tbl_Subscriptions[[#This Row],[Start_Date]],0)</f>
        <v>44985</v>
      </c>
      <c r="J388" s="1" t="str">
        <f>IF(tbl_Subscriptions[[#This Row],[Cancel_Date]]="","",EOMONTH(tbl_Subscriptions[[#This Row],[Cancel_Date]],0))</f>
        <v/>
      </c>
    </row>
    <row r="389" spans="1:10" x14ac:dyDescent="0.25">
      <c r="A389" t="s">
        <v>2419</v>
      </c>
      <c r="B389" t="s">
        <v>1488</v>
      </c>
      <c r="C389" t="s">
        <v>2031</v>
      </c>
      <c r="D389" s="1">
        <v>44485</v>
      </c>
      <c r="E389">
        <v>44748</v>
      </c>
      <c r="F389">
        <v>44748</v>
      </c>
      <c r="G389" t="s">
        <v>2028</v>
      </c>
      <c r="H389" t="b">
        <v>0</v>
      </c>
      <c r="I389" s="1">
        <f>EOMONTH(tbl_Subscriptions[[#This Row],[Start_Date]],0)</f>
        <v>44500</v>
      </c>
      <c r="J389" s="1">
        <f>IF(tbl_Subscriptions[[#This Row],[Cancel_Date]]="","",EOMONTH(tbl_Subscriptions[[#This Row],[Cancel_Date]],0))</f>
        <v>44773</v>
      </c>
    </row>
    <row r="390" spans="1:10" x14ac:dyDescent="0.25">
      <c r="A390" t="s">
        <v>2420</v>
      </c>
      <c r="B390" t="s">
        <v>648</v>
      </c>
      <c r="C390" t="s">
        <v>2027</v>
      </c>
      <c r="D390" s="1">
        <v>44993</v>
      </c>
      <c r="H390" t="b">
        <v>0</v>
      </c>
      <c r="I390" s="1">
        <f>EOMONTH(tbl_Subscriptions[[#This Row],[Start_Date]],0)</f>
        <v>45016</v>
      </c>
      <c r="J390" s="1" t="str">
        <f>IF(tbl_Subscriptions[[#This Row],[Cancel_Date]]="","",EOMONTH(tbl_Subscriptions[[#This Row],[Cancel_Date]],0))</f>
        <v/>
      </c>
    </row>
    <row r="391" spans="1:10" x14ac:dyDescent="0.25">
      <c r="A391" t="s">
        <v>2421</v>
      </c>
      <c r="B391" t="s">
        <v>182</v>
      </c>
      <c r="C391" t="s">
        <v>2027</v>
      </c>
      <c r="D391" s="1">
        <v>44588</v>
      </c>
      <c r="H391" t="b">
        <v>0</v>
      </c>
      <c r="I391" s="1">
        <f>EOMONTH(tbl_Subscriptions[[#This Row],[Start_Date]],0)</f>
        <v>44592</v>
      </c>
      <c r="J391" s="1" t="str">
        <f>IF(tbl_Subscriptions[[#This Row],[Cancel_Date]]="","",EOMONTH(tbl_Subscriptions[[#This Row],[Cancel_Date]],0))</f>
        <v/>
      </c>
    </row>
    <row r="392" spans="1:10" x14ac:dyDescent="0.25">
      <c r="A392" t="s">
        <v>2422</v>
      </c>
      <c r="B392" t="s">
        <v>1593</v>
      </c>
      <c r="C392" t="s">
        <v>2027</v>
      </c>
      <c r="D392" s="1">
        <v>44711</v>
      </c>
      <c r="E392">
        <v>44978</v>
      </c>
      <c r="F392">
        <v>44978</v>
      </c>
      <c r="G392" t="s">
        <v>2037</v>
      </c>
      <c r="H392" t="b">
        <v>0</v>
      </c>
      <c r="I392" s="1">
        <f>EOMONTH(tbl_Subscriptions[[#This Row],[Start_Date]],0)</f>
        <v>44712</v>
      </c>
      <c r="J392" s="1">
        <f>IF(tbl_Subscriptions[[#This Row],[Cancel_Date]]="","",EOMONTH(tbl_Subscriptions[[#This Row],[Cancel_Date]],0))</f>
        <v>44985</v>
      </c>
    </row>
    <row r="393" spans="1:10" x14ac:dyDescent="0.25">
      <c r="A393" t="s">
        <v>2423</v>
      </c>
      <c r="B393" t="s">
        <v>71</v>
      </c>
      <c r="C393" t="s">
        <v>2031</v>
      </c>
      <c r="D393" s="1">
        <v>44737</v>
      </c>
      <c r="H393" t="b">
        <v>0</v>
      </c>
      <c r="I393" s="1">
        <f>EOMONTH(tbl_Subscriptions[[#This Row],[Start_Date]],0)</f>
        <v>44742</v>
      </c>
      <c r="J393" s="1" t="str">
        <f>IF(tbl_Subscriptions[[#This Row],[Cancel_Date]]="","",EOMONTH(tbl_Subscriptions[[#This Row],[Cancel_Date]],0))</f>
        <v/>
      </c>
    </row>
    <row r="394" spans="1:10" x14ac:dyDescent="0.25">
      <c r="A394" t="s">
        <v>2424</v>
      </c>
      <c r="B394" t="s">
        <v>236</v>
      </c>
      <c r="C394" t="s">
        <v>2034</v>
      </c>
      <c r="D394" s="1">
        <v>44625</v>
      </c>
      <c r="H394" t="b">
        <v>1</v>
      </c>
      <c r="I394" s="1">
        <f>EOMONTH(tbl_Subscriptions[[#This Row],[Start_Date]],0)</f>
        <v>44651</v>
      </c>
      <c r="J394" s="1" t="str">
        <f>IF(tbl_Subscriptions[[#This Row],[Cancel_Date]]="","",EOMONTH(tbl_Subscriptions[[#This Row],[Cancel_Date]],0))</f>
        <v/>
      </c>
    </row>
    <row r="395" spans="1:10" x14ac:dyDescent="0.25">
      <c r="A395" t="s">
        <v>2425</v>
      </c>
      <c r="B395" t="s">
        <v>1760</v>
      </c>
      <c r="C395" t="s">
        <v>2031</v>
      </c>
      <c r="D395" s="1">
        <v>44362</v>
      </c>
      <c r="H395" t="b">
        <v>0</v>
      </c>
      <c r="I395" s="1">
        <f>EOMONTH(tbl_Subscriptions[[#This Row],[Start_Date]],0)</f>
        <v>44377</v>
      </c>
      <c r="J395" s="1" t="str">
        <f>IF(tbl_Subscriptions[[#This Row],[Cancel_Date]]="","",EOMONTH(tbl_Subscriptions[[#This Row],[Cancel_Date]],0))</f>
        <v/>
      </c>
    </row>
    <row r="396" spans="1:10" x14ac:dyDescent="0.25">
      <c r="A396" t="s">
        <v>2426</v>
      </c>
      <c r="B396" t="s">
        <v>1017</v>
      </c>
      <c r="C396" t="s">
        <v>2034</v>
      </c>
      <c r="D396" s="1">
        <v>45033</v>
      </c>
      <c r="E396">
        <v>45313</v>
      </c>
      <c r="F396">
        <v>45313</v>
      </c>
      <c r="G396" t="s">
        <v>2037</v>
      </c>
      <c r="H396" t="b">
        <v>0</v>
      </c>
      <c r="I396" s="1">
        <f>EOMONTH(tbl_Subscriptions[[#This Row],[Start_Date]],0)</f>
        <v>45046</v>
      </c>
      <c r="J396" s="1">
        <f>IF(tbl_Subscriptions[[#This Row],[Cancel_Date]]="","",EOMONTH(tbl_Subscriptions[[#This Row],[Cancel_Date]],0))</f>
        <v>45322</v>
      </c>
    </row>
    <row r="397" spans="1:10" x14ac:dyDescent="0.25">
      <c r="A397" t="s">
        <v>2427</v>
      </c>
      <c r="B397" t="s">
        <v>842</v>
      </c>
      <c r="C397" t="s">
        <v>2034</v>
      </c>
      <c r="D397" s="1">
        <v>44401</v>
      </c>
      <c r="H397" t="b">
        <v>0</v>
      </c>
      <c r="I397" s="1">
        <f>EOMONTH(tbl_Subscriptions[[#This Row],[Start_Date]],0)</f>
        <v>44408</v>
      </c>
      <c r="J397" s="1" t="str">
        <f>IF(tbl_Subscriptions[[#This Row],[Cancel_Date]]="","",EOMONTH(tbl_Subscriptions[[#This Row],[Cancel_Date]],0))</f>
        <v/>
      </c>
    </row>
    <row r="398" spans="1:10" x14ac:dyDescent="0.25">
      <c r="A398" t="s">
        <v>2428</v>
      </c>
      <c r="B398" t="s">
        <v>1402</v>
      </c>
      <c r="C398" t="s">
        <v>2034</v>
      </c>
      <c r="D398" s="1">
        <v>45017</v>
      </c>
      <c r="H398" t="b">
        <v>0</v>
      </c>
      <c r="I398" s="1">
        <f>EOMONTH(tbl_Subscriptions[[#This Row],[Start_Date]],0)</f>
        <v>45046</v>
      </c>
      <c r="J398" s="1" t="str">
        <f>IF(tbl_Subscriptions[[#This Row],[Cancel_Date]]="","",EOMONTH(tbl_Subscriptions[[#This Row],[Cancel_Date]],0))</f>
        <v/>
      </c>
    </row>
    <row r="399" spans="1:10" x14ac:dyDescent="0.25">
      <c r="A399" t="s">
        <v>2429</v>
      </c>
      <c r="B399" t="s">
        <v>403</v>
      </c>
      <c r="C399" t="s">
        <v>2031</v>
      </c>
      <c r="D399" s="1">
        <v>44816</v>
      </c>
      <c r="H399" t="b">
        <v>1</v>
      </c>
      <c r="I399" s="1">
        <f>EOMONTH(tbl_Subscriptions[[#This Row],[Start_Date]],0)</f>
        <v>44834</v>
      </c>
      <c r="J399" s="1" t="str">
        <f>IF(tbl_Subscriptions[[#This Row],[Cancel_Date]]="","",EOMONTH(tbl_Subscriptions[[#This Row],[Cancel_Date]],0))</f>
        <v/>
      </c>
    </row>
    <row r="400" spans="1:10" x14ac:dyDescent="0.25">
      <c r="A400" t="s">
        <v>2430</v>
      </c>
      <c r="B400" t="s">
        <v>74</v>
      </c>
      <c r="C400" t="s">
        <v>2027</v>
      </c>
      <c r="D400" s="1">
        <v>44338</v>
      </c>
      <c r="H400" t="b">
        <v>0</v>
      </c>
      <c r="I400" s="1">
        <f>EOMONTH(tbl_Subscriptions[[#This Row],[Start_Date]],0)</f>
        <v>44347</v>
      </c>
      <c r="J400" s="1" t="str">
        <f>IF(tbl_Subscriptions[[#This Row],[Cancel_Date]]="","",EOMONTH(tbl_Subscriptions[[#This Row],[Cancel_Date]],0))</f>
        <v/>
      </c>
    </row>
    <row r="401" spans="1:10" x14ac:dyDescent="0.25">
      <c r="A401" t="s">
        <v>2431</v>
      </c>
      <c r="B401" t="s">
        <v>136</v>
      </c>
      <c r="C401" t="s">
        <v>2027</v>
      </c>
      <c r="D401" s="1">
        <v>45090</v>
      </c>
      <c r="E401">
        <v>45252</v>
      </c>
      <c r="F401">
        <v>45252</v>
      </c>
      <c r="G401" t="s">
        <v>2037</v>
      </c>
      <c r="H401" t="b">
        <v>1</v>
      </c>
      <c r="I401" s="1">
        <f>EOMONTH(tbl_Subscriptions[[#This Row],[Start_Date]],0)</f>
        <v>45107</v>
      </c>
      <c r="J401" s="1">
        <f>IF(tbl_Subscriptions[[#This Row],[Cancel_Date]]="","",EOMONTH(tbl_Subscriptions[[#This Row],[Cancel_Date]],0))</f>
        <v>45260</v>
      </c>
    </row>
    <row r="402" spans="1:10" x14ac:dyDescent="0.25">
      <c r="A402" t="s">
        <v>2432</v>
      </c>
      <c r="B402" t="s">
        <v>918</v>
      </c>
      <c r="C402" t="s">
        <v>2027</v>
      </c>
      <c r="D402" s="1">
        <v>44453</v>
      </c>
      <c r="H402" t="b">
        <v>1</v>
      </c>
      <c r="I402" s="1">
        <f>EOMONTH(tbl_Subscriptions[[#This Row],[Start_Date]],0)</f>
        <v>44469</v>
      </c>
      <c r="J402" s="1" t="str">
        <f>IF(tbl_Subscriptions[[#This Row],[Cancel_Date]]="","",EOMONTH(tbl_Subscriptions[[#This Row],[Cancel_Date]],0))</f>
        <v/>
      </c>
    </row>
    <row r="403" spans="1:10" x14ac:dyDescent="0.25">
      <c r="A403" t="s">
        <v>2433</v>
      </c>
      <c r="B403" t="s">
        <v>1295</v>
      </c>
      <c r="C403" t="s">
        <v>2027</v>
      </c>
      <c r="D403" s="1">
        <v>44250</v>
      </c>
      <c r="E403">
        <v>44294</v>
      </c>
      <c r="F403">
        <v>44294</v>
      </c>
      <c r="G403" t="s">
        <v>2041</v>
      </c>
      <c r="H403" t="b">
        <v>1</v>
      </c>
      <c r="I403" s="1">
        <f>EOMONTH(tbl_Subscriptions[[#This Row],[Start_Date]],0)</f>
        <v>44255</v>
      </c>
      <c r="J403" s="1">
        <f>IF(tbl_Subscriptions[[#This Row],[Cancel_Date]]="","",EOMONTH(tbl_Subscriptions[[#This Row],[Cancel_Date]],0))</f>
        <v>44316</v>
      </c>
    </row>
    <row r="404" spans="1:10" x14ac:dyDescent="0.25">
      <c r="A404" t="s">
        <v>2434</v>
      </c>
      <c r="B404" t="s">
        <v>816</v>
      </c>
      <c r="C404" t="s">
        <v>2027</v>
      </c>
      <c r="D404" s="1">
        <v>44853</v>
      </c>
      <c r="E404">
        <v>44992</v>
      </c>
      <c r="F404">
        <v>44992</v>
      </c>
      <c r="G404" t="s">
        <v>2028</v>
      </c>
      <c r="H404" t="b">
        <v>0</v>
      </c>
      <c r="I404" s="1">
        <f>EOMONTH(tbl_Subscriptions[[#This Row],[Start_Date]],0)</f>
        <v>44865</v>
      </c>
      <c r="J404" s="1">
        <f>IF(tbl_Subscriptions[[#This Row],[Cancel_Date]]="","",EOMONTH(tbl_Subscriptions[[#This Row],[Cancel_Date]],0))</f>
        <v>45016</v>
      </c>
    </row>
    <row r="405" spans="1:10" x14ac:dyDescent="0.25">
      <c r="A405" t="s">
        <v>2435</v>
      </c>
      <c r="B405" t="s">
        <v>798</v>
      </c>
      <c r="C405" t="s">
        <v>2031</v>
      </c>
      <c r="D405" s="1">
        <v>44689</v>
      </c>
      <c r="H405" t="b">
        <v>0</v>
      </c>
      <c r="I405" s="1">
        <f>EOMONTH(tbl_Subscriptions[[#This Row],[Start_Date]],0)</f>
        <v>44712</v>
      </c>
      <c r="J405" s="1" t="str">
        <f>IF(tbl_Subscriptions[[#This Row],[Cancel_Date]]="","",EOMONTH(tbl_Subscriptions[[#This Row],[Cancel_Date]],0))</f>
        <v/>
      </c>
    </row>
    <row r="406" spans="1:10" x14ac:dyDescent="0.25">
      <c r="A406" t="s">
        <v>2436</v>
      </c>
      <c r="B406" t="s">
        <v>1034</v>
      </c>
      <c r="C406" t="s">
        <v>2031</v>
      </c>
      <c r="D406" s="1">
        <v>45092</v>
      </c>
      <c r="H406" t="b">
        <v>0</v>
      </c>
      <c r="I406" s="1">
        <f>EOMONTH(tbl_Subscriptions[[#This Row],[Start_Date]],0)</f>
        <v>45107</v>
      </c>
      <c r="J406" s="1" t="str">
        <f>IF(tbl_Subscriptions[[#This Row],[Cancel_Date]]="","",EOMONTH(tbl_Subscriptions[[#This Row],[Cancel_Date]],0))</f>
        <v/>
      </c>
    </row>
    <row r="407" spans="1:10" x14ac:dyDescent="0.25">
      <c r="A407" t="s">
        <v>2437</v>
      </c>
      <c r="B407" t="s">
        <v>821</v>
      </c>
      <c r="C407" t="s">
        <v>2031</v>
      </c>
      <c r="D407" s="1">
        <v>44577</v>
      </c>
      <c r="E407">
        <v>44816</v>
      </c>
      <c r="F407">
        <v>44816</v>
      </c>
      <c r="G407" t="s">
        <v>2037</v>
      </c>
      <c r="H407" t="b">
        <v>0</v>
      </c>
      <c r="I407" s="1">
        <f>EOMONTH(tbl_Subscriptions[[#This Row],[Start_Date]],0)</f>
        <v>44592</v>
      </c>
      <c r="J407" s="1">
        <f>IF(tbl_Subscriptions[[#This Row],[Cancel_Date]]="","",EOMONTH(tbl_Subscriptions[[#This Row],[Cancel_Date]],0))</f>
        <v>44834</v>
      </c>
    </row>
    <row r="408" spans="1:10" x14ac:dyDescent="0.25">
      <c r="A408" t="s">
        <v>2438</v>
      </c>
      <c r="B408" t="s">
        <v>863</v>
      </c>
      <c r="C408" t="s">
        <v>2031</v>
      </c>
      <c r="D408" s="1">
        <v>44764</v>
      </c>
      <c r="E408">
        <v>44798</v>
      </c>
      <c r="F408">
        <v>44798</v>
      </c>
      <c r="G408" t="s">
        <v>2041</v>
      </c>
      <c r="H408" t="b">
        <v>0</v>
      </c>
      <c r="I408" s="1">
        <f>EOMONTH(tbl_Subscriptions[[#This Row],[Start_Date]],0)</f>
        <v>44773</v>
      </c>
      <c r="J408" s="1">
        <f>IF(tbl_Subscriptions[[#This Row],[Cancel_Date]]="","",EOMONTH(tbl_Subscriptions[[#This Row],[Cancel_Date]],0))</f>
        <v>44804</v>
      </c>
    </row>
    <row r="409" spans="1:10" x14ac:dyDescent="0.25">
      <c r="A409" t="s">
        <v>2439</v>
      </c>
      <c r="B409" t="s">
        <v>1222</v>
      </c>
      <c r="C409" t="s">
        <v>2031</v>
      </c>
      <c r="D409" s="1">
        <v>44302</v>
      </c>
      <c r="H409" t="b">
        <v>0</v>
      </c>
      <c r="I409" s="1">
        <f>EOMONTH(tbl_Subscriptions[[#This Row],[Start_Date]],0)</f>
        <v>44316</v>
      </c>
      <c r="J409" s="1" t="str">
        <f>IF(tbl_Subscriptions[[#This Row],[Cancel_Date]]="","",EOMONTH(tbl_Subscriptions[[#This Row],[Cancel_Date]],0))</f>
        <v/>
      </c>
    </row>
    <row r="410" spans="1:10" x14ac:dyDescent="0.25">
      <c r="A410" t="s">
        <v>2440</v>
      </c>
      <c r="B410" t="s">
        <v>1457</v>
      </c>
      <c r="C410" t="s">
        <v>2031</v>
      </c>
      <c r="D410" s="1">
        <v>44925</v>
      </c>
      <c r="H410" t="b">
        <v>0</v>
      </c>
      <c r="I410" s="1">
        <f>EOMONTH(tbl_Subscriptions[[#This Row],[Start_Date]],0)</f>
        <v>44926</v>
      </c>
      <c r="J410" s="1" t="str">
        <f>IF(tbl_Subscriptions[[#This Row],[Cancel_Date]]="","",EOMONTH(tbl_Subscriptions[[#This Row],[Cancel_Date]],0))</f>
        <v/>
      </c>
    </row>
    <row r="411" spans="1:10" x14ac:dyDescent="0.25">
      <c r="A411" t="s">
        <v>2441</v>
      </c>
      <c r="B411" t="s">
        <v>1912</v>
      </c>
      <c r="C411" t="s">
        <v>2031</v>
      </c>
      <c r="D411" s="1">
        <v>45063</v>
      </c>
      <c r="H411" t="b">
        <v>0</v>
      </c>
      <c r="I411" s="1">
        <f>EOMONTH(tbl_Subscriptions[[#This Row],[Start_Date]],0)</f>
        <v>45077</v>
      </c>
      <c r="J411" s="1" t="str">
        <f>IF(tbl_Subscriptions[[#This Row],[Cancel_Date]]="","",EOMONTH(tbl_Subscriptions[[#This Row],[Cancel_Date]],0))</f>
        <v/>
      </c>
    </row>
    <row r="412" spans="1:10" x14ac:dyDescent="0.25">
      <c r="A412" t="s">
        <v>2442</v>
      </c>
      <c r="B412" t="s">
        <v>1277</v>
      </c>
      <c r="C412" t="s">
        <v>2027</v>
      </c>
      <c r="D412" s="1">
        <v>44725</v>
      </c>
      <c r="E412">
        <v>44884</v>
      </c>
      <c r="F412">
        <v>44884</v>
      </c>
      <c r="G412" t="s">
        <v>2037</v>
      </c>
      <c r="H412" t="b">
        <v>0</v>
      </c>
      <c r="I412" s="1">
        <f>EOMONTH(tbl_Subscriptions[[#This Row],[Start_Date]],0)</f>
        <v>44742</v>
      </c>
      <c r="J412" s="1">
        <f>IF(tbl_Subscriptions[[#This Row],[Cancel_Date]]="","",EOMONTH(tbl_Subscriptions[[#This Row],[Cancel_Date]],0))</f>
        <v>44895</v>
      </c>
    </row>
    <row r="413" spans="1:10" x14ac:dyDescent="0.25">
      <c r="A413" t="s">
        <v>2443</v>
      </c>
      <c r="B413" t="s">
        <v>873</v>
      </c>
      <c r="C413" t="s">
        <v>2034</v>
      </c>
      <c r="D413" s="1">
        <v>45068</v>
      </c>
      <c r="H413" t="b">
        <v>0</v>
      </c>
      <c r="I413" s="1">
        <f>EOMONTH(tbl_Subscriptions[[#This Row],[Start_Date]],0)</f>
        <v>45077</v>
      </c>
      <c r="J413" s="1" t="str">
        <f>IF(tbl_Subscriptions[[#This Row],[Cancel_Date]]="","",EOMONTH(tbl_Subscriptions[[#This Row],[Cancel_Date]],0))</f>
        <v/>
      </c>
    </row>
    <row r="414" spans="1:10" x14ac:dyDescent="0.25">
      <c r="A414" t="s">
        <v>2444</v>
      </c>
      <c r="B414" t="s">
        <v>726</v>
      </c>
      <c r="C414" t="s">
        <v>2031</v>
      </c>
      <c r="D414" s="1">
        <v>44324</v>
      </c>
      <c r="E414">
        <v>44494</v>
      </c>
      <c r="F414">
        <v>44494</v>
      </c>
      <c r="G414" t="s">
        <v>2041</v>
      </c>
      <c r="H414" t="b">
        <v>1</v>
      </c>
      <c r="I414" s="1">
        <f>EOMONTH(tbl_Subscriptions[[#This Row],[Start_Date]],0)</f>
        <v>44347</v>
      </c>
      <c r="J414" s="1">
        <f>IF(tbl_Subscriptions[[#This Row],[Cancel_Date]]="","",EOMONTH(tbl_Subscriptions[[#This Row],[Cancel_Date]],0))</f>
        <v>44500</v>
      </c>
    </row>
    <row r="415" spans="1:10" x14ac:dyDescent="0.25">
      <c r="A415" t="s">
        <v>2445</v>
      </c>
      <c r="B415" t="s">
        <v>1862</v>
      </c>
      <c r="C415" t="s">
        <v>2034</v>
      </c>
      <c r="D415" s="1">
        <v>44488</v>
      </c>
      <c r="H415" t="b">
        <v>0</v>
      </c>
      <c r="I415" s="1">
        <f>EOMONTH(tbl_Subscriptions[[#This Row],[Start_Date]],0)</f>
        <v>44500</v>
      </c>
      <c r="J415" s="1" t="str">
        <f>IF(tbl_Subscriptions[[#This Row],[Cancel_Date]]="","",EOMONTH(tbl_Subscriptions[[#This Row],[Cancel_Date]],0))</f>
        <v/>
      </c>
    </row>
    <row r="416" spans="1:10" x14ac:dyDescent="0.25">
      <c r="A416" t="s">
        <v>2446</v>
      </c>
      <c r="B416" t="s">
        <v>1122</v>
      </c>
      <c r="C416" t="s">
        <v>2031</v>
      </c>
      <c r="D416" s="1">
        <v>44282</v>
      </c>
      <c r="H416" t="b">
        <v>0</v>
      </c>
      <c r="I416" s="1">
        <f>EOMONTH(tbl_Subscriptions[[#This Row],[Start_Date]],0)</f>
        <v>44286</v>
      </c>
      <c r="J416" s="1" t="str">
        <f>IF(tbl_Subscriptions[[#This Row],[Cancel_Date]]="","",EOMONTH(tbl_Subscriptions[[#This Row],[Cancel_Date]],0))</f>
        <v/>
      </c>
    </row>
    <row r="417" spans="1:10" x14ac:dyDescent="0.25">
      <c r="A417" t="s">
        <v>2447</v>
      </c>
      <c r="B417" t="s">
        <v>1689</v>
      </c>
      <c r="C417" t="s">
        <v>2031</v>
      </c>
      <c r="D417" s="1">
        <v>44978</v>
      </c>
      <c r="H417" t="b">
        <v>1</v>
      </c>
      <c r="I417" s="1">
        <f>EOMONTH(tbl_Subscriptions[[#This Row],[Start_Date]],0)</f>
        <v>44985</v>
      </c>
      <c r="J417" s="1" t="str">
        <f>IF(tbl_Subscriptions[[#This Row],[Cancel_Date]]="","",EOMONTH(tbl_Subscriptions[[#This Row],[Cancel_Date]],0))</f>
        <v/>
      </c>
    </row>
    <row r="418" spans="1:10" x14ac:dyDescent="0.25">
      <c r="A418" t="s">
        <v>2448</v>
      </c>
      <c r="B418" t="s">
        <v>40</v>
      </c>
      <c r="C418" t="s">
        <v>2027</v>
      </c>
      <c r="D418" s="1">
        <v>44361</v>
      </c>
      <c r="E418">
        <v>44545</v>
      </c>
      <c r="F418">
        <v>44545</v>
      </c>
      <c r="G418" t="s">
        <v>2037</v>
      </c>
      <c r="H418" t="b">
        <v>0</v>
      </c>
      <c r="I418" s="1">
        <f>EOMONTH(tbl_Subscriptions[[#This Row],[Start_Date]],0)</f>
        <v>44377</v>
      </c>
      <c r="J418" s="1">
        <f>IF(tbl_Subscriptions[[#This Row],[Cancel_Date]]="","",EOMONTH(tbl_Subscriptions[[#This Row],[Cancel_Date]],0))</f>
        <v>44561</v>
      </c>
    </row>
    <row r="419" spans="1:10" x14ac:dyDescent="0.25">
      <c r="A419" t="s">
        <v>2449</v>
      </c>
      <c r="B419" t="s">
        <v>1519</v>
      </c>
      <c r="C419" t="s">
        <v>2034</v>
      </c>
      <c r="D419" s="1">
        <v>44476</v>
      </c>
      <c r="H419" t="b">
        <v>0</v>
      </c>
      <c r="I419" s="1">
        <f>EOMONTH(tbl_Subscriptions[[#This Row],[Start_Date]],0)</f>
        <v>44500</v>
      </c>
      <c r="J419" s="1" t="str">
        <f>IF(tbl_Subscriptions[[#This Row],[Cancel_Date]]="","",EOMONTH(tbl_Subscriptions[[#This Row],[Cancel_Date]],0))</f>
        <v/>
      </c>
    </row>
    <row r="420" spans="1:10" x14ac:dyDescent="0.25">
      <c r="A420" t="s">
        <v>2450</v>
      </c>
      <c r="B420" t="s">
        <v>861</v>
      </c>
      <c r="C420" t="s">
        <v>2027</v>
      </c>
      <c r="D420" s="1">
        <v>44657</v>
      </c>
      <c r="H420" t="b">
        <v>0</v>
      </c>
      <c r="I420" s="1">
        <f>EOMONTH(tbl_Subscriptions[[#This Row],[Start_Date]],0)</f>
        <v>44681</v>
      </c>
      <c r="J420" s="1" t="str">
        <f>IF(tbl_Subscriptions[[#This Row],[Cancel_Date]]="","",EOMONTH(tbl_Subscriptions[[#This Row],[Cancel_Date]],0))</f>
        <v/>
      </c>
    </row>
    <row r="421" spans="1:10" x14ac:dyDescent="0.25">
      <c r="A421" t="s">
        <v>2451</v>
      </c>
      <c r="B421" t="s">
        <v>1482</v>
      </c>
      <c r="C421" t="s">
        <v>2027</v>
      </c>
      <c r="D421" s="1">
        <v>44722</v>
      </c>
      <c r="H421" t="b">
        <v>0</v>
      </c>
      <c r="I421" s="1">
        <f>EOMONTH(tbl_Subscriptions[[#This Row],[Start_Date]],0)</f>
        <v>44742</v>
      </c>
      <c r="J421" s="1" t="str">
        <f>IF(tbl_Subscriptions[[#This Row],[Cancel_Date]]="","",EOMONTH(tbl_Subscriptions[[#This Row],[Cancel_Date]],0))</f>
        <v/>
      </c>
    </row>
    <row r="422" spans="1:10" x14ac:dyDescent="0.25">
      <c r="A422" t="s">
        <v>2452</v>
      </c>
      <c r="B422" t="s">
        <v>1779</v>
      </c>
      <c r="C422" t="s">
        <v>2034</v>
      </c>
      <c r="D422" s="1">
        <v>44347</v>
      </c>
      <c r="E422">
        <v>44568</v>
      </c>
      <c r="F422">
        <v>44568</v>
      </c>
      <c r="G422" t="s">
        <v>2037</v>
      </c>
      <c r="H422" t="b">
        <v>0</v>
      </c>
      <c r="I422" s="1">
        <f>EOMONTH(tbl_Subscriptions[[#This Row],[Start_Date]],0)</f>
        <v>44347</v>
      </c>
      <c r="J422" s="1">
        <f>IF(tbl_Subscriptions[[#This Row],[Cancel_Date]]="","",EOMONTH(tbl_Subscriptions[[#This Row],[Cancel_Date]],0))</f>
        <v>44592</v>
      </c>
    </row>
    <row r="423" spans="1:10" x14ac:dyDescent="0.25">
      <c r="A423" t="s">
        <v>2453</v>
      </c>
      <c r="B423" t="s">
        <v>1612</v>
      </c>
      <c r="C423" t="s">
        <v>2027</v>
      </c>
      <c r="D423" s="1">
        <v>45047</v>
      </c>
      <c r="H423" t="b">
        <v>1</v>
      </c>
      <c r="I423" s="1">
        <f>EOMONTH(tbl_Subscriptions[[#This Row],[Start_Date]],0)</f>
        <v>45077</v>
      </c>
      <c r="J423" s="1" t="str">
        <f>IF(tbl_Subscriptions[[#This Row],[Cancel_Date]]="","",EOMONTH(tbl_Subscriptions[[#This Row],[Cancel_Date]],0))</f>
        <v/>
      </c>
    </row>
    <row r="424" spans="1:10" x14ac:dyDescent="0.25">
      <c r="A424" t="s">
        <v>2454</v>
      </c>
      <c r="B424" t="s">
        <v>1135</v>
      </c>
      <c r="C424" t="s">
        <v>2031</v>
      </c>
      <c r="D424" s="1">
        <v>44644</v>
      </c>
      <c r="H424" t="b">
        <v>1</v>
      </c>
      <c r="I424" s="1">
        <f>EOMONTH(tbl_Subscriptions[[#This Row],[Start_Date]],0)</f>
        <v>44651</v>
      </c>
      <c r="J424" s="1" t="str">
        <f>IF(tbl_Subscriptions[[#This Row],[Cancel_Date]]="","",EOMONTH(tbl_Subscriptions[[#This Row],[Cancel_Date]],0))</f>
        <v/>
      </c>
    </row>
    <row r="425" spans="1:10" x14ac:dyDescent="0.25">
      <c r="A425" t="s">
        <v>2455</v>
      </c>
      <c r="B425" t="s">
        <v>210</v>
      </c>
      <c r="C425" t="s">
        <v>2031</v>
      </c>
      <c r="D425" s="1">
        <v>44290</v>
      </c>
      <c r="E425">
        <v>44375</v>
      </c>
      <c r="F425">
        <v>44375</v>
      </c>
      <c r="G425" t="s">
        <v>2041</v>
      </c>
      <c r="H425" t="b">
        <v>0</v>
      </c>
      <c r="I425" s="1">
        <f>EOMONTH(tbl_Subscriptions[[#This Row],[Start_Date]],0)</f>
        <v>44316</v>
      </c>
      <c r="J425" s="1">
        <f>IF(tbl_Subscriptions[[#This Row],[Cancel_Date]]="","",EOMONTH(tbl_Subscriptions[[#This Row],[Cancel_Date]],0))</f>
        <v>44377</v>
      </c>
    </row>
    <row r="426" spans="1:10" x14ac:dyDescent="0.25">
      <c r="A426" t="s">
        <v>2456</v>
      </c>
      <c r="B426" t="s">
        <v>1037</v>
      </c>
      <c r="C426" t="s">
        <v>2031</v>
      </c>
      <c r="D426" s="1">
        <v>44424</v>
      </c>
      <c r="E426">
        <v>44595</v>
      </c>
      <c r="F426">
        <v>44595</v>
      </c>
      <c r="G426" t="s">
        <v>2037</v>
      </c>
      <c r="H426" t="b">
        <v>1</v>
      </c>
      <c r="I426" s="1">
        <f>EOMONTH(tbl_Subscriptions[[#This Row],[Start_Date]],0)</f>
        <v>44439</v>
      </c>
      <c r="J426" s="1">
        <f>IF(tbl_Subscriptions[[#This Row],[Cancel_Date]]="","",EOMONTH(tbl_Subscriptions[[#This Row],[Cancel_Date]],0))</f>
        <v>44620</v>
      </c>
    </row>
    <row r="427" spans="1:10" x14ac:dyDescent="0.25">
      <c r="A427" t="s">
        <v>2457</v>
      </c>
      <c r="B427" t="s">
        <v>1145</v>
      </c>
      <c r="C427" t="s">
        <v>2031</v>
      </c>
      <c r="D427" s="1">
        <v>45033</v>
      </c>
      <c r="E427">
        <v>45204</v>
      </c>
      <c r="F427">
        <v>45204</v>
      </c>
      <c r="G427" t="s">
        <v>2041</v>
      </c>
      <c r="H427" t="b">
        <v>0</v>
      </c>
      <c r="I427" s="1">
        <f>EOMONTH(tbl_Subscriptions[[#This Row],[Start_Date]],0)</f>
        <v>45046</v>
      </c>
      <c r="J427" s="1">
        <f>IF(tbl_Subscriptions[[#This Row],[Cancel_Date]]="","",EOMONTH(tbl_Subscriptions[[#This Row],[Cancel_Date]],0))</f>
        <v>45230</v>
      </c>
    </row>
    <row r="428" spans="1:10" x14ac:dyDescent="0.25">
      <c r="A428" t="s">
        <v>2458</v>
      </c>
      <c r="B428" t="s">
        <v>414</v>
      </c>
      <c r="C428" t="s">
        <v>2031</v>
      </c>
      <c r="D428" s="1">
        <v>44658</v>
      </c>
      <c r="H428" t="b">
        <v>1</v>
      </c>
      <c r="I428" s="1">
        <f>EOMONTH(tbl_Subscriptions[[#This Row],[Start_Date]],0)</f>
        <v>44681</v>
      </c>
      <c r="J428" s="1" t="str">
        <f>IF(tbl_Subscriptions[[#This Row],[Cancel_Date]]="","",EOMONTH(tbl_Subscriptions[[#This Row],[Cancel_Date]],0))</f>
        <v/>
      </c>
    </row>
    <row r="429" spans="1:10" x14ac:dyDescent="0.25">
      <c r="A429" t="s">
        <v>2459</v>
      </c>
      <c r="B429" t="s">
        <v>1049</v>
      </c>
      <c r="C429" t="s">
        <v>2027</v>
      </c>
      <c r="D429" s="1">
        <v>44554</v>
      </c>
      <c r="H429" t="b">
        <v>0</v>
      </c>
      <c r="I429" s="1">
        <f>EOMONTH(tbl_Subscriptions[[#This Row],[Start_Date]],0)</f>
        <v>44561</v>
      </c>
      <c r="J429" s="1" t="str">
        <f>IF(tbl_Subscriptions[[#This Row],[Cancel_Date]]="","",EOMONTH(tbl_Subscriptions[[#This Row],[Cancel_Date]],0))</f>
        <v/>
      </c>
    </row>
    <row r="430" spans="1:10" x14ac:dyDescent="0.25">
      <c r="A430" t="s">
        <v>2460</v>
      </c>
      <c r="B430" t="s">
        <v>658</v>
      </c>
      <c r="C430" t="s">
        <v>2027</v>
      </c>
      <c r="D430" s="1">
        <v>44224</v>
      </c>
      <c r="H430" t="b">
        <v>0</v>
      </c>
      <c r="I430" s="1">
        <f>EOMONTH(tbl_Subscriptions[[#This Row],[Start_Date]],0)</f>
        <v>44227</v>
      </c>
      <c r="J430" s="1" t="str">
        <f>IF(tbl_Subscriptions[[#This Row],[Cancel_Date]]="","",EOMONTH(tbl_Subscriptions[[#This Row],[Cancel_Date]],0))</f>
        <v/>
      </c>
    </row>
    <row r="431" spans="1:10" x14ac:dyDescent="0.25">
      <c r="A431" t="s">
        <v>2461</v>
      </c>
      <c r="B431" t="s">
        <v>1037</v>
      </c>
      <c r="C431" t="s">
        <v>2031</v>
      </c>
      <c r="D431" s="1">
        <v>44621</v>
      </c>
      <c r="E431">
        <v>44915</v>
      </c>
      <c r="F431">
        <v>44915</v>
      </c>
      <c r="G431" t="s">
        <v>2028</v>
      </c>
      <c r="H431" t="b">
        <v>0</v>
      </c>
      <c r="I431" s="1">
        <f>EOMONTH(tbl_Subscriptions[[#This Row],[Start_Date]],0)</f>
        <v>44651</v>
      </c>
      <c r="J431" s="1">
        <f>IF(tbl_Subscriptions[[#This Row],[Cancel_Date]]="","",EOMONTH(tbl_Subscriptions[[#This Row],[Cancel_Date]],0))</f>
        <v>44926</v>
      </c>
    </row>
    <row r="432" spans="1:10" x14ac:dyDescent="0.25">
      <c r="A432" t="s">
        <v>2462</v>
      </c>
      <c r="B432" t="s">
        <v>585</v>
      </c>
      <c r="C432" t="s">
        <v>2031</v>
      </c>
      <c r="D432" s="1">
        <v>44251</v>
      </c>
      <c r="H432" t="b">
        <v>0</v>
      </c>
      <c r="I432" s="1">
        <f>EOMONTH(tbl_Subscriptions[[#This Row],[Start_Date]],0)</f>
        <v>44255</v>
      </c>
      <c r="J432" s="1" t="str">
        <f>IF(tbl_Subscriptions[[#This Row],[Cancel_Date]]="","",EOMONTH(tbl_Subscriptions[[#This Row],[Cancel_Date]],0))</f>
        <v/>
      </c>
    </row>
    <row r="433" spans="1:10" x14ac:dyDescent="0.25">
      <c r="A433" t="s">
        <v>2463</v>
      </c>
      <c r="B433" t="s">
        <v>249</v>
      </c>
      <c r="C433" t="s">
        <v>2027</v>
      </c>
      <c r="D433" s="1">
        <v>44602</v>
      </c>
      <c r="H433" t="b">
        <v>0</v>
      </c>
      <c r="I433" s="1">
        <f>EOMONTH(tbl_Subscriptions[[#This Row],[Start_Date]],0)</f>
        <v>44620</v>
      </c>
      <c r="J433" s="1" t="str">
        <f>IF(tbl_Subscriptions[[#This Row],[Cancel_Date]]="","",EOMONTH(tbl_Subscriptions[[#This Row],[Cancel_Date]],0))</f>
        <v/>
      </c>
    </row>
    <row r="434" spans="1:10" x14ac:dyDescent="0.25">
      <c r="A434" t="s">
        <v>2464</v>
      </c>
      <c r="B434" t="s">
        <v>892</v>
      </c>
      <c r="C434" t="s">
        <v>2034</v>
      </c>
      <c r="D434" s="1">
        <v>44711</v>
      </c>
      <c r="H434" t="b">
        <v>0</v>
      </c>
      <c r="I434" s="1">
        <f>EOMONTH(tbl_Subscriptions[[#This Row],[Start_Date]],0)</f>
        <v>44712</v>
      </c>
      <c r="J434" s="1" t="str">
        <f>IF(tbl_Subscriptions[[#This Row],[Cancel_Date]]="","",EOMONTH(tbl_Subscriptions[[#This Row],[Cancel_Date]],0))</f>
        <v/>
      </c>
    </row>
    <row r="435" spans="1:10" x14ac:dyDescent="0.25">
      <c r="A435" t="s">
        <v>2465</v>
      </c>
      <c r="B435" t="s">
        <v>592</v>
      </c>
      <c r="C435" t="s">
        <v>2027</v>
      </c>
      <c r="D435" s="1">
        <v>44579</v>
      </c>
      <c r="H435" t="b">
        <v>0</v>
      </c>
      <c r="I435" s="1">
        <f>EOMONTH(tbl_Subscriptions[[#This Row],[Start_Date]],0)</f>
        <v>44592</v>
      </c>
      <c r="J435" s="1" t="str">
        <f>IF(tbl_Subscriptions[[#This Row],[Cancel_Date]]="","",EOMONTH(tbl_Subscriptions[[#This Row],[Cancel_Date]],0))</f>
        <v/>
      </c>
    </row>
    <row r="436" spans="1:10" x14ac:dyDescent="0.25">
      <c r="A436" t="s">
        <v>2466</v>
      </c>
      <c r="B436" t="s">
        <v>258</v>
      </c>
      <c r="C436" t="s">
        <v>2027</v>
      </c>
      <c r="D436" s="1">
        <v>44438</v>
      </c>
      <c r="H436" t="b">
        <v>0</v>
      </c>
      <c r="I436" s="1">
        <f>EOMONTH(tbl_Subscriptions[[#This Row],[Start_Date]],0)</f>
        <v>44439</v>
      </c>
      <c r="J436" s="1" t="str">
        <f>IF(tbl_Subscriptions[[#This Row],[Cancel_Date]]="","",EOMONTH(tbl_Subscriptions[[#This Row],[Cancel_Date]],0))</f>
        <v/>
      </c>
    </row>
    <row r="437" spans="1:10" x14ac:dyDescent="0.25">
      <c r="A437" t="s">
        <v>2467</v>
      </c>
      <c r="B437" t="s">
        <v>108</v>
      </c>
      <c r="C437" t="s">
        <v>2027</v>
      </c>
      <c r="D437" s="1">
        <v>44592</v>
      </c>
      <c r="H437" t="b">
        <v>0</v>
      </c>
      <c r="I437" s="1">
        <f>EOMONTH(tbl_Subscriptions[[#This Row],[Start_Date]],0)</f>
        <v>44592</v>
      </c>
      <c r="J437" s="1" t="str">
        <f>IF(tbl_Subscriptions[[#This Row],[Cancel_Date]]="","",EOMONTH(tbl_Subscriptions[[#This Row],[Cancel_Date]],0))</f>
        <v/>
      </c>
    </row>
    <row r="438" spans="1:10" x14ac:dyDescent="0.25">
      <c r="A438" t="s">
        <v>2468</v>
      </c>
      <c r="B438" t="s">
        <v>250</v>
      </c>
      <c r="C438" t="s">
        <v>2027</v>
      </c>
      <c r="D438" s="1">
        <v>44280</v>
      </c>
      <c r="H438" t="b">
        <v>0</v>
      </c>
      <c r="I438" s="1">
        <f>EOMONTH(tbl_Subscriptions[[#This Row],[Start_Date]],0)</f>
        <v>44286</v>
      </c>
      <c r="J438" s="1" t="str">
        <f>IF(tbl_Subscriptions[[#This Row],[Cancel_Date]]="","",EOMONTH(tbl_Subscriptions[[#This Row],[Cancel_Date]],0))</f>
        <v/>
      </c>
    </row>
    <row r="439" spans="1:10" x14ac:dyDescent="0.25">
      <c r="A439" t="s">
        <v>2469</v>
      </c>
      <c r="B439" t="s">
        <v>475</v>
      </c>
      <c r="C439" t="s">
        <v>2027</v>
      </c>
      <c r="D439" s="1">
        <v>44580</v>
      </c>
      <c r="H439" t="b">
        <v>0</v>
      </c>
      <c r="I439" s="1">
        <f>EOMONTH(tbl_Subscriptions[[#This Row],[Start_Date]],0)</f>
        <v>44592</v>
      </c>
      <c r="J439" s="1" t="str">
        <f>IF(tbl_Subscriptions[[#This Row],[Cancel_Date]]="","",EOMONTH(tbl_Subscriptions[[#This Row],[Cancel_Date]],0))</f>
        <v/>
      </c>
    </row>
    <row r="440" spans="1:10" x14ac:dyDescent="0.25">
      <c r="A440" t="s">
        <v>2470</v>
      </c>
      <c r="B440" t="s">
        <v>251</v>
      </c>
      <c r="C440" t="s">
        <v>2034</v>
      </c>
      <c r="D440" s="1">
        <v>44426</v>
      </c>
      <c r="H440" t="b">
        <v>0</v>
      </c>
      <c r="I440" s="1">
        <f>EOMONTH(tbl_Subscriptions[[#This Row],[Start_Date]],0)</f>
        <v>44439</v>
      </c>
      <c r="J440" s="1" t="str">
        <f>IF(tbl_Subscriptions[[#This Row],[Cancel_Date]]="","",EOMONTH(tbl_Subscriptions[[#This Row],[Cancel_Date]],0))</f>
        <v/>
      </c>
    </row>
    <row r="441" spans="1:10" x14ac:dyDescent="0.25">
      <c r="A441" t="s">
        <v>2471</v>
      </c>
      <c r="B441" t="s">
        <v>372</v>
      </c>
      <c r="C441" t="s">
        <v>2031</v>
      </c>
      <c r="D441" s="1">
        <v>44225</v>
      </c>
      <c r="E441">
        <v>44469</v>
      </c>
      <c r="F441">
        <v>44469</v>
      </c>
      <c r="G441" t="s">
        <v>2041</v>
      </c>
      <c r="H441" t="b">
        <v>0</v>
      </c>
      <c r="I441" s="1">
        <f>EOMONTH(tbl_Subscriptions[[#This Row],[Start_Date]],0)</f>
        <v>44227</v>
      </c>
      <c r="J441" s="1">
        <f>IF(tbl_Subscriptions[[#This Row],[Cancel_Date]]="","",EOMONTH(tbl_Subscriptions[[#This Row],[Cancel_Date]],0))</f>
        <v>44469</v>
      </c>
    </row>
    <row r="442" spans="1:10" x14ac:dyDescent="0.25">
      <c r="A442" t="s">
        <v>2472</v>
      </c>
      <c r="B442" t="s">
        <v>1023</v>
      </c>
      <c r="C442" t="s">
        <v>2031</v>
      </c>
      <c r="D442" s="1">
        <v>44523</v>
      </c>
      <c r="H442" t="b">
        <v>0</v>
      </c>
      <c r="I442" s="1">
        <f>EOMONTH(tbl_Subscriptions[[#This Row],[Start_Date]],0)</f>
        <v>44530</v>
      </c>
      <c r="J442" s="1" t="str">
        <f>IF(tbl_Subscriptions[[#This Row],[Cancel_Date]]="","",EOMONTH(tbl_Subscriptions[[#This Row],[Cancel_Date]],0))</f>
        <v/>
      </c>
    </row>
    <row r="443" spans="1:10" x14ac:dyDescent="0.25">
      <c r="A443" t="s">
        <v>2473</v>
      </c>
      <c r="B443" t="s">
        <v>1375</v>
      </c>
      <c r="C443" t="s">
        <v>2034</v>
      </c>
      <c r="D443" s="1">
        <v>44298</v>
      </c>
      <c r="E443">
        <v>44425</v>
      </c>
      <c r="F443">
        <v>44425</v>
      </c>
      <c r="G443" t="s">
        <v>2041</v>
      </c>
      <c r="H443" t="b">
        <v>0</v>
      </c>
      <c r="I443" s="1">
        <f>EOMONTH(tbl_Subscriptions[[#This Row],[Start_Date]],0)</f>
        <v>44316</v>
      </c>
      <c r="J443" s="1">
        <f>IF(tbl_Subscriptions[[#This Row],[Cancel_Date]]="","",EOMONTH(tbl_Subscriptions[[#This Row],[Cancel_Date]],0))</f>
        <v>44439</v>
      </c>
    </row>
    <row r="444" spans="1:10" x14ac:dyDescent="0.25">
      <c r="A444" t="s">
        <v>2474</v>
      </c>
      <c r="B444" t="s">
        <v>457</v>
      </c>
      <c r="C444" t="s">
        <v>2031</v>
      </c>
      <c r="D444" s="1">
        <v>45056</v>
      </c>
      <c r="H444" t="b">
        <v>0</v>
      </c>
      <c r="I444" s="1">
        <f>EOMONTH(tbl_Subscriptions[[#This Row],[Start_Date]],0)</f>
        <v>45077</v>
      </c>
      <c r="J444" s="1" t="str">
        <f>IF(tbl_Subscriptions[[#This Row],[Cancel_Date]]="","",EOMONTH(tbl_Subscriptions[[#This Row],[Cancel_Date]],0))</f>
        <v/>
      </c>
    </row>
    <row r="445" spans="1:10" x14ac:dyDescent="0.25">
      <c r="A445" t="s">
        <v>2475</v>
      </c>
      <c r="B445" t="s">
        <v>1417</v>
      </c>
      <c r="C445" t="s">
        <v>2031</v>
      </c>
      <c r="D445" s="1">
        <v>44928</v>
      </c>
      <c r="E445">
        <v>45201</v>
      </c>
      <c r="F445">
        <v>45201</v>
      </c>
      <c r="G445" t="s">
        <v>2037</v>
      </c>
      <c r="H445" t="b">
        <v>0</v>
      </c>
      <c r="I445" s="1">
        <f>EOMONTH(tbl_Subscriptions[[#This Row],[Start_Date]],0)</f>
        <v>44957</v>
      </c>
      <c r="J445" s="1">
        <f>IF(tbl_Subscriptions[[#This Row],[Cancel_Date]]="","",EOMONTH(tbl_Subscriptions[[#This Row],[Cancel_Date]],0))</f>
        <v>45230</v>
      </c>
    </row>
    <row r="446" spans="1:10" x14ac:dyDescent="0.25">
      <c r="A446" t="s">
        <v>2476</v>
      </c>
      <c r="B446" t="s">
        <v>1334</v>
      </c>
      <c r="C446" t="s">
        <v>2031</v>
      </c>
      <c r="D446" s="1">
        <v>44862</v>
      </c>
      <c r="H446" t="b">
        <v>0</v>
      </c>
      <c r="I446" s="1">
        <f>EOMONTH(tbl_Subscriptions[[#This Row],[Start_Date]],0)</f>
        <v>44865</v>
      </c>
      <c r="J446" s="1" t="str">
        <f>IF(tbl_Subscriptions[[#This Row],[Cancel_Date]]="","",EOMONTH(tbl_Subscriptions[[#This Row],[Cancel_Date]],0))</f>
        <v/>
      </c>
    </row>
    <row r="447" spans="1:10" x14ac:dyDescent="0.25">
      <c r="A447" t="s">
        <v>2477</v>
      </c>
      <c r="B447" t="s">
        <v>363</v>
      </c>
      <c r="C447" t="s">
        <v>2034</v>
      </c>
      <c r="D447" s="1">
        <v>44540</v>
      </c>
      <c r="E447">
        <v>44657</v>
      </c>
      <c r="F447">
        <v>44657</v>
      </c>
      <c r="G447" t="s">
        <v>2037</v>
      </c>
      <c r="H447" t="b">
        <v>0</v>
      </c>
      <c r="I447" s="1">
        <f>EOMONTH(tbl_Subscriptions[[#This Row],[Start_Date]],0)</f>
        <v>44561</v>
      </c>
      <c r="J447" s="1">
        <f>IF(tbl_Subscriptions[[#This Row],[Cancel_Date]]="","",EOMONTH(tbl_Subscriptions[[#This Row],[Cancel_Date]],0))</f>
        <v>44681</v>
      </c>
    </row>
    <row r="448" spans="1:10" x14ac:dyDescent="0.25">
      <c r="A448" t="s">
        <v>2478</v>
      </c>
      <c r="B448" t="s">
        <v>682</v>
      </c>
      <c r="C448" t="s">
        <v>2034</v>
      </c>
      <c r="D448" s="1">
        <v>45007</v>
      </c>
      <c r="H448" t="b">
        <v>0</v>
      </c>
      <c r="I448" s="1">
        <f>EOMONTH(tbl_Subscriptions[[#This Row],[Start_Date]],0)</f>
        <v>45016</v>
      </c>
      <c r="J448" s="1" t="str">
        <f>IF(tbl_Subscriptions[[#This Row],[Cancel_Date]]="","",EOMONTH(tbl_Subscriptions[[#This Row],[Cancel_Date]],0))</f>
        <v/>
      </c>
    </row>
    <row r="449" spans="1:10" x14ac:dyDescent="0.25">
      <c r="A449" t="s">
        <v>2479</v>
      </c>
      <c r="B449" t="s">
        <v>1470</v>
      </c>
      <c r="C449" t="s">
        <v>2031</v>
      </c>
      <c r="D449" s="1">
        <v>44346</v>
      </c>
      <c r="E449">
        <v>44425</v>
      </c>
      <c r="F449">
        <v>44425</v>
      </c>
      <c r="G449" t="s">
        <v>2041</v>
      </c>
      <c r="H449" t="b">
        <v>0</v>
      </c>
      <c r="I449" s="1">
        <f>EOMONTH(tbl_Subscriptions[[#This Row],[Start_Date]],0)</f>
        <v>44347</v>
      </c>
      <c r="J449" s="1">
        <f>IF(tbl_Subscriptions[[#This Row],[Cancel_Date]]="","",EOMONTH(tbl_Subscriptions[[#This Row],[Cancel_Date]],0))</f>
        <v>44439</v>
      </c>
    </row>
    <row r="450" spans="1:10" x14ac:dyDescent="0.25">
      <c r="A450" t="s">
        <v>2480</v>
      </c>
      <c r="B450" t="s">
        <v>675</v>
      </c>
      <c r="C450" t="s">
        <v>2031</v>
      </c>
      <c r="D450" s="1">
        <v>44337</v>
      </c>
      <c r="E450">
        <v>44499</v>
      </c>
      <c r="F450">
        <v>44499</v>
      </c>
      <c r="G450" t="s">
        <v>2037</v>
      </c>
      <c r="H450" t="b">
        <v>0</v>
      </c>
      <c r="I450" s="1">
        <f>EOMONTH(tbl_Subscriptions[[#This Row],[Start_Date]],0)</f>
        <v>44347</v>
      </c>
      <c r="J450" s="1">
        <f>IF(tbl_Subscriptions[[#This Row],[Cancel_Date]]="","",EOMONTH(tbl_Subscriptions[[#This Row],[Cancel_Date]],0))</f>
        <v>44500</v>
      </c>
    </row>
    <row r="451" spans="1:10" x14ac:dyDescent="0.25">
      <c r="A451" t="s">
        <v>2481</v>
      </c>
      <c r="B451" t="s">
        <v>148</v>
      </c>
      <c r="C451" t="s">
        <v>2031</v>
      </c>
      <c r="D451" s="1">
        <v>44236</v>
      </c>
      <c r="H451" t="b">
        <v>1</v>
      </c>
      <c r="I451" s="1">
        <f>EOMONTH(tbl_Subscriptions[[#This Row],[Start_Date]],0)</f>
        <v>44255</v>
      </c>
      <c r="J451" s="1" t="str">
        <f>IF(tbl_Subscriptions[[#This Row],[Cancel_Date]]="","",EOMONTH(tbl_Subscriptions[[#This Row],[Cancel_Date]],0))</f>
        <v/>
      </c>
    </row>
    <row r="452" spans="1:10" x14ac:dyDescent="0.25">
      <c r="A452" t="s">
        <v>2482</v>
      </c>
      <c r="B452" t="s">
        <v>159</v>
      </c>
      <c r="C452" t="s">
        <v>2027</v>
      </c>
      <c r="D452" s="1">
        <v>44490</v>
      </c>
      <c r="H452" t="b">
        <v>0</v>
      </c>
      <c r="I452" s="1">
        <f>EOMONTH(tbl_Subscriptions[[#This Row],[Start_Date]],0)</f>
        <v>44500</v>
      </c>
      <c r="J452" s="1" t="str">
        <f>IF(tbl_Subscriptions[[#This Row],[Cancel_Date]]="","",EOMONTH(tbl_Subscriptions[[#This Row],[Cancel_Date]],0))</f>
        <v/>
      </c>
    </row>
    <row r="453" spans="1:10" x14ac:dyDescent="0.25">
      <c r="A453" t="s">
        <v>2483</v>
      </c>
      <c r="B453" t="s">
        <v>433</v>
      </c>
      <c r="C453" t="s">
        <v>2027</v>
      </c>
      <c r="D453" s="1">
        <v>45046</v>
      </c>
      <c r="E453">
        <v>45247</v>
      </c>
      <c r="F453">
        <v>45247</v>
      </c>
      <c r="G453" t="s">
        <v>2037</v>
      </c>
      <c r="H453" t="b">
        <v>0</v>
      </c>
      <c r="I453" s="1">
        <f>EOMONTH(tbl_Subscriptions[[#This Row],[Start_Date]],0)</f>
        <v>45046</v>
      </c>
      <c r="J453" s="1">
        <f>IF(tbl_Subscriptions[[#This Row],[Cancel_Date]]="","",EOMONTH(tbl_Subscriptions[[#This Row],[Cancel_Date]],0))</f>
        <v>45260</v>
      </c>
    </row>
    <row r="454" spans="1:10" x14ac:dyDescent="0.25">
      <c r="A454" t="s">
        <v>2484</v>
      </c>
      <c r="B454" t="s">
        <v>1135</v>
      </c>
      <c r="C454" t="s">
        <v>2027</v>
      </c>
      <c r="D454" s="1">
        <v>44680</v>
      </c>
      <c r="E454">
        <v>44891</v>
      </c>
      <c r="F454">
        <v>44891</v>
      </c>
      <c r="G454" t="s">
        <v>2028</v>
      </c>
      <c r="H454" t="b">
        <v>0</v>
      </c>
      <c r="I454" s="1">
        <f>EOMONTH(tbl_Subscriptions[[#This Row],[Start_Date]],0)</f>
        <v>44681</v>
      </c>
      <c r="J454" s="1">
        <f>IF(tbl_Subscriptions[[#This Row],[Cancel_Date]]="","",EOMONTH(tbl_Subscriptions[[#This Row],[Cancel_Date]],0))</f>
        <v>44895</v>
      </c>
    </row>
    <row r="455" spans="1:10" x14ac:dyDescent="0.25">
      <c r="A455" t="s">
        <v>2485</v>
      </c>
      <c r="B455" t="s">
        <v>644</v>
      </c>
      <c r="C455" t="s">
        <v>2034</v>
      </c>
      <c r="D455" s="1">
        <v>44909</v>
      </c>
      <c r="H455" t="b">
        <v>1</v>
      </c>
      <c r="I455" s="1">
        <f>EOMONTH(tbl_Subscriptions[[#This Row],[Start_Date]],0)</f>
        <v>44926</v>
      </c>
      <c r="J455" s="1" t="str">
        <f>IF(tbl_Subscriptions[[#This Row],[Cancel_Date]]="","",EOMONTH(tbl_Subscriptions[[#This Row],[Cancel_Date]],0))</f>
        <v/>
      </c>
    </row>
    <row r="456" spans="1:10" x14ac:dyDescent="0.25">
      <c r="A456" t="s">
        <v>2486</v>
      </c>
      <c r="B456" t="s">
        <v>302</v>
      </c>
      <c r="C456" t="s">
        <v>2031</v>
      </c>
      <c r="D456" s="1">
        <v>45048</v>
      </c>
      <c r="E456">
        <v>45247</v>
      </c>
      <c r="F456">
        <v>45247</v>
      </c>
      <c r="G456" t="s">
        <v>2041</v>
      </c>
      <c r="H456" t="b">
        <v>1</v>
      </c>
      <c r="I456" s="1">
        <f>EOMONTH(tbl_Subscriptions[[#This Row],[Start_Date]],0)</f>
        <v>45077</v>
      </c>
      <c r="J456" s="1">
        <f>IF(tbl_Subscriptions[[#This Row],[Cancel_Date]]="","",EOMONTH(tbl_Subscriptions[[#This Row],[Cancel_Date]],0))</f>
        <v>45260</v>
      </c>
    </row>
    <row r="457" spans="1:10" x14ac:dyDescent="0.25">
      <c r="A457" t="s">
        <v>2487</v>
      </c>
      <c r="B457" t="s">
        <v>1998</v>
      </c>
      <c r="C457" t="s">
        <v>2034</v>
      </c>
      <c r="D457" s="1">
        <v>44339</v>
      </c>
      <c r="E457">
        <v>44519</v>
      </c>
      <c r="F457">
        <v>44519</v>
      </c>
      <c r="G457" t="s">
        <v>2041</v>
      </c>
      <c r="H457" t="b">
        <v>0</v>
      </c>
      <c r="I457" s="1">
        <f>EOMONTH(tbl_Subscriptions[[#This Row],[Start_Date]],0)</f>
        <v>44347</v>
      </c>
      <c r="J457" s="1">
        <f>IF(tbl_Subscriptions[[#This Row],[Cancel_Date]]="","",EOMONTH(tbl_Subscriptions[[#This Row],[Cancel_Date]],0))</f>
        <v>44530</v>
      </c>
    </row>
    <row r="458" spans="1:10" x14ac:dyDescent="0.25">
      <c r="A458" t="s">
        <v>2488</v>
      </c>
      <c r="B458" t="s">
        <v>1965</v>
      </c>
      <c r="C458" t="s">
        <v>2034</v>
      </c>
      <c r="D458" s="1">
        <v>44974</v>
      </c>
      <c r="H458" t="b">
        <v>0</v>
      </c>
      <c r="I458" s="1">
        <f>EOMONTH(tbl_Subscriptions[[#This Row],[Start_Date]],0)</f>
        <v>44985</v>
      </c>
      <c r="J458" s="1" t="str">
        <f>IF(tbl_Subscriptions[[#This Row],[Cancel_Date]]="","",EOMONTH(tbl_Subscriptions[[#This Row],[Cancel_Date]],0))</f>
        <v/>
      </c>
    </row>
    <row r="459" spans="1:10" x14ac:dyDescent="0.25">
      <c r="A459" t="s">
        <v>2489</v>
      </c>
      <c r="B459" t="s">
        <v>1697</v>
      </c>
      <c r="C459" t="s">
        <v>2034</v>
      </c>
      <c r="D459" s="1">
        <v>44919</v>
      </c>
      <c r="H459" t="b">
        <v>0</v>
      </c>
      <c r="I459" s="1">
        <f>EOMONTH(tbl_Subscriptions[[#This Row],[Start_Date]],0)</f>
        <v>44926</v>
      </c>
      <c r="J459" s="1" t="str">
        <f>IF(tbl_Subscriptions[[#This Row],[Cancel_Date]]="","",EOMONTH(tbl_Subscriptions[[#This Row],[Cancel_Date]],0))</f>
        <v/>
      </c>
    </row>
    <row r="460" spans="1:10" x14ac:dyDescent="0.25">
      <c r="A460" t="s">
        <v>2490</v>
      </c>
      <c r="B460" t="s">
        <v>241</v>
      </c>
      <c r="C460" t="s">
        <v>2031</v>
      </c>
      <c r="D460" s="1">
        <v>44677</v>
      </c>
      <c r="H460" t="b">
        <v>0</v>
      </c>
      <c r="I460" s="1">
        <f>EOMONTH(tbl_Subscriptions[[#This Row],[Start_Date]],0)</f>
        <v>44681</v>
      </c>
      <c r="J460" s="1" t="str">
        <f>IF(tbl_Subscriptions[[#This Row],[Cancel_Date]]="","",EOMONTH(tbl_Subscriptions[[#This Row],[Cancel_Date]],0))</f>
        <v/>
      </c>
    </row>
    <row r="461" spans="1:10" x14ac:dyDescent="0.25">
      <c r="A461" t="s">
        <v>2491</v>
      </c>
      <c r="B461" t="s">
        <v>762</v>
      </c>
      <c r="C461" t="s">
        <v>2027</v>
      </c>
      <c r="D461" s="1">
        <v>44656</v>
      </c>
      <c r="H461" t="b">
        <v>1</v>
      </c>
      <c r="I461" s="1">
        <f>EOMONTH(tbl_Subscriptions[[#This Row],[Start_Date]],0)</f>
        <v>44681</v>
      </c>
      <c r="J461" s="1" t="str">
        <f>IF(tbl_Subscriptions[[#This Row],[Cancel_Date]]="","",EOMONTH(tbl_Subscriptions[[#This Row],[Cancel_Date]],0))</f>
        <v/>
      </c>
    </row>
    <row r="462" spans="1:10" x14ac:dyDescent="0.25">
      <c r="A462" t="s">
        <v>2492</v>
      </c>
      <c r="B462" t="s">
        <v>481</v>
      </c>
      <c r="C462" t="s">
        <v>2031</v>
      </c>
      <c r="D462" s="1">
        <v>44827</v>
      </c>
      <c r="H462" t="b">
        <v>0</v>
      </c>
      <c r="I462" s="1">
        <f>EOMONTH(tbl_Subscriptions[[#This Row],[Start_Date]],0)</f>
        <v>44834</v>
      </c>
      <c r="J462" s="1" t="str">
        <f>IF(tbl_Subscriptions[[#This Row],[Cancel_Date]]="","",EOMONTH(tbl_Subscriptions[[#This Row],[Cancel_Date]],0))</f>
        <v/>
      </c>
    </row>
    <row r="463" spans="1:10" x14ac:dyDescent="0.25">
      <c r="A463" t="s">
        <v>2493</v>
      </c>
      <c r="B463" t="s">
        <v>1587</v>
      </c>
      <c r="C463" t="s">
        <v>2031</v>
      </c>
      <c r="D463" s="1">
        <v>44202</v>
      </c>
      <c r="E463">
        <v>44331</v>
      </c>
      <c r="F463">
        <v>44331</v>
      </c>
      <c r="G463" t="s">
        <v>2037</v>
      </c>
      <c r="H463" t="b">
        <v>0</v>
      </c>
      <c r="I463" s="1">
        <f>EOMONTH(tbl_Subscriptions[[#This Row],[Start_Date]],0)</f>
        <v>44227</v>
      </c>
      <c r="J463" s="1">
        <f>IF(tbl_Subscriptions[[#This Row],[Cancel_Date]]="","",EOMONTH(tbl_Subscriptions[[#This Row],[Cancel_Date]],0))</f>
        <v>44347</v>
      </c>
    </row>
    <row r="464" spans="1:10" x14ac:dyDescent="0.25">
      <c r="A464" t="s">
        <v>2494</v>
      </c>
      <c r="B464" t="s">
        <v>1318</v>
      </c>
      <c r="C464" t="s">
        <v>2034</v>
      </c>
      <c r="D464" s="1">
        <v>44278</v>
      </c>
      <c r="E464">
        <v>44503</v>
      </c>
      <c r="F464">
        <v>44503</v>
      </c>
      <c r="G464" t="s">
        <v>2037</v>
      </c>
      <c r="H464" t="b">
        <v>0</v>
      </c>
      <c r="I464" s="1">
        <f>EOMONTH(tbl_Subscriptions[[#This Row],[Start_Date]],0)</f>
        <v>44286</v>
      </c>
      <c r="J464" s="1">
        <f>IF(tbl_Subscriptions[[#This Row],[Cancel_Date]]="","",EOMONTH(tbl_Subscriptions[[#This Row],[Cancel_Date]],0))</f>
        <v>44530</v>
      </c>
    </row>
    <row r="465" spans="1:10" x14ac:dyDescent="0.25">
      <c r="A465" t="s">
        <v>2495</v>
      </c>
      <c r="B465" t="s">
        <v>1724</v>
      </c>
      <c r="C465" t="s">
        <v>2034</v>
      </c>
      <c r="D465" s="1">
        <v>44216</v>
      </c>
      <c r="E465">
        <v>44273</v>
      </c>
      <c r="F465">
        <v>44273</v>
      </c>
      <c r="G465" t="s">
        <v>2028</v>
      </c>
      <c r="H465" t="b">
        <v>0</v>
      </c>
      <c r="I465" s="1">
        <f>EOMONTH(tbl_Subscriptions[[#This Row],[Start_Date]],0)</f>
        <v>44227</v>
      </c>
      <c r="J465" s="1">
        <f>IF(tbl_Subscriptions[[#This Row],[Cancel_Date]]="","",EOMONTH(tbl_Subscriptions[[#This Row],[Cancel_Date]],0))</f>
        <v>44286</v>
      </c>
    </row>
    <row r="466" spans="1:10" x14ac:dyDescent="0.25">
      <c r="A466" t="s">
        <v>2496</v>
      </c>
      <c r="B466" t="s">
        <v>1182</v>
      </c>
      <c r="C466" t="s">
        <v>2034</v>
      </c>
      <c r="D466" s="1">
        <v>44459</v>
      </c>
      <c r="E466">
        <v>44591</v>
      </c>
      <c r="F466">
        <v>44591</v>
      </c>
      <c r="G466" t="s">
        <v>2041</v>
      </c>
      <c r="H466" t="b">
        <v>1</v>
      </c>
      <c r="I466" s="1">
        <f>EOMONTH(tbl_Subscriptions[[#This Row],[Start_Date]],0)</f>
        <v>44469</v>
      </c>
      <c r="J466" s="1">
        <f>IF(tbl_Subscriptions[[#This Row],[Cancel_Date]]="","",EOMONTH(tbl_Subscriptions[[#This Row],[Cancel_Date]],0))</f>
        <v>44592</v>
      </c>
    </row>
    <row r="467" spans="1:10" x14ac:dyDescent="0.25">
      <c r="A467" t="s">
        <v>2497</v>
      </c>
      <c r="B467" t="s">
        <v>375</v>
      </c>
      <c r="C467" t="s">
        <v>2027</v>
      </c>
      <c r="D467" s="1">
        <v>44417</v>
      </c>
      <c r="H467" t="b">
        <v>0</v>
      </c>
      <c r="I467" s="1">
        <f>EOMONTH(tbl_Subscriptions[[#This Row],[Start_Date]],0)</f>
        <v>44439</v>
      </c>
      <c r="J467" s="1" t="str">
        <f>IF(tbl_Subscriptions[[#This Row],[Cancel_Date]]="","",EOMONTH(tbl_Subscriptions[[#This Row],[Cancel_Date]],0))</f>
        <v/>
      </c>
    </row>
    <row r="468" spans="1:10" x14ac:dyDescent="0.25">
      <c r="A468" t="s">
        <v>2498</v>
      </c>
      <c r="B468" t="s">
        <v>1755</v>
      </c>
      <c r="C468" t="s">
        <v>2027</v>
      </c>
      <c r="D468" s="1">
        <v>45052</v>
      </c>
      <c r="H468" t="b">
        <v>0</v>
      </c>
      <c r="I468" s="1">
        <f>EOMONTH(tbl_Subscriptions[[#This Row],[Start_Date]],0)</f>
        <v>45077</v>
      </c>
      <c r="J468" s="1" t="str">
        <f>IF(tbl_Subscriptions[[#This Row],[Cancel_Date]]="","",EOMONTH(tbl_Subscriptions[[#This Row],[Cancel_Date]],0))</f>
        <v/>
      </c>
    </row>
    <row r="469" spans="1:10" x14ac:dyDescent="0.25">
      <c r="A469" t="s">
        <v>2499</v>
      </c>
      <c r="B469" t="s">
        <v>1065</v>
      </c>
      <c r="C469" t="s">
        <v>2027</v>
      </c>
      <c r="D469" s="1">
        <v>44350</v>
      </c>
      <c r="H469" t="b">
        <v>0</v>
      </c>
      <c r="I469" s="1">
        <f>EOMONTH(tbl_Subscriptions[[#This Row],[Start_Date]],0)</f>
        <v>44377</v>
      </c>
      <c r="J469" s="1" t="str">
        <f>IF(tbl_Subscriptions[[#This Row],[Cancel_Date]]="","",EOMONTH(tbl_Subscriptions[[#This Row],[Cancel_Date]],0))</f>
        <v/>
      </c>
    </row>
    <row r="470" spans="1:10" x14ac:dyDescent="0.25">
      <c r="A470" t="s">
        <v>2500</v>
      </c>
      <c r="B470" t="s">
        <v>2010</v>
      </c>
      <c r="C470" t="s">
        <v>2031</v>
      </c>
      <c r="D470" s="1">
        <v>44758</v>
      </c>
      <c r="H470" t="b">
        <v>0</v>
      </c>
      <c r="I470" s="1">
        <f>EOMONTH(tbl_Subscriptions[[#This Row],[Start_Date]],0)</f>
        <v>44773</v>
      </c>
      <c r="J470" s="1" t="str">
        <f>IF(tbl_Subscriptions[[#This Row],[Cancel_Date]]="","",EOMONTH(tbl_Subscriptions[[#This Row],[Cancel_Date]],0))</f>
        <v/>
      </c>
    </row>
    <row r="471" spans="1:10" x14ac:dyDescent="0.25">
      <c r="A471" t="s">
        <v>2501</v>
      </c>
      <c r="B471" t="s">
        <v>1778</v>
      </c>
      <c r="C471" t="s">
        <v>2034</v>
      </c>
      <c r="D471" s="1">
        <v>44941</v>
      </c>
      <c r="E471">
        <v>45063</v>
      </c>
      <c r="F471">
        <v>45063</v>
      </c>
      <c r="G471" t="s">
        <v>2028</v>
      </c>
      <c r="H471" t="b">
        <v>0</v>
      </c>
      <c r="I471" s="1">
        <f>EOMONTH(tbl_Subscriptions[[#This Row],[Start_Date]],0)</f>
        <v>44957</v>
      </c>
      <c r="J471" s="1">
        <f>IF(tbl_Subscriptions[[#This Row],[Cancel_Date]]="","",EOMONTH(tbl_Subscriptions[[#This Row],[Cancel_Date]],0))</f>
        <v>45077</v>
      </c>
    </row>
    <row r="472" spans="1:10" x14ac:dyDescent="0.25">
      <c r="A472" t="s">
        <v>2502</v>
      </c>
      <c r="B472" t="s">
        <v>1922</v>
      </c>
      <c r="C472" t="s">
        <v>2031</v>
      </c>
      <c r="D472" s="1">
        <v>44820</v>
      </c>
      <c r="H472" t="b">
        <v>0</v>
      </c>
      <c r="I472" s="1">
        <f>EOMONTH(tbl_Subscriptions[[#This Row],[Start_Date]],0)</f>
        <v>44834</v>
      </c>
      <c r="J472" s="1" t="str">
        <f>IF(tbl_Subscriptions[[#This Row],[Cancel_Date]]="","",EOMONTH(tbl_Subscriptions[[#This Row],[Cancel_Date]],0))</f>
        <v/>
      </c>
    </row>
    <row r="473" spans="1:10" x14ac:dyDescent="0.25">
      <c r="A473" t="s">
        <v>2503</v>
      </c>
      <c r="B473" t="s">
        <v>1312</v>
      </c>
      <c r="C473" t="s">
        <v>2027</v>
      </c>
      <c r="D473" s="1">
        <v>44737</v>
      </c>
      <c r="H473" t="b">
        <v>0</v>
      </c>
      <c r="I473" s="1">
        <f>EOMONTH(tbl_Subscriptions[[#This Row],[Start_Date]],0)</f>
        <v>44742</v>
      </c>
      <c r="J473" s="1" t="str">
        <f>IF(tbl_Subscriptions[[#This Row],[Cancel_Date]]="","",EOMONTH(tbl_Subscriptions[[#This Row],[Cancel_Date]],0))</f>
        <v/>
      </c>
    </row>
    <row r="474" spans="1:10" x14ac:dyDescent="0.25">
      <c r="A474" t="s">
        <v>2504</v>
      </c>
      <c r="B474" t="s">
        <v>877</v>
      </c>
      <c r="C474" t="s">
        <v>2034</v>
      </c>
      <c r="D474" s="1">
        <v>44630</v>
      </c>
      <c r="E474">
        <v>44689</v>
      </c>
      <c r="F474">
        <v>44689</v>
      </c>
      <c r="G474" t="s">
        <v>2028</v>
      </c>
      <c r="H474" t="b">
        <v>0</v>
      </c>
      <c r="I474" s="1">
        <f>EOMONTH(tbl_Subscriptions[[#This Row],[Start_Date]],0)</f>
        <v>44651</v>
      </c>
      <c r="J474" s="1">
        <f>IF(tbl_Subscriptions[[#This Row],[Cancel_Date]]="","",EOMONTH(tbl_Subscriptions[[#This Row],[Cancel_Date]],0))</f>
        <v>44712</v>
      </c>
    </row>
    <row r="475" spans="1:10" x14ac:dyDescent="0.25">
      <c r="A475" t="s">
        <v>2505</v>
      </c>
      <c r="B475" t="s">
        <v>683</v>
      </c>
      <c r="C475" t="s">
        <v>2027</v>
      </c>
      <c r="D475" s="1">
        <v>44310</v>
      </c>
      <c r="H475" t="b">
        <v>0</v>
      </c>
      <c r="I475" s="1">
        <f>EOMONTH(tbl_Subscriptions[[#This Row],[Start_Date]],0)</f>
        <v>44316</v>
      </c>
      <c r="J475" s="1" t="str">
        <f>IF(tbl_Subscriptions[[#This Row],[Cancel_Date]]="","",EOMONTH(tbl_Subscriptions[[#This Row],[Cancel_Date]],0))</f>
        <v/>
      </c>
    </row>
    <row r="476" spans="1:10" x14ac:dyDescent="0.25">
      <c r="A476" t="s">
        <v>2506</v>
      </c>
      <c r="B476" t="s">
        <v>1375</v>
      </c>
      <c r="C476" t="s">
        <v>2034</v>
      </c>
      <c r="D476" s="1">
        <v>44991</v>
      </c>
      <c r="E476">
        <v>45107</v>
      </c>
      <c r="F476">
        <v>45107</v>
      </c>
      <c r="G476" t="s">
        <v>2037</v>
      </c>
      <c r="H476" t="b">
        <v>0</v>
      </c>
      <c r="I476" s="1">
        <f>EOMONTH(tbl_Subscriptions[[#This Row],[Start_Date]],0)</f>
        <v>45016</v>
      </c>
      <c r="J476" s="1">
        <f>IF(tbl_Subscriptions[[#This Row],[Cancel_Date]]="","",EOMONTH(tbl_Subscriptions[[#This Row],[Cancel_Date]],0))</f>
        <v>45107</v>
      </c>
    </row>
    <row r="477" spans="1:10" x14ac:dyDescent="0.25">
      <c r="A477" t="s">
        <v>2507</v>
      </c>
      <c r="B477" t="s">
        <v>1033</v>
      </c>
      <c r="C477" t="s">
        <v>2034</v>
      </c>
      <c r="D477" s="1">
        <v>44492</v>
      </c>
      <c r="H477" t="b">
        <v>0</v>
      </c>
      <c r="I477" s="1">
        <f>EOMONTH(tbl_Subscriptions[[#This Row],[Start_Date]],0)</f>
        <v>44500</v>
      </c>
      <c r="J477" s="1" t="str">
        <f>IF(tbl_Subscriptions[[#This Row],[Cancel_Date]]="","",EOMONTH(tbl_Subscriptions[[#This Row],[Cancel_Date]],0))</f>
        <v/>
      </c>
    </row>
    <row r="478" spans="1:10" x14ac:dyDescent="0.25">
      <c r="A478" t="s">
        <v>2508</v>
      </c>
      <c r="B478" t="s">
        <v>103</v>
      </c>
      <c r="C478" t="s">
        <v>2031</v>
      </c>
      <c r="D478" s="1">
        <v>44440</v>
      </c>
      <c r="H478" t="b">
        <v>0</v>
      </c>
      <c r="I478" s="1">
        <f>EOMONTH(tbl_Subscriptions[[#This Row],[Start_Date]],0)</f>
        <v>44469</v>
      </c>
      <c r="J478" s="1" t="str">
        <f>IF(tbl_Subscriptions[[#This Row],[Cancel_Date]]="","",EOMONTH(tbl_Subscriptions[[#This Row],[Cancel_Date]],0))</f>
        <v/>
      </c>
    </row>
    <row r="479" spans="1:10" x14ac:dyDescent="0.25">
      <c r="A479" t="s">
        <v>2509</v>
      </c>
      <c r="B479" t="s">
        <v>639</v>
      </c>
      <c r="C479" t="s">
        <v>2031</v>
      </c>
      <c r="D479" s="1">
        <v>44505</v>
      </c>
      <c r="H479" t="b">
        <v>0</v>
      </c>
      <c r="I479" s="1">
        <f>EOMONTH(tbl_Subscriptions[[#This Row],[Start_Date]],0)</f>
        <v>44530</v>
      </c>
      <c r="J479" s="1" t="str">
        <f>IF(tbl_Subscriptions[[#This Row],[Cancel_Date]]="","",EOMONTH(tbl_Subscriptions[[#This Row],[Cancel_Date]],0))</f>
        <v/>
      </c>
    </row>
    <row r="480" spans="1:10" x14ac:dyDescent="0.25">
      <c r="A480" t="s">
        <v>2510</v>
      </c>
      <c r="B480" t="s">
        <v>1073</v>
      </c>
      <c r="C480" t="s">
        <v>2027</v>
      </c>
      <c r="D480" s="1">
        <v>44321</v>
      </c>
      <c r="E480">
        <v>44573</v>
      </c>
      <c r="F480">
        <v>44573</v>
      </c>
      <c r="G480" t="s">
        <v>2037</v>
      </c>
      <c r="H480" t="b">
        <v>0</v>
      </c>
      <c r="I480" s="1">
        <f>EOMONTH(tbl_Subscriptions[[#This Row],[Start_Date]],0)</f>
        <v>44347</v>
      </c>
      <c r="J480" s="1">
        <f>IF(tbl_Subscriptions[[#This Row],[Cancel_Date]]="","",EOMONTH(tbl_Subscriptions[[#This Row],[Cancel_Date]],0))</f>
        <v>44592</v>
      </c>
    </row>
    <row r="481" spans="1:10" x14ac:dyDescent="0.25">
      <c r="A481" t="s">
        <v>2511</v>
      </c>
      <c r="B481" t="s">
        <v>1783</v>
      </c>
      <c r="C481" t="s">
        <v>2031</v>
      </c>
      <c r="D481" s="1">
        <v>44245</v>
      </c>
      <c r="H481" t="b">
        <v>0</v>
      </c>
      <c r="I481" s="1">
        <f>EOMONTH(tbl_Subscriptions[[#This Row],[Start_Date]],0)</f>
        <v>44255</v>
      </c>
      <c r="J481" s="1" t="str">
        <f>IF(tbl_Subscriptions[[#This Row],[Cancel_Date]]="","",EOMONTH(tbl_Subscriptions[[#This Row],[Cancel_Date]],0))</f>
        <v/>
      </c>
    </row>
    <row r="482" spans="1:10" x14ac:dyDescent="0.25">
      <c r="A482" t="s">
        <v>2512</v>
      </c>
      <c r="B482" t="s">
        <v>258</v>
      </c>
      <c r="C482" t="s">
        <v>2031</v>
      </c>
      <c r="D482" s="1">
        <v>44441</v>
      </c>
      <c r="H482" t="b">
        <v>1</v>
      </c>
      <c r="I482" s="1">
        <f>EOMONTH(tbl_Subscriptions[[#This Row],[Start_Date]],0)</f>
        <v>44469</v>
      </c>
      <c r="J482" s="1" t="str">
        <f>IF(tbl_Subscriptions[[#This Row],[Cancel_Date]]="","",EOMONTH(tbl_Subscriptions[[#This Row],[Cancel_Date]],0))</f>
        <v/>
      </c>
    </row>
    <row r="483" spans="1:10" x14ac:dyDescent="0.25">
      <c r="A483" t="s">
        <v>2513</v>
      </c>
      <c r="B483" t="s">
        <v>1932</v>
      </c>
      <c r="C483" t="s">
        <v>2031</v>
      </c>
      <c r="D483" s="1">
        <v>44626</v>
      </c>
      <c r="H483" t="b">
        <v>0</v>
      </c>
      <c r="I483" s="1">
        <f>EOMONTH(tbl_Subscriptions[[#This Row],[Start_Date]],0)</f>
        <v>44651</v>
      </c>
      <c r="J483" s="1" t="str">
        <f>IF(tbl_Subscriptions[[#This Row],[Cancel_Date]]="","",EOMONTH(tbl_Subscriptions[[#This Row],[Cancel_Date]],0))</f>
        <v/>
      </c>
    </row>
    <row r="484" spans="1:10" x14ac:dyDescent="0.25">
      <c r="A484" t="s">
        <v>2514</v>
      </c>
      <c r="B484" t="s">
        <v>381</v>
      </c>
      <c r="C484" t="s">
        <v>2034</v>
      </c>
      <c r="D484" s="1">
        <v>44851</v>
      </c>
      <c r="E484">
        <v>44983</v>
      </c>
      <c r="F484">
        <v>44983</v>
      </c>
      <c r="G484" t="s">
        <v>2037</v>
      </c>
      <c r="H484" t="b">
        <v>0</v>
      </c>
      <c r="I484" s="1">
        <f>EOMONTH(tbl_Subscriptions[[#This Row],[Start_Date]],0)</f>
        <v>44865</v>
      </c>
      <c r="J484" s="1">
        <f>IF(tbl_Subscriptions[[#This Row],[Cancel_Date]]="","",EOMONTH(tbl_Subscriptions[[#This Row],[Cancel_Date]],0))</f>
        <v>44985</v>
      </c>
    </row>
    <row r="485" spans="1:10" x14ac:dyDescent="0.25">
      <c r="A485" t="s">
        <v>2515</v>
      </c>
      <c r="B485" t="s">
        <v>840</v>
      </c>
      <c r="C485" t="s">
        <v>2031</v>
      </c>
      <c r="D485" s="1">
        <v>45009</v>
      </c>
      <c r="H485" t="b">
        <v>0</v>
      </c>
      <c r="I485" s="1">
        <f>EOMONTH(tbl_Subscriptions[[#This Row],[Start_Date]],0)</f>
        <v>45016</v>
      </c>
      <c r="J485" s="1" t="str">
        <f>IF(tbl_Subscriptions[[#This Row],[Cancel_Date]]="","",EOMONTH(tbl_Subscriptions[[#This Row],[Cancel_Date]],0))</f>
        <v/>
      </c>
    </row>
    <row r="486" spans="1:10" x14ac:dyDescent="0.25">
      <c r="A486" t="s">
        <v>2516</v>
      </c>
      <c r="B486" t="s">
        <v>1431</v>
      </c>
      <c r="C486" t="s">
        <v>2027</v>
      </c>
      <c r="D486" s="1">
        <v>44834</v>
      </c>
      <c r="E486">
        <v>45028</v>
      </c>
      <c r="F486">
        <v>45028</v>
      </c>
      <c r="G486" t="s">
        <v>2037</v>
      </c>
      <c r="H486" t="b">
        <v>0</v>
      </c>
      <c r="I486" s="1">
        <f>EOMONTH(tbl_Subscriptions[[#This Row],[Start_Date]],0)</f>
        <v>44834</v>
      </c>
      <c r="J486" s="1">
        <f>IF(tbl_Subscriptions[[#This Row],[Cancel_Date]]="","",EOMONTH(tbl_Subscriptions[[#This Row],[Cancel_Date]],0))</f>
        <v>45046</v>
      </c>
    </row>
    <row r="487" spans="1:10" x14ac:dyDescent="0.25">
      <c r="A487" t="s">
        <v>2517</v>
      </c>
      <c r="B487" t="s">
        <v>1695</v>
      </c>
      <c r="C487" t="s">
        <v>2034</v>
      </c>
      <c r="D487" s="1">
        <v>44665</v>
      </c>
      <c r="E487">
        <v>44697</v>
      </c>
      <c r="F487">
        <v>44697</v>
      </c>
      <c r="G487" t="s">
        <v>2037</v>
      </c>
      <c r="H487" t="b">
        <v>0</v>
      </c>
      <c r="I487" s="1">
        <f>EOMONTH(tbl_Subscriptions[[#This Row],[Start_Date]],0)</f>
        <v>44681</v>
      </c>
      <c r="J487" s="1">
        <f>IF(tbl_Subscriptions[[#This Row],[Cancel_Date]]="","",EOMONTH(tbl_Subscriptions[[#This Row],[Cancel_Date]],0))</f>
        <v>44712</v>
      </c>
    </row>
    <row r="488" spans="1:10" x14ac:dyDescent="0.25">
      <c r="A488" t="s">
        <v>2518</v>
      </c>
      <c r="B488" t="s">
        <v>686</v>
      </c>
      <c r="C488" t="s">
        <v>2034</v>
      </c>
      <c r="D488" s="1">
        <v>44261</v>
      </c>
      <c r="H488" t="b">
        <v>0</v>
      </c>
      <c r="I488" s="1">
        <f>EOMONTH(tbl_Subscriptions[[#This Row],[Start_Date]],0)</f>
        <v>44286</v>
      </c>
      <c r="J488" s="1" t="str">
        <f>IF(tbl_Subscriptions[[#This Row],[Cancel_Date]]="","",EOMONTH(tbl_Subscriptions[[#This Row],[Cancel_Date]],0))</f>
        <v/>
      </c>
    </row>
    <row r="489" spans="1:10" x14ac:dyDescent="0.25">
      <c r="A489" t="s">
        <v>2519</v>
      </c>
      <c r="B489" t="s">
        <v>1341</v>
      </c>
      <c r="C489" t="s">
        <v>2031</v>
      </c>
      <c r="D489" s="1">
        <v>44310</v>
      </c>
      <c r="E489">
        <v>44516</v>
      </c>
      <c r="F489">
        <v>44516</v>
      </c>
      <c r="G489" t="s">
        <v>2041</v>
      </c>
      <c r="H489" t="b">
        <v>0</v>
      </c>
      <c r="I489" s="1">
        <f>EOMONTH(tbl_Subscriptions[[#This Row],[Start_Date]],0)</f>
        <v>44316</v>
      </c>
      <c r="J489" s="1">
        <f>IF(tbl_Subscriptions[[#This Row],[Cancel_Date]]="","",EOMONTH(tbl_Subscriptions[[#This Row],[Cancel_Date]],0))</f>
        <v>44530</v>
      </c>
    </row>
    <row r="490" spans="1:10" x14ac:dyDescent="0.25">
      <c r="A490" t="s">
        <v>2520</v>
      </c>
      <c r="B490" t="s">
        <v>1899</v>
      </c>
      <c r="C490" t="s">
        <v>2034</v>
      </c>
      <c r="D490" s="1">
        <v>45053</v>
      </c>
      <c r="E490">
        <v>45279</v>
      </c>
      <c r="F490">
        <v>45279</v>
      </c>
      <c r="G490" t="s">
        <v>2037</v>
      </c>
      <c r="H490" t="b">
        <v>0</v>
      </c>
      <c r="I490" s="1">
        <f>EOMONTH(tbl_Subscriptions[[#This Row],[Start_Date]],0)</f>
        <v>45077</v>
      </c>
      <c r="J490" s="1">
        <f>IF(tbl_Subscriptions[[#This Row],[Cancel_Date]]="","",EOMONTH(tbl_Subscriptions[[#This Row],[Cancel_Date]],0))</f>
        <v>45291</v>
      </c>
    </row>
    <row r="491" spans="1:10" x14ac:dyDescent="0.25">
      <c r="A491" t="s">
        <v>2521</v>
      </c>
      <c r="B491" t="s">
        <v>1413</v>
      </c>
      <c r="C491" t="s">
        <v>2027</v>
      </c>
      <c r="D491" s="1">
        <v>44708</v>
      </c>
      <c r="H491" t="b">
        <v>0</v>
      </c>
      <c r="I491" s="1">
        <f>EOMONTH(tbl_Subscriptions[[#This Row],[Start_Date]],0)</f>
        <v>44712</v>
      </c>
      <c r="J491" s="1" t="str">
        <f>IF(tbl_Subscriptions[[#This Row],[Cancel_Date]]="","",EOMONTH(tbl_Subscriptions[[#This Row],[Cancel_Date]],0))</f>
        <v/>
      </c>
    </row>
    <row r="492" spans="1:10" x14ac:dyDescent="0.25">
      <c r="A492" t="s">
        <v>2522</v>
      </c>
      <c r="B492" t="s">
        <v>117</v>
      </c>
      <c r="C492" t="s">
        <v>2027</v>
      </c>
      <c r="D492" s="1">
        <v>44808</v>
      </c>
      <c r="E492">
        <v>44861</v>
      </c>
      <c r="F492">
        <v>44861</v>
      </c>
      <c r="G492" t="s">
        <v>2041</v>
      </c>
      <c r="H492" t="b">
        <v>0</v>
      </c>
      <c r="I492" s="1">
        <f>EOMONTH(tbl_Subscriptions[[#This Row],[Start_Date]],0)</f>
        <v>44834</v>
      </c>
      <c r="J492" s="1">
        <f>IF(tbl_Subscriptions[[#This Row],[Cancel_Date]]="","",EOMONTH(tbl_Subscriptions[[#This Row],[Cancel_Date]],0))</f>
        <v>44865</v>
      </c>
    </row>
    <row r="493" spans="1:10" x14ac:dyDescent="0.25">
      <c r="A493" t="s">
        <v>2523</v>
      </c>
      <c r="B493" t="s">
        <v>65</v>
      </c>
      <c r="C493" t="s">
        <v>2034</v>
      </c>
      <c r="D493" s="1">
        <v>44745</v>
      </c>
      <c r="H493" t="b">
        <v>0</v>
      </c>
      <c r="I493" s="1">
        <f>EOMONTH(tbl_Subscriptions[[#This Row],[Start_Date]],0)</f>
        <v>44773</v>
      </c>
      <c r="J493" s="1" t="str">
        <f>IF(tbl_Subscriptions[[#This Row],[Cancel_Date]]="","",EOMONTH(tbl_Subscriptions[[#This Row],[Cancel_Date]],0))</f>
        <v/>
      </c>
    </row>
    <row r="494" spans="1:10" x14ac:dyDescent="0.25">
      <c r="A494" t="s">
        <v>2524</v>
      </c>
      <c r="B494" t="s">
        <v>857</v>
      </c>
      <c r="C494" t="s">
        <v>2031</v>
      </c>
      <c r="D494" s="1">
        <v>44213</v>
      </c>
      <c r="H494" t="b">
        <v>0</v>
      </c>
      <c r="I494" s="1">
        <f>EOMONTH(tbl_Subscriptions[[#This Row],[Start_Date]],0)</f>
        <v>44227</v>
      </c>
      <c r="J494" s="1" t="str">
        <f>IF(tbl_Subscriptions[[#This Row],[Cancel_Date]]="","",EOMONTH(tbl_Subscriptions[[#This Row],[Cancel_Date]],0))</f>
        <v/>
      </c>
    </row>
    <row r="495" spans="1:10" x14ac:dyDescent="0.25">
      <c r="A495" t="s">
        <v>2525</v>
      </c>
      <c r="B495" t="s">
        <v>440</v>
      </c>
      <c r="C495" t="s">
        <v>2031</v>
      </c>
      <c r="D495" s="1">
        <v>44844</v>
      </c>
      <c r="H495" t="b">
        <v>0</v>
      </c>
      <c r="I495" s="1">
        <f>EOMONTH(tbl_Subscriptions[[#This Row],[Start_Date]],0)</f>
        <v>44865</v>
      </c>
      <c r="J495" s="1" t="str">
        <f>IF(tbl_Subscriptions[[#This Row],[Cancel_Date]]="","",EOMONTH(tbl_Subscriptions[[#This Row],[Cancel_Date]],0))</f>
        <v/>
      </c>
    </row>
    <row r="496" spans="1:10" x14ac:dyDescent="0.25">
      <c r="A496" t="s">
        <v>2526</v>
      </c>
      <c r="B496" t="s">
        <v>1522</v>
      </c>
      <c r="C496" t="s">
        <v>2034</v>
      </c>
      <c r="D496" s="1">
        <v>44724</v>
      </c>
      <c r="H496" t="b">
        <v>0</v>
      </c>
      <c r="I496" s="1">
        <f>EOMONTH(tbl_Subscriptions[[#This Row],[Start_Date]],0)</f>
        <v>44742</v>
      </c>
      <c r="J496" s="1" t="str">
        <f>IF(tbl_Subscriptions[[#This Row],[Cancel_Date]]="","",EOMONTH(tbl_Subscriptions[[#This Row],[Cancel_Date]],0))</f>
        <v/>
      </c>
    </row>
    <row r="497" spans="1:10" x14ac:dyDescent="0.25">
      <c r="A497" t="s">
        <v>2527</v>
      </c>
      <c r="B497" t="s">
        <v>1621</v>
      </c>
      <c r="C497" t="s">
        <v>2027</v>
      </c>
      <c r="D497" s="1">
        <v>44785</v>
      </c>
      <c r="H497" t="b">
        <v>0</v>
      </c>
      <c r="I497" s="1">
        <f>EOMONTH(tbl_Subscriptions[[#This Row],[Start_Date]],0)</f>
        <v>44804</v>
      </c>
      <c r="J497" s="1" t="str">
        <f>IF(tbl_Subscriptions[[#This Row],[Cancel_Date]]="","",EOMONTH(tbl_Subscriptions[[#This Row],[Cancel_Date]],0))</f>
        <v/>
      </c>
    </row>
    <row r="498" spans="1:10" x14ac:dyDescent="0.25">
      <c r="A498" t="s">
        <v>2528</v>
      </c>
      <c r="B498" t="s">
        <v>80</v>
      </c>
      <c r="C498" t="s">
        <v>2034</v>
      </c>
      <c r="D498" s="1">
        <v>44444</v>
      </c>
      <c r="H498" t="b">
        <v>0</v>
      </c>
      <c r="I498" s="1">
        <f>EOMONTH(tbl_Subscriptions[[#This Row],[Start_Date]],0)</f>
        <v>44469</v>
      </c>
      <c r="J498" s="1" t="str">
        <f>IF(tbl_Subscriptions[[#This Row],[Cancel_Date]]="","",EOMONTH(tbl_Subscriptions[[#This Row],[Cancel_Date]],0))</f>
        <v/>
      </c>
    </row>
    <row r="499" spans="1:10" x14ac:dyDescent="0.25">
      <c r="A499" t="s">
        <v>2529</v>
      </c>
      <c r="B499" t="s">
        <v>1151</v>
      </c>
      <c r="C499" t="s">
        <v>2031</v>
      </c>
      <c r="D499" s="1">
        <v>44932</v>
      </c>
      <c r="E499">
        <v>45212</v>
      </c>
      <c r="F499">
        <v>45212</v>
      </c>
      <c r="G499" t="s">
        <v>2041</v>
      </c>
      <c r="H499" t="b">
        <v>1</v>
      </c>
      <c r="I499" s="1">
        <f>EOMONTH(tbl_Subscriptions[[#This Row],[Start_Date]],0)</f>
        <v>44957</v>
      </c>
      <c r="J499" s="1">
        <f>IF(tbl_Subscriptions[[#This Row],[Cancel_Date]]="","",EOMONTH(tbl_Subscriptions[[#This Row],[Cancel_Date]],0))</f>
        <v>45230</v>
      </c>
    </row>
    <row r="500" spans="1:10" x14ac:dyDescent="0.25">
      <c r="A500" t="s">
        <v>2530</v>
      </c>
      <c r="B500" t="s">
        <v>1721</v>
      </c>
      <c r="C500" t="s">
        <v>2031</v>
      </c>
      <c r="D500" s="1">
        <v>44344</v>
      </c>
      <c r="H500" t="b">
        <v>0</v>
      </c>
      <c r="I500" s="1">
        <f>EOMONTH(tbl_Subscriptions[[#This Row],[Start_Date]],0)</f>
        <v>44347</v>
      </c>
      <c r="J500" s="1" t="str">
        <f>IF(tbl_Subscriptions[[#This Row],[Cancel_Date]]="","",EOMONTH(tbl_Subscriptions[[#This Row],[Cancel_Date]],0))</f>
        <v/>
      </c>
    </row>
    <row r="501" spans="1:10" x14ac:dyDescent="0.25">
      <c r="A501" t="s">
        <v>2531</v>
      </c>
      <c r="B501" t="s">
        <v>1591</v>
      </c>
      <c r="C501" t="s">
        <v>2034</v>
      </c>
      <c r="D501" s="1">
        <v>44495</v>
      </c>
      <c r="E501">
        <v>44731</v>
      </c>
      <c r="F501">
        <v>44731</v>
      </c>
      <c r="G501" t="s">
        <v>2028</v>
      </c>
      <c r="H501" t="b">
        <v>0</v>
      </c>
      <c r="I501" s="1">
        <f>EOMONTH(tbl_Subscriptions[[#This Row],[Start_Date]],0)</f>
        <v>44500</v>
      </c>
      <c r="J501" s="1">
        <f>IF(tbl_Subscriptions[[#This Row],[Cancel_Date]]="","",EOMONTH(tbl_Subscriptions[[#This Row],[Cancel_Date]],0))</f>
        <v>44742</v>
      </c>
    </row>
    <row r="502" spans="1:10" x14ac:dyDescent="0.25">
      <c r="A502" t="s">
        <v>2532</v>
      </c>
      <c r="B502" t="s">
        <v>1161</v>
      </c>
      <c r="C502" t="s">
        <v>2027</v>
      </c>
      <c r="D502" s="1">
        <v>44636</v>
      </c>
      <c r="E502">
        <v>44733</v>
      </c>
      <c r="F502">
        <v>44733</v>
      </c>
      <c r="G502" t="s">
        <v>2028</v>
      </c>
      <c r="H502" t="b">
        <v>1</v>
      </c>
      <c r="I502" s="1">
        <f>EOMONTH(tbl_Subscriptions[[#This Row],[Start_Date]],0)</f>
        <v>44651</v>
      </c>
      <c r="J502" s="1">
        <f>IF(tbl_Subscriptions[[#This Row],[Cancel_Date]]="","",EOMONTH(tbl_Subscriptions[[#This Row],[Cancel_Date]],0))</f>
        <v>44742</v>
      </c>
    </row>
    <row r="503" spans="1:10" x14ac:dyDescent="0.25">
      <c r="A503" t="s">
        <v>2533</v>
      </c>
      <c r="B503" t="s">
        <v>1028</v>
      </c>
      <c r="C503" t="s">
        <v>2034</v>
      </c>
      <c r="D503" s="1">
        <v>44198</v>
      </c>
      <c r="H503" t="b">
        <v>0</v>
      </c>
      <c r="I503" s="1">
        <f>EOMONTH(tbl_Subscriptions[[#This Row],[Start_Date]],0)</f>
        <v>44227</v>
      </c>
      <c r="J503" s="1" t="str">
        <f>IF(tbl_Subscriptions[[#This Row],[Cancel_Date]]="","",EOMONTH(tbl_Subscriptions[[#This Row],[Cancel_Date]],0))</f>
        <v/>
      </c>
    </row>
    <row r="504" spans="1:10" x14ac:dyDescent="0.25">
      <c r="A504" t="s">
        <v>2534</v>
      </c>
      <c r="B504" t="s">
        <v>616</v>
      </c>
      <c r="C504" t="s">
        <v>2027</v>
      </c>
      <c r="D504" s="1">
        <v>44826</v>
      </c>
      <c r="H504" t="b">
        <v>0</v>
      </c>
      <c r="I504" s="1">
        <f>EOMONTH(tbl_Subscriptions[[#This Row],[Start_Date]],0)</f>
        <v>44834</v>
      </c>
      <c r="J504" s="1" t="str">
        <f>IF(tbl_Subscriptions[[#This Row],[Cancel_Date]]="","",EOMONTH(tbl_Subscriptions[[#This Row],[Cancel_Date]],0))</f>
        <v/>
      </c>
    </row>
    <row r="505" spans="1:10" x14ac:dyDescent="0.25">
      <c r="A505" t="s">
        <v>2535</v>
      </c>
      <c r="B505" t="s">
        <v>1424</v>
      </c>
      <c r="C505" t="s">
        <v>2027</v>
      </c>
      <c r="D505" s="1">
        <v>44558</v>
      </c>
      <c r="E505">
        <v>44775</v>
      </c>
      <c r="F505">
        <v>44775</v>
      </c>
      <c r="G505" t="s">
        <v>2037</v>
      </c>
      <c r="H505" t="b">
        <v>0</v>
      </c>
      <c r="I505" s="1">
        <f>EOMONTH(tbl_Subscriptions[[#This Row],[Start_Date]],0)</f>
        <v>44561</v>
      </c>
      <c r="J505" s="1">
        <f>IF(tbl_Subscriptions[[#This Row],[Cancel_Date]]="","",EOMONTH(tbl_Subscriptions[[#This Row],[Cancel_Date]],0))</f>
        <v>44804</v>
      </c>
    </row>
    <row r="506" spans="1:10" x14ac:dyDescent="0.25">
      <c r="A506" t="s">
        <v>2536</v>
      </c>
      <c r="B506" t="s">
        <v>410</v>
      </c>
      <c r="C506" t="s">
        <v>2034</v>
      </c>
      <c r="D506" s="1">
        <v>44443</v>
      </c>
      <c r="H506" t="b">
        <v>0</v>
      </c>
      <c r="I506" s="1">
        <f>EOMONTH(tbl_Subscriptions[[#This Row],[Start_Date]],0)</f>
        <v>44469</v>
      </c>
      <c r="J506" s="1" t="str">
        <f>IF(tbl_Subscriptions[[#This Row],[Cancel_Date]]="","",EOMONTH(tbl_Subscriptions[[#This Row],[Cancel_Date]],0))</f>
        <v/>
      </c>
    </row>
    <row r="507" spans="1:10" x14ac:dyDescent="0.25">
      <c r="A507" t="s">
        <v>2537</v>
      </c>
      <c r="B507" t="s">
        <v>995</v>
      </c>
      <c r="C507" t="s">
        <v>2034</v>
      </c>
      <c r="D507" s="1">
        <v>44781</v>
      </c>
      <c r="E507">
        <v>44941</v>
      </c>
      <c r="F507">
        <v>44941</v>
      </c>
      <c r="G507" t="s">
        <v>2037</v>
      </c>
      <c r="H507" t="b">
        <v>0</v>
      </c>
      <c r="I507" s="1">
        <f>EOMONTH(tbl_Subscriptions[[#This Row],[Start_Date]],0)</f>
        <v>44804</v>
      </c>
      <c r="J507" s="1">
        <f>IF(tbl_Subscriptions[[#This Row],[Cancel_Date]]="","",EOMONTH(tbl_Subscriptions[[#This Row],[Cancel_Date]],0))</f>
        <v>44957</v>
      </c>
    </row>
    <row r="508" spans="1:10" x14ac:dyDescent="0.25">
      <c r="A508" t="s">
        <v>2538</v>
      </c>
      <c r="B508" t="s">
        <v>1094</v>
      </c>
      <c r="C508" t="s">
        <v>2027</v>
      </c>
      <c r="D508" s="1">
        <v>44623</v>
      </c>
      <c r="H508" t="b">
        <v>0</v>
      </c>
      <c r="I508" s="1">
        <f>EOMONTH(tbl_Subscriptions[[#This Row],[Start_Date]],0)</f>
        <v>44651</v>
      </c>
      <c r="J508" s="1" t="str">
        <f>IF(tbl_Subscriptions[[#This Row],[Cancel_Date]]="","",EOMONTH(tbl_Subscriptions[[#This Row],[Cancel_Date]],0))</f>
        <v/>
      </c>
    </row>
    <row r="509" spans="1:10" x14ac:dyDescent="0.25">
      <c r="A509" t="s">
        <v>2539</v>
      </c>
      <c r="B509" t="s">
        <v>621</v>
      </c>
      <c r="C509" t="s">
        <v>2027</v>
      </c>
      <c r="D509" s="1">
        <v>44388</v>
      </c>
      <c r="H509" t="b">
        <v>0</v>
      </c>
      <c r="I509" s="1">
        <f>EOMONTH(tbl_Subscriptions[[#This Row],[Start_Date]],0)</f>
        <v>44408</v>
      </c>
      <c r="J509" s="1" t="str">
        <f>IF(tbl_Subscriptions[[#This Row],[Cancel_Date]]="","",EOMONTH(tbl_Subscriptions[[#This Row],[Cancel_Date]],0))</f>
        <v/>
      </c>
    </row>
    <row r="510" spans="1:10" x14ac:dyDescent="0.25">
      <c r="A510" t="s">
        <v>2540</v>
      </c>
      <c r="B510" t="s">
        <v>1331</v>
      </c>
      <c r="C510" t="s">
        <v>2027</v>
      </c>
      <c r="D510" s="1">
        <v>44877</v>
      </c>
      <c r="E510">
        <v>44962</v>
      </c>
      <c r="F510">
        <v>44962</v>
      </c>
      <c r="G510" t="s">
        <v>2037</v>
      </c>
      <c r="H510" t="b">
        <v>0</v>
      </c>
      <c r="I510" s="1">
        <f>EOMONTH(tbl_Subscriptions[[#This Row],[Start_Date]],0)</f>
        <v>44895</v>
      </c>
      <c r="J510" s="1">
        <f>IF(tbl_Subscriptions[[#This Row],[Cancel_Date]]="","",EOMONTH(tbl_Subscriptions[[#This Row],[Cancel_Date]],0))</f>
        <v>44985</v>
      </c>
    </row>
    <row r="511" spans="1:10" x14ac:dyDescent="0.25">
      <c r="A511" t="s">
        <v>2541</v>
      </c>
      <c r="B511" t="s">
        <v>355</v>
      </c>
      <c r="C511" t="s">
        <v>2027</v>
      </c>
      <c r="D511" s="1">
        <v>44881</v>
      </c>
      <c r="H511" t="b">
        <v>0</v>
      </c>
      <c r="I511" s="1">
        <f>EOMONTH(tbl_Subscriptions[[#This Row],[Start_Date]],0)</f>
        <v>44895</v>
      </c>
      <c r="J511" s="1" t="str">
        <f>IF(tbl_Subscriptions[[#This Row],[Cancel_Date]]="","",EOMONTH(tbl_Subscriptions[[#This Row],[Cancel_Date]],0))</f>
        <v/>
      </c>
    </row>
    <row r="512" spans="1:10" x14ac:dyDescent="0.25">
      <c r="A512" t="s">
        <v>2542</v>
      </c>
      <c r="B512" t="s">
        <v>828</v>
      </c>
      <c r="C512" t="s">
        <v>2031</v>
      </c>
      <c r="D512" s="1">
        <v>44284</v>
      </c>
      <c r="E512">
        <v>44373</v>
      </c>
      <c r="F512">
        <v>44373</v>
      </c>
      <c r="G512" t="s">
        <v>2041</v>
      </c>
      <c r="H512" t="b">
        <v>0</v>
      </c>
      <c r="I512" s="1">
        <f>EOMONTH(tbl_Subscriptions[[#This Row],[Start_Date]],0)</f>
        <v>44286</v>
      </c>
      <c r="J512" s="1">
        <f>IF(tbl_Subscriptions[[#This Row],[Cancel_Date]]="","",EOMONTH(tbl_Subscriptions[[#This Row],[Cancel_Date]],0))</f>
        <v>44377</v>
      </c>
    </row>
    <row r="513" spans="1:10" x14ac:dyDescent="0.25">
      <c r="A513" t="s">
        <v>2543</v>
      </c>
      <c r="B513" t="s">
        <v>1246</v>
      </c>
      <c r="C513" t="s">
        <v>2034</v>
      </c>
      <c r="D513" s="1">
        <v>44733</v>
      </c>
      <c r="H513" t="b">
        <v>1</v>
      </c>
      <c r="I513" s="1">
        <f>EOMONTH(tbl_Subscriptions[[#This Row],[Start_Date]],0)</f>
        <v>44742</v>
      </c>
      <c r="J513" s="1" t="str">
        <f>IF(tbl_Subscriptions[[#This Row],[Cancel_Date]]="","",EOMONTH(tbl_Subscriptions[[#This Row],[Cancel_Date]],0))</f>
        <v/>
      </c>
    </row>
    <row r="514" spans="1:10" x14ac:dyDescent="0.25">
      <c r="A514" t="s">
        <v>2544</v>
      </c>
      <c r="B514" t="s">
        <v>1922</v>
      </c>
      <c r="C514" t="s">
        <v>2027</v>
      </c>
      <c r="D514" s="1">
        <v>44566</v>
      </c>
      <c r="E514">
        <v>44725</v>
      </c>
      <c r="F514">
        <v>44725</v>
      </c>
      <c r="G514" t="s">
        <v>2041</v>
      </c>
      <c r="H514" t="b">
        <v>1</v>
      </c>
      <c r="I514" s="1">
        <f>EOMONTH(tbl_Subscriptions[[#This Row],[Start_Date]],0)</f>
        <v>44592</v>
      </c>
      <c r="J514" s="1">
        <f>IF(tbl_Subscriptions[[#This Row],[Cancel_Date]]="","",EOMONTH(tbl_Subscriptions[[#This Row],[Cancel_Date]],0))</f>
        <v>44742</v>
      </c>
    </row>
    <row r="515" spans="1:10" x14ac:dyDescent="0.25">
      <c r="A515" t="s">
        <v>2545</v>
      </c>
      <c r="B515" t="s">
        <v>1280</v>
      </c>
      <c r="C515" t="s">
        <v>2034</v>
      </c>
      <c r="D515" s="1">
        <v>44266</v>
      </c>
      <c r="H515" t="b">
        <v>0</v>
      </c>
      <c r="I515" s="1">
        <f>EOMONTH(tbl_Subscriptions[[#This Row],[Start_Date]],0)</f>
        <v>44286</v>
      </c>
      <c r="J515" s="1" t="str">
        <f>IF(tbl_Subscriptions[[#This Row],[Cancel_Date]]="","",EOMONTH(tbl_Subscriptions[[#This Row],[Cancel_Date]],0))</f>
        <v/>
      </c>
    </row>
    <row r="516" spans="1:10" x14ac:dyDescent="0.25">
      <c r="A516" t="s">
        <v>2546</v>
      </c>
      <c r="B516" t="s">
        <v>1424</v>
      </c>
      <c r="C516" t="s">
        <v>2027</v>
      </c>
      <c r="D516" s="1">
        <v>44735</v>
      </c>
      <c r="E516">
        <v>44769</v>
      </c>
      <c r="F516">
        <v>44769</v>
      </c>
      <c r="G516" t="s">
        <v>2041</v>
      </c>
      <c r="H516" t="b">
        <v>0</v>
      </c>
      <c r="I516" s="1">
        <f>EOMONTH(tbl_Subscriptions[[#This Row],[Start_Date]],0)</f>
        <v>44742</v>
      </c>
      <c r="J516" s="1">
        <f>IF(tbl_Subscriptions[[#This Row],[Cancel_Date]]="","",EOMONTH(tbl_Subscriptions[[#This Row],[Cancel_Date]],0))</f>
        <v>44773</v>
      </c>
    </row>
    <row r="517" spans="1:10" x14ac:dyDescent="0.25">
      <c r="A517" t="s">
        <v>2547</v>
      </c>
      <c r="B517" t="s">
        <v>1709</v>
      </c>
      <c r="C517" t="s">
        <v>2034</v>
      </c>
      <c r="D517" s="1">
        <v>44754</v>
      </c>
      <c r="H517" t="b">
        <v>0</v>
      </c>
      <c r="I517" s="1">
        <f>EOMONTH(tbl_Subscriptions[[#This Row],[Start_Date]],0)</f>
        <v>44773</v>
      </c>
      <c r="J517" s="1" t="str">
        <f>IF(tbl_Subscriptions[[#This Row],[Cancel_Date]]="","",EOMONTH(tbl_Subscriptions[[#This Row],[Cancel_Date]],0))</f>
        <v/>
      </c>
    </row>
    <row r="518" spans="1:10" x14ac:dyDescent="0.25">
      <c r="A518" t="s">
        <v>2548</v>
      </c>
      <c r="B518" t="s">
        <v>770</v>
      </c>
      <c r="C518" t="s">
        <v>2034</v>
      </c>
      <c r="D518" s="1">
        <v>44716</v>
      </c>
      <c r="E518">
        <v>45012</v>
      </c>
      <c r="F518">
        <v>45012</v>
      </c>
      <c r="G518" t="s">
        <v>2041</v>
      </c>
      <c r="H518" t="b">
        <v>0</v>
      </c>
      <c r="I518" s="1">
        <f>EOMONTH(tbl_Subscriptions[[#This Row],[Start_Date]],0)</f>
        <v>44742</v>
      </c>
      <c r="J518" s="1">
        <f>IF(tbl_Subscriptions[[#This Row],[Cancel_Date]]="","",EOMONTH(tbl_Subscriptions[[#This Row],[Cancel_Date]],0))</f>
        <v>45016</v>
      </c>
    </row>
    <row r="519" spans="1:10" x14ac:dyDescent="0.25">
      <c r="A519" t="s">
        <v>2549</v>
      </c>
      <c r="B519" t="s">
        <v>1178</v>
      </c>
      <c r="C519" t="s">
        <v>2027</v>
      </c>
      <c r="D519" s="1">
        <v>45002</v>
      </c>
      <c r="H519" t="b">
        <v>0</v>
      </c>
      <c r="I519" s="1">
        <f>EOMONTH(tbl_Subscriptions[[#This Row],[Start_Date]],0)</f>
        <v>45016</v>
      </c>
      <c r="J519" s="1" t="str">
        <f>IF(tbl_Subscriptions[[#This Row],[Cancel_Date]]="","",EOMONTH(tbl_Subscriptions[[#This Row],[Cancel_Date]],0))</f>
        <v/>
      </c>
    </row>
    <row r="520" spans="1:10" x14ac:dyDescent="0.25">
      <c r="A520" t="s">
        <v>2550</v>
      </c>
      <c r="B520" t="s">
        <v>1449</v>
      </c>
      <c r="C520" t="s">
        <v>2027</v>
      </c>
      <c r="D520" s="1">
        <v>44716</v>
      </c>
      <c r="H520" t="b">
        <v>0</v>
      </c>
      <c r="I520" s="1">
        <f>EOMONTH(tbl_Subscriptions[[#This Row],[Start_Date]],0)</f>
        <v>44742</v>
      </c>
      <c r="J520" s="1" t="str">
        <f>IF(tbl_Subscriptions[[#This Row],[Cancel_Date]]="","",EOMONTH(tbl_Subscriptions[[#This Row],[Cancel_Date]],0))</f>
        <v/>
      </c>
    </row>
    <row r="521" spans="1:10" x14ac:dyDescent="0.25">
      <c r="A521" t="s">
        <v>2551</v>
      </c>
      <c r="B521" t="s">
        <v>1550</v>
      </c>
      <c r="C521" t="s">
        <v>2034</v>
      </c>
      <c r="D521" s="1">
        <v>44764</v>
      </c>
      <c r="H521" t="b">
        <v>0</v>
      </c>
      <c r="I521" s="1">
        <f>EOMONTH(tbl_Subscriptions[[#This Row],[Start_Date]],0)</f>
        <v>44773</v>
      </c>
      <c r="J521" s="1" t="str">
        <f>IF(tbl_Subscriptions[[#This Row],[Cancel_Date]]="","",EOMONTH(tbl_Subscriptions[[#This Row],[Cancel_Date]],0))</f>
        <v/>
      </c>
    </row>
    <row r="522" spans="1:10" x14ac:dyDescent="0.25">
      <c r="A522" t="s">
        <v>2552</v>
      </c>
      <c r="B522" t="s">
        <v>1404</v>
      </c>
      <c r="C522" t="s">
        <v>2034</v>
      </c>
      <c r="D522" s="1">
        <v>44217</v>
      </c>
      <c r="H522" t="b">
        <v>0</v>
      </c>
      <c r="I522" s="1">
        <f>EOMONTH(tbl_Subscriptions[[#This Row],[Start_Date]],0)</f>
        <v>44227</v>
      </c>
      <c r="J522" s="1" t="str">
        <f>IF(tbl_Subscriptions[[#This Row],[Cancel_Date]]="","",EOMONTH(tbl_Subscriptions[[#This Row],[Cancel_Date]],0))</f>
        <v/>
      </c>
    </row>
    <row r="523" spans="1:10" x14ac:dyDescent="0.25">
      <c r="A523" t="s">
        <v>2553</v>
      </c>
      <c r="B523" t="s">
        <v>1423</v>
      </c>
      <c r="C523" t="s">
        <v>2034</v>
      </c>
      <c r="D523" s="1">
        <v>44596</v>
      </c>
      <c r="H523" t="b">
        <v>1</v>
      </c>
      <c r="I523" s="1">
        <f>EOMONTH(tbl_Subscriptions[[#This Row],[Start_Date]],0)</f>
        <v>44620</v>
      </c>
      <c r="J523" s="1" t="str">
        <f>IF(tbl_Subscriptions[[#This Row],[Cancel_Date]]="","",EOMONTH(tbl_Subscriptions[[#This Row],[Cancel_Date]],0))</f>
        <v/>
      </c>
    </row>
    <row r="524" spans="1:10" x14ac:dyDescent="0.25">
      <c r="A524" t="s">
        <v>2554</v>
      </c>
      <c r="B524" t="s">
        <v>899</v>
      </c>
      <c r="C524" t="s">
        <v>2031</v>
      </c>
      <c r="D524" s="1">
        <v>45091</v>
      </c>
      <c r="H524" t="b">
        <v>0</v>
      </c>
      <c r="I524" s="1">
        <f>EOMONTH(tbl_Subscriptions[[#This Row],[Start_Date]],0)</f>
        <v>45107</v>
      </c>
      <c r="J524" s="1" t="str">
        <f>IF(tbl_Subscriptions[[#This Row],[Cancel_Date]]="","",EOMONTH(tbl_Subscriptions[[#This Row],[Cancel_Date]],0))</f>
        <v/>
      </c>
    </row>
    <row r="525" spans="1:10" x14ac:dyDescent="0.25">
      <c r="A525" t="s">
        <v>2555</v>
      </c>
      <c r="B525" t="s">
        <v>1618</v>
      </c>
      <c r="C525" t="s">
        <v>2027</v>
      </c>
      <c r="D525" s="1">
        <v>44678</v>
      </c>
      <c r="E525">
        <v>44762</v>
      </c>
      <c r="F525">
        <v>44762</v>
      </c>
      <c r="G525" t="s">
        <v>2041</v>
      </c>
      <c r="H525" t="b">
        <v>0</v>
      </c>
      <c r="I525" s="1">
        <f>EOMONTH(tbl_Subscriptions[[#This Row],[Start_Date]],0)</f>
        <v>44681</v>
      </c>
      <c r="J525" s="1">
        <f>IF(tbl_Subscriptions[[#This Row],[Cancel_Date]]="","",EOMONTH(tbl_Subscriptions[[#This Row],[Cancel_Date]],0))</f>
        <v>44773</v>
      </c>
    </row>
    <row r="526" spans="1:10" x14ac:dyDescent="0.25">
      <c r="A526" t="s">
        <v>2556</v>
      </c>
      <c r="B526" t="s">
        <v>653</v>
      </c>
      <c r="C526" t="s">
        <v>2031</v>
      </c>
      <c r="D526" s="1">
        <v>44241</v>
      </c>
      <c r="E526">
        <v>44373</v>
      </c>
      <c r="F526">
        <v>44373</v>
      </c>
      <c r="G526" t="s">
        <v>2041</v>
      </c>
      <c r="H526" t="b">
        <v>0</v>
      </c>
      <c r="I526" s="1">
        <f>EOMONTH(tbl_Subscriptions[[#This Row],[Start_Date]],0)</f>
        <v>44255</v>
      </c>
      <c r="J526" s="1">
        <f>IF(tbl_Subscriptions[[#This Row],[Cancel_Date]]="","",EOMONTH(tbl_Subscriptions[[#This Row],[Cancel_Date]],0))</f>
        <v>44377</v>
      </c>
    </row>
    <row r="527" spans="1:10" x14ac:dyDescent="0.25">
      <c r="A527" t="s">
        <v>2557</v>
      </c>
      <c r="B527" t="s">
        <v>272</v>
      </c>
      <c r="C527" t="s">
        <v>2031</v>
      </c>
      <c r="D527" s="1">
        <v>44847</v>
      </c>
      <c r="H527" t="b">
        <v>0</v>
      </c>
      <c r="I527" s="1">
        <f>EOMONTH(tbl_Subscriptions[[#This Row],[Start_Date]],0)</f>
        <v>44865</v>
      </c>
      <c r="J527" s="1" t="str">
        <f>IF(tbl_Subscriptions[[#This Row],[Cancel_Date]]="","",EOMONTH(tbl_Subscriptions[[#This Row],[Cancel_Date]],0))</f>
        <v/>
      </c>
    </row>
    <row r="528" spans="1:10" x14ac:dyDescent="0.25">
      <c r="A528" t="s">
        <v>2558</v>
      </c>
      <c r="B528" t="s">
        <v>1519</v>
      </c>
      <c r="C528" t="s">
        <v>2027</v>
      </c>
      <c r="D528" s="1">
        <v>44593</v>
      </c>
      <c r="H528" t="b">
        <v>0</v>
      </c>
      <c r="I528" s="1">
        <f>EOMONTH(tbl_Subscriptions[[#This Row],[Start_Date]],0)</f>
        <v>44620</v>
      </c>
      <c r="J528" s="1" t="str">
        <f>IF(tbl_Subscriptions[[#This Row],[Cancel_Date]]="","",EOMONTH(tbl_Subscriptions[[#This Row],[Cancel_Date]],0))</f>
        <v/>
      </c>
    </row>
    <row r="529" spans="1:10" x14ac:dyDescent="0.25">
      <c r="A529" t="s">
        <v>2559</v>
      </c>
      <c r="B529" t="s">
        <v>1156</v>
      </c>
      <c r="C529" t="s">
        <v>2027</v>
      </c>
      <c r="D529" s="1">
        <v>44579</v>
      </c>
      <c r="H529" t="b">
        <v>0</v>
      </c>
      <c r="I529" s="1">
        <f>EOMONTH(tbl_Subscriptions[[#This Row],[Start_Date]],0)</f>
        <v>44592</v>
      </c>
      <c r="J529" s="1" t="str">
        <f>IF(tbl_Subscriptions[[#This Row],[Cancel_Date]]="","",EOMONTH(tbl_Subscriptions[[#This Row],[Cancel_Date]],0))</f>
        <v/>
      </c>
    </row>
    <row r="530" spans="1:10" x14ac:dyDescent="0.25">
      <c r="A530" t="s">
        <v>2560</v>
      </c>
      <c r="B530" t="s">
        <v>38</v>
      </c>
      <c r="C530" t="s">
        <v>2031</v>
      </c>
      <c r="D530" s="1">
        <v>44456</v>
      </c>
      <c r="H530" t="b">
        <v>0</v>
      </c>
      <c r="I530" s="1">
        <f>EOMONTH(tbl_Subscriptions[[#This Row],[Start_Date]],0)</f>
        <v>44469</v>
      </c>
      <c r="J530" s="1" t="str">
        <f>IF(tbl_Subscriptions[[#This Row],[Cancel_Date]]="","",EOMONTH(tbl_Subscriptions[[#This Row],[Cancel_Date]],0))</f>
        <v/>
      </c>
    </row>
    <row r="531" spans="1:10" x14ac:dyDescent="0.25">
      <c r="A531" t="s">
        <v>2561</v>
      </c>
      <c r="B531" t="s">
        <v>546</v>
      </c>
      <c r="C531" t="s">
        <v>2027</v>
      </c>
      <c r="D531" s="1">
        <v>44962</v>
      </c>
      <c r="E531">
        <v>45246</v>
      </c>
      <c r="F531">
        <v>45246</v>
      </c>
      <c r="G531" t="s">
        <v>2028</v>
      </c>
      <c r="H531" t="b">
        <v>0</v>
      </c>
      <c r="I531" s="1">
        <f>EOMONTH(tbl_Subscriptions[[#This Row],[Start_Date]],0)</f>
        <v>44985</v>
      </c>
      <c r="J531" s="1">
        <f>IF(tbl_Subscriptions[[#This Row],[Cancel_Date]]="","",EOMONTH(tbl_Subscriptions[[#This Row],[Cancel_Date]],0))</f>
        <v>45260</v>
      </c>
    </row>
    <row r="532" spans="1:10" x14ac:dyDescent="0.25">
      <c r="A532" t="s">
        <v>2562</v>
      </c>
      <c r="B532" t="s">
        <v>1187</v>
      </c>
      <c r="C532" t="s">
        <v>2034</v>
      </c>
      <c r="D532" s="1">
        <v>44213</v>
      </c>
      <c r="H532" t="b">
        <v>0</v>
      </c>
      <c r="I532" s="1">
        <f>EOMONTH(tbl_Subscriptions[[#This Row],[Start_Date]],0)</f>
        <v>44227</v>
      </c>
      <c r="J532" s="1" t="str">
        <f>IF(tbl_Subscriptions[[#This Row],[Cancel_Date]]="","",EOMONTH(tbl_Subscriptions[[#This Row],[Cancel_Date]],0))</f>
        <v/>
      </c>
    </row>
    <row r="533" spans="1:10" x14ac:dyDescent="0.25">
      <c r="A533" t="s">
        <v>2563</v>
      </c>
      <c r="B533" t="s">
        <v>1250</v>
      </c>
      <c r="C533" t="s">
        <v>2034</v>
      </c>
      <c r="D533" s="1">
        <v>44562</v>
      </c>
      <c r="H533" t="b">
        <v>0</v>
      </c>
      <c r="I533" s="1">
        <f>EOMONTH(tbl_Subscriptions[[#This Row],[Start_Date]],0)</f>
        <v>44592</v>
      </c>
      <c r="J533" s="1" t="str">
        <f>IF(tbl_Subscriptions[[#This Row],[Cancel_Date]]="","",EOMONTH(tbl_Subscriptions[[#This Row],[Cancel_Date]],0))</f>
        <v/>
      </c>
    </row>
    <row r="534" spans="1:10" x14ac:dyDescent="0.25">
      <c r="A534" t="s">
        <v>2564</v>
      </c>
      <c r="B534" t="s">
        <v>1573</v>
      </c>
      <c r="C534" t="s">
        <v>2031</v>
      </c>
      <c r="D534" s="1">
        <v>45004</v>
      </c>
      <c r="E534">
        <v>45040</v>
      </c>
      <c r="F534">
        <v>45040</v>
      </c>
      <c r="G534" t="s">
        <v>2037</v>
      </c>
      <c r="H534" t="b">
        <v>0</v>
      </c>
      <c r="I534" s="1">
        <f>EOMONTH(tbl_Subscriptions[[#This Row],[Start_Date]],0)</f>
        <v>45016</v>
      </c>
      <c r="J534" s="1">
        <f>IF(tbl_Subscriptions[[#This Row],[Cancel_Date]]="","",EOMONTH(tbl_Subscriptions[[#This Row],[Cancel_Date]],0))</f>
        <v>45046</v>
      </c>
    </row>
    <row r="535" spans="1:10" x14ac:dyDescent="0.25">
      <c r="A535" t="s">
        <v>2565</v>
      </c>
      <c r="B535" t="s">
        <v>394</v>
      </c>
      <c r="C535" t="s">
        <v>2031</v>
      </c>
      <c r="D535" s="1">
        <v>44266</v>
      </c>
      <c r="E535">
        <v>44352</v>
      </c>
      <c r="F535">
        <v>44352</v>
      </c>
      <c r="G535" t="s">
        <v>2037</v>
      </c>
      <c r="H535" t="b">
        <v>0</v>
      </c>
      <c r="I535" s="1">
        <f>EOMONTH(tbl_Subscriptions[[#This Row],[Start_Date]],0)</f>
        <v>44286</v>
      </c>
      <c r="J535" s="1">
        <f>IF(tbl_Subscriptions[[#This Row],[Cancel_Date]]="","",EOMONTH(tbl_Subscriptions[[#This Row],[Cancel_Date]],0))</f>
        <v>44377</v>
      </c>
    </row>
    <row r="536" spans="1:10" x14ac:dyDescent="0.25">
      <c r="A536" t="s">
        <v>2566</v>
      </c>
      <c r="B536" t="s">
        <v>1546</v>
      </c>
      <c r="C536" t="s">
        <v>2027</v>
      </c>
      <c r="D536" s="1">
        <v>44550</v>
      </c>
      <c r="H536" t="b">
        <v>0</v>
      </c>
      <c r="I536" s="1">
        <f>EOMONTH(tbl_Subscriptions[[#This Row],[Start_Date]],0)</f>
        <v>44561</v>
      </c>
      <c r="J536" s="1" t="str">
        <f>IF(tbl_Subscriptions[[#This Row],[Cancel_Date]]="","",EOMONTH(tbl_Subscriptions[[#This Row],[Cancel_Date]],0))</f>
        <v/>
      </c>
    </row>
    <row r="537" spans="1:10" x14ac:dyDescent="0.25">
      <c r="A537" t="s">
        <v>2567</v>
      </c>
      <c r="B537" t="s">
        <v>1946</v>
      </c>
      <c r="C537" t="s">
        <v>2027</v>
      </c>
      <c r="D537" s="1">
        <v>44443</v>
      </c>
      <c r="E537">
        <v>44519</v>
      </c>
      <c r="F537">
        <v>44519</v>
      </c>
      <c r="G537" t="s">
        <v>2037</v>
      </c>
      <c r="H537" t="b">
        <v>0</v>
      </c>
      <c r="I537" s="1">
        <f>EOMONTH(tbl_Subscriptions[[#This Row],[Start_Date]],0)</f>
        <v>44469</v>
      </c>
      <c r="J537" s="1">
        <f>IF(tbl_Subscriptions[[#This Row],[Cancel_Date]]="","",EOMONTH(tbl_Subscriptions[[#This Row],[Cancel_Date]],0))</f>
        <v>44530</v>
      </c>
    </row>
    <row r="538" spans="1:10" x14ac:dyDescent="0.25">
      <c r="A538" t="s">
        <v>2568</v>
      </c>
      <c r="B538" t="s">
        <v>184</v>
      </c>
      <c r="C538" t="s">
        <v>2031</v>
      </c>
      <c r="D538" s="1">
        <v>44947</v>
      </c>
      <c r="E538">
        <v>45028</v>
      </c>
      <c r="F538">
        <v>45028</v>
      </c>
      <c r="G538" t="s">
        <v>2041</v>
      </c>
      <c r="H538" t="b">
        <v>0</v>
      </c>
      <c r="I538" s="1">
        <f>EOMONTH(tbl_Subscriptions[[#This Row],[Start_Date]],0)</f>
        <v>44957</v>
      </c>
      <c r="J538" s="1">
        <f>IF(tbl_Subscriptions[[#This Row],[Cancel_Date]]="","",EOMONTH(tbl_Subscriptions[[#This Row],[Cancel_Date]],0))</f>
        <v>45046</v>
      </c>
    </row>
    <row r="539" spans="1:10" x14ac:dyDescent="0.25">
      <c r="A539" t="s">
        <v>2569</v>
      </c>
      <c r="B539" t="s">
        <v>1592</v>
      </c>
      <c r="C539" t="s">
        <v>2031</v>
      </c>
      <c r="D539" s="1">
        <v>44869</v>
      </c>
      <c r="H539" t="b">
        <v>0</v>
      </c>
      <c r="I539" s="1">
        <f>EOMONTH(tbl_Subscriptions[[#This Row],[Start_Date]],0)</f>
        <v>44895</v>
      </c>
      <c r="J539" s="1" t="str">
        <f>IF(tbl_Subscriptions[[#This Row],[Cancel_Date]]="","",EOMONTH(tbl_Subscriptions[[#This Row],[Cancel_Date]],0))</f>
        <v/>
      </c>
    </row>
    <row r="540" spans="1:10" x14ac:dyDescent="0.25">
      <c r="A540" t="s">
        <v>2570</v>
      </c>
      <c r="B540" t="s">
        <v>1223</v>
      </c>
      <c r="C540" t="s">
        <v>2034</v>
      </c>
      <c r="D540" s="1">
        <v>44840</v>
      </c>
      <c r="H540" t="b">
        <v>0</v>
      </c>
      <c r="I540" s="1">
        <f>EOMONTH(tbl_Subscriptions[[#This Row],[Start_Date]],0)</f>
        <v>44865</v>
      </c>
      <c r="J540" s="1" t="str">
        <f>IF(tbl_Subscriptions[[#This Row],[Cancel_Date]]="","",EOMONTH(tbl_Subscriptions[[#This Row],[Cancel_Date]],0))</f>
        <v/>
      </c>
    </row>
    <row r="541" spans="1:10" x14ac:dyDescent="0.25">
      <c r="A541" t="s">
        <v>2571</v>
      </c>
      <c r="B541" t="s">
        <v>879</v>
      </c>
      <c r="C541" t="s">
        <v>2034</v>
      </c>
      <c r="D541" s="1">
        <v>44303</v>
      </c>
      <c r="H541" t="b">
        <v>0</v>
      </c>
      <c r="I541" s="1">
        <f>EOMONTH(tbl_Subscriptions[[#This Row],[Start_Date]],0)</f>
        <v>44316</v>
      </c>
      <c r="J541" s="1" t="str">
        <f>IF(tbl_Subscriptions[[#This Row],[Cancel_Date]]="","",EOMONTH(tbl_Subscriptions[[#This Row],[Cancel_Date]],0))</f>
        <v/>
      </c>
    </row>
    <row r="542" spans="1:10" x14ac:dyDescent="0.25">
      <c r="A542" t="s">
        <v>2572</v>
      </c>
      <c r="B542" t="s">
        <v>635</v>
      </c>
      <c r="C542" t="s">
        <v>2027</v>
      </c>
      <c r="D542" s="1">
        <v>44987</v>
      </c>
      <c r="E542">
        <v>45042</v>
      </c>
      <c r="F542">
        <v>45042</v>
      </c>
      <c r="G542" t="s">
        <v>2028</v>
      </c>
      <c r="H542" t="b">
        <v>0</v>
      </c>
      <c r="I542" s="1">
        <f>EOMONTH(tbl_Subscriptions[[#This Row],[Start_Date]],0)</f>
        <v>45016</v>
      </c>
      <c r="J542" s="1">
        <f>IF(tbl_Subscriptions[[#This Row],[Cancel_Date]]="","",EOMONTH(tbl_Subscriptions[[#This Row],[Cancel_Date]],0))</f>
        <v>45046</v>
      </c>
    </row>
    <row r="543" spans="1:10" x14ac:dyDescent="0.25">
      <c r="A543" t="s">
        <v>2573</v>
      </c>
      <c r="B543" t="s">
        <v>630</v>
      </c>
      <c r="C543" t="s">
        <v>2034</v>
      </c>
      <c r="D543" s="1">
        <v>44792</v>
      </c>
      <c r="H543" t="b">
        <v>0</v>
      </c>
      <c r="I543" s="1">
        <f>EOMONTH(tbl_Subscriptions[[#This Row],[Start_Date]],0)</f>
        <v>44804</v>
      </c>
      <c r="J543" s="1" t="str">
        <f>IF(tbl_Subscriptions[[#This Row],[Cancel_Date]]="","",EOMONTH(tbl_Subscriptions[[#This Row],[Cancel_Date]],0))</f>
        <v/>
      </c>
    </row>
    <row r="544" spans="1:10" x14ac:dyDescent="0.25">
      <c r="A544" t="s">
        <v>2574</v>
      </c>
      <c r="B544" t="s">
        <v>1644</v>
      </c>
      <c r="C544" t="s">
        <v>2027</v>
      </c>
      <c r="D544" s="1">
        <v>44949</v>
      </c>
      <c r="H544" t="b">
        <v>0</v>
      </c>
      <c r="I544" s="1">
        <f>EOMONTH(tbl_Subscriptions[[#This Row],[Start_Date]],0)</f>
        <v>44957</v>
      </c>
      <c r="J544" s="1" t="str">
        <f>IF(tbl_Subscriptions[[#This Row],[Cancel_Date]]="","",EOMONTH(tbl_Subscriptions[[#This Row],[Cancel_Date]],0))</f>
        <v/>
      </c>
    </row>
    <row r="545" spans="1:10" x14ac:dyDescent="0.25">
      <c r="A545" t="s">
        <v>2575</v>
      </c>
      <c r="B545" t="s">
        <v>1969</v>
      </c>
      <c r="C545" t="s">
        <v>2027</v>
      </c>
      <c r="D545" s="1">
        <v>44971</v>
      </c>
      <c r="H545" t="b">
        <v>0</v>
      </c>
      <c r="I545" s="1">
        <f>EOMONTH(tbl_Subscriptions[[#This Row],[Start_Date]],0)</f>
        <v>44985</v>
      </c>
      <c r="J545" s="1" t="str">
        <f>IF(tbl_Subscriptions[[#This Row],[Cancel_Date]]="","",EOMONTH(tbl_Subscriptions[[#This Row],[Cancel_Date]],0))</f>
        <v/>
      </c>
    </row>
    <row r="546" spans="1:10" x14ac:dyDescent="0.25">
      <c r="A546" t="s">
        <v>2576</v>
      </c>
      <c r="B546" t="s">
        <v>1854</v>
      </c>
      <c r="C546" t="s">
        <v>2027</v>
      </c>
      <c r="D546" s="1">
        <v>44537</v>
      </c>
      <c r="H546" t="b">
        <v>0</v>
      </c>
      <c r="I546" s="1">
        <f>EOMONTH(tbl_Subscriptions[[#This Row],[Start_Date]],0)</f>
        <v>44561</v>
      </c>
      <c r="J546" s="1" t="str">
        <f>IF(tbl_Subscriptions[[#This Row],[Cancel_Date]]="","",EOMONTH(tbl_Subscriptions[[#This Row],[Cancel_Date]],0))</f>
        <v/>
      </c>
    </row>
    <row r="547" spans="1:10" x14ac:dyDescent="0.25">
      <c r="A547" t="s">
        <v>2577</v>
      </c>
      <c r="B547" t="s">
        <v>1486</v>
      </c>
      <c r="C547" t="s">
        <v>2034</v>
      </c>
      <c r="D547" s="1">
        <v>44333</v>
      </c>
      <c r="H547" t="b">
        <v>0</v>
      </c>
      <c r="I547" s="1">
        <f>EOMONTH(tbl_Subscriptions[[#This Row],[Start_Date]],0)</f>
        <v>44347</v>
      </c>
      <c r="J547" s="1" t="str">
        <f>IF(tbl_Subscriptions[[#This Row],[Cancel_Date]]="","",EOMONTH(tbl_Subscriptions[[#This Row],[Cancel_Date]],0))</f>
        <v/>
      </c>
    </row>
    <row r="548" spans="1:10" x14ac:dyDescent="0.25">
      <c r="A548" t="s">
        <v>2578</v>
      </c>
      <c r="B548" t="s">
        <v>1374</v>
      </c>
      <c r="C548" t="s">
        <v>2031</v>
      </c>
      <c r="D548" s="1">
        <v>44242</v>
      </c>
      <c r="H548" t="b">
        <v>0</v>
      </c>
      <c r="I548" s="1">
        <f>EOMONTH(tbl_Subscriptions[[#This Row],[Start_Date]],0)</f>
        <v>44255</v>
      </c>
      <c r="J548" s="1" t="str">
        <f>IF(tbl_Subscriptions[[#This Row],[Cancel_Date]]="","",EOMONTH(tbl_Subscriptions[[#This Row],[Cancel_Date]],0))</f>
        <v/>
      </c>
    </row>
    <row r="549" spans="1:10" x14ac:dyDescent="0.25">
      <c r="A549" t="s">
        <v>2579</v>
      </c>
      <c r="B549" t="s">
        <v>521</v>
      </c>
      <c r="C549" t="s">
        <v>2031</v>
      </c>
      <c r="D549" s="1">
        <v>44557</v>
      </c>
      <c r="E549">
        <v>44610</v>
      </c>
      <c r="F549">
        <v>44610</v>
      </c>
      <c r="G549" t="s">
        <v>2028</v>
      </c>
      <c r="H549" t="b">
        <v>0</v>
      </c>
      <c r="I549" s="1">
        <f>EOMONTH(tbl_Subscriptions[[#This Row],[Start_Date]],0)</f>
        <v>44561</v>
      </c>
      <c r="J549" s="1">
        <f>IF(tbl_Subscriptions[[#This Row],[Cancel_Date]]="","",EOMONTH(tbl_Subscriptions[[#This Row],[Cancel_Date]],0))</f>
        <v>44620</v>
      </c>
    </row>
    <row r="550" spans="1:10" x14ac:dyDescent="0.25">
      <c r="A550" t="s">
        <v>2580</v>
      </c>
      <c r="B550" t="s">
        <v>931</v>
      </c>
      <c r="C550" t="s">
        <v>2034</v>
      </c>
      <c r="D550" s="1">
        <v>44756</v>
      </c>
      <c r="H550" t="b">
        <v>0</v>
      </c>
      <c r="I550" s="1">
        <f>EOMONTH(tbl_Subscriptions[[#This Row],[Start_Date]],0)</f>
        <v>44773</v>
      </c>
      <c r="J550" s="1" t="str">
        <f>IF(tbl_Subscriptions[[#This Row],[Cancel_Date]]="","",EOMONTH(tbl_Subscriptions[[#This Row],[Cancel_Date]],0))</f>
        <v/>
      </c>
    </row>
    <row r="551" spans="1:10" x14ac:dyDescent="0.25">
      <c r="A551" t="s">
        <v>2581</v>
      </c>
      <c r="B551" t="s">
        <v>97</v>
      </c>
      <c r="C551" t="s">
        <v>2031</v>
      </c>
      <c r="D551" s="1">
        <v>44543</v>
      </c>
      <c r="H551" t="b">
        <v>0</v>
      </c>
      <c r="I551" s="1">
        <f>EOMONTH(tbl_Subscriptions[[#This Row],[Start_Date]],0)</f>
        <v>44561</v>
      </c>
      <c r="J551" s="1" t="str">
        <f>IF(tbl_Subscriptions[[#This Row],[Cancel_Date]]="","",EOMONTH(tbl_Subscriptions[[#This Row],[Cancel_Date]],0))</f>
        <v/>
      </c>
    </row>
    <row r="552" spans="1:10" x14ac:dyDescent="0.25">
      <c r="A552" t="s">
        <v>2582</v>
      </c>
      <c r="B552" t="s">
        <v>603</v>
      </c>
      <c r="C552" t="s">
        <v>2027</v>
      </c>
      <c r="D552" s="1">
        <v>45030</v>
      </c>
      <c r="E552">
        <v>45243</v>
      </c>
      <c r="F552">
        <v>45243</v>
      </c>
      <c r="G552" t="s">
        <v>2041</v>
      </c>
      <c r="H552" t="b">
        <v>0</v>
      </c>
      <c r="I552" s="1">
        <f>EOMONTH(tbl_Subscriptions[[#This Row],[Start_Date]],0)</f>
        <v>45046</v>
      </c>
      <c r="J552" s="1">
        <f>IF(tbl_Subscriptions[[#This Row],[Cancel_Date]]="","",EOMONTH(tbl_Subscriptions[[#This Row],[Cancel_Date]],0))</f>
        <v>45260</v>
      </c>
    </row>
    <row r="553" spans="1:10" x14ac:dyDescent="0.25">
      <c r="A553" t="s">
        <v>2583</v>
      </c>
      <c r="B553" t="s">
        <v>1977</v>
      </c>
      <c r="C553" t="s">
        <v>2031</v>
      </c>
      <c r="D553" s="1">
        <v>44855</v>
      </c>
      <c r="H553" t="b">
        <v>0</v>
      </c>
      <c r="I553" s="1">
        <f>EOMONTH(tbl_Subscriptions[[#This Row],[Start_Date]],0)</f>
        <v>44865</v>
      </c>
      <c r="J553" s="1" t="str">
        <f>IF(tbl_Subscriptions[[#This Row],[Cancel_Date]]="","",EOMONTH(tbl_Subscriptions[[#This Row],[Cancel_Date]],0))</f>
        <v/>
      </c>
    </row>
    <row r="554" spans="1:10" x14ac:dyDescent="0.25">
      <c r="A554" t="s">
        <v>2584</v>
      </c>
      <c r="B554" t="s">
        <v>1980</v>
      </c>
      <c r="C554" t="s">
        <v>2034</v>
      </c>
      <c r="D554" s="1">
        <v>44376</v>
      </c>
      <c r="E554">
        <v>44453</v>
      </c>
      <c r="F554">
        <v>44453</v>
      </c>
      <c r="G554" t="s">
        <v>2041</v>
      </c>
      <c r="H554" t="b">
        <v>0</v>
      </c>
      <c r="I554" s="1">
        <f>EOMONTH(tbl_Subscriptions[[#This Row],[Start_Date]],0)</f>
        <v>44377</v>
      </c>
      <c r="J554" s="1">
        <f>IF(tbl_Subscriptions[[#This Row],[Cancel_Date]]="","",EOMONTH(tbl_Subscriptions[[#This Row],[Cancel_Date]],0))</f>
        <v>44469</v>
      </c>
    </row>
    <row r="555" spans="1:10" x14ac:dyDescent="0.25">
      <c r="A555" t="s">
        <v>2585</v>
      </c>
      <c r="B555" t="s">
        <v>706</v>
      </c>
      <c r="C555" t="s">
        <v>2031</v>
      </c>
      <c r="D555" s="1">
        <v>45047</v>
      </c>
      <c r="H555" t="b">
        <v>0</v>
      </c>
      <c r="I555" s="1">
        <f>EOMONTH(tbl_Subscriptions[[#This Row],[Start_Date]],0)</f>
        <v>45077</v>
      </c>
      <c r="J555" s="1" t="str">
        <f>IF(tbl_Subscriptions[[#This Row],[Cancel_Date]]="","",EOMONTH(tbl_Subscriptions[[#This Row],[Cancel_Date]],0))</f>
        <v/>
      </c>
    </row>
    <row r="556" spans="1:10" x14ac:dyDescent="0.25">
      <c r="A556" t="s">
        <v>2586</v>
      </c>
      <c r="B556" t="s">
        <v>414</v>
      </c>
      <c r="C556" t="s">
        <v>2027</v>
      </c>
      <c r="D556" s="1">
        <v>44994</v>
      </c>
      <c r="E556">
        <v>45229</v>
      </c>
      <c r="F556">
        <v>45229</v>
      </c>
      <c r="G556" t="s">
        <v>2041</v>
      </c>
      <c r="H556" t="b">
        <v>0</v>
      </c>
      <c r="I556" s="1">
        <f>EOMONTH(tbl_Subscriptions[[#This Row],[Start_Date]],0)</f>
        <v>45016</v>
      </c>
      <c r="J556" s="1">
        <f>IF(tbl_Subscriptions[[#This Row],[Cancel_Date]]="","",EOMONTH(tbl_Subscriptions[[#This Row],[Cancel_Date]],0))</f>
        <v>45230</v>
      </c>
    </row>
    <row r="557" spans="1:10" x14ac:dyDescent="0.25">
      <c r="A557" t="s">
        <v>2587</v>
      </c>
      <c r="B557" t="s">
        <v>1650</v>
      </c>
      <c r="C557" t="s">
        <v>2027</v>
      </c>
      <c r="D557" s="1">
        <v>44898</v>
      </c>
      <c r="H557" t="b">
        <v>0</v>
      </c>
      <c r="I557" s="1">
        <f>EOMONTH(tbl_Subscriptions[[#This Row],[Start_Date]],0)</f>
        <v>44926</v>
      </c>
      <c r="J557" s="1" t="str">
        <f>IF(tbl_Subscriptions[[#This Row],[Cancel_Date]]="","",EOMONTH(tbl_Subscriptions[[#This Row],[Cancel_Date]],0))</f>
        <v/>
      </c>
    </row>
    <row r="558" spans="1:10" x14ac:dyDescent="0.25">
      <c r="A558" t="s">
        <v>2588</v>
      </c>
      <c r="B558" t="s">
        <v>1899</v>
      </c>
      <c r="C558" t="s">
        <v>2034</v>
      </c>
      <c r="D558" s="1">
        <v>44672</v>
      </c>
      <c r="E558">
        <v>44899</v>
      </c>
      <c r="F558">
        <v>44899</v>
      </c>
      <c r="G558" t="s">
        <v>2037</v>
      </c>
      <c r="H558" t="b">
        <v>0</v>
      </c>
      <c r="I558" s="1">
        <f>EOMONTH(tbl_Subscriptions[[#This Row],[Start_Date]],0)</f>
        <v>44681</v>
      </c>
      <c r="J558" s="1">
        <f>IF(tbl_Subscriptions[[#This Row],[Cancel_Date]]="","",EOMONTH(tbl_Subscriptions[[#This Row],[Cancel_Date]],0))</f>
        <v>44926</v>
      </c>
    </row>
    <row r="559" spans="1:10" x14ac:dyDescent="0.25">
      <c r="A559" t="s">
        <v>2589</v>
      </c>
      <c r="B559" t="s">
        <v>1145</v>
      </c>
      <c r="C559" t="s">
        <v>2034</v>
      </c>
      <c r="D559" s="1">
        <v>44909</v>
      </c>
      <c r="H559" t="b">
        <v>1</v>
      </c>
      <c r="I559" s="1">
        <f>EOMONTH(tbl_Subscriptions[[#This Row],[Start_Date]],0)</f>
        <v>44926</v>
      </c>
      <c r="J559" s="1" t="str">
        <f>IF(tbl_Subscriptions[[#This Row],[Cancel_Date]]="","",EOMONTH(tbl_Subscriptions[[#This Row],[Cancel_Date]],0))</f>
        <v/>
      </c>
    </row>
    <row r="560" spans="1:10" x14ac:dyDescent="0.25">
      <c r="A560" t="s">
        <v>2590</v>
      </c>
      <c r="B560" t="s">
        <v>420</v>
      </c>
      <c r="C560" t="s">
        <v>2034</v>
      </c>
      <c r="D560" s="1">
        <v>44687</v>
      </c>
      <c r="H560" t="b">
        <v>0</v>
      </c>
      <c r="I560" s="1">
        <f>EOMONTH(tbl_Subscriptions[[#This Row],[Start_Date]],0)</f>
        <v>44712</v>
      </c>
      <c r="J560" s="1" t="str">
        <f>IF(tbl_Subscriptions[[#This Row],[Cancel_Date]]="","",EOMONTH(tbl_Subscriptions[[#This Row],[Cancel_Date]],0))</f>
        <v/>
      </c>
    </row>
    <row r="561" spans="1:10" x14ac:dyDescent="0.25">
      <c r="A561" t="s">
        <v>2591</v>
      </c>
      <c r="B561" t="s">
        <v>993</v>
      </c>
      <c r="C561" t="s">
        <v>2027</v>
      </c>
      <c r="D561" s="1">
        <v>44843</v>
      </c>
      <c r="H561" t="b">
        <v>0</v>
      </c>
      <c r="I561" s="1">
        <f>EOMONTH(tbl_Subscriptions[[#This Row],[Start_Date]],0)</f>
        <v>44865</v>
      </c>
      <c r="J561" s="1" t="str">
        <f>IF(tbl_Subscriptions[[#This Row],[Cancel_Date]]="","",EOMONTH(tbl_Subscriptions[[#This Row],[Cancel_Date]],0))</f>
        <v/>
      </c>
    </row>
    <row r="562" spans="1:10" x14ac:dyDescent="0.25">
      <c r="A562" t="s">
        <v>2592</v>
      </c>
      <c r="B562" t="s">
        <v>242</v>
      </c>
      <c r="C562" t="s">
        <v>2031</v>
      </c>
      <c r="D562" s="1">
        <v>44383</v>
      </c>
      <c r="H562" t="b">
        <v>0</v>
      </c>
      <c r="I562" s="1">
        <f>EOMONTH(tbl_Subscriptions[[#This Row],[Start_Date]],0)</f>
        <v>44408</v>
      </c>
      <c r="J562" s="1" t="str">
        <f>IF(tbl_Subscriptions[[#This Row],[Cancel_Date]]="","",EOMONTH(tbl_Subscriptions[[#This Row],[Cancel_Date]],0))</f>
        <v/>
      </c>
    </row>
    <row r="563" spans="1:10" x14ac:dyDescent="0.25">
      <c r="A563" t="s">
        <v>2593</v>
      </c>
      <c r="B563" t="s">
        <v>536</v>
      </c>
      <c r="C563" t="s">
        <v>2031</v>
      </c>
      <c r="D563" s="1">
        <v>45027</v>
      </c>
      <c r="E563">
        <v>45087</v>
      </c>
      <c r="F563">
        <v>45087</v>
      </c>
      <c r="G563" t="s">
        <v>2028</v>
      </c>
      <c r="H563" t="b">
        <v>0</v>
      </c>
      <c r="I563" s="1">
        <f>EOMONTH(tbl_Subscriptions[[#This Row],[Start_Date]],0)</f>
        <v>45046</v>
      </c>
      <c r="J563" s="1">
        <f>IF(tbl_Subscriptions[[#This Row],[Cancel_Date]]="","",EOMONTH(tbl_Subscriptions[[#This Row],[Cancel_Date]],0))</f>
        <v>45107</v>
      </c>
    </row>
    <row r="564" spans="1:10" x14ac:dyDescent="0.25">
      <c r="A564" t="s">
        <v>2594</v>
      </c>
      <c r="B564" t="s">
        <v>652</v>
      </c>
      <c r="C564" t="s">
        <v>2034</v>
      </c>
      <c r="D564" s="1">
        <v>44335</v>
      </c>
      <c r="E564">
        <v>44612</v>
      </c>
      <c r="F564">
        <v>44612</v>
      </c>
      <c r="G564" t="s">
        <v>2037</v>
      </c>
      <c r="H564" t="b">
        <v>0</v>
      </c>
      <c r="I564" s="1">
        <f>EOMONTH(tbl_Subscriptions[[#This Row],[Start_Date]],0)</f>
        <v>44347</v>
      </c>
      <c r="J564" s="1">
        <f>IF(tbl_Subscriptions[[#This Row],[Cancel_Date]]="","",EOMONTH(tbl_Subscriptions[[#This Row],[Cancel_Date]],0))</f>
        <v>44620</v>
      </c>
    </row>
    <row r="565" spans="1:10" x14ac:dyDescent="0.25">
      <c r="A565" t="s">
        <v>2595</v>
      </c>
      <c r="B565" t="s">
        <v>254</v>
      </c>
      <c r="C565" t="s">
        <v>2031</v>
      </c>
      <c r="D565" s="1">
        <v>44261</v>
      </c>
      <c r="H565" t="b">
        <v>0</v>
      </c>
      <c r="I565" s="1">
        <f>EOMONTH(tbl_Subscriptions[[#This Row],[Start_Date]],0)</f>
        <v>44286</v>
      </c>
      <c r="J565" s="1" t="str">
        <f>IF(tbl_Subscriptions[[#This Row],[Cancel_Date]]="","",EOMONTH(tbl_Subscriptions[[#This Row],[Cancel_Date]],0))</f>
        <v/>
      </c>
    </row>
    <row r="566" spans="1:10" x14ac:dyDescent="0.25">
      <c r="A566" t="s">
        <v>2596</v>
      </c>
      <c r="B566" t="s">
        <v>1469</v>
      </c>
      <c r="C566" t="s">
        <v>2031</v>
      </c>
      <c r="D566" s="1">
        <v>44930</v>
      </c>
      <c r="E566">
        <v>45154</v>
      </c>
      <c r="F566">
        <v>45154</v>
      </c>
      <c r="G566" t="s">
        <v>2041</v>
      </c>
      <c r="H566" t="b">
        <v>0</v>
      </c>
      <c r="I566" s="1">
        <f>EOMONTH(tbl_Subscriptions[[#This Row],[Start_Date]],0)</f>
        <v>44957</v>
      </c>
      <c r="J566" s="1">
        <f>IF(tbl_Subscriptions[[#This Row],[Cancel_Date]]="","",EOMONTH(tbl_Subscriptions[[#This Row],[Cancel_Date]],0))</f>
        <v>45169</v>
      </c>
    </row>
    <row r="567" spans="1:10" x14ac:dyDescent="0.25">
      <c r="A567" t="s">
        <v>2597</v>
      </c>
      <c r="B567" t="s">
        <v>134</v>
      </c>
      <c r="C567" t="s">
        <v>2034</v>
      </c>
      <c r="D567" s="1">
        <v>44991</v>
      </c>
      <c r="H567" t="b">
        <v>0</v>
      </c>
      <c r="I567" s="1">
        <f>EOMONTH(tbl_Subscriptions[[#This Row],[Start_Date]],0)</f>
        <v>45016</v>
      </c>
      <c r="J567" s="1" t="str">
        <f>IF(tbl_Subscriptions[[#This Row],[Cancel_Date]]="","",EOMONTH(tbl_Subscriptions[[#This Row],[Cancel_Date]],0))</f>
        <v/>
      </c>
    </row>
    <row r="568" spans="1:10" x14ac:dyDescent="0.25">
      <c r="A568" t="s">
        <v>2598</v>
      </c>
      <c r="B568" t="s">
        <v>1205</v>
      </c>
      <c r="C568" t="s">
        <v>2034</v>
      </c>
      <c r="D568" s="1">
        <v>44665</v>
      </c>
      <c r="H568" t="b">
        <v>0</v>
      </c>
      <c r="I568" s="1">
        <f>EOMONTH(tbl_Subscriptions[[#This Row],[Start_Date]],0)</f>
        <v>44681</v>
      </c>
      <c r="J568" s="1" t="str">
        <f>IF(tbl_Subscriptions[[#This Row],[Cancel_Date]]="","",EOMONTH(tbl_Subscriptions[[#This Row],[Cancel_Date]],0))</f>
        <v/>
      </c>
    </row>
    <row r="569" spans="1:10" x14ac:dyDescent="0.25">
      <c r="A569" t="s">
        <v>2599</v>
      </c>
      <c r="B569" t="s">
        <v>244</v>
      </c>
      <c r="C569" t="s">
        <v>2027</v>
      </c>
      <c r="D569" s="1">
        <v>44234</v>
      </c>
      <c r="H569" t="b">
        <v>0</v>
      </c>
      <c r="I569" s="1">
        <f>EOMONTH(tbl_Subscriptions[[#This Row],[Start_Date]],0)</f>
        <v>44255</v>
      </c>
      <c r="J569" s="1" t="str">
        <f>IF(tbl_Subscriptions[[#This Row],[Cancel_Date]]="","",EOMONTH(tbl_Subscriptions[[#This Row],[Cancel_Date]],0))</f>
        <v/>
      </c>
    </row>
    <row r="570" spans="1:10" x14ac:dyDescent="0.25">
      <c r="A570" t="s">
        <v>2600</v>
      </c>
      <c r="B570" t="s">
        <v>248</v>
      </c>
      <c r="C570" t="s">
        <v>2027</v>
      </c>
      <c r="D570" s="1">
        <v>44497</v>
      </c>
      <c r="H570" t="b">
        <v>0</v>
      </c>
      <c r="I570" s="1">
        <f>EOMONTH(tbl_Subscriptions[[#This Row],[Start_Date]],0)</f>
        <v>44500</v>
      </c>
      <c r="J570" s="1" t="str">
        <f>IF(tbl_Subscriptions[[#This Row],[Cancel_Date]]="","",EOMONTH(tbl_Subscriptions[[#This Row],[Cancel_Date]],0))</f>
        <v/>
      </c>
    </row>
    <row r="571" spans="1:10" x14ac:dyDescent="0.25">
      <c r="A571" t="s">
        <v>2601</v>
      </c>
      <c r="B571" t="s">
        <v>200</v>
      </c>
      <c r="C571" t="s">
        <v>2027</v>
      </c>
      <c r="D571" s="1">
        <v>44403</v>
      </c>
      <c r="H571" t="b">
        <v>0</v>
      </c>
      <c r="I571" s="1">
        <f>EOMONTH(tbl_Subscriptions[[#This Row],[Start_Date]],0)</f>
        <v>44408</v>
      </c>
      <c r="J571" s="1" t="str">
        <f>IF(tbl_Subscriptions[[#This Row],[Cancel_Date]]="","",EOMONTH(tbl_Subscriptions[[#This Row],[Cancel_Date]],0))</f>
        <v/>
      </c>
    </row>
    <row r="572" spans="1:10" x14ac:dyDescent="0.25">
      <c r="A572" t="s">
        <v>2602</v>
      </c>
      <c r="B572" t="s">
        <v>1291</v>
      </c>
      <c r="C572" t="s">
        <v>2027</v>
      </c>
      <c r="D572" s="1">
        <v>44241</v>
      </c>
      <c r="H572" t="b">
        <v>0</v>
      </c>
      <c r="I572" s="1">
        <f>EOMONTH(tbl_Subscriptions[[#This Row],[Start_Date]],0)</f>
        <v>44255</v>
      </c>
      <c r="J572" s="1" t="str">
        <f>IF(tbl_Subscriptions[[#This Row],[Cancel_Date]]="","",EOMONTH(tbl_Subscriptions[[#This Row],[Cancel_Date]],0))</f>
        <v/>
      </c>
    </row>
    <row r="573" spans="1:10" x14ac:dyDescent="0.25">
      <c r="A573" t="s">
        <v>2603</v>
      </c>
      <c r="B573" t="s">
        <v>1360</v>
      </c>
      <c r="C573" t="s">
        <v>2031</v>
      </c>
      <c r="D573" s="1">
        <v>45007</v>
      </c>
      <c r="H573" t="b">
        <v>0</v>
      </c>
      <c r="I573" s="1">
        <f>EOMONTH(tbl_Subscriptions[[#This Row],[Start_Date]],0)</f>
        <v>45016</v>
      </c>
      <c r="J573" s="1" t="str">
        <f>IF(tbl_Subscriptions[[#This Row],[Cancel_Date]]="","",EOMONTH(tbl_Subscriptions[[#This Row],[Cancel_Date]],0))</f>
        <v/>
      </c>
    </row>
    <row r="574" spans="1:10" x14ac:dyDescent="0.25">
      <c r="A574" t="s">
        <v>2604</v>
      </c>
      <c r="B574" t="s">
        <v>2007</v>
      </c>
      <c r="C574" t="s">
        <v>2031</v>
      </c>
      <c r="D574" s="1">
        <v>44401</v>
      </c>
      <c r="H574" t="b">
        <v>0</v>
      </c>
      <c r="I574" s="1">
        <f>EOMONTH(tbl_Subscriptions[[#This Row],[Start_Date]],0)</f>
        <v>44408</v>
      </c>
      <c r="J574" s="1" t="str">
        <f>IF(tbl_Subscriptions[[#This Row],[Cancel_Date]]="","",EOMONTH(tbl_Subscriptions[[#This Row],[Cancel_Date]],0))</f>
        <v/>
      </c>
    </row>
    <row r="575" spans="1:10" x14ac:dyDescent="0.25">
      <c r="A575" t="s">
        <v>2605</v>
      </c>
      <c r="B575" t="s">
        <v>228</v>
      </c>
      <c r="C575" t="s">
        <v>2027</v>
      </c>
      <c r="D575" s="1">
        <v>44239</v>
      </c>
      <c r="H575" t="b">
        <v>0</v>
      </c>
      <c r="I575" s="1">
        <f>EOMONTH(tbl_Subscriptions[[#This Row],[Start_Date]],0)</f>
        <v>44255</v>
      </c>
      <c r="J575" s="1" t="str">
        <f>IF(tbl_Subscriptions[[#This Row],[Cancel_Date]]="","",EOMONTH(tbl_Subscriptions[[#This Row],[Cancel_Date]],0))</f>
        <v/>
      </c>
    </row>
    <row r="576" spans="1:10" x14ac:dyDescent="0.25">
      <c r="A576" t="s">
        <v>2606</v>
      </c>
      <c r="B576" t="s">
        <v>1698</v>
      </c>
      <c r="C576" t="s">
        <v>2027</v>
      </c>
      <c r="D576" s="1">
        <v>44520</v>
      </c>
      <c r="E576">
        <v>44710</v>
      </c>
      <c r="F576">
        <v>44710</v>
      </c>
      <c r="G576" t="s">
        <v>2028</v>
      </c>
      <c r="H576" t="b">
        <v>0</v>
      </c>
      <c r="I576" s="1">
        <f>EOMONTH(tbl_Subscriptions[[#This Row],[Start_Date]],0)</f>
        <v>44530</v>
      </c>
      <c r="J576" s="1">
        <f>IF(tbl_Subscriptions[[#This Row],[Cancel_Date]]="","",EOMONTH(tbl_Subscriptions[[#This Row],[Cancel_Date]],0))</f>
        <v>44712</v>
      </c>
    </row>
    <row r="577" spans="1:10" x14ac:dyDescent="0.25">
      <c r="A577" t="s">
        <v>2607</v>
      </c>
      <c r="B577" t="s">
        <v>1434</v>
      </c>
      <c r="C577" t="s">
        <v>2034</v>
      </c>
      <c r="D577" s="1">
        <v>44514</v>
      </c>
      <c r="H577" t="b">
        <v>0</v>
      </c>
      <c r="I577" s="1">
        <f>EOMONTH(tbl_Subscriptions[[#This Row],[Start_Date]],0)</f>
        <v>44530</v>
      </c>
      <c r="J577" s="1" t="str">
        <f>IF(tbl_Subscriptions[[#This Row],[Cancel_Date]]="","",EOMONTH(tbl_Subscriptions[[#This Row],[Cancel_Date]],0))</f>
        <v/>
      </c>
    </row>
    <row r="578" spans="1:10" x14ac:dyDescent="0.25">
      <c r="A578" t="s">
        <v>2608</v>
      </c>
      <c r="B578" t="s">
        <v>1899</v>
      </c>
      <c r="C578" t="s">
        <v>2031</v>
      </c>
      <c r="D578" s="1">
        <v>44724</v>
      </c>
      <c r="H578" t="b">
        <v>0</v>
      </c>
      <c r="I578" s="1">
        <f>EOMONTH(tbl_Subscriptions[[#This Row],[Start_Date]],0)</f>
        <v>44742</v>
      </c>
      <c r="J578" s="1" t="str">
        <f>IF(tbl_Subscriptions[[#This Row],[Cancel_Date]]="","",EOMONTH(tbl_Subscriptions[[#This Row],[Cancel_Date]],0))</f>
        <v/>
      </c>
    </row>
    <row r="579" spans="1:10" x14ac:dyDescent="0.25">
      <c r="A579" t="s">
        <v>2609</v>
      </c>
      <c r="B579" t="s">
        <v>114</v>
      </c>
      <c r="C579" t="s">
        <v>2031</v>
      </c>
      <c r="D579" s="1">
        <v>44604</v>
      </c>
      <c r="H579" t="b">
        <v>0</v>
      </c>
      <c r="I579" s="1">
        <f>EOMONTH(tbl_Subscriptions[[#This Row],[Start_Date]],0)</f>
        <v>44620</v>
      </c>
      <c r="J579" s="1" t="str">
        <f>IF(tbl_Subscriptions[[#This Row],[Cancel_Date]]="","",EOMONTH(tbl_Subscriptions[[#This Row],[Cancel_Date]],0))</f>
        <v/>
      </c>
    </row>
    <row r="580" spans="1:10" x14ac:dyDescent="0.25">
      <c r="A580" t="s">
        <v>2610</v>
      </c>
      <c r="B580" t="s">
        <v>912</v>
      </c>
      <c r="C580" t="s">
        <v>2027</v>
      </c>
      <c r="D580" s="1">
        <v>45031</v>
      </c>
      <c r="H580" t="b">
        <v>0</v>
      </c>
      <c r="I580" s="1">
        <f>EOMONTH(tbl_Subscriptions[[#This Row],[Start_Date]],0)</f>
        <v>45046</v>
      </c>
      <c r="J580" s="1" t="str">
        <f>IF(tbl_Subscriptions[[#This Row],[Cancel_Date]]="","",EOMONTH(tbl_Subscriptions[[#This Row],[Cancel_Date]],0))</f>
        <v/>
      </c>
    </row>
    <row r="581" spans="1:10" x14ac:dyDescent="0.25">
      <c r="A581" t="s">
        <v>2611</v>
      </c>
      <c r="B581" t="s">
        <v>1900</v>
      </c>
      <c r="C581" t="s">
        <v>2031</v>
      </c>
      <c r="D581" s="1">
        <v>44753</v>
      </c>
      <c r="H581" t="b">
        <v>1</v>
      </c>
      <c r="I581" s="1">
        <f>EOMONTH(tbl_Subscriptions[[#This Row],[Start_Date]],0)</f>
        <v>44773</v>
      </c>
      <c r="J581" s="1" t="str">
        <f>IF(tbl_Subscriptions[[#This Row],[Cancel_Date]]="","",EOMONTH(tbl_Subscriptions[[#This Row],[Cancel_Date]],0))</f>
        <v/>
      </c>
    </row>
    <row r="582" spans="1:10" x14ac:dyDescent="0.25">
      <c r="A582" t="s">
        <v>2612</v>
      </c>
      <c r="B582" t="s">
        <v>774</v>
      </c>
      <c r="C582" t="s">
        <v>2034</v>
      </c>
      <c r="D582" s="1">
        <v>44681</v>
      </c>
      <c r="H582" t="b">
        <v>1</v>
      </c>
      <c r="I582" s="1">
        <f>EOMONTH(tbl_Subscriptions[[#This Row],[Start_Date]],0)</f>
        <v>44681</v>
      </c>
      <c r="J582" s="1" t="str">
        <f>IF(tbl_Subscriptions[[#This Row],[Cancel_Date]]="","",EOMONTH(tbl_Subscriptions[[#This Row],[Cancel_Date]],0))</f>
        <v/>
      </c>
    </row>
    <row r="583" spans="1:10" x14ac:dyDescent="0.25">
      <c r="A583" t="s">
        <v>2613</v>
      </c>
      <c r="B583" t="s">
        <v>1128</v>
      </c>
      <c r="C583" t="s">
        <v>2034</v>
      </c>
      <c r="D583" s="1">
        <v>44456</v>
      </c>
      <c r="H583" t="b">
        <v>0</v>
      </c>
      <c r="I583" s="1">
        <f>EOMONTH(tbl_Subscriptions[[#This Row],[Start_Date]],0)</f>
        <v>44469</v>
      </c>
      <c r="J583" s="1" t="str">
        <f>IF(tbl_Subscriptions[[#This Row],[Cancel_Date]]="","",EOMONTH(tbl_Subscriptions[[#This Row],[Cancel_Date]],0))</f>
        <v/>
      </c>
    </row>
    <row r="584" spans="1:10" x14ac:dyDescent="0.25">
      <c r="A584" t="s">
        <v>2614</v>
      </c>
      <c r="B584" t="s">
        <v>433</v>
      </c>
      <c r="C584" t="s">
        <v>2031</v>
      </c>
      <c r="D584" s="1">
        <v>44234</v>
      </c>
      <c r="E584">
        <v>44531</v>
      </c>
      <c r="F584">
        <v>44531</v>
      </c>
      <c r="G584" t="s">
        <v>2037</v>
      </c>
      <c r="H584" t="b">
        <v>0</v>
      </c>
      <c r="I584" s="1">
        <f>EOMONTH(tbl_Subscriptions[[#This Row],[Start_Date]],0)</f>
        <v>44255</v>
      </c>
      <c r="J584" s="1">
        <f>IF(tbl_Subscriptions[[#This Row],[Cancel_Date]]="","",EOMONTH(tbl_Subscriptions[[#This Row],[Cancel_Date]],0))</f>
        <v>44561</v>
      </c>
    </row>
    <row r="585" spans="1:10" x14ac:dyDescent="0.25">
      <c r="A585" t="s">
        <v>2615</v>
      </c>
      <c r="B585" t="s">
        <v>412</v>
      </c>
      <c r="C585" t="s">
        <v>2027</v>
      </c>
      <c r="D585" s="1">
        <v>44968</v>
      </c>
      <c r="H585" t="b">
        <v>0</v>
      </c>
      <c r="I585" s="1">
        <f>EOMONTH(tbl_Subscriptions[[#This Row],[Start_Date]],0)</f>
        <v>44985</v>
      </c>
      <c r="J585" s="1" t="str">
        <f>IF(tbl_Subscriptions[[#This Row],[Cancel_Date]]="","",EOMONTH(tbl_Subscriptions[[#This Row],[Cancel_Date]],0))</f>
        <v/>
      </c>
    </row>
    <row r="586" spans="1:10" x14ac:dyDescent="0.25">
      <c r="A586" t="s">
        <v>2616</v>
      </c>
      <c r="B586" t="s">
        <v>714</v>
      </c>
      <c r="C586" t="s">
        <v>2031</v>
      </c>
      <c r="D586" s="1">
        <v>44859</v>
      </c>
      <c r="E586">
        <v>45016</v>
      </c>
      <c r="F586">
        <v>45016</v>
      </c>
      <c r="G586" t="s">
        <v>2041</v>
      </c>
      <c r="H586" t="b">
        <v>0</v>
      </c>
      <c r="I586" s="1">
        <f>EOMONTH(tbl_Subscriptions[[#This Row],[Start_Date]],0)</f>
        <v>44865</v>
      </c>
      <c r="J586" s="1">
        <f>IF(tbl_Subscriptions[[#This Row],[Cancel_Date]]="","",EOMONTH(tbl_Subscriptions[[#This Row],[Cancel_Date]],0))</f>
        <v>45016</v>
      </c>
    </row>
    <row r="587" spans="1:10" x14ac:dyDescent="0.25">
      <c r="A587" t="s">
        <v>2617</v>
      </c>
      <c r="B587" t="s">
        <v>1675</v>
      </c>
      <c r="C587" t="s">
        <v>2034</v>
      </c>
      <c r="D587" s="1">
        <v>44392</v>
      </c>
      <c r="E587">
        <v>44619</v>
      </c>
      <c r="F587">
        <v>44619</v>
      </c>
      <c r="G587" t="s">
        <v>2028</v>
      </c>
      <c r="H587" t="b">
        <v>0</v>
      </c>
      <c r="I587" s="1">
        <f>EOMONTH(tbl_Subscriptions[[#This Row],[Start_Date]],0)</f>
        <v>44408</v>
      </c>
      <c r="J587" s="1">
        <f>IF(tbl_Subscriptions[[#This Row],[Cancel_Date]]="","",EOMONTH(tbl_Subscriptions[[#This Row],[Cancel_Date]],0))</f>
        <v>44620</v>
      </c>
    </row>
    <row r="588" spans="1:10" x14ac:dyDescent="0.25">
      <c r="A588" t="s">
        <v>2618</v>
      </c>
      <c r="B588" t="s">
        <v>862</v>
      </c>
      <c r="C588" t="s">
        <v>2027</v>
      </c>
      <c r="D588" s="1">
        <v>44489</v>
      </c>
      <c r="H588" t="b">
        <v>0</v>
      </c>
      <c r="I588" s="1">
        <f>EOMONTH(tbl_Subscriptions[[#This Row],[Start_Date]],0)</f>
        <v>44500</v>
      </c>
      <c r="J588" s="1" t="str">
        <f>IF(tbl_Subscriptions[[#This Row],[Cancel_Date]]="","",EOMONTH(tbl_Subscriptions[[#This Row],[Cancel_Date]],0))</f>
        <v/>
      </c>
    </row>
    <row r="589" spans="1:10" x14ac:dyDescent="0.25">
      <c r="A589" t="s">
        <v>2619</v>
      </c>
      <c r="B589" t="s">
        <v>1543</v>
      </c>
      <c r="C589" t="s">
        <v>2031</v>
      </c>
      <c r="D589" s="1">
        <v>44562</v>
      </c>
      <c r="H589" t="b">
        <v>0</v>
      </c>
      <c r="I589" s="1">
        <f>EOMONTH(tbl_Subscriptions[[#This Row],[Start_Date]],0)</f>
        <v>44592</v>
      </c>
      <c r="J589" s="1" t="str">
        <f>IF(tbl_Subscriptions[[#This Row],[Cancel_Date]]="","",EOMONTH(tbl_Subscriptions[[#This Row],[Cancel_Date]],0))</f>
        <v/>
      </c>
    </row>
    <row r="590" spans="1:10" x14ac:dyDescent="0.25">
      <c r="A590" t="s">
        <v>2620</v>
      </c>
      <c r="B590" t="s">
        <v>622</v>
      </c>
      <c r="C590" t="s">
        <v>2027</v>
      </c>
      <c r="D590" s="1">
        <v>45079</v>
      </c>
      <c r="H590" t="b">
        <v>0</v>
      </c>
      <c r="I590" s="1">
        <f>EOMONTH(tbl_Subscriptions[[#This Row],[Start_Date]],0)</f>
        <v>45107</v>
      </c>
      <c r="J590" s="1" t="str">
        <f>IF(tbl_Subscriptions[[#This Row],[Cancel_Date]]="","",EOMONTH(tbl_Subscriptions[[#This Row],[Cancel_Date]],0))</f>
        <v/>
      </c>
    </row>
    <row r="591" spans="1:10" x14ac:dyDescent="0.25">
      <c r="A591" t="s">
        <v>2621</v>
      </c>
      <c r="B591" t="s">
        <v>600</v>
      </c>
      <c r="C591" t="s">
        <v>2027</v>
      </c>
      <c r="D591" s="1">
        <v>44996</v>
      </c>
      <c r="E591">
        <v>45106</v>
      </c>
      <c r="F591">
        <v>45106</v>
      </c>
      <c r="G591" t="s">
        <v>2037</v>
      </c>
      <c r="H591" t="b">
        <v>0</v>
      </c>
      <c r="I591" s="1">
        <f>EOMONTH(tbl_Subscriptions[[#This Row],[Start_Date]],0)</f>
        <v>45016</v>
      </c>
      <c r="J591" s="1">
        <f>IF(tbl_Subscriptions[[#This Row],[Cancel_Date]]="","",EOMONTH(tbl_Subscriptions[[#This Row],[Cancel_Date]],0))</f>
        <v>45107</v>
      </c>
    </row>
    <row r="592" spans="1:10" x14ac:dyDescent="0.25">
      <c r="A592" t="s">
        <v>2622</v>
      </c>
      <c r="B592" t="s">
        <v>1958</v>
      </c>
      <c r="C592" t="s">
        <v>2034</v>
      </c>
      <c r="D592" s="1">
        <v>44245</v>
      </c>
      <c r="H592" t="b">
        <v>1</v>
      </c>
      <c r="I592" s="1">
        <f>EOMONTH(tbl_Subscriptions[[#This Row],[Start_Date]],0)</f>
        <v>44255</v>
      </c>
      <c r="J592" s="1" t="str">
        <f>IF(tbl_Subscriptions[[#This Row],[Cancel_Date]]="","",EOMONTH(tbl_Subscriptions[[#This Row],[Cancel_Date]],0))</f>
        <v/>
      </c>
    </row>
    <row r="593" spans="1:10" x14ac:dyDescent="0.25">
      <c r="A593" t="s">
        <v>2623</v>
      </c>
      <c r="B593" t="s">
        <v>151</v>
      </c>
      <c r="C593" t="s">
        <v>2027</v>
      </c>
      <c r="D593" s="1">
        <v>45083</v>
      </c>
      <c r="H593" t="b">
        <v>0</v>
      </c>
      <c r="I593" s="1">
        <f>EOMONTH(tbl_Subscriptions[[#This Row],[Start_Date]],0)</f>
        <v>45107</v>
      </c>
      <c r="J593" s="1" t="str">
        <f>IF(tbl_Subscriptions[[#This Row],[Cancel_Date]]="","",EOMONTH(tbl_Subscriptions[[#This Row],[Cancel_Date]],0))</f>
        <v/>
      </c>
    </row>
    <row r="594" spans="1:10" x14ac:dyDescent="0.25">
      <c r="A594" t="s">
        <v>2624</v>
      </c>
      <c r="B594" t="s">
        <v>809</v>
      </c>
      <c r="C594" t="s">
        <v>2031</v>
      </c>
      <c r="D594" s="1">
        <v>44868</v>
      </c>
      <c r="H594" t="b">
        <v>0</v>
      </c>
      <c r="I594" s="1">
        <f>EOMONTH(tbl_Subscriptions[[#This Row],[Start_Date]],0)</f>
        <v>44895</v>
      </c>
      <c r="J594" s="1" t="str">
        <f>IF(tbl_Subscriptions[[#This Row],[Cancel_Date]]="","",EOMONTH(tbl_Subscriptions[[#This Row],[Cancel_Date]],0))</f>
        <v/>
      </c>
    </row>
    <row r="595" spans="1:10" x14ac:dyDescent="0.25">
      <c r="A595" t="s">
        <v>2625</v>
      </c>
      <c r="B595" t="s">
        <v>667</v>
      </c>
      <c r="C595" t="s">
        <v>2027</v>
      </c>
      <c r="D595" s="1">
        <v>44536</v>
      </c>
      <c r="E595">
        <v>44817</v>
      </c>
      <c r="F595">
        <v>44817</v>
      </c>
      <c r="G595" t="s">
        <v>2041</v>
      </c>
      <c r="H595" t="b">
        <v>0</v>
      </c>
      <c r="I595" s="1">
        <f>EOMONTH(tbl_Subscriptions[[#This Row],[Start_Date]],0)</f>
        <v>44561</v>
      </c>
      <c r="J595" s="1">
        <f>IF(tbl_Subscriptions[[#This Row],[Cancel_Date]]="","",EOMONTH(tbl_Subscriptions[[#This Row],[Cancel_Date]],0))</f>
        <v>44834</v>
      </c>
    </row>
    <row r="596" spans="1:10" x14ac:dyDescent="0.25">
      <c r="A596" t="s">
        <v>2626</v>
      </c>
      <c r="B596" t="s">
        <v>1356</v>
      </c>
      <c r="C596" t="s">
        <v>2027</v>
      </c>
      <c r="D596" s="1">
        <v>44476</v>
      </c>
      <c r="E596">
        <v>44648</v>
      </c>
      <c r="F596">
        <v>44648</v>
      </c>
      <c r="G596" t="s">
        <v>2028</v>
      </c>
      <c r="H596" t="b">
        <v>0</v>
      </c>
      <c r="I596" s="1">
        <f>EOMONTH(tbl_Subscriptions[[#This Row],[Start_Date]],0)</f>
        <v>44500</v>
      </c>
      <c r="J596" s="1">
        <f>IF(tbl_Subscriptions[[#This Row],[Cancel_Date]]="","",EOMONTH(tbl_Subscriptions[[#This Row],[Cancel_Date]],0))</f>
        <v>44651</v>
      </c>
    </row>
    <row r="597" spans="1:10" x14ac:dyDescent="0.25">
      <c r="A597" t="s">
        <v>2627</v>
      </c>
      <c r="B597" t="s">
        <v>1741</v>
      </c>
      <c r="C597" t="s">
        <v>2031</v>
      </c>
      <c r="D597" s="1">
        <v>44324</v>
      </c>
      <c r="H597" t="b">
        <v>0</v>
      </c>
      <c r="I597" s="1">
        <f>EOMONTH(tbl_Subscriptions[[#This Row],[Start_Date]],0)</f>
        <v>44347</v>
      </c>
      <c r="J597" s="1" t="str">
        <f>IF(tbl_Subscriptions[[#This Row],[Cancel_Date]]="","",EOMONTH(tbl_Subscriptions[[#This Row],[Cancel_Date]],0))</f>
        <v/>
      </c>
    </row>
    <row r="598" spans="1:10" x14ac:dyDescent="0.25">
      <c r="A598" t="s">
        <v>2628</v>
      </c>
      <c r="B598" t="s">
        <v>239</v>
      </c>
      <c r="C598" t="s">
        <v>2034</v>
      </c>
      <c r="D598" s="1">
        <v>45015</v>
      </c>
      <c r="H598" t="b">
        <v>1</v>
      </c>
      <c r="I598" s="1">
        <f>EOMONTH(tbl_Subscriptions[[#This Row],[Start_Date]],0)</f>
        <v>45016</v>
      </c>
      <c r="J598" s="1" t="str">
        <f>IF(tbl_Subscriptions[[#This Row],[Cancel_Date]]="","",EOMONTH(tbl_Subscriptions[[#This Row],[Cancel_Date]],0))</f>
        <v/>
      </c>
    </row>
    <row r="599" spans="1:10" x14ac:dyDescent="0.25">
      <c r="A599" t="s">
        <v>2629</v>
      </c>
      <c r="B599" t="s">
        <v>994</v>
      </c>
      <c r="C599" t="s">
        <v>2034</v>
      </c>
      <c r="D599" s="1">
        <v>44573</v>
      </c>
      <c r="H599" t="b">
        <v>0</v>
      </c>
      <c r="I599" s="1">
        <f>EOMONTH(tbl_Subscriptions[[#This Row],[Start_Date]],0)</f>
        <v>44592</v>
      </c>
      <c r="J599" s="1" t="str">
        <f>IF(tbl_Subscriptions[[#This Row],[Cancel_Date]]="","",EOMONTH(tbl_Subscriptions[[#This Row],[Cancel_Date]],0))</f>
        <v/>
      </c>
    </row>
    <row r="600" spans="1:10" x14ac:dyDescent="0.25">
      <c r="A600" t="s">
        <v>2630</v>
      </c>
      <c r="B600" t="s">
        <v>1480</v>
      </c>
      <c r="C600" t="s">
        <v>2031</v>
      </c>
      <c r="D600" s="1">
        <v>44644</v>
      </c>
      <c r="H600" t="b">
        <v>1</v>
      </c>
      <c r="I600" s="1">
        <f>EOMONTH(tbl_Subscriptions[[#This Row],[Start_Date]],0)</f>
        <v>44651</v>
      </c>
      <c r="J600" s="1" t="str">
        <f>IF(tbl_Subscriptions[[#This Row],[Cancel_Date]]="","",EOMONTH(tbl_Subscriptions[[#This Row],[Cancel_Date]],0))</f>
        <v/>
      </c>
    </row>
    <row r="601" spans="1:10" x14ac:dyDescent="0.25">
      <c r="A601" t="s">
        <v>2631</v>
      </c>
      <c r="B601" t="s">
        <v>1088</v>
      </c>
      <c r="C601" t="s">
        <v>2031</v>
      </c>
      <c r="D601" s="1">
        <v>44606</v>
      </c>
      <c r="E601">
        <v>44863</v>
      </c>
      <c r="F601">
        <v>44863</v>
      </c>
      <c r="G601" t="s">
        <v>2037</v>
      </c>
      <c r="H601" t="b">
        <v>0</v>
      </c>
      <c r="I601" s="1">
        <f>EOMONTH(tbl_Subscriptions[[#This Row],[Start_Date]],0)</f>
        <v>44620</v>
      </c>
      <c r="J601" s="1">
        <f>IF(tbl_Subscriptions[[#This Row],[Cancel_Date]]="","",EOMONTH(tbl_Subscriptions[[#This Row],[Cancel_Date]],0))</f>
        <v>44865</v>
      </c>
    </row>
    <row r="602" spans="1:10" x14ac:dyDescent="0.25">
      <c r="A602" t="s">
        <v>2632</v>
      </c>
      <c r="B602" t="s">
        <v>1832</v>
      </c>
      <c r="C602" t="s">
        <v>2034</v>
      </c>
      <c r="D602" s="1">
        <v>44958</v>
      </c>
      <c r="H602" t="b">
        <v>0</v>
      </c>
      <c r="I602" s="1">
        <f>EOMONTH(tbl_Subscriptions[[#This Row],[Start_Date]],0)</f>
        <v>44985</v>
      </c>
      <c r="J602" s="1" t="str">
        <f>IF(tbl_Subscriptions[[#This Row],[Cancel_Date]]="","",EOMONTH(tbl_Subscriptions[[#This Row],[Cancel_Date]],0))</f>
        <v/>
      </c>
    </row>
    <row r="603" spans="1:10" x14ac:dyDescent="0.25">
      <c r="A603" t="s">
        <v>2633</v>
      </c>
      <c r="B603" t="s">
        <v>1234</v>
      </c>
      <c r="C603" t="s">
        <v>2027</v>
      </c>
      <c r="D603" s="1">
        <v>44647</v>
      </c>
      <c r="H603" t="b">
        <v>0</v>
      </c>
      <c r="I603" s="1">
        <f>EOMONTH(tbl_Subscriptions[[#This Row],[Start_Date]],0)</f>
        <v>44651</v>
      </c>
      <c r="J603" s="1" t="str">
        <f>IF(tbl_Subscriptions[[#This Row],[Cancel_Date]]="","",EOMONTH(tbl_Subscriptions[[#This Row],[Cancel_Date]],0))</f>
        <v/>
      </c>
    </row>
    <row r="604" spans="1:10" x14ac:dyDescent="0.25">
      <c r="A604" t="s">
        <v>2634</v>
      </c>
      <c r="B604" t="s">
        <v>1562</v>
      </c>
      <c r="C604" t="s">
        <v>2031</v>
      </c>
      <c r="D604" s="1">
        <v>44592</v>
      </c>
      <c r="H604" t="b">
        <v>0</v>
      </c>
      <c r="I604" s="1">
        <f>EOMONTH(tbl_Subscriptions[[#This Row],[Start_Date]],0)</f>
        <v>44592</v>
      </c>
      <c r="J604" s="1" t="str">
        <f>IF(tbl_Subscriptions[[#This Row],[Cancel_Date]]="","",EOMONTH(tbl_Subscriptions[[#This Row],[Cancel_Date]],0))</f>
        <v/>
      </c>
    </row>
    <row r="605" spans="1:10" x14ac:dyDescent="0.25">
      <c r="A605" t="s">
        <v>2635</v>
      </c>
      <c r="B605" t="s">
        <v>1421</v>
      </c>
      <c r="C605" t="s">
        <v>2027</v>
      </c>
      <c r="D605" s="1">
        <v>44544</v>
      </c>
      <c r="E605">
        <v>44828</v>
      </c>
      <c r="F605">
        <v>44828</v>
      </c>
      <c r="G605" t="s">
        <v>2037</v>
      </c>
      <c r="H605" t="b">
        <v>1</v>
      </c>
      <c r="I605" s="1">
        <f>EOMONTH(tbl_Subscriptions[[#This Row],[Start_Date]],0)</f>
        <v>44561</v>
      </c>
      <c r="J605" s="1">
        <f>IF(tbl_Subscriptions[[#This Row],[Cancel_Date]]="","",EOMONTH(tbl_Subscriptions[[#This Row],[Cancel_Date]],0))</f>
        <v>44834</v>
      </c>
    </row>
    <row r="606" spans="1:10" x14ac:dyDescent="0.25">
      <c r="A606" t="s">
        <v>2636</v>
      </c>
      <c r="B606" t="s">
        <v>806</v>
      </c>
      <c r="C606" t="s">
        <v>2031</v>
      </c>
      <c r="D606" s="1">
        <v>44388</v>
      </c>
      <c r="H606" t="b">
        <v>0</v>
      </c>
      <c r="I606" s="1">
        <f>EOMONTH(tbl_Subscriptions[[#This Row],[Start_Date]],0)</f>
        <v>44408</v>
      </c>
      <c r="J606" s="1" t="str">
        <f>IF(tbl_Subscriptions[[#This Row],[Cancel_Date]]="","",EOMONTH(tbl_Subscriptions[[#This Row],[Cancel_Date]],0))</f>
        <v/>
      </c>
    </row>
    <row r="607" spans="1:10" x14ac:dyDescent="0.25">
      <c r="A607" t="s">
        <v>2637</v>
      </c>
      <c r="B607" t="s">
        <v>709</v>
      </c>
      <c r="C607" t="s">
        <v>2034</v>
      </c>
      <c r="D607" s="1">
        <v>44705</v>
      </c>
      <c r="E607">
        <v>44946</v>
      </c>
      <c r="F607">
        <v>44946</v>
      </c>
      <c r="G607" t="s">
        <v>2028</v>
      </c>
      <c r="H607" t="b">
        <v>1</v>
      </c>
      <c r="I607" s="1">
        <f>EOMONTH(tbl_Subscriptions[[#This Row],[Start_Date]],0)</f>
        <v>44712</v>
      </c>
      <c r="J607" s="1">
        <f>IF(tbl_Subscriptions[[#This Row],[Cancel_Date]]="","",EOMONTH(tbl_Subscriptions[[#This Row],[Cancel_Date]],0))</f>
        <v>44957</v>
      </c>
    </row>
    <row r="608" spans="1:10" x14ac:dyDescent="0.25">
      <c r="A608" t="s">
        <v>2638</v>
      </c>
      <c r="B608" t="s">
        <v>1376</v>
      </c>
      <c r="C608" t="s">
        <v>2027</v>
      </c>
      <c r="D608" s="1">
        <v>44905</v>
      </c>
      <c r="H608" t="b">
        <v>0</v>
      </c>
      <c r="I608" s="1">
        <f>EOMONTH(tbl_Subscriptions[[#This Row],[Start_Date]],0)</f>
        <v>44926</v>
      </c>
      <c r="J608" s="1" t="str">
        <f>IF(tbl_Subscriptions[[#This Row],[Cancel_Date]]="","",EOMONTH(tbl_Subscriptions[[#This Row],[Cancel_Date]],0))</f>
        <v/>
      </c>
    </row>
    <row r="609" spans="1:10" x14ac:dyDescent="0.25">
      <c r="A609" t="s">
        <v>2639</v>
      </c>
      <c r="B609" t="s">
        <v>57</v>
      </c>
      <c r="C609" t="s">
        <v>2027</v>
      </c>
      <c r="D609" s="1">
        <v>44706</v>
      </c>
      <c r="E609">
        <v>44782</v>
      </c>
      <c r="F609">
        <v>44782</v>
      </c>
      <c r="G609" t="s">
        <v>2037</v>
      </c>
      <c r="H609" t="b">
        <v>0</v>
      </c>
      <c r="I609" s="1">
        <f>EOMONTH(tbl_Subscriptions[[#This Row],[Start_Date]],0)</f>
        <v>44712</v>
      </c>
      <c r="J609" s="1">
        <f>IF(tbl_Subscriptions[[#This Row],[Cancel_Date]]="","",EOMONTH(tbl_Subscriptions[[#This Row],[Cancel_Date]],0))</f>
        <v>44804</v>
      </c>
    </row>
    <row r="610" spans="1:10" x14ac:dyDescent="0.25">
      <c r="A610" t="s">
        <v>2640</v>
      </c>
      <c r="B610" t="s">
        <v>1335</v>
      </c>
      <c r="C610" t="s">
        <v>2031</v>
      </c>
      <c r="D610" s="1">
        <v>44573</v>
      </c>
      <c r="H610" t="b">
        <v>0</v>
      </c>
      <c r="I610" s="1">
        <f>EOMONTH(tbl_Subscriptions[[#This Row],[Start_Date]],0)</f>
        <v>44592</v>
      </c>
      <c r="J610" s="1" t="str">
        <f>IF(tbl_Subscriptions[[#This Row],[Cancel_Date]]="","",EOMONTH(tbl_Subscriptions[[#This Row],[Cancel_Date]],0))</f>
        <v/>
      </c>
    </row>
    <row r="611" spans="1:10" x14ac:dyDescent="0.25">
      <c r="A611" t="s">
        <v>2641</v>
      </c>
      <c r="B611" t="s">
        <v>708</v>
      </c>
      <c r="C611" t="s">
        <v>2027</v>
      </c>
      <c r="D611" s="1">
        <v>45013</v>
      </c>
      <c r="H611" t="b">
        <v>0</v>
      </c>
      <c r="I611" s="1">
        <f>EOMONTH(tbl_Subscriptions[[#This Row],[Start_Date]],0)</f>
        <v>45016</v>
      </c>
      <c r="J611" s="1" t="str">
        <f>IF(tbl_Subscriptions[[#This Row],[Cancel_Date]]="","",EOMONTH(tbl_Subscriptions[[#This Row],[Cancel_Date]],0))</f>
        <v/>
      </c>
    </row>
    <row r="612" spans="1:10" x14ac:dyDescent="0.25">
      <c r="A612" t="s">
        <v>2642</v>
      </c>
      <c r="B612" t="s">
        <v>180</v>
      </c>
      <c r="C612" t="s">
        <v>2031</v>
      </c>
      <c r="D612" s="1">
        <v>44728</v>
      </c>
      <c r="H612" t="b">
        <v>0</v>
      </c>
      <c r="I612" s="1">
        <f>EOMONTH(tbl_Subscriptions[[#This Row],[Start_Date]],0)</f>
        <v>44742</v>
      </c>
      <c r="J612" s="1" t="str">
        <f>IF(tbl_Subscriptions[[#This Row],[Cancel_Date]]="","",EOMONTH(tbl_Subscriptions[[#This Row],[Cancel_Date]],0))</f>
        <v/>
      </c>
    </row>
    <row r="613" spans="1:10" x14ac:dyDescent="0.25">
      <c r="A613" t="s">
        <v>2643</v>
      </c>
      <c r="B613" t="s">
        <v>1373</v>
      </c>
      <c r="C613" t="s">
        <v>2034</v>
      </c>
      <c r="D613" s="1">
        <v>44470</v>
      </c>
      <c r="H613" t="b">
        <v>0</v>
      </c>
      <c r="I613" s="1">
        <f>EOMONTH(tbl_Subscriptions[[#This Row],[Start_Date]],0)</f>
        <v>44500</v>
      </c>
      <c r="J613" s="1" t="str">
        <f>IF(tbl_Subscriptions[[#This Row],[Cancel_Date]]="","",EOMONTH(tbl_Subscriptions[[#This Row],[Cancel_Date]],0))</f>
        <v/>
      </c>
    </row>
    <row r="614" spans="1:10" x14ac:dyDescent="0.25">
      <c r="A614" t="s">
        <v>2644</v>
      </c>
      <c r="B614" t="s">
        <v>1928</v>
      </c>
      <c r="C614" t="s">
        <v>2027</v>
      </c>
      <c r="D614" s="1">
        <v>45017</v>
      </c>
      <c r="H614" t="b">
        <v>1</v>
      </c>
      <c r="I614" s="1">
        <f>EOMONTH(tbl_Subscriptions[[#This Row],[Start_Date]],0)</f>
        <v>45046</v>
      </c>
      <c r="J614" s="1" t="str">
        <f>IF(tbl_Subscriptions[[#This Row],[Cancel_Date]]="","",EOMONTH(tbl_Subscriptions[[#This Row],[Cancel_Date]],0))</f>
        <v/>
      </c>
    </row>
    <row r="615" spans="1:10" x14ac:dyDescent="0.25">
      <c r="A615" t="s">
        <v>2645</v>
      </c>
      <c r="B615" t="s">
        <v>1146</v>
      </c>
      <c r="C615" t="s">
        <v>2031</v>
      </c>
      <c r="D615" s="1">
        <v>44281</v>
      </c>
      <c r="H615" t="b">
        <v>0</v>
      </c>
      <c r="I615" s="1">
        <f>EOMONTH(tbl_Subscriptions[[#This Row],[Start_Date]],0)</f>
        <v>44286</v>
      </c>
      <c r="J615" s="1" t="str">
        <f>IF(tbl_Subscriptions[[#This Row],[Cancel_Date]]="","",EOMONTH(tbl_Subscriptions[[#This Row],[Cancel_Date]],0))</f>
        <v/>
      </c>
    </row>
    <row r="616" spans="1:10" x14ac:dyDescent="0.25">
      <c r="A616" t="s">
        <v>2646</v>
      </c>
      <c r="B616" t="s">
        <v>179</v>
      </c>
      <c r="C616" t="s">
        <v>2027</v>
      </c>
      <c r="D616" s="1">
        <v>44941</v>
      </c>
      <c r="E616">
        <v>44998</v>
      </c>
      <c r="F616">
        <v>44998</v>
      </c>
      <c r="G616" t="s">
        <v>2028</v>
      </c>
      <c r="H616" t="b">
        <v>0</v>
      </c>
      <c r="I616" s="1">
        <f>EOMONTH(tbl_Subscriptions[[#This Row],[Start_Date]],0)</f>
        <v>44957</v>
      </c>
      <c r="J616" s="1">
        <f>IF(tbl_Subscriptions[[#This Row],[Cancel_Date]]="","",EOMONTH(tbl_Subscriptions[[#This Row],[Cancel_Date]],0))</f>
        <v>45016</v>
      </c>
    </row>
    <row r="617" spans="1:10" x14ac:dyDescent="0.25">
      <c r="A617" t="s">
        <v>2647</v>
      </c>
      <c r="B617" t="s">
        <v>1841</v>
      </c>
      <c r="C617" t="s">
        <v>2031</v>
      </c>
      <c r="D617" s="1">
        <v>44631</v>
      </c>
      <c r="H617" t="b">
        <v>0</v>
      </c>
      <c r="I617" s="1">
        <f>EOMONTH(tbl_Subscriptions[[#This Row],[Start_Date]],0)</f>
        <v>44651</v>
      </c>
      <c r="J617" s="1" t="str">
        <f>IF(tbl_Subscriptions[[#This Row],[Cancel_Date]]="","",EOMONTH(tbl_Subscriptions[[#This Row],[Cancel_Date]],0))</f>
        <v/>
      </c>
    </row>
    <row r="618" spans="1:10" x14ac:dyDescent="0.25">
      <c r="A618" t="s">
        <v>2648</v>
      </c>
      <c r="B618" t="s">
        <v>1677</v>
      </c>
      <c r="C618" t="s">
        <v>2031</v>
      </c>
      <c r="D618" s="1">
        <v>44277</v>
      </c>
      <c r="E618">
        <v>44549</v>
      </c>
      <c r="F618">
        <v>44549</v>
      </c>
      <c r="G618" t="s">
        <v>2037</v>
      </c>
      <c r="H618" t="b">
        <v>0</v>
      </c>
      <c r="I618" s="1">
        <f>EOMONTH(tbl_Subscriptions[[#This Row],[Start_Date]],0)</f>
        <v>44286</v>
      </c>
      <c r="J618" s="1">
        <f>IF(tbl_Subscriptions[[#This Row],[Cancel_Date]]="","",EOMONTH(tbl_Subscriptions[[#This Row],[Cancel_Date]],0))</f>
        <v>44561</v>
      </c>
    </row>
    <row r="619" spans="1:10" x14ac:dyDescent="0.25">
      <c r="A619" t="s">
        <v>2649</v>
      </c>
      <c r="B619" t="s">
        <v>1096</v>
      </c>
      <c r="C619" t="s">
        <v>2031</v>
      </c>
      <c r="D619" s="1">
        <v>44637</v>
      </c>
      <c r="H619" t="b">
        <v>0</v>
      </c>
      <c r="I619" s="1">
        <f>EOMONTH(tbl_Subscriptions[[#This Row],[Start_Date]],0)</f>
        <v>44651</v>
      </c>
      <c r="J619" s="1" t="str">
        <f>IF(tbl_Subscriptions[[#This Row],[Cancel_Date]]="","",EOMONTH(tbl_Subscriptions[[#This Row],[Cancel_Date]],0))</f>
        <v/>
      </c>
    </row>
    <row r="620" spans="1:10" x14ac:dyDescent="0.25">
      <c r="A620" t="s">
        <v>2650</v>
      </c>
      <c r="B620" t="s">
        <v>1982</v>
      </c>
      <c r="C620" t="s">
        <v>2034</v>
      </c>
      <c r="D620" s="1">
        <v>44813</v>
      </c>
      <c r="H620" t="b">
        <v>0</v>
      </c>
      <c r="I620" s="1">
        <f>EOMONTH(tbl_Subscriptions[[#This Row],[Start_Date]],0)</f>
        <v>44834</v>
      </c>
      <c r="J620" s="1" t="str">
        <f>IF(tbl_Subscriptions[[#This Row],[Cancel_Date]]="","",EOMONTH(tbl_Subscriptions[[#This Row],[Cancel_Date]],0))</f>
        <v/>
      </c>
    </row>
    <row r="621" spans="1:10" x14ac:dyDescent="0.25">
      <c r="A621" t="s">
        <v>2651</v>
      </c>
      <c r="B621" t="s">
        <v>1076</v>
      </c>
      <c r="C621" t="s">
        <v>2027</v>
      </c>
      <c r="D621" s="1">
        <v>45039</v>
      </c>
      <c r="E621">
        <v>45182</v>
      </c>
      <c r="F621">
        <v>45182</v>
      </c>
      <c r="G621" t="s">
        <v>2028</v>
      </c>
      <c r="H621" t="b">
        <v>0</v>
      </c>
      <c r="I621" s="1">
        <f>EOMONTH(tbl_Subscriptions[[#This Row],[Start_Date]],0)</f>
        <v>45046</v>
      </c>
      <c r="J621" s="1">
        <f>IF(tbl_Subscriptions[[#This Row],[Cancel_Date]]="","",EOMONTH(tbl_Subscriptions[[#This Row],[Cancel_Date]],0))</f>
        <v>45199</v>
      </c>
    </row>
    <row r="622" spans="1:10" x14ac:dyDescent="0.25">
      <c r="A622" t="s">
        <v>2652</v>
      </c>
      <c r="B622" t="s">
        <v>260</v>
      </c>
      <c r="C622" t="s">
        <v>2034</v>
      </c>
      <c r="D622" s="1">
        <v>44381</v>
      </c>
      <c r="E622">
        <v>44560</v>
      </c>
      <c r="F622">
        <v>44560</v>
      </c>
      <c r="G622" t="s">
        <v>2037</v>
      </c>
      <c r="H622" t="b">
        <v>0</v>
      </c>
      <c r="I622" s="1">
        <f>EOMONTH(tbl_Subscriptions[[#This Row],[Start_Date]],0)</f>
        <v>44408</v>
      </c>
      <c r="J622" s="1">
        <f>IF(tbl_Subscriptions[[#This Row],[Cancel_Date]]="","",EOMONTH(tbl_Subscriptions[[#This Row],[Cancel_Date]],0))</f>
        <v>44561</v>
      </c>
    </row>
    <row r="623" spans="1:10" x14ac:dyDescent="0.25">
      <c r="A623" t="s">
        <v>2653</v>
      </c>
      <c r="B623" t="s">
        <v>985</v>
      </c>
      <c r="C623" t="s">
        <v>2031</v>
      </c>
      <c r="D623" s="1">
        <v>44755</v>
      </c>
      <c r="H623" t="b">
        <v>0</v>
      </c>
      <c r="I623" s="1">
        <f>EOMONTH(tbl_Subscriptions[[#This Row],[Start_Date]],0)</f>
        <v>44773</v>
      </c>
      <c r="J623" s="1" t="str">
        <f>IF(tbl_Subscriptions[[#This Row],[Cancel_Date]]="","",EOMONTH(tbl_Subscriptions[[#This Row],[Cancel_Date]],0))</f>
        <v/>
      </c>
    </row>
    <row r="624" spans="1:10" x14ac:dyDescent="0.25">
      <c r="A624" t="s">
        <v>2654</v>
      </c>
      <c r="B624" t="s">
        <v>908</v>
      </c>
      <c r="C624" t="s">
        <v>2031</v>
      </c>
      <c r="D624" s="1">
        <v>44497</v>
      </c>
      <c r="H624" t="b">
        <v>0</v>
      </c>
      <c r="I624" s="1">
        <f>EOMONTH(tbl_Subscriptions[[#This Row],[Start_Date]],0)</f>
        <v>44500</v>
      </c>
      <c r="J624" s="1" t="str">
        <f>IF(tbl_Subscriptions[[#This Row],[Cancel_Date]]="","",EOMONTH(tbl_Subscriptions[[#This Row],[Cancel_Date]],0))</f>
        <v/>
      </c>
    </row>
    <row r="625" spans="1:10" x14ac:dyDescent="0.25">
      <c r="A625" t="s">
        <v>2655</v>
      </c>
      <c r="B625" t="s">
        <v>131</v>
      </c>
      <c r="C625" t="s">
        <v>2034</v>
      </c>
      <c r="D625" s="1">
        <v>44525</v>
      </c>
      <c r="E625">
        <v>44639</v>
      </c>
      <c r="F625">
        <v>44639</v>
      </c>
      <c r="G625" t="s">
        <v>2041</v>
      </c>
      <c r="H625" t="b">
        <v>0</v>
      </c>
      <c r="I625" s="1">
        <f>EOMONTH(tbl_Subscriptions[[#This Row],[Start_Date]],0)</f>
        <v>44530</v>
      </c>
      <c r="J625" s="1">
        <f>IF(tbl_Subscriptions[[#This Row],[Cancel_Date]]="","",EOMONTH(tbl_Subscriptions[[#This Row],[Cancel_Date]],0))</f>
        <v>44651</v>
      </c>
    </row>
    <row r="626" spans="1:10" x14ac:dyDescent="0.25">
      <c r="A626" t="s">
        <v>2656</v>
      </c>
      <c r="B626" t="s">
        <v>1032</v>
      </c>
      <c r="C626" t="s">
        <v>2034</v>
      </c>
      <c r="D626" s="1">
        <v>44302</v>
      </c>
      <c r="E626">
        <v>44541</v>
      </c>
      <c r="F626">
        <v>44541</v>
      </c>
      <c r="G626" t="s">
        <v>2028</v>
      </c>
      <c r="H626" t="b">
        <v>1</v>
      </c>
      <c r="I626" s="1">
        <f>EOMONTH(tbl_Subscriptions[[#This Row],[Start_Date]],0)</f>
        <v>44316</v>
      </c>
      <c r="J626" s="1">
        <f>IF(tbl_Subscriptions[[#This Row],[Cancel_Date]]="","",EOMONTH(tbl_Subscriptions[[#This Row],[Cancel_Date]],0))</f>
        <v>44561</v>
      </c>
    </row>
    <row r="627" spans="1:10" x14ac:dyDescent="0.25">
      <c r="A627" t="s">
        <v>2657</v>
      </c>
      <c r="B627" t="s">
        <v>336</v>
      </c>
      <c r="C627" t="s">
        <v>2027</v>
      </c>
      <c r="D627" s="1">
        <v>44278</v>
      </c>
      <c r="E627">
        <v>44408</v>
      </c>
      <c r="F627">
        <v>44408</v>
      </c>
      <c r="G627" t="s">
        <v>2028</v>
      </c>
      <c r="H627" t="b">
        <v>0</v>
      </c>
      <c r="I627" s="1">
        <f>EOMONTH(tbl_Subscriptions[[#This Row],[Start_Date]],0)</f>
        <v>44286</v>
      </c>
      <c r="J627" s="1">
        <f>IF(tbl_Subscriptions[[#This Row],[Cancel_Date]]="","",EOMONTH(tbl_Subscriptions[[#This Row],[Cancel_Date]],0))</f>
        <v>44408</v>
      </c>
    </row>
    <row r="628" spans="1:10" x14ac:dyDescent="0.25">
      <c r="A628" t="s">
        <v>2658</v>
      </c>
      <c r="B628" t="s">
        <v>41</v>
      </c>
      <c r="C628" t="s">
        <v>2031</v>
      </c>
      <c r="D628" s="1">
        <v>44532</v>
      </c>
      <c r="E628">
        <v>44763</v>
      </c>
      <c r="F628">
        <v>44763</v>
      </c>
      <c r="G628" t="s">
        <v>2028</v>
      </c>
      <c r="H628" t="b">
        <v>0</v>
      </c>
      <c r="I628" s="1">
        <f>EOMONTH(tbl_Subscriptions[[#This Row],[Start_Date]],0)</f>
        <v>44561</v>
      </c>
      <c r="J628" s="1">
        <f>IF(tbl_Subscriptions[[#This Row],[Cancel_Date]]="","",EOMONTH(tbl_Subscriptions[[#This Row],[Cancel_Date]],0))</f>
        <v>44773</v>
      </c>
    </row>
    <row r="629" spans="1:10" x14ac:dyDescent="0.25">
      <c r="A629" t="s">
        <v>2659</v>
      </c>
      <c r="B629" t="s">
        <v>1600</v>
      </c>
      <c r="C629" t="s">
        <v>2034</v>
      </c>
      <c r="D629" s="1">
        <v>44873</v>
      </c>
      <c r="H629" t="b">
        <v>0</v>
      </c>
      <c r="I629" s="1">
        <f>EOMONTH(tbl_Subscriptions[[#This Row],[Start_Date]],0)</f>
        <v>44895</v>
      </c>
      <c r="J629" s="1" t="str">
        <f>IF(tbl_Subscriptions[[#This Row],[Cancel_Date]]="","",EOMONTH(tbl_Subscriptions[[#This Row],[Cancel_Date]],0))</f>
        <v/>
      </c>
    </row>
    <row r="630" spans="1:10" x14ac:dyDescent="0.25">
      <c r="A630" t="s">
        <v>2660</v>
      </c>
      <c r="B630" t="s">
        <v>842</v>
      </c>
      <c r="C630" t="s">
        <v>2031</v>
      </c>
      <c r="D630" s="1">
        <v>44499</v>
      </c>
      <c r="H630" t="b">
        <v>1</v>
      </c>
      <c r="I630" s="1">
        <f>EOMONTH(tbl_Subscriptions[[#This Row],[Start_Date]],0)</f>
        <v>44500</v>
      </c>
      <c r="J630" s="1" t="str">
        <f>IF(tbl_Subscriptions[[#This Row],[Cancel_Date]]="","",EOMONTH(tbl_Subscriptions[[#This Row],[Cancel_Date]],0))</f>
        <v/>
      </c>
    </row>
    <row r="631" spans="1:10" x14ac:dyDescent="0.25">
      <c r="A631" t="s">
        <v>2661</v>
      </c>
      <c r="B631" t="s">
        <v>1689</v>
      </c>
      <c r="C631" t="s">
        <v>2031</v>
      </c>
      <c r="D631" s="1">
        <v>44510</v>
      </c>
      <c r="H631" t="b">
        <v>0</v>
      </c>
      <c r="I631" s="1">
        <f>EOMONTH(tbl_Subscriptions[[#This Row],[Start_Date]],0)</f>
        <v>44530</v>
      </c>
      <c r="J631" s="1" t="str">
        <f>IF(tbl_Subscriptions[[#This Row],[Cancel_Date]]="","",EOMONTH(tbl_Subscriptions[[#This Row],[Cancel_Date]],0))</f>
        <v/>
      </c>
    </row>
    <row r="632" spans="1:10" x14ac:dyDescent="0.25">
      <c r="A632" t="s">
        <v>2662</v>
      </c>
      <c r="B632" t="s">
        <v>1160</v>
      </c>
      <c r="C632" t="s">
        <v>2027</v>
      </c>
      <c r="D632" s="1">
        <v>44653</v>
      </c>
      <c r="E632">
        <v>44895</v>
      </c>
      <c r="F632">
        <v>44895</v>
      </c>
      <c r="G632" t="s">
        <v>2028</v>
      </c>
      <c r="H632" t="b">
        <v>1</v>
      </c>
      <c r="I632" s="1">
        <f>EOMONTH(tbl_Subscriptions[[#This Row],[Start_Date]],0)</f>
        <v>44681</v>
      </c>
      <c r="J632" s="1">
        <f>IF(tbl_Subscriptions[[#This Row],[Cancel_Date]]="","",EOMONTH(tbl_Subscriptions[[#This Row],[Cancel_Date]],0))</f>
        <v>44895</v>
      </c>
    </row>
    <row r="633" spans="1:10" x14ac:dyDescent="0.25">
      <c r="A633" t="s">
        <v>2663</v>
      </c>
      <c r="B633" t="s">
        <v>719</v>
      </c>
      <c r="C633" t="s">
        <v>2027</v>
      </c>
      <c r="D633" s="1">
        <v>44814</v>
      </c>
      <c r="H633" t="b">
        <v>0</v>
      </c>
      <c r="I633" s="1">
        <f>EOMONTH(tbl_Subscriptions[[#This Row],[Start_Date]],0)</f>
        <v>44834</v>
      </c>
      <c r="J633" s="1" t="str">
        <f>IF(tbl_Subscriptions[[#This Row],[Cancel_Date]]="","",EOMONTH(tbl_Subscriptions[[#This Row],[Cancel_Date]],0))</f>
        <v/>
      </c>
    </row>
    <row r="634" spans="1:10" x14ac:dyDescent="0.25">
      <c r="A634" t="s">
        <v>2664</v>
      </c>
      <c r="B634" t="s">
        <v>1685</v>
      </c>
      <c r="C634" t="s">
        <v>2027</v>
      </c>
      <c r="D634" s="1">
        <v>44931</v>
      </c>
      <c r="H634" t="b">
        <v>1</v>
      </c>
      <c r="I634" s="1">
        <f>EOMONTH(tbl_Subscriptions[[#This Row],[Start_Date]],0)</f>
        <v>44957</v>
      </c>
      <c r="J634" s="1" t="str">
        <f>IF(tbl_Subscriptions[[#This Row],[Cancel_Date]]="","",EOMONTH(tbl_Subscriptions[[#This Row],[Cancel_Date]],0))</f>
        <v/>
      </c>
    </row>
    <row r="635" spans="1:10" x14ac:dyDescent="0.25">
      <c r="A635" t="s">
        <v>2665</v>
      </c>
      <c r="B635" t="s">
        <v>1037</v>
      </c>
      <c r="C635" t="s">
        <v>2034</v>
      </c>
      <c r="D635" s="1">
        <v>44633</v>
      </c>
      <c r="H635" t="b">
        <v>0</v>
      </c>
      <c r="I635" s="1">
        <f>EOMONTH(tbl_Subscriptions[[#This Row],[Start_Date]],0)</f>
        <v>44651</v>
      </c>
      <c r="J635" s="1" t="str">
        <f>IF(tbl_Subscriptions[[#This Row],[Cancel_Date]]="","",EOMONTH(tbl_Subscriptions[[#This Row],[Cancel_Date]],0))</f>
        <v/>
      </c>
    </row>
    <row r="636" spans="1:10" x14ac:dyDescent="0.25">
      <c r="A636" t="s">
        <v>2666</v>
      </c>
      <c r="B636" t="s">
        <v>1976</v>
      </c>
      <c r="C636" t="s">
        <v>2031</v>
      </c>
      <c r="D636" s="1">
        <v>44367</v>
      </c>
      <c r="H636" t="b">
        <v>0</v>
      </c>
      <c r="I636" s="1">
        <f>EOMONTH(tbl_Subscriptions[[#This Row],[Start_Date]],0)</f>
        <v>44377</v>
      </c>
      <c r="J636" s="1" t="str">
        <f>IF(tbl_Subscriptions[[#This Row],[Cancel_Date]]="","",EOMONTH(tbl_Subscriptions[[#This Row],[Cancel_Date]],0))</f>
        <v/>
      </c>
    </row>
    <row r="637" spans="1:10" x14ac:dyDescent="0.25">
      <c r="A637" t="s">
        <v>2667</v>
      </c>
      <c r="B637" t="s">
        <v>1254</v>
      </c>
      <c r="C637" t="s">
        <v>2034</v>
      </c>
      <c r="D637" s="1">
        <v>44903</v>
      </c>
      <c r="H637" t="b">
        <v>1</v>
      </c>
      <c r="I637" s="1">
        <f>EOMONTH(tbl_Subscriptions[[#This Row],[Start_Date]],0)</f>
        <v>44926</v>
      </c>
      <c r="J637" s="1" t="str">
        <f>IF(tbl_Subscriptions[[#This Row],[Cancel_Date]]="","",EOMONTH(tbl_Subscriptions[[#This Row],[Cancel_Date]],0))</f>
        <v/>
      </c>
    </row>
    <row r="638" spans="1:10" x14ac:dyDescent="0.25">
      <c r="A638" t="s">
        <v>2668</v>
      </c>
      <c r="B638" t="s">
        <v>1460</v>
      </c>
      <c r="C638" t="s">
        <v>2034</v>
      </c>
      <c r="D638" s="1">
        <v>44651</v>
      </c>
      <c r="H638" t="b">
        <v>0</v>
      </c>
      <c r="I638" s="1">
        <f>EOMONTH(tbl_Subscriptions[[#This Row],[Start_Date]],0)</f>
        <v>44651</v>
      </c>
      <c r="J638" s="1" t="str">
        <f>IF(tbl_Subscriptions[[#This Row],[Cancel_Date]]="","",EOMONTH(tbl_Subscriptions[[#This Row],[Cancel_Date]],0))</f>
        <v/>
      </c>
    </row>
    <row r="639" spans="1:10" x14ac:dyDescent="0.25">
      <c r="A639" t="s">
        <v>2669</v>
      </c>
      <c r="B639" t="s">
        <v>1155</v>
      </c>
      <c r="C639" t="s">
        <v>2027</v>
      </c>
      <c r="D639" s="1">
        <v>44556</v>
      </c>
      <c r="H639" t="b">
        <v>0</v>
      </c>
      <c r="I639" s="1">
        <f>EOMONTH(tbl_Subscriptions[[#This Row],[Start_Date]],0)</f>
        <v>44561</v>
      </c>
      <c r="J639" s="1" t="str">
        <f>IF(tbl_Subscriptions[[#This Row],[Cancel_Date]]="","",EOMONTH(tbl_Subscriptions[[#This Row],[Cancel_Date]],0))</f>
        <v/>
      </c>
    </row>
    <row r="640" spans="1:10" x14ac:dyDescent="0.25">
      <c r="A640" t="s">
        <v>2670</v>
      </c>
      <c r="B640" t="s">
        <v>1086</v>
      </c>
      <c r="C640" t="s">
        <v>2031</v>
      </c>
      <c r="D640" s="1">
        <v>44654</v>
      </c>
      <c r="E640">
        <v>44939</v>
      </c>
      <c r="F640">
        <v>44939</v>
      </c>
      <c r="G640" t="s">
        <v>2028</v>
      </c>
      <c r="H640" t="b">
        <v>0</v>
      </c>
      <c r="I640" s="1">
        <f>EOMONTH(tbl_Subscriptions[[#This Row],[Start_Date]],0)</f>
        <v>44681</v>
      </c>
      <c r="J640" s="1">
        <f>IF(tbl_Subscriptions[[#This Row],[Cancel_Date]]="","",EOMONTH(tbl_Subscriptions[[#This Row],[Cancel_Date]],0))</f>
        <v>44957</v>
      </c>
    </row>
    <row r="641" spans="1:10" x14ac:dyDescent="0.25">
      <c r="A641" t="s">
        <v>2671</v>
      </c>
      <c r="B641" t="s">
        <v>146</v>
      </c>
      <c r="C641" t="s">
        <v>2031</v>
      </c>
      <c r="D641" s="1">
        <v>44240</v>
      </c>
      <c r="H641" t="b">
        <v>0</v>
      </c>
      <c r="I641" s="1">
        <f>EOMONTH(tbl_Subscriptions[[#This Row],[Start_Date]],0)</f>
        <v>44255</v>
      </c>
      <c r="J641" s="1" t="str">
        <f>IF(tbl_Subscriptions[[#This Row],[Cancel_Date]]="","",EOMONTH(tbl_Subscriptions[[#This Row],[Cancel_Date]],0))</f>
        <v/>
      </c>
    </row>
    <row r="642" spans="1:10" x14ac:dyDescent="0.25">
      <c r="A642" t="s">
        <v>2672</v>
      </c>
      <c r="B642" t="s">
        <v>894</v>
      </c>
      <c r="C642" t="s">
        <v>2027</v>
      </c>
      <c r="D642" s="1">
        <v>44941</v>
      </c>
      <c r="E642">
        <v>45192</v>
      </c>
      <c r="F642">
        <v>45192</v>
      </c>
      <c r="G642" t="s">
        <v>2037</v>
      </c>
      <c r="H642" t="b">
        <v>0</v>
      </c>
      <c r="I642" s="1">
        <f>EOMONTH(tbl_Subscriptions[[#This Row],[Start_Date]],0)</f>
        <v>44957</v>
      </c>
      <c r="J642" s="1">
        <f>IF(tbl_Subscriptions[[#This Row],[Cancel_Date]]="","",EOMONTH(tbl_Subscriptions[[#This Row],[Cancel_Date]],0))</f>
        <v>45199</v>
      </c>
    </row>
    <row r="643" spans="1:10" x14ac:dyDescent="0.25">
      <c r="A643" t="s">
        <v>2673</v>
      </c>
      <c r="B643" t="s">
        <v>176</v>
      </c>
      <c r="C643" t="s">
        <v>2031</v>
      </c>
      <c r="D643" s="1">
        <v>45087</v>
      </c>
      <c r="H643" t="b">
        <v>0</v>
      </c>
      <c r="I643" s="1">
        <f>EOMONTH(tbl_Subscriptions[[#This Row],[Start_Date]],0)</f>
        <v>45107</v>
      </c>
      <c r="J643" s="1" t="str">
        <f>IF(tbl_Subscriptions[[#This Row],[Cancel_Date]]="","",EOMONTH(tbl_Subscriptions[[#This Row],[Cancel_Date]],0))</f>
        <v/>
      </c>
    </row>
    <row r="644" spans="1:10" x14ac:dyDescent="0.25">
      <c r="A644" t="s">
        <v>2674</v>
      </c>
      <c r="B644" t="s">
        <v>1827</v>
      </c>
      <c r="C644" t="s">
        <v>2027</v>
      </c>
      <c r="D644" s="1">
        <v>44558</v>
      </c>
      <c r="H644" t="b">
        <v>0</v>
      </c>
      <c r="I644" s="1">
        <f>EOMONTH(tbl_Subscriptions[[#This Row],[Start_Date]],0)</f>
        <v>44561</v>
      </c>
      <c r="J644" s="1" t="str">
        <f>IF(tbl_Subscriptions[[#This Row],[Cancel_Date]]="","",EOMONTH(tbl_Subscriptions[[#This Row],[Cancel_Date]],0))</f>
        <v/>
      </c>
    </row>
    <row r="645" spans="1:10" x14ac:dyDescent="0.25">
      <c r="A645" t="s">
        <v>2675</v>
      </c>
      <c r="B645" t="s">
        <v>845</v>
      </c>
      <c r="C645" t="s">
        <v>2034</v>
      </c>
      <c r="D645" s="1">
        <v>44826</v>
      </c>
      <c r="H645" t="b">
        <v>1</v>
      </c>
      <c r="I645" s="1">
        <f>EOMONTH(tbl_Subscriptions[[#This Row],[Start_Date]],0)</f>
        <v>44834</v>
      </c>
      <c r="J645" s="1" t="str">
        <f>IF(tbl_Subscriptions[[#This Row],[Cancel_Date]]="","",EOMONTH(tbl_Subscriptions[[#This Row],[Cancel_Date]],0))</f>
        <v/>
      </c>
    </row>
    <row r="646" spans="1:10" x14ac:dyDescent="0.25">
      <c r="A646" t="s">
        <v>2676</v>
      </c>
      <c r="B646" t="s">
        <v>1436</v>
      </c>
      <c r="C646" t="s">
        <v>2034</v>
      </c>
      <c r="D646" s="1">
        <v>44642</v>
      </c>
      <c r="E646">
        <v>44760</v>
      </c>
      <c r="F646">
        <v>44760</v>
      </c>
      <c r="G646" t="s">
        <v>2037</v>
      </c>
      <c r="H646" t="b">
        <v>0</v>
      </c>
      <c r="I646" s="1">
        <f>EOMONTH(tbl_Subscriptions[[#This Row],[Start_Date]],0)</f>
        <v>44651</v>
      </c>
      <c r="J646" s="1">
        <f>IF(tbl_Subscriptions[[#This Row],[Cancel_Date]]="","",EOMONTH(tbl_Subscriptions[[#This Row],[Cancel_Date]],0))</f>
        <v>44773</v>
      </c>
    </row>
    <row r="647" spans="1:10" x14ac:dyDescent="0.25">
      <c r="A647" t="s">
        <v>2677</v>
      </c>
      <c r="B647" t="s">
        <v>1909</v>
      </c>
      <c r="C647" t="s">
        <v>2027</v>
      </c>
      <c r="D647" s="1">
        <v>44478</v>
      </c>
      <c r="H647" t="b">
        <v>0</v>
      </c>
      <c r="I647" s="1">
        <f>EOMONTH(tbl_Subscriptions[[#This Row],[Start_Date]],0)</f>
        <v>44500</v>
      </c>
      <c r="J647" s="1" t="str">
        <f>IF(tbl_Subscriptions[[#This Row],[Cancel_Date]]="","",EOMONTH(tbl_Subscriptions[[#This Row],[Cancel_Date]],0))</f>
        <v/>
      </c>
    </row>
    <row r="648" spans="1:10" x14ac:dyDescent="0.25">
      <c r="A648" t="s">
        <v>2678</v>
      </c>
      <c r="B648" t="s">
        <v>870</v>
      </c>
      <c r="C648" t="s">
        <v>2034</v>
      </c>
      <c r="D648" s="1">
        <v>44851</v>
      </c>
      <c r="E648">
        <v>45045</v>
      </c>
      <c r="F648">
        <v>45045</v>
      </c>
      <c r="G648" t="s">
        <v>2037</v>
      </c>
      <c r="H648" t="b">
        <v>0</v>
      </c>
      <c r="I648" s="1">
        <f>EOMONTH(tbl_Subscriptions[[#This Row],[Start_Date]],0)</f>
        <v>44865</v>
      </c>
      <c r="J648" s="1">
        <f>IF(tbl_Subscriptions[[#This Row],[Cancel_Date]]="","",EOMONTH(tbl_Subscriptions[[#This Row],[Cancel_Date]],0))</f>
        <v>45046</v>
      </c>
    </row>
    <row r="649" spans="1:10" x14ac:dyDescent="0.25">
      <c r="A649" t="s">
        <v>2679</v>
      </c>
      <c r="B649" t="s">
        <v>530</v>
      </c>
      <c r="C649" t="s">
        <v>2034</v>
      </c>
      <c r="D649" s="1">
        <v>45007</v>
      </c>
      <c r="H649" t="b">
        <v>0</v>
      </c>
      <c r="I649" s="1">
        <f>EOMONTH(tbl_Subscriptions[[#This Row],[Start_Date]],0)</f>
        <v>45016</v>
      </c>
      <c r="J649" s="1" t="str">
        <f>IF(tbl_Subscriptions[[#This Row],[Cancel_Date]]="","",EOMONTH(tbl_Subscriptions[[#This Row],[Cancel_Date]],0))</f>
        <v/>
      </c>
    </row>
    <row r="650" spans="1:10" x14ac:dyDescent="0.25">
      <c r="A650" t="s">
        <v>2680</v>
      </c>
      <c r="B650" t="s">
        <v>1956</v>
      </c>
      <c r="C650" t="s">
        <v>2027</v>
      </c>
      <c r="D650" s="1">
        <v>44255</v>
      </c>
      <c r="H650" t="b">
        <v>0</v>
      </c>
      <c r="I650" s="1">
        <f>EOMONTH(tbl_Subscriptions[[#This Row],[Start_Date]],0)</f>
        <v>44255</v>
      </c>
      <c r="J650" s="1" t="str">
        <f>IF(tbl_Subscriptions[[#This Row],[Cancel_Date]]="","",EOMONTH(tbl_Subscriptions[[#This Row],[Cancel_Date]],0))</f>
        <v/>
      </c>
    </row>
    <row r="651" spans="1:10" x14ac:dyDescent="0.25">
      <c r="A651" t="s">
        <v>2681</v>
      </c>
      <c r="B651" t="s">
        <v>63</v>
      </c>
      <c r="C651" t="s">
        <v>2034</v>
      </c>
      <c r="D651" s="1">
        <v>44273</v>
      </c>
      <c r="H651" t="b">
        <v>0</v>
      </c>
      <c r="I651" s="1">
        <f>EOMONTH(tbl_Subscriptions[[#This Row],[Start_Date]],0)</f>
        <v>44286</v>
      </c>
      <c r="J651" s="1" t="str">
        <f>IF(tbl_Subscriptions[[#This Row],[Cancel_Date]]="","",EOMONTH(tbl_Subscriptions[[#This Row],[Cancel_Date]],0))</f>
        <v/>
      </c>
    </row>
    <row r="652" spans="1:10" x14ac:dyDescent="0.25">
      <c r="A652" t="s">
        <v>2682</v>
      </c>
      <c r="B652" t="s">
        <v>1150</v>
      </c>
      <c r="C652" t="s">
        <v>2031</v>
      </c>
      <c r="D652" s="1">
        <v>44884</v>
      </c>
      <c r="H652" t="b">
        <v>0</v>
      </c>
      <c r="I652" s="1">
        <f>EOMONTH(tbl_Subscriptions[[#This Row],[Start_Date]],0)</f>
        <v>44895</v>
      </c>
      <c r="J652" s="1" t="str">
        <f>IF(tbl_Subscriptions[[#This Row],[Cancel_Date]]="","",EOMONTH(tbl_Subscriptions[[#This Row],[Cancel_Date]],0))</f>
        <v/>
      </c>
    </row>
    <row r="653" spans="1:10" x14ac:dyDescent="0.25">
      <c r="A653" t="s">
        <v>2683</v>
      </c>
      <c r="B653" t="s">
        <v>237</v>
      </c>
      <c r="C653" t="s">
        <v>2034</v>
      </c>
      <c r="D653" s="1">
        <v>44849</v>
      </c>
      <c r="E653">
        <v>45082</v>
      </c>
      <c r="F653">
        <v>45082</v>
      </c>
      <c r="G653" t="s">
        <v>2041</v>
      </c>
      <c r="H653" t="b">
        <v>0</v>
      </c>
      <c r="I653" s="1">
        <f>EOMONTH(tbl_Subscriptions[[#This Row],[Start_Date]],0)</f>
        <v>44865</v>
      </c>
      <c r="J653" s="1">
        <f>IF(tbl_Subscriptions[[#This Row],[Cancel_Date]]="","",EOMONTH(tbl_Subscriptions[[#This Row],[Cancel_Date]],0))</f>
        <v>45107</v>
      </c>
    </row>
    <row r="654" spans="1:10" x14ac:dyDescent="0.25">
      <c r="A654" t="s">
        <v>2684</v>
      </c>
      <c r="B654" t="s">
        <v>461</v>
      </c>
      <c r="C654" t="s">
        <v>2027</v>
      </c>
      <c r="D654" s="1">
        <v>44612</v>
      </c>
      <c r="H654" t="b">
        <v>0</v>
      </c>
      <c r="I654" s="1">
        <f>EOMONTH(tbl_Subscriptions[[#This Row],[Start_Date]],0)</f>
        <v>44620</v>
      </c>
      <c r="J654" s="1" t="str">
        <f>IF(tbl_Subscriptions[[#This Row],[Cancel_Date]]="","",EOMONTH(tbl_Subscriptions[[#This Row],[Cancel_Date]],0))</f>
        <v/>
      </c>
    </row>
    <row r="655" spans="1:10" x14ac:dyDescent="0.25">
      <c r="A655" t="s">
        <v>2685</v>
      </c>
      <c r="B655" t="s">
        <v>1872</v>
      </c>
      <c r="C655" t="s">
        <v>2031</v>
      </c>
      <c r="D655" s="1">
        <v>44569</v>
      </c>
      <c r="H655" t="b">
        <v>0</v>
      </c>
      <c r="I655" s="1">
        <f>EOMONTH(tbl_Subscriptions[[#This Row],[Start_Date]],0)</f>
        <v>44592</v>
      </c>
      <c r="J655" s="1" t="str">
        <f>IF(tbl_Subscriptions[[#This Row],[Cancel_Date]]="","",EOMONTH(tbl_Subscriptions[[#This Row],[Cancel_Date]],0))</f>
        <v/>
      </c>
    </row>
    <row r="656" spans="1:10" x14ac:dyDescent="0.25">
      <c r="A656" t="s">
        <v>2686</v>
      </c>
      <c r="B656" t="s">
        <v>333</v>
      </c>
      <c r="C656" t="s">
        <v>2031</v>
      </c>
      <c r="D656" s="1">
        <v>44722</v>
      </c>
      <c r="E656">
        <v>44963</v>
      </c>
      <c r="F656">
        <v>44963</v>
      </c>
      <c r="G656" t="s">
        <v>2037</v>
      </c>
      <c r="H656" t="b">
        <v>0</v>
      </c>
      <c r="I656" s="1">
        <f>EOMONTH(tbl_Subscriptions[[#This Row],[Start_Date]],0)</f>
        <v>44742</v>
      </c>
      <c r="J656" s="1">
        <f>IF(tbl_Subscriptions[[#This Row],[Cancel_Date]]="","",EOMONTH(tbl_Subscriptions[[#This Row],[Cancel_Date]],0))</f>
        <v>44985</v>
      </c>
    </row>
    <row r="657" spans="1:10" x14ac:dyDescent="0.25">
      <c r="A657" t="s">
        <v>2687</v>
      </c>
      <c r="B657" t="s">
        <v>195</v>
      </c>
      <c r="C657" t="s">
        <v>2034</v>
      </c>
      <c r="D657" s="1">
        <v>45017</v>
      </c>
      <c r="H657" t="b">
        <v>0</v>
      </c>
      <c r="I657" s="1">
        <f>EOMONTH(tbl_Subscriptions[[#This Row],[Start_Date]],0)</f>
        <v>45046</v>
      </c>
      <c r="J657" s="1" t="str">
        <f>IF(tbl_Subscriptions[[#This Row],[Cancel_Date]]="","",EOMONTH(tbl_Subscriptions[[#This Row],[Cancel_Date]],0))</f>
        <v/>
      </c>
    </row>
    <row r="658" spans="1:10" x14ac:dyDescent="0.25">
      <c r="A658" t="s">
        <v>2688</v>
      </c>
      <c r="B658" t="s">
        <v>246</v>
      </c>
      <c r="C658" t="s">
        <v>2031</v>
      </c>
      <c r="D658" s="1">
        <v>44964</v>
      </c>
      <c r="H658" t="b">
        <v>0</v>
      </c>
      <c r="I658" s="1">
        <f>EOMONTH(tbl_Subscriptions[[#This Row],[Start_Date]],0)</f>
        <v>44985</v>
      </c>
      <c r="J658" s="1" t="str">
        <f>IF(tbl_Subscriptions[[#This Row],[Cancel_Date]]="","",EOMONTH(tbl_Subscriptions[[#This Row],[Cancel_Date]],0))</f>
        <v/>
      </c>
    </row>
    <row r="659" spans="1:10" x14ac:dyDescent="0.25">
      <c r="A659" t="s">
        <v>2689</v>
      </c>
      <c r="B659" t="s">
        <v>1745</v>
      </c>
      <c r="C659" t="s">
        <v>2027</v>
      </c>
      <c r="D659" s="1">
        <v>44892</v>
      </c>
      <c r="E659">
        <v>45082</v>
      </c>
      <c r="F659">
        <v>45082</v>
      </c>
      <c r="G659" t="s">
        <v>2037</v>
      </c>
      <c r="H659" t="b">
        <v>0</v>
      </c>
      <c r="I659" s="1">
        <f>EOMONTH(tbl_Subscriptions[[#This Row],[Start_Date]],0)</f>
        <v>44895</v>
      </c>
      <c r="J659" s="1">
        <f>IF(tbl_Subscriptions[[#This Row],[Cancel_Date]]="","",EOMONTH(tbl_Subscriptions[[#This Row],[Cancel_Date]],0))</f>
        <v>45107</v>
      </c>
    </row>
    <row r="660" spans="1:10" x14ac:dyDescent="0.25">
      <c r="A660" t="s">
        <v>2690</v>
      </c>
      <c r="B660" t="s">
        <v>1714</v>
      </c>
      <c r="C660" t="s">
        <v>2031</v>
      </c>
      <c r="D660" s="1">
        <v>44360</v>
      </c>
      <c r="H660" t="b">
        <v>0</v>
      </c>
      <c r="I660" s="1">
        <f>EOMONTH(tbl_Subscriptions[[#This Row],[Start_Date]],0)</f>
        <v>44377</v>
      </c>
      <c r="J660" s="1" t="str">
        <f>IF(tbl_Subscriptions[[#This Row],[Cancel_Date]]="","",EOMONTH(tbl_Subscriptions[[#This Row],[Cancel_Date]],0))</f>
        <v/>
      </c>
    </row>
    <row r="661" spans="1:10" x14ac:dyDescent="0.25">
      <c r="A661" t="s">
        <v>2691</v>
      </c>
      <c r="B661" t="s">
        <v>1948</v>
      </c>
      <c r="C661" t="s">
        <v>2034</v>
      </c>
      <c r="D661" s="1">
        <v>44228</v>
      </c>
      <c r="H661" t="b">
        <v>0</v>
      </c>
      <c r="I661" s="1">
        <f>EOMONTH(tbl_Subscriptions[[#This Row],[Start_Date]],0)</f>
        <v>44255</v>
      </c>
      <c r="J661" s="1" t="str">
        <f>IF(tbl_Subscriptions[[#This Row],[Cancel_Date]]="","",EOMONTH(tbl_Subscriptions[[#This Row],[Cancel_Date]],0))</f>
        <v/>
      </c>
    </row>
    <row r="662" spans="1:10" x14ac:dyDescent="0.25">
      <c r="A662" t="s">
        <v>2692</v>
      </c>
      <c r="B662" t="s">
        <v>285</v>
      </c>
      <c r="C662" t="s">
        <v>2034</v>
      </c>
      <c r="D662" s="1">
        <v>44343</v>
      </c>
      <c r="E662">
        <v>44480</v>
      </c>
      <c r="F662">
        <v>44480</v>
      </c>
      <c r="G662" t="s">
        <v>2037</v>
      </c>
      <c r="H662" t="b">
        <v>0</v>
      </c>
      <c r="I662" s="1">
        <f>EOMONTH(tbl_Subscriptions[[#This Row],[Start_Date]],0)</f>
        <v>44347</v>
      </c>
      <c r="J662" s="1">
        <f>IF(tbl_Subscriptions[[#This Row],[Cancel_Date]]="","",EOMONTH(tbl_Subscriptions[[#This Row],[Cancel_Date]],0))</f>
        <v>44500</v>
      </c>
    </row>
    <row r="663" spans="1:10" x14ac:dyDescent="0.25">
      <c r="A663" t="s">
        <v>2693</v>
      </c>
      <c r="B663" t="s">
        <v>888</v>
      </c>
      <c r="C663" t="s">
        <v>2031</v>
      </c>
      <c r="D663" s="1">
        <v>45066</v>
      </c>
      <c r="H663" t="b">
        <v>0</v>
      </c>
      <c r="I663" s="1">
        <f>EOMONTH(tbl_Subscriptions[[#This Row],[Start_Date]],0)</f>
        <v>45077</v>
      </c>
      <c r="J663" s="1" t="str">
        <f>IF(tbl_Subscriptions[[#This Row],[Cancel_Date]]="","",EOMONTH(tbl_Subscriptions[[#This Row],[Cancel_Date]],0))</f>
        <v/>
      </c>
    </row>
    <row r="664" spans="1:10" x14ac:dyDescent="0.25">
      <c r="A664" t="s">
        <v>2694</v>
      </c>
      <c r="B664" t="s">
        <v>856</v>
      </c>
      <c r="C664" t="s">
        <v>2027</v>
      </c>
      <c r="D664" s="1">
        <v>44819</v>
      </c>
      <c r="H664" t="b">
        <v>0</v>
      </c>
      <c r="I664" s="1">
        <f>EOMONTH(tbl_Subscriptions[[#This Row],[Start_Date]],0)</f>
        <v>44834</v>
      </c>
      <c r="J664" s="1" t="str">
        <f>IF(tbl_Subscriptions[[#This Row],[Cancel_Date]]="","",EOMONTH(tbl_Subscriptions[[#This Row],[Cancel_Date]],0))</f>
        <v/>
      </c>
    </row>
    <row r="665" spans="1:10" x14ac:dyDescent="0.25">
      <c r="A665" t="s">
        <v>2695</v>
      </c>
      <c r="B665" t="s">
        <v>1421</v>
      </c>
      <c r="C665" t="s">
        <v>2027</v>
      </c>
      <c r="D665" s="1">
        <v>44891</v>
      </c>
      <c r="H665" t="b">
        <v>0</v>
      </c>
      <c r="I665" s="1">
        <f>EOMONTH(tbl_Subscriptions[[#This Row],[Start_Date]],0)</f>
        <v>44895</v>
      </c>
      <c r="J665" s="1" t="str">
        <f>IF(tbl_Subscriptions[[#This Row],[Cancel_Date]]="","",EOMONTH(tbl_Subscriptions[[#This Row],[Cancel_Date]],0))</f>
        <v/>
      </c>
    </row>
    <row r="666" spans="1:10" x14ac:dyDescent="0.25">
      <c r="A666" t="s">
        <v>2696</v>
      </c>
      <c r="B666" t="s">
        <v>507</v>
      </c>
      <c r="C666" t="s">
        <v>2034</v>
      </c>
      <c r="D666" s="1">
        <v>44997</v>
      </c>
      <c r="E666">
        <v>45118</v>
      </c>
      <c r="F666">
        <v>45118</v>
      </c>
      <c r="G666" t="s">
        <v>2037</v>
      </c>
      <c r="H666" t="b">
        <v>0</v>
      </c>
      <c r="I666" s="1">
        <f>EOMONTH(tbl_Subscriptions[[#This Row],[Start_Date]],0)</f>
        <v>45016</v>
      </c>
      <c r="J666" s="1">
        <f>IF(tbl_Subscriptions[[#This Row],[Cancel_Date]]="","",EOMONTH(tbl_Subscriptions[[#This Row],[Cancel_Date]],0))</f>
        <v>45138</v>
      </c>
    </row>
    <row r="667" spans="1:10" x14ac:dyDescent="0.25">
      <c r="A667" t="s">
        <v>2697</v>
      </c>
      <c r="B667" t="s">
        <v>720</v>
      </c>
      <c r="C667" t="s">
        <v>2034</v>
      </c>
      <c r="D667" s="1">
        <v>44645</v>
      </c>
      <c r="H667" t="b">
        <v>0</v>
      </c>
      <c r="I667" s="1">
        <f>EOMONTH(tbl_Subscriptions[[#This Row],[Start_Date]],0)</f>
        <v>44651</v>
      </c>
      <c r="J667" s="1" t="str">
        <f>IF(tbl_Subscriptions[[#This Row],[Cancel_Date]]="","",EOMONTH(tbl_Subscriptions[[#This Row],[Cancel_Date]],0))</f>
        <v/>
      </c>
    </row>
    <row r="668" spans="1:10" x14ac:dyDescent="0.25">
      <c r="A668" t="s">
        <v>2698</v>
      </c>
      <c r="B668" t="s">
        <v>705</v>
      </c>
      <c r="C668" t="s">
        <v>2027</v>
      </c>
      <c r="D668" s="1">
        <v>44232</v>
      </c>
      <c r="H668" t="b">
        <v>0</v>
      </c>
      <c r="I668" s="1">
        <f>EOMONTH(tbl_Subscriptions[[#This Row],[Start_Date]],0)</f>
        <v>44255</v>
      </c>
      <c r="J668" s="1" t="str">
        <f>IF(tbl_Subscriptions[[#This Row],[Cancel_Date]]="","",EOMONTH(tbl_Subscriptions[[#This Row],[Cancel_Date]],0))</f>
        <v/>
      </c>
    </row>
    <row r="669" spans="1:10" x14ac:dyDescent="0.25">
      <c r="A669" t="s">
        <v>2699</v>
      </c>
      <c r="B669" t="s">
        <v>1332</v>
      </c>
      <c r="C669" t="s">
        <v>2031</v>
      </c>
      <c r="D669" s="1">
        <v>44326</v>
      </c>
      <c r="H669" t="b">
        <v>0</v>
      </c>
      <c r="I669" s="1">
        <f>EOMONTH(tbl_Subscriptions[[#This Row],[Start_Date]],0)</f>
        <v>44347</v>
      </c>
      <c r="J669" s="1" t="str">
        <f>IF(tbl_Subscriptions[[#This Row],[Cancel_Date]]="","",EOMONTH(tbl_Subscriptions[[#This Row],[Cancel_Date]],0))</f>
        <v/>
      </c>
    </row>
    <row r="670" spans="1:10" x14ac:dyDescent="0.25">
      <c r="A670" t="s">
        <v>2700</v>
      </c>
      <c r="B670" t="s">
        <v>1014</v>
      </c>
      <c r="C670" t="s">
        <v>2031</v>
      </c>
      <c r="D670" s="1">
        <v>44265</v>
      </c>
      <c r="H670" t="b">
        <v>0</v>
      </c>
      <c r="I670" s="1">
        <f>EOMONTH(tbl_Subscriptions[[#This Row],[Start_Date]],0)</f>
        <v>44286</v>
      </c>
      <c r="J670" s="1" t="str">
        <f>IF(tbl_Subscriptions[[#This Row],[Cancel_Date]]="","",EOMONTH(tbl_Subscriptions[[#This Row],[Cancel_Date]],0))</f>
        <v/>
      </c>
    </row>
    <row r="671" spans="1:10" x14ac:dyDescent="0.25">
      <c r="A671" t="s">
        <v>2701</v>
      </c>
      <c r="B671" t="s">
        <v>375</v>
      </c>
      <c r="C671" t="s">
        <v>2031</v>
      </c>
      <c r="D671" s="1">
        <v>44438</v>
      </c>
      <c r="H671" t="b">
        <v>0</v>
      </c>
      <c r="I671" s="1">
        <f>EOMONTH(tbl_Subscriptions[[#This Row],[Start_Date]],0)</f>
        <v>44439</v>
      </c>
      <c r="J671" s="1" t="str">
        <f>IF(tbl_Subscriptions[[#This Row],[Cancel_Date]]="","",EOMONTH(tbl_Subscriptions[[#This Row],[Cancel_Date]],0))</f>
        <v/>
      </c>
    </row>
    <row r="672" spans="1:10" x14ac:dyDescent="0.25">
      <c r="A672" t="s">
        <v>2702</v>
      </c>
      <c r="B672" t="s">
        <v>1699</v>
      </c>
      <c r="C672" t="s">
        <v>2031</v>
      </c>
      <c r="D672" s="1">
        <v>44994</v>
      </c>
      <c r="H672" t="b">
        <v>0</v>
      </c>
      <c r="I672" s="1">
        <f>EOMONTH(tbl_Subscriptions[[#This Row],[Start_Date]],0)</f>
        <v>45016</v>
      </c>
      <c r="J672" s="1" t="str">
        <f>IF(tbl_Subscriptions[[#This Row],[Cancel_Date]]="","",EOMONTH(tbl_Subscriptions[[#This Row],[Cancel_Date]],0))</f>
        <v/>
      </c>
    </row>
    <row r="673" spans="1:10" x14ac:dyDescent="0.25">
      <c r="A673" t="s">
        <v>2703</v>
      </c>
      <c r="B673" t="s">
        <v>1786</v>
      </c>
      <c r="C673" t="s">
        <v>2027</v>
      </c>
      <c r="D673" s="1">
        <v>44857</v>
      </c>
      <c r="H673" t="b">
        <v>1</v>
      </c>
      <c r="I673" s="1">
        <f>EOMONTH(tbl_Subscriptions[[#This Row],[Start_Date]],0)</f>
        <v>44865</v>
      </c>
      <c r="J673" s="1" t="str">
        <f>IF(tbl_Subscriptions[[#This Row],[Cancel_Date]]="","",EOMONTH(tbl_Subscriptions[[#This Row],[Cancel_Date]],0))</f>
        <v/>
      </c>
    </row>
    <row r="674" spans="1:10" x14ac:dyDescent="0.25">
      <c r="A674" t="s">
        <v>2704</v>
      </c>
      <c r="B674" t="s">
        <v>890</v>
      </c>
      <c r="C674" t="s">
        <v>2034</v>
      </c>
      <c r="D674" s="1">
        <v>44572</v>
      </c>
      <c r="H674" t="b">
        <v>1</v>
      </c>
      <c r="I674" s="1">
        <f>EOMONTH(tbl_Subscriptions[[#This Row],[Start_Date]],0)</f>
        <v>44592</v>
      </c>
      <c r="J674" s="1" t="str">
        <f>IF(tbl_Subscriptions[[#This Row],[Cancel_Date]]="","",EOMONTH(tbl_Subscriptions[[#This Row],[Cancel_Date]],0))</f>
        <v/>
      </c>
    </row>
    <row r="675" spans="1:10" x14ac:dyDescent="0.25">
      <c r="A675" t="s">
        <v>2705</v>
      </c>
      <c r="B675" t="s">
        <v>1992</v>
      </c>
      <c r="C675" t="s">
        <v>2034</v>
      </c>
      <c r="D675" s="1">
        <v>44567</v>
      </c>
      <c r="H675" t="b">
        <v>0</v>
      </c>
      <c r="I675" s="1">
        <f>EOMONTH(tbl_Subscriptions[[#This Row],[Start_Date]],0)</f>
        <v>44592</v>
      </c>
      <c r="J675" s="1" t="str">
        <f>IF(tbl_Subscriptions[[#This Row],[Cancel_Date]]="","",EOMONTH(tbl_Subscriptions[[#This Row],[Cancel_Date]],0))</f>
        <v/>
      </c>
    </row>
    <row r="676" spans="1:10" x14ac:dyDescent="0.25">
      <c r="A676" t="s">
        <v>2706</v>
      </c>
      <c r="B676" t="s">
        <v>222</v>
      </c>
      <c r="C676" t="s">
        <v>2031</v>
      </c>
      <c r="D676" s="1">
        <v>44589</v>
      </c>
      <c r="H676" t="b">
        <v>0</v>
      </c>
      <c r="I676" s="1">
        <f>EOMONTH(tbl_Subscriptions[[#This Row],[Start_Date]],0)</f>
        <v>44592</v>
      </c>
      <c r="J676" s="1" t="str">
        <f>IF(tbl_Subscriptions[[#This Row],[Cancel_Date]]="","",EOMONTH(tbl_Subscriptions[[#This Row],[Cancel_Date]],0))</f>
        <v/>
      </c>
    </row>
    <row r="677" spans="1:10" x14ac:dyDescent="0.25">
      <c r="A677" t="s">
        <v>2707</v>
      </c>
      <c r="B677" t="s">
        <v>1255</v>
      </c>
      <c r="C677" t="s">
        <v>2027</v>
      </c>
      <c r="D677" s="1">
        <v>44777</v>
      </c>
      <c r="H677" t="b">
        <v>1</v>
      </c>
      <c r="I677" s="1">
        <f>EOMONTH(tbl_Subscriptions[[#This Row],[Start_Date]],0)</f>
        <v>44804</v>
      </c>
      <c r="J677" s="1" t="str">
        <f>IF(tbl_Subscriptions[[#This Row],[Cancel_Date]]="","",EOMONTH(tbl_Subscriptions[[#This Row],[Cancel_Date]],0))</f>
        <v/>
      </c>
    </row>
    <row r="678" spans="1:10" x14ac:dyDescent="0.25">
      <c r="A678" t="s">
        <v>2708</v>
      </c>
      <c r="B678" t="s">
        <v>570</v>
      </c>
      <c r="C678" t="s">
        <v>2027</v>
      </c>
      <c r="D678" s="1">
        <v>44230</v>
      </c>
      <c r="H678" t="b">
        <v>0</v>
      </c>
      <c r="I678" s="1">
        <f>EOMONTH(tbl_Subscriptions[[#This Row],[Start_Date]],0)</f>
        <v>44255</v>
      </c>
      <c r="J678" s="1" t="str">
        <f>IF(tbl_Subscriptions[[#This Row],[Cancel_Date]]="","",EOMONTH(tbl_Subscriptions[[#This Row],[Cancel_Date]],0))</f>
        <v/>
      </c>
    </row>
    <row r="679" spans="1:10" x14ac:dyDescent="0.25">
      <c r="A679" t="s">
        <v>2709</v>
      </c>
      <c r="B679" t="s">
        <v>1829</v>
      </c>
      <c r="C679" t="s">
        <v>2031</v>
      </c>
      <c r="D679" s="1">
        <v>44816</v>
      </c>
      <c r="H679" t="b">
        <v>0</v>
      </c>
      <c r="I679" s="1">
        <f>EOMONTH(tbl_Subscriptions[[#This Row],[Start_Date]],0)</f>
        <v>44834</v>
      </c>
      <c r="J679" s="1" t="str">
        <f>IF(tbl_Subscriptions[[#This Row],[Cancel_Date]]="","",EOMONTH(tbl_Subscriptions[[#This Row],[Cancel_Date]],0))</f>
        <v/>
      </c>
    </row>
    <row r="680" spans="1:10" x14ac:dyDescent="0.25">
      <c r="A680" t="s">
        <v>2710</v>
      </c>
      <c r="B680" t="s">
        <v>341</v>
      </c>
      <c r="C680" t="s">
        <v>2031</v>
      </c>
      <c r="D680" s="1">
        <v>44354</v>
      </c>
      <c r="E680">
        <v>44438</v>
      </c>
      <c r="F680">
        <v>44438</v>
      </c>
      <c r="G680" t="s">
        <v>2028</v>
      </c>
      <c r="H680" t="b">
        <v>0</v>
      </c>
      <c r="I680" s="1">
        <f>EOMONTH(tbl_Subscriptions[[#This Row],[Start_Date]],0)</f>
        <v>44377</v>
      </c>
      <c r="J680" s="1">
        <f>IF(tbl_Subscriptions[[#This Row],[Cancel_Date]]="","",EOMONTH(tbl_Subscriptions[[#This Row],[Cancel_Date]],0))</f>
        <v>44439</v>
      </c>
    </row>
    <row r="681" spans="1:10" x14ac:dyDescent="0.25">
      <c r="A681" t="s">
        <v>2711</v>
      </c>
      <c r="B681" t="s">
        <v>612</v>
      </c>
      <c r="C681" t="s">
        <v>2031</v>
      </c>
      <c r="D681" s="1">
        <v>44892</v>
      </c>
      <c r="H681" t="b">
        <v>0</v>
      </c>
      <c r="I681" s="1">
        <f>EOMONTH(tbl_Subscriptions[[#This Row],[Start_Date]],0)</f>
        <v>44895</v>
      </c>
      <c r="J681" s="1" t="str">
        <f>IF(tbl_Subscriptions[[#This Row],[Cancel_Date]]="","",EOMONTH(tbl_Subscriptions[[#This Row],[Cancel_Date]],0))</f>
        <v/>
      </c>
    </row>
    <row r="682" spans="1:10" x14ac:dyDescent="0.25">
      <c r="A682" t="s">
        <v>2712</v>
      </c>
      <c r="B682" t="s">
        <v>199</v>
      </c>
      <c r="C682" t="s">
        <v>2034</v>
      </c>
      <c r="D682" s="1">
        <v>44657</v>
      </c>
      <c r="E682">
        <v>44715</v>
      </c>
      <c r="F682">
        <v>44715</v>
      </c>
      <c r="G682" t="s">
        <v>2028</v>
      </c>
      <c r="H682" t="b">
        <v>0</v>
      </c>
      <c r="I682" s="1">
        <f>EOMONTH(tbl_Subscriptions[[#This Row],[Start_Date]],0)</f>
        <v>44681</v>
      </c>
      <c r="J682" s="1">
        <f>IF(tbl_Subscriptions[[#This Row],[Cancel_Date]]="","",EOMONTH(tbl_Subscriptions[[#This Row],[Cancel_Date]],0))</f>
        <v>44742</v>
      </c>
    </row>
    <row r="683" spans="1:10" x14ac:dyDescent="0.25">
      <c r="A683" t="s">
        <v>2713</v>
      </c>
      <c r="B683" t="s">
        <v>517</v>
      </c>
      <c r="C683" t="s">
        <v>2031</v>
      </c>
      <c r="D683" s="1">
        <v>44576</v>
      </c>
      <c r="E683">
        <v>44688</v>
      </c>
      <c r="F683">
        <v>44688</v>
      </c>
      <c r="G683" t="s">
        <v>2041</v>
      </c>
      <c r="H683" t="b">
        <v>1</v>
      </c>
      <c r="I683" s="1">
        <f>EOMONTH(tbl_Subscriptions[[#This Row],[Start_Date]],0)</f>
        <v>44592</v>
      </c>
      <c r="J683" s="1">
        <f>IF(tbl_Subscriptions[[#This Row],[Cancel_Date]]="","",EOMONTH(tbl_Subscriptions[[#This Row],[Cancel_Date]],0))</f>
        <v>44712</v>
      </c>
    </row>
    <row r="684" spans="1:10" x14ac:dyDescent="0.25">
      <c r="A684" t="s">
        <v>2714</v>
      </c>
      <c r="B684" t="s">
        <v>1362</v>
      </c>
      <c r="C684" t="s">
        <v>2034</v>
      </c>
      <c r="D684" s="1">
        <v>44577</v>
      </c>
      <c r="H684" t="b">
        <v>0</v>
      </c>
      <c r="I684" s="1">
        <f>EOMONTH(tbl_Subscriptions[[#This Row],[Start_Date]],0)</f>
        <v>44592</v>
      </c>
      <c r="J684" s="1" t="str">
        <f>IF(tbl_Subscriptions[[#This Row],[Cancel_Date]]="","",EOMONTH(tbl_Subscriptions[[#This Row],[Cancel_Date]],0))</f>
        <v/>
      </c>
    </row>
    <row r="685" spans="1:10" x14ac:dyDescent="0.25">
      <c r="A685" t="s">
        <v>2715</v>
      </c>
      <c r="B685" t="s">
        <v>101</v>
      </c>
      <c r="C685" t="s">
        <v>2027</v>
      </c>
      <c r="D685" s="1">
        <v>44651</v>
      </c>
      <c r="E685">
        <v>44712</v>
      </c>
      <c r="F685">
        <v>44712</v>
      </c>
      <c r="G685" t="s">
        <v>2037</v>
      </c>
      <c r="H685" t="b">
        <v>0</v>
      </c>
      <c r="I685" s="1">
        <f>EOMONTH(tbl_Subscriptions[[#This Row],[Start_Date]],0)</f>
        <v>44651</v>
      </c>
      <c r="J685" s="1">
        <f>IF(tbl_Subscriptions[[#This Row],[Cancel_Date]]="","",EOMONTH(tbl_Subscriptions[[#This Row],[Cancel_Date]],0))</f>
        <v>44712</v>
      </c>
    </row>
    <row r="686" spans="1:10" x14ac:dyDescent="0.25">
      <c r="A686" t="s">
        <v>2716</v>
      </c>
      <c r="B686" t="s">
        <v>321</v>
      </c>
      <c r="C686" t="s">
        <v>2027</v>
      </c>
      <c r="D686" s="1">
        <v>44978</v>
      </c>
      <c r="H686" t="b">
        <v>0</v>
      </c>
      <c r="I686" s="1">
        <f>EOMONTH(tbl_Subscriptions[[#This Row],[Start_Date]],0)</f>
        <v>44985</v>
      </c>
      <c r="J686" s="1" t="str">
        <f>IF(tbl_Subscriptions[[#This Row],[Cancel_Date]]="","",EOMONTH(tbl_Subscriptions[[#This Row],[Cancel_Date]],0))</f>
        <v/>
      </c>
    </row>
    <row r="687" spans="1:10" x14ac:dyDescent="0.25">
      <c r="A687" t="s">
        <v>2717</v>
      </c>
      <c r="B687" t="s">
        <v>280</v>
      </c>
      <c r="C687" t="s">
        <v>2034</v>
      </c>
      <c r="D687" s="1">
        <v>44275</v>
      </c>
      <c r="E687">
        <v>44321</v>
      </c>
      <c r="F687">
        <v>44321</v>
      </c>
      <c r="G687" t="s">
        <v>2041</v>
      </c>
      <c r="H687" t="b">
        <v>0</v>
      </c>
      <c r="I687" s="1">
        <f>EOMONTH(tbl_Subscriptions[[#This Row],[Start_Date]],0)</f>
        <v>44286</v>
      </c>
      <c r="J687" s="1">
        <f>IF(tbl_Subscriptions[[#This Row],[Cancel_Date]]="","",EOMONTH(tbl_Subscriptions[[#This Row],[Cancel_Date]],0))</f>
        <v>44347</v>
      </c>
    </row>
    <row r="688" spans="1:10" x14ac:dyDescent="0.25">
      <c r="A688" t="s">
        <v>2718</v>
      </c>
      <c r="B688" t="s">
        <v>802</v>
      </c>
      <c r="C688" t="s">
        <v>2034</v>
      </c>
      <c r="D688" s="1">
        <v>44784</v>
      </c>
      <c r="H688" t="b">
        <v>0</v>
      </c>
      <c r="I688" s="1">
        <f>EOMONTH(tbl_Subscriptions[[#This Row],[Start_Date]],0)</f>
        <v>44804</v>
      </c>
      <c r="J688" s="1" t="str">
        <f>IF(tbl_Subscriptions[[#This Row],[Cancel_Date]]="","",EOMONTH(tbl_Subscriptions[[#This Row],[Cancel_Date]],0))</f>
        <v/>
      </c>
    </row>
    <row r="689" spans="1:10" x14ac:dyDescent="0.25">
      <c r="A689" t="s">
        <v>2719</v>
      </c>
      <c r="B689" t="s">
        <v>1242</v>
      </c>
      <c r="C689" t="s">
        <v>2034</v>
      </c>
      <c r="D689" s="1">
        <v>44337</v>
      </c>
      <c r="E689">
        <v>44481</v>
      </c>
      <c r="F689">
        <v>44481</v>
      </c>
      <c r="G689" t="s">
        <v>2037</v>
      </c>
      <c r="H689" t="b">
        <v>0</v>
      </c>
      <c r="I689" s="1">
        <f>EOMONTH(tbl_Subscriptions[[#This Row],[Start_Date]],0)</f>
        <v>44347</v>
      </c>
      <c r="J689" s="1">
        <f>IF(tbl_Subscriptions[[#This Row],[Cancel_Date]]="","",EOMONTH(tbl_Subscriptions[[#This Row],[Cancel_Date]],0))</f>
        <v>44500</v>
      </c>
    </row>
    <row r="690" spans="1:10" x14ac:dyDescent="0.25">
      <c r="A690" t="s">
        <v>2720</v>
      </c>
      <c r="B690" t="s">
        <v>1282</v>
      </c>
      <c r="C690" t="s">
        <v>2034</v>
      </c>
      <c r="D690" s="1">
        <v>44739</v>
      </c>
      <c r="H690" t="b">
        <v>0</v>
      </c>
      <c r="I690" s="1">
        <f>EOMONTH(tbl_Subscriptions[[#This Row],[Start_Date]],0)</f>
        <v>44742</v>
      </c>
      <c r="J690" s="1" t="str">
        <f>IF(tbl_Subscriptions[[#This Row],[Cancel_Date]]="","",EOMONTH(tbl_Subscriptions[[#This Row],[Cancel_Date]],0))</f>
        <v/>
      </c>
    </row>
    <row r="691" spans="1:10" x14ac:dyDescent="0.25">
      <c r="A691" t="s">
        <v>2721</v>
      </c>
      <c r="B691" t="s">
        <v>932</v>
      </c>
      <c r="C691" t="s">
        <v>2031</v>
      </c>
      <c r="D691" s="1">
        <v>44572</v>
      </c>
      <c r="H691" t="b">
        <v>0</v>
      </c>
      <c r="I691" s="1">
        <f>EOMONTH(tbl_Subscriptions[[#This Row],[Start_Date]],0)</f>
        <v>44592</v>
      </c>
      <c r="J691" s="1" t="str">
        <f>IF(tbl_Subscriptions[[#This Row],[Cancel_Date]]="","",EOMONTH(tbl_Subscriptions[[#This Row],[Cancel_Date]],0))</f>
        <v/>
      </c>
    </row>
    <row r="692" spans="1:10" x14ac:dyDescent="0.25">
      <c r="A692" t="s">
        <v>2722</v>
      </c>
      <c r="B692" t="s">
        <v>710</v>
      </c>
      <c r="C692" t="s">
        <v>2027</v>
      </c>
      <c r="D692" s="1">
        <v>44604</v>
      </c>
      <c r="H692" t="b">
        <v>0</v>
      </c>
      <c r="I692" s="1">
        <f>EOMONTH(tbl_Subscriptions[[#This Row],[Start_Date]],0)</f>
        <v>44620</v>
      </c>
      <c r="J692" s="1" t="str">
        <f>IF(tbl_Subscriptions[[#This Row],[Cancel_Date]]="","",EOMONTH(tbl_Subscriptions[[#This Row],[Cancel_Date]],0))</f>
        <v/>
      </c>
    </row>
    <row r="693" spans="1:10" x14ac:dyDescent="0.25">
      <c r="A693" t="s">
        <v>2723</v>
      </c>
      <c r="B693" t="s">
        <v>962</v>
      </c>
      <c r="C693" t="s">
        <v>2031</v>
      </c>
      <c r="D693" s="1">
        <v>44518</v>
      </c>
      <c r="H693" t="b">
        <v>0</v>
      </c>
      <c r="I693" s="1">
        <f>EOMONTH(tbl_Subscriptions[[#This Row],[Start_Date]],0)</f>
        <v>44530</v>
      </c>
      <c r="J693" s="1" t="str">
        <f>IF(tbl_Subscriptions[[#This Row],[Cancel_Date]]="","",EOMONTH(tbl_Subscriptions[[#This Row],[Cancel_Date]],0))</f>
        <v/>
      </c>
    </row>
    <row r="694" spans="1:10" x14ac:dyDescent="0.25">
      <c r="A694" t="s">
        <v>2724</v>
      </c>
      <c r="B694" t="s">
        <v>701</v>
      </c>
      <c r="C694" t="s">
        <v>2034</v>
      </c>
      <c r="D694" s="1">
        <v>44862</v>
      </c>
      <c r="H694" t="b">
        <v>1</v>
      </c>
      <c r="I694" s="1">
        <f>EOMONTH(tbl_Subscriptions[[#This Row],[Start_Date]],0)</f>
        <v>44865</v>
      </c>
      <c r="J694" s="1" t="str">
        <f>IF(tbl_Subscriptions[[#This Row],[Cancel_Date]]="","",EOMONTH(tbl_Subscriptions[[#This Row],[Cancel_Date]],0))</f>
        <v/>
      </c>
    </row>
    <row r="695" spans="1:10" x14ac:dyDescent="0.25">
      <c r="A695" t="s">
        <v>2725</v>
      </c>
      <c r="B695" t="s">
        <v>1337</v>
      </c>
      <c r="C695" t="s">
        <v>2031</v>
      </c>
      <c r="D695" s="1">
        <v>44482</v>
      </c>
      <c r="H695" t="b">
        <v>0</v>
      </c>
      <c r="I695" s="1">
        <f>EOMONTH(tbl_Subscriptions[[#This Row],[Start_Date]],0)</f>
        <v>44500</v>
      </c>
      <c r="J695" s="1" t="str">
        <f>IF(tbl_Subscriptions[[#This Row],[Cancel_Date]]="","",EOMONTH(tbl_Subscriptions[[#This Row],[Cancel_Date]],0))</f>
        <v/>
      </c>
    </row>
    <row r="696" spans="1:10" x14ac:dyDescent="0.25">
      <c r="A696" t="s">
        <v>2726</v>
      </c>
      <c r="B696" t="s">
        <v>1554</v>
      </c>
      <c r="C696" t="s">
        <v>2031</v>
      </c>
      <c r="D696" s="1">
        <v>44452</v>
      </c>
      <c r="E696">
        <v>44677</v>
      </c>
      <c r="F696">
        <v>44677</v>
      </c>
      <c r="G696" t="s">
        <v>2041</v>
      </c>
      <c r="H696" t="b">
        <v>1</v>
      </c>
      <c r="I696" s="1">
        <f>EOMONTH(tbl_Subscriptions[[#This Row],[Start_Date]],0)</f>
        <v>44469</v>
      </c>
      <c r="J696" s="1">
        <f>IF(tbl_Subscriptions[[#This Row],[Cancel_Date]]="","",EOMONTH(tbl_Subscriptions[[#This Row],[Cancel_Date]],0))</f>
        <v>44681</v>
      </c>
    </row>
    <row r="697" spans="1:10" x14ac:dyDescent="0.25">
      <c r="A697" t="s">
        <v>2727</v>
      </c>
      <c r="B697" t="s">
        <v>707</v>
      </c>
      <c r="C697" t="s">
        <v>2027</v>
      </c>
      <c r="D697" s="1">
        <v>44313</v>
      </c>
      <c r="H697" t="b">
        <v>0</v>
      </c>
      <c r="I697" s="1">
        <f>EOMONTH(tbl_Subscriptions[[#This Row],[Start_Date]],0)</f>
        <v>44316</v>
      </c>
      <c r="J697" s="1" t="str">
        <f>IF(tbl_Subscriptions[[#This Row],[Cancel_Date]]="","",EOMONTH(tbl_Subscriptions[[#This Row],[Cancel_Date]],0))</f>
        <v/>
      </c>
    </row>
    <row r="698" spans="1:10" x14ac:dyDescent="0.25">
      <c r="A698" t="s">
        <v>2728</v>
      </c>
      <c r="B698" t="s">
        <v>1923</v>
      </c>
      <c r="C698" t="s">
        <v>2031</v>
      </c>
      <c r="D698" s="1">
        <v>44223</v>
      </c>
      <c r="H698" t="b">
        <v>1</v>
      </c>
      <c r="I698" s="1">
        <f>EOMONTH(tbl_Subscriptions[[#This Row],[Start_Date]],0)</f>
        <v>44227</v>
      </c>
      <c r="J698" s="1" t="str">
        <f>IF(tbl_Subscriptions[[#This Row],[Cancel_Date]]="","",EOMONTH(tbl_Subscriptions[[#This Row],[Cancel_Date]],0))</f>
        <v/>
      </c>
    </row>
    <row r="699" spans="1:10" x14ac:dyDescent="0.25">
      <c r="A699" t="s">
        <v>2729</v>
      </c>
      <c r="B699" t="s">
        <v>414</v>
      </c>
      <c r="C699" t="s">
        <v>2027</v>
      </c>
      <c r="D699" s="1">
        <v>44950</v>
      </c>
      <c r="H699" t="b">
        <v>0</v>
      </c>
      <c r="I699" s="1">
        <f>EOMONTH(tbl_Subscriptions[[#This Row],[Start_Date]],0)</f>
        <v>44957</v>
      </c>
      <c r="J699" s="1" t="str">
        <f>IF(tbl_Subscriptions[[#This Row],[Cancel_Date]]="","",EOMONTH(tbl_Subscriptions[[#This Row],[Cancel_Date]],0))</f>
        <v/>
      </c>
    </row>
    <row r="700" spans="1:10" x14ac:dyDescent="0.25">
      <c r="A700" t="s">
        <v>2730</v>
      </c>
      <c r="B700" t="s">
        <v>1791</v>
      </c>
      <c r="C700" t="s">
        <v>2034</v>
      </c>
      <c r="D700" s="1">
        <v>44387</v>
      </c>
      <c r="H700" t="b">
        <v>1</v>
      </c>
      <c r="I700" s="1">
        <f>EOMONTH(tbl_Subscriptions[[#This Row],[Start_Date]],0)</f>
        <v>44408</v>
      </c>
      <c r="J700" s="1" t="str">
        <f>IF(tbl_Subscriptions[[#This Row],[Cancel_Date]]="","",EOMONTH(tbl_Subscriptions[[#This Row],[Cancel_Date]],0))</f>
        <v/>
      </c>
    </row>
    <row r="701" spans="1:10" x14ac:dyDescent="0.25">
      <c r="A701" t="s">
        <v>2731</v>
      </c>
      <c r="B701" t="s">
        <v>1180</v>
      </c>
      <c r="C701" t="s">
        <v>2031</v>
      </c>
      <c r="D701" s="1">
        <v>44708</v>
      </c>
      <c r="E701">
        <v>44866</v>
      </c>
      <c r="F701">
        <v>44866</v>
      </c>
      <c r="G701" t="s">
        <v>2028</v>
      </c>
      <c r="H701" t="b">
        <v>1</v>
      </c>
      <c r="I701" s="1">
        <f>EOMONTH(tbl_Subscriptions[[#This Row],[Start_Date]],0)</f>
        <v>44712</v>
      </c>
      <c r="J701" s="1">
        <f>IF(tbl_Subscriptions[[#This Row],[Cancel_Date]]="","",EOMONTH(tbl_Subscriptions[[#This Row],[Cancel_Date]],0))</f>
        <v>44895</v>
      </c>
    </row>
    <row r="702" spans="1:10" x14ac:dyDescent="0.25">
      <c r="A702" t="s">
        <v>2732</v>
      </c>
      <c r="B702" t="s">
        <v>857</v>
      </c>
      <c r="C702" t="s">
        <v>2034</v>
      </c>
      <c r="D702" s="1">
        <v>44727</v>
      </c>
      <c r="H702" t="b">
        <v>0</v>
      </c>
      <c r="I702" s="1">
        <f>EOMONTH(tbl_Subscriptions[[#This Row],[Start_Date]],0)</f>
        <v>44742</v>
      </c>
      <c r="J702" s="1" t="str">
        <f>IF(tbl_Subscriptions[[#This Row],[Cancel_Date]]="","",EOMONTH(tbl_Subscriptions[[#This Row],[Cancel_Date]],0))</f>
        <v/>
      </c>
    </row>
    <row r="703" spans="1:10" x14ac:dyDescent="0.25">
      <c r="A703" t="s">
        <v>2733</v>
      </c>
      <c r="B703" t="s">
        <v>896</v>
      </c>
      <c r="C703" t="s">
        <v>2027</v>
      </c>
      <c r="D703" s="1">
        <v>44593</v>
      </c>
      <c r="H703" t="b">
        <v>0</v>
      </c>
      <c r="I703" s="1">
        <f>EOMONTH(tbl_Subscriptions[[#This Row],[Start_Date]],0)</f>
        <v>44620</v>
      </c>
      <c r="J703" s="1" t="str">
        <f>IF(tbl_Subscriptions[[#This Row],[Cancel_Date]]="","",EOMONTH(tbl_Subscriptions[[#This Row],[Cancel_Date]],0))</f>
        <v/>
      </c>
    </row>
    <row r="704" spans="1:10" x14ac:dyDescent="0.25">
      <c r="A704" t="s">
        <v>2734</v>
      </c>
      <c r="B704" t="s">
        <v>841</v>
      </c>
      <c r="C704" t="s">
        <v>2034</v>
      </c>
      <c r="D704" s="1">
        <v>44772</v>
      </c>
      <c r="H704" t="b">
        <v>1</v>
      </c>
      <c r="I704" s="1">
        <f>EOMONTH(tbl_Subscriptions[[#This Row],[Start_Date]],0)</f>
        <v>44773</v>
      </c>
      <c r="J704" s="1" t="str">
        <f>IF(tbl_Subscriptions[[#This Row],[Cancel_Date]]="","",EOMONTH(tbl_Subscriptions[[#This Row],[Cancel_Date]],0))</f>
        <v/>
      </c>
    </row>
    <row r="705" spans="1:10" x14ac:dyDescent="0.25">
      <c r="A705" t="s">
        <v>2735</v>
      </c>
      <c r="B705" t="s">
        <v>1171</v>
      </c>
      <c r="C705" t="s">
        <v>2034</v>
      </c>
      <c r="D705" s="1">
        <v>44317</v>
      </c>
      <c r="H705" t="b">
        <v>1</v>
      </c>
      <c r="I705" s="1">
        <f>EOMONTH(tbl_Subscriptions[[#This Row],[Start_Date]],0)</f>
        <v>44347</v>
      </c>
      <c r="J705" s="1" t="str">
        <f>IF(tbl_Subscriptions[[#This Row],[Cancel_Date]]="","",EOMONTH(tbl_Subscriptions[[#This Row],[Cancel_Date]],0))</f>
        <v/>
      </c>
    </row>
    <row r="706" spans="1:10" x14ac:dyDescent="0.25">
      <c r="A706" t="s">
        <v>2736</v>
      </c>
      <c r="B706" t="s">
        <v>67</v>
      </c>
      <c r="C706" t="s">
        <v>2027</v>
      </c>
      <c r="D706" s="1">
        <v>44465</v>
      </c>
      <c r="H706" t="b">
        <v>1</v>
      </c>
      <c r="I706" s="1">
        <f>EOMONTH(tbl_Subscriptions[[#This Row],[Start_Date]],0)</f>
        <v>44469</v>
      </c>
      <c r="J706" s="1" t="str">
        <f>IF(tbl_Subscriptions[[#This Row],[Cancel_Date]]="","",EOMONTH(tbl_Subscriptions[[#This Row],[Cancel_Date]],0))</f>
        <v/>
      </c>
    </row>
    <row r="707" spans="1:10" x14ac:dyDescent="0.25">
      <c r="A707" t="s">
        <v>2737</v>
      </c>
      <c r="B707" t="s">
        <v>1718</v>
      </c>
      <c r="C707" t="s">
        <v>2034</v>
      </c>
      <c r="D707" s="1">
        <v>44990</v>
      </c>
      <c r="H707" t="b">
        <v>0</v>
      </c>
      <c r="I707" s="1">
        <f>EOMONTH(tbl_Subscriptions[[#This Row],[Start_Date]],0)</f>
        <v>45016</v>
      </c>
      <c r="J707" s="1" t="str">
        <f>IF(tbl_Subscriptions[[#This Row],[Cancel_Date]]="","",EOMONTH(tbl_Subscriptions[[#This Row],[Cancel_Date]],0))</f>
        <v/>
      </c>
    </row>
    <row r="708" spans="1:10" x14ac:dyDescent="0.25">
      <c r="A708" t="s">
        <v>2738</v>
      </c>
      <c r="B708" t="s">
        <v>807</v>
      </c>
      <c r="C708" t="s">
        <v>2034</v>
      </c>
      <c r="D708" s="1">
        <v>44463</v>
      </c>
      <c r="H708" t="b">
        <v>0</v>
      </c>
      <c r="I708" s="1">
        <f>EOMONTH(tbl_Subscriptions[[#This Row],[Start_Date]],0)</f>
        <v>44469</v>
      </c>
      <c r="J708" s="1" t="str">
        <f>IF(tbl_Subscriptions[[#This Row],[Cancel_Date]]="","",EOMONTH(tbl_Subscriptions[[#This Row],[Cancel_Date]],0))</f>
        <v/>
      </c>
    </row>
    <row r="709" spans="1:10" x14ac:dyDescent="0.25">
      <c r="A709" t="s">
        <v>2739</v>
      </c>
      <c r="B709" t="s">
        <v>311</v>
      </c>
      <c r="C709" t="s">
        <v>2034</v>
      </c>
      <c r="D709" s="1">
        <v>44917</v>
      </c>
      <c r="H709" t="b">
        <v>1</v>
      </c>
      <c r="I709" s="1">
        <f>EOMONTH(tbl_Subscriptions[[#This Row],[Start_Date]],0)</f>
        <v>44926</v>
      </c>
      <c r="J709" s="1" t="str">
        <f>IF(tbl_Subscriptions[[#This Row],[Cancel_Date]]="","",EOMONTH(tbl_Subscriptions[[#This Row],[Cancel_Date]],0))</f>
        <v/>
      </c>
    </row>
    <row r="710" spans="1:10" x14ac:dyDescent="0.25">
      <c r="A710" t="s">
        <v>2740</v>
      </c>
      <c r="B710" t="s">
        <v>1670</v>
      </c>
      <c r="C710" t="s">
        <v>2031</v>
      </c>
      <c r="D710" s="1">
        <v>44653</v>
      </c>
      <c r="H710" t="b">
        <v>0</v>
      </c>
      <c r="I710" s="1">
        <f>EOMONTH(tbl_Subscriptions[[#This Row],[Start_Date]],0)</f>
        <v>44681</v>
      </c>
      <c r="J710" s="1" t="str">
        <f>IF(tbl_Subscriptions[[#This Row],[Cancel_Date]]="","",EOMONTH(tbl_Subscriptions[[#This Row],[Cancel_Date]],0))</f>
        <v/>
      </c>
    </row>
    <row r="711" spans="1:10" x14ac:dyDescent="0.25">
      <c r="A711" t="s">
        <v>2741</v>
      </c>
      <c r="B711" t="s">
        <v>554</v>
      </c>
      <c r="C711" t="s">
        <v>2034</v>
      </c>
      <c r="D711" s="1">
        <v>44416</v>
      </c>
      <c r="H711" t="b">
        <v>0</v>
      </c>
      <c r="I711" s="1">
        <f>EOMONTH(tbl_Subscriptions[[#This Row],[Start_Date]],0)</f>
        <v>44439</v>
      </c>
      <c r="J711" s="1" t="str">
        <f>IF(tbl_Subscriptions[[#This Row],[Cancel_Date]]="","",EOMONTH(tbl_Subscriptions[[#This Row],[Cancel_Date]],0))</f>
        <v/>
      </c>
    </row>
    <row r="712" spans="1:10" x14ac:dyDescent="0.25">
      <c r="A712" t="s">
        <v>2742</v>
      </c>
      <c r="B712" t="s">
        <v>329</v>
      </c>
      <c r="C712" t="s">
        <v>2027</v>
      </c>
      <c r="D712" s="1">
        <v>44823</v>
      </c>
      <c r="H712" t="b">
        <v>0</v>
      </c>
      <c r="I712" s="1">
        <f>EOMONTH(tbl_Subscriptions[[#This Row],[Start_Date]],0)</f>
        <v>44834</v>
      </c>
      <c r="J712" s="1" t="str">
        <f>IF(tbl_Subscriptions[[#This Row],[Cancel_Date]]="","",EOMONTH(tbl_Subscriptions[[#This Row],[Cancel_Date]],0))</f>
        <v/>
      </c>
    </row>
    <row r="713" spans="1:10" x14ac:dyDescent="0.25">
      <c r="A713" t="s">
        <v>2743</v>
      </c>
      <c r="B713" t="s">
        <v>555</v>
      </c>
      <c r="C713" t="s">
        <v>2031</v>
      </c>
      <c r="D713" s="1">
        <v>44489</v>
      </c>
      <c r="H713" t="b">
        <v>0</v>
      </c>
      <c r="I713" s="1">
        <f>EOMONTH(tbl_Subscriptions[[#This Row],[Start_Date]],0)</f>
        <v>44500</v>
      </c>
      <c r="J713" s="1" t="str">
        <f>IF(tbl_Subscriptions[[#This Row],[Cancel_Date]]="","",EOMONTH(tbl_Subscriptions[[#This Row],[Cancel_Date]],0))</f>
        <v/>
      </c>
    </row>
    <row r="714" spans="1:10" x14ac:dyDescent="0.25">
      <c r="A714" t="s">
        <v>2744</v>
      </c>
      <c r="B714" t="s">
        <v>1945</v>
      </c>
      <c r="C714" t="s">
        <v>2031</v>
      </c>
      <c r="D714" s="1">
        <v>44907</v>
      </c>
      <c r="E714">
        <v>45027</v>
      </c>
      <c r="F714">
        <v>45027</v>
      </c>
      <c r="G714" t="s">
        <v>2037</v>
      </c>
      <c r="H714" t="b">
        <v>0</v>
      </c>
      <c r="I714" s="1">
        <f>EOMONTH(tbl_Subscriptions[[#This Row],[Start_Date]],0)</f>
        <v>44926</v>
      </c>
      <c r="J714" s="1">
        <f>IF(tbl_Subscriptions[[#This Row],[Cancel_Date]]="","",EOMONTH(tbl_Subscriptions[[#This Row],[Cancel_Date]],0))</f>
        <v>45046</v>
      </c>
    </row>
    <row r="715" spans="1:10" x14ac:dyDescent="0.25">
      <c r="A715" t="s">
        <v>2745</v>
      </c>
      <c r="B715" t="s">
        <v>657</v>
      </c>
      <c r="C715" t="s">
        <v>2027</v>
      </c>
      <c r="D715" s="1">
        <v>44699</v>
      </c>
      <c r="E715">
        <v>44817</v>
      </c>
      <c r="F715">
        <v>44817</v>
      </c>
      <c r="G715" t="s">
        <v>2037</v>
      </c>
      <c r="H715" t="b">
        <v>1</v>
      </c>
      <c r="I715" s="1">
        <f>EOMONTH(tbl_Subscriptions[[#This Row],[Start_Date]],0)</f>
        <v>44712</v>
      </c>
      <c r="J715" s="1">
        <f>IF(tbl_Subscriptions[[#This Row],[Cancel_Date]]="","",EOMONTH(tbl_Subscriptions[[#This Row],[Cancel_Date]],0))</f>
        <v>44834</v>
      </c>
    </row>
    <row r="716" spans="1:10" x14ac:dyDescent="0.25">
      <c r="A716" t="s">
        <v>2746</v>
      </c>
      <c r="B716" t="s">
        <v>252</v>
      </c>
      <c r="C716" t="s">
        <v>2034</v>
      </c>
      <c r="D716" s="1">
        <v>44401</v>
      </c>
      <c r="H716" t="b">
        <v>0</v>
      </c>
      <c r="I716" s="1">
        <f>EOMONTH(tbl_Subscriptions[[#This Row],[Start_Date]],0)</f>
        <v>44408</v>
      </c>
      <c r="J716" s="1" t="str">
        <f>IF(tbl_Subscriptions[[#This Row],[Cancel_Date]]="","",EOMONTH(tbl_Subscriptions[[#This Row],[Cancel_Date]],0))</f>
        <v/>
      </c>
    </row>
    <row r="717" spans="1:10" x14ac:dyDescent="0.25">
      <c r="A717" t="s">
        <v>2747</v>
      </c>
      <c r="B717" t="s">
        <v>1251</v>
      </c>
      <c r="C717" t="s">
        <v>2031</v>
      </c>
      <c r="D717" s="1">
        <v>44322</v>
      </c>
      <c r="H717" t="b">
        <v>0</v>
      </c>
      <c r="I717" s="1">
        <f>EOMONTH(tbl_Subscriptions[[#This Row],[Start_Date]],0)</f>
        <v>44347</v>
      </c>
      <c r="J717" s="1" t="str">
        <f>IF(tbl_Subscriptions[[#This Row],[Cancel_Date]]="","",EOMONTH(tbl_Subscriptions[[#This Row],[Cancel_Date]],0))</f>
        <v/>
      </c>
    </row>
    <row r="718" spans="1:10" x14ac:dyDescent="0.25">
      <c r="A718" t="s">
        <v>2748</v>
      </c>
      <c r="B718" t="s">
        <v>623</v>
      </c>
      <c r="C718" t="s">
        <v>2031</v>
      </c>
      <c r="D718" s="1">
        <v>44335</v>
      </c>
      <c r="H718" t="b">
        <v>0</v>
      </c>
      <c r="I718" s="1">
        <f>EOMONTH(tbl_Subscriptions[[#This Row],[Start_Date]],0)</f>
        <v>44347</v>
      </c>
      <c r="J718" s="1" t="str">
        <f>IF(tbl_Subscriptions[[#This Row],[Cancel_Date]]="","",EOMONTH(tbl_Subscriptions[[#This Row],[Cancel_Date]],0))</f>
        <v/>
      </c>
    </row>
    <row r="719" spans="1:10" x14ac:dyDescent="0.25">
      <c r="A719" t="s">
        <v>2749</v>
      </c>
      <c r="B719" t="s">
        <v>112</v>
      </c>
      <c r="C719" t="s">
        <v>2031</v>
      </c>
      <c r="D719" s="1">
        <v>45070</v>
      </c>
      <c r="H719" t="b">
        <v>0</v>
      </c>
      <c r="I719" s="1">
        <f>EOMONTH(tbl_Subscriptions[[#This Row],[Start_Date]],0)</f>
        <v>45077</v>
      </c>
      <c r="J719" s="1" t="str">
        <f>IF(tbl_Subscriptions[[#This Row],[Cancel_Date]]="","",EOMONTH(tbl_Subscriptions[[#This Row],[Cancel_Date]],0))</f>
        <v/>
      </c>
    </row>
    <row r="720" spans="1:10" x14ac:dyDescent="0.25">
      <c r="A720" t="s">
        <v>2750</v>
      </c>
      <c r="B720" t="s">
        <v>345</v>
      </c>
      <c r="C720" t="s">
        <v>2034</v>
      </c>
      <c r="D720" s="1">
        <v>44272</v>
      </c>
      <c r="E720">
        <v>44432</v>
      </c>
      <c r="F720">
        <v>44432</v>
      </c>
      <c r="G720" t="s">
        <v>2028</v>
      </c>
      <c r="H720" t="b">
        <v>0</v>
      </c>
      <c r="I720" s="1">
        <f>EOMONTH(tbl_Subscriptions[[#This Row],[Start_Date]],0)</f>
        <v>44286</v>
      </c>
      <c r="J720" s="1">
        <f>IF(tbl_Subscriptions[[#This Row],[Cancel_Date]]="","",EOMONTH(tbl_Subscriptions[[#This Row],[Cancel_Date]],0))</f>
        <v>44439</v>
      </c>
    </row>
    <row r="721" spans="1:10" x14ac:dyDescent="0.25">
      <c r="A721" t="s">
        <v>2751</v>
      </c>
      <c r="B721" t="s">
        <v>243</v>
      </c>
      <c r="C721" t="s">
        <v>2031</v>
      </c>
      <c r="D721" s="1">
        <v>44659</v>
      </c>
      <c r="E721">
        <v>44768</v>
      </c>
      <c r="F721">
        <v>44768</v>
      </c>
      <c r="G721" t="s">
        <v>2028</v>
      </c>
      <c r="H721" t="b">
        <v>0</v>
      </c>
      <c r="I721" s="1">
        <f>EOMONTH(tbl_Subscriptions[[#This Row],[Start_Date]],0)</f>
        <v>44681</v>
      </c>
      <c r="J721" s="1">
        <f>IF(tbl_Subscriptions[[#This Row],[Cancel_Date]]="","",EOMONTH(tbl_Subscriptions[[#This Row],[Cancel_Date]],0))</f>
        <v>44773</v>
      </c>
    </row>
    <row r="722" spans="1:10" x14ac:dyDescent="0.25">
      <c r="A722" t="s">
        <v>2752</v>
      </c>
      <c r="B722" t="s">
        <v>985</v>
      </c>
      <c r="C722" t="s">
        <v>2027</v>
      </c>
      <c r="D722" s="1">
        <v>44373</v>
      </c>
      <c r="E722">
        <v>44568</v>
      </c>
      <c r="F722">
        <v>44568</v>
      </c>
      <c r="G722" t="s">
        <v>2037</v>
      </c>
      <c r="H722" t="b">
        <v>0</v>
      </c>
      <c r="I722" s="1">
        <f>EOMONTH(tbl_Subscriptions[[#This Row],[Start_Date]],0)</f>
        <v>44377</v>
      </c>
      <c r="J722" s="1">
        <f>IF(tbl_Subscriptions[[#This Row],[Cancel_Date]]="","",EOMONTH(tbl_Subscriptions[[#This Row],[Cancel_Date]],0))</f>
        <v>44592</v>
      </c>
    </row>
    <row r="723" spans="1:10" x14ac:dyDescent="0.25">
      <c r="A723" t="s">
        <v>2753</v>
      </c>
      <c r="B723" t="s">
        <v>908</v>
      </c>
      <c r="C723" t="s">
        <v>2034</v>
      </c>
      <c r="D723" s="1">
        <v>44927</v>
      </c>
      <c r="E723">
        <v>45111</v>
      </c>
      <c r="F723">
        <v>45111</v>
      </c>
      <c r="G723" t="s">
        <v>2041</v>
      </c>
      <c r="H723" t="b">
        <v>0</v>
      </c>
      <c r="I723" s="1">
        <f>EOMONTH(tbl_Subscriptions[[#This Row],[Start_Date]],0)</f>
        <v>44957</v>
      </c>
      <c r="J723" s="1">
        <f>IF(tbl_Subscriptions[[#This Row],[Cancel_Date]]="","",EOMONTH(tbl_Subscriptions[[#This Row],[Cancel_Date]],0))</f>
        <v>45138</v>
      </c>
    </row>
    <row r="724" spans="1:10" x14ac:dyDescent="0.25">
      <c r="A724" t="s">
        <v>2754</v>
      </c>
      <c r="B724" t="s">
        <v>1834</v>
      </c>
      <c r="C724" t="s">
        <v>2027</v>
      </c>
      <c r="D724" s="1">
        <v>44652</v>
      </c>
      <c r="H724" t="b">
        <v>0</v>
      </c>
      <c r="I724" s="1">
        <f>EOMONTH(tbl_Subscriptions[[#This Row],[Start_Date]],0)</f>
        <v>44681</v>
      </c>
      <c r="J724" s="1" t="str">
        <f>IF(tbl_Subscriptions[[#This Row],[Cancel_Date]]="","",EOMONTH(tbl_Subscriptions[[#This Row],[Cancel_Date]],0))</f>
        <v/>
      </c>
    </row>
    <row r="725" spans="1:10" x14ac:dyDescent="0.25">
      <c r="A725" t="s">
        <v>2755</v>
      </c>
      <c r="B725" t="s">
        <v>28</v>
      </c>
      <c r="C725" t="s">
        <v>2027</v>
      </c>
      <c r="D725" s="1">
        <v>44286</v>
      </c>
      <c r="H725" t="b">
        <v>1</v>
      </c>
      <c r="I725" s="1">
        <f>EOMONTH(tbl_Subscriptions[[#This Row],[Start_Date]],0)</f>
        <v>44286</v>
      </c>
      <c r="J725" s="1" t="str">
        <f>IF(tbl_Subscriptions[[#This Row],[Cancel_Date]]="","",EOMONTH(tbl_Subscriptions[[#This Row],[Cancel_Date]],0))</f>
        <v/>
      </c>
    </row>
    <row r="726" spans="1:10" x14ac:dyDescent="0.25">
      <c r="A726" t="s">
        <v>2756</v>
      </c>
      <c r="B726" t="s">
        <v>1371</v>
      </c>
      <c r="C726" t="s">
        <v>2031</v>
      </c>
      <c r="D726" s="1">
        <v>45026</v>
      </c>
      <c r="E726">
        <v>45218</v>
      </c>
      <c r="F726">
        <v>45218</v>
      </c>
      <c r="G726" t="s">
        <v>2037</v>
      </c>
      <c r="H726" t="b">
        <v>0</v>
      </c>
      <c r="I726" s="1">
        <f>EOMONTH(tbl_Subscriptions[[#This Row],[Start_Date]],0)</f>
        <v>45046</v>
      </c>
      <c r="J726" s="1">
        <f>IF(tbl_Subscriptions[[#This Row],[Cancel_Date]]="","",EOMONTH(tbl_Subscriptions[[#This Row],[Cancel_Date]],0))</f>
        <v>45230</v>
      </c>
    </row>
    <row r="727" spans="1:10" x14ac:dyDescent="0.25">
      <c r="A727" t="s">
        <v>2757</v>
      </c>
      <c r="B727" t="s">
        <v>1054</v>
      </c>
      <c r="C727" t="s">
        <v>2031</v>
      </c>
      <c r="D727" s="1">
        <v>44895</v>
      </c>
      <c r="E727">
        <v>45019</v>
      </c>
      <c r="F727">
        <v>45019</v>
      </c>
      <c r="G727" t="s">
        <v>2037</v>
      </c>
      <c r="H727" t="b">
        <v>0</v>
      </c>
      <c r="I727" s="1">
        <f>EOMONTH(tbl_Subscriptions[[#This Row],[Start_Date]],0)</f>
        <v>44895</v>
      </c>
      <c r="J727" s="1">
        <f>IF(tbl_Subscriptions[[#This Row],[Cancel_Date]]="","",EOMONTH(tbl_Subscriptions[[#This Row],[Cancel_Date]],0))</f>
        <v>45046</v>
      </c>
    </row>
    <row r="728" spans="1:10" x14ac:dyDescent="0.25">
      <c r="A728" t="s">
        <v>2758</v>
      </c>
      <c r="B728" t="s">
        <v>53</v>
      </c>
      <c r="C728" t="s">
        <v>2031</v>
      </c>
      <c r="D728" s="1">
        <v>45062</v>
      </c>
      <c r="E728">
        <v>45350</v>
      </c>
      <c r="F728">
        <v>45350</v>
      </c>
      <c r="G728" t="s">
        <v>2028</v>
      </c>
      <c r="H728" t="b">
        <v>1</v>
      </c>
      <c r="I728" s="1">
        <f>EOMONTH(tbl_Subscriptions[[#This Row],[Start_Date]],0)</f>
        <v>45077</v>
      </c>
      <c r="J728" s="1">
        <f>IF(tbl_Subscriptions[[#This Row],[Cancel_Date]]="","",EOMONTH(tbl_Subscriptions[[#This Row],[Cancel_Date]],0))</f>
        <v>45351</v>
      </c>
    </row>
    <row r="729" spans="1:10" x14ac:dyDescent="0.25">
      <c r="A729" t="s">
        <v>2759</v>
      </c>
      <c r="B729" t="s">
        <v>465</v>
      </c>
      <c r="C729" t="s">
        <v>2027</v>
      </c>
      <c r="D729" s="1">
        <v>44524</v>
      </c>
      <c r="H729" t="b">
        <v>1</v>
      </c>
      <c r="I729" s="1">
        <f>EOMONTH(tbl_Subscriptions[[#This Row],[Start_Date]],0)</f>
        <v>44530</v>
      </c>
      <c r="J729" s="1" t="str">
        <f>IF(tbl_Subscriptions[[#This Row],[Cancel_Date]]="","",EOMONTH(tbl_Subscriptions[[#This Row],[Cancel_Date]],0))</f>
        <v/>
      </c>
    </row>
    <row r="730" spans="1:10" x14ac:dyDescent="0.25">
      <c r="A730" t="s">
        <v>2760</v>
      </c>
      <c r="B730" t="s">
        <v>1494</v>
      </c>
      <c r="C730" t="s">
        <v>2034</v>
      </c>
      <c r="D730" s="1">
        <v>44880</v>
      </c>
      <c r="H730" t="b">
        <v>0</v>
      </c>
      <c r="I730" s="1">
        <f>EOMONTH(tbl_Subscriptions[[#This Row],[Start_Date]],0)</f>
        <v>44895</v>
      </c>
      <c r="J730" s="1" t="str">
        <f>IF(tbl_Subscriptions[[#This Row],[Cancel_Date]]="","",EOMONTH(tbl_Subscriptions[[#This Row],[Cancel_Date]],0))</f>
        <v/>
      </c>
    </row>
    <row r="731" spans="1:10" x14ac:dyDescent="0.25">
      <c r="A731" t="s">
        <v>2761</v>
      </c>
      <c r="B731" t="s">
        <v>1782</v>
      </c>
      <c r="C731" t="s">
        <v>2031</v>
      </c>
      <c r="D731" s="1">
        <v>44552</v>
      </c>
      <c r="E731">
        <v>44695</v>
      </c>
      <c r="F731">
        <v>44695</v>
      </c>
      <c r="G731" t="s">
        <v>2028</v>
      </c>
      <c r="H731" t="b">
        <v>0</v>
      </c>
      <c r="I731" s="1">
        <f>EOMONTH(tbl_Subscriptions[[#This Row],[Start_Date]],0)</f>
        <v>44561</v>
      </c>
      <c r="J731" s="1">
        <f>IF(tbl_Subscriptions[[#This Row],[Cancel_Date]]="","",EOMONTH(tbl_Subscriptions[[#This Row],[Cancel_Date]],0))</f>
        <v>44712</v>
      </c>
    </row>
    <row r="732" spans="1:10" x14ac:dyDescent="0.25">
      <c r="A732" t="s">
        <v>2762</v>
      </c>
      <c r="B732" t="s">
        <v>1262</v>
      </c>
      <c r="C732" t="s">
        <v>2031</v>
      </c>
      <c r="D732" s="1">
        <v>44923</v>
      </c>
      <c r="H732" t="b">
        <v>0</v>
      </c>
      <c r="I732" s="1">
        <f>EOMONTH(tbl_Subscriptions[[#This Row],[Start_Date]],0)</f>
        <v>44926</v>
      </c>
      <c r="J732" s="1" t="str">
        <f>IF(tbl_Subscriptions[[#This Row],[Cancel_Date]]="","",EOMONTH(tbl_Subscriptions[[#This Row],[Cancel_Date]],0))</f>
        <v/>
      </c>
    </row>
    <row r="733" spans="1:10" x14ac:dyDescent="0.25">
      <c r="A733" t="s">
        <v>2763</v>
      </c>
      <c r="B733" t="s">
        <v>459</v>
      </c>
      <c r="C733" t="s">
        <v>2027</v>
      </c>
      <c r="D733" s="1">
        <v>44263</v>
      </c>
      <c r="E733">
        <v>44443</v>
      </c>
      <c r="F733">
        <v>44443</v>
      </c>
      <c r="G733" t="s">
        <v>2028</v>
      </c>
      <c r="H733" t="b">
        <v>1</v>
      </c>
      <c r="I733" s="1">
        <f>EOMONTH(tbl_Subscriptions[[#This Row],[Start_Date]],0)</f>
        <v>44286</v>
      </c>
      <c r="J733" s="1">
        <f>IF(tbl_Subscriptions[[#This Row],[Cancel_Date]]="","",EOMONTH(tbl_Subscriptions[[#This Row],[Cancel_Date]],0))</f>
        <v>44469</v>
      </c>
    </row>
    <row r="734" spans="1:10" x14ac:dyDescent="0.25">
      <c r="A734" t="s">
        <v>2764</v>
      </c>
      <c r="B734" t="s">
        <v>671</v>
      </c>
      <c r="C734" t="s">
        <v>2034</v>
      </c>
      <c r="D734" s="1">
        <v>44760</v>
      </c>
      <c r="H734" t="b">
        <v>0</v>
      </c>
      <c r="I734" s="1">
        <f>EOMONTH(tbl_Subscriptions[[#This Row],[Start_Date]],0)</f>
        <v>44773</v>
      </c>
      <c r="J734" s="1" t="str">
        <f>IF(tbl_Subscriptions[[#This Row],[Cancel_Date]]="","",EOMONTH(tbl_Subscriptions[[#This Row],[Cancel_Date]],0))</f>
        <v/>
      </c>
    </row>
    <row r="735" spans="1:10" x14ac:dyDescent="0.25">
      <c r="A735" t="s">
        <v>2765</v>
      </c>
      <c r="B735" t="s">
        <v>1577</v>
      </c>
      <c r="C735" t="s">
        <v>2027</v>
      </c>
      <c r="D735" s="1">
        <v>44752</v>
      </c>
      <c r="H735" t="b">
        <v>0</v>
      </c>
      <c r="I735" s="1">
        <f>EOMONTH(tbl_Subscriptions[[#This Row],[Start_Date]],0)</f>
        <v>44773</v>
      </c>
      <c r="J735" s="1" t="str">
        <f>IF(tbl_Subscriptions[[#This Row],[Cancel_Date]]="","",EOMONTH(tbl_Subscriptions[[#This Row],[Cancel_Date]],0))</f>
        <v/>
      </c>
    </row>
    <row r="736" spans="1:10" x14ac:dyDescent="0.25">
      <c r="A736" t="s">
        <v>2766</v>
      </c>
      <c r="B736" t="s">
        <v>613</v>
      </c>
      <c r="C736" t="s">
        <v>2031</v>
      </c>
      <c r="D736" s="1">
        <v>44494</v>
      </c>
      <c r="H736" t="b">
        <v>0</v>
      </c>
      <c r="I736" s="1">
        <f>EOMONTH(tbl_Subscriptions[[#This Row],[Start_Date]],0)</f>
        <v>44500</v>
      </c>
      <c r="J736" s="1" t="str">
        <f>IF(tbl_Subscriptions[[#This Row],[Cancel_Date]]="","",EOMONTH(tbl_Subscriptions[[#This Row],[Cancel_Date]],0))</f>
        <v/>
      </c>
    </row>
    <row r="737" spans="1:10" x14ac:dyDescent="0.25">
      <c r="A737" t="s">
        <v>2767</v>
      </c>
      <c r="B737" t="s">
        <v>247</v>
      </c>
      <c r="C737" t="s">
        <v>2027</v>
      </c>
      <c r="D737" s="1">
        <v>44504</v>
      </c>
      <c r="H737" t="b">
        <v>0</v>
      </c>
      <c r="I737" s="1">
        <f>EOMONTH(tbl_Subscriptions[[#This Row],[Start_Date]],0)</f>
        <v>44530</v>
      </c>
      <c r="J737" s="1" t="str">
        <f>IF(tbl_Subscriptions[[#This Row],[Cancel_Date]]="","",EOMONTH(tbl_Subscriptions[[#This Row],[Cancel_Date]],0))</f>
        <v/>
      </c>
    </row>
    <row r="738" spans="1:10" x14ac:dyDescent="0.25">
      <c r="A738" t="s">
        <v>2768</v>
      </c>
      <c r="B738" t="s">
        <v>1977</v>
      </c>
      <c r="C738" t="s">
        <v>2031</v>
      </c>
      <c r="D738" s="1">
        <v>45068</v>
      </c>
      <c r="H738" t="b">
        <v>0</v>
      </c>
      <c r="I738" s="1">
        <f>EOMONTH(tbl_Subscriptions[[#This Row],[Start_Date]],0)</f>
        <v>45077</v>
      </c>
      <c r="J738" s="1" t="str">
        <f>IF(tbl_Subscriptions[[#This Row],[Cancel_Date]]="","",EOMONTH(tbl_Subscriptions[[#This Row],[Cancel_Date]],0))</f>
        <v/>
      </c>
    </row>
    <row r="739" spans="1:10" x14ac:dyDescent="0.25">
      <c r="A739" t="s">
        <v>2769</v>
      </c>
      <c r="B739" t="s">
        <v>362</v>
      </c>
      <c r="C739" t="s">
        <v>2034</v>
      </c>
      <c r="D739" s="1">
        <v>44358</v>
      </c>
      <c r="H739" t="b">
        <v>0</v>
      </c>
      <c r="I739" s="1">
        <f>EOMONTH(tbl_Subscriptions[[#This Row],[Start_Date]],0)</f>
        <v>44377</v>
      </c>
      <c r="J739" s="1" t="str">
        <f>IF(tbl_Subscriptions[[#This Row],[Cancel_Date]]="","",EOMONTH(tbl_Subscriptions[[#This Row],[Cancel_Date]],0))</f>
        <v/>
      </c>
    </row>
    <row r="740" spans="1:10" x14ac:dyDescent="0.25">
      <c r="A740" t="s">
        <v>2770</v>
      </c>
      <c r="B740" t="s">
        <v>1122</v>
      </c>
      <c r="C740" t="s">
        <v>2027</v>
      </c>
      <c r="D740" s="1">
        <v>44925</v>
      </c>
      <c r="E740">
        <v>45132</v>
      </c>
      <c r="F740">
        <v>45132</v>
      </c>
      <c r="G740" t="s">
        <v>2041</v>
      </c>
      <c r="H740" t="b">
        <v>0</v>
      </c>
      <c r="I740" s="1">
        <f>EOMONTH(tbl_Subscriptions[[#This Row],[Start_Date]],0)</f>
        <v>44926</v>
      </c>
      <c r="J740" s="1">
        <f>IF(tbl_Subscriptions[[#This Row],[Cancel_Date]]="","",EOMONTH(tbl_Subscriptions[[#This Row],[Cancel_Date]],0))</f>
        <v>45138</v>
      </c>
    </row>
    <row r="741" spans="1:10" x14ac:dyDescent="0.25">
      <c r="A741" t="s">
        <v>2771</v>
      </c>
      <c r="B741" t="s">
        <v>1395</v>
      </c>
      <c r="C741" t="s">
        <v>2031</v>
      </c>
      <c r="D741" s="1">
        <v>44923</v>
      </c>
      <c r="E741">
        <v>45077</v>
      </c>
      <c r="F741">
        <v>45077</v>
      </c>
      <c r="G741" t="s">
        <v>2028</v>
      </c>
      <c r="H741" t="b">
        <v>0</v>
      </c>
      <c r="I741" s="1">
        <f>EOMONTH(tbl_Subscriptions[[#This Row],[Start_Date]],0)</f>
        <v>44926</v>
      </c>
      <c r="J741" s="1">
        <f>IF(tbl_Subscriptions[[#This Row],[Cancel_Date]]="","",EOMONTH(tbl_Subscriptions[[#This Row],[Cancel_Date]],0))</f>
        <v>45077</v>
      </c>
    </row>
    <row r="742" spans="1:10" x14ac:dyDescent="0.25">
      <c r="A742" t="s">
        <v>2772</v>
      </c>
      <c r="B742" t="s">
        <v>1438</v>
      </c>
      <c r="C742" t="s">
        <v>2031</v>
      </c>
      <c r="D742" s="1">
        <v>44914</v>
      </c>
      <c r="H742" t="b">
        <v>0</v>
      </c>
      <c r="I742" s="1">
        <f>EOMONTH(tbl_Subscriptions[[#This Row],[Start_Date]],0)</f>
        <v>44926</v>
      </c>
      <c r="J742" s="1" t="str">
        <f>IF(tbl_Subscriptions[[#This Row],[Cancel_Date]]="","",EOMONTH(tbl_Subscriptions[[#This Row],[Cancel_Date]],0))</f>
        <v/>
      </c>
    </row>
    <row r="743" spans="1:10" x14ac:dyDescent="0.25">
      <c r="A743" t="s">
        <v>2773</v>
      </c>
      <c r="B743" t="s">
        <v>1332</v>
      </c>
      <c r="C743" t="s">
        <v>2031</v>
      </c>
      <c r="D743" s="1">
        <v>44850</v>
      </c>
      <c r="E743">
        <v>44938</v>
      </c>
      <c r="F743">
        <v>44938</v>
      </c>
      <c r="G743" t="s">
        <v>2041</v>
      </c>
      <c r="H743" t="b">
        <v>0</v>
      </c>
      <c r="I743" s="1">
        <f>EOMONTH(tbl_Subscriptions[[#This Row],[Start_Date]],0)</f>
        <v>44865</v>
      </c>
      <c r="J743" s="1">
        <f>IF(tbl_Subscriptions[[#This Row],[Cancel_Date]]="","",EOMONTH(tbl_Subscriptions[[#This Row],[Cancel_Date]],0))</f>
        <v>44957</v>
      </c>
    </row>
    <row r="744" spans="1:10" x14ac:dyDescent="0.25">
      <c r="A744" t="s">
        <v>2774</v>
      </c>
      <c r="B744" t="s">
        <v>1497</v>
      </c>
      <c r="C744" t="s">
        <v>2031</v>
      </c>
      <c r="D744" s="1">
        <v>44375</v>
      </c>
      <c r="E744">
        <v>44549</v>
      </c>
      <c r="F744">
        <v>44549</v>
      </c>
      <c r="G744" t="s">
        <v>2028</v>
      </c>
      <c r="H744" t="b">
        <v>0</v>
      </c>
      <c r="I744" s="1">
        <f>EOMONTH(tbl_Subscriptions[[#This Row],[Start_Date]],0)</f>
        <v>44377</v>
      </c>
      <c r="J744" s="1">
        <f>IF(tbl_Subscriptions[[#This Row],[Cancel_Date]]="","",EOMONTH(tbl_Subscriptions[[#This Row],[Cancel_Date]],0))</f>
        <v>44561</v>
      </c>
    </row>
    <row r="745" spans="1:10" x14ac:dyDescent="0.25">
      <c r="A745" t="s">
        <v>2775</v>
      </c>
      <c r="B745" t="s">
        <v>1885</v>
      </c>
      <c r="C745" t="s">
        <v>2027</v>
      </c>
      <c r="D745" s="1">
        <v>45009</v>
      </c>
      <c r="H745" t="b">
        <v>0</v>
      </c>
      <c r="I745" s="1">
        <f>EOMONTH(tbl_Subscriptions[[#This Row],[Start_Date]],0)</f>
        <v>45016</v>
      </c>
      <c r="J745" s="1" t="str">
        <f>IF(tbl_Subscriptions[[#This Row],[Cancel_Date]]="","",EOMONTH(tbl_Subscriptions[[#This Row],[Cancel_Date]],0))</f>
        <v/>
      </c>
    </row>
    <row r="746" spans="1:10" x14ac:dyDescent="0.25">
      <c r="A746" t="s">
        <v>2776</v>
      </c>
      <c r="B746" t="s">
        <v>1713</v>
      </c>
      <c r="C746" t="s">
        <v>2031</v>
      </c>
      <c r="D746" s="1">
        <v>44567</v>
      </c>
      <c r="H746" t="b">
        <v>1</v>
      </c>
      <c r="I746" s="1">
        <f>EOMONTH(tbl_Subscriptions[[#This Row],[Start_Date]],0)</f>
        <v>44592</v>
      </c>
      <c r="J746" s="1" t="str">
        <f>IF(tbl_Subscriptions[[#This Row],[Cancel_Date]]="","",EOMONTH(tbl_Subscriptions[[#This Row],[Cancel_Date]],0))</f>
        <v/>
      </c>
    </row>
    <row r="747" spans="1:10" x14ac:dyDescent="0.25">
      <c r="A747" t="s">
        <v>2777</v>
      </c>
      <c r="B747" t="s">
        <v>1007</v>
      </c>
      <c r="C747" t="s">
        <v>2027</v>
      </c>
      <c r="D747" s="1">
        <v>44717</v>
      </c>
      <c r="H747" t="b">
        <v>0</v>
      </c>
      <c r="I747" s="1">
        <f>EOMONTH(tbl_Subscriptions[[#This Row],[Start_Date]],0)</f>
        <v>44742</v>
      </c>
      <c r="J747" s="1" t="str">
        <f>IF(tbl_Subscriptions[[#This Row],[Cancel_Date]]="","",EOMONTH(tbl_Subscriptions[[#This Row],[Cancel_Date]],0))</f>
        <v/>
      </c>
    </row>
    <row r="748" spans="1:10" x14ac:dyDescent="0.25">
      <c r="A748" t="s">
        <v>2778</v>
      </c>
      <c r="B748" t="s">
        <v>1170</v>
      </c>
      <c r="C748" t="s">
        <v>2031</v>
      </c>
      <c r="D748" s="1">
        <v>44426</v>
      </c>
      <c r="H748" t="b">
        <v>0</v>
      </c>
      <c r="I748" s="1">
        <f>EOMONTH(tbl_Subscriptions[[#This Row],[Start_Date]],0)</f>
        <v>44439</v>
      </c>
      <c r="J748" s="1" t="str">
        <f>IF(tbl_Subscriptions[[#This Row],[Cancel_Date]]="","",EOMONTH(tbl_Subscriptions[[#This Row],[Cancel_Date]],0))</f>
        <v/>
      </c>
    </row>
    <row r="749" spans="1:10" x14ac:dyDescent="0.25">
      <c r="A749" t="s">
        <v>2779</v>
      </c>
      <c r="B749" t="s">
        <v>1744</v>
      </c>
      <c r="C749" t="s">
        <v>2027</v>
      </c>
      <c r="D749" s="1">
        <v>44321</v>
      </c>
      <c r="H749" t="b">
        <v>0</v>
      </c>
      <c r="I749" s="1">
        <f>EOMONTH(tbl_Subscriptions[[#This Row],[Start_Date]],0)</f>
        <v>44347</v>
      </c>
      <c r="J749" s="1" t="str">
        <f>IF(tbl_Subscriptions[[#This Row],[Cancel_Date]]="","",EOMONTH(tbl_Subscriptions[[#This Row],[Cancel_Date]],0))</f>
        <v/>
      </c>
    </row>
    <row r="750" spans="1:10" x14ac:dyDescent="0.25">
      <c r="A750" t="s">
        <v>2780</v>
      </c>
      <c r="B750" t="s">
        <v>927</v>
      </c>
      <c r="C750" t="s">
        <v>2027</v>
      </c>
      <c r="D750" s="1">
        <v>44402</v>
      </c>
      <c r="E750">
        <v>44530</v>
      </c>
      <c r="F750">
        <v>44530</v>
      </c>
      <c r="G750" t="s">
        <v>2041</v>
      </c>
      <c r="H750" t="b">
        <v>0</v>
      </c>
      <c r="I750" s="1">
        <f>EOMONTH(tbl_Subscriptions[[#This Row],[Start_Date]],0)</f>
        <v>44408</v>
      </c>
      <c r="J750" s="1">
        <f>IF(tbl_Subscriptions[[#This Row],[Cancel_Date]]="","",EOMONTH(tbl_Subscriptions[[#This Row],[Cancel_Date]],0))</f>
        <v>44530</v>
      </c>
    </row>
    <row r="751" spans="1:10" x14ac:dyDescent="0.25">
      <c r="A751" t="s">
        <v>2781</v>
      </c>
      <c r="B751" t="s">
        <v>1585</v>
      </c>
      <c r="C751" t="s">
        <v>2031</v>
      </c>
      <c r="D751" s="1">
        <v>45008</v>
      </c>
      <c r="H751" t="b">
        <v>1</v>
      </c>
      <c r="I751" s="1">
        <f>EOMONTH(tbl_Subscriptions[[#This Row],[Start_Date]],0)</f>
        <v>45016</v>
      </c>
      <c r="J751" s="1" t="str">
        <f>IF(tbl_Subscriptions[[#This Row],[Cancel_Date]]="","",EOMONTH(tbl_Subscriptions[[#This Row],[Cancel_Date]],0))</f>
        <v/>
      </c>
    </row>
    <row r="752" spans="1:10" x14ac:dyDescent="0.25">
      <c r="A752" t="s">
        <v>2782</v>
      </c>
      <c r="B752" t="s">
        <v>1940</v>
      </c>
      <c r="C752" t="s">
        <v>2031</v>
      </c>
      <c r="D752" s="1">
        <v>44339</v>
      </c>
      <c r="H752" t="b">
        <v>0</v>
      </c>
      <c r="I752" s="1">
        <f>EOMONTH(tbl_Subscriptions[[#This Row],[Start_Date]],0)</f>
        <v>44347</v>
      </c>
      <c r="J752" s="1" t="str">
        <f>IF(tbl_Subscriptions[[#This Row],[Cancel_Date]]="","",EOMONTH(tbl_Subscriptions[[#This Row],[Cancel_Date]],0))</f>
        <v/>
      </c>
    </row>
    <row r="753" spans="1:10" x14ac:dyDescent="0.25">
      <c r="A753" t="s">
        <v>2783</v>
      </c>
      <c r="B753" t="s">
        <v>1401</v>
      </c>
      <c r="C753" t="s">
        <v>2031</v>
      </c>
      <c r="D753" s="1">
        <v>44439</v>
      </c>
      <c r="E753">
        <v>44472</v>
      </c>
      <c r="F753">
        <v>44472</v>
      </c>
      <c r="G753" t="s">
        <v>2037</v>
      </c>
      <c r="H753" t="b">
        <v>0</v>
      </c>
      <c r="I753" s="1">
        <f>EOMONTH(tbl_Subscriptions[[#This Row],[Start_Date]],0)</f>
        <v>44439</v>
      </c>
      <c r="J753" s="1">
        <f>IF(tbl_Subscriptions[[#This Row],[Cancel_Date]]="","",EOMONTH(tbl_Subscriptions[[#This Row],[Cancel_Date]],0))</f>
        <v>44500</v>
      </c>
    </row>
    <row r="754" spans="1:10" x14ac:dyDescent="0.25">
      <c r="A754" t="s">
        <v>2784</v>
      </c>
      <c r="B754" t="s">
        <v>545</v>
      </c>
      <c r="C754" t="s">
        <v>2031</v>
      </c>
      <c r="D754" s="1">
        <v>45006</v>
      </c>
      <c r="E754">
        <v>45145</v>
      </c>
      <c r="F754">
        <v>45145</v>
      </c>
      <c r="G754" t="s">
        <v>2037</v>
      </c>
      <c r="H754" t="b">
        <v>0</v>
      </c>
      <c r="I754" s="1">
        <f>EOMONTH(tbl_Subscriptions[[#This Row],[Start_Date]],0)</f>
        <v>45016</v>
      </c>
      <c r="J754" s="1">
        <f>IF(tbl_Subscriptions[[#This Row],[Cancel_Date]]="","",EOMONTH(tbl_Subscriptions[[#This Row],[Cancel_Date]],0))</f>
        <v>45169</v>
      </c>
    </row>
    <row r="755" spans="1:10" x14ac:dyDescent="0.25">
      <c r="A755" t="s">
        <v>2785</v>
      </c>
      <c r="B755" t="s">
        <v>1355</v>
      </c>
      <c r="C755" t="s">
        <v>2034</v>
      </c>
      <c r="D755" s="1">
        <v>44702</v>
      </c>
      <c r="H755" t="b">
        <v>1</v>
      </c>
      <c r="I755" s="1">
        <f>EOMONTH(tbl_Subscriptions[[#This Row],[Start_Date]],0)</f>
        <v>44712</v>
      </c>
      <c r="J755" s="1" t="str">
        <f>IF(tbl_Subscriptions[[#This Row],[Cancel_Date]]="","",EOMONTH(tbl_Subscriptions[[#This Row],[Cancel_Date]],0))</f>
        <v/>
      </c>
    </row>
    <row r="756" spans="1:10" x14ac:dyDescent="0.25">
      <c r="A756" t="s">
        <v>2786</v>
      </c>
      <c r="B756" t="s">
        <v>93</v>
      </c>
      <c r="C756" t="s">
        <v>2031</v>
      </c>
      <c r="D756" s="1">
        <v>44223</v>
      </c>
      <c r="E756">
        <v>44475</v>
      </c>
      <c r="F756">
        <v>44475</v>
      </c>
      <c r="G756" t="s">
        <v>2037</v>
      </c>
      <c r="H756" t="b">
        <v>0</v>
      </c>
      <c r="I756" s="1">
        <f>EOMONTH(tbl_Subscriptions[[#This Row],[Start_Date]],0)</f>
        <v>44227</v>
      </c>
      <c r="J756" s="1">
        <f>IF(tbl_Subscriptions[[#This Row],[Cancel_Date]]="","",EOMONTH(tbl_Subscriptions[[#This Row],[Cancel_Date]],0))</f>
        <v>44500</v>
      </c>
    </row>
    <row r="757" spans="1:10" x14ac:dyDescent="0.25">
      <c r="A757" t="s">
        <v>2787</v>
      </c>
      <c r="B757" t="s">
        <v>1588</v>
      </c>
      <c r="C757" t="s">
        <v>2031</v>
      </c>
      <c r="D757" s="1">
        <v>44566</v>
      </c>
      <c r="H757" t="b">
        <v>0</v>
      </c>
      <c r="I757" s="1">
        <f>EOMONTH(tbl_Subscriptions[[#This Row],[Start_Date]],0)</f>
        <v>44592</v>
      </c>
      <c r="J757" s="1" t="str">
        <f>IF(tbl_Subscriptions[[#This Row],[Cancel_Date]]="","",EOMONTH(tbl_Subscriptions[[#This Row],[Cancel_Date]],0))</f>
        <v/>
      </c>
    </row>
    <row r="758" spans="1:10" x14ac:dyDescent="0.25">
      <c r="A758" t="s">
        <v>2788</v>
      </c>
      <c r="B758" t="s">
        <v>1913</v>
      </c>
      <c r="C758" t="s">
        <v>2031</v>
      </c>
      <c r="D758" s="1">
        <v>44764</v>
      </c>
      <c r="E758">
        <v>44872</v>
      </c>
      <c r="F758">
        <v>44872</v>
      </c>
      <c r="G758" t="s">
        <v>2028</v>
      </c>
      <c r="H758" t="b">
        <v>0</v>
      </c>
      <c r="I758" s="1">
        <f>EOMONTH(tbl_Subscriptions[[#This Row],[Start_Date]],0)</f>
        <v>44773</v>
      </c>
      <c r="J758" s="1">
        <f>IF(tbl_Subscriptions[[#This Row],[Cancel_Date]]="","",EOMONTH(tbl_Subscriptions[[#This Row],[Cancel_Date]],0))</f>
        <v>44895</v>
      </c>
    </row>
    <row r="759" spans="1:10" x14ac:dyDescent="0.25">
      <c r="A759" t="s">
        <v>2789</v>
      </c>
      <c r="B759" t="s">
        <v>214</v>
      </c>
      <c r="C759" t="s">
        <v>2027</v>
      </c>
      <c r="D759" s="1">
        <v>44783</v>
      </c>
      <c r="H759" t="b">
        <v>0</v>
      </c>
      <c r="I759" s="1">
        <f>EOMONTH(tbl_Subscriptions[[#This Row],[Start_Date]],0)</f>
        <v>44804</v>
      </c>
      <c r="J759" s="1" t="str">
        <f>IF(tbl_Subscriptions[[#This Row],[Cancel_Date]]="","",EOMONTH(tbl_Subscriptions[[#This Row],[Cancel_Date]],0))</f>
        <v/>
      </c>
    </row>
    <row r="760" spans="1:10" x14ac:dyDescent="0.25">
      <c r="A760" t="s">
        <v>2790</v>
      </c>
      <c r="B760" t="s">
        <v>1885</v>
      </c>
      <c r="C760" t="s">
        <v>2031</v>
      </c>
      <c r="D760" s="1">
        <v>44574</v>
      </c>
      <c r="E760">
        <v>44648</v>
      </c>
      <c r="F760">
        <v>44648</v>
      </c>
      <c r="G760" t="s">
        <v>2028</v>
      </c>
      <c r="H760" t="b">
        <v>0</v>
      </c>
      <c r="I760" s="1">
        <f>EOMONTH(tbl_Subscriptions[[#This Row],[Start_Date]],0)</f>
        <v>44592</v>
      </c>
      <c r="J760" s="1">
        <f>IF(tbl_Subscriptions[[#This Row],[Cancel_Date]]="","",EOMONTH(tbl_Subscriptions[[#This Row],[Cancel_Date]],0))</f>
        <v>44651</v>
      </c>
    </row>
    <row r="761" spans="1:10" x14ac:dyDescent="0.25">
      <c r="A761" t="s">
        <v>2791</v>
      </c>
      <c r="B761" t="s">
        <v>47</v>
      </c>
      <c r="C761" t="s">
        <v>2027</v>
      </c>
      <c r="D761" s="1">
        <v>44675</v>
      </c>
      <c r="E761">
        <v>44833</v>
      </c>
      <c r="F761">
        <v>44833</v>
      </c>
      <c r="G761" t="s">
        <v>2037</v>
      </c>
      <c r="H761" t="b">
        <v>0</v>
      </c>
      <c r="I761" s="1">
        <f>EOMONTH(tbl_Subscriptions[[#This Row],[Start_Date]],0)</f>
        <v>44681</v>
      </c>
      <c r="J761" s="1">
        <f>IF(tbl_Subscriptions[[#This Row],[Cancel_Date]]="","",EOMONTH(tbl_Subscriptions[[#This Row],[Cancel_Date]],0))</f>
        <v>44834</v>
      </c>
    </row>
    <row r="762" spans="1:10" x14ac:dyDescent="0.25">
      <c r="A762" t="s">
        <v>2792</v>
      </c>
      <c r="B762" t="s">
        <v>724</v>
      </c>
      <c r="C762" t="s">
        <v>2027</v>
      </c>
      <c r="D762" s="1">
        <v>45019</v>
      </c>
      <c r="E762">
        <v>45165</v>
      </c>
      <c r="F762">
        <v>45165</v>
      </c>
      <c r="G762" t="s">
        <v>2041</v>
      </c>
      <c r="H762" t="b">
        <v>0</v>
      </c>
      <c r="I762" s="1">
        <f>EOMONTH(tbl_Subscriptions[[#This Row],[Start_Date]],0)</f>
        <v>45046</v>
      </c>
      <c r="J762" s="1">
        <f>IF(tbl_Subscriptions[[#This Row],[Cancel_Date]]="","",EOMONTH(tbl_Subscriptions[[#This Row],[Cancel_Date]],0))</f>
        <v>45169</v>
      </c>
    </row>
    <row r="763" spans="1:10" x14ac:dyDescent="0.25">
      <c r="A763" t="s">
        <v>2793</v>
      </c>
      <c r="B763" t="s">
        <v>1039</v>
      </c>
      <c r="C763" t="s">
        <v>2027</v>
      </c>
      <c r="D763" s="1">
        <v>44761</v>
      </c>
      <c r="H763" t="b">
        <v>1</v>
      </c>
      <c r="I763" s="1">
        <f>EOMONTH(tbl_Subscriptions[[#This Row],[Start_Date]],0)</f>
        <v>44773</v>
      </c>
      <c r="J763" s="1" t="str">
        <f>IF(tbl_Subscriptions[[#This Row],[Cancel_Date]]="","",EOMONTH(tbl_Subscriptions[[#This Row],[Cancel_Date]],0))</f>
        <v/>
      </c>
    </row>
    <row r="764" spans="1:10" x14ac:dyDescent="0.25">
      <c r="A764" t="s">
        <v>2794</v>
      </c>
      <c r="B764" t="s">
        <v>34</v>
      </c>
      <c r="C764" t="s">
        <v>2027</v>
      </c>
      <c r="D764" s="1">
        <v>44329</v>
      </c>
      <c r="H764" t="b">
        <v>0</v>
      </c>
      <c r="I764" s="1">
        <f>EOMONTH(tbl_Subscriptions[[#This Row],[Start_Date]],0)</f>
        <v>44347</v>
      </c>
      <c r="J764" s="1" t="str">
        <f>IF(tbl_Subscriptions[[#This Row],[Cancel_Date]]="","",EOMONTH(tbl_Subscriptions[[#This Row],[Cancel_Date]],0))</f>
        <v/>
      </c>
    </row>
    <row r="765" spans="1:10" x14ac:dyDescent="0.25">
      <c r="A765" t="s">
        <v>2795</v>
      </c>
      <c r="B765" t="s">
        <v>1465</v>
      </c>
      <c r="C765" t="s">
        <v>2034</v>
      </c>
      <c r="D765" s="1">
        <v>44823</v>
      </c>
      <c r="H765" t="b">
        <v>1</v>
      </c>
      <c r="I765" s="1">
        <f>EOMONTH(tbl_Subscriptions[[#This Row],[Start_Date]],0)</f>
        <v>44834</v>
      </c>
      <c r="J765" s="1" t="str">
        <f>IF(tbl_Subscriptions[[#This Row],[Cancel_Date]]="","",EOMONTH(tbl_Subscriptions[[#This Row],[Cancel_Date]],0))</f>
        <v/>
      </c>
    </row>
    <row r="766" spans="1:10" x14ac:dyDescent="0.25">
      <c r="A766" t="s">
        <v>2796</v>
      </c>
      <c r="B766" t="s">
        <v>1631</v>
      </c>
      <c r="C766" t="s">
        <v>2031</v>
      </c>
      <c r="D766" s="1">
        <v>44285</v>
      </c>
      <c r="E766">
        <v>44514</v>
      </c>
      <c r="F766">
        <v>44514</v>
      </c>
      <c r="G766" t="s">
        <v>2037</v>
      </c>
      <c r="H766" t="b">
        <v>1</v>
      </c>
      <c r="I766" s="1">
        <f>EOMONTH(tbl_Subscriptions[[#This Row],[Start_Date]],0)</f>
        <v>44286</v>
      </c>
      <c r="J766" s="1">
        <f>IF(tbl_Subscriptions[[#This Row],[Cancel_Date]]="","",EOMONTH(tbl_Subscriptions[[#This Row],[Cancel_Date]],0))</f>
        <v>44530</v>
      </c>
    </row>
    <row r="767" spans="1:10" x14ac:dyDescent="0.25">
      <c r="A767" t="s">
        <v>2797</v>
      </c>
      <c r="B767" t="s">
        <v>823</v>
      </c>
      <c r="C767" t="s">
        <v>2027</v>
      </c>
      <c r="D767" s="1">
        <v>44264</v>
      </c>
      <c r="E767">
        <v>44297</v>
      </c>
      <c r="F767">
        <v>44297</v>
      </c>
      <c r="G767" t="s">
        <v>2037</v>
      </c>
      <c r="H767" t="b">
        <v>0</v>
      </c>
      <c r="I767" s="1">
        <f>EOMONTH(tbl_Subscriptions[[#This Row],[Start_Date]],0)</f>
        <v>44286</v>
      </c>
      <c r="J767" s="1">
        <f>IF(tbl_Subscriptions[[#This Row],[Cancel_Date]]="","",EOMONTH(tbl_Subscriptions[[#This Row],[Cancel_Date]],0))</f>
        <v>44316</v>
      </c>
    </row>
    <row r="768" spans="1:10" x14ac:dyDescent="0.25">
      <c r="A768" t="s">
        <v>2798</v>
      </c>
      <c r="B768" t="s">
        <v>1635</v>
      </c>
      <c r="C768" t="s">
        <v>2031</v>
      </c>
      <c r="D768" s="1">
        <v>44513</v>
      </c>
      <c r="H768" t="b">
        <v>0</v>
      </c>
      <c r="I768" s="1">
        <f>EOMONTH(tbl_Subscriptions[[#This Row],[Start_Date]],0)</f>
        <v>44530</v>
      </c>
      <c r="J768" s="1" t="str">
        <f>IF(tbl_Subscriptions[[#This Row],[Cancel_Date]]="","",EOMONTH(tbl_Subscriptions[[#This Row],[Cancel_Date]],0))</f>
        <v/>
      </c>
    </row>
    <row r="769" spans="1:10" x14ac:dyDescent="0.25">
      <c r="A769" t="s">
        <v>2799</v>
      </c>
      <c r="B769" t="s">
        <v>1447</v>
      </c>
      <c r="C769" t="s">
        <v>2027</v>
      </c>
      <c r="D769" s="1">
        <v>44604</v>
      </c>
      <c r="E769">
        <v>44657</v>
      </c>
      <c r="F769">
        <v>44657</v>
      </c>
      <c r="G769" t="s">
        <v>2037</v>
      </c>
      <c r="H769" t="b">
        <v>0</v>
      </c>
      <c r="I769" s="1">
        <f>EOMONTH(tbl_Subscriptions[[#This Row],[Start_Date]],0)</f>
        <v>44620</v>
      </c>
      <c r="J769" s="1">
        <f>IF(tbl_Subscriptions[[#This Row],[Cancel_Date]]="","",EOMONTH(tbl_Subscriptions[[#This Row],[Cancel_Date]],0))</f>
        <v>44681</v>
      </c>
    </row>
    <row r="770" spans="1:10" x14ac:dyDescent="0.25">
      <c r="A770" t="s">
        <v>2800</v>
      </c>
      <c r="B770" t="s">
        <v>958</v>
      </c>
      <c r="C770" t="s">
        <v>2034</v>
      </c>
      <c r="D770" s="1">
        <v>44931</v>
      </c>
      <c r="H770" t="b">
        <v>0</v>
      </c>
      <c r="I770" s="1">
        <f>EOMONTH(tbl_Subscriptions[[#This Row],[Start_Date]],0)</f>
        <v>44957</v>
      </c>
      <c r="J770" s="1" t="str">
        <f>IF(tbl_Subscriptions[[#This Row],[Cancel_Date]]="","",EOMONTH(tbl_Subscriptions[[#This Row],[Cancel_Date]],0))</f>
        <v/>
      </c>
    </row>
    <row r="771" spans="1:10" x14ac:dyDescent="0.25">
      <c r="A771" t="s">
        <v>2801</v>
      </c>
      <c r="B771" t="s">
        <v>1678</v>
      </c>
      <c r="C771" t="s">
        <v>2027</v>
      </c>
      <c r="D771" s="1">
        <v>44933</v>
      </c>
      <c r="H771" t="b">
        <v>0</v>
      </c>
      <c r="I771" s="1">
        <f>EOMONTH(tbl_Subscriptions[[#This Row],[Start_Date]],0)</f>
        <v>44957</v>
      </c>
      <c r="J771" s="1" t="str">
        <f>IF(tbl_Subscriptions[[#This Row],[Cancel_Date]]="","",EOMONTH(tbl_Subscriptions[[#This Row],[Cancel_Date]],0))</f>
        <v/>
      </c>
    </row>
    <row r="772" spans="1:10" x14ac:dyDescent="0.25">
      <c r="A772" t="s">
        <v>2802</v>
      </c>
      <c r="B772" t="s">
        <v>1573</v>
      </c>
      <c r="C772" t="s">
        <v>2031</v>
      </c>
      <c r="D772" s="1">
        <v>44687</v>
      </c>
      <c r="H772" t="b">
        <v>0</v>
      </c>
      <c r="I772" s="1">
        <f>EOMONTH(tbl_Subscriptions[[#This Row],[Start_Date]],0)</f>
        <v>44712</v>
      </c>
      <c r="J772" s="1" t="str">
        <f>IF(tbl_Subscriptions[[#This Row],[Cancel_Date]]="","",EOMONTH(tbl_Subscriptions[[#This Row],[Cancel_Date]],0))</f>
        <v/>
      </c>
    </row>
    <row r="773" spans="1:10" x14ac:dyDescent="0.25">
      <c r="A773" t="s">
        <v>2803</v>
      </c>
      <c r="B773" t="s">
        <v>985</v>
      </c>
      <c r="C773" t="s">
        <v>2031</v>
      </c>
      <c r="D773" s="1">
        <v>44735</v>
      </c>
      <c r="E773">
        <v>44919</v>
      </c>
      <c r="F773">
        <v>44919</v>
      </c>
      <c r="G773" t="s">
        <v>2037</v>
      </c>
      <c r="H773" t="b">
        <v>0</v>
      </c>
      <c r="I773" s="1">
        <f>EOMONTH(tbl_Subscriptions[[#This Row],[Start_Date]],0)</f>
        <v>44742</v>
      </c>
      <c r="J773" s="1">
        <f>IF(tbl_Subscriptions[[#This Row],[Cancel_Date]]="","",EOMONTH(tbl_Subscriptions[[#This Row],[Cancel_Date]],0))</f>
        <v>44926</v>
      </c>
    </row>
    <row r="774" spans="1:10" x14ac:dyDescent="0.25">
      <c r="A774" t="s">
        <v>2804</v>
      </c>
      <c r="B774" t="s">
        <v>1656</v>
      </c>
      <c r="C774" t="s">
        <v>2034</v>
      </c>
      <c r="D774" s="1">
        <v>44617</v>
      </c>
      <c r="E774">
        <v>44871</v>
      </c>
      <c r="F774">
        <v>44871</v>
      </c>
      <c r="G774" t="s">
        <v>2041</v>
      </c>
      <c r="H774" t="b">
        <v>0</v>
      </c>
      <c r="I774" s="1">
        <f>EOMONTH(tbl_Subscriptions[[#This Row],[Start_Date]],0)</f>
        <v>44620</v>
      </c>
      <c r="J774" s="1">
        <f>IF(tbl_Subscriptions[[#This Row],[Cancel_Date]]="","",EOMONTH(tbl_Subscriptions[[#This Row],[Cancel_Date]],0))</f>
        <v>44895</v>
      </c>
    </row>
    <row r="775" spans="1:10" x14ac:dyDescent="0.25">
      <c r="A775" t="s">
        <v>2805</v>
      </c>
      <c r="B775" t="s">
        <v>1946</v>
      </c>
      <c r="C775" t="s">
        <v>2031</v>
      </c>
      <c r="D775" s="1">
        <v>44984</v>
      </c>
      <c r="H775" t="b">
        <v>0</v>
      </c>
      <c r="I775" s="1">
        <f>EOMONTH(tbl_Subscriptions[[#This Row],[Start_Date]],0)</f>
        <v>44985</v>
      </c>
      <c r="J775" s="1" t="str">
        <f>IF(tbl_Subscriptions[[#This Row],[Cancel_Date]]="","",EOMONTH(tbl_Subscriptions[[#This Row],[Cancel_Date]],0))</f>
        <v/>
      </c>
    </row>
    <row r="776" spans="1:10" x14ac:dyDescent="0.25">
      <c r="A776" t="s">
        <v>2806</v>
      </c>
      <c r="B776" t="s">
        <v>1119</v>
      </c>
      <c r="C776" t="s">
        <v>2031</v>
      </c>
      <c r="D776" s="1">
        <v>44616</v>
      </c>
      <c r="H776" t="b">
        <v>0</v>
      </c>
      <c r="I776" s="1">
        <f>EOMONTH(tbl_Subscriptions[[#This Row],[Start_Date]],0)</f>
        <v>44620</v>
      </c>
      <c r="J776" s="1" t="str">
        <f>IF(tbl_Subscriptions[[#This Row],[Cancel_Date]]="","",EOMONTH(tbl_Subscriptions[[#This Row],[Cancel_Date]],0))</f>
        <v/>
      </c>
    </row>
    <row r="777" spans="1:10" x14ac:dyDescent="0.25">
      <c r="A777" t="s">
        <v>2807</v>
      </c>
      <c r="B777" t="s">
        <v>247</v>
      </c>
      <c r="C777" t="s">
        <v>2027</v>
      </c>
      <c r="D777" s="1">
        <v>45040</v>
      </c>
      <c r="H777" t="b">
        <v>0</v>
      </c>
      <c r="I777" s="1">
        <f>EOMONTH(tbl_Subscriptions[[#This Row],[Start_Date]],0)</f>
        <v>45046</v>
      </c>
      <c r="J777" s="1" t="str">
        <f>IF(tbl_Subscriptions[[#This Row],[Cancel_Date]]="","",EOMONTH(tbl_Subscriptions[[#This Row],[Cancel_Date]],0))</f>
        <v/>
      </c>
    </row>
    <row r="778" spans="1:10" x14ac:dyDescent="0.25">
      <c r="A778" t="s">
        <v>2808</v>
      </c>
      <c r="B778" t="s">
        <v>980</v>
      </c>
      <c r="C778" t="s">
        <v>2031</v>
      </c>
      <c r="D778" s="1">
        <v>44785</v>
      </c>
      <c r="H778" t="b">
        <v>0</v>
      </c>
      <c r="I778" s="1">
        <f>EOMONTH(tbl_Subscriptions[[#This Row],[Start_Date]],0)</f>
        <v>44804</v>
      </c>
      <c r="J778" s="1" t="str">
        <f>IF(tbl_Subscriptions[[#This Row],[Cancel_Date]]="","",EOMONTH(tbl_Subscriptions[[#This Row],[Cancel_Date]],0))</f>
        <v/>
      </c>
    </row>
    <row r="779" spans="1:10" x14ac:dyDescent="0.25">
      <c r="A779" t="s">
        <v>2809</v>
      </c>
      <c r="B779" t="s">
        <v>1339</v>
      </c>
      <c r="C779" t="s">
        <v>2027</v>
      </c>
      <c r="D779" s="1">
        <v>44272</v>
      </c>
      <c r="E779">
        <v>44502</v>
      </c>
      <c r="F779">
        <v>44502</v>
      </c>
      <c r="G779" t="s">
        <v>2037</v>
      </c>
      <c r="H779" t="b">
        <v>0</v>
      </c>
      <c r="I779" s="1">
        <f>EOMONTH(tbl_Subscriptions[[#This Row],[Start_Date]],0)</f>
        <v>44286</v>
      </c>
      <c r="J779" s="1">
        <f>IF(tbl_Subscriptions[[#This Row],[Cancel_Date]]="","",EOMONTH(tbl_Subscriptions[[#This Row],[Cancel_Date]],0))</f>
        <v>44530</v>
      </c>
    </row>
    <row r="780" spans="1:10" x14ac:dyDescent="0.25">
      <c r="A780" t="s">
        <v>2810</v>
      </c>
      <c r="B780" t="s">
        <v>1552</v>
      </c>
      <c r="C780" t="s">
        <v>2034</v>
      </c>
      <c r="D780" s="1">
        <v>44325</v>
      </c>
      <c r="E780">
        <v>44428</v>
      </c>
      <c r="F780">
        <v>44428</v>
      </c>
      <c r="G780" t="s">
        <v>2041</v>
      </c>
      <c r="H780" t="b">
        <v>0</v>
      </c>
      <c r="I780" s="1">
        <f>EOMONTH(tbl_Subscriptions[[#This Row],[Start_Date]],0)</f>
        <v>44347</v>
      </c>
      <c r="J780" s="1">
        <f>IF(tbl_Subscriptions[[#This Row],[Cancel_Date]]="","",EOMONTH(tbl_Subscriptions[[#This Row],[Cancel_Date]],0))</f>
        <v>44439</v>
      </c>
    </row>
    <row r="781" spans="1:10" x14ac:dyDescent="0.25">
      <c r="A781" t="s">
        <v>2811</v>
      </c>
      <c r="B781" t="s">
        <v>733</v>
      </c>
      <c r="C781" t="s">
        <v>2031</v>
      </c>
      <c r="D781" s="1">
        <v>44521</v>
      </c>
      <c r="H781" t="b">
        <v>0</v>
      </c>
      <c r="I781" s="1">
        <f>EOMONTH(tbl_Subscriptions[[#This Row],[Start_Date]],0)</f>
        <v>44530</v>
      </c>
      <c r="J781" s="1" t="str">
        <f>IF(tbl_Subscriptions[[#This Row],[Cancel_Date]]="","",EOMONTH(tbl_Subscriptions[[#This Row],[Cancel_Date]],0))</f>
        <v/>
      </c>
    </row>
    <row r="782" spans="1:10" x14ac:dyDescent="0.25">
      <c r="A782" t="s">
        <v>2812</v>
      </c>
      <c r="B782" t="s">
        <v>1002</v>
      </c>
      <c r="C782" t="s">
        <v>2027</v>
      </c>
      <c r="D782" s="1">
        <v>44854</v>
      </c>
      <c r="H782" t="b">
        <v>0</v>
      </c>
      <c r="I782" s="1">
        <f>EOMONTH(tbl_Subscriptions[[#This Row],[Start_Date]],0)</f>
        <v>44865</v>
      </c>
      <c r="J782" s="1" t="str">
        <f>IF(tbl_Subscriptions[[#This Row],[Cancel_Date]]="","",EOMONTH(tbl_Subscriptions[[#This Row],[Cancel_Date]],0))</f>
        <v/>
      </c>
    </row>
    <row r="783" spans="1:10" x14ac:dyDescent="0.25">
      <c r="A783" t="s">
        <v>2813</v>
      </c>
      <c r="B783" t="s">
        <v>2008</v>
      </c>
      <c r="C783" t="s">
        <v>2031</v>
      </c>
      <c r="D783" s="1">
        <v>44272</v>
      </c>
      <c r="H783" t="b">
        <v>0</v>
      </c>
      <c r="I783" s="1">
        <f>EOMONTH(tbl_Subscriptions[[#This Row],[Start_Date]],0)</f>
        <v>44286</v>
      </c>
      <c r="J783" s="1" t="str">
        <f>IF(tbl_Subscriptions[[#This Row],[Cancel_Date]]="","",EOMONTH(tbl_Subscriptions[[#This Row],[Cancel_Date]],0))</f>
        <v/>
      </c>
    </row>
    <row r="784" spans="1:10" x14ac:dyDescent="0.25">
      <c r="A784" t="s">
        <v>2814</v>
      </c>
      <c r="B784" t="s">
        <v>591</v>
      </c>
      <c r="C784" t="s">
        <v>2027</v>
      </c>
      <c r="D784" s="1">
        <v>44657</v>
      </c>
      <c r="H784" t="b">
        <v>1</v>
      </c>
      <c r="I784" s="1">
        <f>EOMONTH(tbl_Subscriptions[[#This Row],[Start_Date]],0)</f>
        <v>44681</v>
      </c>
      <c r="J784" s="1" t="str">
        <f>IF(tbl_Subscriptions[[#This Row],[Cancel_Date]]="","",EOMONTH(tbl_Subscriptions[[#This Row],[Cancel_Date]],0))</f>
        <v/>
      </c>
    </row>
    <row r="785" spans="1:10" x14ac:dyDescent="0.25">
      <c r="A785" t="s">
        <v>2815</v>
      </c>
      <c r="B785" t="s">
        <v>1580</v>
      </c>
      <c r="C785" t="s">
        <v>2034</v>
      </c>
      <c r="D785" s="1">
        <v>44674</v>
      </c>
      <c r="H785" t="b">
        <v>0</v>
      </c>
      <c r="I785" s="1">
        <f>EOMONTH(tbl_Subscriptions[[#This Row],[Start_Date]],0)</f>
        <v>44681</v>
      </c>
      <c r="J785" s="1" t="str">
        <f>IF(tbl_Subscriptions[[#This Row],[Cancel_Date]]="","",EOMONTH(tbl_Subscriptions[[#This Row],[Cancel_Date]],0))</f>
        <v/>
      </c>
    </row>
    <row r="786" spans="1:10" x14ac:dyDescent="0.25">
      <c r="A786" t="s">
        <v>2816</v>
      </c>
      <c r="B786" t="s">
        <v>1625</v>
      </c>
      <c r="C786" t="s">
        <v>2027</v>
      </c>
      <c r="D786" s="1">
        <v>44893</v>
      </c>
      <c r="H786" t="b">
        <v>0</v>
      </c>
      <c r="I786" s="1">
        <f>EOMONTH(tbl_Subscriptions[[#This Row],[Start_Date]],0)</f>
        <v>44895</v>
      </c>
      <c r="J786" s="1" t="str">
        <f>IF(tbl_Subscriptions[[#This Row],[Cancel_Date]]="","",EOMONTH(tbl_Subscriptions[[#This Row],[Cancel_Date]],0))</f>
        <v/>
      </c>
    </row>
    <row r="787" spans="1:10" x14ac:dyDescent="0.25">
      <c r="A787" t="s">
        <v>2817</v>
      </c>
      <c r="B787" t="s">
        <v>633</v>
      </c>
      <c r="C787" t="s">
        <v>2031</v>
      </c>
      <c r="D787" s="1">
        <v>44726</v>
      </c>
      <c r="H787" t="b">
        <v>0</v>
      </c>
      <c r="I787" s="1">
        <f>EOMONTH(tbl_Subscriptions[[#This Row],[Start_Date]],0)</f>
        <v>44742</v>
      </c>
      <c r="J787" s="1" t="str">
        <f>IF(tbl_Subscriptions[[#This Row],[Cancel_Date]]="","",EOMONTH(tbl_Subscriptions[[#This Row],[Cancel_Date]],0))</f>
        <v/>
      </c>
    </row>
    <row r="788" spans="1:10" x14ac:dyDescent="0.25">
      <c r="A788" t="s">
        <v>2818</v>
      </c>
      <c r="B788" t="s">
        <v>344</v>
      </c>
      <c r="C788" t="s">
        <v>2027</v>
      </c>
      <c r="D788" s="1">
        <v>44549</v>
      </c>
      <c r="H788" t="b">
        <v>0</v>
      </c>
      <c r="I788" s="1">
        <f>EOMONTH(tbl_Subscriptions[[#This Row],[Start_Date]],0)</f>
        <v>44561</v>
      </c>
      <c r="J788" s="1" t="str">
        <f>IF(tbl_Subscriptions[[#This Row],[Cancel_Date]]="","",EOMONTH(tbl_Subscriptions[[#This Row],[Cancel_Date]],0))</f>
        <v/>
      </c>
    </row>
    <row r="789" spans="1:10" x14ac:dyDescent="0.25">
      <c r="A789" t="s">
        <v>2819</v>
      </c>
      <c r="B789" t="s">
        <v>1405</v>
      </c>
      <c r="C789" t="s">
        <v>2031</v>
      </c>
      <c r="D789" s="1">
        <v>44328</v>
      </c>
      <c r="E789">
        <v>44360</v>
      </c>
      <c r="F789">
        <v>44360</v>
      </c>
      <c r="G789" t="s">
        <v>2037</v>
      </c>
      <c r="H789" t="b">
        <v>0</v>
      </c>
      <c r="I789" s="1">
        <f>EOMONTH(tbl_Subscriptions[[#This Row],[Start_Date]],0)</f>
        <v>44347</v>
      </c>
      <c r="J789" s="1">
        <f>IF(tbl_Subscriptions[[#This Row],[Cancel_Date]]="","",EOMONTH(tbl_Subscriptions[[#This Row],[Cancel_Date]],0))</f>
        <v>44377</v>
      </c>
    </row>
    <row r="790" spans="1:10" x14ac:dyDescent="0.25">
      <c r="A790" t="s">
        <v>2820</v>
      </c>
      <c r="B790" t="s">
        <v>1711</v>
      </c>
      <c r="C790" t="s">
        <v>2034</v>
      </c>
      <c r="D790" s="1">
        <v>45096</v>
      </c>
      <c r="H790" t="b">
        <v>0</v>
      </c>
      <c r="I790" s="1">
        <f>EOMONTH(tbl_Subscriptions[[#This Row],[Start_Date]],0)</f>
        <v>45107</v>
      </c>
      <c r="J790" s="1" t="str">
        <f>IF(tbl_Subscriptions[[#This Row],[Cancel_Date]]="","",EOMONTH(tbl_Subscriptions[[#This Row],[Cancel_Date]],0))</f>
        <v/>
      </c>
    </row>
    <row r="791" spans="1:10" x14ac:dyDescent="0.25">
      <c r="A791" t="s">
        <v>2821</v>
      </c>
      <c r="B791" t="s">
        <v>893</v>
      </c>
      <c r="C791" t="s">
        <v>2027</v>
      </c>
      <c r="D791" s="1">
        <v>45045</v>
      </c>
      <c r="H791" t="b">
        <v>0</v>
      </c>
      <c r="I791" s="1">
        <f>EOMONTH(tbl_Subscriptions[[#This Row],[Start_Date]],0)</f>
        <v>45046</v>
      </c>
      <c r="J791" s="1" t="str">
        <f>IF(tbl_Subscriptions[[#This Row],[Cancel_Date]]="","",EOMONTH(tbl_Subscriptions[[#This Row],[Cancel_Date]],0))</f>
        <v/>
      </c>
    </row>
    <row r="792" spans="1:10" x14ac:dyDescent="0.25">
      <c r="A792" t="s">
        <v>2822</v>
      </c>
      <c r="B792" t="s">
        <v>377</v>
      </c>
      <c r="C792" t="s">
        <v>2031</v>
      </c>
      <c r="D792" s="1">
        <v>44995</v>
      </c>
      <c r="H792" t="b">
        <v>0</v>
      </c>
      <c r="I792" s="1">
        <f>EOMONTH(tbl_Subscriptions[[#This Row],[Start_Date]],0)</f>
        <v>45016</v>
      </c>
      <c r="J792" s="1" t="str">
        <f>IF(tbl_Subscriptions[[#This Row],[Cancel_Date]]="","",EOMONTH(tbl_Subscriptions[[#This Row],[Cancel_Date]],0))</f>
        <v/>
      </c>
    </row>
    <row r="793" spans="1:10" x14ac:dyDescent="0.25">
      <c r="A793" t="s">
        <v>2823</v>
      </c>
      <c r="B793" t="s">
        <v>1748</v>
      </c>
      <c r="C793" t="s">
        <v>2031</v>
      </c>
      <c r="D793" s="1">
        <v>44761</v>
      </c>
      <c r="E793">
        <v>44967</v>
      </c>
      <c r="F793">
        <v>44967</v>
      </c>
      <c r="G793" t="s">
        <v>2028</v>
      </c>
      <c r="H793" t="b">
        <v>0</v>
      </c>
      <c r="I793" s="1">
        <f>EOMONTH(tbl_Subscriptions[[#This Row],[Start_Date]],0)</f>
        <v>44773</v>
      </c>
      <c r="J793" s="1">
        <f>IF(tbl_Subscriptions[[#This Row],[Cancel_Date]]="","",EOMONTH(tbl_Subscriptions[[#This Row],[Cancel_Date]],0))</f>
        <v>44985</v>
      </c>
    </row>
    <row r="794" spans="1:10" x14ac:dyDescent="0.25">
      <c r="A794" t="s">
        <v>2824</v>
      </c>
      <c r="B794" t="s">
        <v>1829</v>
      </c>
      <c r="C794" t="s">
        <v>2031</v>
      </c>
      <c r="D794" s="1">
        <v>44852</v>
      </c>
      <c r="H794" t="b">
        <v>0</v>
      </c>
      <c r="I794" s="1">
        <f>EOMONTH(tbl_Subscriptions[[#This Row],[Start_Date]],0)</f>
        <v>44865</v>
      </c>
      <c r="J794" s="1" t="str">
        <f>IF(tbl_Subscriptions[[#This Row],[Cancel_Date]]="","",EOMONTH(tbl_Subscriptions[[#This Row],[Cancel_Date]],0))</f>
        <v/>
      </c>
    </row>
    <row r="795" spans="1:10" x14ac:dyDescent="0.25">
      <c r="A795" t="s">
        <v>2825</v>
      </c>
      <c r="B795" t="s">
        <v>342</v>
      </c>
      <c r="C795" t="s">
        <v>2027</v>
      </c>
      <c r="D795" s="1">
        <v>44798</v>
      </c>
      <c r="H795" t="b">
        <v>0</v>
      </c>
      <c r="I795" s="1">
        <f>EOMONTH(tbl_Subscriptions[[#This Row],[Start_Date]],0)</f>
        <v>44804</v>
      </c>
      <c r="J795" s="1" t="str">
        <f>IF(tbl_Subscriptions[[#This Row],[Cancel_Date]]="","",EOMONTH(tbl_Subscriptions[[#This Row],[Cancel_Date]],0))</f>
        <v/>
      </c>
    </row>
    <row r="796" spans="1:10" x14ac:dyDescent="0.25">
      <c r="A796" t="s">
        <v>2826</v>
      </c>
      <c r="B796" t="s">
        <v>1740</v>
      </c>
      <c r="C796" t="s">
        <v>2027</v>
      </c>
      <c r="D796" s="1">
        <v>44383</v>
      </c>
      <c r="H796" t="b">
        <v>0</v>
      </c>
      <c r="I796" s="1">
        <f>EOMONTH(tbl_Subscriptions[[#This Row],[Start_Date]],0)</f>
        <v>44408</v>
      </c>
      <c r="J796" s="1" t="str">
        <f>IF(tbl_Subscriptions[[#This Row],[Cancel_Date]]="","",EOMONTH(tbl_Subscriptions[[#This Row],[Cancel_Date]],0))</f>
        <v/>
      </c>
    </row>
    <row r="797" spans="1:10" x14ac:dyDescent="0.25">
      <c r="A797" t="s">
        <v>2827</v>
      </c>
      <c r="B797" t="s">
        <v>1368</v>
      </c>
      <c r="C797" t="s">
        <v>2027</v>
      </c>
      <c r="D797" s="1">
        <v>44983</v>
      </c>
      <c r="E797">
        <v>45126</v>
      </c>
      <c r="F797">
        <v>45126</v>
      </c>
      <c r="G797" t="s">
        <v>2037</v>
      </c>
      <c r="H797" t="b">
        <v>0</v>
      </c>
      <c r="I797" s="1">
        <f>EOMONTH(tbl_Subscriptions[[#This Row],[Start_Date]],0)</f>
        <v>44985</v>
      </c>
      <c r="J797" s="1">
        <f>IF(tbl_Subscriptions[[#This Row],[Cancel_Date]]="","",EOMONTH(tbl_Subscriptions[[#This Row],[Cancel_Date]],0))</f>
        <v>45138</v>
      </c>
    </row>
    <row r="798" spans="1:10" x14ac:dyDescent="0.25">
      <c r="A798" t="s">
        <v>2828</v>
      </c>
      <c r="B798" t="s">
        <v>1667</v>
      </c>
      <c r="C798" t="s">
        <v>2034</v>
      </c>
      <c r="D798" s="1">
        <v>44329</v>
      </c>
      <c r="H798" t="b">
        <v>0</v>
      </c>
      <c r="I798" s="1">
        <f>EOMONTH(tbl_Subscriptions[[#This Row],[Start_Date]],0)</f>
        <v>44347</v>
      </c>
      <c r="J798" s="1" t="str">
        <f>IF(tbl_Subscriptions[[#This Row],[Cancel_Date]]="","",EOMONTH(tbl_Subscriptions[[#This Row],[Cancel_Date]],0))</f>
        <v/>
      </c>
    </row>
    <row r="799" spans="1:10" x14ac:dyDescent="0.25">
      <c r="A799" t="s">
        <v>2829</v>
      </c>
      <c r="B799" t="s">
        <v>1867</v>
      </c>
      <c r="C799" t="s">
        <v>2031</v>
      </c>
      <c r="D799" s="1">
        <v>44640</v>
      </c>
      <c r="E799">
        <v>44762</v>
      </c>
      <c r="F799">
        <v>44762</v>
      </c>
      <c r="G799" t="s">
        <v>2037</v>
      </c>
      <c r="H799" t="b">
        <v>0</v>
      </c>
      <c r="I799" s="1">
        <f>EOMONTH(tbl_Subscriptions[[#This Row],[Start_Date]],0)</f>
        <v>44651</v>
      </c>
      <c r="J799" s="1">
        <f>IF(tbl_Subscriptions[[#This Row],[Cancel_Date]]="","",EOMONTH(tbl_Subscriptions[[#This Row],[Cancel_Date]],0))</f>
        <v>44773</v>
      </c>
    </row>
    <row r="800" spans="1:10" x14ac:dyDescent="0.25">
      <c r="A800" t="s">
        <v>2830</v>
      </c>
      <c r="B800" t="s">
        <v>183</v>
      </c>
      <c r="C800" t="s">
        <v>2031</v>
      </c>
      <c r="D800" s="1">
        <v>44711</v>
      </c>
      <c r="H800" t="b">
        <v>0</v>
      </c>
      <c r="I800" s="1">
        <f>EOMONTH(tbl_Subscriptions[[#This Row],[Start_Date]],0)</f>
        <v>44712</v>
      </c>
      <c r="J800" s="1" t="str">
        <f>IF(tbl_Subscriptions[[#This Row],[Cancel_Date]]="","",EOMONTH(tbl_Subscriptions[[#This Row],[Cancel_Date]],0))</f>
        <v/>
      </c>
    </row>
    <row r="801" spans="1:10" x14ac:dyDescent="0.25">
      <c r="A801" t="s">
        <v>2831</v>
      </c>
      <c r="B801" t="s">
        <v>1615</v>
      </c>
      <c r="C801" t="s">
        <v>2034</v>
      </c>
      <c r="D801" s="1">
        <v>45086</v>
      </c>
      <c r="H801" t="b">
        <v>0</v>
      </c>
      <c r="I801" s="1">
        <f>EOMONTH(tbl_Subscriptions[[#This Row],[Start_Date]],0)</f>
        <v>45107</v>
      </c>
      <c r="J801" s="1" t="str">
        <f>IF(tbl_Subscriptions[[#This Row],[Cancel_Date]]="","",EOMONTH(tbl_Subscriptions[[#This Row],[Cancel_Date]],0))</f>
        <v/>
      </c>
    </row>
    <row r="802" spans="1:10" x14ac:dyDescent="0.25">
      <c r="A802" t="s">
        <v>2832</v>
      </c>
      <c r="B802" t="s">
        <v>1646</v>
      </c>
      <c r="C802" t="s">
        <v>2034</v>
      </c>
      <c r="D802" s="1">
        <v>44253</v>
      </c>
      <c r="H802" t="b">
        <v>0</v>
      </c>
      <c r="I802" s="1">
        <f>EOMONTH(tbl_Subscriptions[[#This Row],[Start_Date]],0)</f>
        <v>44255</v>
      </c>
      <c r="J802" s="1" t="str">
        <f>IF(tbl_Subscriptions[[#This Row],[Cancel_Date]]="","",EOMONTH(tbl_Subscriptions[[#This Row],[Cancel_Date]],0))</f>
        <v/>
      </c>
    </row>
    <row r="803" spans="1:10" x14ac:dyDescent="0.25">
      <c r="A803" t="s">
        <v>2833</v>
      </c>
      <c r="B803" t="s">
        <v>816</v>
      </c>
      <c r="C803" t="s">
        <v>2027</v>
      </c>
      <c r="D803" s="1">
        <v>45048</v>
      </c>
      <c r="H803" t="b">
        <v>0</v>
      </c>
      <c r="I803" s="1">
        <f>EOMONTH(tbl_Subscriptions[[#This Row],[Start_Date]],0)</f>
        <v>45077</v>
      </c>
      <c r="J803" s="1" t="str">
        <f>IF(tbl_Subscriptions[[#This Row],[Cancel_Date]]="","",EOMONTH(tbl_Subscriptions[[#This Row],[Cancel_Date]],0))</f>
        <v/>
      </c>
    </row>
    <row r="804" spans="1:10" x14ac:dyDescent="0.25">
      <c r="A804" t="s">
        <v>2834</v>
      </c>
      <c r="B804" t="s">
        <v>473</v>
      </c>
      <c r="C804" t="s">
        <v>2027</v>
      </c>
      <c r="D804" s="1">
        <v>44324</v>
      </c>
      <c r="H804" t="b">
        <v>0</v>
      </c>
      <c r="I804" s="1">
        <f>EOMONTH(tbl_Subscriptions[[#This Row],[Start_Date]],0)</f>
        <v>44347</v>
      </c>
      <c r="J804" s="1" t="str">
        <f>IF(tbl_Subscriptions[[#This Row],[Cancel_Date]]="","",EOMONTH(tbl_Subscriptions[[#This Row],[Cancel_Date]],0))</f>
        <v/>
      </c>
    </row>
    <row r="805" spans="1:10" x14ac:dyDescent="0.25">
      <c r="A805" t="s">
        <v>2835</v>
      </c>
      <c r="B805" t="s">
        <v>2011</v>
      </c>
      <c r="C805" t="s">
        <v>2027</v>
      </c>
      <c r="D805" s="1">
        <v>44727</v>
      </c>
      <c r="H805" t="b">
        <v>0</v>
      </c>
      <c r="I805" s="1">
        <f>EOMONTH(tbl_Subscriptions[[#This Row],[Start_Date]],0)</f>
        <v>44742</v>
      </c>
      <c r="J805" s="1" t="str">
        <f>IF(tbl_Subscriptions[[#This Row],[Cancel_Date]]="","",EOMONTH(tbl_Subscriptions[[#This Row],[Cancel_Date]],0))</f>
        <v/>
      </c>
    </row>
    <row r="806" spans="1:10" x14ac:dyDescent="0.25">
      <c r="A806" t="s">
        <v>2836</v>
      </c>
      <c r="B806" t="s">
        <v>1195</v>
      </c>
      <c r="C806" t="s">
        <v>2027</v>
      </c>
      <c r="D806" s="1">
        <v>44353</v>
      </c>
      <c r="H806" t="b">
        <v>0</v>
      </c>
      <c r="I806" s="1">
        <f>EOMONTH(tbl_Subscriptions[[#This Row],[Start_Date]],0)</f>
        <v>44377</v>
      </c>
      <c r="J806" s="1" t="str">
        <f>IF(tbl_Subscriptions[[#This Row],[Cancel_Date]]="","",EOMONTH(tbl_Subscriptions[[#This Row],[Cancel_Date]],0))</f>
        <v/>
      </c>
    </row>
    <row r="807" spans="1:10" x14ac:dyDescent="0.25">
      <c r="A807" t="s">
        <v>2837</v>
      </c>
      <c r="B807" t="s">
        <v>1779</v>
      </c>
      <c r="C807" t="s">
        <v>2027</v>
      </c>
      <c r="D807" s="1">
        <v>44508</v>
      </c>
      <c r="E807">
        <v>44572</v>
      </c>
      <c r="F807">
        <v>44572</v>
      </c>
      <c r="G807" t="s">
        <v>2041</v>
      </c>
      <c r="H807" t="b">
        <v>0</v>
      </c>
      <c r="I807" s="1">
        <f>EOMONTH(tbl_Subscriptions[[#This Row],[Start_Date]],0)</f>
        <v>44530</v>
      </c>
      <c r="J807" s="1">
        <f>IF(tbl_Subscriptions[[#This Row],[Cancel_Date]]="","",EOMONTH(tbl_Subscriptions[[#This Row],[Cancel_Date]],0))</f>
        <v>44592</v>
      </c>
    </row>
    <row r="808" spans="1:10" x14ac:dyDescent="0.25">
      <c r="A808" t="s">
        <v>2838</v>
      </c>
      <c r="B808" t="s">
        <v>1169</v>
      </c>
      <c r="C808" t="s">
        <v>2027</v>
      </c>
      <c r="D808" s="1">
        <v>44365</v>
      </c>
      <c r="E808">
        <v>44644</v>
      </c>
      <c r="F808">
        <v>44644</v>
      </c>
      <c r="G808" t="s">
        <v>2041</v>
      </c>
      <c r="H808" t="b">
        <v>0</v>
      </c>
      <c r="I808" s="1">
        <f>EOMONTH(tbl_Subscriptions[[#This Row],[Start_Date]],0)</f>
        <v>44377</v>
      </c>
      <c r="J808" s="1">
        <f>IF(tbl_Subscriptions[[#This Row],[Cancel_Date]]="","",EOMONTH(tbl_Subscriptions[[#This Row],[Cancel_Date]],0))</f>
        <v>44651</v>
      </c>
    </row>
    <row r="809" spans="1:10" x14ac:dyDescent="0.25">
      <c r="A809" t="s">
        <v>2839</v>
      </c>
      <c r="B809" t="s">
        <v>211</v>
      </c>
      <c r="C809" t="s">
        <v>2034</v>
      </c>
      <c r="D809" s="1">
        <v>44362</v>
      </c>
      <c r="H809" t="b">
        <v>0</v>
      </c>
      <c r="I809" s="1">
        <f>EOMONTH(tbl_Subscriptions[[#This Row],[Start_Date]],0)</f>
        <v>44377</v>
      </c>
      <c r="J809" s="1" t="str">
        <f>IF(tbl_Subscriptions[[#This Row],[Cancel_Date]]="","",EOMONTH(tbl_Subscriptions[[#This Row],[Cancel_Date]],0))</f>
        <v/>
      </c>
    </row>
    <row r="810" spans="1:10" x14ac:dyDescent="0.25">
      <c r="A810" t="s">
        <v>2840</v>
      </c>
      <c r="B810" t="s">
        <v>645</v>
      </c>
      <c r="C810" t="s">
        <v>2034</v>
      </c>
      <c r="D810" s="1">
        <v>44527</v>
      </c>
      <c r="H810" t="b">
        <v>0</v>
      </c>
      <c r="I810" s="1">
        <f>EOMONTH(tbl_Subscriptions[[#This Row],[Start_Date]],0)</f>
        <v>44530</v>
      </c>
      <c r="J810" s="1" t="str">
        <f>IF(tbl_Subscriptions[[#This Row],[Cancel_Date]]="","",EOMONTH(tbl_Subscriptions[[#This Row],[Cancel_Date]],0))</f>
        <v/>
      </c>
    </row>
    <row r="811" spans="1:10" x14ac:dyDescent="0.25">
      <c r="A811" t="s">
        <v>2841</v>
      </c>
      <c r="B811" t="s">
        <v>1816</v>
      </c>
      <c r="C811" t="s">
        <v>2034</v>
      </c>
      <c r="D811" s="1">
        <v>44923</v>
      </c>
      <c r="E811">
        <v>45098</v>
      </c>
      <c r="F811">
        <v>45098</v>
      </c>
      <c r="G811" t="s">
        <v>2037</v>
      </c>
      <c r="H811" t="b">
        <v>0</v>
      </c>
      <c r="I811" s="1">
        <f>EOMONTH(tbl_Subscriptions[[#This Row],[Start_Date]],0)</f>
        <v>44926</v>
      </c>
      <c r="J811" s="1">
        <f>IF(tbl_Subscriptions[[#This Row],[Cancel_Date]]="","",EOMONTH(tbl_Subscriptions[[#This Row],[Cancel_Date]],0))</f>
        <v>45107</v>
      </c>
    </row>
    <row r="812" spans="1:10" x14ac:dyDescent="0.25">
      <c r="A812" t="s">
        <v>2842</v>
      </c>
      <c r="B812" t="s">
        <v>548</v>
      </c>
      <c r="C812" t="s">
        <v>2031</v>
      </c>
      <c r="D812" s="1">
        <v>44427</v>
      </c>
      <c r="E812">
        <v>44556</v>
      </c>
      <c r="F812">
        <v>44556</v>
      </c>
      <c r="G812" t="s">
        <v>2041</v>
      </c>
      <c r="H812" t="b">
        <v>0</v>
      </c>
      <c r="I812" s="1">
        <f>EOMONTH(tbl_Subscriptions[[#This Row],[Start_Date]],0)</f>
        <v>44439</v>
      </c>
      <c r="J812" s="1">
        <f>IF(tbl_Subscriptions[[#This Row],[Cancel_Date]]="","",EOMONTH(tbl_Subscriptions[[#This Row],[Cancel_Date]],0))</f>
        <v>44561</v>
      </c>
    </row>
    <row r="813" spans="1:10" x14ac:dyDescent="0.25">
      <c r="A813" t="s">
        <v>2843</v>
      </c>
      <c r="B813" t="s">
        <v>1052</v>
      </c>
      <c r="C813" t="s">
        <v>2031</v>
      </c>
      <c r="D813" s="1">
        <v>44551</v>
      </c>
      <c r="H813" t="b">
        <v>0</v>
      </c>
      <c r="I813" s="1">
        <f>EOMONTH(tbl_Subscriptions[[#This Row],[Start_Date]],0)</f>
        <v>44561</v>
      </c>
      <c r="J813" s="1" t="str">
        <f>IF(tbl_Subscriptions[[#This Row],[Cancel_Date]]="","",EOMONTH(tbl_Subscriptions[[#This Row],[Cancel_Date]],0))</f>
        <v/>
      </c>
    </row>
    <row r="814" spans="1:10" x14ac:dyDescent="0.25">
      <c r="A814" t="s">
        <v>2844</v>
      </c>
      <c r="B814" t="s">
        <v>110</v>
      </c>
      <c r="C814" t="s">
        <v>2027</v>
      </c>
      <c r="D814" s="1">
        <v>44728</v>
      </c>
      <c r="E814">
        <v>44914</v>
      </c>
      <c r="F814">
        <v>44914</v>
      </c>
      <c r="G814" t="s">
        <v>2037</v>
      </c>
      <c r="H814" t="b">
        <v>0</v>
      </c>
      <c r="I814" s="1">
        <f>EOMONTH(tbl_Subscriptions[[#This Row],[Start_Date]],0)</f>
        <v>44742</v>
      </c>
      <c r="J814" s="1">
        <f>IF(tbl_Subscriptions[[#This Row],[Cancel_Date]]="","",EOMONTH(tbl_Subscriptions[[#This Row],[Cancel_Date]],0))</f>
        <v>44926</v>
      </c>
    </row>
    <row r="815" spans="1:10" x14ac:dyDescent="0.25">
      <c r="A815" t="s">
        <v>2845</v>
      </c>
      <c r="B815" t="s">
        <v>157</v>
      </c>
      <c r="C815" t="s">
        <v>2034</v>
      </c>
      <c r="D815" s="1">
        <v>44487</v>
      </c>
      <c r="H815" t="b">
        <v>0</v>
      </c>
      <c r="I815" s="1">
        <f>EOMONTH(tbl_Subscriptions[[#This Row],[Start_Date]],0)</f>
        <v>44500</v>
      </c>
      <c r="J815" s="1" t="str">
        <f>IF(tbl_Subscriptions[[#This Row],[Cancel_Date]]="","",EOMONTH(tbl_Subscriptions[[#This Row],[Cancel_Date]],0))</f>
        <v/>
      </c>
    </row>
    <row r="816" spans="1:10" x14ac:dyDescent="0.25">
      <c r="A816" t="s">
        <v>2846</v>
      </c>
      <c r="B816" t="s">
        <v>499</v>
      </c>
      <c r="C816" t="s">
        <v>2031</v>
      </c>
      <c r="D816" s="1">
        <v>45063</v>
      </c>
      <c r="H816" t="b">
        <v>0</v>
      </c>
      <c r="I816" s="1">
        <f>EOMONTH(tbl_Subscriptions[[#This Row],[Start_Date]],0)</f>
        <v>45077</v>
      </c>
      <c r="J816" s="1" t="str">
        <f>IF(tbl_Subscriptions[[#This Row],[Cancel_Date]]="","",EOMONTH(tbl_Subscriptions[[#This Row],[Cancel_Date]],0))</f>
        <v/>
      </c>
    </row>
    <row r="817" spans="1:10" x14ac:dyDescent="0.25">
      <c r="A817" t="s">
        <v>2847</v>
      </c>
      <c r="B817" t="s">
        <v>467</v>
      </c>
      <c r="C817" t="s">
        <v>2031</v>
      </c>
      <c r="D817" s="1">
        <v>44277</v>
      </c>
      <c r="H817" t="b">
        <v>0</v>
      </c>
      <c r="I817" s="1">
        <f>EOMONTH(tbl_Subscriptions[[#This Row],[Start_Date]],0)</f>
        <v>44286</v>
      </c>
      <c r="J817" s="1" t="str">
        <f>IF(tbl_Subscriptions[[#This Row],[Cancel_Date]]="","",EOMONTH(tbl_Subscriptions[[#This Row],[Cancel_Date]],0))</f>
        <v/>
      </c>
    </row>
    <row r="818" spans="1:10" x14ac:dyDescent="0.25">
      <c r="A818" t="s">
        <v>2848</v>
      </c>
      <c r="B818" t="s">
        <v>1375</v>
      </c>
      <c r="C818" t="s">
        <v>2034</v>
      </c>
      <c r="D818" s="1">
        <v>44453</v>
      </c>
      <c r="E818">
        <v>44702</v>
      </c>
      <c r="F818">
        <v>44702</v>
      </c>
      <c r="G818" t="s">
        <v>2028</v>
      </c>
      <c r="H818" t="b">
        <v>0</v>
      </c>
      <c r="I818" s="1">
        <f>EOMONTH(tbl_Subscriptions[[#This Row],[Start_Date]],0)</f>
        <v>44469</v>
      </c>
      <c r="J818" s="1">
        <f>IF(tbl_Subscriptions[[#This Row],[Cancel_Date]]="","",EOMONTH(tbl_Subscriptions[[#This Row],[Cancel_Date]],0))</f>
        <v>44712</v>
      </c>
    </row>
    <row r="819" spans="1:10" x14ac:dyDescent="0.25">
      <c r="A819" t="s">
        <v>2849</v>
      </c>
      <c r="B819" t="s">
        <v>887</v>
      </c>
      <c r="C819" t="s">
        <v>2031</v>
      </c>
      <c r="D819" s="1">
        <v>44398</v>
      </c>
      <c r="E819">
        <v>44554</v>
      </c>
      <c r="F819">
        <v>44554</v>
      </c>
      <c r="G819" t="s">
        <v>2028</v>
      </c>
      <c r="H819" t="b">
        <v>0</v>
      </c>
      <c r="I819" s="1">
        <f>EOMONTH(tbl_Subscriptions[[#This Row],[Start_Date]],0)</f>
        <v>44408</v>
      </c>
      <c r="J819" s="1">
        <f>IF(tbl_Subscriptions[[#This Row],[Cancel_Date]]="","",EOMONTH(tbl_Subscriptions[[#This Row],[Cancel_Date]],0))</f>
        <v>44561</v>
      </c>
    </row>
    <row r="820" spans="1:10" x14ac:dyDescent="0.25">
      <c r="A820" t="s">
        <v>2850</v>
      </c>
      <c r="B820" t="s">
        <v>358</v>
      </c>
      <c r="C820" t="s">
        <v>2031</v>
      </c>
      <c r="D820" s="1">
        <v>44847</v>
      </c>
      <c r="H820" t="b">
        <v>0</v>
      </c>
      <c r="I820" s="1">
        <f>EOMONTH(tbl_Subscriptions[[#This Row],[Start_Date]],0)</f>
        <v>44865</v>
      </c>
      <c r="J820" s="1" t="str">
        <f>IF(tbl_Subscriptions[[#This Row],[Cancel_Date]]="","",EOMONTH(tbl_Subscriptions[[#This Row],[Cancel_Date]],0))</f>
        <v/>
      </c>
    </row>
    <row r="821" spans="1:10" x14ac:dyDescent="0.25">
      <c r="A821" t="s">
        <v>2851</v>
      </c>
      <c r="B821" t="s">
        <v>2003</v>
      </c>
      <c r="C821" t="s">
        <v>2034</v>
      </c>
      <c r="D821" s="1">
        <v>44761</v>
      </c>
      <c r="H821" t="b">
        <v>0</v>
      </c>
      <c r="I821" s="1">
        <f>EOMONTH(tbl_Subscriptions[[#This Row],[Start_Date]],0)</f>
        <v>44773</v>
      </c>
      <c r="J821" s="1" t="str">
        <f>IF(tbl_Subscriptions[[#This Row],[Cancel_Date]]="","",EOMONTH(tbl_Subscriptions[[#This Row],[Cancel_Date]],0))</f>
        <v/>
      </c>
    </row>
    <row r="822" spans="1:10" x14ac:dyDescent="0.25">
      <c r="A822" t="s">
        <v>2852</v>
      </c>
      <c r="B822" t="s">
        <v>1094</v>
      </c>
      <c r="C822" t="s">
        <v>2031</v>
      </c>
      <c r="D822" s="1">
        <v>44478</v>
      </c>
      <c r="E822">
        <v>44692</v>
      </c>
      <c r="F822">
        <v>44692</v>
      </c>
      <c r="G822" t="s">
        <v>2028</v>
      </c>
      <c r="H822" t="b">
        <v>0</v>
      </c>
      <c r="I822" s="1">
        <f>EOMONTH(tbl_Subscriptions[[#This Row],[Start_Date]],0)</f>
        <v>44500</v>
      </c>
      <c r="J822" s="1">
        <f>IF(tbl_Subscriptions[[#This Row],[Cancel_Date]]="","",EOMONTH(tbl_Subscriptions[[#This Row],[Cancel_Date]],0))</f>
        <v>44712</v>
      </c>
    </row>
    <row r="823" spans="1:10" x14ac:dyDescent="0.25">
      <c r="A823" t="s">
        <v>2853</v>
      </c>
      <c r="B823" t="s">
        <v>1749</v>
      </c>
      <c r="C823" t="s">
        <v>2034</v>
      </c>
      <c r="D823" s="1">
        <v>44325</v>
      </c>
      <c r="H823" t="b">
        <v>0</v>
      </c>
      <c r="I823" s="1">
        <f>EOMONTH(tbl_Subscriptions[[#This Row],[Start_Date]],0)</f>
        <v>44347</v>
      </c>
      <c r="J823" s="1" t="str">
        <f>IF(tbl_Subscriptions[[#This Row],[Cancel_Date]]="","",EOMONTH(tbl_Subscriptions[[#This Row],[Cancel_Date]],0))</f>
        <v/>
      </c>
    </row>
    <row r="824" spans="1:10" x14ac:dyDescent="0.25">
      <c r="A824" t="s">
        <v>2854</v>
      </c>
      <c r="B824" t="s">
        <v>484</v>
      </c>
      <c r="C824" t="s">
        <v>2031</v>
      </c>
      <c r="D824" s="1">
        <v>44837</v>
      </c>
      <c r="E824">
        <v>45112</v>
      </c>
      <c r="F824">
        <v>45112</v>
      </c>
      <c r="G824" t="s">
        <v>2041</v>
      </c>
      <c r="H824" t="b">
        <v>0</v>
      </c>
      <c r="I824" s="1">
        <f>EOMONTH(tbl_Subscriptions[[#This Row],[Start_Date]],0)</f>
        <v>44865</v>
      </c>
      <c r="J824" s="1">
        <f>IF(tbl_Subscriptions[[#This Row],[Cancel_Date]]="","",EOMONTH(tbl_Subscriptions[[#This Row],[Cancel_Date]],0))</f>
        <v>45138</v>
      </c>
    </row>
    <row r="825" spans="1:10" x14ac:dyDescent="0.25">
      <c r="A825" t="s">
        <v>2855</v>
      </c>
      <c r="B825" t="s">
        <v>736</v>
      </c>
      <c r="C825" t="s">
        <v>2034</v>
      </c>
      <c r="D825" s="1">
        <v>44507</v>
      </c>
      <c r="H825" t="b">
        <v>0</v>
      </c>
      <c r="I825" s="1">
        <f>EOMONTH(tbl_Subscriptions[[#This Row],[Start_Date]],0)</f>
        <v>44530</v>
      </c>
      <c r="J825" s="1" t="str">
        <f>IF(tbl_Subscriptions[[#This Row],[Cancel_Date]]="","",EOMONTH(tbl_Subscriptions[[#This Row],[Cancel_Date]],0))</f>
        <v/>
      </c>
    </row>
    <row r="826" spans="1:10" x14ac:dyDescent="0.25">
      <c r="A826" t="s">
        <v>2856</v>
      </c>
      <c r="B826" t="s">
        <v>817</v>
      </c>
      <c r="C826" t="s">
        <v>2031</v>
      </c>
      <c r="D826" s="1">
        <v>44826</v>
      </c>
      <c r="H826" t="b">
        <v>0</v>
      </c>
      <c r="I826" s="1">
        <f>EOMONTH(tbl_Subscriptions[[#This Row],[Start_Date]],0)</f>
        <v>44834</v>
      </c>
      <c r="J826" s="1" t="str">
        <f>IF(tbl_Subscriptions[[#This Row],[Cancel_Date]]="","",EOMONTH(tbl_Subscriptions[[#This Row],[Cancel_Date]],0))</f>
        <v/>
      </c>
    </row>
    <row r="827" spans="1:10" x14ac:dyDescent="0.25">
      <c r="A827" t="s">
        <v>2857</v>
      </c>
      <c r="B827" t="s">
        <v>493</v>
      </c>
      <c r="C827" t="s">
        <v>2031</v>
      </c>
      <c r="D827" s="1">
        <v>44743</v>
      </c>
      <c r="H827" t="b">
        <v>1</v>
      </c>
      <c r="I827" s="1">
        <f>EOMONTH(tbl_Subscriptions[[#This Row],[Start_Date]],0)</f>
        <v>44773</v>
      </c>
      <c r="J827" s="1" t="str">
        <f>IF(tbl_Subscriptions[[#This Row],[Cancel_Date]]="","",EOMONTH(tbl_Subscriptions[[#This Row],[Cancel_Date]],0))</f>
        <v/>
      </c>
    </row>
    <row r="828" spans="1:10" x14ac:dyDescent="0.25">
      <c r="A828" t="s">
        <v>2858</v>
      </c>
      <c r="B828" t="s">
        <v>419</v>
      </c>
      <c r="C828" t="s">
        <v>2034</v>
      </c>
      <c r="D828" s="1">
        <v>44292</v>
      </c>
      <c r="E828">
        <v>44363</v>
      </c>
      <c r="F828">
        <v>44363</v>
      </c>
      <c r="G828" t="s">
        <v>2041</v>
      </c>
      <c r="H828" t="b">
        <v>1</v>
      </c>
      <c r="I828" s="1">
        <f>EOMONTH(tbl_Subscriptions[[#This Row],[Start_Date]],0)</f>
        <v>44316</v>
      </c>
      <c r="J828" s="1">
        <f>IF(tbl_Subscriptions[[#This Row],[Cancel_Date]]="","",EOMONTH(tbl_Subscriptions[[#This Row],[Cancel_Date]],0))</f>
        <v>44377</v>
      </c>
    </row>
    <row r="829" spans="1:10" x14ac:dyDescent="0.25">
      <c r="A829" t="s">
        <v>2859</v>
      </c>
      <c r="B829" t="s">
        <v>1481</v>
      </c>
      <c r="C829" t="s">
        <v>2031</v>
      </c>
      <c r="D829" s="1">
        <v>44711</v>
      </c>
      <c r="H829" t="b">
        <v>0</v>
      </c>
      <c r="I829" s="1">
        <f>EOMONTH(tbl_Subscriptions[[#This Row],[Start_Date]],0)</f>
        <v>44712</v>
      </c>
      <c r="J829" s="1" t="str">
        <f>IF(tbl_Subscriptions[[#This Row],[Cancel_Date]]="","",EOMONTH(tbl_Subscriptions[[#This Row],[Cancel_Date]],0))</f>
        <v/>
      </c>
    </row>
    <row r="830" spans="1:10" x14ac:dyDescent="0.25">
      <c r="A830" t="s">
        <v>2860</v>
      </c>
      <c r="B830" t="s">
        <v>1920</v>
      </c>
      <c r="C830" t="s">
        <v>2034</v>
      </c>
      <c r="D830" s="1">
        <v>44853</v>
      </c>
      <c r="E830">
        <v>44983</v>
      </c>
      <c r="F830">
        <v>44983</v>
      </c>
      <c r="G830" t="s">
        <v>2041</v>
      </c>
      <c r="H830" t="b">
        <v>0</v>
      </c>
      <c r="I830" s="1">
        <f>EOMONTH(tbl_Subscriptions[[#This Row],[Start_Date]],0)</f>
        <v>44865</v>
      </c>
      <c r="J830" s="1">
        <f>IF(tbl_Subscriptions[[#This Row],[Cancel_Date]]="","",EOMONTH(tbl_Subscriptions[[#This Row],[Cancel_Date]],0))</f>
        <v>44985</v>
      </c>
    </row>
    <row r="831" spans="1:10" x14ac:dyDescent="0.25">
      <c r="A831" t="s">
        <v>2861</v>
      </c>
      <c r="B831" t="s">
        <v>623</v>
      </c>
      <c r="C831" t="s">
        <v>2034</v>
      </c>
      <c r="D831" s="1">
        <v>44369</v>
      </c>
      <c r="H831" t="b">
        <v>1</v>
      </c>
      <c r="I831" s="1">
        <f>EOMONTH(tbl_Subscriptions[[#This Row],[Start_Date]],0)</f>
        <v>44377</v>
      </c>
      <c r="J831" s="1" t="str">
        <f>IF(tbl_Subscriptions[[#This Row],[Cancel_Date]]="","",EOMONTH(tbl_Subscriptions[[#This Row],[Cancel_Date]],0))</f>
        <v/>
      </c>
    </row>
    <row r="832" spans="1:10" x14ac:dyDescent="0.25">
      <c r="A832" t="s">
        <v>2862</v>
      </c>
      <c r="B832" t="s">
        <v>950</v>
      </c>
      <c r="C832" t="s">
        <v>2031</v>
      </c>
      <c r="D832" s="1">
        <v>44803</v>
      </c>
      <c r="H832" t="b">
        <v>0</v>
      </c>
      <c r="I832" s="1">
        <f>EOMONTH(tbl_Subscriptions[[#This Row],[Start_Date]],0)</f>
        <v>44804</v>
      </c>
      <c r="J832" s="1" t="str">
        <f>IF(tbl_Subscriptions[[#This Row],[Cancel_Date]]="","",EOMONTH(tbl_Subscriptions[[#This Row],[Cancel_Date]],0))</f>
        <v/>
      </c>
    </row>
    <row r="833" spans="1:10" x14ac:dyDescent="0.25">
      <c r="A833" t="s">
        <v>2863</v>
      </c>
      <c r="B833" t="s">
        <v>1015</v>
      </c>
      <c r="C833" t="s">
        <v>2027</v>
      </c>
      <c r="D833" s="1">
        <v>44791</v>
      </c>
      <c r="H833" t="b">
        <v>0</v>
      </c>
      <c r="I833" s="1">
        <f>EOMONTH(tbl_Subscriptions[[#This Row],[Start_Date]],0)</f>
        <v>44804</v>
      </c>
      <c r="J833" s="1" t="str">
        <f>IF(tbl_Subscriptions[[#This Row],[Cancel_Date]]="","",EOMONTH(tbl_Subscriptions[[#This Row],[Cancel_Date]],0))</f>
        <v/>
      </c>
    </row>
    <row r="834" spans="1:10" x14ac:dyDescent="0.25">
      <c r="A834" t="s">
        <v>2864</v>
      </c>
      <c r="B834" t="s">
        <v>940</v>
      </c>
      <c r="C834" t="s">
        <v>2031</v>
      </c>
      <c r="D834" s="1">
        <v>44354</v>
      </c>
      <c r="H834" t="b">
        <v>0</v>
      </c>
      <c r="I834" s="1">
        <f>EOMONTH(tbl_Subscriptions[[#This Row],[Start_Date]],0)</f>
        <v>44377</v>
      </c>
      <c r="J834" s="1" t="str">
        <f>IF(tbl_Subscriptions[[#This Row],[Cancel_Date]]="","",EOMONTH(tbl_Subscriptions[[#This Row],[Cancel_Date]],0))</f>
        <v/>
      </c>
    </row>
    <row r="835" spans="1:10" x14ac:dyDescent="0.25">
      <c r="A835" t="s">
        <v>2865</v>
      </c>
      <c r="B835" t="s">
        <v>839</v>
      </c>
      <c r="C835" t="s">
        <v>2027</v>
      </c>
      <c r="D835" s="1">
        <v>44372</v>
      </c>
      <c r="H835" t="b">
        <v>0</v>
      </c>
      <c r="I835" s="1">
        <f>EOMONTH(tbl_Subscriptions[[#This Row],[Start_Date]],0)</f>
        <v>44377</v>
      </c>
      <c r="J835" s="1" t="str">
        <f>IF(tbl_Subscriptions[[#This Row],[Cancel_Date]]="","",EOMONTH(tbl_Subscriptions[[#This Row],[Cancel_Date]],0))</f>
        <v/>
      </c>
    </row>
    <row r="836" spans="1:10" x14ac:dyDescent="0.25">
      <c r="A836" t="s">
        <v>2866</v>
      </c>
      <c r="B836" t="s">
        <v>675</v>
      </c>
      <c r="C836" t="s">
        <v>2027</v>
      </c>
      <c r="D836" s="1">
        <v>44871</v>
      </c>
      <c r="H836" t="b">
        <v>0</v>
      </c>
      <c r="I836" s="1">
        <f>EOMONTH(tbl_Subscriptions[[#This Row],[Start_Date]],0)</f>
        <v>44895</v>
      </c>
      <c r="J836" s="1" t="str">
        <f>IF(tbl_Subscriptions[[#This Row],[Cancel_Date]]="","",EOMONTH(tbl_Subscriptions[[#This Row],[Cancel_Date]],0))</f>
        <v/>
      </c>
    </row>
    <row r="837" spans="1:10" x14ac:dyDescent="0.25">
      <c r="A837" t="s">
        <v>2867</v>
      </c>
      <c r="B837" t="s">
        <v>616</v>
      </c>
      <c r="C837" t="s">
        <v>2031</v>
      </c>
      <c r="D837" s="1">
        <v>44836</v>
      </c>
      <c r="H837" t="b">
        <v>0</v>
      </c>
      <c r="I837" s="1">
        <f>EOMONTH(tbl_Subscriptions[[#This Row],[Start_Date]],0)</f>
        <v>44865</v>
      </c>
      <c r="J837" s="1" t="str">
        <f>IF(tbl_Subscriptions[[#This Row],[Cancel_Date]]="","",EOMONTH(tbl_Subscriptions[[#This Row],[Cancel_Date]],0))</f>
        <v/>
      </c>
    </row>
    <row r="838" spans="1:10" x14ac:dyDescent="0.25">
      <c r="A838" t="s">
        <v>2868</v>
      </c>
      <c r="B838" t="s">
        <v>1551</v>
      </c>
      <c r="C838" t="s">
        <v>2027</v>
      </c>
      <c r="D838" s="1">
        <v>44934</v>
      </c>
      <c r="H838" t="b">
        <v>1</v>
      </c>
      <c r="I838" s="1">
        <f>EOMONTH(tbl_Subscriptions[[#This Row],[Start_Date]],0)</f>
        <v>44957</v>
      </c>
      <c r="J838" s="1" t="str">
        <f>IF(tbl_Subscriptions[[#This Row],[Cancel_Date]]="","",EOMONTH(tbl_Subscriptions[[#This Row],[Cancel_Date]],0))</f>
        <v/>
      </c>
    </row>
    <row r="839" spans="1:10" x14ac:dyDescent="0.25">
      <c r="A839" t="s">
        <v>2869</v>
      </c>
      <c r="B839" t="s">
        <v>1195</v>
      </c>
      <c r="C839" t="s">
        <v>2034</v>
      </c>
      <c r="D839" s="1">
        <v>44816</v>
      </c>
      <c r="H839" t="b">
        <v>0</v>
      </c>
      <c r="I839" s="1">
        <f>EOMONTH(tbl_Subscriptions[[#This Row],[Start_Date]],0)</f>
        <v>44834</v>
      </c>
      <c r="J839" s="1" t="str">
        <f>IF(tbl_Subscriptions[[#This Row],[Cancel_Date]]="","",EOMONTH(tbl_Subscriptions[[#This Row],[Cancel_Date]],0))</f>
        <v/>
      </c>
    </row>
    <row r="840" spans="1:10" x14ac:dyDescent="0.25">
      <c r="A840" t="s">
        <v>2870</v>
      </c>
      <c r="B840" t="s">
        <v>532</v>
      </c>
      <c r="C840" t="s">
        <v>2034</v>
      </c>
      <c r="D840" s="1">
        <v>44542</v>
      </c>
      <c r="E840">
        <v>44590</v>
      </c>
      <c r="F840">
        <v>44590</v>
      </c>
      <c r="G840" t="s">
        <v>2037</v>
      </c>
      <c r="H840" t="b">
        <v>0</v>
      </c>
      <c r="I840" s="1">
        <f>EOMONTH(tbl_Subscriptions[[#This Row],[Start_Date]],0)</f>
        <v>44561</v>
      </c>
      <c r="J840" s="1">
        <f>IF(tbl_Subscriptions[[#This Row],[Cancel_Date]]="","",EOMONTH(tbl_Subscriptions[[#This Row],[Cancel_Date]],0))</f>
        <v>44592</v>
      </c>
    </row>
    <row r="841" spans="1:10" x14ac:dyDescent="0.25">
      <c r="A841" t="s">
        <v>2871</v>
      </c>
      <c r="B841" t="s">
        <v>1545</v>
      </c>
      <c r="C841" t="s">
        <v>2027</v>
      </c>
      <c r="D841" s="1">
        <v>45059</v>
      </c>
      <c r="E841">
        <v>45330</v>
      </c>
      <c r="F841">
        <v>45330</v>
      </c>
      <c r="G841" t="s">
        <v>2037</v>
      </c>
      <c r="H841" t="b">
        <v>0</v>
      </c>
      <c r="I841" s="1">
        <f>EOMONTH(tbl_Subscriptions[[#This Row],[Start_Date]],0)</f>
        <v>45077</v>
      </c>
      <c r="J841" s="1">
        <f>IF(tbl_Subscriptions[[#This Row],[Cancel_Date]]="","",EOMONTH(tbl_Subscriptions[[#This Row],[Cancel_Date]],0))</f>
        <v>45351</v>
      </c>
    </row>
    <row r="842" spans="1:10" x14ac:dyDescent="0.25">
      <c r="A842" t="s">
        <v>2872</v>
      </c>
      <c r="B842" t="s">
        <v>1896</v>
      </c>
      <c r="C842" t="s">
        <v>2034</v>
      </c>
      <c r="D842" s="1">
        <v>44774</v>
      </c>
      <c r="H842" t="b">
        <v>0</v>
      </c>
      <c r="I842" s="1">
        <f>EOMONTH(tbl_Subscriptions[[#This Row],[Start_Date]],0)</f>
        <v>44804</v>
      </c>
      <c r="J842" s="1" t="str">
        <f>IF(tbl_Subscriptions[[#This Row],[Cancel_Date]]="","",EOMONTH(tbl_Subscriptions[[#This Row],[Cancel_Date]],0))</f>
        <v/>
      </c>
    </row>
    <row r="843" spans="1:10" x14ac:dyDescent="0.25">
      <c r="A843" t="s">
        <v>2873</v>
      </c>
      <c r="B843" t="s">
        <v>1943</v>
      </c>
      <c r="C843" t="s">
        <v>2031</v>
      </c>
      <c r="D843" s="1">
        <v>44239</v>
      </c>
      <c r="H843" t="b">
        <v>0</v>
      </c>
      <c r="I843" s="1">
        <f>EOMONTH(tbl_Subscriptions[[#This Row],[Start_Date]],0)</f>
        <v>44255</v>
      </c>
      <c r="J843" s="1" t="str">
        <f>IF(tbl_Subscriptions[[#This Row],[Cancel_Date]]="","",EOMONTH(tbl_Subscriptions[[#This Row],[Cancel_Date]],0))</f>
        <v/>
      </c>
    </row>
    <row r="844" spans="1:10" x14ac:dyDescent="0.25">
      <c r="A844" t="s">
        <v>2874</v>
      </c>
      <c r="B844" t="s">
        <v>1814</v>
      </c>
      <c r="C844" t="s">
        <v>2034</v>
      </c>
      <c r="D844" s="1">
        <v>45042</v>
      </c>
      <c r="E844">
        <v>45220</v>
      </c>
      <c r="F844">
        <v>45220</v>
      </c>
      <c r="G844" t="s">
        <v>2028</v>
      </c>
      <c r="H844" t="b">
        <v>0</v>
      </c>
      <c r="I844" s="1">
        <f>EOMONTH(tbl_Subscriptions[[#This Row],[Start_Date]],0)</f>
        <v>45046</v>
      </c>
      <c r="J844" s="1">
        <f>IF(tbl_Subscriptions[[#This Row],[Cancel_Date]]="","",EOMONTH(tbl_Subscriptions[[#This Row],[Cancel_Date]],0))</f>
        <v>45230</v>
      </c>
    </row>
    <row r="845" spans="1:10" x14ac:dyDescent="0.25">
      <c r="A845" t="s">
        <v>2875</v>
      </c>
      <c r="B845" t="s">
        <v>1718</v>
      </c>
      <c r="C845" t="s">
        <v>2027</v>
      </c>
      <c r="D845" s="1">
        <v>45081</v>
      </c>
      <c r="H845" t="b">
        <v>0</v>
      </c>
      <c r="I845" s="1">
        <f>EOMONTH(tbl_Subscriptions[[#This Row],[Start_Date]],0)</f>
        <v>45107</v>
      </c>
      <c r="J845" s="1" t="str">
        <f>IF(tbl_Subscriptions[[#This Row],[Cancel_Date]]="","",EOMONTH(tbl_Subscriptions[[#This Row],[Cancel_Date]],0))</f>
        <v/>
      </c>
    </row>
    <row r="846" spans="1:10" x14ac:dyDescent="0.25">
      <c r="A846" t="s">
        <v>2876</v>
      </c>
      <c r="B846" t="s">
        <v>1048</v>
      </c>
      <c r="C846" t="s">
        <v>2031</v>
      </c>
      <c r="D846" s="1">
        <v>44226</v>
      </c>
      <c r="H846" t="b">
        <v>0</v>
      </c>
      <c r="I846" s="1">
        <f>EOMONTH(tbl_Subscriptions[[#This Row],[Start_Date]],0)</f>
        <v>44227</v>
      </c>
      <c r="J846" s="1" t="str">
        <f>IF(tbl_Subscriptions[[#This Row],[Cancel_Date]]="","",EOMONTH(tbl_Subscriptions[[#This Row],[Cancel_Date]],0))</f>
        <v/>
      </c>
    </row>
    <row r="847" spans="1:10" x14ac:dyDescent="0.25">
      <c r="A847" t="s">
        <v>2877</v>
      </c>
      <c r="B847" t="s">
        <v>518</v>
      </c>
      <c r="C847" t="s">
        <v>2034</v>
      </c>
      <c r="D847" s="1">
        <v>44280</v>
      </c>
      <c r="H847" t="b">
        <v>0</v>
      </c>
      <c r="I847" s="1">
        <f>EOMONTH(tbl_Subscriptions[[#This Row],[Start_Date]],0)</f>
        <v>44286</v>
      </c>
      <c r="J847" s="1" t="str">
        <f>IF(tbl_Subscriptions[[#This Row],[Cancel_Date]]="","",EOMONTH(tbl_Subscriptions[[#This Row],[Cancel_Date]],0))</f>
        <v/>
      </c>
    </row>
    <row r="848" spans="1:10" x14ac:dyDescent="0.25">
      <c r="A848" t="s">
        <v>2878</v>
      </c>
      <c r="B848" t="s">
        <v>1703</v>
      </c>
      <c r="C848" t="s">
        <v>2031</v>
      </c>
      <c r="D848" s="1">
        <v>44243</v>
      </c>
      <c r="H848" t="b">
        <v>0</v>
      </c>
      <c r="I848" s="1">
        <f>EOMONTH(tbl_Subscriptions[[#This Row],[Start_Date]],0)</f>
        <v>44255</v>
      </c>
      <c r="J848" s="1" t="str">
        <f>IF(tbl_Subscriptions[[#This Row],[Cancel_Date]]="","",EOMONTH(tbl_Subscriptions[[#This Row],[Cancel_Date]],0))</f>
        <v/>
      </c>
    </row>
    <row r="849" spans="1:10" x14ac:dyDescent="0.25">
      <c r="A849" t="s">
        <v>2879</v>
      </c>
      <c r="B849" t="s">
        <v>735</v>
      </c>
      <c r="C849" t="s">
        <v>2027</v>
      </c>
      <c r="D849" s="1">
        <v>44853</v>
      </c>
      <c r="H849" t="b">
        <v>0</v>
      </c>
      <c r="I849" s="1">
        <f>EOMONTH(tbl_Subscriptions[[#This Row],[Start_Date]],0)</f>
        <v>44865</v>
      </c>
      <c r="J849" s="1" t="str">
        <f>IF(tbl_Subscriptions[[#This Row],[Cancel_Date]]="","",EOMONTH(tbl_Subscriptions[[#This Row],[Cancel_Date]],0))</f>
        <v/>
      </c>
    </row>
    <row r="850" spans="1:10" x14ac:dyDescent="0.25">
      <c r="A850" t="s">
        <v>2880</v>
      </c>
      <c r="B850" t="s">
        <v>1160</v>
      </c>
      <c r="C850" t="s">
        <v>2034</v>
      </c>
      <c r="D850" s="1">
        <v>44986</v>
      </c>
      <c r="H850" t="b">
        <v>0</v>
      </c>
      <c r="I850" s="1">
        <f>EOMONTH(tbl_Subscriptions[[#This Row],[Start_Date]],0)</f>
        <v>45016</v>
      </c>
      <c r="J850" s="1" t="str">
        <f>IF(tbl_Subscriptions[[#This Row],[Cancel_Date]]="","",EOMONTH(tbl_Subscriptions[[#This Row],[Cancel_Date]],0))</f>
        <v/>
      </c>
    </row>
    <row r="851" spans="1:10" x14ac:dyDescent="0.25">
      <c r="A851" t="s">
        <v>2881</v>
      </c>
      <c r="B851" t="s">
        <v>1527</v>
      </c>
      <c r="C851" t="s">
        <v>2031</v>
      </c>
      <c r="D851" s="1">
        <v>44787</v>
      </c>
      <c r="H851" t="b">
        <v>0</v>
      </c>
      <c r="I851" s="1">
        <f>EOMONTH(tbl_Subscriptions[[#This Row],[Start_Date]],0)</f>
        <v>44804</v>
      </c>
      <c r="J851" s="1" t="str">
        <f>IF(tbl_Subscriptions[[#This Row],[Cancel_Date]]="","",EOMONTH(tbl_Subscriptions[[#This Row],[Cancel_Date]],0))</f>
        <v/>
      </c>
    </row>
    <row r="852" spans="1:10" x14ac:dyDescent="0.25">
      <c r="A852" t="s">
        <v>2882</v>
      </c>
      <c r="B852" t="s">
        <v>619</v>
      </c>
      <c r="C852" t="s">
        <v>2031</v>
      </c>
      <c r="D852" s="1">
        <v>44468</v>
      </c>
      <c r="H852" t="b">
        <v>0</v>
      </c>
      <c r="I852" s="1">
        <f>EOMONTH(tbl_Subscriptions[[#This Row],[Start_Date]],0)</f>
        <v>44469</v>
      </c>
      <c r="J852" s="1" t="str">
        <f>IF(tbl_Subscriptions[[#This Row],[Cancel_Date]]="","",EOMONTH(tbl_Subscriptions[[#This Row],[Cancel_Date]],0))</f>
        <v/>
      </c>
    </row>
    <row r="853" spans="1:10" x14ac:dyDescent="0.25">
      <c r="A853" t="s">
        <v>2883</v>
      </c>
      <c r="B853" t="s">
        <v>684</v>
      </c>
      <c r="C853" t="s">
        <v>2034</v>
      </c>
      <c r="D853" s="1">
        <v>44863</v>
      </c>
      <c r="E853">
        <v>45156</v>
      </c>
      <c r="F853">
        <v>45156</v>
      </c>
      <c r="G853" t="s">
        <v>2028</v>
      </c>
      <c r="H853" t="b">
        <v>0</v>
      </c>
      <c r="I853" s="1">
        <f>EOMONTH(tbl_Subscriptions[[#This Row],[Start_Date]],0)</f>
        <v>44865</v>
      </c>
      <c r="J853" s="1">
        <f>IF(tbl_Subscriptions[[#This Row],[Cancel_Date]]="","",EOMONTH(tbl_Subscriptions[[#This Row],[Cancel_Date]],0))</f>
        <v>45169</v>
      </c>
    </row>
    <row r="854" spans="1:10" x14ac:dyDescent="0.25">
      <c r="A854" t="s">
        <v>2884</v>
      </c>
      <c r="B854" t="s">
        <v>1993</v>
      </c>
      <c r="C854" t="s">
        <v>2031</v>
      </c>
      <c r="D854" s="1">
        <v>44412</v>
      </c>
      <c r="H854" t="b">
        <v>1</v>
      </c>
      <c r="I854" s="1">
        <f>EOMONTH(tbl_Subscriptions[[#This Row],[Start_Date]],0)</f>
        <v>44439</v>
      </c>
      <c r="J854" s="1" t="str">
        <f>IF(tbl_Subscriptions[[#This Row],[Cancel_Date]]="","",EOMONTH(tbl_Subscriptions[[#This Row],[Cancel_Date]],0))</f>
        <v/>
      </c>
    </row>
    <row r="855" spans="1:10" x14ac:dyDescent="0.25">
      <c r="A855" t="s">
        <v>2885</v>
      </c>
      <c r="B855" t="s">
        <v>1721</v>
      </c>
      <c r="C855" t="s">
        <v>2031</v>
      </c>
      <c r="D855" s="1">
        <v>44982</v>
      </c>
      <c r="E855">
        <v>45086</v>
      </c>
      <c r="F855">
        <v>45086</v>
      </c>
      <c r="G855" t="s">
        <v>2037</v>
      </c>
      <c r="H855" t="b">
        <v>0</v>
      </c>
      <c r="I855" s="1">
        <f>EOMONTH(tbl_Subscriptions[[#This Row],[Start_Date]],0)</f>
        <v>44985</v>
      </c>
      <c r="J855" s="1">
        <f>IF(tbl_Subscriptions[[#This Row],[Cancel_Date]]="","",EOMONTH(tbl_Subscriptions[[#This Row],[Cancel_Date]],0))</f>
        <v>45107</v>
      </c>
    </row>
    <row r="856" spans="1:10" x14ac:dyDescent="0.25">
      <c r="A856" t="s">
        <v>2886</v>
      </c>
      <c r="B856" t="s">
        <v>486</v>
      </c>
      <c r="C856" t="s">
        <v>2027</v>
      </c>
      <c r="D856" s="1">
        <v>44782</v>
      </c>
      <c r="H856" t="b">
        <v>0</v>
      </c>
      <c r="I856" s="1">
        <f>EOMONTH(tbl_Subscriptions[[#This Row],[Start_Date]],0)</f>
        <v>44804</v>
      </c>
      <c r="J856" s="1" t="str">
        <f>IF(tbl_Subscriptions[[#This Row],[Cancel_Date]]="","",EOMONTH(tbl_Subscriptions[[#This Row],[Cancel_Date]],0))</f>
        <v/>
      </c>
    </row>
    <row r="857" spans="1:10" x14ac:dyDescent="0.25">
      <c r="A857" t="s">
        <v>2887</v>
      </c>
      <c r="B857" t="s">
        <v>179</v>
      </c>
      <c r="C857" t="s">
        <v>2027</v>
      </c>
      <c r="D857" s="1">
        <v>44623</v>
      </c>
      <c r="H857" t="b">
        <v>0</v>
      </c>
      <c r="I857" s="1">
        <f>EOMONTH(tbl_Subscriptions[[#This Row],[Start_Date]],0)</f>
        <v>44651</v>
      </c>
      <c r="J857" s="1" t="str">
        <f>IF(tbl_Subscriptions[[#This Row],[Cancel_Date]]="","",EOMONTH(tbl_Subscriptions[[#This Row],[Cancel_Date]],0))</f>
        <v/>
      </c>
    </row>
    <row r="858" spans="1:10" x14ac:dyDescent="0.25">
      <c r="A858" t="s">
        <v>2888</v>
      </c>
      <c r="B858" t="s">
        <v>288</v>
      </c>
      <c r="C858" t="s">
        <v>2027</v>
      </c>
      <c r="D858" s="1">
        <v>44829</v>
      </c>
      <c r="E858">
        <v>45108</v>
      </c>
      <c r="F858">
        <v>45108</v>
      </c>
      <c r="G858" t="s">
        <v>2028</v>
      </c>
      <c r="H858" t="b">
        <v>1</v>
      </c>
      <c r="I858" s="1">
        <f>EOMONTH(tbl_Subscriptions[[#This Row],[Start_Date]],0)</f>
        <v>44834</v>
      </c>
      <c r="J858" s="1">
        <f>IF(tbl_Subscriptions[[#This Row],[Cancel_Date]]="","",EOMONTH(tbl_Subscriptions[[#This Row],[Cancel_Date]],0))</f>
        <v>45138</v>
      </c>
    </row>
    <row r="859" spans="1:10" x14ac:dyDescent="0.25">
      <c r="A859" t="s">
        <v>2889</v>
      </c>
      <c r="B859" t="s">
        <v>1098</v>
      </c>
      <c r="C859" t="s">
        <v>2027</v>
      </c>
      <c r="D859" s="1">
        <v>44851</v>
      </c>
      <c r="E859">
        <v>45070</v>
      </c>
      <c r="F859">
        <v>45070</v>
      </c>
      <c r="G859" t="s">
        <v>2028</v>
      </c>
      <c r="H859" t="b">
        <v>0</v>
      </c>
      <c r="I859" s="1">
        <f>EOMONTH(tbl_Subscriptions[[#This Row],[Start_Date]],0)</f>
        <v>44865</v>
      </c>
      <c r="J859" s="1">
        <f>IF(tbl_Subscriptions[[#This Row],[Cancel_Date]]="","",EOMONTH(tbl_Subscriptions[[#This Row],[Cancel_Date]],0))</f>
        <v>45077</v>
      </c>
    </row>
    <row r="860" spans="1:10" x14ac:dyDescent="0.25">
      <c r="A860" t="s">
        <v>2890</v>
      </c>
      <c r="B860" t="s">
        <v>246</v>
      </c>
      <c r="C860" t="s">
        <v>2027</v>
      </c>
      <c r="D860" s="1">
        <v>44228</v>
      </c>
      <c r="E860">
        <v>44363</v>
      </c>
      <c r="F860">
        <v>44363</v>
      </c>
      <c r="G860" t="s">
        <v>2037</v>
      </c>
      <c r="H860" t="b">
        <v>1</v>
      </c>
      <c r="I860" s="1">
        <f>EOMONTH(tbl_Subscriptions[[#This Row],[Start_Date]],0)</f>
        <v>44255</v>
      </c>
      <c r="J860" s="1">
        <f>IF(tbl_Subscriptions[[#This Row],[Cancel_Date]]="","",EOMONTH(tbl_Subscriptions[[#This Row],[Cancel_Date]],0))</f>
        <v>44377</v>
      </c>
    </row>
    <row r="861" spans="1:10" x14ac:dyDescent="0.25">
      <c r="A861" t="s">
        <v>2891</v>
      </c>
      <c r="B861" t="s">
        <v>867</v>
      </c>
      <c r="C861" t="s">
        <v>2027</v>
      </c>
      <c r="D861" s="1">
        <v>44706</v>
      </c>
      <c r="H861" t="b">
        <v>1</v>
      </c>
      <c r="I861" s="1">
        <f>EOMONTH(tbl_Subscriptions[[#This Row],[Start_Date]],0)</f>
        <v>44712</v>
      </c>
      <c r="J861" s="1" t="str">
        <f>IF(tbl_Subscriptions[[#This Row],[Cancel_Date]]="","",EOMONTH(tbl_Subscriptions[[#This Row],[Cancel_Date]],0))</f>
        <v/>
      </c>
    </row>
    <row r="862" spans="1:10" x14ac:dyDescent="0.25">
      <c r="A862" t="s">
        <v>2892</v>
      </c>
      <c r="B862" t="s">
        <v>167</v>
      </c>
      <c r="C862" t="s">
        <v>2034</v>
      </c>
      <c r="D862" s="1">
        <v>44839</v>
      </c>
      <c r="H862" t="b">
        <v>0</v>
      </c>
      <c r="I862" s="1">
        <f>EOMONTH(tbl_Subscriptions[[#This Row],[Start_Date]],0)</f>
        <v>44865</v>
      </c>
      <c r="J862" s="1" t="str">
        <f>IF(tbl_Subscriptions[[#This Row],[Cancel_Date]]="","",EOMONTH(tbl_Subscriptions[[#This Row],[Cancel_Date]],0))</f>
        <v/>
      </c>
    </row>
    <row r="863" spans="1:10" x14ac:dyDescent="0.25">
      <c r="A863" t="s">
        <v>2893</v>
      </c>
      <c r="B863" t="s">
        <v>1088</v>
      </c>
      <c r="C863" t="s">
        <v>2027</v>
      </c>
      <c r="D863" s="1">
        <v>44755</v>
      </c>
      <c r="H863" t="b">
        <v>1</v>
      </c>
      <c r="I863" s="1">
        <f>EOMONTH(tbl_Subscriptions[[#This Row],[Start_Date]],0)</f>
        <v>44773</v>
      </c>
      <c r="J863" s="1" t="str">
        <f>IF(tbl_Subscriptions[[#This Row],[Cancel_Date]]="","",EOMONTH(tbl_Subscriptions[[#This Row],[Cancel_Date]],0))</f>
        <v/>
      </c>
    </row>
    <row r="864" spans="1:10" x14ac:dyDescent="0.25">
      <c r="A864" t="s">
        <v>2894</v>
      </c>
      <c r="B864" t="s">
        <v>1186</v>
      </c>
      <c r="C864" t="s">
        <v>2031</v>
      </c>
      <c r="D864" s="1">
        <v>44493</v>
      </c>
      <c r="H864" t="b">
        <v>0</v>
      </c>
      <c r="I864" s="1">
        <f>EOMONTH(tbl_Subscriptions[[#This Row],[Start_Date]],0)</f>
        <v>44500</v>
      </c>
      <c r="J864" s="1" t="str">
        <f>IF(tbl_Subscriptions[[#This Row],[Cancel_Date]]="","",EOMONTH(tbl_Subscriptions[[#This Row],[Cancel_Date]],0))</f>
        <v/>
      </c>
    </row>
    <row r="865" spans="1:10" x14ac:dyDescent="0.25">
      <c r="A865" t="s">
        <v>2895</v>
      </c>
      <c r="B865" t="s">
        <v>1792</v>
      </c>
      <c r="C865" t="s">
        <v>2034</v>
      </c>
      <c r="D865" s="1">
        <v>44854</v>
      </c>
      <c r="E865">
        <v>45049</v>
      </c>
      <c r="F865">
        <v>45049</v>
      </c>
      <c r="G865" t="s">
        <v>2028</v>
      </c>
      <c r="H865" t="b">
        <v>0</v>
      </c>
      <c r="I865" s="1">
        <f>EOMONTH(tbl_Subscriptions[[#This Row],[Start_Date]],0)</f>
        <v>44865</v>
      </c>
      <c r="J865" s="1">
        <f>IF(tbl_Subscriptions[[#This Row],[Cancel_Date]]="","",EOMONTH(tbl_Subscriptions[[#This Row],[Cancel_Date]],0))</f>
        <v>45077</v>
      </c>
    </row>
    <row r="866" spans="1:10" x14ac:dyDescent="0.25">
      <c r="A866" t="s">
        <v>2896</v>
      </c>
      <c r="B866" t="s">
        <v>1826</v>
      </c>
      <c r="C866" t="s">
        <v>2031</v>
      </c>
      <c r="D866" s="1">
        <v>44506</v>
      </c>
      <c r="H866" t="b">
        <v>0</v>
      </c>
      <c r="I866" s="1">
        <f>EOMONTH(tbl_Subscriptions[[#This Row],[Start_Date]],0)</f>
        <v>44530</v>
      </c>
      <c r="J866" s="1" t="str">
        <f>IF(tbl_Subscriptions[[#This Row],[Cancel_Date]]="","",EOMONTH(tbl_Subscriptions[[#This Row],[Cancel_Date]],0))</f>
        <v/>
      </c>
    </row>
    <row r="867" spans="1:10" x14ac:dyDescent="0.25">
      <c r="A867" t="s">
        <v>2897</v>
      </c>
      <c r="B867" t="s">
        <v>650</v>
      </c>
      <c r="C867" t="s">
        <v>2027</v>
      </c>
      <c r="D867" s="1">
        <v>44691</v>
      </c>
      <c r="H867" t="b">
        <v>0</v>
      </c>
      <c r="I867" s="1">
        <f>EOMONTH(tbl_Subscriptions[[#This Row],[Start_Date]],0)</f>
        <v>44712</v>
      </c>
      <c r="J867" s="1" t="str">
        <f>IF(tbl_Subscriptions[[#This Row],[Cancel_Date]]="","",EOMONTH(tbl_Subscriptions[[#This Row],[Cancel_Date]],0))</f>
        <v/>
      </c>
    </row>
    <row r="868" spans="1:10" x14ac:dyDescent="0.25">
      <c r="A868" t="s">
        <v>2898</v>
      </c>
      <c r="B868" t="s">
        <v>1382</v>
      </c>
      <c r="C868" t="s">
        <v>2027</v>
      </c>
      <c r="D868" s="1">
        <v>44447</v>
      </c>
      <c r="H868" t="b">
        <v>0</v>
      </c>
      <c r="I868" s="1">
        <f>EOMONTH(tbl_Subscriptions[[#This Row],[Start_Date]],0)</f>
        <v>44469</v>
      </c>
      <c r="J868" s="1" t="str">
        <f>IF(tbl_Subscriptions[[#This Row],[Cancel_Date]]="","",EOMONTH(tbl_Subscriptions[[#This Row],[Cancel_Date]],0))</f>
        <v/>
      </c>
    </row>
    <row r="869" spans="1:10" x14ac:dyDescent="0.25">
      <c r="A869" t="s">
        <v>2899</v>
      </c>
      <c r="B869" t="s">
        <v>431</v>
      </c>
      <c r="C869" t="s">
        <v>2031</v>
      </c>
      <c r="D869" s="1">
        <v>45021</v>
      </c>
      <c r="H869" t="b">
        <v>0</v>
      </c>
      <c r="I869" s="1">
        <f>EOMONTH(tbl_Subscriptions[[#This Row],[Start_Date]],0)</f>
        <v>45046</v>
      </c>
      <c r="J869" s="1" t="str">
        <f>IF(tbl_Subscriptions[[#This Row],[Cancel_Date]]="","",EOMONTH(tbl_Subscriptions[[#This Row],[Cancel_Date]],0))</f>
        <v/>
      </c>
    </row>
    <row r="870" spans="1:10" x14ac:dyDescent="0.25">
      <c r="A870" t="s">
        <v>2900</v>
      </c>
      <c r="B870" t="s">
        <v>1774</v>
      </c>
      <c r="C870" t="s">
        <v>2031</v>
      </c>
      <c r="D870" s="1">
        <v>45023</v>
      </c>
      <c r="E870">
        <v>45142</v>
      </c>
      <c r="F870">
        <v>45142</v>
      </c>
      <c r="G870" t="s">
        <v>2041</v>
      </c>
      <c r="H870" t="b">
        <v>0</v>
      </c>
      <c r="I870" s="1">
        <f>EOMONTH(tbl_Subscriptions[[#This Row],[Start_Date]],0)</f>
        <v>45046</v>
      </c>
      <c r="J870" s="1">
        <f>IF(tbl_Subscriptions[[#This Row],[Cancel_Date]]="","",EOMONTH(tbl_Subscriptions[[#This Row],[Cancel_Date]],0))</f>
        <v>45169</v>
      </c>
    </row>
    <row r="871" spans="1:10" x14ac:dyDescent="0.25">
      <c r="A871" t="s">
        <v>2901</v>
      </c>
      <c r="B871" t="s">
        <v>538</v>
      </c>
      <c r="C871" t="s">
        <v>2031</v>
      </c>
      <c r="D871" s="1">
        <v>44898</v>
      </c>
      <c r="H871" t="b">
        <v>0</v>
      </c>
      <c r="I871" s="1">
        <f>EOMONTH(tbl_Subscriptions[[#This Row],[Start_Date]],0)</f>
        <v>44926</v>
      </c>
      <c r="J871" s="1" t="str">
        <f>IF(tbl_Subscriptions[[#This Row],[Cancel_Date]]="","",EOMONTH(tbl_Subscriptions[[#This Row],[Cancel_Date]],0))</f>
        <v/>
      </c>
    </row>
    <row r="872" spans="1:10" x14ac:dyDescent="0.25">
      <c r="A872" t="s">
        <v>2902</v>
      </c>
      <c r="B872" t="s">
        <v>1386</v>
      </c>
      <c r="C872" t="s">
        <v>2034</v>
      </c>
      <c r="D872" s="1">
        <v>44612</v>
      </c>
      <c r="H872" t="b">
        <v>0</v>
      </c>
      <c r="I872" s="1">
        <f>EOMONTH(tbl_Subscriptions[[#This Row],[Start_Date]],0)</f>
        <v>44620</v>
      </c>
      <c r="J872" s="1" t="str">
        <f>IF(tbl_Subscriptions[[#This Row],[Cancel_Date]]="","",EOMONTH(tbl_Subscriptions[[#This Row],[Cancel_Date]],0))</f>
        <v/>
      </c>
    </row>
    <row r="873" spans="1:10" x14ac:dyDescent="0.25">
      <c r="A873" t="s">
        <v>2903</v>
      </c>
      <c r="B873" t="s">
        <v>405</v>
      </c>
      <c r="C873" t="s">
        <v>2027</v>
      </c>
      <c r="D873" s="1">
        <v>44501</v>
      </c>
      <c r="H873" t="b">
        <v>0</v>
      </c>
      <c r="I873" s="1">
        <f>EOMONTH(tbl_Subscriptions[[#This Row],[Start_Date]],0)</f>
        <v>44530</v>
      </c>
      <c r="J873" s="1" t="str">
        <f>IF(tbl_Subscriptions[[#This Row],[Cancel_Date]]="","",EOMONTH(tbl_Subscriptions[[#This Row],[Cancel_Date]],0))</f>
        <v/>
      </c>
    </row>
    <row r="874" spans="1:10" x14ac:dyDescent="0.25">
      <c r="A874" t="s">
        <v>2904</v>
      </c>
      <c r="B874" t="s">
        <v>1515</v>
      </c>
      <c r="C874" t="s">
        <v>2031</v>
      </c>
      <c r="D874" s="1">
        <v>44661</v>
      </c>
      <c r="H874" t="b">
        <v>0</v>
      </c>
      <c r="I874" s="1">
        <f>EOMONTH(tbl_Subscriptions[[#This Row],[Start_Date]],0)</f>
        <v>44681</v>
      </c>
      <c r="J874" s="1" t="str">
        <f>IF(tbl_Subscriptions[[#This Row],[Cancel_Date]]="","",EOMONTH(tbl_Subscriptions[[#This Row],[Cancel_Date]],0))</f>
        <v/>
      </c>
    </row>
    <row r="875" spans="1:10" x14ac:dyDescent="0.25">
      <c r="A875" t="s">
        <v>2905</v>
      </c>
      <c r="B875" t="s">
        <v>293</v>
      </c>
      <c r="C875" t="s">
        <v>2027</v>
      </c>
      <c r="D875" s="1">
        <v>44271</v>
      </c>
      <c r="H875" t="b">
        <v>0</v>
      </c>
      <c r="I875" s="1">
        <f>EOMONTH(tbl_Subscriptions[[#This Row],[Start_Date]],0)</f>
        <v>44286</v>
      </c>
      <c r="J875" s="1" t="str">
        <f>IF(tbl_Subscriptions[[#This Row],[Cancel_Date]]="","",EOMONTH(tbl_Subscriptions[[#This Row],[Cancel_Date]],0))</f>
        <v/>
      </c>
    </row>
    <row r="876" spans="1:10" x14ac:dyDescent="0.25">
      <c r="A876" t="s">
        <v>2906</v>
      </c>
      <c r="B876" t="s">
        <v>371</v>
      </c>
      <c r="C876" t="s">
        <v>2031</v>
      </c>
      <c r="D876" s="1">
        <v>44902</v>
      </c>
      <c r="H876" t="b">
        <v>0</v>
      </c>
      <c r="I876" s="1">
        <f>EOMONTH(tbl_Subscriptions[[#This Row],[Start_Date]],0)</f>
        <v>44926</v>
      </c>
      <c r="J876" s="1" t="str">
        <f>IF(tbl_Subscriptions[[#This Row],[Cancel_Date]]="","",EOMONTH(tbl_Subscriptions[[#This Row],[Cancel_Date]],0))</f>
        <v/>
      </c>
    </row>
    <row r="877" spans="1:10" x14ac:dyDescent="0.25">
      <c r="A877" t="s">
        <v>2907</v>
      </c>
      <c r="B877" t="s">
        <v>1108</v>
      </c>
      <c r="C877" t="s">
        <v>2027</v>
      </c>
      <c r="D877" s="1">
        <v>44258</v>
      </c>
      <c r="H877" t="b">
        <v>0</v>
      </c>
      <c r="I877" s="1">
        <f>EOMONTH(tbl_Subscriptions[[#This Row],[Start_Date]],0)</f>
        <v>44286</v>
      </c>
      <c r="J877" s="1" t="str">
        <f>IF(tbl_Subscriptions[[#This Row],[Cancel_Date]]="","",EOMONTH(tbl_Subscriptions[[#This Row],[Cancel_Date]],0))</f>
        <v/>
      </c>
    </row>
    <row r="878" spans="1:10" x14ac:dyDescent="0.25">
      <c r="A878" t="s">
        <v>2908</v>
      </c>
      <c r="B878" t="s">
        <v>1121</v>
      </c>
      <c r="C878" t="s">
        <v>2034</v>
      </c>
      <c r="D878" s="1">
        <v>44358</v>
      </c>
      <c r="H878" t="b">
        <v>0</v>
      </c>
      <c r="I878" s="1">
        <f>EOMONTH(tbl_Subscriptions[[#This Row],[Start_Date]],0)</f>
        <v>44377</v>
      </c>
      <c r="J878" s="1" t="str">
        <f>IF(tbl_Subscriptions[[#This Row],[Cancel_Date]]="","",EOMONTH(tbl_Subscriptions[[#This Row],[Cancel_Date]],0))</f>
        <v/>
      </c>
    </row>
    <row r="879" spans="1:10" x14ac:dyDescent="0.25">
      <c r="A879" t="s">
        <v>2909</v>
      </c>
      <c r="B879" t="s">
        <v>616</v>
      </c>
      <c r="C879" t="s">
        <v>2027</v>
      </c>
      <c r="D879" s="1">
        <v>44647</v>
      </c>
      <c r="H879" t="b">
        <v>0</v>
      </c>
      <c r="I879" s="1">
        <f>EOMONTH(tbl_Subscriptions[[#This Row],[Start_Date]],0)</f>
        <v>44651</v>
      </c>
      <c r="J879" s="1" t="str">
        <f>IF(tbl_Subscriptions[[#This Row],[Cancel_Date]]="","",EOMONTH(tbl_Subscriptions[[#This Row],[Cancel_Date]],0))</f>
        <v/>
      </c>
    </row>
    <row r="880" spans="1:10" x14ac:dyDescent="0.25">
      <c r="A880" t="s">
        <v>2910</v>
      </c>
      <c r="B880" t="s">
        <v>1678</v>
      </c>
      <c r="C880" t="s">
        <v>2031</v>
      </c>
      <c r="D880" s="1">
        <v>44622</v>
      </c>
      <c r="H880" t="b">
        <v>1</v>
      </c>
      <c r="I880" s="1">
        <f>EOMONTH(tbl_Subscriptions[[#This Row],[Start_Date]],0)</f>
        <v>44651</v>
      </c>
      <c r="J880" s="1" t="str">
        <f>IF(tbl_Subscriptions[[#This Row],[Cancel_Date]]="","",EOMONTH(tbl_Subscriptions[[#This Row],[Cancel_Date]],0))</f>
        <v/>
      </c>
    </row>
    <row r="881" spans="1:10" x14ac:dyDescent="0.25">
      <c r="A881" t="s">
        <v>2911</v>
      </c>
      <c r="B881" t="s">
        <v>1244</v>
      </c>
      <c r="C881" t="s">
        <v>2027</v>
      </c>
      <c r="D881" s="1">
        <v>44692</v>
      </c>
      <c r="H881" t="b">
        <v>0</v>
      </c>
      <c r="I881" s="1">
        <f>EOMONTH(tbl_Subscriptions[[#This Row],[Start_Date]],0)</f>
        <v>44712</v>
      </c>
      <c r="J881" s="1" t="str">
        <f>IF(tbl_Subscriptions[[#This Row],[Cancel_Date]]="","",EOMONTH(tbl_Subscriptions[[#This Row],[Cancel_Date]],0))</f>
        <v/>
      </c>
    </row>
    <row r="882" spans="1:10" x14ac:dyDescent="0.25">
      <c r="A882" t="s">
        <v>2912</v>
      </c>
      <c r="B882" t="s">
        <v>1704</v>
      </c>
      <c r="C882" t="s">
        <v>2034</v>
      </c>
      <c r="D882" s="1">
        <v>44672</v>
      </c>
      <c r="H882" t="b">
        <v>0</v>
      </c>
      <c r="I882" s="1">
        <f>EOMONTH(tbl_Subscriptions[[#This Row],[Start_Date]],0)</f>
        <v>44681</v>
      </c>
      <c r="J882" s="1" t="str">
        <f>IF(tbl_Subscriptions[[#This Row],[Cancel_Date]]="","",EOMONTH(tbl_Subscriptions[[#This Row],[Cancel_Date]],0))</f>
        <v/>
      </c>
    </row>
    <row r="883" spans="1:10" x14ac:dyDescent="0.25">
      <c r="A883" t="s">
        <v>2913</v>
      </c>
      <c r="B883" t="s">
        <v>576</v>
      </c>
      <c r="C883" t="s">
        <v>2034</v>
      </c>
      <c r="D883" s="1">
        <v>44405</v>
      </c>
      <c r="H883" t="b">
        <v>0</v>
      </c>
      <c r="I883" s="1">
        <f>EOMONTH(tbl_Subscriptions[[#This Row],[Start_Date]],0)</f>
        <v>44408</v>
      </c>
      <c r="J883" s="1" t="str">
        <f>IF(tbl_Subscriptions[[#This Row],[Cancel_Date]]="","",EOMONTH(tbl_Subscriptions[[#This Row],[Cancel_Date]],0))</f>
        <v/>
      </c>
    </row>
    <row r="884" spans="1:10" x14ac:dyDescent="0.25">
      <c r="A884" t="s">
        <v>2914</v>
      </c>
      <c r="B884" t="s">
        <v>131</v>
      </c>
      <c r="C884" t="s">
        <v>2027</v>
      </c>
      <c r="D884" s="1">
        <v>44545</v>
      </c>
      <c r="H884" t="b">
        <v>0</v>
      </c>
      <c r="I884" s="1">
        <f>EOMONTH(tbl_Subscriptions[[#This Row],[Start_Date]],0)</f>
        <v>44561</v>
      </c>
      <c r="J884" s="1" t="str">
        <f>IF(tbl_Subscriptions[[#This Row],[Cancel_Date]]="","",EOMONTH(tbl_Subscriptions[[#This Row],[Cancel_Date]],0))</f>
        <v/>
      </c>
    </row>
    <row r="885" spans="1:10" x14ac:dyDescent="0.25">
      <c r="A885" t="s">
        <v>2915</v>
      </c>
      <c r="B885" t="s">
        <v>1133</v>
      </c>
      <c r="C885" t="s">
        <v>2031</v>
      </c>
      <c r="D885" s="1">
        <v>44818</v>
      </c>
      <c r="E885">
        <v>44932</v>
      </c>
      <c r="F885">
        <v>44932</v>
      </c>
      <c r="G885" t="s">
        <v>2028</v>
      </c>
      <c r="H885" t="b">
        <v>0</v>
      </c>
      <c r="I885" s="1">
        <f>EOMONTH(tbl_Subscriptions[[#This Row],[Start_Date]],0)</f>
        <v>44834</v>
      </c>
      <c r="J885" s="1">
        <f>IF(tbl_Subscriptions[[#This Row],[Cancel_Date]]="","",EOMONTH(tbl_Subscriptions[[#This Row],[Cancel_Date]],0))</f>
        <v>44957</v>
      </c>
    </row>
    <row r="886" spans="1:10" x14ac:dyDescent="0.25">
      <c r="A886" t="s">
        <v>2916</v>
      </c>
      <c r="B886" t="s">
        <v>159</v>
      </c>
      <c r="C886" t="s">
        <v>2034</v>
      </c>
      <c r="D886" s="1">
        <v>44344</v>
      </c>
      <c r="E886">
        <v>44517</v>
      </c>
      <c r="F886">
        <v>44517</v>
      </c>
      <c r="G886" t="s">
        <v>2028</v>
      </c>
      <c r="H886" t="b">
        <v>0</v>
      </c>
      <c r="I886" s="1">
        <f>EOMONTH(tbl_Subscriptions[[#This Row],[Start_Date]],0)</f>
        <v>44347</v>
      </c>
      <c r="J886" s="1">
        <f>IF(tbl_Subscriptions[[#This Row],[Cancel_Date]]="","",EOMONTH(tbl_Subscriptions[[#This Row],[Cancel_Date]],0))</f>
        <v>44530</v>
      </c>
    </row>
    <row r="887" spans="1:10" x14ac:dyDescent="0.25">
      <c r="A887" t="s">
        <v>2917</v>
      </c>
      <c r="B887" t="s">
        <v>1331</v>
      </c>
      <c r="C887" t="s">
        <v>2034</v>
      </c>
      <c r="D887" s="1">
        <v>44517</v>
      </c>
      <c r="E887">
        <v>44627</v>
      </c>
      <c r="F887">
        <v>44627</v>
      </c>
      <c r="G887" t="s">
        <v>2041</v>
      </c>
      <c r="H887" t="b">
        <v>0</v>
      </c>
      <c r="I887" s="1">
        <f>EOMONTH(tbl_Subscriptions[[#This Row],[Start_Date]],0)</f>
        <v>44530</v>
      </c>
      <c r="J887" s="1">
        <f>IF(tbl_Subscriptions[[#This Row],[Cancel_Date]]="","",EOMONTH(tbl_Subscriptions[[#This Row],[Cancel_Date]],0))</f>
        <v>44651</v>
      </c>
    </row>
    <row r="888" spans="1:10" x14ac:dyDescent="0.25">
      <c r="A888" t="s">
        <v>2918</v>
      </c>
      <c r="B888" t="s">
        <v>1943</v>
      </c>
      <c r="C888" t="s">
        <v>2027</v>
      </c>
      <c r="D888" s="1">
        <v>45079</v>
      </c>
      <c r="H888" t="b">
        <v>0</v>
      </c>
      <c r="I888" s="1">
        <f>EOMONTH(tbl_Subscriptions[[#This Row],[Start_Date]],0)</f>
        <v>45107</v>
      </c>
      <c r="J888" s="1" t="str">
        <f>IF(tbl_Subscriptions[[#This Row],[Cancel_Date]]="","",EOMONTH(tbl_Subscriptions[[#This Row],[Cancel_Date]],0))</f>
        <v/>
      </c>
    </row>
    <row r="889" spans="1:10" x14ac:dyDescent="0.25">
      <c r="A889" t="s">
        <v>2919</v>
      </c>
      <c r="B889" t="s">
        <v>748</v>
      </c>
      <c r="C889" t="s">
        <v>2034</v>
      </c>
      <c r="D889" s="1">
        <v>44932</v>
      </c>
      <c r="H889" t="b">
        <v>0</v>
      </c>
      <c r="I889" s="1">
        <f>EOMONTH(tbl_Subscriptions[[#This Row],[Start_Date]],0)</f>
        <v>44957</v>
      </c>
      <c r="J889" s="1" t="str">
        <f>IF(tbl_Subscriptions[[#This Row],[Cancel_Date]]="","",EOMONTH(tbl_Subscriptions[[#This Row],[Cancel_Date]],0))</f>
        <v/>
      </c>
    </row>
    <row r="890" spans="1:10" x14ac:dyDescent="0.25">
      <c r="A890" t="s">
        <v>2920</v>
      </c>
      <c r="B890" t="s">
        <v>607</v>
      </c>
      <c r="C890" t="s">
        <v>2034</v>
      </c>
      <c r="D890" s="1">
        <v>44523</v>
      </c>
      <c r="H890" t="b">
        <v>0</v>
      </c>
      <c r="I890" s="1">
        <f>EOMONTH(tbl_Subscriptions[[#This Row],[Start_Date]],0)</f>
        <v>44530</v>
      </c>
      <c r="J890" s="1" t="str">
        <f>IF(tbl_Subscriptions[[#This Row],[Cancel_Date]]="","",EOMONTH(tbl_Subscriptions[[#This Row],[Cancel_Date]],0))</f>
        <v/>
      </c>
    </row>
    <row r="891" spans="1:10" x14ac:dyDescent="0.25">
      <c r="A891" t="s">
        <v>2921</v>
      </c>
      <c r="B891" t="s">
        <v>429</v>
      </c>
      <c r="C891" t="s">
        <v>2031</v>
      </c>
      <c r="D891" s="1">
        <v>44948</v>
      </c>
      <c r="H891" t="b">
        <v>0</v>
      </c>
      <c r="I891" s="1">
        <f>EOMONTH(tbl_Subscriptions[[#This Row],[Start_Date]],0)</f>
        <v>44957</v>
      </c>
      <c r="J891" s="1" t="str">
        <f>IF(tbl_Subscriptions[[#This Row],[Cancel_Date]]="","",EOMONTH(tbl_Subscriptions[[#This Row],[Cancel_Date]],0))</f>
        <v/>
      </c>
    </row>
    <row r="892" spans="1:10" x14ac:dyDescent="0.25">
      <c r="A892" t="s">
        <v>2922</v>
      </c>
      <c r="B892" t="s">
        <v>395</v>
      </c>
      <c r="C892" t="s">
        <v>2031</v>
      </c>
      <c r="D892" s="1">
        <v>45078</v>
      </c>
      <c r="E892">
        <v>45166</v>
      </c>
      <c r="F892">
        <v>45166</v>
      </c>
      <c r="G892" t="s">
        <v>2041</v>
      </c>
      <c r="H892" t="b">
        <v>0</v>
      </c>
      <c r="I892" s="1">
        <f>EOMONTH(tbl_Subscriptions[[#This Row],[Start_Date]],0)</f>
        <v>45107</v>
      </c>
      <c r="J892" s="1">
        <f>IF(tbl_Subscriptions[[#This Row],[Cancel_Date]]="","",EOMONTH(tbl_Subscriptions[[#This Row],[Cancel_Date]],0))</f>
        <v>45169</v>
      </c>
    </row>
    <row r="893" spans="1:10" x14ac:dyDescent="0.25">
      <c r="A893" t="s">
        <v>2923</v>
      </c>
      <c r="B893" t="s">
        <v>1426</v>
      </c>
      <c r="C893" t="s">
        <v>2031</v>
      </c>
      <c r="D893" s="1">
        <v>44550</v>
      </c>
      <c r="H893" t="b">
        <v>0</v>
      </c>
      <c r="I893" s="1">
        <f>EOMONTH(tbl_Subscriptions[[#This Row],[Start_Date]],0)</f>
        <v>44561</v>
      </c>
      <c r="J893" s="1" t="str">
        <f>IF(tbl_Subscriptions[[#This Row],[Cancel_Date]]="","",EOMONTH(tbl_Subscriptions[[#This Row],[Cancel_Date]],0))</f>
        <v/>
      </c>
    </row>
    <row r="894" spans="1:10" x14ac:dyDescent="0.25">
      <c r="A894" t="s">
        <v>2924</v>
      </c>
      <c r="B894" t="s">
        <v>1888</v>
      </c>
      <c r="C894" t="s">
        <v>2027</v>
      </c>
      <c r="D894" s="1">
        <v>44605</v>
      </c>
      <c r="H894" t="b">
        <v>0</v>
      </c>
      <c r="I894" s="1">
        <f>EOMONTH(tbl_Subscriptions[[#This Row],[Start_Date]],0)</f>
        <v>44620</v>
      </c>
      <c r="J894" s="1" t="str">
        <f>IF(tbl_Subscriptions[[#This Row],[Cancel_Date]]="","",EOMONTH(tbl_Subscriptions[[#This Row],[Cancel_Date]],0))</f>
        <v/>
      </c>
    </row>
    <row r="895" spans="1:10" x14ac:dyDescent="0.25">
      <c r="A895" t="s">
        <v>2925</v>
      </c>
      <c r="B895" t="s">
        <v>1194</v>
      </c>
      <c r="C895" t="s">
        <v>2034</v>
      </c>
      <c r="D895" s="1">
        <v>44330</v>
      </c>
      <c r="H895" t="b">
        <v>0</v>
      </c>
      <c r="I895" s="1">
        <f>EOMONTH(tbl_Subscriptions[[#This Row],[Start_Date]],0)</f>
        <v>44347</v>
      </c>
      <c r="J895" s="1" t="str">
        <f>IF(tbl_Subscriptions[[#This Row],[Cancel_Date]]="","",EOMONTH(tbl_Subscriptions[[#This Row],[Cancel_Date]],0))</f>
        <v/>
      </c>
    </row>
    <row r="896" spans="1:10" x14ac:dyDescent="0.25">
      <c r="A896" t="s">
        <v>2926</v>
      </c>
      <c r="B896" t="s">
        <v>1877</v>
      </c>
      <c r="C896" t="s">
        <v>2027</v>
      </c>
      <c r="D896" s="1">
        <v>44975</v>
      </c>
      <c r="H896" t="b">
        <v>1</v>
      </c>
      <c r="I896" s="1">
        <f>EOMONTH(tbl_Subscriptions[[#This Row],[Start_Date]],0)</f>
        <v>44985</v>
      </c>
      <c r="J896" s="1" t="str">
        <f>IF(tbl_Subscriptions[[#This Row],[Cancel_Date]]="","",EOMONTH(tbl_Subscriptions[[#This Row],[Cancel_Date]],0))</f>
        <v/>
      </c>
    </row>
    <row r="897" spans="1:10" x14ac:dyDescent="0.25">
      <c r="A897" t="s">
        <v>2927</v>
      </c>
      <c r="B897" t="s">
        <v>769</v>
      </c>
      <c r="C897" t="s">
        <v>2034</v>
      </c>
      <c r="D897" s="1">
        <v>44576</v>
      </c>
      <c r="H897" t="b">
        <v>0</v>
      </c>
      <c r="I897" s="1">
        <f>EOMONTH(tbl_Subscriptions[[#This Row],[Start_Date]],0)</f>
        <v>44592</v>
      </c>
      <c r="J897" s="1" t="str">
        <f>IF(tbl_Subscriptions[[#This Row],[Cancel_Date]]="","",EOMONTH(tbl_Subscriptions[[#This Row],[Cancel_Date]],0))</f>
        <v/>
      </c>
    </row>
    <row r="898" spans="1:10" x14ac:dyDescent="0.25">
      <c r="A898" t="s">
        <v>2928</v>
      </c>
      <c r="B898" t="s">
        <v>645</v>
      </c>
      <c r="C898" t="s">
        <v>2034</v>
      </c>
      <c r="D898" s="1">
        <v>44724</v>
      </c>
      <c r="E898">
        <v>44819</v>
      </c>
      <c r="F898">
        <v>44819</v>
      </c>
      <c r="G898" t="s">
        <v>2037</v>
      </c>
      <c r="H898" t="b">
        <v>0</v>
      </c>
      <c r="I898" s="1">
        <f>EOMONTH(tbl_Subscriptions[[#This Row],[Start_Date]],0)</f>
        <v>44742</v>
      </c>
      <c r="J898" s="1">
        <f>IF(tbl_Subscriptions[[#This Row],[Cancel_Date]]="","",EOMONTH(tbl_Subscriptions[[#This Row],[Cancel_Date]],0))</f>
        <v>44834</v>
      </c>
    </row>
    <row r="899" spans="1:10" x14ac:dyDescent="0.25">
      <c r="A899" t="s">
        <v>2929</v>
      </c>
      <c r="B899" t="s">
        <v>1361</v>
      </c>
      <c r="C899" t="s">
        <v>2034</v>
      </c>
      <c r="D899" s="1">
        <v>44772</v>
      </c>
      <c r="H899" t="b">
        <v>0</v>
      </c>
      <c r="I899" s="1">
        <f>EOMONTH(tbl_Subscriptions[[#This Row],[Start_Date]],0)</f>
        <v>44773</v>
      </c>
      <c r="J899" s="1" t="str">
        <f>IF(tbl_Subscriptions[[#This Row],[Cancel_Date]]="","",EOMONTH(tbl_Subscriptions[[#This Row],[Cancel_Date]],0))</f>
        <v/>
      </c>
    </row>
    <row r="900" spans="1:10" x14ac:dyDescent="0.25">
      <c r="A900" t="s">
        <v>2930</v>
      </c>
      <c r="B900" t="s">
        <v>1411</v>
      </c>
      <c r="C900" t="s">
        <v>2031</v>
      </c>
      <c r="D900" s="1">
        <v>44305</v>
      </c>
      <c r="E900">
        <v>44597</v>
      </c>
      <c r="F900">
        <v>44597</v>
      </c>
      <c r="G900" t="s">
        <v>2028</v>
      </c>
      <c r="H900" t="b">
        <v>0</v>
      </c>
      <c r="I900" s="1">
        <f>EOMONTH(tbl_Subscriptions[[#This Row],[Start_Date]],0)</f>
        <v>44316</v>
      </c>
      <c r="J900" s="1">
        <f>IF(tbl_Subscriptions[[#This Row],[Cancel_Date]]="","",EOMONTH(tbl_Subscriptions[[#This Row],[Cancel_Date]],0))</f>
        <v>44620</v>
      </c>
    </row>
    <row r="901" spans="1:10" x14ac:dyDescent="0.25">
      <c r="A901" t="s">
        <v>2931</v>
      </c>
      <c r="B901" t="s">
        <v>1648</v>
      </c>
      <c r="C901" t="s">
        <v>2027</v>
      </c>
      <c r="D901" s="1">
        <v>44523</v>
      </c>
      <c r="H901" t="b">
        <v>0</v>
      </c>
      <c r="I901" s="1">
        <f>EOMONTH(tbl_Subscriptions[[#This Row],[Start_Date]],0)</f>
        <v>44530</v>
      </c>
      <c r="J901" s="1" t="str">
        <f>IF(tbl_Subscriptions[[#This Row],[Cancel_Date]]="","",EOMONTH(tbl_Subscriptions[[#This Row],[Cancel_Date]],0))</f>
        <v/>
      </c>
    </row>
    <row r="902" spans="1:10" x14ac:dyDescent="0.25">
      <c r="A902" t="s">
        <v>2932</v>
      </c>
      <c r="B902" t="s">
        <v>1013</v>
      </c>
      <c r="C902" t="s">
        <v>2027</v>
      </c>
      <c r="D902" s="1">
        <v>44444</v>
      </c>
      <c r="E902">
        <v>44559</v>
      </c>
      <c r="F902">
        <v>44559</v>
      </c>
      <c r="G902" t="s">
        <v>2041</v>
      </c>
      <c r="H902" t="b">
        <v>0</v>
      </c>
      <c r="I902" s="1">
        <f>EOMONTH(tbl_Subscriptions[[#This Row],[Start_Date]],0)</f>
        <v>44469</v>
      </c>
      <c r="J902" s="1">
        <f>IF(tbl_Subscriptions[[#This Row],[Cancel_Date]]="","",EOMONTH(tbl_Subscriptions[[#This Row],[Cancel_Date]],0))</f>
        <v>44561</v>
      </c>
    </row>
    <row r="903" spans="1:10" x14ac:dyDescent="0.25">
      <c r="A903" t="s">
        <v>2933</v>
      </c>
      <c r="B903" t="s">
        <v>1602</v>
      </c>
      <c r="C903" t="s">
        <v>2034</v>
      </c>
      <c r="D903" s="1">
        <v>44674</v>
      </c>
      <c r="H903" t="b">
        <v>0</v>
      </c>
      <c r="I903" s="1">
        <f>EOMONTH(tbl_Subscriptions[[#This Row],[Start_Date]],0)</f>
        <v>44681</v>
      </c>
      <c r="J903" s="1" t="str">
        <f>IF(tbl_Subscriptions[[#This Row],[Cancel_Date]]="","",EOMONTH(tbl_Subscriptions[[#This Row],[Cancel_Date]],0))</f>
        <v/>
      </c>
    </row>
    <row r="904" spans="1:10" x14ac:dyDescent="0.25">
      <c r="A904" t="s">
        <v>2934</v>
      </c>
      <c r="B904" t="s">
        <v>721</v>
      </c>
      <c r="C904" t="s">
        <v>2027</v>
      </c>
      <c r="D904" s="1">
        <v>44322</v>
      </c>
      <c r="H904" t="b">
        <v>0</v>
      </c>
      <c r="I904" s="1">
        <f>EOMONTH(tbl_Subscriptions[[#This Row],[Start_Date]],0)</f>
        <v>44347</v>
      </c>
      <c r="J904" s="1" t="str">
        <f>IF(tbl_Subscriptions[[#This Row],[Cancel_Date]]="","",EOMONTH(tbl_Subscriptions[[#This Row],[Cancel_Date]],0))</f>
        <v/>
      </c>
    </row>
    <row r="905" spans="1:10" x14ac:dyDescent="0.25">
      <c r="A905" t="s">
        <v>2935</v>
      </c>
      <c r="B905" t="s">
        <v>480</v>
      </c>
      <c r="C905" t="s">
        <v>2031</v>
      </c>
      <c r="D905" s="1">
        <v>44470</v>
      </c>
      <c r="H905" t="b">
        <v>0</v>
      </c>
      <c r="I905" s="1">
        <f>EOMONTH(tbl_Subscriptions[[#This Row],[Start_Date]],0)</f>
        <v>44500</v>
      </c>
      <c r="J905" s="1" t="str">
        <f>IF(tbl_Subscriptions[[#This Row],[Cancel_Date]]="","",EOMONTH(tbl_Subscriptions[[#This Row],[Cancel_Date]],0))</f>
        <v/>
      </c>
    </row>
    <row r="906" spans="1:10" x14ac:dyDescent="0.25">
      <c r="A906" t="s">
        <v>2936</v>
      </c>
      <c r="B906" t="s">
        <v>30</v>
      </c>
      <c r="C906" t="s">
        <v>2027</v>
      </c>
      <c r="D906" s="1">
        <v>44657</v>
      </c>
      <c r="H906" t="b">
        <v>1</v>
      </c>
      <c r="I906" s="1">
        <f>EOMONTH(tbl_Subscriptions[[#This Row],[Start_Date]],0)</f>
        <v>44681</v>
      </c>
      <c r="J906" s="1" t="str">
        <f>IF(tbl_Subscriptions[[#This Row],[Cancel_Date]]="","",EOMONTH(tbl_Subscriptions[[#This Row],[Cancel_Date]],0))</f>
        <v/>
      </c>
    </row>
    <row r="907" spans="1:10" x14ac:dyDescent="0.25">
      <c r="A907" t="s">
        <v>2937</v>
      </c>
      <c r="B907" t="s">
        <v>1198</v>
      </c>
      <c r="C907" t="s">
        <v>2034</v>
      </c>
      <c r="D907" s="1">
        <v>44450</v>
      </c>
      <c r="H907" t="b">
        <v>0</v>
      </c>
      <c r="I907" s="1">
        <f>EOMONTH(tbl_Subscriptions[[#This Row],[Start_Date]],0)</f>
        <v>44469</v>
      </c>
      <c r="J907" s="1" t="str">
        <f>IF(tbl_Subscriptions[[#This Row],[Cancel_Date]]="","",EOMONTH(tbl_Subscriptions[[#This Row],[Cancel_Date]],0))</f>
        <v/>
      </c>
    </row>
    <row r="908" spans="1:10" x14ac:dyDescent="0.25">
      <c r="A908" t="s">
        <v>2938</v>
      </c>
      <c r="B908" t="s">
        <v>1726</v>
      </c>
      <c r="C908" t="s">
        <v>2031</v>
      </c>
      <c r="D908" s="1">
        <v>44341</v>
      </c>
      <c r="H908" t="b">
        <v>0</v>
      </c>
      <c r="I908" s="1">
        <f>EOMONTH(tbl_Subscriptions[[#This Row],[Start_Date]],0)</f>
        <v>44347</v>
      </c>
      <c r="J908" s="1" t="str">
        <f>IF(tbl_Subscriptions[[#This Row],[Cancel_Date]]="","",EOMONTH(tbl_Subscriptions[[#This Row],[Cancel_Date]],0))</f>
        <v/>
      </c>
    </row>
    <row r="909" spans="1:10" x14ac:dyDescent="0.25">
      <c r="A909" t="s">
        <v>2939</v>
      </c>
      <c r="B909" t="s">
        <v>495</v>
      </c>
      <c r="C909" t="s">
        <v>2031</v>
      </c>
      <c r="D909" s="1">
        <v>44296</v>
      </c>
      <c r="H909" t="b">
        <v>0</v>
      </c>
      <c r="I909" s="1">
        <f>EOMONTH(tbl_Subscriptions[[#This Row],[Start_Date]],0)</f>
        <v>44316</v>
      </c>
      <c r="J909" s="1" t="str">
        <f>IF(tbl_Subscriptions[[#This Row],[Cancel_Date]]="","",EOMONTH(tbl_Subscriptions[[#This Row],[Cancel_Date]],0))</f>
        <v/>
      </c>
    </row>
    <row r="910" spans="1:10" x14ac:dyDescent="0.25">
      <c r="A910" t="s">
        <v>2940</v>
      </c>
      <c r="B910" t="s">
        <v>957</v>
      </c>
      <c r="C910" t="s">
        <v>2034</v>
      </c>
      <c r="D910" s="1">
        <v>44248</v>
      </c>
      <c r="H910" t="b">
        <v>0</v>
      </c>
      <c r="I910" s="1">
        <f>EOMONTH(tbl_Subscriptions[[#This Row],[Start_Date]],0)</f>
        <v>44255</v>
      </c>
      <c r="J910" s="1" t="str">
        <f>IF(tbl_Subscriptions[[#This Row],[Cancel_Date]]="","",EOMONTH(tbl_Subscriptions[[#This Row],[Cancel_Date]],0))</f>
        <v/>
      </c>
    </row>
    <row r="911" spans="1:10" x14ac:dyDescent="0.25">
      <c r="A911" t="s">
        <v>2941</v>
      </c>
      <c r="B911" t="s">
        <v>419</v>
      </c>
      <c r="C911" t="s">
        <v>2027</v>
      </c>
      <c r="D911" s="1">
        <v>44494</v>
      </c>
      <c r="H911" t="b">
        <v>0</v>
      </c>
      <c r="I911" s="1">
        <f>EOMONTH(tbl_Subscriptions[[#This Row],[Start_Date]],0)</f>
        <v>44500</v>
      </c>
      <c r="J911" s="1" t="str">
        <f>IF(tbl_Subscriptions[[#This Row],[Cancel_Date]]="","",EOMONTH(tbl_Subscriptions[[#This Row],[Cancel_Date]],0))</f>
        <v/>
      </c>
    </row>
    <row r="912" spans="1:10" x14ac:dyDescent="0.25">
      <c r="A912" t="s">
        <v>2942</v>
      </c>
      <c r="B912" t="s">
        <v>826</v>
      </c>
      <c r="C912" t="s">
        <v>2034</v>
      </c>
      <c r="D912" s="1">
        <v>44590</v>
      </c>
      <c r="E912">
        <v>44861</v>
      </c>
      <c r="F912">
        <v>44861</v>
      </c>
      <c r="G912" t="s">
        <v>2041</v>
      </c>
      <c r="H912" t="b">
        <v>1</v>
      </c>
      <c r="I912" s="1">
        <f>EOMONTH(tbl_Subscriptions[[#This Row],[Start_Date]],0)</f>
        <v>44592</v>
      </c>
      <c r="J912" s="1">
        <f>IF(tbl_Subscriptions[[#This Row],[Cancel_Date]]="","",EOMONTH(tbl_Subscriptions[[#This Row],[Cancel_Date]],0))</f>
        <v>44865</v>
      </c>
    </row>
    <row r="913" spans="1:10" x14ac:dyDescent="0.25">
      <c r="A913" t="s">
        <v>2943</v>
      </c>
      <c r="B913" t="s">
        <v>195</v>
      </c>
      <c r="C913" t="s">
        <v>2027</v>
      </c>
      <c r="D913" s="1">
        <v>45081</v>
      </c>
      <c r="E913">
        <v>45321</v>
      </c>
      <c r="F913">
        <v>45321</v>
      </c>
      <c r="G913" t="s">
        <v>2037</v>
      </c>
      <c r="H913" t="b">
        <v>0</v>
      </c>
      <c r="I913" s="1">
        <f>EOMONTH(tbl_Subscriptions[[#This Row],[Start_Date]],0)</f>
        <v>45107</v>
      </c>
      <c r="J913" s="1">
        <f>IF(tbl_Subscriptions[[#This Row],[Cancel_Date]]="","",EOMONTH(tbl_Subscriptions[[#This Row],[Cancel_Date]],0))</f>
        <v>45322</v>
      </c>
    </row>
    <row r="914" spans="1:10" x14ac:dyDescent="0.25">
      <c r="A914" t="s">
        <v>2944</v>
      </c>
      <c r="B914" t="s">
        <v>1383</v>
      </c>
      <c r="C914" t="s">
        <v>2027</v>
      </c>
      <c r="D914" s="1">
        <v>44827</v>
      </c>
      <c r="E914">
        <v>44950</v>
      </c>
      <c r="F914">
        <v>44950</v>
      </c>
      <c r="G914" t="s">
        <v>2037</v>
      </c>
      <c r="H914" t="b">
        <v>0</v>
      </c>
      <c r="I914" s="1">
        <f>EOMONTH(tbl_Subscriptions[[#This Row],[Start_Date]],0)</f>
        <v>44834</v>
      </c>
      <c r="J914" s="1">
        <f>IF(tbl_Subscriptions[[#This Row],[Cancel_Date]]="","",EOMONTH(tbl_Subscriptions[[#This Row],[Cancel_Date]],0))</f>
        <v>44957</v>
      </c>
    </row>
    <row r="915" spans="1:10" x14ac:dyDescent="0.25">
      <c r="A915" t="s">
        <v>2945</v>
      </c>
      <c r="B915" t="s">
        <v>75</v>
      </c>
      <c r="C915" t="s">
        <v>2031</v>
      </c>
      <c r="D915" s="1">
        <v>44625</v>
      </c>
      <c r="H915" t="b">
        <v>0</v>
      </c>
      <c r="I915" s="1">
        <f>EOMONTH(tbl_Subscriptions[[#This Row],[Start_Date]],0)</f>
        <v>44651</v>
      </c>
      <c r="J915" s="1" t="str">
        <f>IF(tbl_Subscriptions[[#This Row],[Cancel_Date]]="","",EOMONTH(tbl_Subscriptions[[#This Row],[Cancel_Date]],0))</f>
        <v/>
      </c>
    </row>
    <row r="916" spans="1:10" x14ac:dyDescent="0.25">
      <c r="A916" t="s">
        <v>2946</v>
      </c>
      <c r="B916" t="s">
        <v>1897</v>
      </c>
      <c r="C916" t="s">
        <v>2034</v>
      </c>
      <c r="D916" s="1">
        <v>44451</v>
      </c>
      <c r="E916">
        <v>44656</v>
      </c>
      <c r="F916">
        <v>44656</v>
      </c>
      <c r="G916" t="s">
        <v>2041</v>
      </c>
      <c r="H916" t="b">
        <v>0</v>
      </c>
      <c r="I916" s="1">
        <f>EOMONTH(tbl_Subscriptions[[#This Row],[Start_Date]],0)</f>
        <v>44469</v>
      </c>
      <c r="J916" s="1">
        <f>IF(tbl_Subscriptions[[#This Row],[Cancel_Date]]="","",EOMONTH(tbl_Subscriptions[[#This Row],[Cancel_Date]],0))</f>
        <v>44681</v>
      </c>
    </row>
    <row r="917" spans="1:10" x14ac:dyDescent="0.25">
      <c r="A917" t="s">
        <v>2947</v>
      </c>
      <c r="B917" t="s">
        <v>1894</v>
      </c>
      <c r="C917" t="s">
        <v>2031</v>
      </c>
      <c r="D917" s="1">
        <v>45083</v>
      </c>
      <c r="H917" t="b">
        <v>0</v>
      </c>
      <c r="I917" s="1">
        <f>EOMONTH(tbl_Subscriptions[[#This Row],[Start_Date]],0)</f>
        <v>45107</v>
      </c>
      <c r="J917" s="1" t="str">
        <f>IF(tbl_Subscriptions[[#This Row],[Cancel_Date]]="","",EOMONTH(tbl_Subscriptions[[#This Row],[Cancel_Date]],0))</f>
        <v/>
      </c>
    </row>
    <row r="918" spans="1:10" x14ac:dyDescent="0.25">
      <c r="A918" t="s">
        <v>2948</v>
      </c>
      <c r="B918" t="s">
        <v>466</v>
      </c>
      <c r="C918" t="s">
        <v>2034</v>
      </c>
      <c r="D918" s="1">
        <v>44360</v>
      </c>
      <c r="E918">
        <v>44583</v>
      </c>
      <c r="F918">
        <v>44583</v>
      </c>
      <c r="G918" t="s">
        <v>2041</v>
      </c>
      <c r="H918" t="b">
        <v>0</v>
      </c>
      <c r="I918" s="1">
        <f>EOMONTH(tbl_Subscriptions[[#This Row],[Start_Date]],0)</f>
        <v>44377</v>
      </c>
      <c r="J918" s="1">
        <f>IF(tbl_Subscriptions[[#This Row],[Cancel_Date]]="","",EOMONTH(tbl_Subscriptions[[#This Row],[Cancel_Date]],0))</f>
        <v>44592</v>
      </c>
    </row>
    <row r="919" spans="1:10" x14ac:dyDescent="0.25">
      <c r="A919" t="s">
        <v>2949</v>
      </c>
      <c r="B919" t="s">
        <v>221</v>
      </c>
      <c r="C919" t="s">
        <v>2034</v>
      </c>
      <c r="D919" s="1">
        <v>45030</v>
      </c>
      <c r="E919">
        <v>45068</v>
      </c>
      <c r="F919">
        <v>45068</v>
      </c>
      <c r="G919" t="s">
        <v>2028</v>
      </c>
      <c r="H919" t="b">
        <v>0</v>
      </c>
      <c r="I919" s="1">
        <f>EOMONTH(tbl_Subscriptions[[#This Row],[Start_Date]],0)</f>
        <v>45046</v>
      </c>
      <c r="J919" s="1">
        <f>IF(tbl_Subscriptions[[#This Row],[Cancel_Date]]="","",EOMONTH(tbl_Subscriptions[[#This Row],[Cancel_Date]],0))</f>
        <v>45077</v>
      </c>
    </row>
    <row r="920" spans="1:10" x14ac:dyDescent="0.25">
      <c r="A920" t="s">
        <v>2950</v>
      </c>
      <c r="B920" t="s">
        <v>1739</v>
      </c>
      <c r="C920" t="s">
        <v>2031</v>
      </c>
      <c r="D920" s="1">
        <v>44532</v>
      </c>
      <c r="H920" t="b">
        <v>0</v>
      </c>
      <c r="I920" s="1">
        <f>EOMONTH(tbl_Subscriptions[[#This Row],[Start_Date]],0)</f>
        <v>44561</v>
      </c>
      <c r="J920" s="1" t="str">
        <f>IF(tbl_Subscriptions[[#This Row],[Cancel_Date]]="","",EOMONTH(tbl_Subscriptions[[#This Row],[Cancel_Date]],0))</f>
        <v/>
      </c>
    </row>
    <row r="921" spans="1:10" x14ac:dyDescent="0.25">
      <c r="A921" t="s">
        <v>2951</v>
      </c>
      <c r="B921" t="s">
        <v>1675</v>
      </c>
      <c r="C921" t="s">
        <v>2034</v>
      </c>
      <c r="D921" s="1">
        <v>44788</v>
      </c>
      <c r="H921" t="b">
        <v>0</v>
      </c>
      <c r="I921" s="1">
        <f>EOMONTH(tbl_Subscriptions[[#This Row],[Start_Date]],0)</f>
        <v>44804</v>
      </c>
      <c r="J921" s="1" t="str">
        <f>IF(tbl_Subscriptions[[#This Row],[Cancel_Date]]="","",EOMONTH(tbl_Subscriptions[[#This Row],[Cancel_Date]],0))</f>
        <v/>
      </c>
    </row>
    <row r="922" spans="1:10" x14ac:dyDescent="0.25">
      <c r="A922" t="s">
        <v>2952</v>
      </c>
      <c r="B922" t="s">
        <v>756</v>
      </c>
      <c r="C922" t="s">
        <v>2034</v>
      </c>
      <c r="D922" s="1">
        <v>44935</v>
      </c>
      <c r="H922" t="b">
        <v>0</v>
      </c>
      <c r="I922" s="1">
        <f>EOMONTH(tbl_Subscriptions[[#This Row],[Start_Date]],0)</f>
        <v>44957</v>
      </c>
      <c r="J922" s="1" t="str">
        <f>IF(tbl_Subscriptions[[#This Row],[Cancel_Date]]="","",EOMONTH(tbl_Subscriptions[[#This Row],[Cancel_Date]],0))</f>
        <v/>
      </c>
    </row>
    <row r="923" spans="1:10" x14ac:dyDescent="0.25">
      <c r="A923" t="s">
        <v>2953</v>
      </c>
      <c r="B923" t="s">
        <v>220</v>
      </c>
      <c r="C923" t="s">
        <v>2027</v>
      </c>
      <c r="D923" s="1">
        <v>44517</v>
      </c>
      <c r="H923" t="b">
        <v>0</v>
      </c>
      <c r="I923" s="1">
        <f>EOMONTH(tbl_Subscriptions[[#This Row],[Start_Date]],0)</f>
        <v>44530</v>
      </c>
      <c r="J923" s="1" t="str">
        <f>IF(tbl_Subscriptions[[#This Row],[Cancel_Date]]="","",EOMONTH(tbl_Subscriptions[[#This Row],[Cancel_Date]],0))</f>
        <v/>
      </c>
    </row>
    <row r="924" spans="1:10" x14ac:dyDescent="0.25">
      <c r="A924" t="s">
        <v>2954</v>
      </c>
      <c r="B924" t="s">
        <v>1372</v>
      </c>
      <c r="C924" t="s">
        <v>2034</v>
      </c>
      <c r="D924" s="1">
        <v>44391</v>
      </c>
      <c r="H924" t="b">
        <v>0</v>
      </c>
      <c r="I924" s="1">
        <f>EOMONTH(tbl_Subscriptions[[#This Row],[Start_Date]],0)</f>
        <v>44408</v>
      </c>
      <c r="J924" s="1" t="str">
        <f>IF(tbl_Subscriptions[[#This Row],[Cancel_Date]]="","",EOMONTH(tbl_Subscriptions[[#This Row],[Cancel_Date]],0))</f>
        <v/>
      </c>
    </row>
    <row r="925" spans="1:10" x14ac:dyDescent="0.25">
      <c r="A925" t="s">
        <v>2955</v>
      </c>
      <c r="B925" t="s">
        <v>381</v>
      </c>
      <c r="C925" t="s">
        <v>2034</v>
      </c>
      <c r="D925" s="1">
        <v>44978</v>
      </c>
      <c r="E925">
        <v>45027</v>
      </c>
      <c r="F925">
        <v>45027</v>
      </c>
      <c r="G925" t="s">
        <v>2037</v>
      </c>
      <c r="H925" t="b">
        <v>1</v>
      </c>
      <c r="I925" s="1">
        <f>EOMONTH(tbl_Subscriptions[[#This Row],[Start_Date]],0)</f>
        <v>44985</v>
      </c>
      <c r="J925" s="1">
        <f>IF(tbl_Subscriptions[[#This Row],[Cancel_Date]]="","",EOMONTH(tbl_Subscriptions[[#This Row],[Cancel_Date]],0))</f>
        <v>45046</v>
      </c>
    </row>
    <row r="926" spans="1:10" x14ac:dyDescent="0.25">
      <c r="A926" t="s">
        <v>2956</v>
      </c>
      <c r="B926" t="s">
        <v>910</v>
      </c>
      <c r="C926" t="s">
        <v>2031</v>
      </c>
      <c r="D926" s="1">
        <v>44360</v>
      </c>
      <c r="H926" t="b">
        <v>0</v>
      </c>
      <c r="I926" s="1">
        <f>EOMONTH(tbl_Subscriptions[[#This Row],[Start_Date]],0)</f>
        <v>44377</v>
      </c>
      <c r="J926" s="1" t="str">
        <f>IF(tbl_Subscriptions[[#This Row],[Cancel_Date]]="","",EOMONTH(tbl_Subscriptions[[#This Row],[Cancel_Date]],0))</f>
        <v/>
      </c>
    </row>
    <row r="927" spans="1:10" x14ac:dyDescent="0.25">
      <c r="A927" t="s">
        <v>2957</v>
      </c>
      <c r="B927" t="s">
        <v>472</v>
      </c>
      <c r="C927" t="s">
        <v>2031</v>
      </c>
      <c r="D927" s="1">
        <v>44707</v>
      </c>
      <c r="E927">
        <v>44983</v>
      </c>
      <c r="F927">
        <v>44983</v>
      </c>
      <c r="G927" t="s">
        <v>2037</v>
      </c>
      <c r="H927" t="b">
        <v>0</v>
      </c>
      <c r="I927" s="1">
        <f>EOMONTH(tbl_Subscriptions[[#This Row],[Start_Date]],0)</f>
        <v>44712</v>
      </c>
      <c r="J927" s="1">
        <f>IF(tbl_Subscriptions[[#This Row],[Cancel_Date]]="","",EOMONTH(tbl_Subscriptions[[#This Row],[Cancel_Date]],0))</f>
        <v>44985</v>
      </c>
    </row>
    <row r="928" spans="1:10" x14ac:dyDescent="0.25">
      <c r="A928" t="s">
        <v>2958</v>
      </c>
      <c r="B928" t="s">
        <v>374</v>
      </c>
      <c r="C928" t="s">
        <v>2034</v>
      </c>
      <c r="D928" s="1">
        <v>44724</v>
      </c>
      <c r="E928">
        <v>44754</v>
      </c>
      <c r="F928">
        <v>44754</v>
      </c>
      <c r="G928" t="s">
        <v>2037</v>
      </c>
      <c r="H928" t="b">
        <v>0</v>
      </c>
      <c r="I928" s="1">
        <f>EOMONTH(tbl_Subscriptions[[#This Row],[Start_Date]],0)</f>
        <v>44742</v>
      </c>
      <c r="J928" s="1">
        <f>IF(tbl_Subscriptions[[#This Row],[Cancel_Date]]="","",EOMONTH(tbl_Subscriptions[[#This Row],[Cancel_Date]],0))</f>
        <v>44773</v>
      </c>
    </row>
    <row r="929" spans="1:10" x14ac:dyDescent="0.25">
      <c r="A929" t="s">
        <v>2959</v>
      </c>
      <c r="B929" t="s">
        <v>234</v>
      </c>
      <c r="C929" t="s">
        <v>2027</v>
      </c>
      <c r="D929" s="1">
        <v>44675</v>
      </c>
      <c r="H929" t="b">
        <v>0</v>
      </c>
      <c r="I929" s="1">
        <f>EOMONTH(tbl_Subscriptions[[#This Row],[Start_Date]],0)</f>
        <v>44681</v>
      </c>
      <c r="J929" s="1" t="str">
        <f>IF(tbl_Subscriptions[[#This Row],[Cancel_Date]]="","",EOMONTH(tbl_Subscriptions[[#This Row],[Cancel_Date]],0))</f>
        <v/>
      </c>
    </row>
    <row r="930" spans="1:10" x14ac:dyDescent="0.25">
      <c r="A930" t="s">
        <v>2960</v>
      </c>
      <c r="B930" t="s">
        <v>990</v>
      </c>
      <c r="C930" t="s">
        <v>2027</v>
      </c>
      <c r="D930" s="1">
        <v>44707</v>
      </c>
      <c r="H930" t="b">
        <v>1</v>
      </c>
      <c r="I930" s="1">
        <f>EOMONTH(tbl_Subscriptions[[#This Row],[Start_Date]],0)</f>
        <v>44712</v>
      </c>
      <c r="J930" s="1" t="str">
        <f>IF(tbl_Subscriptions[[#This Row],[Cancel_Date]]="","",EOMONTH(tbl_Subscriptions[[#This Row],[Cancel_Date]],0))</f>
        <v/>
      </c>
    </row>
    <row r="931" spans="1:10" x14ac:dyDescent="0.25">
      <c r="A931" t="s">
        <v>2961</v>
      </c>
      <c r="B931" t="s">
        <v>573</v>
      </c>
      <c r="C931" t="s">
        <v>2031</v>
      </c>
      <c r="D931" s="1">
        <v>45097</v>
      </c>
      <c r="H931" t="b">
        <v>0</v>
      </c>
      <c r="I931" s="1">
        <f>EOMONTH(tbl_Subscriptions[[#This Row],[Start_Date]],0)</f>
        <v>45107</v>
      </c>
      <c r="J931" s="1" t="str">
        <f>IF(tbl_Subscriptions[[#This Row],[Cancel_Date]]="","",EOMONTH(tbl_Subscriptions[[#This Row],[Cancel_Date]],0))</f>
        <v/>
      </c>
    </row>
    <row r="932" spans="1:10" x14ac:dyDescent="0.25">
      <c r="A932" t="s">
        <v>2962</v>
      </c>
      <c r="B932" t="s">
        <v>905</v>
      </c>
      <c r="C932" t="s">
        <v>2034</v>
      </c>
      <c r="D932" s="1">
        <v>44512</v>
      </c>
      <c r="E932">
        <v>44761</v>
      </c>
      <c r="F932">
        <v>44761</v>
      </c>
      <c r="G932" t="s">
        <v>2028</v>
      </c>
      <c r="H932" t="b">
        <v>0</v>
      </c>
      <c r="I932" s="1">
        <f>EOMONTH(tbl_Subscriptions[[#This Row],[Start_Date]],0)</f>
        <v>44530</v>
      </c>
      <c r="J932" s="1">
        <f>IF(tbl_Subscriptions[[#This Row],[Cancel_Date]]="","",EOMONTH(tbl_Subscriptions[[#This Row],[Cancel_Date]],0))</f>
        <v>44773</v>
      </c>
    </row>
    <row r="933" spans="1:10" x14ac:dyDescent="0.25">
      <c r="A933" t="s">
        <v>2963</v>
      </c>
      <c r="B933" t="s">
        <v>41</v>
      </c>
      <c r="C933" t="s">
        <v>2034</v>
      </c>
      <c r="D933" s="1">
        <v>44706</v>
      </c>
      <c r="H933" t="b">
        <v>0</v>
      </c>
      <c r="I933" s="1">
        <f>EOMONTH(tbl_Subscriptions[[#This Row],[Start_Date]],0)</f>
        <v>44712</v>
      </c>
      <c r="J933" s="1" t="str">
        <f>IF(tbl_Subscriptions[[#This Row],[Cancel_Date]]="","",EOMONTH(tbl_Subscriptions[[#This Row],[Cancel_Date]],0))</f>
        <v/>
      </c>
    </row>
    <row r="934" spans="1:10" x14ac:dyDescent="0.25">
      <c r="A934" t="s">
        <v>2964</v>
      </c>
      <c r="B934" t="s">
        <v>173</v>
      </c>
      <c r="C934" t="s">
        <v>2027</v>
      </c>
      <c r="D934" s="1">
        <v>44220</v>
      </c>
      <c r="H934" t="b">
        <v>0</v>
      </c>
      <c r="I934" s="1">
        <f>EOMONTH(tbl_Subscriptions[[#This Row],[Start_Date]],0)</f>
        <v>44227</v>
      </c>
      <c r="J934" s="1" t="str">
        <f>IF(tbl_Subscriptions[[#This Row],[Cancel_Date]]="","",EOMONTH(tbl_Subscriptions[[#This Row],[Cancel_Date]],0))</f>
        <v/>
      </c>
    </row>
    <row r="935" spans="1:10" x14ac:dyDescent="0.25">
      <c r="A935" t="s">
        <v>2965</v>
      </c>
      <c r="B935" t="s">
        <v>1228</v>
      </c>
      <c r="C935" t="s">
        <v>2027</v>
      </c>
      <c r="D935" s="1">
        <v>44289</v>
      </c>
      <c r="H935" t="b">
        <v>0</v>
      </c>
      <c r="I935" s="1">
        <f>EOMONTH(tbl_Subscriptions[[#This Row],[Start_Date]],0)</f>
        <v>44316</v>
      </c>
      <c r="J935" s="1" t="str">
        <f>IF(tbl_Subscriptions[[#This Row],[Cancel_Date]]="","",EOMONTH(tbl_Subscriptions[[#This Row],[Cancel_Date]],0))</f>
        <v/>
      </c>
    </row>
    <row r="936" spans="1:10" x14ac:dyDescent="0.25">
      <c r="A936" t="s">
        <v>2966</v>
      </c>
      <c r="B936" t="s">
        <v>267</v>
      </c>
      <c r="C936" t="s">
        <v>2027</v>
      </c>
      <c r="D936" s="1">
        <v>44599</v>
      </c>
      <c r="H936" t="b">
        <v>0</v>
      </c>
      <c r="I936" s="1">
        <f>EOMONTH(tbl_Subscriptions[[#This Row],[Start_Date]],0)</f>
        <v>44620</v>
      </c>
      <c r="J936" s="1" t="str">
        <f>IF(tbl_Subscriptions[[#This Row],[Cancel_Date]]="","",EOMONTH(tbl_Subscriptions[[#This Row],[Cancel_Date]],0))</f>
        <v/>
      </c>
    </row>
    <row r="937" spans="1:10" x14ac:dyDescent="0.25">
      <c r="A937" t="s">
        <v>2967</v>
      </c>
      <c r="B937" t="s">
        <v>767</v>
      </c>
      <c r="C937" t="s">
        <v>2031</v>
      </c>
      <c r="D937" s="1">
        <v>44714</v>
      </c>
      <c r="H937" t="b">
        <v>0</v>
      </c>
      <c r="I937" s="1">
        <f>EOMONTH(tbl_Subscriptions[[#This Row],[Start_Date]],0)</f>
        <v>44742</v>
      </c>
      <c r="J937" s="1" t="str">
        <f>IF(tbl_Subscriptions[[#This Row],[Cancel_Date]]="","",EOMONTH(tbl_Subscriptions[[#This Row],[Cancel_Date]],0))</f>
        <v/>
      </c>
    </row>
    <row r="938" spans="1:10" x14ac:dyDescent="0.25">
      <c r="A938" t="s">
        <v>2968</v>
      </c>
      <c r="B938" t="s">
        <v>823</v>
      </c>
      <c r="C938" t="s">
        <v>2034</v>
      </c>
      <c r="D938" s="1">
        <v>44665</v>
      </c>
      <c r="H938" t="b">
        <v>0</v>
      </c>
      <c r="I938" s="1">
        <f>EOMONTH(tbl_Subscriptions[[#This Row],[Start_Date]],0)</f>
        <v>44681</v>
      </c>
      <c r="J938" s="1" t="str">
        <f>IF(tbl_Subscriptions[[#This Row],[Cancel_Date]]="","",EOMONTH(tbl_Subscriptions[[#This Row],[Cancel_Date]],0))</f>
        <v/>
      </c>
    </row>
    <row r="939" spans="1:10" x14ac:dyDescent="0.25">
      <c r="A939" t="s">
        <v>2969</v>
      </c>
      <c r="B939" t="s">
        <v>152</v>
      </c>
      <c r="C939" t="s">
        <v>2031</v>
      </c>
      <c r="D939" s="1">
        <v>44443</v>
      </c>
      <c r="H939" t="b">
        <v>0</v>
      </c>
      <c r="I939" s="1">
        <f>EOMONTH(tbl_Subscriptions[[#This Row],[Start_Date]],0)</f>
        <v>44469</v>
      </c>
      <c r="J939" s="1" t="str">
        <f>IF(tbl_Subscriptions[[#This Row],[Cancel_Date]]="","",EOMONTH(tbl_Subscriptions[[#This Row],[Cancel_Date]],0))</f>
        <v/>
      </c>
    </row>
    <row r="940" spans="1:10" x14ac:dyDescent="0.25">
      <c r="A940" t="s">
        <v>2970</v>
      </c>
      <c r="B940" t="s">
        <v>339</v>
      </c>
      <c r="C940" t="s">
        <v>2034</v>
      </c>
      <c r="D940" s="1">
        <v>44417</v>
      </c>
      <c r="H940" t="b">
        <v>1</v>
      </c>
      <c r="I940" s="1">
        <f>EOMONTH(tbl_Subscriptions[[#This Row],[Start_Date]],0)</f>
        <v>44439</v>
      </c>
      <c r="J940" s="1" t="str">
        <f>IF(tbl_Subscriptions[[#This Row],[Cancel_Date]]="","",EOMONTH(tbl_Subscriptions[[#This Row],[Cancel_Date]],0))</f>
        <v/>
      </c>
    </row>
    <row r="941" spans="1:10" x14ac:dyDescent="0.25">
      <c r="A941" t="s">
        <v>2971</v>
      </c>
      <c r="B941" t="s">
        <v>408</v>
      </c>
      <c r="C941" t="s">
        <v>2031</v>
      </c>
      <c r="D941" s="1">
        <v>44794</v>
      </c>
      <c r="H941" t="b">
        <v>1</v>
      </c>
      <c r="I941" s="1">
        <f>EOMONTH(tbl_Subscriptions[[#This Row],[Start_Date]],0)</f>
        <v>44804</v>
      </c>
      <c r="J941" s="1" t="str">
        <f>IF(tbl_Subscriptions[[#This Row],[Cancel_Date]]="","",EOMONTH(tbl_Subscriptions[[#This Row],[Cancel_Date]],0))</f>
        <v/>
      </c>
    </row>
    <row r="942" spans="1:10" x14ac:dyDescent="0.25">
      <c r="A942" t="s">
        <v>2972</v>
      </c>
      <c r="B942" t="s">
        <v>452</v>
      </c>
      <c r="C942" t="s">
        <v>2034</v>
      </c>
      <c r="D942" s="1">
        <v>44558</v>
      </c>
      <c r="E942">
        <v>44707</v>
      </c>
      <c r="F942">
        <v>44707</v>
      </c>
      <c r="G942" t="s">
        <v>2028</v>
      </c>
      <c r="H942" t="b">
        <v>0</v>
      </c>
      <c r="I942" s="1">
        <f>EOMONTH(tbl_Subscriptions[[#This Row],[Start_Date]],0)</f>
        <v>44561</v>
      </c>
      <c r="J942" s="1">
        <f>IF(tbl_Subscriptions[[#This Row],[Cancel_Date]]="","",EOMONTH(tbl_Subscriptions[[#This Row],[Cancel_Date]],0))</f>
        <v>44712</v>
      </c>
    </row>
    <row r="943" spans="1:10" x14ac:dyDescent="0.25">
      <c r="A943" t="s">
        <v>2973</v>
      </c>
      <c r="B943" t="s">
        <v>1064</v>
      </c>
      <c r="C943" t="s">
        <v>2027</v>
      </c>
      <c r="D943" s="1">
        <v>44246</v>
      </c>
      <c r="E943">
        <v>44485</v>
      </c>
      <c r="F943">
        <v>44485</v>
      </c>
      <c r="G943" t="s">
        <v>2041</v>
      </c>
      <c r="H943" t="b">
        <v>0</v>
      </c>
      <c r="I943" s="1">
        <f>EOMONTH(tbl_Subscriptions[[#This Row],[Start_Date]],0)</f>
        <v>44255</v>
      </c>
      <c r="J943" s="1">
        <f>IF(tbl_Subscriptions[[#This Row],[Cancel_Date]]="","",EOMONTH(tbl_Subscriptions[[#This Row],[Cancel_Date]],0))</f>
        <v>44500</v>
      </c>
    </row>
    <row r="944" spans="1:10" x14ac:dyDescent="0.25">
      <c r="A944" t="s">
        <v>2974</v>
      </c>
      <c r="B944" t="s">
        <v>891</v>
      </c>
      <c r="C944" t="s">
        <v>2027</v>
      </c>
      <c r="D944" s="1">
        <v>44248</v>
      </c>
      <c r="E944">
        <v>44281</v>
      </c>
      <c r="F944">
        <v>44281</v>
      </c>
      <c r="G944" t="s">
        <v>2037</v>
      </c>
      <c r="H944" t="b">
        <v>0</v>
      </c>
      <c r="I944" s="1">
        <f>EOMONTH(tbl_Subscriptions[[#This Row],[Start_Date]],0)</f>
        <v>44255</v>
      </c>
      <c r="J944" s="1">
        <f>IF(tbl_Subscriptions[[#This Row],[Cancel_Date]]="","",EOMONTH(tbl_Subscriptions[[#This Row],[Cancel_Date]],0))</f>
        <v>44286</v>
      </c>
    </row>
    <row r="945" spans="1:10" x14ac:dyDescent="0.25">
      <c r="A945" t="s">
        <v>2975</v>
      </c>
      <c r="B945" t="s">
        <v>1642</v>
      </c>
      <c r="C945" t="s">
        <v>2027</v>
      </c>
      <c r="D945" s="1">
        <v>44485</v>
      </c>
      <c r="H945" t="b">
        <v>0</v>
      </c>
      <c r="I945" s="1">
        <f>EOMONTH(tbl_Subscriptions[[#This Row],[Start_Date]],0)</f>
        <v>44500</v>
      </c>
      <c r="J945" s="1" t="str">
        <f>IF(tbl_Subscriptions[[#This Row],[Cancel_Date]]="","",EOMONTH(tbl_Subscriptions[[#This Row],[Cancel_Date]],0))</f>
        <v/>
      </c>
    </row>
    <row r="946" spans="1:10" x14ac:dyDescent="0.25">
      <c r="A946" t="s">
        <v>2976</v>
      </c>
      <c r="B946" t="s">
        <v>1707</v>
      </c>
      <c r="C946" t="s">
        <v>2031</v>
      </c>
      <c r="D946" s="1">
        <v>44703</v>
      </c>
      <c r="H946" t="b">
        <v>0</v>
      </c>
      <c r="I946" s="1">
        <f>EOMONTH(tbl_Subscriptions[[#This Row],[Start_Date]],0)</f>
        <v>44712</v>
      </c>
      <c r="J946" s="1" t="str">
        <f>IF(tbl_Subscriptions[[#This Row],[Cancel_Date]]="","",EOMONTH(tbl_Subscriptions[[#This Row],[Cancel_Date]],0))</f>
        <v/>
      </c>
    </row>
    <row r="947" spans="1:10" x14ac:dyDescent="0.25">
      <c r="A947" t="s">
        <v>2977</v>
      </c>
      <c r="B947" t="s">
        <v>1167</v>
      </c>
      <c r="C947" t="s">
        <v>2027</v>
      </c>
      <c r="D947" s="1">
        <v>44808</v>
      </c>
      <c r="H947" t="b">
        <v>0</v>
      </c>
      <c r="I947" s="1">
        <f>EOMONTH(tbl_Subscriptions[[#This Row],[Start_Date]],0)</f>
        <v>44834</v>
      </c>
      <c r="J947" s="1" t="str">
        <f>IF(tbl_Subscriptions[[#This Row],[Cancel_Date]]="","",EOMONTH(tbl_Subscriptions[[#This Row],[Cancel_Date]],0))</f>
        <v/>
      </c>
    </row>
    <row r="948" spans="1:10" x14ac:dyDescent="0.25">
      <c r="A948" t="s">
        <v>2978</v>
      </c>
      <c r="B948" t="s">
        <v>1121</v>
      </c>
      <c r="C948" t="s">
        <v>2034</v>
      </c>
      <c r="D948" s="1">
        <v>45060</v>
      </c>
      <c r="E948">
        <v>45251</v>
      </c>
      <c r="F948">
        <v>45251</v>
      </c>
      <c r="G948" t="s">
        <v>2041</v>
      </c>
      <c r="H948" t="b">
        <v>0</v>
      </c>
      <c r="I948" s="1">
        <f>EOMONTH(tbl_Subscriptions[[#This Row],[Start_Date]],0)</f>
        <v>45077</v>
      </c>
      <c r="J948" s="1">
        <f>IF(tbl_Subscriptions[[#This Row],[Cancel_Date]]="","",EOMONTH(tbl_Subscriptions[[#This Row],[Cancel_Date]],0))</f>
        <v>45260</v>
      </c>
    </row>
    <row r="949" spans="1:10" x14ac:dyDescent="0.25">
      <c r="A949" t="s">
        <v>2979</v>
      </c>
      <c r="B949" t="s">
        <v>876</v>
      </c>
      <c r="C949" t="s">
        <v>2031</v>
      </c>
      <c r="D949" s="1">
        <v>44866</v>
      </c>
      <c r="H949" t="b">
        <v>0</v>
      </c>
      <c r="I949" s="1">
        <f>EOMONTH(tbl_Subscriptions[[#This Row],[Start_Date]],0)</f>
        <v>44895</v>
      </c>
      <c r="J949" s="1" t="str">
        <f>IF(tbl_Subscriptions[[#This Row],[Cancel_Date]]="","",EOMONTH(tbl_Subscriptions[[#This Row],[Cancel_Date]],0))</f>
        <v/>
      </c>
    </row>
    <row r="950" spans="1:10" x14ac:dyDescent="0.25">
      <c r="A950" t="s">
        <v>2980</v>
      </c>
      <c r="B950" t="s">
        <v>2010</v>
      </c>
      <c r="C950" t="s">
        <v>2034</v>
      </c>
      <c r="D950" s="1">
        <v>44885</v>
      </c>
      <c r="E950">
        <v>45044</v>
      </c>
      <c r="F950">
        <v>45044</v>
      </c>
      <c r="G950" t="s">
        <v>2041</v>
      </c>
      <c r="H950" t="b">
        <v>0</v>
      </c>
      <c r="I950" s="1">
        <f>EOMONTH(tbl_Subscriptions[[#This Row],[Start_Date]],0)</f>
        <v>44895</v>
      </c>
      <c r="J950" s="1">
        <f>IF(tbl_Subscriptions[[#This Row],[Cancel_Date]]="","",EOMONTH(tbl_Subscriptions[[#This Row],[Cancel_Date]],0))</f>
        <v>45046</v>
      </c>
    </row>
    <row r="951" spans="1:10" x14ac:dyDescent="0.25">
      <c r="A951" t="s">
        <v>2981</v>
      </c>
      <c r="B951" t="s">
        <v>69</v>
      </c>
      <c r="C951" t="s">
        <v>2031</v>
      </c>
      <c r="D951" s="1">
        <v>44678</v>
      </c>
      <c r="H951" t="b">
        <v>0</v>
      </c>
      <c r="I951" s="1">
        <f>EOMONTH(tbl_Subscriptions[[#This Row],[Start_Date]],0)</f>
        <v>44681</v>
      </c>
      <c r="J951" s="1" t="str">
        <f>IF(tbl_Subscriptions[[#This Row],[Cancel_Date]]="","",EOMONTH(tbl_Subscriptions[[#This Row],[Cancel_Date]],0))</f>
        <v/>
      </c>
    </row>
    <row r="952" spans="1:10" x14ac:dyDescent="0.25">
      <c r="A952" t="s">
        <v>2982</v>
      </c>
      <c r="B952" t="s">
        <v>1770</v>
      </c>
      <c r="C952" t="s">
        <v>2034</v>
      </c>
      <c r="D952" s="1">
        <v>44489</v>
      </c>
      <c r="H952" t="b">
        <v>0</v>
      </c>
      <c r="I952" s="1">
        <f>EOMONTH(tbl_Subscriptions[[#This Row],[Start_Date]],0)</f>
        <v>44500</v>
      </c>
      <c r="J952" s="1" t="str">
        <f>IF(tbl_Subscriptions[[#This Row],[Cancel_Date]]="","",EOMONTH(tbl_Subscriptions[[#This Row],[Cancel_Date]],0))</f>
        <v/>
      </c>
    </row>
    <row r="953" spans="1:10" x14ac:dyDescent="0.25">
      <c r="A953" t="s">
        <v>2983</v>
      </c>
      <c r="B953" t="s">
        <v>194</v>
      </c>
      <c r="C953" t="s">
        <v>2034</v>
      </c>
      <c r="D953" s="1">
        <v>44746</v>
      </c>
      <c r="H953" t="b">
        <v>0</v>
      </c>
      <c r="I953" s="1">
        <f>EOMONTH(tbl_Subscriptions[[#This Row],[Start_Date]],0)</f>
        <v>44773</v>
      </c>
      <c r="J953" s="1" t="str">
        <f>IF(tbl_Subscriptions[[#This Row],[Cancel_Date]]="","",EOMONTH(tbl_Subscriptions[[#This Row],[Cancel_Date]],0))</f>
        <v/>
      </c>
    </row>
    <row r="954" spans="1:10" x14ac:dyDescent="0.25">
      <c r="A954" t="s">
        <v>2984</v>
      </c>
      <c r="B954" t="s">
        <v>888</v>
      </c>
      <c r="C954" t="s">
        <v>2031</v>
      </c>
      <c r="D954" s="1">
        <v>44205</v>
      </c>
      <c r="E954">
        <v>44438</v>
      </c>
      <c r="F954">
        <v>44438</v>
      </c>
      <c r="G954" t="s">
        <v>2028</v>
      </c>
      <c r="H954" t="b">
        <v>0</v>
      </c>
      <c r="I954" s="1">
        <f>EOMONTH(tbl_Subscriptions[[#This Row],[Start_Date]],0)</f>
        <v>44227</v>
      </c>
      <c r="J954" s="1">
        <f>IF(tbl_Subscriptions[[#This Row],[Cancel_Date]]="","",EOMONTH(tbl_Subscriptions[[#This Row],[Cancel_Date]],0))</f>
        <v>44439</v>
      </c>
    </row>
    <row r="955" spans="1:10" x14ac:dyDescent="0.25">
      <c r="A955" t="s">
        <v>2985</v>
      </c>
      <c r="B955" t="s">
        <v>271</v>
      </c>
      <c r="C955" t="s">
        <v>2031</v>
      </c>
      <c r="D955" s="1">
        <v>45064</v>
      </c>
      <c r="H955" t="b">
        <v>0</v>
      </c>
      <c r="I955" s="1">
        <f>EOMONTH(tbl_Subscriptions[[#This Row],[Start_Date]],0)</f>
        <v>45077</v>
      </c>
      <c r="J955" s="1" t="str">
        <f>IF(tbl_Subscriptions[[#This Row],[Cancel_Date]]="","",EOMONTH(tbl_Subscriptions[[#This Row],[Cancel_Date]],0))</f>
        <v/>
      </c>
    </row>
    <row r="956" spans="1:10" x14ac:dyDescent="0.25">
      <c r="A956" t="s">
        <v>2986</v>
      </c>
      <c r="B956" t="s">
        <v>984</v>
      </c>
      <c r="C956" t="s">
        <v>2027</v>
      </c>
      <c r="D956" s="1">
        <v>44307</v>
      </c>
      <c r="H956" t="b">
        <v>0</v>
      </c>
      <c r="I956" s="1">
        <f>EOMONTH(tbl_Subscriptions[[#This Row],[Start_Date]],0)</f>
        <v>44316</v>
      </c>
      <c r="J956" s="1" t="str">
        <f>IF(tbl_Subscriptions[[#This Row],[Cancel_Date]]="","",EOMONTH(tbl_Subscriptions[[#This Row],[Cancel_Date]],0))</f>
        <v/>
      </c>
    </row>
    <row r="957" spans="1:10" x14ac:dyDescent="0.25">
      <c r="A957" t="s">
        <v>2987</v>
      </c>
      <c r="B957" t="s">
        <v>1288</v>
      </c>
      <c r="C957" t="s">
        <v>2027</v>
      </c>
      <c r="D957" s="1">
        <v>44638</v>
      </c>
      <c r="H957" t="b">
        <v>0</v>
      </c>
      <c r="I957" s="1">
        <f>EOMONTH(tbl_Subscriptions[[#This Row],[Start_Date]],0)</f>
        <v>44651</v>
      </c>
      <c r="J957" s="1" t="str">
        <f>IF(tbl_Subscriptions[[#This Row],[Cancel_Date]]="","",EOMONTH(tbl_Subscriptions[[#This Row],[Cancel_Date]],0))</f>
        <v/>
      </c>
    </row>
    <row r="958" spans="1:10" x14ac:dyDescent="0.25">
      <c r="A958" t="s">
        <v>2988</v>
      </c>
      <c r="B958" t="s">
        <v>757</v>
      </c>
      <c r="C958" t="s">
        <v>2034</v>
      </c>
      <c r="D958" s="1">
        <v>44334</v>
      </c>
      <c r="H958" t="b">
        <v>1</v>
      </c>
      <c r="I958" s="1">
        <f>EOMONTH(tbl_Subscriptions[[#This Row],[Start_Date]],0)</f>
        <v>44347</v>
      </c>
      <c r="J958" s="1" t="str">
        <f>IF(tbl_Subscriptions[[#This Row],[Cancel_Date]]="","",EOMONTH(tbl_Subscriptions[[#This Row],[Cancel_Date]],0))</f>
        <v/>
      </c>
    </row>
    <row r="959" spans="1:10" x14ac:dyDescent="0.25">
      <c r="A959" t="s">
        <v>2989</v>
      </c>
      <c r="B959" t="s">
        <v>1148</v>
      </c>
      <c r="C959" t="s">
        <v>2034</v>
      </c>
      <c r="D959" s="1">
        <v>44467</v>
      </c>
      <c r="H959" t="b">
        <v>0</v>
      </c>
      <c r="I959" s="1">
        <f>EOMONTH(tbl_Subscriptions[[#This Row],[Start_Date]],0)</f>
        <v>44469</v>
      </c>
      <c r="J959" s="1" t="str">
        <f>IF(tbl_Subscriptions[[#This Row],[Cancel_Date]]="","",EOMONTH(tbl_Subscriptions[[#This Row],[Cancel_Date]],0))</f>
        <v/>
      </c>
    </row>
    <row r="960" spans="1:10" x14ac:dyDescent="0.25">
      <c r="A960" t="s">
        <v>2990</v>
      </c>
      <c r="B960" t="s">
        <v>1235</v>
      </c>
      <c r="C960" t="s">
        <v>2034</v>
      </c>
      <c r="D960" s="1">
        <v>44941</v>
      </c>
      <c r="E960">
        <v>45128</v>
      </c>
      <c r="F960">
        <v>45128</v>
      </c>
      <c r="G960" t="s">
        <v>2037</v>
      </c>
      <c r="H960" t="b">
        <v>0</v>
      </c>
      <c r="I960" s="1">
        <f>EOMONTH(tbl_Subscriptions[[#This Row],[Start_Date]],0)</f>
        <v>44957</v>
      </c>
      <c r="J960" s="1">
        <f>IF(tbl_Subscriptions[[#This Row],[Cancel_Date]]="","",EOMONTH(tbl_Subscriptions[[#This Row],[Cancel_Date]],0))</f>
        <v>45138</v>
      </c>
    </row>
    <row r="961" spans="1:10" x14ac:dyDescent="0.25">
      <c r="A961" t="s">
        <v>2991</v>
      </c>
      <c r="B961" t="s">
        <v>1358</v>
      </c>
      <c r="C961" t="s">
        <v>2031</v>
      </c>
      <c r="D961" s="1">
        <v>44571</v>
      </c>
      <c r="E961">
        <v>44804</v>
      </c>
      <c r="F961">
        <v>44804</v>
      </c>
      <c r="G961" t="s">
        <v>2037</v>
      </c>
      <c r="H961" t="b">
        <v>0</v>
      </c>
      <c r="I961" s="1">
        <f>EOMONTH(tbl_Subscriptions[[#This Row],[Start_Date]],0)</f>
        <v>44592</v>
      </c>
      <c r="J961" s="1">
        <f>IF(tbl_Subscriptions[[#This Row],[Cancel_Date]]="","",EOMONTH(tbl_Subscriptions[[#This Row],[Cancel_Date]],0))</f>
        <v>44804</v>
      </c>
    </row>
    <row r="962" spans="1:10" x14ac:dyDescent="0.25">
      <c r="A962" t="s">
        <v>2992</v>
      </c>
      <c r="B962" t="s">
        <v>320</v>
      </c>
      <c r="C962" t="s">
        <v>2031</v>
      </c>
      <c r="D962" s="1">
        <v>44979</v>
      </c>
      <c r="E962">
        <v>45069</v>
      </c>
      <c r="F962">
        <v>45069</v>
      </c>
      <c r="G962" t="s">
        <v>2037</v>
      </c>
      <c r="H962" t="b">
        <v>1</v>
      </c>
      <c r="I962" s="1">
        <f>EOMONTH(tbl_Subscriptions[[#This Row],[Start_Date]],0)</f>
        <v>44985</v>
      </c>
      <c r="J962" s="1">
        <f>IF(tbl_Subscriptions[[#This Row],[Cancel_Date]]="","",EOMONTH(tbl_Subscriptions[[#This Row],[Cancel_Date]],0))</f>
        <v>45077</v>
      </c>
    </row>
    <row r="963" spans="1:10" x14ac:dyDescent="0.25">
      <c r="A963" t="s">
        <v>2993</v>
      </c>
      <c r="B963" t="s">
        <v>566</v>
      </c>
      <c r="C963" t="s">
        <v>2027</v>
      </c>
      <c r="D963" s="1">
        <v>44609</v>
      </c>
      <c r="E963">
        <v>44721</v>
      </c>
      <c r="F963">
        <v>44721</v>
      </c>
      <c r="G963" t="s">
        <v>2028</v>
      </c>
      <c r="H963" t="b">
        <v>0</v>
      </c>
      <c r="I963" s="1">
        <f>EOMONTH(tbl_Subscriptions[[#This Row],[Start_Date]],0)</f>
        <v>44620</v>
      </c>
      <c r="J963" s="1">
        <f>IF(tbl_Subscriptions[[#This Row],[Cancel_Date]]="","",EOMONTH(tbl_Subscriptions[[#This Row],[Cancel_Date]],0))</f>
        <v>44742</v>
      </c>
    </row>
    <row r="964" spans="1:10" x14ac:dyDescent="0.25">
      <c r="A964" t="s">
        <v>2994</v>
      </c>
      <c r="B964" t="s">
        <v>1996</v>
      </c>
      <c r="C964" t="s">
        <v>2034</v>
      </c>
      <c r="D964" s="1">
        <v>44571</v>
      </c>
      <c r="E964">
        <v>44806</v>
      </c>
      <c r="F964">
        <v>44806</v>
      </c>
      <c r="G964" t="s">
        <v>2041</v>
      </c>
      <c r="H964" t="b">
        <v>1</v>
      </c>
      <c r="I964" s="1">
        <f>EOMONTH(tbl_Subscriptions[[#This Row],[Start_Date]],0)</f>
        <v>44592</v>
      </c>
      <c r="J964" s="1">
        <f>IF(tbl_Subscriptions[[#This Row],[Cancel_Date]]="","",EOMONTH(tbl_Subscriptions[[#This Row],[Cancel_Date]],0))</f>
        <v>44834</v>
      </c>
    </row>
    <row r="965" spans="1:10" x14ac:dyDescent="0.25">
      <c r="A965" t="s">
        <v>2995</v>
      </c>
      <c r="B965" t="s">
        <v>734</v>
      </c>
      <c r="C965" t="s">
        <v>2027</v>
      </c>
      <c r="D965" s="1">
        <v>44243</v>
      </c>
      <c r="H965" t="b">
        <v>0</v>
      </c>
      <c r="I965" s="1">
        <f>EOMONTH(tbl_Subscriptions[[#This Row],[Start_Date]],0)</f>
        <v>44255</v>
      </c>
      <c r="J965" s="1" t="str">
        <f>IF(tbl_Subscriptions[[#This Row],[Cancel_Date]]="","",EOMONTH(tbl_Subscriptions[[#This Row],[Cancel_Date]],0))</f>
        <v/>
      </c>
    </row>
    <row r="966" spans="1:10" x14ac:dyDescent="0.25">
      <c r="A966" t="s">
        <v>2996</v>
      </c>
      <c r="B966" t="s">
        <v>1976</v>
      </c>
      <c r="C966" t="s">
        <v>2031</v>
      </c>
      <c r="D966" s="1">
        <v>44607</v>
      </c>
      <c r="H966" t="b">
        <v>0</v>
      </c>
      <c r="I966" s="1">
        <f>EOMONTH(tbl_Subscriptions[[#This Row],[Start_Date]],0)</f>
        <v>44620</v>
      </c>
      <c r="J966" s="1" t="str">
        <f>IF(tbl_Subscriptions[[#This Row],[Cancel_Date]]="","",EOMONTH(tbl_Subscriptions[[#This Row],[Cancel_Date]],0))</f>
        <v/>
      </c>
    </row>
    <row r="967" spans="1:10" x14ac:dyDescent="0.25">
      <c r="A967" t="s">
        <v>2997</v>
      </c>
      <c r="B967" t="s">
        <v>797</v>
      </c>
      <c r="C967" t="s">
        <v>2031</v>
      </c>
      <c r="D967" s="1">
        <v>44249</v>
      </c>
      <c r="H967" t="b">
        <v>0</v>
      </c>
      <c r="I967" s="1">
        <f>EOMONTH(tbl_Subscriptions[[#This Row],[Start_Date]],0)</f>
        <v>44255</v>
      </c>
      <c r="J967" s="1" t="str">
        <f>IF(tbl_Subscriptions[[#This Row],[Cancel_Date]]="","",EOMONTH(tbl_Subscriptions[[#This Row],[Cancel_Date]],0))</f>
        <v/>
      </c>
    </row>
    <row r="968" spans="1:10" x14ac:dyDescent="0.25">
      <c r="A968" t="s">
        <v>2998</v>
      </c>
      <c r="B968" t="s">
        <v>286</v>
      </c>
      <c r="C968" t="s">
        <v>2031</v>
      </c>
      <c r="D968" s="1">
        <v>44780</v>
      </c>
      <c r="E968">
        <v>45009</v>
      </c>
      <c r="F968">
        <v>45009</v>
      </c>
      <c r="G968" t="s">
        <v>2037</v>
      </c>
      <c r="H968" t="b">
        <v>0</v>
      </c>
      <c r="I968" s="1">
        <f>EOMONTH(tbl_Subscriptions[[#This Row],[Start_Date]],0)</f>
        <v>44804</v>
      </c>
      <c r="J968" s="1">
        <f>IF(tbl_Subscriptions[[#This Row],[Cancel_Date]]="","",EOMONTH(tbl_Subscriptions[[#This Row],[Cancel_Date]],0))</f>
        <v>45016</v>
      </c>
    </row>
    <row r="969" spans="1:10" x14ac:dyDescent="0.25">
      <c r="A969" t="s">
        <v>2999</v>
      </c>
      <c r="B969" t="s">
        <v>1212</v>
      </c>
      <c r="C969" t="s">
        <v>2027</v>
      </c>
      <c r="D969" s="1">
        <v>44772</v>
      </c>
      <c r="E969">
        <v>44848</v>
      </c>
      <c r="F969">
        <v>44848</v>
      </c>
      <c r="G969" t="s">
        <v>2028</v>
      </c>
      <c r="H969" t="b">
        <v>0</v>
      </c>
      <c r="I969" s="1">
        <f>EOMONTH(tbl_Subscriptions[[#This Row],[Start_Date]],0)</f>
        <v>44773</v>
      </c>
      <c r="J969" s="1">
        <f>IF(tbl_Subscriptions[[#This Row],[Cancel_Date]]="","",EOMONTH(tbl_Subscriptions[[#This Row],[Cancel_Date]],0))</f>
        <v>44865</v>
      </c>
    </row>
    <row r="970" spans="1:10" x14ac:dyDescent="0.25">
      <c r="A970" t="s">
        <v>3000</v>
      </c>
      <c r="B970" t="s">
        <v>1028</v>
      </c>
      <c r="C970" t="s">
        <v>2031</v>
      </c>
      <c r="D970" s="1">
        <v>44396</v>
      </c>
      <c r="H970" t="b">
        <v>0</v>
      </c>
      <c r="I970" s="1">
        <f>EOMONTH(tbl_Subscriptions[[#This Row],[Start_Date]],0)</f>
        <v>44408</v>
      </c>
      <c r="J970" s="1" t="str">
        <f>IF(tbl_Subscriptions[[#This Row],[Cancel_Date]]="","",EOMONTH(tbl_Subscriptions[[#This Row],[Cancel_Date]],0))</f>
        <v/>
      </c>
    </row>
    <row r="971" spans="1:10" x14ac:dyDescent="0.25">
      <c r="A971" t="s">
        <v>3001</v>
      </c>
      <c r="B971" t="s">
        <v>569</v>
      </c>
      <c r="C971" t="s">
        <v>2034</v>
      </c>
      <c r="D971" s="1">
        <v>44568</v>
      </c>
      <c r="H971" t="b">
        <v>1</v>
      </c>
      <c r="I971" s="1">
        <f>EOMONTH(tbl_Subscriptions[[#This Row],[Start_Date]],0)</f>
        <v>44592</v>
      </c>
      <c r="J971" s="1" t="str">
        <f>IF(tbl_Subscriptions[[#This Row],[Cancel_Date]]="","",EOMONTH(tbl_Subscriptions[[#This Row],[Cancel_Date]],0))</f>
        <v/>
      </c>
    </row>
    <row r="972" spans="1:10" x14ac:dyDescent="0.25">
      <c r="A972" t="s">
        <v>3002</v>
      </c>
      <c r="B972" t="s">
        <v>1497</v>
      </c>
      <c r="C972" t="s">
        <v>2027</v>
      </c>
      <c r="D972" s="1">
        <v>44763</v>
      </c>
      <c r="E972">
        <v>44927</v>
      </c>
      <c r="F972">
        <v>44927</v>
      </c>
      <c r="G972" t="s">
        <v>2028</v>
      </c>
      <c r="H972" t="b">
        <v>0</v>
      </c>
      <c r="I972" s="1">
        <f>EOMONTH(tbl_Subscriptions[[#This Row],[Start_Date]],0)</f>
        <v>44773</v>
      </c>
      <c r="J972" s="1">
        <f>IF(tbl_Subscriptions[[#This Row],[Cancel_Date]]="","",EOMONTH(tbl_Subscriptions[[#This Row],[Cancel_Date]],0))</f>
        <v>44957</v>
      </c>
    </row>
    <row r="973" spans="1:10" x14ac:dyDescent="0.25">
      <c r="A973" t="s">
        <v>3003</v>
      </c>
      <c r="B973" t="s">
        <v>1693</v>
      </c>
      <c r="C973" t="s">
        <v>2031</v>
      </c>
      <c r="D973" s="1">
        <v>44492</v>
      </c>
      <c r="H973" t="b">
        <v>0</v>
      </c>
      <c r="I973" s="1">
        <f>EOMONTH(tbl_Subscriptions[[#This Row],[Start_Date]],0)</f>
        <v>44500</v>
      </c>
      <c r="J973" s="1" t="str">
        <f>IF(tbl_Subscriptions[[#This Row],[Cancel_Date]]="","",EOMONTH(tbl_Subscriptions[[#This Row],[Cancel_Date]],0))</f>
        <v/>
      </c>
    </row>
    <row r="974" spans="1:10" x14ac:dyDescent="0.25">
      <c r="A974" t="s">
        <v>3004</v>
      </c>
      <c r="B974" t="s">
        <v>1334</v>
      </c>
      <c r="C974" t="s">
        <v>2027</v>
      </c>
      <c r="D974" s="1">
        <v>44272</v>
      </c>
      <c r="H974" t="b">
        <v>0</v>
      </c>
      <c r="I974" s="1">
        <f>EOMONTH(tbl_Subscriptions[[#This Row],[Start_Date]],0)</f>
        <v>44286</v>
      </c>
      <c r="J974" s="1" t="str">
        <f>IF(tbl_Subscriptions[[#This Row],[Cancel_Date]]="","",EOMONTH(tbl_Subscriptions[[#This Row],[Cancel_Date]],0))</f>
        <v/>
      </c>
    </row>
    <row r="975" spans="1:10" x14ac:dyDescent="0.25">
      <c r="A975" t="s">
        <v>3005</v>
      </c>
      <c r="B975" t="s">
        <v>1606</v>
      </c>
      <c r="C975" t="s">
        <v>2027</v>
      </c>
      <c r="D975" s="1">
        <v>44592</v>
      </c>
      <c r="H975" t="b">
        <v>0</v>
      </c>
      <c r="I975" s="1">
        <f>EOMONTH(tbl_Subscriptions[[#This Row],[Start_Date]],0)</f>
        <v>44592</v>
      </c>
      <c r="J975" s="1" t="str">
        <f>IF(tbl_Subscriptions[[#This Row],[Cancel_Date]]="","",EOMONTH(tbl_Subscriptions[[#This Row],[Cancel_Date]],0))</f>
        <v/>
      </c>
    </row>
    <row r="976" spans="1:10" x14ac:dyDescent="0.25">
      <c r="A976" t="s">
        <v>3006</v>
      </c>
      <c r="B976" t="s">
        <v>1841</v>
      </c>
      <c r="C976" t="s">
        <v>2031</v>
      </c>
      <c r="D976" s="1">
        <v>44713</v>
      </c>
      <c r="H976" t="b">
        <v>0</v>
      </c>
      <c r="I976" s="1">
        <f>EOMONTH(tbl_Subscriptions[[#This Row],[Start_Date]],0)</f>
        <v>44742</v>
      </c>
      <c r="J976" s="1" t="str">
        <f>IF(tbl_Subscriptions[[#This Row],[Cancel_Date]]="","",EOMONTH(tbl_Subscriptions[[#This Row],[Cancel_Date]],0))</f>
        <v/>
      </c>
    </row>
    <row r="977" spans="1:10" x14ac:dyDescent="0.25">
      <c r="A977" t="s">
        <v>3007</v>
      </c>
      <c r="B977" t="s">
        <v>1843</v>
      </c>
      <c r="C977" t="s">
        <v>2031</v>
      </c>
      <c r="D977" s="1">
        <v>44658</v>
      </c>
      <c r="H977" t="b">
        <v>0</v>
      </c>
      <c r="I977" s="1">
        <f>EOMONTH(tbl_Subscriptions[[#This Row],[Start_Date]],0)</f>
        <v>44681</v>
      </c>
      <c r="J977" s="1" t="str">
        <f>IF(tbl_Subscriptions[[#This Row],[Cancel_Date]]="","",EOMONTH(tbl_Subscriptions[[#This Row],[Cancel_Date]],0))</f>
        <v/>
      </c>
    </row>
    <row r="978" spans="1:10" x14ac:dyDescent="0.25">
      <c r="A978" t="s">
        <v>3008</v>
      </c>
      <c r="B978" t="s">
        <v>1183</v>
      </c>
      <c r="C978" t="s">
        <v>2027</v>
      </c>
      <c r="D978" s="1">
        <v>44979</v>
      </c>
      <c r="H978" t="b">
        <v>1</v>
      </c>
      <c r="I978" s="1">
        <f>EOMONTH(tbl_Subscriptions[[#This Row],[Start_Date]],0)</f>
        <v>44985</v>
      </c>
      <c r="J978" s="1" t="str">
        <f>IF(tbl_Subscriptions[[#This Row],[Cancel_Date]]="","",EOMONTH(tbl_Subscriptions[[#This Row],[Cancel_Date]],0))</f>
        <v/>
      </c>
    </row>
    <row r="979" spans="1:10" x14ac:dyDescent="0.25">
      <c r="A979" t="s">
        <v>3009</v>
      </c>
      <c r="B979" t="s">
        <v>1188</v>
      </c>
      <c r="C979" t="s">
        <v>2027</v>
      </c>
      <c r="D979" s="1">
        <v>44760</v>
      </c>
      <c r="E979">
        <v>44819</v>
      </c>
      <c r="F979">
        <v>44819</v>
      </c>
      <c r="G979" t="s">
        <v>2028</v>
      </c>
      <c r="H979" t="b">
        <v>0</v>
      </c>
      <c r="I979" s="1">
        <f>EOMONTH(tbl_Subscriptions[[#This Row],[Start_Date]],0)</f>
        <v>44773</v>
      </c>
      <c r="J979" s="1">
        <f>IF(tbl_Subscriptions[[#This Row],[Cancel_Date]]="","",EOMONTH(tbl_Subscriptions[[#This Row],[Cancel_Date]],0))</f>
        <v>44834</v>
      </c>
    </row>
    <row r="980" spans="1:10" x14ac:dyDescent="0.25">
      <c r="A980" t="s">
        <v>3010</v>
      </c>
      <c r="B980" t="s">
        <v>1467</v>
      </c>
      <c r="C980" t="s">
        <v>2031</v>
      </c>
      <c r="D980" s="1">
        <v>44483</v>
      </c>
      <c r="H980" t="b">
        <v>0</v>
      </c>
      <c r="I980" s="1">
        <f>EOMONTH(tbl_Subscriptions[[#This Row],[Start_Date]],0)</f>
        <v>44500</v>
      </c>
      <c r="J980" s="1" t="str">
        <f>IF(tbl_Subscriptions[[#This Row],[Cancel_Date]]="","",EOMONTH(tbl_Subscriptions[[#This Row],[Cancel_Date]],0))</f>
        <v/>
      </c>
    </row>
    <row r="981" spans="1:10" x14ac:dyDescent="0.25">
      <c r="A981" t="s">
        <v>3011</v>
      </c>
      <c r="B981" t="s">
        <v>332</v>
      </c>
      <c r="C981" t="s">
        <v>2034</v>
      </c>
      <c r="D981" s="1">
        <v>45042</v>
      </c>
      <c r="H981" t="b">
        <v>0</v>
      </c>
      <c r="I981" s="1">
        <f>EOMONTH(tbl_Subscriptions[[#This Row],[Start_Date]],0)</f>
        <v>45046</v>
      </c>
      <c r="J981" s="1" t="str">
        <f>IF(tbl_Subscriptions[[#This Row],[Cancel_Date]]="","",EOMONTH(tbl_Subscriptions[[#This Row],[Cancel_Date]],0))</f>
        <v/>
      </c>
    </row>
    <row r="982" spans="1:10" x14ac:dyDescent="0.25">
      <c r="A982" t="s">
        <v>3012</v>
      </c>
      <c r="B982" t="s">
        <v>202</v>
      </c>
      <c r="C982" t="s">
        <v>2027</v>
      </c>
      <c r="D982" s="1">
        <v>44835</v>
      </c>
      <c r="E982">
        <v>45130</v>
      </c>
      <c r="F982">
        <v>45130</v>
      </c>
      <c r="G982" t="s">
        <v>2041</v>
      </c>
      <c r="H982" t="b">
        <v>0</v>
      </c>
      <c r="I982" s="1">
        <f>EOMONTH(tbl_Subscriptions[[#This Row],[Start_Date]],0)</f>
        <v>44865</v>
      </c>
      <c r="J982" s="1">
        <f>IF(tbl_Subscriptions[[#This Row],[Cancel_Date]]="","",EOMONTH(tbl_Subscriptions[[#This Row],[Cancel_Date]],0))</f>
        <v>45138</v>
      </c>
    </row>
    <row r="983" spans="1:10" x14ac:dyDescent="0.25">
      <c r="A983" t="s">
        <v>3013</v>
      </c>
      <c r="B983" t="s">
        <v>1706</v>
      </c>
      <c r="C983" t="s">
        <v>2027</v>
      </c>
      <c r="D983" s="1">
        <v>44893</v>
      </c>
      <c r="E983">
        <v>45184</v>
      </c>
      <c r="F983">
        <v>45184</v>
      </c>
      <c r="G983" t="s">
        <v>2037</v>
      </c>
      <c r="H983" t="b">
        <v>0</v>
      </c>
      <c r="I983" s="1">
        <f>EOMONTH(tbl_Subscriptions[[#This Row],[Start_Date]],0)</f>
        <v>44895</v>
      </c>
      <c r="J983" s="1">
        <f>IF(tbl_Subscriptions[[#This Row],[Cancel_Date]]="","",EOMONTH(tbl_Subscriptions[[#This Row],[Cancel_Date]],0))</f>
        <v>45199</v>
      </c>
    </row>
    <row r="984" spans="1:10" x14ac:dyDescent="0.25">
      <c r="A984" t="s">
        <v>3014</v>
      </c>
      <c r="B984" t="s">
        <v>731</v>
      </c>
      <c r="C984" t="s">
        <v>2034</v>
      </c>
      <c r="D984" s="1">
        <v>44822</v>
      </c>
      <c r="H984" t="b">
        <v>0</v>
      </c>
      <c r="I984" s="1">
        <f>EOMONTH(tbl_Subscriptions[[#This Row],[Start_Date]],0)</f>
        <v>44834</v>
      </c>
      <c r="J984" s="1" t="str">
        <f>IF(tbl_Subscriptions[[#This Row],[Cancel_Date]]="","",EOMONTH(tbl_Subscriptions[[#This Row],[Cancel_Date]],0))</f>
        <v/>
      </c>
    </row>
    <row r="985" spans="1:10" x14ac:dyDescent="0.25">
      <c r="A985" t="s">
        <v>3015</v>
      </c>
      <c r="B985" t="s">
        <v>146</v>
      </c>
      <c r="C985" t="s">
        <v>2031</v>
      </c>
      <c r="D985" s="1">
        <v>44318</v>
      </c>
      <c r="H985" t="b">
        <v>0</v>
      </c>
      <c r="I985" s="1">
        <f>EOMONTH(tbl_Subscriptions[[#This Row],[Start_Date]],0)</f>
        <v>44347</v>
      </c>
      <c r="J985" s="1" t="str">
        <f>IF(tbl_Subscriptions[[#This Row],[Cancel_Date]]="","",EOMONTH(tbl_Subscriptions[[#This Row],[Cancel_Date]],0))</f>
        <v/>
      </c>
    </row>
    <row r="986" spans="1:10" x14ac:dyDescent="0.25">
      <c r="A986" t="s">
        <v>3016</v>
      </c>
      <c r="B986" t="s">
        <v>1329</v>
      </c>
      <c r="C986" t="s">
        <v>2031</v>
      </c>
      <c r="D986" s="1">
        <v>44328</v>
      </c>
      <c r="H986" t="b">
        <v>0</v>
      </c>
      <c r="I986" s="1">
        <f>EOMONTH(tbl_Subscriptions[[#This Row],[Start_Date]],0)</f>
        <v>44347</v>
      </c>
      <c r="J986" s="1" t="str">
        <f>IF(tbl_Subscriptions[[#This Row],[Cancel_Date]]="","",EOMONTH(tbl_Subscriptions[[#This Row],[Cancel_Date]],0))</f>
        <v/>
      </c>
    </row>
    <row r="987" spans="1:10" x14ac:dyDescent="0.25">
      <c r="A987" t="s">
        <v>3017</v>
      </c>
      <c r="B987" t="s">
        <v>1865</v>
      </c>
      <c r="C987" t="s">
        <v>2034</v>
      </c>
      <c r="D987" s="1">
        <v>44296</v>
      </c>
      <c r="H987" t="b">
        <v>0</v>
      </c>
      <c r="I987" s="1">
        <f>EOMONTH(tbl_Subscriptions[[#This Row],[Start_Date]],0)</f>
        <v>44316</v>
      </c>
      <c r="J987" s="1" t="str">
        <f>IF(tbl_Subscriptions[[#This Row],[Cancel_Date]]="","",EOMONTH(tbl_Subscriptions[[#This Row],[Cancel_Date]],0))</f>
        <v/>
      </c>
    </row>
    <row r="988" spans="1:10" x14ac:dyDescent="0.25">
      <c r="A988" t="s">
        <v>3018</v>
      </c>
      <c r="B988" t="s">
        <v>1295</v>
      </c>
      <c r="C988" t="s">
        <v>2031</v>
      </c>
      <c r="D988" s="1">
        <v>44600</v>
      </c>
      <c r="H988" t="b">
        <v>0</v>
      </c>
      <c r="I988" s="1">
        <f>EOMONTH(tbl_Subscriptions[[#This Row],[Start_Date]],0)</f>
        <v>44620</v>
      </c>
      <c r="J988" s="1" t="str">
        <f>IF(tbl_Subscriptions[[#This Row],[Cancel_Date]]="","",EOMONTH(tbl_Subscriptions[[#This Row],[Cancel_Date]],0))</f>
        <v/>
      </c>
    </row>
    <row r="989" spans="1:10" x14ac:dyDescent="0.25">
      <c r="A989" t="s">
        <v>3019</v>
      </c>
      <c r="B989" t="s">
        <v>1820</v>
      </c>
      <c r="C989" t="s">
        <v>2031</v>
      </c>
      <c r="D989" s="1">
        <v>44579</v>
      </c>
      <c r="H989" t="b">
        <v>1</v>
      </c>
      <c r="I989" s="1">
        <f>EOMONTH(tbl_Subscriptions[[#This Row],[Start_Date]],0)</f>
        <v>44592</v>
      </c>
      <c r="J989" s="1" t="str">
        <f>IF(tbl_Subscriptions[[#This Row],[Cancel_Date]]="","",EOMONTH(tbl_Subscriptions[[#This Row],[Cancel_Date]],0))</f>
        <v/>
      </c>
    </row>
    <row r="990" spans="1:10" x14ac:dyDescent="0.25">
      <c r="A990" t="s">
        <v>3020</v>
      </c>
      <c r="B990" t="s">
        <v>718</v>
      </c>
      <c r="C990" t="s">
        <v>2027</v>
      </c>
      <c r="D990" s="1">
        <v>45010</v>
      </c>
      <c r="E990">
        <v>45181</v>
      </c>
      <c r="F990">
        <v>45181</v>
      </c>
      <c r="G990" t="s">
        <v>2041</v>
      </c>
      <c r="H990" t="b">
        <v>0</v>
      </c>
      <c r="I990" s="1">
        <f>EOMONTH(tbl_Subscriptions[[#This Row],[Start_Date]],0)</f>
        <v>45016</v>
      </c>
      <c r="J990" s="1">
        <f>IF(tbl_Subscriptions[[#This Row],[Cancel_Date]]="","",EOMONTH(tbl_Subscriptions[[#This Row],[Cancel_Date]],0))</f>
        <v>45199</v>
      </c>
    </row>
    <row r="991" spans="1:10" x14ac:dyDescent="0.25">
      <c r="A991" t="s">
        <v>3021</v>
      </c>
      <c r="B991" t="s">
        <v>404</v>
      </c>
      <c r="C991" t="s">
        <v>2027</v>
      </c>
      <c r="D991" s="1">
        <v>44544</v>
      </c>
      <c r="H991" t="b">
        <v>1</v>
      </c>
      <c r="I991" s="1">
        <f>EOMONTH(tbl_Subscriptions[[#This Row],[Start_Date]],0)</f>
        <v>44561</v>
      </c>
      <c r="J991" s="1" t="str">
        <f>IF(tbl_Subscriptions[[#This Row],[Cancel_Date]]="","",EOMONTH(tbl_Subscriptions[[#This Row],[Cancel_Date]],0))</f>
        <v/>
      </c>
    </row>
    <row r="992" spans="1:10" x14ac:dyDescent="0.25">
      <c r="A992" t="s">
        <v>3022</v>
      </c>
      <c r="B992" t="s">
        <v>1272</v>
      </c>
      <c r="C992" t="s">
        <v>2027</v>
      </c>
      <c r="D992" s="1">
        <v>44768</v>
      </c>
      <c r="H992" t="b">
        <v>0</v>
      </c>
      <c r="I992" s="1">
        <f>EOMONTH(tbl_Subscriptions[[#This Row],[Start_Date]],0)</f>
        <v>44773</v>
      </c>
      <c r="J992" s="1" t="str">
        <f>IF(tbl_Subscriptions[[#This Row],[Cancel_Date]]="","",EOMONTH(tbl_Subscriptions[[#This Row],[Cancel_Date]],0))</f>
        <v/>
      </c>
    </row>
    <row r="993" spans="1:10" x14ac:dyDescent="0.25">
      <c r="A993" t="s">
        <v>3023</v>
      </c>
      <c r="B993" t="s">
        <v>289</v>
      </c>
      <c r="C993" t="s">
        <v>2034</v>
      </c>
      <c r="D993" s="1">
        <v>44571</v>
      </c>
      <c r="H993" t="b">
        <v>0</v>
      </c>
      <c r="I993" s="1">
        <f>EOMONTH(tbl_Subscriptions[[#This Row],[Start_Date]],0)</f>
        <v>44592</v>
      </c>
      <c r="J993" s="1" t="str">
        <f>IF(tbl_Subscriptions[[#This Row],[Cancel_Date]]="","",EOMONTH(tbl_Subscriptions[[#This Row],[Cancel_Date]],0))</f>
        <v/>
      </c>
    </row>
    <row r="994" spans="1:10" x14ac:dyDescent="0.25">
      <c r="A994" t="s">
        <v>3024</v>
      </c>
      <c r="B994" t="s">
        <v>1813</v>
      </c>
      <c r="C994" t="s">
        <v>2031</v>
      </c>
      <c r="D994" s="1">
        <v>44970</v>
      </c>
      <c r="H994" t="b">
        <v>0</v>
      </c>
      <c r="I994" s="1">
        <f>EOMONTH(tbl_Subscriptions[[#This Row],[Start_Date]],0)</f>
        <v>44985</v>
      </c>
      <c r="J994" s="1" t="str">
        <f>IF(tbl_Subscriptions[[#This Row],[Cancel_Date]]="","",EOMONTH(tbl_Subscriptions[[#This Row],[Cancel_Date]],0))</f>
        <v/>
      </c>
    </row>
    <row r="995" spans="1:10" x14ac:dyDescent="0.25">
      <c r="A995" t="s">
        <v>3025</v>
      </c>
      <c r="B995" t="s">
        <v>829</v>
      </c>
      <c r="C995" t="s">
        <v>2031</v>
      </c>
      <c r="D995" s="1">
        <v>44344</v>
      </c>
      <c r="H995" t="b">
        <v>0</v>
      </c>
      <c r="I995" s="1">
        <f>EOMONTH(tbl_Subscriptions[[#This Row],[Start_Date]],0)</f>
        <v>44347</v>
      </c>
      <c r="J995" s="1" t="str">
        <f>IF(tbl_Subscriptions[[#This Row],[Cancel_Date]]="","",EOMONTH(tbl_Subscriptions[[#This Row],[Cancel_Date]],0))</f>
        <v/>
      </c>
    </row>
    <row r="996" spans="1:10" x14ac:dyDescent="0.25">
      <c r="A996" t="s">
        <v>3026</v>
      </c>
      <c r="B996" t="s">
        <v>433</v>
      </c>
      <c r="C996" t="s">
        <v>2027</v>
      </c>
      <c r="D996" s="1">
        <v>44400</v>
      </c>
      <c r="E996">
        <v>44476</v>
      </c>
      <c r="F996">
        <v>44476</v>
      </c>
      <c r="G996" t="s">
        <v>2037</v>
      </c>
      <c r="H996" t="b">
        <v>0</v>
      </c>
      <c r="I996" s="1">
        <f>EOMONTH(tbl_Subscriptions[[#This Row],[Start_Date]],0)</f>
        <v>44408</v>
      </c>
      <c r="J996" s="1">
        <f>IF(tbl_Subscriptions[[#This Row],[Cancel_Date]]="","",EOMONTH(tbl_Subscriptions[[#This Row],[Cancel_Date]],0))</f>
        <v>44500</v>
      </c>
    </row>
    <row r="997" spans="1:10" x14ac:dyDescent="0.25">
      <c r="A997" t="s">
        <v>3027</v>
      </c>
      <c r="B997" t="s">
        <v>216</v>
      </c>
      <c r="C997" t="s">
        <v>2027</v>
      </c>
      <c r="D997" s="1">
        <v>44813</v>
      </c>
      <c r="E997">
        <v>45021</v>
      </c>
      <c r="F997">
        <v>45021</v>
      </c>
      <c r="G997" t="s">
        <v>2041</v>
      </c>
      <c r="H997" t="b">
        <v>1</v>
      </c>
      <c r="I997" s="1">
        <f>EOMONTH(tbl_Subscriptions[[#This Row],[Start_Date]],0)</f>
        <v>44834</v>
      </c>
      <c r="J997" s="1">
        <f>IF(tbl_Subscriptions[[#This Row],[Cancel_Date]]="","",EOMONTH(tbl_Subscriptions[[#This Row],[Cancel_Date]],0))</f>
        <v>45046</v>
      </c>
    </row>
    <row r="998" spans="1:10" x14ac:dyDescent="0.25">
      <c r="A998" t="s">
        <v>3028</v>
      </c>
      <c r="B998" t="s">
        <v>1365</v>
      </c>
      <c r="C998" t="s">
        <v>2034</v>
      </c>
      <c r="D998" s="1">
        <v>44718</v>
      </c>
      <c r="H998" t="b">
        <v>0</v>
      </c>
      <c r="I998" s="1">
        <f>EOMONTH(tbl_Subscriptions[[#This Row],[Start_Date]],0)</f>
        <v>44742</v>
      </c>
      <c r="J998" s="1" t="str">
        <f>IF(tbl_Subscriptions[[#This Row],[Cancel_Date]]="","",EOMONTH(tbl_Subscriptions[[#This Row],[Cancel_Date]],0))</f>
        <v/>
      </c>
    </row>
    <row r="999" spans="1:10" x14ac:dyDescent="0.25">
      <c r="A999" t="s">
        <v>3029</v>
      </c>
      <c r="B999" t="s">
        <v>1098</v>
      </c>
      <c r="C999" t="s">
        <v>2031</v>
      </c>
      <c r="D999" s="1">
        <v>44608</v>
      </c>
      <c r="E999">
        <v>44737</v>
      </c>
      <c r="F999">
        <v>44737</v>
      </c>
      <c r="G999" t="s">
        <v>2041</v>
      </c>
      <c r="H999" t="b">
        <v>0</v>
      </c>
      <c r="I999" s="1">
        <f>EOMONTH(tbl_Subscriptions[[#This Row],[Start_Date]],0)</f>
        <v>44620</v>
      </c>
      <c r="J999" s="1">
        <f>IF(tbl_Subscriptions[[#This Row],[Cancel_Date]]="","",EOMONTH(tbl_Subscriptions[[#This Row],[Cancel_Date]],0))</f>
        <v>44742</v>
      </c>
    </row>
    <row r="1000" spans="1:10" x14ac:dyDescent="0.25">
      <c r="A1000" t="s">
        <v>3030</v>
      </c>
      <c r="B1000" t="s">
        <v>849</v>
      </c>
      <c r="C1000" t="s">
        <v>2034</v>
      </c>
      <c r="D1000" s="1">
        <v>44709</v>
      </c>
      <c r="H1000" t="b">
        <v>0</v>
      </c>
      <c r="I1000" s="1">
        <f>EOMONTH(tbl_Subscriptions[[#This Row],[Start_Date]],0)</f>
        <v>44712</v>
      </c>
      <c r="J1000" s="1" t="str">
        <f>IF(tbl_Subscriptions[[#This Row],[Cancel_Date]]="","",EOMONTH(tbl_Subscriptions[[#This Row],[Cancel_Date]],0))</f>
        <v/>
      </c>
    </row>
    <row r="1001" spans="1:10" x14ac:dyDescent="0.25">
      <c r="A1001" t="s">
        <v>3031</v>
      </c>
      <c r="B1001" t="s">
        <v>1245</v>
      </c>
      <c r="C1001" t="s">
        <v>2031</v>
      </c>
      <c r="D1001" s="1">
        <v>44238</v>
      </c>
      <c r="H1001" t="b">
        <v>0</v>
      </c>
      <c r="I1001" s="1">
        <f>EOMONTH(tbl_Subscriptions[[#This Row],[Start_Date]],0)</f>
        <v>44255</v>
      </c>
      <c r="J1001" s="1" t="str">
        <f>IF(tbl_Subscriptions[[#This Row],[Cancel_Date]]="","",EOMONTH(tbl_Subscriptions[[#This Row],[Cancel_Date]],0))</f>
        <v/>
      </c>
    </row>
    <row r="1002" spans="1:10" x14ac:dyDescent="0.25">
      <c r="A1002" t="s">
        <v>3032</v>
      </c>
      <c r="B1002" t="s">
        <v>1825</v>
      </c>
      <c r="C1002" t="s">
        <v>2034</v>
      </c>
      <c r="D1002" s="1">
        <v>44243</v>
      </c>
      <c r="E1002">
        <v>44481</v>
      </c>
      <c r="F1002">
        <v>44481</v>
      </c>
      <c r="G1002" t="s">
        <v>2037</v>
      </c>
      <c r="H1002" t="b">
        <v>1</v>
      </c>
      <c r="I1002" s="1">
        <f>EOMONTH(tbl_Subscriptions[[#This Row],[Start_Date]],0)</f>
        <v>44255</v>
      </c>
      <c r="J1002" s="1">
        <f>IF(tbl_Subscriptions[[#This Row],[Cancel_Date]]="","",EOMONTH(tbl_Subscriptions[[#This Row],[Cancel_Date]],0))</f>
        <v>44500</v>
      </c>
    </row>
    <row r="1003" spans="1:10" x14ac:dyDescent="0.25">
      <c r="A1003" t="s">
        <v>3033</v>
      </c>
      <c r="B1003" t="s">
        <v>1663</v>
      </c>
      <c r="C1003" t="s">
        <v>2027</v>
      </c>
      <c r="D1003" s="1">
        <v>44236</v>
      </c>
      <c r="E1003">
        <v>44303</v>
      </c>
      <c r="F1003">
        <v>44303</v>
      </c>
      <c r="G1003" t="s">
        <v>2037</v>
      </c>
      <c r="H1003" t="b">
        <v>0</v>
      </c>
      <c r="I1003" s="1">
        <f>EOMONTH(tbl_Subscriptions[[#This Row],[Start_Date]],0)</f>
        <v>44255</v>
      </c>
      <c r="J1003" s="1">
        <f>IF(tbl_Subscriptions[[#This Row],[Cancel_Date]]="","",EOMONTH(tbl_Subscriptions[[#This Row],[Cancel_Date]],0))</f>
        <v>44316</v>
      </c>
    </row>
    <row r="1004" spans="1:10" x14ac:dyDescent="0.25">
      <c r="A1004" t="s">
        <v>3034</v>
      </c>
      <c r="B1004" t="s">
        <v>646</v>
      </c>
      <c r="C1004" t="s">
        <v>2034</v>
      </c>
      <c r="D1004" s="1">
        <v>44337</v>
      </c>
      <c r="E1004">
        <v>44426</v>
      </c>
      <c r="F1004">
        <v>44426</v>
      </c>
      <c r="G1004" t="s">
        <v>2037</v>
      </c>
      <c r="H1004" t="b">
        <v>1</v>
      </c>
      <c r="I1004" s="1">
        <f>EOMONTH(tbl_Subscriptions[[#This Row],[Start_Date]],0)</f>
        <v>44347</v>
      </c>
      <c r="J1004" s="1">
        <f>IF(tbl_Subscriptions[[#This Row],[Cancel_Date]]="","",EOMONTH(tbl_Subscriptions[[#This Row],[Cancel_Date]],0))</f>
        <v>44439</v>
      </c>
    </row>
    <row r="1005" spans="1:10" x14ac:dyDescent="0.25">
      <c r="A1005" t="s">
        <v>3035</v>
      </c>
      <c r="B1005" t="s">
        <v>622</v>
      </c>
      <c r="C1005" t="s">
        <v>2034</v>
      </c>
      <c r="D1005" s="1">
        <v>44927</v>
      </c>
      <c r="H1005" t="b">
        <v>1</v>
      </c>
      <c r="I1005" s="1">
        <f>EOMONTH(tbl_Subscriptions[[#This Row],[Start_Date]],0)</f>
        <v>44957</v>
      </c>
      <c r="J1005" s="1" t="str">
        <f>IF(tbl_Subscriptions[[#This Row],[Cancel_Date]]="","",EOMONTH(tbl_Subscriptions[[#This Row],[Cancel_Date]],0))</f>
        <v/>
      </c>
    </row>
    <row r="1006" spans="1:10" x14ac:dyDescent="0.25">
      <c r="A1006" t="s">
        <v>3036</v>
      </c>
      <c r="B1006" t="s">
        <v>1180</v>
      </c>
      <c r="C1006" t="s">
        <v>2027</v>
      </c>
      <c r="D1006" s="1">
        <v>44538</v>
      </c>
      <c r="H1006" t="b">
        <v>0</v>
      </c>
      <c r="I1006" s="1">
        <f>EOMONTH(tbl_Subscriptions[[#This Row],[Start_Date]],0)</f>
        <v>44561</v>
      </c>
      <c r="J1006" s="1" t="str">
        <f>IF(tbl_Subscriptions[[#This Row],[Cancel_Date]]="","",EOMONTH(tbl_Subscriptions[[#This Row],[Cancel_Date]],0))</f>
        <v/>
      </c>
    </row>
    <row r="1007" spans="1:10" x14ac:dyDescent="0.25">
      <c r="A1007" t="s">
        <v>3037</v>
      </c>
      <c r="B1007" t="s">
        <v>1464</v>
      </c>
      <c r="C1007" t="s">
        <v>2031</v>
      </c>
      <c r="D1007" s="1">
        <v>45020</v>
      </c>
      <c r="H1007" t="b">
        <v>0</v>
      </c>
      <c r="I1007" s="1">
        <f>EOMONTH(tbl_Subscriptions[[#This Row],[Start_Date]],0)</f>
        <v>45046</v>
      </c>
      <c r="J1007" s="1" t="str">
        <f>IF(tbl_Subscriptions[[#This Row],[Cancel_Date]]="","",EOMONTH(tbl_Subscriptions[[#This Row],[Cancel_Date]],0))</f>
        <v/>
      </c>
    </row>
    <row r="1008" spans="1:10" x14ac:dyDescent="0.25">
      <c r="A1008" t="s">
        <v>3038</v>
      </c>
      <c r="B1008" t="s">
        <v>1857</v>
      </c>
      <c r="C1008" t="s">
        <v>2031</v>
      </c>
      <c r="D1008" s="1">
        <v>44682</v>
      </c>
      <c r="H1008" t="b">
        <v>0</v>
      </c>
      <c r="I1008" s="1">
        <f>EOMONTH(tbl_Subscriptions[[#This Row],[Start_Date]],0)</f>
        <v>44712</v>
      </c>
      <c r="J1008" s="1" t="str">
        <f>IF(tbl_Subscriptions[[#This Row],[Cancel_Date]]="","",EOMONTH(tbl_Subscriptions[[#This Row],[Cancel_Date]],0))</f>
        <v/>
      </c>
    </row>
    <row r="1009" spans="1:10" x14ac:dyDescent="0.25">
      <c r="A1009" t="s">
        <v>3039</v>
      </c>
      <c r="B1009" t="s">
        <v>1099</v>
      </c>
      <c r="C1009" t="s">
        <v>2027</v>
      </c>
      <c r="D1009" s="1">
        <v>44728</v>
      </c>
      <c r="H1009" t="b">
        <v>0</v>
      </c>
      <c r="I1009" s="1">
        <f>EOMONTH(tbl_Subscriptions[[#This Row],[Start_Date]],0)</f>
        <v>44742</v>
      </c>
      <c r="J1009" s="1" t="str">
        <f>IF(tbl_Subscriptions[[#This Row],[Cancel_Date]]="","",EOMONTH(tbl_Subscriptions[[#This Row],[Cancel_Date]],0))</f>
        <v/>
      </c>
    </row>
    <row r="1010" spans="1:10" x14ac:dyDescent="0.25">
      <c r="A1010" t="s">
        <v>3040</v>
      </c>
      <c r="B1010" t="s">
        <v>1604</v>
      </c>
      <c r="C1010" t="s">
        <v>2034</v>
      </c>
      <c r="D1010" s="1">
        <v>44664</v>
      </c>
      <c r="H1010" t="b">
        <v>0</v>
      </c>
      <c r="I1010" s="1">
        <f>EOMONTH(tbl_Subscriptions[[#This Row],[Start_Date]],0)</f>
        <v>44681</v>
      </c>
      <c r="J1010" s="1" t="str">
        <f>IF(tbl_Subscriptions[[#This Row],[Cancel_Date]]="","",EOMONTH(tbl_Subscriptions[[#This Row],[Cancel_Date]],0))</f>
        <v/>
      </c>
    </row>
    <row r="1011" spans="1:10" x14ac:dyDescent="0.25">
      <c r="A1011" t="s">
        <v>3041</v>
      </c>
      <c r="B1011" t="s">
        <v>1028</v>
      </c>
      <c r="C1011" t="s">
        <v>2034</v>
      </c>
      <c r="D1011" s="1">
        <v>44349</v>
      </c>
      <c r="H1011" t="b">
        <v>0</v>
      </c>
      <c r="I1011" s="1">
        <f>EOMONTH(tbl_Subscriptions[[#This Row],[Start_Date]],0)</f>
        <v>44377</v>
      </c>
      <c r="J1011" s="1" t="str">
        <f>IF(tbl_Subscriptions[[#This Row],[Cancel_Date]]="","",EOMONTH(tbl_Subscriptions[[#This Row],[Cancel_Date]],0))</f>
        <v/>
      </c>
    </row>
    <row r="1012" spans="1:10" x14ac:dyDescent="0.25">
      <c r="A1012" t="s">
        <v>3042</v>
      </c>
      <c r="B1012" t="s">
        <v>89</v>
      </c>
      <c r="C1012" t="s">
        <v>2034</v>
      </c>
      <c r="D1012" s="1">
        <v>44817</v>
      </c>
      <c r="H1012" t="b">
        <v>0</v>
      </c>
      <c r="I1012" s="1">
        <f>EOMONTH(tbl_Subscriptions[[#This Row],[Start_Date]],0)</f>
        <v>44834</v>
      </c>
      <c r="J1012" s="1" t="str">
        <f>IF(tbl_Subscriptions[[#This Row],[Cancel_Date]]="","",EOMONTH(tbl_Subscriptions[[#This Row],[Cancel_Date]],0))</f>
        <v/>
      </c>
    </row>
    <row r="1013" spans="1:10" x14ac:dyDescent="0.25">
      <c r="A1013" t="s">
        <v>3043</v>
      </c>
      <c r="B1013" t="s">
        <v>929</v>
      </c>
      <c r="C1013" t="s">
        <v>2031</v>
      </c>
      <c r="D1013" s="1">
        <v>44724</v>
      </c>
      <c r="H1013" t="b">
        <v>0</v>
      </c>
      <c r="I1013" s="1">
        <f>EOMONTH(tbl_Subscriptions[[#This Row],[Start_Date]],0)</f>
        <v>44742</v>
      </c>
      <c r="J1013" s="1" t="str">
        <f>IF(tbl_Subscriptions[[#This Row],[Cancel_Date]]="","",EOMONTH(tbl_Subscriptions[[#This Row],[Cancel_Date]],0))</f>
        <v/>
      </c>
    </row>
    <row r="1014" spans="1:10" x14ac:dyDescent="0.25">
      <c r="A1014" t="s">
        <v>3044</v>
      </c>
      <c r="B1014" t="s">
        <v>1956</v>
      </c>
      <c r="C1014" t="s">
        <v>2034</v>
      </c>
      <c r="D1014" s="1">
        <v>44340</v>
      </c>
      <c r="H1014" t="b">
        <v>0</v>
      </c>
      <c r="I1014" s="1">
        <f>EOMONTH(tbl_Subscriptions[[#This Row],[Start_Date]],0)</f>
        <v>44347</v>
      </c>
      <c r="J1014" s="1" t="str">
        <f>IF(tbl_Subscriptions[[#This Row],[Cancel_Date]]="","",EOMONTH(tbl_Subscriptions[[#This Row],[Cancel_Date]],0))</f>
        <v/>
      </c>
    </row>
    <row r="1015" spans="1:10" x14ac:dyDescent="0.25">
      <c r="A1015" t="s">
        <v>3045</v>
      </c>
      <c r="B1015" t="s">
        <v>612</v>
      </c>
      <c r="C1015" t="s">
        <v>2031</v>
      </c>
      <c r="D1015" s="1">
        <v>44532</v>
      </c>
      <c r="H1015" t="b">
        <v>0</v>
      </c>
      <c r="I1015" s="1">
        <f>EOMONTH(tbl_Subscriptions[[#This Row],[Start_Date]],0)</f>
        <v>44561</v>
      </c>
      <c r="J1015" s="1" t="str">
        <f>IF(tbl_Subscriptions[[#This Row],[Cancel_Date]]="","",EOMONTH(tbl_Subscriptions[[#This Row],[Cancel_Date]],0))</f>
        <v/>
      </c>
    </row>
    <row r="1016" spans="1:10" x14ac:dyDescent="0.25">
      <c r="A1016" t="s">
        <v>3046</v>
      </c>
      <c r="B1016" t="s">
        <v>1414</v>
      </c>
      <c r="C1016" t="s">
        <v>2034</v>
      </c>
      <c r="D1016" s="1">
        <v>44824</v>
      </c>
      <c r="H1016" t="b">
        <v>0</v>
      </c>
      <c r="I1016" s="1">
        <f>EOMONTH(tbl_Subscriptions[[#This Row],[Start_Date]],0)</f>
        <v>44834</v>
      </c>
      <c r="J1016" s="1" t="str">
        <f>IF(tbl_Subscriptions[[#This Row],[Cancel_Date]]="","",EOMONTH(tbl_Subscriptions[[#This Row],[Cancel_Date]],0))</f>
        <v/>
      </c>
    </row>
    <row r="1017" spans="1:10" x14ac:dyDescent="0.25">
      <c r="A1017" t="s">
        <v>3047</v>
      </c>
      <c r="B1017" t="s">
        <v>1659</v>
      </c>
      <c r="C1017" t="s">
        <v>2027</v>
      </c>
      <c r="D1017" s="1">
        <v>44523</v>
      </c>
      <c r="H1017" t="b">
        <v>0</v>
      </c>
      <c r="I1017" s="1">
        <f>EOMONTH(tbl_Subscriptions[[#This Row],[Start_Date]],0)</f>
        <v>44530</v>
      </c>
      <c r="J1017" s="1" t="str">
        <f>IF(tbl_Subscriptions[[#This Row],[Cancel_Date]]="","",EOMONTH(tbl_Subscriptions[[#This Row],[Cancel_Date]],0))</f>
        <v/>
      </c>
    </row>
    <row r="1018" spans="1:10" x14ac:dyDescent="0.25">
      <c r="A1018" t="s">
        <v>3048</v>
      </c>
      <c r="B1018" t="s">
        <v>618</v>
      </c>
      <c r="C1018" t="s">
        <v>2027</v>
      </c>
      <c r="D1018" s="1">
        <v>44363</v>
      </c>
      <c r="E1018">
        <v>44452</v>
      </c>
      <c r="F1018">
        <v>44452</v>
      </c>
      <c r="G1018" t="s">
        <v>2041</v>
      </c>
      <c r="H1018" t="b">
        <v>0</v>
      </c>
      <c r="I1018" s="1">
        <f>EOMONTH(tbl_Subscriptions[[#This Row],[Start_Date]],0)</f>
        <v>44377</v>
      </c>
      <c r="J1018" s="1">
        <f>IF(tbl_Subscriptions[[#This Row],[Cancel_Date]]="","",EOMONTH(tbl_Subscriptions[[#This Row],[Cancel_Date]],0))</f>
        <v>44469</v>
      </c>
    </row>
    <row r="1019" spans="1:10" x14ac:dyDescent="0.25">
      <c r="A1019" t="s">
        <v>3049</v>
      </c>
      <c r="B1019" t="s">
        <v>532</v>
      </c>
      <c r="C1019" t="s">
        <v>2031</v>
      </c>
      <c r="D1019" s="1">
        <v>44599</v>
      </c>
      <c r="E1019">
        <v>44741</v>
      </c>
      <c r="F1019">
        <v>44741</v>
      </c>
      <c r="G1019" t="s">
        <v>2037</v>
      </c>
      <c r="H1019" t="b">
        <v>0</v>
      </c>
      <c r="I1019" s="1">
        <f>EOMONTH(tbl_Subscriptions[[#This Row],[Start_Date]],0)</f>
        <v>44620</v>
      </c>
      <c r="J1019" s="1">
        <f>IF(tbl_Subscriptions[[#This Row],[Cancel_Date]]="","",EOMONTH(tbl_Subscriptions[[#This Row],[Cancel_Date]],0))</f>
        <v>44742</v>
      </c>
    </row>
    <row r="1020" spans="1:10" x14ac:dyDescent="0.25">
      <c r="A1020" t="s">
        <v>3050</v>
      </c>
      <c r="B1020" t="s">
        <v>1914</v>
      </c>
      <c r="C1020" t="s">
        <v>2031</v>
      </c>
      <c r="D1020" s="1">
        <v>44828</v>
      </c>
      <c r="H1020" t="b">
        <v>0</v>
      </c>
      <c r="I1020" s="1">
        <f>EOMONTH(tbl_Subscriptions[[#This Row],[Start_Date]],0)</f>
        <v>44834</v>
      </c>
      <c r="J1020" s="1" t="str">
        <f>IF(tbl_Subscriptions[[#This Row],[Cancel_Date]]="","",EOMONTH(tbl_Subscriptions[[#This Row],[Cancel_Date]],0))</f>
        <v/>
      </c>
    </row>
    <row r="1021" spans="1:10" x14ac:dyDescent="0.25">
      <c r="A1021" t="s">
        <v>3051</v>
      </c>
      <c r="B1021" t="s">
        <v>102</v>
      </c>
      <c r="C1021" t="s">
        <v>2027</v>
      </c>
      <c r="D1021" s="1">
        <v>44954</v>
      </c>
      <c r="H1021" t="b">
        <v>0</v>
      </c>
      <c r="I1021" s="1">
        <f>EOMONTH(tbl_Subscriptions[[#This Row],[Start_Date]],0)</f>
        <v>44957</v>
      </c>
      <c r="J1021" s="1" t="str">
        <f>IF(tbl_Subscriptions[[#This Row],[Cancel_Date]]="","",EOMONTH(tbl_Subscriptions[[#This Row],[Cancel_Date]],0))</f>
        <v/>
      </c>
    </row>
    <row r="1022" spans="1:10" x14ac:dyDescent="0.25">
      <c r="A1022" t="s">
        <v>3052</v>
      </c>
      <c r="B1022" t="s">
        <v>1012</v>
      </c>
      <c r="C1022" t="s">
        <v>2027</v>
      </c>
      <c r="D1022" s="1">
        <v>45059</v>
      </c>
      <c r="H1022" t="b">
        <v>0</v>
      </c>
      <c r="I1022" s="1">
        <f>EOMONTH(tbl_Subscriptions[[#This Row],[Start_Date]],0)</f>
        <v>45077</v>
      </c>
      <c r="J1022" s="1" t="str">
        <f>IF(tbl_Subscriptions[[#This Row],[Cancel_Date]]="","",EOMONTH(tbl_Subscriptions[[#This Row],[Cancel_Date]],0))</f>
        <v/>
      </c>
    </row>
    <row r="1023" spans="1:10" x14ac:dyDescent="0.25">
      <c r="A1023" t="s">
        <v>3053</v>
      </c>
      <c r="B1023" t="s">
        <v>1085</v>
      </c>
      <c r="C1023" t="s">
        <v>2034</v>
      </c>
      <c r="D1023" s="1">
        <v>44503</v>
      </c>
      <c r="H1023" t="b">
        <v>0</v>
      </c>
      <c r="I1023" s="1">
        <f>EOMONTH(tbl_Subscriptions[[#This Row],[Start_Date]],0)</f>
        <v>44530</v>
      </c>
      <c r="J1023" s="1" t="str">
        <f>IF(tbl_Subscriptions[[#This Row],[Cancel_Date]]="","",EOMONTH(tbl_Subscriptions[[#This Row],[Cancel_Date]],0))</f>
        <v/>
      </c>
    </row>
    <row r="1024" spans="1:10" x14ac:dyDescent="0.25">
      <c r="A1024" t="s">
        <v>3054</v>
      </c>
      <c r="B1024" t="s">
        <v>1708</v>
      </c>
      <c r="C1024" t="s">
        <v>2027</v>
      </c>
      <c r="D1024" s="1">
        <v>44804</v>
      </c>
      <c r="H1024" t="b">
        <v>0</v>
      </c>
      <c r="I1024" s="1">
        <f>EOMONTH(tbl_Subscriptions[[#This Row],[Start_Date]],0)</f>
        <v>44804</v>
      </c>
      <c r="J1024" s="1" t="str">
        <f>IF(tbl_Subscriptions[[#This Row],[Cancel_Date]]="","",EOMONTH(tbl_Subscriptions[[#This Row],[Cancel_Date]],0))</f>
        <v/>
      </c>
    </row>
    <row r="1025" spans="1:10" x14ac:dyDescent="0.25">
      <c r="A1025" t="s">
        <v>3055</v>
      </c>
      <c r="B1025" t="s">
        <v>857</v>
      </c>
      <c r="C1025" t="s">
        <v>2031</v>
      </c>
      <c r="D1025" s="1">
        <v>44541</v>
      </c>
      <c r="H1025" t="b">
        <v>0</v>
      </c>
      <c r="I1025" s="1">
        <f>EOMONTH(tbl_Subscriptions[[#This Row],[Start_Date]],0)</f>
        <v>44561</v>
      </c>
      <c r="J1025" s="1" t="str">
        <f>IF(tbl_Subscriptions[[#This Row],[Cancel_Date]]="","",EOMONTH(tbl_Subscriptions[[#This Row],[Cancel_Date]],0))</f>
        <v/>
      </c>
    </row>
    <row r="1026" spans="1:10" x14ac:dyDescent="0.25">
      <c r="A1026" t="s">
        <v>3056</v>
      </c>
      <c r="B1026" t="s">
        <v>1976</v>
      </c>
      <c r="C1026" t="s">
        <v>2027</v>
      </c>
      <c r="D1026" s="1">
        <v>44716</v>
      </c>
      <c r="E1026">
        <v>44893</v>
      </c>
      <c r="F1026">
        <v>44893</v>
      </c>
      <c r="G1026" t="s">
        <v>2028</v>
      </c>
      <c r="H1026" t="b">
        <v>0</v>
      </c>
      <c r="I1026" s="1">
        <f>EOMONTH(tbl_Subscriptions[[#This Row],[Start_Date]],0)</f>
        <v>44742</v>
      </c>
      <c r="J1026" s="1">
        <f>IF(tbl_Subscriptions[[#This Row],[Cancel_Date]]="","",EOMONTH(tbl_Subscriptions[[#This Row],[Cancel_Date]],0))</f>
        <v>44895</v>
      </c>
    </row>
    <row r="1027" spans="1:10" x14ac:dyDescent="0.25">
      <c r="A1027" t="s">
        <v>3057</v>
      </c>
      <c r="B1027" t="s">
        <v>624</v>
      </c>
      <c r="C1027" t="s">
        <v>2031</v>
      </c>
      <c r="D1027" s="1">
        <v>45045</v>
      </c>
      <c r="H1027" t="b">
        <v>0</v>
      </c>
      <c r="I1027" s="1">
        <f>EOMONTH(tbl_Subscriptions[[#This Row],[Start_Date]],0)</f>
        <v>45046</v>
      </c>
      <c r="J1027" s="1" t="str">
        <f>IF(tbl_Subscriptions[[#This Row],[Cancel_Date]]="","",EOMONTH(tbl_Subscriptions[[#This Row],[Cancel_Date]],0))</f>
        <v/>
      </c>
    </row>
    <row r="1028" spans="1:10" x14ac:dyDescent="0.25">
      <c r="A1028" t="s">
        <v>3058</v>
      </c>
      <c r="B1028" t="s">
        <v>828</v>
      </c>
      <c r="C1028" t="s">
        <v>2031</v>
      </c>
      <c r="D1028" s="1">
        <v>44718</v>
      </c>
      <c r="H1028" t="b">
        <v>0</v>
      </c>
      <c r="I1028" s="1">
        <f>EOMONTH(tbl_Subscriptions[[#This Row],[Start_Date]],0)</f>
        <v>44742</v>
      </c>
      <c r="J1028" s="1" t="str">
        <f>IF(tbl_Subscriptions[[#This Row],[Cancel_Date]]="","",EOMONTH(tbl_Subscriptions[[#This Row],[Cancel_Date]],0))</f>
        <v/>
      </c>
    </row>
    <row r="1029" spans="1:10" x14ac:dyDescent="0.25">
      <c r="A1029" t="s">
        <v>3059</v>
      </c>
      <c r="B1029" t="s">
        <v>151</v>
      </c>
      <c r="C1029" t="s">
        <v>2034</v>
      </c>
      <c r="D1029" s="1">
        <v>44742</v>
      </c>
      <c r="E1029">
        <v>44863</v>
      </c>
      <c r="F1029">
        <v>44863</v>
      </c>
      <c r="G1029" t="s">
        <v>2041</v>
      </c>
      <c r="H1029" t="b">
        <v>1</v>
      </c>
      <c r="I1029" s="1">
        <f>EOMONTH(tbl_Subscriptions[[#This Row],[Start_Date]],0)</f>
        <v>44742</v>
      </c>
      <c r="J1029" s="1">
        <f>IF(tbl_Subscriptions[[#This Row],[Cancel_Date]]="","",EOMONTH(tbl_Subscriptions[[#This Row],[Cancel_Date]],0))</f>
        <v>44865</v>
      </c>
    </row>
    <row r="1030" spans="1:10" x14ac:dyDescent="0.25">
      <c r="A1030" t="s">
        <v>3060</v>
      </c>
      <c r="B1030" t="s">
        <v>1437</v>
      </c>
      <c r="C1030" t="s">
        <v>2034</v>
      </c>
      <c r="D1030" s="1">
        <v>44698</v>
      </c>
      <c r="E1030">
        <v>44839</v>
      </c>
      <c r="F1030">
        <v>44839</v>
      </c>
      <c r="G1030" t="s">
        <v>2037</v>
      </c>
      <c r="H1030" t="b">
        <v>0</v>
      </c>
      <c r="I1030" s="1">
        <f>EOMONTH(tbl_Subscriptions[[#This Row],[Start_Date]],0)</f>
        <v>44712</v>
      </c>
      <c r="J1030" s="1">
        <f>IF(tbl_Subscriptions[[#This Row],[Cancel_Date]]="","",EOMONTH(tbl_Subscriptions[[#This Row],[Cancel_Date]],0))</f>
        <v>44865</v>
      </c>
    </row>
    <row r="1031" spans="1:10" x14ac:dyDescent="0.25">
      <c r="A1031" t="s">
        <v>3061</v>
      </c>
      <c r="B1031" t="s">
        <v>1107</v>
      </c>
      <c r="C1031" t="s">
        <v>2034</v>
      </c>
      <c r="D1031" s="1">
        <v>44922</v>
      </c>
      <c r="E1031">
        <v>45049</v>
      </c>
      <c r="F1031">
        <v>45049</v>
      </c>
      <c r="G1031" t="s">
        <v>2041</v>
      </c>
      <c r="H1031" t="b">
        <v>0</v>
      </c>
      <c r="I1031" s="1">
        <f>EOMONTH(tbl_Subscriptions[[#This Row],[Start_Date]],0)</f>
        <v>44926</v>
      </c>
      <c r="J1031" s="1">
        <f>IF(tbl_Subscriptions[[#This Row],[Cancel_Date]]="","",EOMONTH(tbl_Subscriptions[[#This Row],[Cancel_Date]],0))</f>
        <v>45077</v>
      </c>
    </row>
    <row r="1032" spans="1:10" x14ac:dyDescent="0.25">
      <c r="A1032" t="s">
        <v>3062</v>
      </c>
      <c r="B1032" t="s">
        <v>308</v>
      </c>
      <c r="C1032" t="s">
        <v>2034</v>
      </c>
      <c r="D1032" s="1">
        <v>44773</v>
      </c>
      <c r="H1032" t="b">
        <v>0</v>
      </c>
      <c r="I1032" s="1">
        <f>EOMONTH(tbl_Subscriptions[[#This Row],[Start_Date]],0)</f>
        <v>44773</v>
      </c>
      <c r="J1032" s="1" t="str">
        <f>IF(tbl_Subscriptions[[#This Row],[Cancel_Date]]="","",EOMONTH(tbl_Subscriptions[[#This Row],[Cancel_Date]],0))</f>
        <v/>
      </c>
    </row>
    <row r="1033" spans="1:10" x14ac:dyDescent="0.25">
      <c r="A1033" t="s">
        <v>3063</v>
      </c>
      <c r="B1033" t="s">
        <v>394</v>
      </c>
      <c r="C1033" t="s">
        <v>2027</v>
      </c>
      <c r="D1033" s="1">
        <v>44503</v>
      </c>
      <c r="E1033">
        <v>44656</v>
      </c>
      <c r="F1033">
        <v>44656</v>
      </c>
      <c r="G1033" t="s">
        <v>2041</v>
      </c>
      <c r="H1033" t="b">
        <v>0</v>
      </c>
      <c r="I1033" s="1">
        <f>EOMONTH(tbl_Subscriptions[[#This Row],[Start_Date]],0)</f>
        <v>44530</v>
      </c>
      <c r="J1033" s="1">
        <f>IF(tbl_Subscriptions[[#This Row],[Cancel_Date]]="","",EOMONTH(tbl_Subscriptions[[#This Row],[Cancel_Date]],0))</f>
        <v>44681</v>
      </c>
    </row>
    <row r="1034" spans="1:10" x14ac:dyDescent="0.25">
      <c r="A1034" t="s">
        <v>3064</v>
      </c>
      <c r="B1034" t="s">
        <v>787</v>
      </c>
      <c r="C1034" t="s">
        <v>2034</v>
      </c>
      <c r="D1034" s="1">
        <v>44683</v>
      </c>
      <c r="E1034">
        <v>44816</v>
      </c>
      <c r="F1034">
        <v>44816</v>
      </c>
      <c r="G1034" t="s">
        <v>2028</v>
      </c>
      <c r="H1034" t="b">
        <v>0</v>
      </c>
      <c r="I1034" s="1">
        <f>EOMONTH(tbl_Subscriptions[[#This Row],[Start_Date]],0)</f>
        <v>44712</v>
      </c>
      <c r="J1034" s="1">
        <f>IF(tbl_Subscriptions[[#This Row],[Cancel_Date]]="","",EOMONTH(tbl_Subscriptions[[#This Row],[Cancel_Date]],0))</f>
        <v>44834</v>
      </c>
    </row>
    <row r="1035" spans="1:10" x14ac:dyDescent="0.25">
      <c r="A1035" t="s">
        <v>3065</v>
      </c>
      <c r="B1035" t="s">
        <v>485</v>
      </c>
      <c r="C1035" t="s">
        <v>2027</v>
      </c>
      <c r="D1035" s="1">
        <v>45032</v>
      </c>
      <c r="H1035" t="b">
        <v>0</v>
      </c>
      <c r="I1035" s="1">
        <f>EOMONTH(tbl_Subscriptions[[#This Row],[Start_Date]],0)</f>
        <v>45046</v>
      </c>
      <c r="J1035" s="1" t="str">
        <f>IF(tbl_Subscriptions[[#This Row],[Cancel_Date]]="","",EOMONTH(tbl_Subscriptions[[#This Row],[Cancel_Date]],0))</f>
        <v/>
      </c>
    </row>
    <row r="1036" spans="1:10" x14ac:dyDescent="0.25">
      <c r="A1036" t="s">
        <v>3066</v>
      </c>
      <c r="B1036" t="s">
        <v>1940</v>
      </c>
      <c r="C1036" t="s">
        <v>2034</v>
      </c>
      <c r="D1036" s="1">
        <v>44214</v>
      </c>
      <c r="H1036" t="b">
        <v>1</v>
      </c>
      <c r="I1036" s="1">
        <f>EOMONTH(tbl_Subscriptions[[#This Row],[Start_Date]],0)</f>
        <v>44227</v>
      </c>
      <c r="J1036" s="1" t="str">
        <f>IF(tbl_Subscriptions[[#This Row],[Cancel_Date]]="","",EOMONTH(tbl_Subscriptions[[#This Row],[Cancel_Date]],0))</f>
        <v/>
      </c>
    </row>
    <row r="1037" spans="1:10" x14ac:dyDescent="0.25">
      <c r="A1037" t="s">
        <v>3067</v>
      </c>
      <c r="B1037" t="s">
        <v>1255</v>
      </c>
      <c r="C1037" t="s">
        <v>2034</v>
      </c>
      <c r="D1037" s="1">
        <v>44574</v>
      </c>
      <c r="H1037" t="b">
        <v>0</v>
      </c>
      <c r="I1037" s="1">
        <f>EOMONTH(tbl_Subscriptions[[#This Row],[Start_Date]],0)</f>
        <v>44592</v>
      </c>
      <c r="J1037" s="1" t="str">
        <f>IF(tbl_Subscriptions[[#This Row],[Cancel_Date]]="","",EOMONTH(tbl_Subscriptions[[#This Row],[Cancel_Date]],0))</f>
        <v/>
      </c>
    </row>
    <row r="1038" spans="1:10" x14ac:dyDescent="0.25">
      <c r="A1038" t="s">
        <v>3068</v>
      </c>
      <c r="B1038" t="s">
        <v>1190</v>
      </c>
      <c r="C1038" t="s">
        <v>2031</v>
      </c>
      <c r="D1038" s="1">
        <v>44536</v>
      </c>
      <c r="E1038">
        <v>44606</v>
      </c>
      <c r="F1038">
        <v>44606</v>
      </c>
      <c r="G1038" t="s">
        <v>2037</v>
      </c>
      <c r="H1038" t="b">
        <v>0</v>
      </c>
      <c r="I1038" s="1">
        <f>EOMONTH(tbl_Subscriptions[[#This Row],[Start_Date]],0)</f>
        <v>44561</v>
      </c>
      <c r="J1038" s="1">
        <f>IF(tbl_Subscriptions[[#This Row],[Cancel_Date]]="","",EOMONTH(tbl_Subscriptions[[#This Row],[Cancel_Date]],0))</f>
        <v>44620</v>
      </c>
    </row>
    <row r="1039" spans="1:10" x14ac:dyDescent="0.25">
      <c r="A1039" t="s">
        <v>3069</v>
      </c>
      <c r="B1039" t="s">
        <v>1615</v>
      </c>
      <c r="C1039" t="s">
        <v>2027</v>
      </c>
      <c r="D1039" s="1">
        <v>44886</v>
      </c>
      <c r="H1039" t="b">
        <v>0</v>
      </c>
      <c r="I1039" s="1">
        <f>EOMONTH(tbl_Subscriptions[[#This Row],[Start_Date]],0)</f>
        <v>44895</v>
      </c>
      <c r="J1039" s="1" t="str">
        <f>IF(tbl_Subscriptions[[#This Row],[Cancel_Date]]="","",EOMONTH(tbl_Subscriptions[[#This Row],[Cancel_Date]],0))</f>
        <v/>
      </c>
    </row>
    <row r="1040" spans="1:10" x14ac:dyDescent="0.25">
      <c r="A1040" t="s">
        <v>3070</v>
      </c>
      <c r="B1040" t="s">
        <v>489</v>
      </c>
      <c r="C1040" t="s">
        <v>2031</v>
      </c>
      <c r="D1040" s="1">
        <v>44309</v>
      </c>
      <c r="H1040" t="b">
        <v>1</v>
      </c>
      <c r="I1040" s="1">
        <f>EOMONTH(tbl_Subscriptions[[#This Row],[Start_Date]],0)</f>
        <v>44316</v>
      </c>
      <c r="J1040" s="1" t="str">
        <f>IF(tbl_Subscriptions[[#This Row],[Cancel_Date]]="","",EOMONTH(tbl_Subscriptions[[#This Row],[Cancel_Date]],0))</f>
        <v/>
      </c>
    </row>
    <row r="1041" spans="1:10" x14ac:dyDescent="0.25">
      <c r="A1041" t="s">
        <v>3071</v>
      </c>
      <c r="B1041" t="s">
        <v>167</v>
      </c>
      <c r="C1041" t="s">
        <v>2034</v>
      </c>
      <c r="D1041" s="1">
        <v>44623</v>
      </c>
      <c r="E1041">
        <v>44674</v>
      </c>
      <c r="F1041">
        <v>44674</v>
      </c>
      <c r="G1041" t="s">
        <v>2041</v>
      </c>
      <c r="H1041" t="b">
        <v>0</v>
      </c>
      <c r="I1041" s="1">
        <f>EOMONTH(tbl_Subscriptions[[#This Row],[Start_Date]],0)</f>
        <v>44651</v>
      </c>
      <c r="J1041" s="1">
        <f>IF(tbl_Subscriptions[[#This Row],[Cancel_Date]]="","",EOMONTH(tbl_Subscriptions[[#This Row],[Cancel_Date]],0))</f>
        <v>44681</v>
      </c>
    </row>
    <row r="1042" spans="1:10" x14ac:dyDescent="0.25">
      <c r="A1042" t="s">
        <v>3072</v>
      </c>
      <c r="B1042" t="s">
        <v>106</v>
      </c>
      <c r="C1042" t="s">
        <v>2027</v>
      </c>
      <c r="D1042" s="1">
        <v>44794</v>
      </c>
      <c r="H1042" t="b">
        <v>1</v>
      </c>
      <c r="I1042" s="1">
        <f>EOMONTH(tbl_Subscriptions[[#This Row],[Start_Date]],0)</f>
        <v>44804</v>
      </c>
      <c r="J1042" s="1" t="str">
        <f>IF(tbl_Subscriptions[[#This Row],[Cancel_Date]]="","",EOMONTH(tbl_Subscriptions[[#This Row],[Cancel_Date]],0))</f>
        <v/>
      </c>
    </row>
    <row r="1043" spans="1:10" x14ac:dyDescent="0.25">
      <c r="A1043" t="s">
        <v>3073</v>
      </c>
      <c r="B1043" t="s">
        <v>1366</v>
      </c>
      <c r="C1043" t="s">
        <v>2034</v>
      </c>
      <c r="D1043" s="1">
        <v>44512</v>
      </c>
      <c r="E1043">
        <v>44682</v>
      </c>
      <c r="F1043">
        <v>44682</v>
      </c>
      <c r="G1043" t="s">
        <v>2041</v>
      </c>
      <c r="H1043" t="b">
        <v>0</v>
      </c>
      <c r="I1043" s="1">
        <f>EOMONTH(tbl_Subscriptions[[#This Row],[Start_Date]],0)</f>
        <v>44530</v>
      </c>
      <c r="J1043" s="1">
        <f>IF(tbl_Subscriptions[[#This Row],[Cancel_Date]]="","",EOMONTH(tbl_Subscriptions[[#This Row],[Cancel_Date]],0))</f>
        <v>44712</v>
      </c>
    </row>
    <row r="1044" spans="1:10" x14ac:dyDescent="0.25">
      <c r="A1044" t="s">
        <v>3074</v>
      </c>
      <c r="B1044" t="s">
        <v>1937</v>
      </c>
      <c r="C1044" t="s">
        <v>2031</v>
      </c>
      <c r="D1044" s="1">
        <v>45012</v>
      </c>
      <c r="E1044">
        <v>45303</v>
      </c>
      <c r="F1044">
        <v>45303</v>
      </c>
      <c r="G1044" t="s">
        <v>2041</v>
      </c>
      <c r="H1044" t="b">
        <v>1</v>
      </c>
      <c r="I1044" s="1">
        <f>EOMONTH(tbl_Subscriptions[[#This Row],[Start_Date]],0)</f>
        <v>45016</v>
      </c>
      <c r="J1044" s="1">
        <f>IF(tbl_Subscriptions[[#This Row],[Cancel_Date]]="","",EOMONTH(tbl_Subscriptions[[#This Row],[Cancel_Date]],0))</f>
        <v>45322</v>
      </c>
    </row>
    <row r="1045" spans="1:10" x14ac:dyDescent="0.25">
      <c r="A1045" t="s">
        <v>3075</v>
      </c>
      <c r="B1045" t="s">
        <v>414</v>
      </c>
      <c r="C1045" t="s">
        <v>2027</v>
      </c>
      <c r="D1045" s="1">
        <v>44939</v>
      </c>
      <c r="H1045" t="b">
        <v>0</v>
      </c>
      <c r="I1045" s="1">
        <f>EOMONTH(tbl_Subscriptions[[#This Row],[Start_Date]],0)</f>
        <v>44957</v>
      </c>
      <c r="J1045" s="1" t="str">
        <f>IF(tbl_Subscriptions[[#This Row],[Cancel_Date]]="","",EOMONTH(tbl_Subscriptions[[#This Row],[Cancel_Date]],0))</f>
        <v/>
      </c>
    </row>
    <row r="1046" spans="1:10" x14ac:dyDescent="0.25">
      <c r="A1046" t="s">
        <v>3076</v>
      </c>
      <c r="B1046" t="s">
        <v>808</v>
      </c>
      <c r="C1046" t="s">
        <v>2031</v>
      </c>
      <c r="D1046" s="1">
        <v>45090</v>
      </c>
      <c r="H1046" t="b">
        <v>0</v>
      </c>
      <c r="I1046" s="1">
        <f>EOMONTH(tbl_Subscriptions[[#This Row],[Start_Date]],0)</f>
        <v>45107</v>
      </c>
      <c r="J1046" s="1" t="str">
        <f>IF(tbl_Subscriptions[[#This Row],[Cancel_Date]]="","",EOMONTH(tbl_Subscriptions[[#This Row],[Cancel_Date]],0))</f>
        <v/>
      </c>
    </row>
    <row r="1047" spans="1:10" x14ac:dyDescent="0.25">
      <c r="A1047" t="s">
        <v>3077</v>
      </c>
      <c r="B1047" t="s">
        <v>1446</v>
      </c>
      <c r="C1047" t="s">
        <v>2034</v>
      </c>
      <c r="D1047" s="1">
        <v>44901</v>
      </c>
      <c r="E1047">
        <v>45200</v>
      </c>
      <c r="F1047">
        <v>45200</v>
      </c>
      <c r="G1047" t="s">
        <v>2041</v>
      </c>
      <c r="H1047" t="b">
        <v>0</v>
      </c>
      <c r="I1047" s="1">
        <f>EOMONTH(tbl_Subscriptions[[#This Row],[Start_Date]],0)</f>
        <v>44926</v>
      </c>
      <c r="J1047" s="1">
        <f>IF(tbl_Subscriptions[[#This Row],[Cancel_Date]]="","",EOMONTH(tbl_Subscriptions[[#This Row],[Cancel_Date]],0))</f>
        <v>45230</v>
      </c>
    </row>
    <row r="1048" spans="1:10" x14ac:dyDescent="0.25">
      <c r="A1048" t="s">
        <v>3078</v>
      </c>
      <c r="B1048" t="s">
        <v>1124</v>
      </c>
      <c r="C1048" t="s">
        <v>2034</v>
      </c>
      <c r="D1048" s="1">
        <v>44841</v>
      </c>
      <c r="H1048" t="b">
        <v>1</v>
      </c>
      <c r="I1048" s="1">
        <f>EOMONTH(tbl_Subscriptions[[#This Row],[Start_Date]],0)</f>
        <v>44865</v>
      </c>
      <c r="J1048" s="1" t="str">
        <f>IF(tbl_Subscriptions[[#This Row],[Cancel_Date]]="","",EOMONTH(tbl_Subscriptions[[#This Row],[Cancel_Date]],0))</f>
        <v/>
      </c>
    </row>
    <row r="1049" spans="1:10" x14ac:dyDescent="0.25">
      <c r="A1049" t="s">
        <v>3079</v>
      </c>
      <c r="B1049" t="s">
        <v>1683</v>
      </c>
      <c r="C1049" t="s">
        <v>2034</v>
      </c>
      <c r="D1049" s="1">
        <v>44224</v>
      </c>
      <c r="H1049" t="b">
        <v>0</v>
      </c>
      <c r="I1049" s="1">
        <f>EOMONTH(tbl_Subscriptions[[#This Row],[Start_Date]],0)</f>
        <v>44227</v>
      </c>
      <c r="J1049" s="1" t="str">
        <f>IF(tbl_Subscriptions[[#This Row],[Cancel_Date]]="","",EOMONTH(tbl_Subscriptions[[#This Row],[Cancel_Date]],0))</f>
        <v/>
      </c>
    </row>
    <row r="1050" spans="1:10" x14ac:dyDescent="0.25">
      <c r="A1050" t="s">
        <v>3080</v>
      </c>
      <c r="B1050" t="s">
        <v>1328</v>
      </c>
      <c r="C1050" t="s">
        <v>2027</v>
      </c>
      <c r="D1050" s="1">
        <v>44808</v>
      </c>
      <c r="H1050" t="b">
        <v>1</v>
      </c>
      <c r="I1050" s="1">
        <f>EOMONTH(tbl_Subscriptions[[#This Row],[Start_Date]],0)</f>
        <v>44834</v>
      </c>
      <c r="J1050" s="1" t="str">
        <f>IF(tbl_Subscriptions[[#This Row],[Cancel_Date]]="","",EOMONTH(tbl_Subscriptions[[#This Row],[Cancel_Date]],0))</f>
        <v/>
      </c>
    </row>
    <row r="1051" spans="1:10" x14ac:dyDescent="0.25">
      <c r="A1051" t="s">
        <v>3081</v>
      </c>
      <c r="B1051" t="s">
        <v>1424</v>
      </c>
      <c r="C1051" t="s">
        <v>2031</v>
      </c>
      <c r="D1051" s="1">
        <v>44682</v>
      </c>
      <c r="H1051" t="b">
        <v>0</v>
      </c>
      <c r="I1051" s="1">
        <f>EOMONTH(tbl_Subscriptions[[#This Row],[Start_Date]],0)</f>
        <v>44712</v>
      </c>
      <c r="J1051" s="1" t="str">
        <f>IF(tbl_Subscriptions[[#This Row],[Cancel_Date]]="","",EOMONTH(tbl_Subscriptions[[#This Row],[Cancel_Date]],0))</f>
        <v/>
      </c>
    </row>
    <row r="1052" spans="1:10" x14ac:dyDescent="0.25">
      <c r="A1052" t="s">
        <v>3082</v>
      </c>
      <c r="B1052" t="s">
        <v>883</v>
      </c>
      <c r="C1052" t="s">
        <v>2031</v>
      </c>
      <c r="D1052" s="1">
        <v>44468</v>
      </c>
      <c r="H1052" t="b">
        <v>0</v>
      </c>
      <c r="I1052" s="1">
        <f>EOMONTH(tbl_Subscriptions[[#This Row],[Start_Date]],0)</f>
        <v>44469</v>
      </c>
      <c r="J1052" s="1" t="str">
        <f>IF(tbl_Subscriptions[[#This Row],[Cancel_Date]]="","",EOMONTH(tbl_Subscriptions[[#This Row],[Cancel_Date]],0))</f>
        <v/>
      </c>
    </row>
    <row r="1053" spans="1:10" x14ac:dyDescent="0.25">
      <c r="A1053" t="s">
        <v>3083</v>
      </c>
      <c r="B1053" t="s">
        <v>1834</v>
      </c>
      <c r="C1053" t="s">
        <v>2034</v>
      </c>
      <c r="D1053" s="1">
        <v>44868</v>
      </c>
      <c r="E1053">
        <v>44959</v>
      </c>
      <c r="F1053">
        <v>44959</v>
      </c>
      <c r="G1053" t="s">
        <v>2037</v>
      </c>
      <c r="H1053" t="b">
        <v>0</v>
      </c>
      <c r="I1053" s="1">
        <f>EOMONTH(tbl_Subscriptions[[#This Row],[Start_Date]],0)</f>
        <v>44895</v>
      </c>
      <c r="J1053" s="1">
        <f>IF(tbl_Subscriptions[[#This Row],[Cancel_Date]]="","",EOMONTH(tbl_Subscriptions[[#This Row],[Cancel_Date]],0))</f>
        <v>44985</v>
      </c>
    </row>
    <row r="1054" spans="1:10" x14ac:dyDescent="0.25">
      <c r="A1054" t="s">
        <v>3084</v>
      </c>
      <c r="B1054" t="s">
        <v>1312</v>
      </c>
      <c r="C1054" t="s">
        <v>2031</v>
      </c>
      <c r="D1054" s="1">
        <v>44998</v>
      </c>
      <c r="H1054" t="b">
        <v>0</v>
      </c>
      <c r="I1054" s="1">
        <f>EOMONTH(tbl_Subscriptions[[#This Row],[Start_Date]],0)</f>
        <v>45016</v>
      </c>
      <c r="J1054" s="1" t="str">
        <f>IF(tbl_Subscriptions[[#This Row],[Cancel_Date]]="","",EOMONTH(tbl_Subscriptions[[#This Row],[Cancel_Date]],0))</f>
        <v/>
      </c>
    </row>
    <row r="1055" spans="1:10" x14ac:dyDescent="0.25">
      <c r="A1055" t="s">
        <v>3085</v>
      </c>
      <c r="B1055" t="s">
        <v>1334</v>
      </c>
      <c r="C1055" t="s">
        <v>2027</v>
      </c>
      <c r="D1055" s="1">
        <v>44991</v>
      </c>
      <c r="E1055">
        <v>45025</v>
      </c>
      <c r="F1055">
        <v>45025</v>
      </c>
      <c r="G1055" t="s">
        <v>2028</v>
      </c>
      <c r="H1055" t="b">
        <v>1</v>
      </c>
      <c r="I1055" s="1">
        <f>EOMONTH(tbl_Subscriptions[[#This Row],[Start_Date]],0)</f>
        <v>45016</v>
      </c>
      <c r="J1055" s="1">
        <f>IF(tbl_Subscriptions[[#This Row],[Cancel_Date]]="","",EOMONTH(tbl_Subscriptions[[#This Row],[Cancel_Date]],0))</f>
        <v>45046</v>
      </c>
    </row>
    <row r="1056" spans="1:10" x14ac:dyDescent="0.25">
      <c r="A1056" t="s">
        <v>3086</v>
      </c>
      <c r="B1056" t="s">
        <v>1495</v>
      </c>
      <c r="C1056" t="s">
        <v>2034</v>
      </c>
      <c r="D1056" s="1">
        <v>44789</v>
      </c>
      <c r="H1056" t="b">
        <v>0</v>
      </c>
      <c r="I1056" s="1">
        <f>EOMONTH(tbl_Subscriptions[[#This Row],[Start_Date]],0)</f>
        <v>44804</v>
      </c>
      <c r="J1056" s="1" t="str">
        <f>IF(tbl_Subscriptions[[#This Row],[Cancel_Date]]="","",EOMONTH(tbl_Subscriptions[[#This Row],[Cancel_Date]],0))</f>
        <v/>
      </c>
    </row>
    <row r="1057" spans="1:10" x14ac:dyDescent="0.25">
      <c r="A1057" t="s">
        <v>3087</v>
      </c>
      <c r="B1057" t="s">
        <v>1757</v>
      </c>
      <c r="C1057" t="s">
        <v>2034</v>
      </c>
      <c r="D1057" s="1">
        <v>44788</v>
      </c>
      <c r="H1057" t="b">
        <v>0</v>
      </c>
      <c r="I1057" s="1">
        <f>EOMONTH(tbl_Subscriptions[[#This Row],[Start_Date]],0)</f>
        <v>44804</v>
      </c>
      <c r="J1057" s="1" t="str">
        <f>IF(tbl_Subscriptions[[#This Row],[Cancel_Date]]="","",EOMONTH(tbl_Subscriptions[[#This Row],[Cancel_Date]],0))</f>
        <v/>
      </c>
    </row>
    <row r="1058" spans="1:10" x14ac:dyDescent="0.25">
      <c r="A1058" t="s">
        <v>3088</v>
      </c>
      <c r="B1058" t="s">
        <v>42</v>
      </c>
      <c r="C1058" t="s">
        <v>2034</v>
      </c>
      <c r="D1058" s="1">
        <v>44430</v>
      </c>
      <c r="E1058">
        <v>44645</v>
      </c>
      <c r="F1058">
        <v>44645</v>
      </c>
      <c r="G1058" t="s">
        <v>2037</v>
      </c>
      <c r="H1058" t="b">
        <v>0</v>
      </c>
      <c r="I1058" s="1">
        <f>EOMONTH(tbl_Subscriptions[[#This Row],[Start_Date]],0)</f>
        <v>44439</v>
      </c>
      <c r="J1058" s="1">
        <f>IF(tbl_Subscriptions[[#This Row],[Cancel_Date]]="","",EOMONTH(tbl_Subscriptions[[#This Row],[Cancel_Date]],0))</f>
        <v>44651</v>
      </c>
    </row>
    <row r="1059" spans="1:10" x14ac:dyDescent="0.25">
      <c r="A1059" t="s">
        <v>3089</v>
      </c>
      <c r="B1059" t="s">
        <v>974</v>
      </c>
      <c r="C1059" t="s">
        <v>2027</v>
      </c>
      <c r="D1059" s="1">
        <v>44935</v>
      </c>
      <c r="H1059" t="b">
        <v>0</v>
      </c>
      <c r="I1059" s="1">
        <f>EOMONTH(tbl_Subscriptions[[#This Row],[Start_Date]],0)</f>
        <v>44957</v>
      </c>
      <c r="J1059" s="1" t="str">
        <f>IF(tbl_Subscriptions[[#This Row],[Cancel_Date]]="","",EOMONTH(tbl_Subscriptions[[#This Row],[Cancel_Date]],0))</f>
        <v/>
      </c>
    </row>
    <row r="1060" spans="1:10" x14ac:dyDescent="0.25">
      <c r="A1060" t="s">
        <v>3090</v>
      </c>
      <c r="B1060" t="s">
        <v>1905</v>
      </c>
      <c r="C1060" t="s">
        <v>2034</v>
      </c>
      <c r="D1060" s="1">
        <v>44249</v>
      </c>
      <c r="E1060">
        <v>44413</v>
      </c>
      <c r="F1060">
        <v>44413</v>
      </c>
      <c r="G1060" t="s">
        <v>2028</v>
      </c>
      <c r="H1060" t="b">
        <v>0</v>
      </c>
      <c r="I1060" s="1">
        <f>EOMONTH(tbl_Subscriptions[[#This Row],[Start_Date]],0)</f>
        <v>44255</v>
      </c>
      <c r="J1060" s="1">
        <f>IF(tbl_Subscriptions[[#This Row],[Cancel_Date]]="","",EOMONTH(tbl_Subscriptions[[#This Row],[Cancel_Date]],0))</f>
        <v>44439</v>
      </c>
    </row>
    <row r="1061" spans="1:10" x14ac:dyDescent="0.25">
      <c r="A1061" t="s">
        <v>3091</v>
      </c>
      <c r="B1061" t="s">
        <v>329</v>
      </c>
      <c r="C1061" t="s">
        <v>2034</v>
      </c>
      <c r="D1061" s="1">
        <v>44794</v>
      </c>
      <c r="E1061">
        <v>44999</v>
      </c>
      <c r="F1061">
        <v>44999</v>
      </c>
      <c r="G1061" t="s">
        <v>2041</v>
      </c>
      <c r="H1061" t="b">
        <v>1</v>
      </c>
      <c r="I1061" s="1">
        <f>EOMONTH(tbl_Subscriptions[[#This Row],[Start_Date]],0)</f>
        <v>44804</v>
      </c>
      <c r="J1061" s="1">
        <f>IF(tbl_Subscriptions[[#This Row],[Cancel_Date]]="","",EOMONTH(tbl_Subscriptions[[#This Row],[Cancel_Date]],0))</f>
        <v>45016</v>
      </c>
    </row>
    <row r="1062" spans="1:10" x14ac:dyDescent="0.25">
      <c r="A1062" t="s">
        <v>3092</v>
      </c>
      <c r="B1062" t="s">
        <v>1503</v>
      </c>
      <c r="C1062" t="s">
        <v>2034</v>
      </c>
      <c r="D1062" s="1">
        <v>44688</v>
      </c>
      <c r="E1062">
        <v>44935</v>
      </c>
      <c r="F1062">
        <v>44935</v>
      </c>
      <c r="G1062" t="s">
        <v>2028</v>
      </c>
      <c r="H1062" t="b">
        <v>0</v>
      </c>
      <c r="I1062" s="1">
        <f>EOMONTH(tbl_Subscriptions[[#This Row],[Start_Date]],0)</f>
        <v>44712</v>
      </c>
      <c r="J1062" s="1">
        <f>IF(tbl_Subscriptions[[#This Row],[Cancel_Date]]="","",EOMONTH(tbl_Subscriptions[[#This Row],[Cancel_Date]],0))</f>
        <v>44957</v>
      </c>
    </row>
    <row r="1063" spans="1:10" x14ac:dyDescent="0.25">
      <c r="A1063" t="s">
        <v>3093</v>
      </c>
      <c r="B1063" t="s">
        <v>1250</v>
      </c>
      <c r="C1063" t="s">
        <v>2034</v>
      </c>
      <c r="D1063" s="1">
        <v>44371</v>
      </c>
      <c r="H1063" t="b">
        <v>0</v>
      </c>
      <c r="I1063" s="1">
        <f>EOMONTH(tbl_Subscriptions[[#This Row],[Start_Date]],0)</f>
        <v>44377</v>
      </c>
      <c r="J1063" s="1" t="str">
        <f>IF(tbl_Subscriptions[[#This Row],[Cancel_Date]]="","",EOMONTH(tbl_Subscriptions[[#This Row],[Cancel_Date]],0))</f>
        <v/>
      </c>
    </row>
    <row r="1064" spans="1:10" x14ac:dyDescent="0.25">
      <c r="A1064" t="s">
        <v>3094</v>
      </c>
      <c r="B1064" t="s">
        <v>1834</v>
      </c>
      <c r="C1064" t="s">
        <v>2031</v>
      </c>
      <c r="D1064" s="1">
        <v>44733</v>
      </c>
      <c r="H1064" t="b">
        <v>0</v>
      </c>
      <c r="I1064" s="1">
        <f>EOMONTH(tbl_Subscriptions[[#This Row],[Start_Date]],0)</f>
        <v>44742</v>
      </c>
      <c r="J1064" s="1" t="str">
        <f>IF(tbl_Subscriptions[[#This Row],[Cancel_Date]]="","",EOMONTH(tbl_Subscriptions[[#This Row],[Cancel_Date]],0))</f>
        <v/>
      </c>
    </row>
    <row r="1065" spans="1:10" x14ac:dyDescent="0.25">
      <c r="A1065" t="s">
        <v>3095</v>
      </c>
      <c r="B1065" t="s">
        <v>1759</v>
      </c>
      <c r="C1065" t="s">
        <v>2034</v>
      </c>
      <c r="D1065" s="1">
        <v>44841</v>
      </c>
      <c r="H1065" t="b">
        <v>0</v>
      </c>
      <c r="I1065" s="1">
        <f>EOMONTH(tbl_Subscriptions[[#This Row],[Start_Date]],0)</f>
        <v>44865</v>
      </c>
      <c r="J1065" s="1" t="str">
        <f>IF(tbl_Subscriptions[[#This Row],[Cancel_Date]]="","",EOMONTH(tbl_Subscriptions[[#This Row],[Cancel_Date]],0))</f>
        <v/>
      </c>
    </row>
    <row r="1066" spans="1:10" x14ac:dyDescent="0.25">
      <c r="A1066" t="s">
        <v>3096</v>
      </c>
      <c r="B1066" t="s">
        <v>682</v>
      </c>
      <c r="C1066" t="s">
        <v>2027</v>
      </c>
      <c r="D1066" s="1">
        <v>44935</v>
      </c>
      <c r="H1066" t="b">
        <v>0</v>
      </c>
      <c r="I1066" s="1">
        <f>EOMONTH(tbl_Subscriptions[[#This Row],[Start_Date]],0)</f>
        <v>44957</v>
      </c>
      <c r="J1066" s="1" t="str">
        <f>IF(tbl_Subscriptions[[#This Row],[Cancel_Date]]="","",EOMONTH(tbl_Subscriptions[[#This Row],[Cancel_Date]],0))</f>
        <v/>
      </c>
    </row>
    <row r="1067" spans="1:10" x14ac:dyDescent="0.25">
      <c r="A1067" t="s">
        <v>3097</v>
      </c>
      <c r="B1067" t="s">
        <v>456</v>
      </c>
      <c r="C1067" t="s">
        <v>2034</v>
      </c>
      <c r="D1067" s="1">
        <v>44831</v>
      </c>
      <c r="H1067" t="b">
        <v>0</v>
      </c>
      <c r="I1067" s="1">
        <f>EOMONTH(tbl_Subscriptions[[#This Row],[Start_Date]],0)</f>
        <v>44834</v>
      </c>
      <c r="J1067" s="1" t="str">
        <f>IF(tbl_Subscriptions[[#This Row],[Cancel_Date]]="","",EOMONTH(tbl_Subscriptions[[#This Row],[Cancel_Date]],0))</f>
        <v/>
      </c>
    </row>
    <row r="1068" spans="1:10" x14ac:dyDescent="0.25">
      <c r="A1068" t="s">
        <v>3098</v>
      </c>
      <c r="B1068" t="s">
        <v>1580</v>
      </c>
      <c r="C1068" t="s">
        <v>2034</v>
      </c>
      <c r="D1068" s="1">
        <v>44990</v>
      </c>
      <c r="H1068" t="b">
        <v>0</v>
      </c>
      <c r="I1068" s="1">
        <f>EOMONTH(tbl_Subscriptions[[#This Row],[Start_Date]],0)</f>
        <v>45016</v>
      </c>
      <c r="J1068" s="1" t="str">
        <f>IF(tbl_Subscriptions[[#This Row],[Cancel_Date]]="","",EOMONTH(tbl_Subscriptions[[#This Row],[Cancel_Date]],0))</f>
        <v/>
      </c>
    </row>
    <row r="1069" spans="1:10" x14ac:dyDescent="0.25">
      <c r="A1069" t="s">
        <v>3099</v>
      </c>
      <c r="B1069" t="s">
        <v>724</v>
      </c>
      <c r="C1069" t="s">
        <v>2031</v>
      </c>
      <c r="D1069" s="1">
        <v>45058</v>
      </c>
      <c r="H1069" t="b">
        <v>0</v>
      </c>
      <c r="I1069" s="1">
        <f>EOMONTH(tbl_Subscriptions[[#This Row],[Start_Date]],0)</f>
        <v>45077</v>
      </c>
      <c r="J1069" s="1" t="str">
        <f>IF(tbl_Subscriptions[[#This Row],[Cancel_Date]]="","",EOMONTH(tbl_Subscriptions[[#This Row],[Cancel_Date]],0))</f>
        <v/>
      </c>
    </row>
    <row r="1070" spans="1:10" x14ac:dyDescent="0.25">
      <c r="A1070" t="s">
        <v>3100</v>
      </c>
      <c r="B1070" t="s">
        <v>1378</v>
      </c>
      <c r="C1070" t="s">
        <v>2034</v>
      </c>
      <c r="D1070" s="1">
        <v>44586</v>
      </c>
      <c r="H1070" t="b">
        <v>0</v>
      </c>
      <c r="I1070" s="1">
        <f>EOMONTH(tbl_Subscriptions[[#This Row],[Start_Date]],0)</f>
        <v>44592</v>
      </c>
      <c r="J1070" s="1" t="str">
        <f>IF(tbl_Subscriptions[[#This Row],[Cancel_Date]]="","",EOMONTH(tbl_Subscriptions[[#This Row],[Cancel_Date]],0))</f>
        <v/>
      </c>
    </row>
    <row r="1071" spans="1:10" x14ac:dyDescent="0.25">
      <c r="A1071" t="s">
        <v>3101</v>
      </c>
      <c r="B1071" t="s">
        <v>440</v>
      </c>
      <c r="C1071" t="s">
        <v>2031</v>
      </c>
      <c r="D1071" s="1">
        <v>44348</v>
      </c>
      <c r="H1071" t="b">
        <v>0</v>
      </c>
      <c r="I1071" s="1">
        <f>EOMONTH(tbl_Subscriptions[[#This Row],[Start_Date]],0)</f>
        <v>44377</v>
      </c>
      <c r="J1071" s="1" t="str">
        <f>IF(tbl_Subscriptions[[#This Row],[Cancel_Date]]="","",EOMONTH(tbl_Subscriptions[[#This Row],[Cancel_Date]],0))</f>
        <v/>
      </c>
    </row>
    <row r="1072" spans="1:10" x14ac:dyDescent="0.25">
      <c r="A1072" t="s">
        <v>3102</v>
      </c>
      <c r="B1072" t="s">
        <v>1792</v>
      </c>
      <c r="C1072" t="s">
        <v>2027</v>
      </c>
      <c r="D1072" s="1">
        <v>45038</v>
      </c>
      <c r="H1072" t="b">
        <v>0</v>
      </c>
      <c r="I1072" s="1">
        <f>EOMONTH(tbl_Subscriptions[[#This Row],[Start_Date]],0)</f>
        <v>45046</v>
      </c>
      <c r="J1072" s="1" t="str">
        <f>IF(tbl_Subscriptions[[#This Row],[Cancel_Date]]="","",EOMONTH(tbl_Subscriptions[[#This Row],[Cancel_Date]],0))</f>
        <v/>
      </c>
    </row>
    <row r="1073" spans="1:10" x14ac:dyDescent="0.25">
      <c r="A1073" t="s">
        <v>3103</v>
      </c>
      <c r="B1073" t="s">
        <v>339</v>
      </c>
      <c r="C1073" t="s">
        <v>2031</v>
      </c>
      <c r="D1073" s="1">
        <v>44894</v>
      </c>
      <c r="H1073" t="b">
        <v>0</v>
      </c>
      <c r="I1073" s="1">
        <f>EOMONTH(tbl_Subscriptions[[#This Row],[Start_Date]],0)</f>
        <v>44895</v>
      </c>
      <c r="J1073" s="1" t="str">
        <f>IF(tbl_Subscriptions[[#This Row],[Cancel_Date]]="","",EOMONTH(tbl_Subscriptions[[#This Row],[Cancel_Date]],0))</f>
        <v/>
      </c>
    </row>
    <row r="1074" spans="1:10" x14ac:dyDescent="0.25">
      <c r="A1074" t="s">
        <v>3104</v>
      </c>
      <c r="B1074" t="s">
        <v>1539</v>
      </c>
      <c r="C1074" t="s">
        <v>2034</v>
      </c>
      <c r="D1074" s="1">
        <v>44445</v>
      </c>
      <c r="H1074" t="b">
        <v>0</v>
      </c>
      <c r="I1074" s="1">
        <f>EOMONTH(tbl_Subscriptions[[#This Row],[Start_Date]],0)</f>
        <v>44469</v>
      </c>
      <c r="J1074" s="1" t="str">
        <f>IF(tbl_Subscriptions[[#This Row],[Cancel_Date]]="","",EOMONTH(tbl_Subscriptions[[#This Row],[Cancel_Date]],0))</f>
        <v/>
      </c>
    </row>
    <row r="1075" spans="1:10" x14ac:dyDescent="0.25">
      <c r="A1075" t="s">
        <v>3105</v>
      </c>
      <c r="B1075" t="s">
        <v>605</v>
      </c>
      <c r="C1075" t="s">
        <v>2027</v>
      </c>
      <c r="D1075" s="1">
        <v>44229</v>
      </c>
      <c r="H1075" t="b">
        <v>1</v>
      </c>
      <c r="I1075" s="1">
        <f>EOMONTH(tbl_Subscriptions[[#This Row],[Start_Date]],0)</f>
        <v>44255</v>
      </c>
      <c r="J1075" s="1" t="str">
        <f>IF(tbl_Subscriptions[[#This Row],[Cancel_Date]]="","",EOMONTH(tbl_Subscriptions[[#This Row],[Cancel_Date]],0))</f>
        <v/>
      </c>
    </row>
    <row r="1076" spans="1:10" x14ac:dyDescent="0.25">
      <c r="A1076" t="s">
        <v>3106</v>
      </c>
      <c r="B1076" t="s">
        <v>965</v>
      </c>
      <c r="C1076" t="s">
        <v>2034</v>
      </c>
      <c r="D1076" s="1">
        <v>44783</v>
      </c>
      <c r="E1076">
        <v>44889</v>
      </c>
      <c r="F1076">
        <v>44889</v>
      </c>
      <c r="G1076" t="s">
        <v>2041</v>
      </c>
      <c r="H1076" t="b">
        <v>0</v>
      </c>
      <c r="I1076" s="1">
        <f>EOMONTH(tbl_Subscriptions[[#This Row],[Start_Date]],0)</f>
        <v>44804</v>
      </c>
      <c r="J1076" s="1">
        <f>IF(tbl_Subscriptions[[#This Row],[Cancel_Date]]="","",EOMONTH(tbl_Subscriptions[[#This Row],[Cancel_Date]],0))</f>
        <v>44895</v>
      </c>
    </row>
    <row r="1077" spans="1:10" x14ac:dyDescent="0.25">
      <c r="A1077" t="s">
        <v>3107</v>
      </c>
      <c r="B1077" t="s">
        <v>1205</v>
      </c>
      <c r="C1077" t="s">
        <v>2031</v>
      </c>
      <c r="D1077" s="1">
        <v>44914</v>
      </c>
      <c r="H1077" t="b">
        <v>0</v>
      </c>
      <c r="I1077" s="1">
        <f>EOMONTH(tbl_Subscriptions[[#This Row],[Start_Date]],0)</f>
        <v>44926</v>
      </c>
      <c r="J1077" s="1" t="str">
        <f>IF(tbl_Subscriptions[[#This Row],[Cancel_Date]]="","",EOMONTH(tbl_Subscriptions[[#This Row],[Cancel_Date]],0))</f>
        <v/>
      </c>
    </row>
    <row r="1078" spans="1:10" x14ac:dyDescent="0.25">
      <c r="A1078" t="s">
        <v>3108</v>
      </c>
      <c r="B1078" t="s">
        <v>1853</v>
      </c>
      <c r="C1078" t="s">
        <v>2027</v>
      </c>
      <c r="D1078" s="1">
        <v>44309</v>
      </c>
      <c r="E1078">
        <v>44594</v>
      </c>
      <c r="F1078">
        <v>44594</v>
      </c>
      <c r="G1078" t="s">
        <v>2028</v>
      </c>
      <c r="H1078" t="b">
        <v>0</v>
      </c>
      <c r="I1078" s="1">
        <f>EOMONTH(tbl_Subscriptions[[#This Row],[Start_Date]],0)</f>
        <v>44316</v>
      </c>
      <c r="J1078" s="1">
        <f>IF(tbl_Subscriptions[[#This Row],[Cancel_Date]]="","",EOMONTH(tbl_Subscriptions[[#This Row],[Cancel_Date]],0))</f>
        <v>44620</v>
      </c>
    </row>
    <row r="1079" spans="1:10" x14ac:dyDescent="0.25">
      <c r="A1079" t="s">
        <v>3109</v>
      </c>
      <c r="B1079" t="s">
        <v>1583</v>
      </c>
      <c r="C1079" t="s">
        <v>2027</v>
      </c>
      <c r="D1079" s="1">
        <v>44392</v>
      </c>
      <c r="H1079" t="b">
        <v>0</v>
      </c>
      <c r="I1079" s="1">
        <f>EOMONTH(tbl_Subscriptions[[#This Row],[Start_Date]],0)</f>
        <v>44408</v>
      </c>
      <c r="J1079" s="1" t="str">
        <f>IF(tbl_Subscriptions[[#This Row],[Cancel_Date]]="","",EOMONTH(tbl_Subscriptions[[#This Row],[Cancel_Date]],0))</f>
        <v/>
      </c>
    </row>
    <row r="1080" spans="1:10" x14ac:dyDescent="0.25">
      <c r="A1080" t="s">
        <v>3110</v>
      </c>
      <c r="B1080" t="s">
        <v>1207</v>
      </c>
      <c r="C1080" t="s">
        <v>2031</v>
      </c>
      <c r="D1080" s="1">
        <v>44216</v>
      </c>
      <c r="H1080" t="b">
        <v>0</v>
      </c>
      <c r="I1080" s="1">
        <f>EOMONTH(tbl_Subscriptions[[#This Row],[Start_Date]],0)</f>
        <v>44227</v>
      </c>
      <c r="J1080" s="1" t="str">
        <f>IF(tbl_Subscriptions[[#This Row],[Cancel_Date]]="","",EOMONTH(tbl_Subscriptions[[#This Row],[Cancel_Date]],0))</f>
        <v/>
      </c>
    </row>
    <row r="1081" spans="1:10" x14ac:dyDescent="0.25">
      <c r="A1081" t="s">
        <v>3111</v>
      </c>
      <c r="B1081" t="s">
        <v>867</v>
      </c>
      <c r="C1081" t="s">
        <v>2031</v>
      </c>
      <c r="D1081" s="1">
        <v>44648</v>
      </c>
      <c r="H1081" t="b">
        <v>1</v>
      </c>
      <c r="I1081" s="1">
        <f>EOMONTH(tbl_Subscriptions[[#This Row],[Start_Date]],0)</f>
        <v>44651</v>
      </c>
      <c r="J1081" s="1" t="str">
        <f>IF(tbl_Subscriptions[[#This Row],[Cancel_Date]]="","",EOMONTH(tbl_Subscriptions[[#This Row],[Cancel_Date]],0))</f>
        <v/>
      </c>
    </row>
    <row r="1082" spans="1:10" x14ac:dyDescent="0.25">
      <c r="A1082" t="s">
        <v>3112</v>
      </c>
      <c r="B1082" t="s">
        <v>1740</v>
      </c>
      <c r="C1082" t="s">
        <v>2027</v>
      </c>
      <c r="D1082" s="1">
        <v>44518</v>
      </c>
      <c r="H1082" t="b">
        <v>0</v>
      </c>
      <c r="I1082" s="1">
        <f>EOMONTH(tbl_Subscriptions[[#This Row],[Start_Date]],0)</f>
        <v>44530</v>
      </c>
      <c r="J1082" s="1" t="str">
        <f>IF(tbl_Subscriptions[[#This Row],[Cancel_Date]]="","",EOMONTH(tbl_Subscriptions[[#This Row],[Cancel_Date]],0))</f>
        <v/>
      </c>
    </row>
    <row r="1083" spans="1:10" x14ac:dyDescent="0.25">
      <c r="A1083" t="s">
        <v>3113</v>
      </c>
      <c r="B1083" t="s">
        <v>1608</v>
      </c>
      <c r="C1083" t="s">
        <v>2027</v>
      </c>
      <c r="D1083" s="1">
        <v>44625</v>
      </c>
      <c r="H1083" t="b">
        <v>0</v>
      </c>
      <c r="I1083" s="1">
        <f>EOMONTH(tbl_Subscriptions[[#This Row],[Start_Date]],0)</f>
        <v>44651</v>
      </c>
      <c r="J1083" s="1" t="str">
        <f>IF(tbl_Subscriptions[[#This Row],[Cancel_Date]]="","",EOMONTH(tbl_Subscriptions[[#This Row],[Cancel_Date]],0))</f>
        <v/>
      </c>
    </row>
    <row r="1084" spans="1:10" x14ac:dyDescent="0.25">
      <c r="A1084" t="s">
        <v>3114</v>
      </c>
      <c r="B1084" t="s">
        <v>1337</v>
      </c>
      <c r="C1084" t="s">
        <v>2031</v>
      </c>
      <c r="D1084" s="1">
        <v>44352</v>
      </c>
      <c r="E1084">
        <v>44406</v>
      </c>
      <c r="F1084">
        <v>44406</v>
      </c>
      <c r="G1084" t="s">
        <v>2041</v>
      </c>
      <c r="H1084" t="b">
        <v>0</v>
      </c>
      <c r="I1084" s="1">
        <f>EOMONTH(tbl_Subscriptions[[#This Row],[Start_Date]],0)</f>
        <v>44377</v>
      </c>
      <c r="J1084" s="1">
        <f>IF(tbl_Subscriptions[[#This Row],[Cancel_Date]]="","",EOMONTH(tbl_Subscriptions[[#This Row],[Cancel_Date]],0))</f>
        <v>44408</v>
      </c>
    </row>
    <row r="1085" spans="1:10" x14ac:dyDescent="0.25">
      <c r="A1085" t="s">
        <v>3115</v>
      </c>
      <c r="B1085" t="s">
        <v>60</v>
      </c>
      <c r="C1085" t="s">
        <v>2034</v>
      </c>
      <c r="D1085" s="1">
        <v>44619</v>
      </c>
      <c r="E1085">
        <v>44732</v>
      </c>
      <c r="F1085">
        <v>44732</v>
      </c>
      <c r="G1085" t="s">
        <v>2028</v>
      </c>
      <c r="H1085" t="b">
        <v>0</v>
      </c>
      <c r="I1085" s="1">
        <f>EOMONTH(tbl_Subscriptions[[#This Row],[Start_Date]],0)</f>
        <v>44620</v>
      </c>
      <c r="J1085" s="1">
        <f>IF(tbl_Subscriptions[[#This Row],[Cancel_Date]]="","",EOMONTH(tbl_Subscriptions[[#This Row],[Cancel_Date]],0))</f>
        <v>44742</v>
      </c>
    </row>
    <row r="1086" spans="1:10" x14ac:dyDescent="0.25">
      <c r="A1086" t="s">
        <v>3116</v>
      </c>
      <c r="B1086" t="s">
        <v>1966</v>
      </c>
      <c r="C1086" t="s">
        <v>2027</v>
      </c>
      <c r="D1086" s="1">
        <v>44904</v>
      </c>
      <c r="E1086">
        <v>45064</v>
      </c>
      <c r="F1086">
        <v>45064</v>
      </c>
      <c r="G1086" t="s">
        <v>2041</v>
      </c>
      <c r="H1086" t="b">
        <v>0</v>
      </c>
      <c r="I1086" s="1">
        <f>EOMONTH(tbl_Subscriptions[[#This Row],[Start_Date]],0)</f>
        <v>44926</v>
      </c>
      <c r="J1086" s="1">
        <f>IF(tbl_Subscriptions[[#This Row],[Cancel_Date]]="","",EOMONTH(tbl_Subscriptions[[#This Row],[Cancel_Date]],0))</f>
        <v>45077</v>
      </c>
    </row>
    <row r="1087" spans="1:10" x14ac:dyDescent="0.25">
      <c r="A1087" t="s">
        <v>3117</v>
      </c>
      <c r="B1087" t="s">
        <v>1327</v>
      </c>
      <c r="C1087" t="s">
        <v>2031</v>
      </c>
      <c r="D1087" s="1">
        <v>44405</v>
      </c>
      <c r="H1087" t="b">
        <v>1</v>
      </c>
      <c r="I1087" s="1">
        <f>EOMONTH(tbl_Subscriptions[[#This Row],[Start_Date]],0)</f>
        <v>44408</v>
      </c>
      <c r="J1087" s="1" t="str">
        <f>IF(tbl_Subscriptions[[#This Row],[Cancel_Date]]="","",EOMONTH(tbl_Subscriptions[[#This Row],[Cancel_Date]],0))</f>
        <v/>
      </c>
    </row>
    <row r="1088" spans="1:10" x14ac:dyDescent="0.25">
      <c r="A1088" t="s">
        <v>3118</v>
      </c>
      <c r="B1088" t="s">
        <v>957</v>
      </c>
      <c r="C1088" t="s">
        <v>2034</v>
      </c>
      <c r="D1088" s="1">
        <v>44617</v>
      </c>
      <c r="E1088">
        <v>44818</v>
      </c>
      <c r="F1088">
        <v>44818</v>
      </c>
      <c r="G1088" t="s">
        <v>2041</v>
      </c>
      <c r="H1088" t="b">
        <v>0</v>
      </c>
      <c r="I1088" s="1">
        <f>EOMONTH(tbl_Subscriptions[[#This Row],[Start_Date]],0)</f>
        <v>44620</v>
      </c>
      <c r="J1088" s="1">
        <f>IF(tbl_Subscriptions[[#This Row],[Cancel_Date]]="","",EOMONTH(tbl_Subscriptions[[#This Row],[Cancel_Date]],0))</f>
        <v>44834</v>
      </c>
    </row>
    <row r="1089" spans="1:10" x14ac:dyDescent="0.25">
      <c r="A1089" t="s">
        <v>3119</v>
      </c>
      <c r="B1089" t="s">
        <v>405</v>
      </c>
      <c r="C1089" t="s">
        <v>2027</v>
      </c>
      <c r="D1089" s="1">
        <v>44710</v>
      </c>
      <c r="H1089" t="b">
        <v>0</v>
      </c>
      <c r="I1089" s="1">
        <f>EOMONTH(tbl_Subscriptions[[#This Row],[Start_Date]],0)</f>
        <v>44712</v>
      </c>
      <c r="J1089" s="1" t="str">
        <f>IF(tbl_Subscriptions[[#This Row],[Cancel_Date]]="","",EOMONTH(tbl_Subscriptions[[#This Row],[Cancel_Date]],0))</f>
        <v/>
      </c>
    </row>
    <row r="1090" spans="1:10" x14ac:dyDescent="0.25">
      <c r="A1090" t="s">
        <v>3120</v>
      </c>
      <c r="B1090" t="s">
        <v>1180</v>
      </c>
      <c r="C1090" t="s">
        <v>2027</v>
      </c>
      <c r="D1090" s="1">
        <v>44990</v>
      </c>
      <c r="H1090" t="b">
        <v>0</v>
      </c>
      <c r="I1090" s="1">
        <f>EOMONTH(tbl_Subscriptions[[#This Row],[Start_Date]],0)</f>
        <v>45016</v>
      </c>
      <c r="J1090" s="1" t="str">
        <f>IF(tbl_Subscriptions[[#This Row],[Cancel_Date]]="","",EOMONTH(tbl_Subscriptions[[#This Row],[Cancel_Date]],0))</f>
        <v/>
      </c>
    </row>
    <row r="1091" spans="1:10" x14ac:dyDescent="0.25">
      <c r="A1091" t="s">
        <v>3121</v>
      </c>
      <c r="B1091" t="s">
        <v>1229</v>
      </c>
      <c r="C1091" t="s">
        <v>2031</v>
      </c>
      <c r="D1091" s="1">
        <v>44823</v>
      </c>
      <c r="H1091" t="b">
        <v>0</v>
      </c>
      <c r="I1091" s="1">
        <f>EOMONTH(tbl_Subscriptions[[#This Row],[Start_Date]],0)</f>
        <v>44834</v>
      </c>
      <c r="J1091" s="1" t="str">
        <f>IF(tbl_Subscriptions[[#This Row],[Cancel_Date]]="","",EOMONTH(tbl_Subscriptions[[#This Row],[Cancel_Date]],0))</f>
        <v/>
      </c>
    </row>
    <row r="1092" spans="1:10" x14ac:dyDescent="0.25">
      <c r="A1092" t="s">
        <v>3122</v>
      </c>
      <c r="B1092" t="s">
        <v>928</v>
      </c>
      <c r="C1092" t="s">
        <v>2034</v>
      </c>
      <c r="D1092" s="1">
        <v>44679</v>
      </c>
      <c r="E1092">
        <v>44719</v>
      </c>
      <c r="F1092">
        <v>44719</v>
      </c>
      <c r="G1092" t="s">
        <v>2041</v>
      </c>
      <c r="H1092" t="b">
        <v>0</v>
      </c>
      <c r="I1092" s="1">
        <f>EOMONTH(tbl_Subscriptions[[#This Row],[Start_Date]],0)</f>
        <v>44681</v>
      </c>
      <c r="J1092" s="1">
        <f>IF(tbl_Subscriptions[[#This Row],[Cancel_Date]]="","",EOMONTH(tbl_Subscriptions[[#This Row],[Cancel_Date]],0))</f>
        <v>44742</v>
      </c>
    </row>
    <row r="1093" spans="1:10" x14ac:dyDescent="0.25">
      <c r="A1093" t="s">
        <v>3123</v>
      </c>
      <c r="B1093" t="s">
        <v>734</v>
      </c>
      <c r="C1093" t="s">
        <v>2027</v>
      </c>
      <c r="D1093" s="1">
        <v>45090</v>
      </c>
      <c r="E1093">
        <v>45221</v>
      </c>
      <c r="F1093">
        <v>45221</v>
      </c>
      <c r="G1093" t="s">
        <v>2037</v>
      </c>
      <c r="H1093" t="b">
        <v>0</v>
      </c>
      <c r="I1093" s="1">
        <f>EOMONTH(tbl_Subscriptions[[#This Row],[Start_Date]],0)</f>
        <v>45107</v>
      </c>
      <c r="J1093" s="1">
        <f>IF(tbl_Subscriptions[[#This Row],[Cancel_Date]]="","",EOMONTH(tbl_Subscriptions[[#This Row],[Cancel_Date]],0))</f>
        <v>45230</v>
      </c>
    </row>
    <row r="1094" spans="1:10" x14ac:dyDescent="0.25">
      <c r="A1094" t="s">
        <v>3124</v>
      </c>
      <c r="B1094" t="s">
        <v>449</v>
      </c>
      <c r="C1094" t="s">
        <v>2034</v>
      </c>
      <c r="D1094" s="1">
        <v>45065</v>
      </c>
      <c r="H1094" t="b">
        <v>0</v>
      </c>
      <c r="I1094" s="1">
        <f>EOMONTH(tbl_Subscriptions[[#This Row],[Start_Date]],0)</f>
        <v>45077</v>
      </c>
      <c r="J1094" s="1" t="str">
        <f>IF(tbl_Subscriptions[[#This Row],[Cancel_Date]]="","",EOMONTH(tbl_Subscriptions[[#This Row],[Cancel_Date]],0))</f>
        <v/>
      </c>
    </row>
    <row r="1095" spans="1:10" x14ac:dyDescent="0.25">
      <c r="A1095" t="s">
        <v>3125</v>
      </c>
      <c r="B1095" t="s">
        <v>572</v>
      </c>
      <c r="C1095" t="s">
        <v>2034</v>
      </c>
      <c r="D1095" s="1">
        <v>44950</v>
      </c>
      <c r="H1095" t="b">
        <v>0</v>
      </c>
      <c r="I1095" s="1">
        <f>EOMONTH(tbl_Subscriptions[[#This Row],[Start_Date]],0)</f>
        <v>44957</v>
      </c>
      <c r="J1095" s="1" t="str">
        <f>IF(tbl_Subscriptions[[#This Row],[Cancel_Date]]="","",EOMONTH(tbl_Subscriptions[[#This Row],[Cancel_Date]],0))</f>
        <v/>
      </c>
    </row>
    <row r="1096" spans="1:10" x14ac:dyDescent="0.25">
      <c r="A1096" t="s">
        <v>3126</v>
      </c>
      <c r="B1096" t="s">
        <v>1904</v>
      </c>
      <c r="C1096" t="s">
        <v>2027</v>
      </c>
      <c r="D1096" s="1">
        <v>44941</v>
      </c>
      <c r="E1096">
        <v>45116</v>
      </c>
      <c r="F1096">
        <v>45116</v>
      </c>
      <c r="G1096" t="s">
        <v>2041</v>
      </c>
      <c r="H1096" t="b">
        <v>0</v>
      </c>
      <c r="I1096" s="1">
        <f>EOMONTH(tbl_Subscriptions[[#This Row],[Start_Date]],0)</f>
        <v>44957</v>
      </c>
      <c r="J1096" s="1">
        <f>IF(tbl_Subscriptions[[#This Row],[Cancel_Date]]="","",EOMONTH(tbl_Subscriptions[[#This Row],[Cancel_Date]],0))</f>
        <v>45138</v>
      </c>
    </row>
    <row r="1097" spans="1:10" x14ac:dyDescent="0.25">
      <c r="A1097" t="s">
        <v>3127</v>
      </c>
      <c r="B1097" t="s">
        <v>1458</v>
      </c>
      <c r="C1097" t="s">
        <v>2034</v>
      </c>
      <c r="D1097" s="1">
        <v>44260</v>
      </c>
      <c r="E1097">
        <v>44551</v>
      </c>
      <c r="F1097">
        <v>44551</v>
      </c>
      <c r="G1097" t="s">
        <v>2041</v>
      </c>
      <c r="H1097" t="b">
        <v>0</v>
      </c>
      <c r="I1097" s="1">
        <f>EOMONTH(tbl_Subscriptions[[#This Row],[Start_Date]],0)</f>
        <v>44286</v>
      </c>
      <c r="J1097" s="1">
        <f>IF(tbl_Subscriptions[[#This Row],[Cancel_Date]]="","",EOMONTH(tbl_Subscriptions[[#This Row],[Cancel_Date]],0))</f>
        <v>44561</v>
      </c>
    </row>
    <row r="1098" spans="1:10" x14ac:dyDescent="0.25">
      <c r="A1098" t="s">
        <v>3128</v>
      </c>
      <c r="B1098" t="s">
        <v>818</v>
      </c>
      <c r="C1098" t="s">
        <v>2027</v>
      </c>
      <c r="D1098" s="1">
        <v>44919</v>
      </c>
      <c r="H1098" t="b">
        <v>0</v>
      </c>
      <c r="I1098" s="1">
        <f>EOMONTH(tbl_Subscriptions[[#This Row],[Start_Date]],0)</f>
        <v>44926</v>
      </c>
      <c r="J1098" s="1" t="str">
        <f>IF(tbl_Subscriptions[[#This Row],[Cancel_Date]]="","",EOMONTH(tbl_Subscriptions[[#This Row],[Cancel_Date]],0))</f>
        <v/>
      </c>
    </row>
    <row r="1099" spans="1:10" x14ac:dyDescent="0.25">
      <c r="A1099" t="s">
        <v>3129</v>
      </c>
      <c r="B1099" t="s">
        <v>444</v>
      </c>
      <c r="C1099" t="s">
        <v>2034</v>
      </c>
      <c r="D1099" s="1">
        <v>44338</v>
      </c>
      <c r="H1099" t="b">
        <v>0</v>
      </c>
      <c r="I1099" s="1">
        <f>EOMONTH(tbl_Subscriptions[[#This Row],[Start_Date]],0)</f>
        <v>44347</v>
      </c>
      <c r="J1099" s="1" t="str">
        <f>IF(tbl_Subscriptions[[#This Row],[Cancel_Date]]="","",EOMONTH(tbl_Subscriptions[[#This Row],[Cancel_Date]],0))</f>
        <v/>
      </c>
    </row>
    <row r="1100" spans="1:10" x14ac:dyDescent="0.25">
      <c r="A1100" t="s">
        <v>3130</v>
      </c>
      <c r="B1100" t="s">
        <v>1458</v>
      </c>
      <c r="C1100" t="s">
        <v>2027</v>
      </c>
      <c r="D1100" s="1">
        <v>44728</v>
      </c>
      <c r="E1100">
        <v>44904</v>
      </c>
      <c r="F1100">
        <v>44904</v>
      </c>
      <c r="G1100" t="s">
        <v>2041</v>
      </c>
      <c r="H1100" t="b">
        <v>0</v>
      </c>
      <c r="I1100" s="1">
        <f>EOMONTH(tbl_Subscriptions[[#This Row],[Start_Date]],0)</f>
        <v>44742</v>
      </c>
      <c r="J1100" s="1">
        <f>IF(tbl_Subscriptions[[#This Row],[Cancel_Date]]="","",EOMONTH(tbl_Subscriptions[[#This Row],[Cancel_Date]],0))</f>
        <v>44926</v>
      </c>
    </row>
    <row r="1101" spans="1:10" x14ac:dyDescent="0.25">
      <c r="A1101" t="s">
        <v>3131</v>
      </c>
      <c r="B1101" t="s">
        <v>44</v>
      </c>
      <c r="C1101" t="s">
        <v>2031</v>
      </c>
      <c r="D1101" s="1">
        <v>44409</v>
      </c>
      <c r="H1101" t="b">
        <v>0</v>
      </c>
      <c r="I1101" s="1">
        <f>EOMONTH(tbl_Subscriptions[[#This Row],[Start_Date]],0)</f>
        <v>44439</v>
      </c>
      <c r="J1101" s="1" t="str">
        <f>IF(tbl_Subscriptions[[#This Row],[Cancel_Date]]="","",EOMONTH(tbl_Subscriptions[[#This Row],[Cancel_Date]],0))</f>
        <v/>
      </c>
    </row>
    <row r="1102" spans="1:10" x14ac:dyDescent="0.25">
      <c r="A1102" t="s">
        <v>3132</v>
      </c>
      <c r="B1102" t="s">
        <v>1413</v>
      </c>
      <c r="C1102" t="s">
        <v>2027</v>
      </c>
      <c r="D1102" s="1">
        <v>44771</v>
      </c>
      <c r="E1102">
        <v>44886</v>
      </c>
      <c r="F1102">
        <v>44886</v>
      </c>
      <c r="G1102" t="s">
        <v>2037</v>
      </c>
      <c r="H1102" t="b">
        <v>1</v>
      </c>
      <c r="I1102" s="1">
        <f>EOMONTH(tbl_Subscriptions[[#This Row],[Start_Date]],0)</f>
        <v>44773</v>
      </c>
      <c r="J1102" s="1">
        <f>IF(tbl_Subscriptions[[#This Row],[Cancel_Date]]="","",EOMONTH(tbl_Subscriptions[[#This Row],[Cancel_Date]],0))</f>
        <v>44895</v>
      </c>
    </row>
    <row r="1103" spans="1:10" x14ac:dyDescent="0.25">
      <c r="A1103" t="s">
        <v>3133</v>
      </c>
      <c r="B1103" t="s">
        <v>403</v>
      </c>
      <c r="C1103" t="s">
        <v>2027</v>
      </c>
      <c r="D1103" s="1">
        <v>44529</v>
      </c>
      <c r="H1103" t="b">
        <v>1</v>
      </c>
      <c r="I1103" s="1">
        <f>EOMONTH(tbl_Subscriptions[[#This Row],[Start_Date]],0)</f>
        <v>44530</v>
      </c>
      <c r="J1103" s="1" t="str">
        <f>IF(tbl_Subscriptions[[#This Row],[Cancel_Date]]="","",EOMONTH(tbl_Subscriptions[[#This Row],[Cancel_Date]],0))</f>
        <v/>
      </c>
    </row>
    <row r="1104" spans="1:10" x14ac:dyDescent="0.25">
      <c r="A1104" t="s">
        <v>3134</v>
      </c>
      <c r="B1104" t="s">
        <v>74</v>
      </c>
      <c r="C1104" t="s">
        <v>2027</v>
      </c>
      <c r="D1104" s="1">
        <v>44875</v>
      </c>
      <c r="E1104">
        <v>45112</v>
      </c>
      <c r="F1104">
        <v>45112</v>
      </c>
      <c r="G1104" t="s">
        <v>2028</v>
      </c>
      <c r="H1104" t="b">
        <v>1</v>
      </c>
      <c r="I1104" s="1">
        <f>EOMONTH(tbl_Subscriptions[[#This Row],[Start_Date]],0)</f>
        <v>44895</v>
      </c>
      <c r="J1104" s="1">
        <f>IF(tbl_Subscriptions[[#This Row],[Cancel_Date]]="","",EOMONTH(tbl_Subscriptions[[#This Row],[Cancel_Date]],0))</f>
        <v>45138</v>
      </c>
    </row>
    <row r="1105" spans="1:10" x14ac:dyDescent="0.25">
      <c r="A1105" t="s">
        <v>3135</v>
      </c>
      <c r="B1105" t="s">
        <v>1295</v>
      </c>
      <c r="C1105" t="s">
        <v>2034</v>
      </c>
      <c r="D1105" s="1">
        <v>44686</v>
      </c>
      <c r="E1105">
        <v>44891</v>
      </c>
      <c r="F1105">
        <v>44891</v>
      </c>
      <c r="G1105" t="s">
        <v>2028</v>
      </c>
      <c r="H1105" t="b">
        <v>0</v>
      </c>
      <c r="I1105" s="1">
        <f>EOMONTH(tbl_Subscriptions[[#This Row],[Start_Date]],0)</f>
        <v>44712</v>
      </c>
      <c r="J1105" s="1">
        <f>IF(tbl_Subscriptions[[#This Row],[Cancel_Date]]="","",EOMONTH(tbl_Subscriptions[[#This Row],[Cancel_Date]],0))</f>
        <v>44895</v>
      </c>
    </row>
    <row r="1106" spans="1:10" x14ac:dyDescent="0.25">
      <c r="A1106" t="s">
        <v>3136</v>
      </c>
      <c r="B1106" t="s">
        <v>652</v>
      </c>
      <c r="C1106" t="s">
        <v>2031</v>
      </c>
      <c r="D1106" s="1">
        <v>44735</v>
      </c>
      <c r="E1106">
        <v>44914</v>
      </c>
      <c r="F1106">
        <v>44914</v>
      </c>
      <c r="G1106" t="s">
        <v>2037</v>
      </c>
      <c r="H1106" t="b">
        <v>0</v>
      </c>
      <c r="I1106" s="1">
        <f>EOMONTH(tbl_Subscriptions[[#This Row],[Start_Date]],0)</f>
        <v>44742</v>
      </c>
      <c r="J1106" s="1">
        <f>IF(tbl_Subscriptions[[#This Row],[Cancel_Date]]="","",EOMONTH(tbl_Subscriptions[[#This Row],[Cancel_Date]],0))</f>
        <v>44926</v>
      </c>
    </row>
    <row r="1107" spans="1:10" x14ac:dyDescent="0.25">
      <c r="A1107" t="s">
        <v>3137</v>
      </c>
      <c r="B1107" t="s">
        <v>124</v>
      </c>
      <c r="C1107" t="s">
        <v>2034</v>
      </c>
      <c r="D1107" s="1">
        <v>44582</v>
      </c>
      <c r="E1107">
        <v>44814</v>
      </c>
      <c r="F1107">
        <v>44814</v>
      </c>
      <c r="G1107" t="s">
        <v>2041</v>
      </c>
      <c r="H1107" t="b">
        <v>1</v>
      </c>
      <c r="I1107" s="1">
        <f>EOMONTH(tbl_Subscriptions[[#This Row],[Start_Date]],0)</f>
        <v>44592</v>
      </c>
      <c r="J1107" s="1">
        <f>IF(tbl_Subscriptions[[#This Row],[Cancel_Date]]="","",EOMONTH(tbl_Subscriptions[[#This Row],[Cancel_Date]],0))</f>
        <v>44834</v>
      </c>
    </row>
    <row r="1108" spans="1:10" x14ac:dyDescent="0.25">
      <c r="A1108" t="s">
        <v>3138</v>
      </c>
      <c r="B1108" t="s">
        <v>1172</v>
      </c>
      <c r="C1108" t="s">
        <v>2034</v>
      </c>
      <c r="D1108" s="1">
        <v>44518</v>
      </c>
      <c r="H1108" t="b">
        <v>0</v>
      </c>
      <c r="I1108" s="1">
        <f>EOMONTH(tbl_Subscriptions[[#This Row],[Start_Date]],0)</f>
        <v>44530</v>
      </c>
      <c r="J1108" s="1" t="str">
        <f>IF(tbl_Subscriptions[[#This Row],[Cancel_Date]]="","",EOMONTH(tbl_Subscriptions[[#This Row],[Cancel_Date]],0))</f>
        <v/>
      </c>
    </row>
    <row r="1109" spans="1:10" x14ac:dyDescent="0.25">
      <c r="A1109" t="s">
        <v>3139</v>
      </c>
      <c r="B1109" t="s">
        <v>867</v>
      </c>
      <c r="C1109" t="s">
        <v>2027</v>
      </c>
      <c r="D1109" s="1">
        <v>44374</v>
      </c>
      <c r="H1109" t="b">
        <v>0</v>
      </c>
      <c r="I1109" s="1">
        <f>EOMONTH(tbl_Subscriptions[[#This Row],[Start_Date]],0)</f>
        <v>44377</v>
      </c>
      <c r="J1109" s="1" t="str">
        <f>IF(tbl_Subscriptions[[#This Row],[Cancel_Date]]="","",EOMONTH(tbl_Subscriptions[[#This Row],[Cancel_Date]],0))</f>
        <v/>
      </c>
    </row>
    <row r="1110" spans="1:10" x14ac:dyDescent="0.25">
      <c r="A1110" t="s">
        <v>3140</v>
      </c>
      <c r="B1110" t="s">
        <v>688</v>
      </c>
      <c r="C1110" t="s">
        <v>2034</v>
      </c>
      <c r="D1110" s="1">
        <v>44667</v>
      </c>
      <c r="H1110" t="b">
        <v>1</v>
      </c>
      <c r="I1110" s="1">
        <f>EOMONTH(tbl_Subscriptions[[#This Row],[Start_Date]],0)</f>
        <v>44681</v>
      </c>
      <c r="J1110" s="1" t="str">
        <f>IF(tbl_Subscriptions[[#This Row],[Cancel_Date]]="","",EOMONTH(tbl_Subscriptions[[#This Row],[Cancel_Date]],0))</f>
        <v/>
      </c>
    </row>
    <row r="1111" spans="1:10" x14ac:dyDescent="0.25">
      <c r="A1111" t="s">
        <v>3141</v>
      </c>
      <c r="B1111" t="s">
        <v>394</v>
      </c>
      <c r="C1111" t="s">
        <v>2027</v>
      </c>
      <c r="D1111" s="1">
        <v>44742</v>
      </c>
      <c r="H1111" t="b">
        <v>0</v>
      </c>
      <c r="I1111" s="1">
        <f>EOMONTH(tbl_Subscriptions[[#This Row],[Start_Date]],0)</f>
        <v>44742</v>
      </c>
      <c r="J1111" s="1" t="str">
        <f>IF(tbl_Subscriptions[[#This Row],[Cancel_Date]]="","",EOMONTH(tbl_Subscriptions[[#This Row],[Cancel_Date]],0))</f>
        <v/>
      </c>
    </row>
    <row r="1112" spans="1:10" x14ac:dyDescent="0.25">
      <c r="A1112" t="s">
        <v>3142</v>
      </c>
      <c r="B1112" t="s">
        <v>761</v>
      </c>
      <c r="C1112" t="s">
        <v>2031</v>
      </c>
      <c r="D1112" s="1">
        <v>44547</v>
      </c>
      <c r="H1112" t="b">
        <v>0</v>
      </c>
      <c r="I1112" s="1">
        <f>EOMONTH(tbl_Subscriptions[[#This Row],[Start_Date]],0)</f>
        <v>44561</v>
      </c>
      <c r="J1112" s="1" t="str">
        <f>IF(tbl_Subscriptions[[#This Row],[Cancel_Date]]="","",EOMONTH(tbl_Subscriptions[[#This Row],[Cancel_Date]],0))</f>
        <v/>
      </c>
    </row>
    <row r="1113" spans="1:10" x14ac:dyDescent="0.25">
      <c r="A1113" t="s">
        <v>3143</v>
      </c>
      <c r="B1113" t="s">
        <v>985</v>
      </c>
      <c r="C1113" t="s">
        <v>2034</v>
      </c>
      <c r="D1113" s="1">
        <v>44756</v>
      </c>
      <c r="H1113" t="b">
        <v>0</v>
      </c>
      <c r="I1113" s="1">
        <f>EOMONTH(tbl_Subscriptions[[#This Row],[Start_Date]],0)</f>
        <v>44773</v>
      </c>
      <c r="J1113" s="1" t="str">
        <f>IF(tbl_Subscriptions[[#This Row],[Cancel_Date]]="","",EOMONTH(tbl_Subscriptions[[#This Row],[Cancel_Date]],0))</f>
        <v/>
      </c>
    </row>
    <row r="1114" spans="1:10" x14ac:dyDescent="0.25">
      <c r="A1114" t="s">
        <v>3144</v>
      </c>
      <c r="B1114" t="s">
        <v>326</v>
      </c>
      <c r="C1114" t="s">
        <v>2034</v>
      </c>
      <c r="D1114" s="1">
        <v>44559</v>
      </c>
      <c r="E1114">
        <v>44600</v>
      </c>
      <c r="F1114">
        <v>44600</v>
      </c>
      <c r="G1114" t="s">
        <v>2028</v>
      </c>
      <c r="H1114" t="b">
        <v>0</v>
      </c>
      <c r="I1114" s="1">
        <f>EOMONTH(tbl_Subscriptions[[#This Row],[Start_Date]],0)</f>
        <v>44561</v>
      </c>
      <c r="J1114" s="1">
        <f>IF(tbl_Subscriptions[[#This Row],[Cancel_Date]]="","",EOMONTH(tbl_Subscriptions[[#This Row],[Cancel_Date]],0))</f>
        <v>44620</v>
      </c>
    </row>
    <row r="1115" spans="1:10" x14ac:dyDescent="0.25">
      <c r="A1115" t="s">
        <v>3145</v>
      </c>
      <c r="B1115" t="s">
        <v>109</v>
      </c>
      <c r="C1115" t="s">
        <v>2034</v>
      </c>
      <c r="D1115" s="1">
        <v>44889</v>
      </c>
      <c r="H1115" t="b">
        <v>0</v>
      </c>
      <c r="I1115" s="1">
        <f>EOMONTH(tbl_Subscriptions[[#This Row],[Start_Date]],0)</f>
        <v>44895</v>
      </c>
      <c r="J1115" s="1" t="str">
        <f>IF(tbl_Subscriptions[[#This Row],[Cancel_Date]]="","",EOMONTH(tbl_Subscriptions[[#This Row],[Cancel_Date]],0))</f>
        <v/>
      </c>
    </row>
    <row r="1116" spans="1:10" x14ac:dyDescent="0.25">
      <c r="A1116" t="s">
        <v>3146</v>
      </c>
      <c r="B1116" t="s">
        <v>1435</v>
      </c>
      <c r="C1116" t="s">
        <v>2027</v>
      </c>
      <c r="D1116" s="1">
        <v>44987</v>
      </c>
      <c r="H1116" t="b">
        <v>0</v>
      </c>
      <c r="I1116" s="1">
        <f>EOMONTH(tbl_Subscriptions[[#This Row],[Start_Date]],0)</f>
        <v>45016</v>
      </c>
      <c r="J1116" s="1" t="str">
        <f>IF(tbl_Subscriptions[[#This Row],[Cancel_Date]]="","",EOMONTH(tbl_Subscriptions[[#This Row],[Cancel_Date]],0))</f>
        <v/>
      </c>
    </row>
    <row r="1117" spans="1:10" x14ac:dyDescent="0.25">
      <c r="A1117" t="s">
        <v>3147</v>
      </c>
      <c r="B1117" t="s">
        <v>1576</v>
      </c>
      <c r="C1117" t="s">
        <v>2027</v>
      </c>
      <c r="D1117" s="1">
        <v>45085</v>
      </c>
      <c r="H1117" t="b">
        <v>0</v>
      </c>
      <c r="I1117" s="1">
        <f>EOMONTH(tbl_Subscriptions[[#This Row],[Start_Date]],0)</f>
        <v>45107</v>
      </c>
      <c r="J1117" s="1" t="str">
        <f>IF(tbl_Subscriptions[[#This Row],[Cancel_Date]]="","",EOMONTH(tbl_Subscriptions[[#This Row],[Cancel_Date]],0))</f>
        <v/>
      </c>
    </row>
    <row r="1118" spans="1:10" x14ac:dyDescent="0.25">
      <c r="A1118" t="s">
        <v>3148</v>
      </c>
      <c r="B1118" t="s">
        <v>820</v>
      </c>
      <c r="C1118" t="s">
        <v>2034</v>
      </c>
      <c r="D1118" s="1">
        <v>44935</v>
      </c>
      <c r="H1118" t="b">
        <v>0</v>
      </c>
      <c r="I1118" s="1">
        <f>EOMONTH(tbl_Subscriptions[[#This Row],[Start_Date]],0)</f>
        <v>44957</v>
      </c>
      <c r="J1118" s="1" t="str">
        <f>IF(tbl_Subscriptions[[#This Row],[Cancel_Date]]="","",EOMONTH(tbl_Subscriptions[[#This Row],[Cancel_Date]],0))</f>
        <v/>
      </c>
    </row>
    <row r="1119" spans="1:10" x14ac:dyDescent="0.25">
      <c r="A1119" t="s">
        <v>3149</v>
      </c>
      <c r="B1119" t="s">
        <v>128</v>
      </c>
      <c r="C1119" t="s">
        <v>2034</v>
      </c>
      <c r="D1119" s="1">
        <v>44894</v>
      </c>
      <c r="E1119">
        <v>45009</v>
      </c>
      <c r="F1119">
        <v>45009</v>
      </c>
      <c r="G1119" t="s">
        <v>2041</v>
      </c>
      <c r="H1119" t="b">
        <v>0</v>
      </c>
      <c r="I1119" s="1">
        <f>EOMONTH(tbl_Subscriptions[[#This Row],[Start_Date]],0)</f>
        <v>44895</v>
      </c>
      <c r="J1119" s="1">
        <f>IF(tbl_Subscriptions[[#This Row],[Cancel_Date]]="","",EOMONTH(tbl_Subscriptions[[#This Row],[Cancel_Date]],0))</f>
        <v>45016</v>
      </c>
    </row>
    <row r="1120" spans="1:10" x14ac:dyDescent="0.25">
      <c r="A1120" t="s">
        <v>3150</v>
      </c>
      <c r="B1120" t="s">
        <v>1603</v>
      </c>
      <c r="C1120" t="s">
        <v>2031</v>
      </c>
      <c r="D1120" s="1">
        <v>44855</v>
      </c>
      <c r="E1120">
        <v>44917</v>
      </c>
      <c r="F1120">
        <v>44917</v>
      </c>
      <c r="G1120" t="s">
        <v>2041</v>
      </c>
      <c r="H1120" t="b">
        <v>0</v>
      </c>
      <c r="I1120" s="1">
        <f>EOMONTH(tbl_Subscriptions[[#This Row],[Start_Date]],0)</f>
        <v>44865</v>
      </c>
      <c r="J1120" s="1">
        <f>IF(tbl_Subscriptions[[#This Row],[Cancel_Date]]="","",EOMONTH(tbl_Subscriptions[[#This Row],[Cancel_Date]],0))</f>
        <v>44926</v>
      </c>
    </row>
    <row r="1121" spans="1:10" x14ac:dyDescent="0.25">
      <c r="A1121" t="s">
        <v>3151</v>
      </c>
      <c r="B1121" t="s">
        <v>1683</v>
      </c>
      <c r="C1121" t="s">
        <v>2031</v>
      </c>
      <c r="D1121" s="1">
        <v>45019</v>
      </c>
      <c r="H1121" t="b">
        <v>0</v>
      </c>
      <c r="I1121" s="1">
        <f>EOMONTH(tbl_Subscriptions[[#This Row],[Start_Date]],0)</f>
        <v>45046</v>
      </c>
      <c r="J1121" s="1" t="str">
        <f>IF(tbl_Subscriptions[[#This Row],[Cancel_Date]]="","",EOMONTH(tbl_Subscriptions[[#This Row],[Cancel_Date]],0))</f>
        <v/>
      </c>
    </row>
    <row r="1122" spans="1:10" x14ac:dyDescent="0.25">
      <c r="A1122" t="s">
        <v>3152</v>
      </c>
      <c r="B1122" t="s">
        <v>603</v>
      </c>
      <c r="C1122" t="s">
        <v>2031</v>
      </c>
      <c r="D1122" s="1">
        <v>44906</v>
      </c>
      <c r="E1122">
        <v>45139</v>
      </c>
      <c r="F1122">
        <v>45139</v>
      </c>
      <c r="G1122" t="s">
        <v>2037</v>
      </c>
      <c r="H1122" t="b">
        <v>0</v>
      </c>
      <c r="I1122" s="1">
        <f>EOMONTH(tbl_Subscriptions[[#This Row],[Start_Date]],0)</f>
        <v>44926</v>
      </c>
      <c r="J1122" s="1">
        <f>IF(tbl_Subscriptions[[#This Row],[Cancel_Date]]="","",EOMONTH(tbl_Subscriptions[[#This Row],[Cancel_Date]],0))</f>
        <v>45169</v>
      </c>
    </row>
    <row r="1123" spans="1:10" x14ac:dyDescent="0.25">
      <c r="A1123" t="s">
        <v>3153</v>
      </c>
      <c r="B1123" t="s">
        <v>358</v>
      </c>
      <c r="C1123" t="s">
        <v>2031</v>
      </c>
      <c r="D1123" s="1">
        <v>44467</v>
      </c>
      <c r="H1123" t="b">
        <v>0</v>
      </c>
      <c r="I1123" s="1">
        <f>EOMONTH(tbl_Subscriptions[[#This Row],[Start_Date]],0)</f>
        <v>44469</v>
      </c>
      <c r="J1123" s="1" t="str">
        <f>IF(tbl_Subscriptions[[#This Row],[Cancel_Date]]="","",EOMONTH(tbl_Subscriptions[[#This Row],[Cancel_Date]],0))</f>
        <v/>
      </c>
    </row>
    <row r="1124" spans="1:10" x14ac:dyDescent="0.25">
      <c r="A1124" t="s">
        <v>3154</v>
      </c>
      <c r="B1124" t="s">
        <v>1607</v>
      </c>
      <c r="C1124" t="s">
        <v>2031</v>
      </c>
      <c r="D1124" s="1">
        <v>44821</v>
      </c>
      <c r="E1124">
        <v>44985</v>
      </c>
      <c r="F1124">
        <v>44985</v>
      </c>
      <c r="G1124" t="s">
        <v>2037</v>
      </c>
      <c r="H1124" t="b">
        <v>0</v>
      </c>
      <c r="I1124" s="1">
        <f>EOMONTH(tbl_Subscriptions[[#This Row],[Start_Date]],0)</f>
        <v>44834</v>
      </c>
      <c r="J1124" s="1">
        <f>IF(tbl_Subscriptions[[#This Row],[Cancel_Date]]="","",EOMONTH(tbl_Subscriptions[[#This Row],[Cancel_Date]],0))</f>
        <v>44985</v>
      </c>
    </row>
    <row r="1125" spans="1:10" x14ac:dyDescent="0.25">
      <c r="A1125" t="s">
        <v>3155</v>
      </c>
      <c r="B1125" t="s">
        <v>997</v>
      </c>
      <c r="C1125" t="s">
        <v>2027</v>
      </c>
      <c r="D1125" s="1">
        <v>44692</v>
      </c>
      <c r="E1125">
        <v>44921</v>
      </c>
      <c r="F1125">
        <v>44921</v>
      </c>
      <c r="G1125" t="s">
        <v>2041</v>
      </c>
      <c r="H1125" t="b">
        <v>0</v>
      </c>
      <c r="I1125" s="1">
        <f>EOMONTH(tbl_Subscriptions[[#This Row],[Start_Date]],0)</f>
        <v>44712</v>
      </c>
      <c r="J1125" s="1">
        <f>IF(tbl_Subscriptions[[#This Row],[Cancel_Date]]="","",EOMONTH(tbl_Subscriptions[[#This Row],[Cancel_Date]],0))</f>
        <v>44926</v>
      </c>
    </row>
    <row r="1126" spans="1:10" x14ac:dyDescent="0.25">
      <c r="A1126" t="s">
        <v>3156</v>
      </c>
      <c r="B1126" t="s">
        <v>374</v>
      </c>
      <c r="C1126" t="s">
        <v>2031</v>
      </c>
      <c r="D1126" s="1">
        <v>44393</v>
      </c>
      <c r="E1126">
        <v>44568</v>
      </c>
      <c r="F1126">
        <v>44568</v>
      </c>
      <c r="G1126" t="s">
        <v>2041</v>
      </c>
      <c r="H1126" t="b">
        <v>0</v>
      </c>
      <c r="I1126" s="1">
        <f>EOMONTH(tbl_Subscriptions[[#This Row],[Start_Date]],0)</f>
        <v>44408</v>
      </c>
      <c r="J1126" s="1">
        <f>IF(tbl_Subscriptions[[#This Row],[Cancel_Date]]="","",EOMONTH(tbl_Subscriptions[[#This Row],[Cancel_Date]],0))</f>
        <v>44592</v>
      </c>
    </row>
    <row r="1127" spans="1:10" x14ac:dyDescent="0.25">
      <c r="A1127" t="s">
        <v>3157</v>
      </c>
      <c r="B1127" t="s">
        <v>1934</v>
      </c>
      <c r="C1127" t="s">
        <v>2031</v>
      </c>
      <c r="D1127" s="1">
        <v>44449</v>
      </c>
      <c r="H1127" t="b">
        <v>0</v>
      </c>
      <c r="I1127" s="1">
        <f>EOMONTH(tbl_Subscriptions[[#This Row],[Start_Date]],0)</f>
        <v>44469</v>
      </c>
      <c r="J1127" s="1" t="str">
        <f>IF(tbl_Subscriptions[[#This Row],[Cancel_Date]]="","",EOMONTH(tbl_Subscriptions[[#This Row],[Cancel_Date]],0))</f>
        <v/>
      </c>
    </row>
    <row r="1128" spans="1:10" x14ac:dyDescent="0.25">
      <c r="A1128" t="s">
        <v>3158</v>
      </c>
      <c r="B1128" t="s">
        <v>186</v>
      </c>
      <c r="C1128" t="s">
        <v>2034</v>
      </c>
      <c r="D1128" s="1">
        <v>44482</v>
      </c>
      <c r="E1128">
        <v>44599</v>
      </c>
      <c r="F1128">
        <v>44599</v>
      </c>
      <c r="G1128" t="s">
        <v>2028</v>
      </c>
      <c r="H1128" t="b">
        <v>0</v>
      </c>
      <c r="I1128" s="1">
        <f>EOMONTH(tbl_Subscriptions[[#This Row],[Start_Date]],0)</f>
        <v>44500</v>
      </c>
      <c r="J1128" s="1">
        <f>IF(tbl_Subscriptions[[#This Row],[Cancel_Date]]="","",EOMONTH(tbl_Subscriptions[[#This Row],[Cancel_Date]],0))</f>
        <v>44620</v>
      </c>
    </row>
    <row r="1129" spans="1:10" x14ac:dyDescent="0.25">
      <c r="A1129" t="s">
        <v>3159</v>
      </c>
      <c r="B1129" t="s">
        <v>575</v>
      </c>
      <c r="C1129" t="s">
        <v>2027</v>
      </c>
      <c r="D1129" s="1">
        <v>44768</v>
      </c>
      <c r="E1129">
        <v>44980</v>
      </c>
      <c r="F1129">
        <v>44980</v>
      </c>
      <c r="G1129" t="s">
        <v>2041</v>
      </c>
      <c r="H1129" t="b">
        <v>0</v>
      </c>
      <c r="I1129" s="1">
        <f>EOMONTH(tbl_Subscriptions[[#This Row],[Start_Date]],0)</f>
        <v>44773</v>
      </c>
      <c r="J1129" s="1">
        <f>IF(tbl_Subscriptions[[#This Row],[Cancel_Date]]="","",EOMONTH(tbl_Subscriptions[[#This Row],[Cancel_Date]],0))</f>
        <v>44985</v>
      </c>
    </row>
    <row r="1130" spans="1:10" x14ac:dyDescent="0.25">
      <c r="A1130" t="s">
        <v>3160</v>
      </c>
      <c r="B1130" t="s">
        <v>1494</v>
      </c>
      <c r="C1130" t="s">
        <v>2031</v>
      </c>
      <c r="D1130" s="1">
        <v>44502</v>
      </c>
      <c r="H1130" t="b">
        <v>0</v>
      </c>
      <c r="I1130" s="1">
        <f>EOMONTH(tbl_Subscriptions[[#This Row],[Start_Date]],0)</f>
        <v>44530</v>
      </c>
      <c r="J1130" s="1" t="str">
        <f>IF(tbl_Subscriptions[[#This Row],[Cancel_Date]]="","",EOMONTH(tbl_Subscriptions[[#This Row],[Cancel_Date]],0))</f>
        <v/>
      </c>
    </row>
    <row r="1131" spans="1:10" x14ac:dyDescent="0.25">
      <c r="A1131" t="s">
        <v>3161</v>
      </c>
      <c r="B1131" t="s">
        <v>923</v>
      </c>
      <c r="C1131" t="s">
        <v>2031</v>
      </c>
      <c r="D1131" s="1">
        <v>44427</v>
      </c>
      <c r="H1131" t="b">
        <v>0</v>
      </c>
      <c r="I1131" s="1">
        <f>EOMONTH(tbl_Subscriptions[[#This Row],[Start_Date]],0)</f>
        <v>44439</v>
      </c>
      <c r="J1131" s="1" t="str">
        <f>IF(tbl_Subscriptions[[#This Row],[Cancel_Date]]="","",EOMONTH(tbl_Subscriptions[[#This Row],[Cancel_Date]],0))</f>
        <v/>
      </c>
    </row>
    <row r="1132" spans="1:10" x14ac:dyDescent="0.25">
      <c r="A1132" t="s">
        <v>3162</v>
      </c>
      <c r="B1132" t="s">
        <v>123</v>
      </c>
      <c r="C1132" t="s">
        <v>2031</v>
      </c>
      <c r="D1132" s="1">
        <v>44501</v>
      </c>
      <c r="H1132" t="b">
        <v>0</v>
      </c>
      <c r="I1132" s="1">
        <f>EOMONTH(tbl_Subscriptions[[#This Row],[Start_Date]],0)</f>
        <v>44530</v>
      </c>
      <c r="J1132" s="1" t="str">
        <f>IF(tbl_Subscriptions[[#This Row],[Cancel_Date]]="","",EOMONTH(tbl_Subscriptions[[#This Row],[Cancel_Date]],0))</f>
        <v/>
      </c>
    </row>
    <row r="1133" spans="1:10" x14ac:dyDescent="0.25">
      <c r="A1133" t="s">
        <v>3163</v>
      </c>
      <c r="B1133" t="s">
        <v>168</v>
      </c>
      <c r="C1133" t="s">
        <v>2034</v>
      </c>
      <c r="D1133" s="1">
        <v>44986</v>
      </c>
      <c r="H1133" t="b">
        <v>0</v>
      </c>
      <c r="I1133" s="1">
        <f>EOMONTH(tbl_Subscriptions[[#This Row],[Start_Date]],0)</f>
        <v>45016</v>
      </c>
      <c r="J1133" s="1" t="str">
        <f>IF(tbl_Subscriptions[[#This Row],[Cancel_Date]]="","",EOMONTH(tbl_Subscriptions[[#This Row],[Cancel_Date]],0))</f>
        <v/>
      </c>
    </row>
    <row r="1134" spans="1:10" x14ac:dyDescent="0.25">
      <c r="A1134" t="s">
        <v>3164</v>
      </c>
      <c r="B1134" t="s">
        <v>164</v>
      </c>
      <c r="C1134" t="s">
        <v>2034</v>
      </c>
      <c r="D1134" s="1">
        <v>44492</v>
      </c>
      <c r="H1134" t="b">
        <v>0</v>
      </c>
      <c r="I1134" s="1">
        <f>EOMONTH(tbl_Subscriptions[[#This Row],[Start_Date]],0)</f>
        <v>44500</v>
      </c>
      <c r="J1134" s="1" t="str">
        <f>IF(tbl_Subscriptions[[#This Row],[Cancel_Date]]="","",EOMONTH(tbl_Subscriptions[[#This Row],[Cancel_Date]],0))</f>
        <v/>
      </c>
    </row>
    <row r="1135" spans="1:10" x14ac:dyDescent="0.25">
      <c r="A1135" t="s">
        <v>3165</v>
      </c>
      <c r="B1135" t="s">
        <v>734</v>
      </c>
      <c r="C1135" t="s">
        <v>2034</v>
      </c>
      <c r="D1135" s="1">
        <v>44918</v>
      </c>
      <c r="E1135">
        <v>45038</v>
      </c>
      <c r="F1135">
        <v>45038</v>
      </c>
      <c r="G1135" t="s">
        <v>2037</v>
      </c>
      <c r="H1135" t="b">
        <v>0</v>
      </c>
      <c r="I1135" s="1">
        <f>EOMONTH(tbl_Subscriptions[[#This Row],[Start_Date]],0)</f>
        <v>44926</v>
      </c>
      <c r="J1135" s="1">
        <f>IF(tbl_Subscriptions[[#This Row],[Cancel_Date]]="","",EOMONTH(tbl_Subscriptions[[#This Row],[Cancel_Date]],0))</f>
        <v>45046</v>
      </c>
    </row>
    <row r="1136" spans="1:10" x14ac:dyDescent="0.25">
      <c r="A1136" t="s">
        <v>3166</v>
      </c>
      <c r="B1136" t="s">
        <v>892</v>
      </c>
      <c r="C1136" t="s">
        <v>2031</v>
      </c>
      <c r="D1136" s="1">
        <v>44409</v>
      </c>
      <c r="H1136" t="b">
        <v>0</v>
      </c>
      <c r="I1136" s="1">
        <f>EOMONTH(tbl_Subscriptions[[#This Row],[Start_Date]],0)</f>
        <v>44439</v>
      </c>
      <c r="J1136" s="1" t="str">
        <f>IF(tbl_Subscriptions[[#This Row],[Cancel_Date]]="","",EOMONTH(tbl_Subscriptions[[#This Row],[Cancel_Date]],0))</f>
        <v/>
      </c>
    </row>
    <row r="1137" spans="1:10" x14ac:dyDescent="0.25">
      <c r="A1137" t="s">
        <v>3167</v>
      </c>
      <c r="B1137" t="s">
        <v>317</v>
      </c>
      <c r="C1137" t="s">
        <v>2034</v>
      </c>
      <c r="D1137" s="1">
        <v>44903</v>
      </c>
      <c r="H1137" t="b">
        <v>0</v>
      </c>
      <c r="I1137" s="1">
        <f>EOMONTH(tbl_Subscriptions[[#This Row],[Start_Date]],0)</f>
        <v>44926</v>
      </c>
      <c r="J1137" s="1" t="str">
        <f>IF(tbl_Subscriptions[[#This Row],[Cancel_Date]]="","",EOMONTH(tbl_Subscriptions[[#This Row],[Cancel_Date]],0))</f>
        <v/>
      </c>
    </row>
    <row r="1138" spans="1:10" x14ac:dyDescent="0.25">
      <c r="A1138" t="s">
        <v>3168</v>
      </c>
      <c r="B1138" t="s">
        <v>1209</v>
      </c>
      <c r="C1138" t="s">
        <v>2031</v>
      </c>
      <c r="D1138" s="1">
        <v>44918</v>
      </c>
      <c r="H1138" t="b">
        <v>0</v>
      </c>
      <c r="I1138" s="1">
        <f>EOMONTH(tbl_Subscriptions[[#This Row],[Start_Date]],0)</f>
        <v>44926</v>
      </c>
      <c r="J1138" s="1" t="str">
        <f>IF(tbl_Subscriptions[[#This Row],[Cancel_Date]]="","",EOMONTH(tbl_Subscriptions[[#This Row],[Cancel_Date]],0))</f>
        <v/>
      </c>
    </row>
    <row r="1139" spans="1:10" x14ac:dyDescent="0.25">
      <c r="A1139" t="s">
        <v>3169</v>
      </c>
      <c r="B1139" t="s">
        <v>1755</v>
      </c>
      <c r="C1139" t="s">
        <v>2027</v>
      </c>
      <c r="D1139" s="1">
        <v>44697</v>
      </c>
      <c r="H1139" t="b">
        <v>0</v>
      </c>
      <c r="I1139" s="1">
        <f>EOMONTH(tbl_Subscriptions[[#This Row],[Start_Date]],0)</f>
        <v>44712</v>
      </c>
      <c r="J1139" s="1" t="str">
        <f>IF(tbl_Subscriptions[[#This Row],[Cancel_Date]]="","",EOMONTH(tbl_Subscriptions[[#This Row],[Cancel_Date]],0))</f>
        <v/>
      </c>
    </row>
    <row r="1140" spans="1:10" x14ac:dyDescent="0.25">
      <c r="A1140" t="s">
        <v>3170</v>
      </c>
      <c r="B1140" t="s">
        <v>664</v>
      </c>
      <c r="C1140" t="s">
        <v>2031</v>
      </c>
      <c r="D1140" s="1">
        <v>44521</v>
      </c>
      <c r="H1140" t="b">
        <v>0</v>
      </c>
      <c r="I1140" s="1">
        <f>EOMONTH(tbl_Subscriptions[[#This Row],[Start_Date]],0)</f>
        <v>44530</v>
      </c>
      <c r="J1140" s="1" t="str">
        <f>IF(tbl_Subscriptions[[#This Row],[Cancel_Date]]="","",EOMONTH(tbl_Subscriptions[[#This Row],[Cancel_Date]],0))</f>
        <v/>
      </c>
    </row>
    <row r="1141" spans="1:10" x14ac:dyDescent="0.25">
      <c r="A1141" t="s">
        <v>3171</v>
      </c>
      <c r="B1141" t="s">
        <v>741</v>
      </c>
      <c r="C1141" t="s">
        <v>2034</v>
      </c>
      <c r="D1141" s="1">
        <v>44688</v>
      </c>
      <c r="H1141" t="b">
        <v>0</v>
      </c>
      <c r="I1141" s="1">
        <f>EOMONTH(tbl_Subscriptions[[#This Row],[Start_Date]],0)</f>
        <v>44712</v>
      </c>
      <c r="J1141" s="1" t="str">
        <f>IF(tbl_Subscriptions[[#This Row],[Cancel_Date]]="","",EOMONTH(tbl_Subscriptions[[#This Row],[Cancel_Date]],0))</f>
        <v/>
      </c>
    </row>
    <row r="1142" spans="1:10" x14ac:dyDescent="0.25">
      <c r="A1142" t="s">
        <v>3172</v>
      </c>
      <c r="B1142" t="s">
        <v>1090</v>
      </c>
      <c r="C1142" t="s">
        <v>2027</v>
      </c>
      <c r="D1142" s="1">
        <v>44554</v>
      </c>
      <c r="E1142">
        <v>44761</v>
      </c>
      <c r="F1142">
        <v>44761</v>
      </c>
      <c r="G1142" t="s">
        <v>2041</v>
      </c>
      <c r="H1142" t="b">
        <v>0</v>
      </c>
      <c r="I1142" s="1">
        <f>EOMONTH(tbl_Subscriptions[[#This Row],[Start_Date]],0)</f>
        <v>44561</v>
      </c>
      <c r="J1142" s="1">
        <f>IF(tbl_Subscriptions[[#This Row],[Cancel_Date]]="","",EOMONTH(tbl_Subscriptions[[#This Row],[Cancel_Date]],0))</f>
        <v>44773</v>
      </c>
    </row>
    <row r="1143" spans="1:10" x14ac:dyDescent="0.25">
      <c r="A1143" t="s">
        <v>3173</v>
      </c>
      <c r="B1143" t="s">
        <v>656</v>
      </c>
      <c r="C1143" t="s">
        <v>2031</v>
      </c>
      <c r="D1143" s="1">
        <v>44770</v>
      </c>
      <c r="H1143" t="b">
        <v>0</v>
      </c>
      <c r="I1143" s="1">
        <f>EOMONTH(tbl_Subscriptions[[#This Row],[Start_Date]],0)</f>
        <v>44773</v>
      </c>
      <c r="J1143" s="1" t="str">
        <f>IF(tbl_Subscriptions[[#This Row],[Cancel_Date]]="","",EOMONTH(tbl_Subscriptions[[#This Row],[Cancel_Date]],0))</f>
        <v/>
      </c>
    </row>
    <row r="1144" spans="1:10" x14ac:dyDescent="0.25">
      <c r="A1144" t="s">
        <v>3174</v>
      </c>
      <c r="B1144" t="s">
        <v>257</v>
      </c>
      <c r="C1144" t="s">
        <v>2027</v>
      </c>
      <c r="D1144" s="1">
        <v>45011</v>
      </c>
      <c r="H1144" t="b">
        <v>0</v>
      </c>
      <c r="I1144" s="1">
        <f>EOMONTH(tbl_Subscriptions[[#This Row],[Start_Date]],0)</f>
        <v>45016</v>
      </c>
      <c r="J1144" s="1" t="str">
        <f>IF(tbl_Subscriptions[[#This Row],[Cancel_Date]]="","",EOMONTH(tbl_Subscriptions[[#This Row],[Cancel_Date]],0))</f>
        <v/>
      </c>
    </row>
    <row r="1145" spans="1:10" x14ac:dyDescent="0.25">
      <c r="A1145" t="s">
        <v>3175</v>
      </c>
      <c r="B1145" t="s">
        <v>1049</v>
      </c>
      <c r="C1145" t="s">
        <v>2027</v>
      </c>
      <c r="D1145" s="1">
        <v>44935</v>
      </c>
      <c r="H1145" t="b">
        <v>0</v>
      </c>
      <c r="I1145" s="1">
        <f>EOMONTH(tbl_Subscriptions[[#This Row],[Start_Date]],0)</f>
        <v>44957</v>
      </c>
      <c r="J1145" s="1" t="str">
        <f>IF(tbl_Subscriptions[[#This Row],[Cancel_Date]]="","",EOMONTH(tbl_Subscriptions[[#This Row],[Cancel_Date]],0))</f>
        <v/>
      </c>
    </row>
    <row r="1146" spans="1:10" x14ac:dyDescent="0.25">
      <c r="A1146" t="s">
        <v>3176</v>
      </c>
      <c r="B1146" t="s">
        <v>482</v>
      </c>
      <c r="C1146" t="s">
        <v>2027</v>
      </c>
      <c r="D1146" s="1">
        <v>44477</v>
      </c>
      <c r="H1146" t="b">
        <v>0</v>
      </c>
      <c r="I1146" s="1">
        <f>EOMONTH(tbl_Subscriptions[[#This Row],[Start_Date]],0)</f>
        <v>44500</v>
      </c>
      <c r="J1146" s="1" t="str">
        <f>IF(tbl_Subscriptions[[#This Row],[Cancel_Date]]="","",EOMONTH(tbl_Subscriptions[[#This Row],[Cancel_Date]],0))</f>
        <v/>
      </c>
    </row>
    <row r="1147" spans="1:10" x14ac:dyDescent="0.25">
      <c r="A1147" t="s">
        <v>3177</v>
      </c>
      <c r="B1147" t="s">
        <v>471</v>
      </c>
      <c r="C1147" t="s">
        <v>2031</v>
      </c>
      <c r="D1147" s="1">
        <v>44491</v>
      </c>
      <c r="E1147">
        <v>44676</v>
      </c>
      <c r="F1147">
        <v>44676</v>
      </c>
      <c r="G1147" t="s">
        <v>2028</v>
      </c>
      <c r="H1147" t="b">
        <v>0</v>
      </c>
      <c r="I1147" s="1">
        <f>EOMONTH(tbl_Subscriptions[[#This Row],[Start_Date]],0)</f>
        <v>44500</v>
      </c>
      <c r="J1147" s="1">
        <f>IF(tbl_Subscriptions[[#This Row],[Cancel_Date]]="","",EOMONTH(tbl_Subscriptions[[#This Row],[Cancel_Date]],0))</f>
        <v>44681</v>
      </c>
    </row>
    <row r="1148" spans="1:10" x14ac:dyDescent="0.25">
      <c r="A1148" t="s">
        <v>3178</v>
      </c>
      <c r="B1148" t="s">
        <v>802</v>
      </c>
      <c r="C1148" t="s">
        <v>2034</v>
      </c>
      <c r="D1148" s="1">
        <v>44321</v>
      </c>
      <c r="E1148">
        <v>44420</v>
      </c>
      <c r="F1148">
        <v>44420</v>
      </c>
      <c r="G1148" t="s">
        <v>2041</v>
      </c>
      <c r="H1148" t="b">
        <v>0</v>
      </c>
      <c r="I1148" s="1">
        <f>EOMONTH(tbl_Subscriptions[[#This Row],[Start_Date]],0)</f>
        <v>44347</v>
      </c>
      <c r="J1148" s="1">
        <f>IF(tbl_Subscriptions[[#This Row],[Cancel_Date]]="","",EOMONTH(tbl_Subscriptions[[#This Row],[Cancel_Date]],0))</f>
        <v>44439</v>
      </c>
    </row>
    <row r="1149" spans="1:10" x14ac:dyDescent="0.25">
      <c r="A1149" t="s">
        <v>3179</v>
      </c>
      <c r="B1149" t="s">
        <v>915</v>
      </c>
      <c r="C1149" t="s">
        <v>2031</v>
      </c>
      <c r="D1149" s="1">
        <v>44784</v>
      </c>
      <c r="E1149">
        <v>44818</v>
      </c>
      <c r="F1149">
        <v>44818</v>
      </c>
      <c r="G1149" t="s">
        <v>2037</v>
      </c>
      <c r="H1149" t="b">
        <v>0</v>
      </c>
      <c r="I1149" s="1">
        <f>EOMONTH(tbl_Subscriptions[[#This Row],[Start_Date]],0)</f>
        <v>44804</v>
      </c>
      <c r="J1149" s="1">
        <f>IF(tbl_Subscriptions[[#This Row],[Cancel_Date]]="","",EOMONTH(tbl_Subscriptions[[#This Row],[Cancel_Date]],0))</f>
        <v>44834</v>
      </c>
    </row>
    <row r="1150" spans="1:10" x14ac:dyDescent="0.25">
      <c r="A1150" t="s">
        <v>3180</v>
      </c>
      <c r="B1150" t="s">
        <v>389</v>
      </c>
      <c r="C1150" t="s">
        <v>2034</v>
      </c>
      <c r="D1150" s="1">
        <v>44889</v>
      </c>
      <c r="H1150" t="b">
        <v>0</v>
      </c>
      <c r="I1150" s="1">
        <f>EOMONTH(tbl_Subscriptions[[#This Row],[Start_Date]],0)</f>
        <v>44895</v>
      </c>
      <c r="J1150" s="1" t="str">
        <f>IF(tbl_Subscriptions[[#This Row],[Cancel_Date]]="","",EOMONTH(tbl_Subscriptions[[#This Row],[Cancel_Date]],0))</f>
        <v/>
      </c>
    </row>
    <row r="1151" spans="1:10" x14ac:dyDescent="0.25">
      <c r="A1151" t="s">
        <v>3181</v>
      </c>
      <c r="B1151" t="s">
        <v>1591</v>
      </c>
      <c r="C1151" t="s">
        <v>2031</v>
      </c>
      <c r="D1151" s="1">
        <v>44753</v>
      </c>
      <c r="H1151" t="b">
        <v>0</v>
      </c>
      <c r="I1151" s="1">
        <f>EOMONTH(tbl_Subscriptions[[#This Row],[Start_Date]],0)</f>
        <v>44773</v>
      </c>
      <c r="J1151" s="1" t="str">
        <f>IF(tbl_Subscriptions[[#This Row],[Cancel_Date]]="","",EOMONTH(tbl_Subscriptions[[#This Row],[Cancel_Date]],0))</f>
        <v/>
      </c>
    </row>
    <row r="1152" spans="1:10" x14ac:dyDescent="0.25">
      <c r="A1152" t="s">
        <v>3182</v>
      </c>
      <c r="B1152" t="s">
        <v>505</v>
      </c>
      <c r="C1152" t="s">
        <v>2031</v>
      </c>
      <c r="D1152" s="1">
        <v>44585</v>
      </c>
      <c r="H1152" t="b">
        <v>1</v>
      </c>
      <c r="I1152" s="1">
        <f>EOMONTH(tbl_Subscriptions[[#This Row],[Start_Date]],0)</f>
        <v>44592</v>
      </c>
      <c r="J1152" s="1" t="str">
        <f>IF(tbl_Subscriptions[[#This Row],[Cancel_Date]]="","",EOMONTH(tbl_Subscriptions[[#This Row],[Cancel_Date]],0))</f>
        <v/>
      </c>
    </row>
    <row r="1153" spans="1:10" x14ac:dyDescent="0.25">
      <c r="A1153" t="s">
        <v>3183</v>
      </c>
      <c r="B1153" t="s">
        <v>1253</v>
      </c>
      <c r="C1153" t="s">
        <v>2031</v>
      </c>
      <c r="D1153" s="1">
        <v>44601</v>
      </c>
      <c r="E1153">
        <v>44851</v>
      </c>
      <c r="F1153">
        <v>44851</v>
      </c>
      <c r="G1153" t="s">
        <v>2041</v>
      </c>
      <c r="H1153" t="b">
        <v>0</v>
      </c>
      <c r="I1153" s="1">
        <f>EOMONTH(tbl_Subscriptions[[#This Row],[Start_Date]],0)</f>
        <v>44620</v>
      </c>
      <c r="J1153" s="1">
        <f>IF(tbl_Subscriptions[[#This Row],[Cancel_Date]]="","",EOMONTH(tbl_Subscriptions[[#This Row],[Cancel_Date]],0))</f>
        <v>44865</v>
      </c>
    </row>
    <row r="1154" spans="1:10" x14ac:dyDescent="0.25">
      <c r="A1154" t="s">
        <v>3184</v>
      </c>
      <c r="B1154" t="s">
        <v>183</v>
      </c>
      <c r="C1154" t="s">
        <v>2034</v>
      </c>
      <c r="D1154" s="1">
        <v>45035</v>
      </c>
      <c r="H1154" t="b">
        <v>0</v>
      </c>
      <c r="I1154" s="1">
        <f>EOMONTH(tbl_Subscriptions[[#This Row],[Start_Date]],0)</f>
        <v>45046</v>
      </c>
      <c r="J1154" s="1" t="str">
        <f>IF(tbl_Subscriptions[[#This Row],[Cancel_Date]]="","",EOMONTH(tbl_Subscriptions[[#This Row],[Cancel_Date]],0))</f>
        <v/>
      </c>
    </row>
    <row r="1155" spans="1:10" x14ac:dyDescent="0.25">
      <c r="A1155" t="s">
        <v>3185</v>
      </c>
      <c r="B1155" t="s">
        <v>1167</v>
      </c>
      <c r="C1155" t="s">
        <v>2031</v>
      </c>
      <c r="D1155" s="1">
        <v>44550</v>
      </c>
      <c r="H1155" t="b">
        <v>1</v>
      </c>
      <c r="I1155" s="1">
        <f>EOMONTH(tbl_Subscriptions[[#This Row],[Start_Date]],0)</f>
        <v>44561</v>
      </c>
      <c r="J1155" s="1" t="str">
        <f>IF(tbl_Subscriptions[[#This Row],[Cancel_Date]]="","",EOMONTH(tbl_Subscriptions[[#This Row],[Cancel_Date]],0))</f>
        <v/>
      </c>
    </row>
    <row r="1156" spans="1:10" x14ac:dyDescent="0.25">
      <c r="A1156" t="s">
        <v>3186</v>
      </c>
      <c r="B1156" t="s">
        <v>1379</v>
      </c>
      <c r="C1156" t="s">
        <v>2027</v>
      </c>
      <c r="D1156" s="1">
        <v>44988</v>
      </c>
      <c r="H1156" t="b">
        <v>0</v>
      </c>
      <c r="I1156" s="1">
        <f>EOMONTH(tbl_Subscriptions[[#This Row],[Start_Date]],0)</f>
        <v>45016</v>
      </c>
      <c r="J1156" s="1" t="str">
        <f>IF(tbl_Subscriptions[[#This Row],[Cancel_Date]]="","",EOMONTH(tbl_Subscriptions[[#This Row],[Cancel_Date]],0))</f>
        <v/>
      </c>
    </row>
    <row r="1157" spans="1:10" x14ac:dyDescent="0.25">
      <c r="A1157" t="s">
        <v>3187</v>
      </c>
      <c r="B1157" t="s">
        <v>210</v>
      </c>
      <c r="C1157" t="s">
        <v>2031</v>
      </c>
      <c r="D1157" s="1">
        <v>45020</v>
      </c>
      <c r="E1157">
        <v>45273</v>
      </c>
      <c r="F1157">
        <v>45273</v>
      </c>
      <c r="G1157" t="s">
        <v>2041</v>
      </c>
      <c r="H1157" t="b">
        <v>0</v>
      </c>
      <c r="I1157" s="1">
        <f>EOMONTH(tbl_Subscriptions[[#This Row],[Start_Date]],0)</f>
        <v>45046</v>
      </c>
      <c r="J1157" s="1">
        <f>IF(tbl_Subscriptions[[#This Row],[Cancel_Date]]="","",EOMONTH(tbl_Subscriptions[[#This Row],[Cancel_Date]],0))</f>
        <v>45291</v>
      </c>
    </row>
    <row r="1158" spans="1:10" x14ac:dyDescent="0.25">
      <c r="A1158" t="s">
        <v>3188</v>
      </c>
      <c r="B1158" t="s">
        <v>748</v>
      </c>
      <c r="C1158" t="s">
        <v>2027</v>
      </c>
      <c r="D1158" s="1">
        <v>44346</v>
      </c>
      <c r="E1158">
        <v>44575</v>
      </c>
      <c r="F1158">
        <v>44575</v>
      </c>
      <c r="G1158" t="s">
        <v>2041</v>
      </c>
      <c r="H1158" t="b">
        <v>0</v>
      </c>
      <c r="I1158" s="1">
        <f>EOMONTH(tbl_Subscriptions[[#This Row],[Start_Date]],0)</f>
        <v>44347</v>
      </c>
      <c r="J1158" s="1">
        <f>IF(tbl_Subscriptions[[#This Row],[Cancel_Date]]="","",EOMONTH(tbl_Subscriptions[[#This Row],[Cancel_Date]],0))</f>
        <v>44592</v>
      </c>
    </row>
    <row r="1159" spans="1:10" x14ac:dyDescent="0.25">
      <c r="A1159" t="s">
        <v>3189</v>
      </c>
      <c r="B1159" t="s">
        <v>232</v>
      </c>
      <c r="C1159" t="s">
        <v>2034</v>
      </c>
      <c r="D1159" s="1">
        <v>44494</v>
      </c>
      <c r="E1159">
        <v>44564</v>
      </c>
      <c r="F1159">
        <v>44564</v>
      </c>
      <c r="G1159" t="s">
        <v>2041</v>
      </c>
      <c r="H1159" t="b">
        <v>0</v>
      </c>
      <c r="I1159" s="1">
        <f>EOMONTH(tbl_Subscriptions[[#This Row],[Start_Date]],0)</f>
        <v>44500</v>
      </c>
      <c r="J1159" s="1">
        <f>IF(tbl_Subscriptions[[#This Row],[Cancel_Date]]="","",EOMONTH(tbl_Subscriptions[[#This Row],[Cancel_Date]],0))</f>
        <v>44592</v>
      </c>
    </row>
    <row r="1160" spans="1:10" x14ac:dyDescent="0.25">
      <c r="A1160" t="s">
        <v>3190</v>
      </c>
      <c r="B1160" t="s">
        <v>592</v>
      </c>
      <c r="C1160" t="s">
        <v>2034</v>
      </c>
      <c r="D1160" s="1">
        <v>44240</v>
      </c>
      <c r="H1160" t="b">
        <v>0</v>
      </c>
      <c r="I1160" s="1">
        <f>EOMONTH(tbl_Subscriptions[[#This Row],[Start_Date]],0)</f>
        <v>44255</v>
      </c>
      <c r="J1160" s="1" t="str">
        <f>IF(tbl_Subscriptions[[#This Row],[Cancel_Date]]="","",EOMONTH(tbl_Subscriptions[[#This Row],[Cancel_Date]],0))</f>
        <v/>
      </c>
    </row>
    <row r="1161" spans="1:10" x14ac:dyDescent="0.25">
      <c r="A1161" t="s">
        <v>3191</v>
      </c>
      <c r="B1161" t="s">
        <v>1370</v>
      </c>
      <c r="C1161" t="s">
        <v>2031</v>
      </c>
      <c r="D1161" s="1">
        <v>44491</v>
      </c>
      <c r="H1161" t="b">
        <v>0</v>
      </c>
      <c r="I1161" s="1">
        <f>EOMONTH(tbl_Subscriptions[[#This Row],[Start_Date]],0)</f>
        <v>44500</v>
      </c>
      <c r="J1161" s="1" t="str">
        <f>IF(tbl_Subscriptions[[#This Row],[Cancel_Date]]="","",EOMONTH(tbl_Subscriptions[[#This Row],[Cancel_Date]],0))</f>
        <v/>
      </c>
    </row>
    <row r="1162" spans="1:10" x14ac:dyDescent="0.25">
      <c r="A1162" t="s">
        <v>3192</v>
      </c>
      <c r="B1162" t="s">
        <v>975</v>
      </c>
      <c r="C1162" t="s">
        <v>2031</v>
      </c>
      <c r="D1162" s="1">
        <v>44928</v>
      </c>
      <c r="H1162" t="b">
        <v>1</v>
      </c>
      <c r="I1162" s="1">
        <f>EOMONTH(tbl_Subscriptions[[#This Row],[Start_Date]],0)</f>
        <v>44957</v>
      </c>
      <c r="J1162" s="1" t="str">
        <f>IF(tbl_Subscriptions[[#This Row],[Cancel_Date]]="","",EOMONTH(tbl_Subscriptions[[#This Row],[Cancel_Date]],0))</f>
        <v/>
      </c>
    </row>
    <row r="1163" spans="1:10" x14ac:dyDescent="0.25">
      <c r="A1163" t="s">
        <v>3193</v>
      </c>
      <c r="B1163" t="s">
        <v>399</v>
      </c>
      <c r="C1163" t="s">
        <v>2031</v>
      </c>
      <c r="D1163" s="1">
        <v>44277</v>
      </c>
      <c r="H1163" t="b">
        <v>0</v>
      </c>
      <c r="I1163" s="1">
        <f>EOMONTH(tbl_Subscriptions[[#This Row],[Start_Date]],0)</f>
        <v>44286</v>
      </c>
      <c r="J1163" s="1" t="str">
        <f>IF(tbl_Subscriptions[[#This Row],[Cancel_Date]]="","",EOMONTH(tbl_Subscriptions[[#This Row],[Cancel_Date]],0))</f>
        <v/>
      </c>
    </row>
    <row r="1164" spans="1:10" x14ac:dyDescent="0.25">
      <c r="A1164" t="s">
        <v>3194</v>
      </c>
      <c r="B1164" t="s">
        <v>691</v>
      </c>
      <c r="C1164" t="s">
        <v>2027</v>
      </c>
      <c r="D1164" s="1">
        <v>44551</v>
      </c>
      <c r="H1164" t="b">
        <v>1</v>
      </c>
      <c r="I1164" s="1">
        <f>EOMONTH(tbl_Subscriptions[[#This Row],[Start_Date]],0)</f>
        <v>44561</v>
      </c>
      <c r="J1164" s="1" t="str">
        <f>IF(tbl_Subscriptions[[#This Row],[Cancel_Date]]="","",EOMONTH(tbl_Subscriptions[[#This Row],[Cancel_Date]],0))</f>
        <v/>
      </c>
    </row>
    <row r="1165" spans="1:10" x14ac:dyDescent="0.25">
      <c r="A1165" t="s">
        <v>3195</v>
      </c>
      <c r="B1165" t="s">
        <v>1620</v>
      </c>
      <c r="C1165" t="s">
        <v>2034</v>
      </c>
      <c r="D1165" s="1">
        <v>44649</v>
      </c>
      <c r="E1165">
        <v>44816</v>
      </c>
      <c r="F1165">
        <v>44816</v>
      </c>
      <c r="G1165" t="s">
        <v>2041</v>
      </c>
      <c r="H1165" t="b">
        <v>0</v>
      </c>
      <c r="I1165" s="1">
        <f>EOMONTH(tbl_Subscriptions[[#This Row],[Start_Date]],0)</f>
        <v>44651</v>
      </c>
      <c r="J1165" s="1">
        <f>IF(tbl_Subscriptions[[#This Row],[Cancel_Date]]="","",EOMONTH(tbl_Subscriptions[[#This Row],[Cancel_Date]],0))</f>
        <v>44834</v>
      </c>
    </row>
    <row r="1166" spans="1:10" x14ac:dyDescent="0.25">
      <c r="A1166" t="s">
        <v>3196</v>
      </c>
      <c r="B1166" t="s">
        <v>816</v>
      </c>
      <c r="C1166" t="s">
        <v>2027</v>
      </c>
      <c r="D1166" s="1">
        <v>44868</v>
      </c>
      <c r="E1166">
        <v>44933</v>
      </c>
      <c r="F1166">
        <v>44933</v>
      </c>
      <c r="G1166" t="s">
        <v>2028</v>
      </c>
      <c r="H1166" t="b">
        <v>0</v>
      </c>
      <c r="I1166" s="1">
        <f>EOMONTH(tbl_Subscriptions[[#This Row],[Start_Date]],0)</f>
        <v>44895</v>
      </c>
      <c r="J1166" s="1">
        <f>IF(tbl_Subscriptions[[#This Row],[Cancel_Date]]="","",EOMONTH(tbl_Subscriptions[[#This Row],[Cancel_Date]],0))</f>
        <v>44957</v>
      </c>
    </row>
    <row r="1167" spans="1:10" x14ac:dyDescent="0.25">
      <c r="A1167" t="s">
        <v>3197</v>
      </c>
      <c r="B1167" t="s">
        <v>257</v>
      </c>
      <c r="C1167" t="s">
        <v>2027</v>
      </c>
      <c r="D1167" s="1">
        <v>44459</v>
      </c>
      <c r="E1167">
        <v>44545</v>
      </c>
      <c r="F1167">
        <v>44545</v>
      </c>
      <c r="G1167" t="s">
        <v>2037</v>
      </c>
      <c r="H1167" t="b">
        <v>0</v>
      </c>
      <c r="I1167" s="1">
        <f>EOMONTH(tbl_Subscriptions[[#This Row],[Start_Date]],0)</f>
        <v>44469</v>
      </c>
      <c r="J1167" s="1">
        <f>IF(tbl_Subscriptions[[#This Row],[Cancel_Date]]="","",EOMONTH(tbl_Subscriptions[[#This Row],[Cancel_Date]],0))</f>
        <v>44561</v>
      </c>
    </row>
    <row r="1168" spans="1:10" x14ac:dyDescent="0.25">
      <c r="A1168" t="s">
        <v>3198</v>
      </c>
      <c r="B1168" t="s">
        <v>1574</v>
      </c>
      <c r="C1168" t="s">
        <v>2031</v>
      </c>
      <c r="D1168" s="1">
        <v>44962</v>
      </c>
      <c r="H1168" t="b">
        <v>0</v>
      </c>
      <c r="I1168" s="1">
        <f>EOMONTH(tbl_Subscriptions[[#This Row],[Start_Date]],0)</f>
        <v>44985</v>
      </c>
      <c r="J1168" s="1" t="str">
        <f>IF(tbl_Subscriptions[[#This Row],[Cancel_Date]]="","",EOMONTH(tbl_Subscriptions[[#This Row],[Cancel_Date]],0))</f>
        <v/>
      </c>
    </row>
    <row r="1169" spans="1:10" x14ac:dyDescent="0.25">
      <c r="A1169" t="s">
        <v>3199</v>
      </c>
      <c r="B1169" t="s">
        <v>718</v>
      </c>
      <c r="C1169" t="s">
        <v>2031</v>
      </c>
      <c r="D1169" s="1">
        <v>44687</v>
      </c>
      <c r="H1169" t="b">
        <v>0</v>
      </c>
      <c r="I1169" s="1">
        <f>EOMONTH(tbl_Subscriptions[[#This Row],[Start_Date]],0)</f>
        <v>44712</v>
      </c>
      <c r="J1169" s="1" t="str">
        <f>IF(tbl_Subscriptions[[#This Row],[Cancel_Date]]="","",EOMONTH(tbl_Subscriptions[[#This Row],[Cancel_Date]],0))</f>
        <v/>
      </c>
    </row>
    <row r="1170" spans="1:10" x14ac:dyDescent="0.25">
      <c r="A1170" t="s">
        <v>3200</v>
      </c>
      <c r="B1170" t="s">
        <v>1124</v>
      </c>
      <c r="C1170" t="s">
        <v>2027</v>
      </c>
      <c r="D1170" s="1">
        <v>44416</v>
      </c>
      <c r="H1170" t="b">
        <v>0</v>
      </c>
      <c r="I1170" s="1">
        <f>EOMONTH(tbl_Subscriptions[[#This Row],[Start_Date]],0)</f>
        <v>44439</v>
      </c>
      <c r="J1170" s="1" t="str">
        <f>IF(tbl_Subscriptions[[#This Row],[Cancel_Date]]="","",EOMONTH(tbl_Subscriptions[[#This Row],[Cancel_Date]],0))</f>
        <v/>
      </c>
    </row>
    <row r="1171" spans="1:10" x14ac:dyDescent="0.25">
      <c r="A1171" t="s">
        <v>3201</v>
      </c>
      <c r="B1171" t="s">
        <v>1405</v>
      </c>
      <c r="C1171" t="s">
        <v>2027</v>
      </c>
      <c r="D1171" s="1">
        <v>44403</v>
      </c>
      <c r="H1171" t="b">
        <v>0</v>
      </c>
      <c r="I1171" s="1">
        <f>EOMONTH(tbl_Subscriptions[[#This Row],[Start_Date]],0)</f>
        <v>44408</v>
      </c>
      <c r="J1171" s="1" t="str">
        <f>IF(tbl_Subscriptions[[#This Row],[Cancel_Date]]="","",EOMONTH(tbl_Subscriptions[[#This Row],[Cancel_Date]],0))</f>
        <v/>
      </c>
    </row>
    <row r="1172" spans="1:10" x14ac:dyDescent="0.25">
      <c r="A1172" t="s">
        <v>3202</v>
      </c>
      <c r="B1172" t="s">
        <v>523</v>
      </c>
      <c r="C1172" t="s">
        <v>2031</v>
      </c>
      <c r="D1172" s="1">
        <v>45044</v>
      </c>
      <c r="E1172">
        <v>45151</v>
      </c>
      <c r="F1172">
        <v>45151</v>
      </c>
      <c r="G1172" t="s">
        <v>2028</v>
      </c>
      <c r="H1172" t="b">
        <v>0</v>
      </c>
      <c r="I1172" s="1">
        <f>EOMONTH(tbl_Subscriptions[[#This Row],[Start_Date]],0)</f>
        <v>45046</v>
      </c>
      <c r="J1172" s="1">
        <f>IF(tbl_Subscriptions[[#This Row],[Cancel_Date]]="","",EOMONTH(tbl_Subscriptions[[#This Row],[Cancel_Date]],0))</f>
        <v>45169</v>
      </c>
    </row>
    <row r="1173" spans="1:10" x14ac:dyDescent="0.25">
      <c r="A1173" t="s">
        <v>3203</v>
      </c>
      <c r="B1173" t="s">
        <v>220</v>
      </c>
      <c r="C1173" t="s">
        <v>2031</v>
      </c>
      <c r="D1173" s="1">
        <v>44748</v>
      </c>
      <c r="H1173" t="b">
        <v>0</v>
      </c>
      <c r="I1173" s="1">
        <f>EOMONTH(tbl_Subscriptions[[#This Row],[Start_Date]],0)</f>
        <v>44773</v>
      </c>
      <c r="J1173" s="1" t="str">
        <f>IF(tbl_Subscriptions[[#This Row],[Cancel_Date]]="","",EOMONTH(tbl_Subscriptions[[#This Row],[Cancel_Date]],0))</f>
        <v/>
      </c>
    </row>
    <row r="1174" spans="1:10" x14ac:dyDescent="0.25">
      <c r="A1174" t="s">
        <v>3204</v>
      </c>
      <c r="B1174" t="s">
        <v>938</v>
      </c>
      <c r="C1174" t="s">
        <v>2027</v>
      </c>
      <c r="D1174" s="1">
        <v>44474</v>
      </c>
      <c r="E1174">
        <v>44556</v>
      </c>
      <c r="F1174">
        <v>44556</v>
      </c>
      <c r="G1174" t="s">
        <v>2041</v>
      </c>
      <c r="H1174" t="b">
        <v>0</v>
      </c>
      <c r="I1174" s="1">
        <f>EOMONTH(tbl_Subscriptions[[#This Row],[Start_Date]],0)</f>
        <v>44500</v>
      </c>
      <c r="J1174" s="1">
        <f>IF(tbl_Subscriptions[[#This Row],[Cancel_Date]]="","",EOMONTH(tbl_Subscriptions[[#This Row],[Cancel_Date]],0))</f>
        <v>44561</v>
      </c>
    </row>
    <row r="1175" spans="1:10" x14ac:dyDescent="0.25">
      <c r="A1175" t="s">
        <v>3205</v>
      </c>
      <c r="B1175" t="s">
        <v>1546</v>
      </c>
      <c r="C1175" t="s">
        <v>2031</v>
      </c>
      <c r="D1175" s="1">
        <v>44772</v>
      </c>
      <c r="E1175">
        <v>45026</v>
      </c>
      <c r="F1175">
        <v>45026</v>
      </c>
      <c r="G1175" t="s">
        <v>2037</v>
      </c>
      <c r="H1175" t="b">
        <v>0</v>
      </c>
      <c r="I1175" s="1">
        <f>EOMONTH(tbl_Subscriptions[[#This Row],[Start_Date]],0)</f>
        <v>44773</v>
      </c>
      <c r="J1175" s="1">
        <f>IF(tbl_Subscriptions[[#This Row],[Cancel_Date]]="","",EOMONTH(tbl_Subscriptions[[#This Row],[Cancel_Date]],0))</f>
        <v>45046</v>
      </c>
    </row>
    <row r="1176" spans="1:10" x14ac:dyDescent="0.25">
      <c r="A1176" t="s">
        <v>3206</v>
      </c>
      <c r="B1176" t="s">
        <v>1686</v>
      </c>
      <c r="C1176" t="s">
        <v>2031</v>
      </c>
      <c r="D1176" s="1">
        <v>44909</v>
      </c>
      <c r="E1176">
        <v>44985</v>
      </c>
      <c r="F1176">
        <v>44985</v>
      </c>
      <c r="G1176" t="s">
        <v>2028</v>
      </c>
      <c r="H1176" t="b">
        <v>0</v>
      </c>
      <c r="I1176" s="1">
        <f>EOMONTH(tbl_Subscriptions[[#This Row],[Start_Date]],0)</f>
        <v>44926</v>
      </c>
      <c r="J1176" s="1">
        <f>IF(tbl_Subscriptions[[#This Row],[Cancel_Date]]="","",EOMONTH(tbl_Subscriptions[[#This Row],[Cancel_Date]],0))</f>
        <v>44985</v>
      </c>
    </row>
    <row r="1177" spans="1:10" x14ac:dyDescent="0.25">
      <c r="A1177" t="s">
        <v>3207</v>
      </c>
      <c r="B1177" t="s">
        <v>55</v>
      </c>
      <c r="C1177" t="s">
        <v>2027</v>
      </c>
      <c r="D1177" s="1">
        <v>44475</v>
      </c>
      <c r="E1177">
        <v>44616</v>
      </c>
      <c r="F1177">
        <v>44616</v>
      </c>
      <c r="G1177" t="s">
        <v>2041</v>
      </c>
      <c r="H1177" t="b">
        <v>0</v>
      </c>
      <c r="I1177" s="1">
        <f>EOMONTH(tbl_Subscriptions[[#This Row],[Start_Date]],0)</f>
        <v>44500</v>
      </c>
      <c r="J1177" s="1">
        <f>IF(tbl_Subscriptions[[#This Row],[Cancel_Date]]="","",EOMONTH(tbl_Subscriptions[[#This Row],[Cancel_Date]],0))</f>
        <v>44620</v>
      </c>
    </row>
    <row r="1178" spans="1:10" x14ac:dyDescent="0.25">
      <c r="A1178" t="s">
        <v>3208</v>
      </c>
      <c r="B1178" t="s">
        <v>662</v>
      </c>
      <c r="C1178" t="s">
        <v>2027</v>
      </c>
      <c r="D1178" s="1">
        <v>44337</v>
      </c>
      <c r="H1178" t="b">
        <v>0</v>
      </c>
      <c r="I1178" s="1">
        <f>EOMONTH(tbl_Subscriptions[[#This Row],[Start_Date]],0)</f>
        <v>44347</v>
      </c>
      <c r="J1178" s="1" t="str">
        <f>IF(tbl_Subscriptions[[#This Row],[Cancel_Date]]="","",EOMONTH(tbl_Subscriptions[[#This Row],[Cancel_Date]],0))</f>
        <v/>
      </c>
    </row>
    <row r="1179" spans="1:10" x14ac:dyDescent="0.25">
      <c r="A1179" t="s">
        <v>3209</v>
      </c>
      <c r="B1179" t="s">
        <v>1631</v>
      </c>
      <c r="C1179" t="s">
        <v>2034</v>
      </c>
      <c r="D1179" s="1">
        <v>44308</v>
      </c>
      <c r="H1179" t="b">
        <v>0</v>
      </c>
      <c r="I1179" s="1">
        <f>EOMONTH(tbl_Subscriptions[[#This Row],[Start_Date]],0)</f>
        <v>44316</v>
      </c>
      <c r="J1179" s="1" t="str">
        <f>IF(tbl_Subscriptions[[#This Row],[Cancel_Date]]="","",EOMONTH(tbl_Subscriptions[[#This Row],[Cancel_Date]],0))</f>
        <v/>
      </c>
    </row>
    <row r="1180" spans="1:10" x14ac:dyDescent="0.25">
      <c r="A1180" t="s">
        <v>3210</v>
      </c>
      <c r="B1180" t="s">
        <v>1643</v>
      </c>
      <c r="C1180" t="s">
        <v>2027</v>
      </c>
      <c r="D1180" s="1">
        <v>44827</v>
      </c>
      <c r="H1180" t="b">
        <v>0</v>
      </c>
      <c r="I1180" s="1">
        <f>EOMONTH(tbl_Subscriptions[[#This Row],[Start_Date]],0)</f>
        <v>44834</v>
      </c>
      <c r="J1180" s="1" t="str">
        <f>IF(tbl_Subscriptions[[#This Row],[Cancel_Date]]="","",EOMONTH(tbl_Subscriptions[[#This Row],[Cancel_Date]],0))</f>
        <v/>
      </c>
    </row>
    <row r="1181" spans="1:10" x14ac:dyDescent="0.25">
      <c r="A1181" t="s">
        <v>3211</v>
      </c>
      <c r="B1181" t="s">
        <v>2015</v>
      </c>
      <c r="C1181" t="s">
        <v>2031</v>
      </c>
      <c r="D1181" s="1">
        <v>44955</v>
      </c>
      <c r="H1181" t="b">
        <v>1</v>
      </c>
      <c r="I1181" s="1">
        <f>EOMONTH(tbl_Subscriptions[[#This Row],[Start_Date]],0)</f>
        <v>44957</v>
      </c>
      <c r="J1181" s="1" t="str">
        <f>IF(tbl_Subscriptions[[#This Row],[Cancel_Date]]="","",EOMONTH(tbl_Subscriptions[[#This Row],[Cancel_Date]],0))</f>
        <v/>
      </c>
    </row>
    <row r="1182" spans="1:10" x14ac:dyDescent="0.25">
      <c r="A1182" t="s">
        <v>3212</v>
      </c>
      <c r="B1182" t="s">
        <v>1444</v>
      </c>
      <c r="C1182" t="s">
        <v>2027</v>
      </c>
      <c r="D1182" s="1">
        <v>44797</v>
      </c>
      <c r="H1182" t="b">
        <v>0</v>
      </c>
      <c r="I1182" s="1">
        <f>EOMONTH(tbl_Subscriptions[[#This Row],[Start_Date]],0)</f>
        <v>44804</v>
      </c>
      <c r="J1182" s="1" t="str">
        <f>IF(tbl_Subscriptions[[#This Row],[Cancel_Date]]="","",EOMONTH(tbl_Subscriptions[[#This Row],[Cancel_Date]],0))</f>
        <v/>
      </c>
    </row>
    <row r="1183" spans="1:10" x14ac:dyDescent="0.25">
      <c r="A1183" t="s">
        <v>3213</v>
      </c>
      <c r="B1183" t="s">
        <v>783</v>
      </c>
      <c r="C1183" t="s">
        <v>2027</v>
      </c>
      <c r="D1183" s="1">
        <v>44442</v>
      </c>
      <c r="E1183">
        <v>44513</v>
      </c>
      <c r="F1183">
        <v>44513</v>
      </c>
      <c r="G1183" t="s">
        <v>2028</v>
      </c>
      <c r="H1183" t="b">
        <v>0</v>
      </c>
      <c r="I1183" s="1">
        <f>EOMONTH(tbl_Subscriptions[[#This Row],[Start_Date]],0)</f>
        <v>44469</v>
      </c>
      <c r="J1183" s="1">
        <f>IF(tbl_Subscriptions[[#This Row],[Cancel_Date]]="","",EOMONTH(tbl_Subscriptions[[#This Row],[Cancel_Date]],0))</f>
        <v>44530</v>
      </c>
    </row>
    <row r="1184" spans="1:10" x14ac:dyDescent="0.25">
      <c r="A1184" t="s">
        <v>3214</v>
      </c>
      <c r="B1184" t="s">
        <v>1898</v>
      </c>
      <c r="C1184" t="s">
        <v>2027</v>
      </c>
      <c r="D1184" s="1">
        <v>44445</v>
      </c>
      <c r="E1184">
        <v>44675</v>
      </c>
      <c r="F1184">
        <v>44675</v>
      </c>
      <c r="G1184" t="s">
        <v>2028</v>
      </c>
      <c r="H1184" t="b">
        <v>1</v>
      </c>
      <c r="I1184" s="1">
        <f>EOMONTH(tbl_Subscriptions[[#This Row],[Start_Date]],0)</f>
        <v>44469</v>
      </c>
      <c r="J1184" s="1">
        <f>IF(tbl_Subscriptions[[#This Row],[Cancel_Date]]="","",EOMONTH(tbl_Subscriptions[[#This Row],[Cancel_Date]],0))</f>
        <v>44681</v>
      </c>
    </row>
    <row r="1185" spans="1:10" x14ac:dyDescent="0.25">
      <c r="A1185" t="s">
        <v>3215</v>
      </c>
      <c r="B1185" t="s">
        <v>724</v>
      </c>
      <c r="C1185" t="s">
        <v>2034</v>
      </c>
      <c r="D1185" s="1">
        <v>44248</v>
      </c>
      <c r="H1185" t="b">
        <v>0</v>
      </c>
      <c r="I1185" s="1">
        <f>EOMONTH(tbl_Subscriptions[[#This Row],[Start_Date]],0)</f>
        <v>44255</v>
      </c>
      <c r="J1185" s="1" t="str">
        <f>IF(tbl_Subscriptions[[#This Row],[Cancel_Date]]="","",EOMONTH(tbl_Subscriptions[[#This Row],[Cancel_Date]],0))</f>
        <v/>
      </c>
    </row>
    <row r="1186" spans="1:10" x14ac:dyDescent="0.25">
      <c r="A1186" t="s">
        <v>3216</v>
      </c>
      <c r="B1186" t="s">
        <v>1218</v>
      </c>
      <c r="C1186" t="s">
        <v>2034</v>
      </c>
      <c r="D1186" s="1">
        <v>44882</v>
      </c>
      <c r="E1186">
        <v>45040</v>
      </c>
      <c r="F1186">
        <v>45040</v>
      </c>
      <c r="G1186" t="s">
        <v>2041</v>
      </c>
      <c r="H1186" t="b">
        <v>0</v>
      </c>
      <c r="I1186" s="1">
        <f>EOMONTH(tbl_Subscriptions[[#This Row],[Start_Date]],0)</f>
        <v>44895</v>
      </c>
      <c r="J1186" s="1">
        <f>IF(tbl_Subscriptions[[#This Row],[Cancel_Date]]="","",EOMONTH(tbl_Subscriptions[[#This Row],[Cancel_Date]],0))</f>
        <v>45046</v>
      </c>
    </row>
    <row r="1187" spans="1:10" x14ac:dyDescent="0.25">
      <c r="A1187" t="s">
        <v>3217</v>
      </c>
      <c r="B1187" t="s">
        <v>563</v>
      </c>
      <c r="C1187" t="s">
        <v>2031</v>
      </c>
      <c r="D1187" s="1">
        <v>44740</v>
      </c>
      <c r="H1187" t="b">
        <v>0</v>
      </c>
      <c r="I1187" s="1">
        <f>EOMONTH(tbl_Subscriptions[[#This Row],[Start_Date]],0)</f>
        <v>44742</v>
      </c>
      <c r="J1187" s="1" t="str">
        <f>IF(tbl_Subscriptions[[#This Row],[Cancel_Date]]="","",EOMONTH(tbl_Subscriptions[[#This Row],[Cancel_Date]],0))</f>
        <v/>
      </c>
    </row>
    <row r="1188" spans="1:10" x14ac:dyDescent="0.25">
      <c r="A1188" t="s">
        <v>3218</v>
      </c>
      <c r="B1188" t="s">
        <v>1612</v>
      </c>
      <c r="C1188" t="s">
        <v>2034</v>
      </c>
      <c r="D1188" s="1">
        <v>44428</v>
      </c>
      <c r="E1188">
        <v>44585</v>
      </c>
      <c r="F1188">
        <v>44585</v>
      </c>
      <c r="G1188" t="s">
        <v>2041</v>
      </c>
      <c r="H1188" t="b">
        <v>0</v>
      </c>
      <c r="I1188" s="1">
        <f>EOMONTH(tbl_Subscriptions[[#This Row],[Start_Date]],0)</f>
        <v>44439</v>
      </c>
      <c r="J1188" s="1">
        <f>IF(tbl_Subscriptions[[#This Row],[Cancel_Date]]="","",EOMONTH(tbl_Subscriptions[[#This Row],[Cancel_Date]],0))</f>
        <v>44592</v>
      </c>
    </row>
    <row r="1189" spans="1:10" x14ac:dyDescent="0.25">
      <c r="A1189" t="s">
        <v>3219</v>
      </c>
      <c r="B1189" t="s">
        <v>1509</v>
      </c>
      <c r="C1189" t="s">
        <v>2027</v>
      </c>
      <c r="D1189" s="1">
        <v>44850</v>
      </c>
      <c r="H1189" t="b">
        <v>0</v>
      </c>
      <c r="I1189" s="1">
        <f>EOMONTH(tbl_Subscriptions[[#This Row],[Start_Date]],0)</f>
        <v>44865</v>
      </c>
      <c r="J1189" s="1" t="str">
        <f>IF(tbl_Subscriptions[[#This Row],[Cancel_Date]]="","",EOMONTH(tbl_Subscriptions[[#This Row],[Cancel_Date]],0))</f>
        <v/>
      </c>
    </row>
    <row r="1190" spans="1:10" x14ac:dyDescent="0.25">
      <c r="A1190" t="s">
        <v>3220</v>
      </c>
      <c r="B1190" t="s">
        <v>1243</v>
      </c>
      <c r="C1190" t="s">
        <v>2034</v>
      </c>
      <c r="D1190" s="1">
        <v>44435</v>
      </c>
      <c r="H1190" t="b">
        <v>0</v>
      </c>
      <c r="I1190" s="1">
        <f>EOMONTH(tbl_Subscriptions[[#This Row],[Start_Date]],0)</f>
        <v>44439</v>
      </c>
      <c r="J1190" s="1" t="str">
        <f>IF(tbl_Subscriptions[[#This Row],[Cancel_Date]]="","",EOMONTH(tbl_Subscriptions[[#This Row],[Cancel_Date]],0))</f>
        <v/>
      </c>
    </row>
    <row r="1191" spans="1:10" x14ac:dyDescent="0.25">
      <c r="A1191" t="s">
        <v>3221</v>
      </c>
      <c r="B1191" t="s">
        <v>558</v>
      </c>
      <c r="C1191" t="s">
        <v>2027</v>
      </c>
      <c r="D1191" s="1">
        <v>44250</v>
      </c>
      <c r="H1191" t="b">
        <v>1</v>
      </c>
      <c r="I1191" s="1">
        <f>EOMONTH(tbl_Subscriptions[[#This Row],[Start_Date]],0)</f>
        <v>44255</v>
      </c>
      <c r="J1191" s="1" t="str">
        <f>IF(tbl_Subscriptions[[#This Row],[Cancel_Date]]="","",EOMONTH(tbl_Subscriptions[[#This Row],[Cancel_Date]],0))</f>
        <v/>
      </c>
    </row>
    <row r="1192" spans="1:10" x14ac:dyDescent="0.25">
      <c r="A1192" t="s">
        <v>3222</v>
      </c>
      <c r="B1192" t="s">
        <v>1589</v>
      </c>
      <c r="C1192" t="s">
        <v>2034</v>
      </c>
      <c r="D1192" s="1">
        <v>44299</v>
      </c>
      <c r="E1192">
        <v>44564</v>
      </c>
      <c r="F1192">
        <v>44564</v>
      </c>
      <c r="G1192" t="s">
        <v>2037</v>
      </c>
      <c r="H1192" t="b">
        <v>0</v>
      </c>
      <c r="I1192" s="1">
        <f>EOMONTH(tbl_Subscriptions[[#This Row],[Start_Date]],0)</f>
        <v>44316</v>
      </c>
      <c r="J1192" s="1">
        <f>IF(tbl_Subscriptions[[#This Row],[Cancel_Date]]="","",EOMONTH(tbl_Subscriptions[[#This Row],[Cancel_Date]],0))</f>
        <v>44592</v>
      </c>
    </row>
    <row r="1193" spans="1:10" x14ac:dyDescent="0.25">
      <c r="A1193" t="s">
        <v>3223</v>
      </c>
      <c r="B1193" t="s">
        <v>1035</v>
      </c>
      <c r="C1193" t="s">
        <v>2034</v>
      </c>
      <c r="D1193" s="1">
        <v>44620</v>
      </c>
      <c r="H1193" t="b">
        <v>1</v>
      </c>
      <c r="I1193" s="1">
        <f>EOMONTH(tbl_Subscriptions[[#This Row],[Start_Date]],0)</f>
        <v>44620</v>
      </c>
      <c r="J1193" s="1" t="str">
        <f>IF(tbl_Subscriptions[[#This Row],[Cancel_Date]]="","",EOMONTH(tbl_Subscriptions[[#This Row],[Cancel_Date]],0))</f>
        <v/>
      </c>
    </row>
    <row r="1194" spans="1:10" x14ac:dyDescent="0.25">
      <c r="A1194" t="s">
        <v>3224</v>
      </c>
      <c r="B1194" t="s">
        <v>1679</v>
      </c>
      <c r="C1194" t="s">
        <v>2034</v>
      </c>
      <c r="D1194" s="1">
        <v>44535</v>
      </c>
      <c r="H1194" t="b">
        <v>0</v>
      </c>
      <c r="I1194" s="1">
        <f>EOMONTH(tbl_Subscriptions[[#This Row],[Start_Date]],0)</f>
        <v>44561</v>
      </c>
      <c r="J1194" s="1" t="str">
        <f>IF(tbl_Subscriptions[[#This Row],[Cancel_Date]]="","",EOMONTH(tbl_Subscriptions[[#This Row],[Cancel_Date]],0))</f>
        <v/>
      </c>
    </row>
    <row r="1195" spans="1:10" x14ac:dyDescent="0.25">
      <c r="A1195" t="s">
        <v>3225</v>
      </c>
      <c r="B1195" t="s">
        <v>412</v>
      </c>
      <c r="C1195" t="s">
        <v>2027</v>
      </c>
      <c r="D1195" s="1">
        <v>44931</v>
      </c>
      <c r="H1195" t="b">
        <v>0</v>
      </c>
      <c r="I1195" s="1">
        <f>EOMONTH(tbl_Subscriptions[[#This Row],[Start_Date]],0)</f>
        <v>44957</v>
      </c>
      <c r="J1195" s="1" t="str">
        <f>IF(tbl_Subscriptions[[#This Row],[Cancel_Date]]="","",EOMONTH(tbl_Subscriptions[[#This Row],[Cancel_Date]],0))</f>
        <v/>
      </c>
    </row>
    <row r="1196" spans="1:10" x14ac:dyDescent="0.25">
      <c r="A1196" t="s">
        <v>3226</v>
      </c>
      <c r="B1196" t="s">
        <v>851</v>
      </c>
      <c r="C1196" t="s">
        <v>2034</v>
      </c>
      <c r="D1196" s="1">
        <v>44680</v>
      </c>
      <c r="H1196" t="b">
        <v>0</v>
      </c>
      <c r="I1196" s="1">
        <f>EOMONTH(tbl_Subscriptions[[#This Row],[Start_Date]],0)</f>
        <v>44681</v>
      </c>
      <c r="J1196" s="1" t="str">
        <f>IF(tbl_Subscriptions[[#This Row],[Cancel_Date]]="","",EOMONTH(tbl_Subscriptions[[#This Row],[Cancel_Date]],0))</f>
        <v/>
      </c>
    </row>
    <row r="1197" spans="1:10" x14ac:dyDescent="0.25">
      <c r="A1197" t="s">
        <v>3227</v>
      </c>
      <c r="B1197" t="s">
        <v>1084</v>
      </c>
      <c r="C1197" t="s">
        <v>2027</v>
      </c>
      <c r="D1197" s="1">
        <v>44299</v>
      </c>
      <c r="H1197" t="b">
        <v>0</v>
      </c>
      <c r="I1197" s="1">
        <f>EOMONTH(tbl_Subscriptions[[#This Row],[Start_Date]],0)</f>
        <v>44316</v>
      </c>
      <c r="J1197" s="1" t="str">
        <f>IF(tbl_Subscriptions[[#This Row],[Cancel_Date]]="","",EOMONTH(tbl_Subscriptions[[#This Row],[Cancel_Date]],0))</f>
        <v/>
      </c>
    </row>
    <row r="1198" spans="1:10" x14ac:dyDescent="0.25">
      <c r="A1198" t="s">
        <v>3228</v>
      </c>
      <c r="B1198" t="s">
        <v>615</v>
      </c>
      <c r="C1198" t="s">
        <v>2027</v>
      </c>
      <c r="D1198" s="1">
        <v>44894</v>
      </c>
      <c r="E1198">
        <v>45089</v>
      </c>
      <c r="F1198">
        <v>45089</v>
      </c>
      <c r="G1198" t="s">
        <v>2028</v>
      </c>
      <c r="H1198" t="b">
        <v>0</v>
      </c>
      <c r="I1198" s="1">
        <f>EOMONTH(tbl_Subscriptions[[#This Row],[Start_Date]],0)</f>
        <v>44895</v>
      </c>
      <c r="J1198" s="1">
        <f>IF(tbl_Subscriptions[[#This Row],[Cancel_Date]]="","",EOMONTH(tbl_Subscriptions[[#This Row],[Cancel_Date]],0))</f>
        <v>45107</v>
      </c>
    </row>
    <row r="1199" spans="1:10" x14ac:dyDescent="0.25">
      <c r="A1199" t="s">
        <v>3229</v>
      </c>
      <c r="B1199" t="s">
        <v>411</v>
      </c>
      <c r="C1199" t="s">
        <v>2031</v>
      </c>
      <c r="D1199" s="1">
        <v>44986</v>
      </c>
      <c r="H1199" t="b">
        <v>0</v>
      </c>
      <c r="I1199" s="1">
        <f>EOMONTH(tbl_Subscriptions[[#This Row],[Start_Date]],0)</f>
        <v>45016</v>
      </c>
      <c r="J1199" s="1" t="str">
        <f>IF(tbl_Subscriptions[[#This Row],[Cancel_Date]]="","",EOMONTH(tbl_Subscriptions[[#This Row],[Cancel_Date]],0))</f>
        <v/>
      </c>
    </row>
    <row r="1200" spans="1:10" x14ac:dyDescent="0.25">
      <c r="A1200" t="s">
        <v>3230</v>
      </c>
      <c r="B1200" t="s">
        <v>718</v>
      </c>
      <c r="C1200" t="s">
        <v>2034</v>
      </c>
      <c r="D1200" s="1">
        <v>44337</v>
      </c>
      <c r="E1200">
        <v>44633</v>
      </c>
      <c r="F1200">
        <v>44633</v>
      </c>
      <c r="G1200" t="s">
        <v>2028</v>
      </c>
      <c r="H1200" t="b">
        <v>0</v>
      </c>
      <c r="I1200" s="1">
        <f>EOMONTH(tbl_Subscriptions[[#This Row],[Start_Date]],0)</f>
        <v>44347</v>
      </c>
      <c r="J1200" s="1">
        <f>IF(tbl_Subscriptions[[#This Row],[Cancel_Date]]="","",EOMONTH(tbl_Subscriptions[[#This Row],[Cancel_Date]],0))</f>
        <v>44651</v>
      </c>
    </row>
    <row r="1201" spans="1:10" x14ac:dyDescent="0.25">
      <c r="A1201" t="s">
        <v>3231</v>
      </c>
      <c r="B1201" t="s">
        <v>1665</v>
      </c>
      <c r="C1201" t="s">
        <v>2031</v>
      </c>
      <c r="D1201" s="1">
        <v>44202</v>
      </c>
      <c r="E1201">
        <v>44384</v>
      </c>
      <c r="F1201">
        <v>44384</v>
      </c>
      <c r="G1201" t="s">
        <v>2028</v>
      </c>
      <c r="H1201" t="b">
        <v>0</v>
      </c>
      <c r="I1201" s="1">
        <f>EOMONTH(tbl_Subscriptions[[#This Row],[Start_Date]],0)</f>
        <v>44227</v>
      </c>
      <c r="J1201" s="1">
        <f>IF(tbl_Subscriptions[[#This Row],[Cancel_Date]]="","",EOMONTH(tbl_Subscriptions[[#This Row],[Cancel_Date]],0))</f>
        <v>44408</v>
      </c>
    </row>
    <row r="1202" spans="1:10" x14ac:dyDescent="0.25">
      <c r="A1202" t="s">
        <v>3232</v>
      </c>
      <c r="B1202" t="s">
        <v>1825</v>
      </c>
      <c r="C1202" t="s">
        <v>2031</v>
      </c>
      <c r="D1202" s="1">
        <v>44760</v>
      </c>
      <c r="H1202" t="b">
        <v>0</v>
      </c>
      <c r="I1202" s="1">
        <f>EOMONTH(tbl_Subscriptions[[#This Row],[Start_Date]],0)</f>
        <v>44773</v>
      </c>
      <c r="J1202" s="1" t="str">
        <f>IF(tbl_Subscriptions[[#This Row],[Cancel_Date]]="","",EOMONTH(tbl_Subscriptions[[#This Row],[Cancel_Date]],0))</f>
        <v/>
      </c>
    </row>
    <row r="1203" spans="1:10" x14ac:dyDescent="0.25">
      <c r="A1203" t="s">
        <v>3233</v>
      </c>
      <c r="B1203" t="s">
        <v>459</v>
      </c>
      <c r="C1203" t="s">
        <v>2027</v>
      </c>
      <c r="D1203" s="1">
        <v>44358</v>
      </c>
      <c r="E1203">
        <v>44499</v>
      </c>
      <c r="F1203">
        <v>44499</v>
      </c>
      <c r="G1203" t="s">
        <v>2028</v>
      </c>
      <c r="H1203" t="b">
        <v>0</v>
      </c>
      <c r="I1203" s="1">
        <f>EOMONTH(tbl_Subscriptions[[#This Row],[Start_Date]],0)</f>
        <v>44377</v>
      </c>
      <c r="J1203" s="1">
        <f>IF(tbl_Subscriptions[[#This Row],[Cancel_Date]]="","",EOMONTH(tbl_Subscriptions[[#This Row],[Cancel_Date]],0))</f>
        <v>44500</v>
      </c>
    </row>
    <row r="1204" spans="1:10" x14ac:dyDescent="0.25">
      <c r="A1204" t="s">
        <v>3234</v>
      </c>
      <c r="B1204" t="s">
        <v>1879</v>
      </c>
      <c r="C1204" t="s">
        <v>2034</v>
      </c>
      <c r="D1204" s="1">
        <v>44613</v>
      </c>
      <c r="E1204">
        <v>44865</v>
      </c>
      <c r="F1204">
        <v>44865</v>
      </c>
      <c r="G1204" t="s">
        <v>2041</v>
      </c>
      <c r="H1204" t="b">
        <v>0</v>
      </c>
      <c r="I1204" s="1">
        <f>EOMONTH(tbl_Subscriptions[[#This Row],[Start_Date]],0)</f>
        <v>44620</v>
      </c>
      <c r="J1204" s="1">
        <f>IF(tbl_Subscriptions[[#This Row],[Cancel_Date]]="","",EOMONTH(tbl_Subscriptions[[#This Row],[Cancel_Date]],0))</f>
        <v>44865</v>
      </c>
    </row>
    <row r="1205" spans="1:10" x14ac:dyDescent="0.25">
      <c r="A1205" t="s">
        <v>3235</v>
      </c>
      <c r="B1205" t="s">
        <v>1659</v>
      </c>
      <c r="C1205" t="s">
        <v>2027</v>
      </c>
      <c r="D1205" s="1">
        <v>44865</v>
      </c>
      <c r="E1205">
        <v>45036</v>
      </c>
      <c r="F1205">
        <v>45036</v>
      </c>
      <c r="G1205" t="s">
        <v>2037</v>
      </c>
      <c r="H1205" t="b">
        <v>0</v>
      </c>
      <c r="I1205" s="1">
        <f>EOMONTH(tbl_Subscriptions[[#This Row],[Start_Date]],0)</f>
        <v>44865</v>
      </c>
      <c r="J1205" s="1">
        <f>IF(tbl_Subscriptions[[#This Row],[Cancel_Date]]="","",EOMONTH(tbl_Subscriptions[[#This Row],[Cancel_Date]],0))</f>
        <v>45046</v>
      </c>
    </row>
    <row r="1206" spans="1:10" x14ac:dyDescent="0.25">
      <c r="A1206" t="s">
        <v>3236</v>
      </c>
      <c r="B1206" t="s">
        <v>1548</v>
      </c>
      <c r="C1206" t="s">
        <v>2027</v>
      </c>
      <c r="D1206" s="1">
        <v>45096</v>
      </c>
      <c r="E1206">
        <v>45250</v>
      </c>
      <c r="F1206">
        <v>45250</v>
      </c>
      <c r="G1206" t="s">
        <v>2028</v>
      </c>
      <c r="H1206" t="b">
        <v>1</v>
      </c>
      <c r="I1206" s="1">
        <f>EOMONTH(tbl_Subscriptions[[#This Row],[Start_Date]],0)</f>
        <v>45107</v>
      </c>
      <c r="J1206" s="1">
        <f>IF(tbl_Subscriptions[[#This Row],[Cancel_Date]]="","",EOMONTH(tbl_Subscriptions[[#This Row],[Cancel_Date]],0))</f>
        <v>45260</v>
      </c>
    </row>
    <row r="1207" spans="1:10" x14ac:dyDescent="0.25">
      <c r="A1207" t="s">
        <v>3237</v>
      </c>
      <c r="B1207" t="s">
        <v>936</v>
      </c>
      <c r="C1207" t="s">
        <v>2034</v>
      </c>
      <c r="D1207" s="1">
        <v>44684</v>
      </c>
      <c r="H1207" t="b">
        <v>0</v>
      </c>
      <c r="I1207" s="1">
        <f>EOMONTH(tbl_Subscriptions[[#This Row],[Start_Date]],0)</f>
        <v>44712</v>
      </c>
      <c r="J1207" s="1" t="str">
        <f>IF(tbl_Subscriptions[[#This Row],[Cancel_Date]]="","",EOMONTH(tbl_Subscriptions[[#This Row],[Cancel_Date]],0))</f>
        <v/>
      </c>
    </row>
    <row r="1208" spans="1:10" x14ac:dyDescent="0.25">
      <c r="A1208" t="s">
        <v>3238</v>
      </c>
      <c r="B1208" t="s">
        <v>338</v>
      </c>
      <c r="C1208" t="s">
        <v>2027</v>
      </c>
      <c r="D1208" s="1">
        <v>44685</v>
      </c>
      <c r="H1208" t="b">
        <v>0</v>
      </c>
      <c r="I1208" s="1">
        <f>EOMONTH(tbl_Subscriptions[[#This Row],[Start_Date]],0)</f>
        <v>44712</v>
      </c>
      <c r="J1208" s="1" t="str">
        <f>IF(tbl_Subscriptions[[#This Row],[Cancel_Date]]="","",EOMONTH(tbl_Subscriptions[[#This Row],[Cancel_Date]],0))</f>
        <v/>
      </c>
    </row>
    <row r="1209" spans="1:10" x14ac:dyDescent="0.25">
      <c r="A1209" t="s">
        <v>3239</v>
      </c>
      <c r="B1209" t="s">
        <v>571</v>
      </c>
      <c r="C1209" t="s">
        <v>2034</v>
      </c>
      <c r="D1209" s="1">
        <v>44863</v>
      </c>
      <c r="H1209" t="b">
        <v>0</v>
      </c>
      <c r="I1209" s="1">
        <f>EOMONTH(tbl_Subscriptions[[#This Row],[Start_Date]],0)</f>
        <v>44865</v>
      </c>
      <c r="J1209" s="1" t="str">
        <f>IF(tbl_Subscriptions[[#This Row],[Cancel_Date]]="","",EOMONTH(tbl_Subscriptions[[#This Row],[Cancel_Date]],0))</f>
        <v/>
      </c>
    </row>
    <row r="1210" spans="1:10" x14ac:dyDescent="0.25">
      <c r="A1210" t="s">
        <v>3240</v>
      </c>
      <c r="B1210" t="s">
        <v>1257</v>
      </c>
      <c r="C1210" t="s">
        <v>2034</v>
      </c>
      <c r="D1210" s="1">
        <v>44401</v>
      </c>
      <c r="H1210" t="b">
        <v>0</v>
      </c>
      <c r="I1210" s="1">
        <f>EOMONTH(tbl_Subscriptions[[#This Row],[Start_Date]],0)</f>
        <v>44408</v>
      </c>
      <c r="J1210" s="1" t="str">
        <f>IF(tbl_Subscriptions[[#This Row],[Cancel_Date]]="","",EOMONTH(tbl_Subscriptions[[#This Row],[Cancel_Date]],0))</f>
        <v/>
      </c>
    </row>
    <row r="1211" spans="1:10" x14ac:dyDescent="0.25">
      <c r="A1211" t="s">
        <v>3241</v>
      </c>
      <c r="B1211" t="s">
        <v>1113</v>
      </c>
      <c r="C1211" t="s">
        <v>2027</v>
      </c>
      <c r="D1211" s="1">
        <v>44971</v>
      </c>
      <c r="E1211">
        <v>45046</v>
      </c>
      <c r="F1211">
        <v>45046</v>
      </c>
      <c r="G1211" t="s">
        <v>2028</v>
      </c>
      <c r="H1211" t="b">
        <v>0</v>
      </c>
      <c r="I1211" s="1">
        <f>EOMONTH(tbl_Subscriptions[[#This Row],[Start_Date]],0)</f>
        <v>44985</v>
      </c>
      <c r="J1211" s="1">
        <f>IF(tbl_Subscriptions[[#This Row],[Cancel_Date]]="","",EOMONTH(tbl_Subscriptions[[#This Row],[Cancel_Date]],0))</f>
        <v>45046</v>
      </c>
    </row>
    <row r="1212" spans="1:10" x14ac:dyDescent="0.25">
      <c r="A1212" t="s">
        <v>3242</v>
      </c>
      <c r="B1212" t="s">
        <v>586</v>
      </c>
      <c r="C1212" t="s">
        <v>2027</v>
      </c>
      <c r="D1212" s="1">
        <v>44491</v>
      </c>
      <c r="E1212">
        <v>44567</v>
      </c>
      <c r="F1212">
        <v>44567</v>
      </c>
      <c r="G1212" t="s">
        <v>2037</v>
      </c>
      <c r="H1212" t="b">
        <v>0</v>
      </c>
      <c r="I1212" s="1">
        <f>EOMONTH(tbl_Subscriptions[[#This Row],[Start_Date]],0)</f>
        <v>44500</v>
      </c>
      <c r="J1212" s="1">
        <f>IF(tbl_Subscriptions[[#This Row],[Cancel_Date]]="","",EOMONTH(tbl_Subscriptions[[#This Row],[Cancel_Date]],0))</f>
        <v>44592</v>
      </c>
    </row>
    <row r="1213" spans="1:10" x14ac:dyDescent="0.25">
      <c r="A1213" t="s">
        <v>3243</v>
      </c>
      <c r="B1213" t="s">
        <v>937</v>
      </c>
      <c r="C1213" t="s">
        <v>2031</v>
      </c>
      <c r="D1213" s="1">
        <v>44525</v>
      </c>
      <c r="H1213" t="b">
        <v>0</v>
      </c>
      <c r="I1213" s="1">
        <f>EOMONTH(tbl_Subscriptions[[#This Row],[Start_Date]],0)</f>
        <v>44530</v>
      </c>
      <c r="J1213" s="1" t="str">
        <f>IF(tbl_Subscriptions[[#This Row],[Cancel_Date]]="","",EOMONTH(tbl_Subscriptions[[#This Row],[Cancel_Date]],0))</f>
        <v/>
      </c>
    </row>
    <row r="1214" spans="1:10" x14ac:dyDescent="0.25">
      <c r="A1214" t="s">
        <v>3244</v>
      </c>
      <c r="B1214" t="s">
        <v>254</v>
      </c>
      <c r="C1214" t="s">
        <v>2027</v>
      </c>
      <c r="D1214" s="1">
        <v>44489</v>
      </c>
      <c r="H1214" t="b">
        <v>0</v>
      </c>
      <c r="I1214" s="1">
        <f>EOMONTH(tbl_Subscriptions[[#This Row],[Start_Date]],0)</f>
        <v>44500</v>
      </c>
      <c r="J1214" s="1" t="str">
        <f>IF(tbl_Subscriptions[[#This Row],[Cancel_Date]]="","",EOMONTH(tbl_Subscriptions[[#This Row],[Cancel_Date]],0))</f>
        <v/>
      </c>
    </row>
    <row r="1215" spans="1:10" x14ac:dyDescent="0.25">
      <c r="A1215" t="s">
        <v>3245</v>
      </c>
      <c r="B1215" t="s">
        <v>1323</v>
      </c>
      <c r="C1215" t="s">
        <v>2034</v>
      </c>
      <c r="D1215" s="1">
        <v>44858</v>
      </c>
      <c r="H1215" t="b">
        <v>0</v>
      </c>
      <c r="I1215" s="1">
        <f>EOMONTH(tbl_Subscriptions[[#This Row],[Start_Date]],0)</f>
        <v>44865</v>
      </c>
      <c r="J1215" s="1" t="str">
        <f>IF(tbl_Subscriptions[[#This Row],[Cancel_Date]]="","",EOMONTH(tbl_Subscriptions[[#This Row],[Cancel_Date]],0))</f>
        <v/>
      </c>
    </row>
    <row r="1216" spans="1:10" x14ac:dyDescent="0.25">
      <c r="A1216" t="s">
        <v>3246</v>
      </c>
      <c r="B1216" t="s">
        <v>1005</v>
      </c>
      <c r="C1216" t="s">
        <v>2031</v>
      </c>
      <c r="D1216" s="1">
        <v>44257</v>
      </c>
      <c r="H1216" t="b">
        <v>0</v>
      </c>
      <c r="I1216" s="1">
        <f>EOMONTH(tbl_Subscriptions[[#This Row],[Start_Date]],0)</f>
        <v>44286</v>
      </c>
      <c r="J1216" s="1" t="str">
        <f>IF(tbl_Subscriptions[[#This Row],[Cancel_Date]]="","",EOMONTH(tbl_Subscriptions[[#This Row],[Cancel_Date]],0))</f>
        <v/>
      </c>
    </row>
    <row r="1217" spans="1:10" x14ac:dyDescent="0.25">
      <c r="A1217" t="s">
        <v>3247</v>
      </c>
      <c r="B1217" t="s">
        <v>1659</v>
      </c>
      <c r="C1217" t="s">
        <v>2034</v>
      </c>
      <c r="D1217" s="1">
        <v>44984</v>
      </c>
      <c r="E1217">
        <v>45092</v>
      </c>
      <c r="F1217">
        <v>45092</v>
      </c>
      <c r="G1217" t="s">
        <v>2037</v>
      </c>
      <c r="H1217" t="b">
        <v>0</v>
      </c>
      <c r="I1217" s="1">
        <f>EOMONTH(tbl_Subscriptions[[#This Row],[Start_Date]],0)</f>
        <v>44985</v>
      </c>
      <c r="J1217" s="1">
        <f>IF(tbl_Subscriptions[[#This Row],[Cancel_Date]]="","",EOMONTH(tbl_Subscriptions[[#This Row],[Cancel_Date]],0))</f>
        <v>45107</v>
      </c>
    </row>
    <row r="1218" spans="1:10" x14ac:dyDescent="0.25">
      <c r="A1218" t="s">
        <v>3248</v>
      </c>
      <c r="B1218" t="s">
        <v>1944</v>
      </c>
      <c r="C1218" t="s">
        <v>2031</v>
      </c>
      <c r="D1218" s="1">
        <v>44288</v>
      </c>
      <c r="H1218" t="b">
        <v>0</v>
      </c>
      <c r="I1218" s="1">
        <f>EOMONTH(tbl_Subscriptions[[#This Row],[Start_Date]],0)</f>
        <v>44316</v>
      </c>
      <c r="J1218" s="1" t="str">
        <f>IF(tbl_Subscriptions[[#This Row],[Cancel_Date]]="","",EOMONTH(tbl_Subscriptions[[#This Row],[Cancel_Date]],0))</f>
        <v/>
      </c>
    </row>
    <row r="1219" spans="1:10" x14ac:dyDescent="0.25">
      <c r="A1219" t="s">
        <v>3249</v>
      </c>
      <c r="B1219" t="s">
        <v>1929</v>
      </c>
      <c r="C1219" t="s">
        <v>2027</v>
      </c>
      <c r="D1219" s="1">
        <v>44864</v>
      </c>
      <c r="E1219">
        <v>45143</v>
      </c>
      <c r="F1219">
        <v>45143</v>
      </c>
      <c r="G1219" t="s">
        <v>2028</v>
      </c>
      <c r="H1219" t="b">
        <v>0</v>
      </c>
      <c r="I1219" s="1">
        <f>EOMONTH(tbl_Subscriptions[[#This Row],[Start_Date]],0)</f>
        <v>44865</v>
      </c>
      <c r="J1219" s="1">
        <f>IF(tbl_Subscriptions[[#This Row],[Cancel_Date]]="","",EOMONTH(tbl_Subscriptions[[#This Row],[Cancel_Date]],0))</f>
        <v>45169</v>
      </c>
    </row>
    <row r="1220" spans="1:10" x14ac:dyDescent="0.25">
      <c r="A1220" t="s">
        <v>3250</v>
      </c>
      <c r="B1220" t="s">
        <v>1204</v>
      </c>
      <c r="C1220" t="s">
        <v>2027</v>
      </c>
      <c r="D1220" s="1">
        <v>44784</v>
      </c>
      <c r="E1220">
        <v>44991</v>
      </c>
      <c r="F1220">
        <v>44991</v>
      </c>
      <c r="G1220" t="s">
        <v>2041</v>
      </c>
      <c r="H1220" t="b">
        <v>1</v>
      </c>
      <c r="I1220" s="1">
        <f>EOMONTH(tbl_Subscriptions[[#This Row],[Start_Date]],0)</f>
        <v>44804</v>
      </c>
      <c r="J1220" s="1">
        <f>IF(tbl_Subscriptions[[#This Row],[Cancel_Date]]="","",EOMONTH(tbl_Subscriptions[[#This Row],[Cancel_Date]],0))</f>
        <v>45016</v>
      </c>
    </row>
    <row r="1221" spans="1:10" x14ac:dyDescent="0.25">
      <c r="A1221" t="s">
        <v>3251</v>
      </c>
      <c r="B1221" t="s">
        <v>1233</v>
      </c>
      <c r="C1221" t="s">
        <v>2027</v>
      </c>
      <c r="D1221" s="1">
        <v>44434</v>
      </c>
      <c r="H1221" t="b">
        <v>0</v>
      </c>
      <c r="I1221" s="1">
        <f>EOMONTH(tbl_Subscriptions[[#This Row],[Start_Date]],0)</f>
        <v>44439</v>
      </c>
      <c r="J1221" s="1" t="str">
        <f>IF(tbl_Subscriptions[[#This Row],[Cancel_Date]]="","",EOMONTH(tbl_Subscriptions[[#This Row],[Cancel_Date]],0))</f>
        <v/>
      </c>
    </row>
    <row r="1222" spans="1:10" x14ac:dyDescent="0.25">
      <c r="A1222" t="s">
        <v>3252</v>
      </c>
      <c r="B1222" t="s">
        <v>1051</v>
      </c>
      <c r="C1222" t="s">
        <v>2034</v>
      </c>
      <c r="D1222" s="1">
        <v>44744</v>
      </c>
      <c r="E1222">
        <v>44967</v>
      </c>
      <c r="F1222">
        <v>44967</v>
      </c>
      <c r="G1222" t="s">
        <v>2041</v>
      </c>
      <c r="H1222" t="b">
        <v>1</v>
      </c>
      <c r="I1222" s="1">
        <f>EOMONTH(tbl_Subscriptions[[#This Row],[Start_Date]],0)</f>
        <v>44773</v>
      </c>
      <c r="J1222" s="1">
        <f>IF(tbl_Subscriptions[[#This Row],[Cancel_Date]]="","",EOMONTH(tbl_Subscriptions[[#This Row],[Cancel_Date]],0))</f>
        <v>44985</v>
      </c>
    </row>
    <row r="1223" spans="1:10" x14ac:dyDescent="0.25">
      <c r="A1223" t="s">
        <v>3253</v>
      </c>
      <c r="B1223" t="s">
        <v>78</v>
      </c>
      <c r="C1223" t="s">
        <v>2031</v>
      </c>
      <c r="D1223" s="1">
        <v>44953</v>
      </c>
      <c r="H1223" t="b">
        <v>1</v>
      </c>
      <c r="I1223" s="1">
        <f>EOMONTH(tbl_Subscriptions[[#This Row],[Start_Date]],0)</f>
        <v>44957</v>
      </c>
      <c r="J1223" s="1" t="str">
        <f>IF(tbl_Subscriptions[[#This Row],[Cancel_Date]]="","",EOMONTH(tbl_Subscriptions[[#This Row],[Cancel_Date]],0))</f>
        <v/>
      </c>
    </row>
    <row r="1224" spans="1:10" x14ac:dyDescent="0.25">
      <c r="A1224" t="s">
        <v>3254</v>
      </c>
      <c r="B1224" t="s">
        <v>911</v>
      </c>
      <c r="C1224" t="s">
        <v>2034</v>
      </c>
      <c r="D1224" s="1">
        <v>44937</v>
      </c>
      <c r="E1224">
        <v>44987</v>
      </c>
      <c r="F1224">
        <v>44987</v>
      </c>
      <c r="G1224" t="s">
        <v>2041</v>
      </c>
      <c r="H1224" t="b">
        <v>1</v>
      </c>
      <c r="I1224" s="1">
        <f>EOMONTH(tbl_Subscriptions[[#This Row],[Start_Date]],0)</f>
        <v>44957</v>
      </c>
      <c r="J1224" s="1">
        <f>IF(tbl_Subscriptions[[#This Row],[Cancel_Date]]="","",EOMONTH(tbl_Subscriptions[[#This Row],[Cancel_Date]],0))</f>
        <v>45016</v>
      </c>
    </row>
    <row r="1225" spans="1:10" x14ac:dyDescent="0.25">
      <c r="A1225" t="s">
        <v>3255</v>
      </c>
      <c r="B1225" t="s">
        <v>1859</v>
      </c>
      <c r="C1225" t="s">
        <v>2031</v>
      </c>
      <c r="D1225" s="1">
        <v>45067</v>
      </c>
      <c r="H1225" t="b">
        <v>0</v>
      </c>
      <c r="I1225" s="1">
        <f>EOMONTH(tbl_Subscriptions[[#This Row],[Start_Date]],0)</f>
        <v>45077</v>
      </c>
      <c r="J1225" s="1" t="str">
        <f>IF(tbl_Subscriptions[[#This Row],[Cancel_Date]]="","",EOMONTH(tbl_Subscriptions[[#This Row],[Cancel_Date]],0))</f>
        <v/>
      </c>
    </row>
    <row r="1226" spans="1:10" x14ac:dyDescent="0.25">
      <c r="A1226" t="s">
        <v>3256</v>
      </c>
      <c r="B1226" t="s">
        <v>243</v>
      </c>
      <c r="C1226" t="s">
        <v>2027</v>
      </c>
      <c r="D1226" s="1">
        <v>44235</v>
      </c>
      <c r="H1226" t="b">
        <v>0</v>
      </c>
      <c r="I1226" s="1">
        <f>EOMONTH(tbl_Subscriptions[[#This Row],[Start_Date]],0)</f>
        <v>44255</v>
      </c>
      <c r="J1226" s="1" t="str">
        <f>IF(tbl_Subscriptions[[#This Row],[Cancel_Date]]="","",EOMONTH(tbl_Subscriptions[[#This Row],[Cancel_Date]],0))</f>
        <v/>
      </c>
    </row>
    <row r="1227" spans="1:10" x14ac:dyDescent="0.25">
      <c r="A1227" t="s">
        <v>3257</v>
      </c>
      <c r="B1227" t="s">
        <v>1861</v>
      </c>
      <c r="C1227" t="s">
        <v>2034</v>
      </c>
      <c r="D1227" s="1">
        <v>44376</v>
      </c>
      <c r="H1227" t="b">
        <v>0</v>
      </c>
      <c r="I1227" s="1">
        <f>EOMONTH(tbl_Subscriptions[[#This Row],[Start_Date]],0)</f>
        <v>44377</v>
      </c>
      <c r="J1227" s="1" t="str">
        <f>IF(tbl_Subscriptions[[#This Row],[Cancel_Date]]="","",EOMONTH(tbl_Subscriptions[[#This Row],[Cancel_Date]],0))</f>
        <v/>
      </c>
    </row>
    <row r="1228" spans="1:10" x14ac:dyDescent="0.25">
      <c r="A1228" t="s">
        <v>3258</v>
      </c>
      <c r="B1228" t="s">
        <v>718</v>
      </c>
      <c r="C1228" t="s">
        <v>2027</v>
      </c>
      <c r="D1228" s="1">
        <v>44624</v>
      </c>
      <c r="H1228" t="b">
        <v>0</v>
      </c>
      <c r="I1228" s="1">
        <f>EOMONTH(tbl_Subscriptions[[#This Row],[Start_Date]],0)</f>
        <v>44651</v>
      </c>
      <c r="J1228" s="1" t="str">
        <f>IF(tbl_Subscriptions[[#This Row],[Cancel_Date]]="","",EOMONTH(tbl_Subscriptions[[#This Row],[Cancel_Date]],0))</f>
        <v/>
      </c>
    </row>
    <row r="1229" spans="1:10" x14ac:dyDescent="0.25">
      <c r="A1229" t="s">
        <v>3259</v>
      </c>
      <c r="B1229" t="s">
        <v>600</v>
      </c>
      <c r="C1229" t="s">
        <v>2034</v>
      </c>
      <c r="D1229" s="1">
        <v>45054</v>
      </c>
      <c r="H1229" t="b">
        <v>0</v>
      </c>
      <c r="I1229" s="1">
        <f>EOMONTH(tbl_Subscriptions[[#This Row],[Start_Date]],0)</f>
        <v>45077</v>
      </c>
      <c r="J1229" s="1" t="str">
        <f>IF(tbl_Subscriptions[[#This Row],[Cancel_Date]]="","",EOMONTH(tbl_Subscriptions[[#This Row],[Cancel_Date]],0))</f>
        <v/>
      </c>
    </row>
    <row r="1230" spans="1:10" x14ac:dyDescent="0.25">
      <c r="A1230" t="s">
        <v>3260</v>
      </c>
      <c r="B1230" t="s">
        <v>1847</v>
      </c>
      <c r="C1230" t="s">
        <v>2027</v>
      </c>
      <c r="D1230" s="1">
        <v>44377</v>
      </c>
      <c r="H1230" t="b">
        <v>0</v>
      </c>
      <c r="I1230" s="1">
        <f>EOMONTH(tbl_Subscriptions[[#This Row],[Start_Date]],0)</f>
        <v>44377</v>
      </c>
      <c r="J1230" s="1" t="str">
        <f>IF(tbl_Subscriptions[[#This Row],[Cancel_Date]]="","",EOMONTH(tbl_Subscriptions[[#This Row],[Cancel_Date]],0))</f>
        <v/>
      </c>
    </row>
    <row r="1231" spans="1:10" x14ac:dyDescent="0.25">
      <c r="A1231" t="s">
        <v>3261</v>
      </c>
      <c r="B1231" t="s">
        <v>1329</v>
      </c>
      <c r="C1231" t="s">
        <v>2034</v>
      </c>
      <c r="D1231" s="1">
        <v>44234</v>
      </c>
      <c r="E1231">
        <v>44503</v>
      </c>
      <c r="F1231">
        <v>44503</v>
      </c>
      <c r="G1231" t="s">
        <v>2041</v>
      </c>
      <c r="H1231" t="b">
        <v>0</v>
      </c>
      <c r="I1231" s="1">
        <f>EOMONTH(tbl_Subscriptions[[#This Row],[Start_Date]],0)</f>
        <v>44255</v>
      </c>
      <c r="J1231" s="1">
        <f>IF(tbl_Subscriptions[[#This Row],[Cancel_Date]]="","",EOMONTH(tbl_Subscriptions[[#This Row],[Cancel_Date]],0))</f>
        <v>44530</v>
      </c>
    </row>
    <row r="1232" spans="1:10" x14ac:dyDescent="0.25">
      <c r="A1232" t="s">
        <v>3262</v>
      </c>
      <c r="B1232" t="s">
        <v>1012</v>
      </c>
      <c r="C1232" t="s">
        <v>2034</v>
      </c>
      <c r="D1232" s="1">
        <v>45053</v>
      </c>
      <c r="H1232" t="b">
        <v>0</v>
      </c>
      <c r="I1232" s="1">
        <f>EOMONTH(tbl_Subscriptions[[#This Row],[Start_Date]],0)</f>
        <v>45077</v>
      </c>
      <c r="J1232" s="1" t="str">
        <f>IF(tbl_Subscriptions[[#This Row],[Cancel_Date]]="","",EOMONTH(tbl_Subscriptions[[#This Row],[Cancel_Date]],0))</f>
        <v/>
      </c>
    </row>
    <row r="1233" spans="1:10" x14ac:dyDescent="0.25">
      <c r="A1233" t="s">
        <v>3263</v>
      </c>
      <c r="B1233" t="s">
        <v>187</v>
      </c>
      <c r="C1233" t="s">
        <v>2031</v>
      </c>
      <c r="D1233" s="1">
        <v>44603</v>
      </c>
      <c r="H1233" t="b">
        <v>0</v>
      </c>
      <c r="I1233" s="1">
        <f>EOMONTH(tbl_Subscriptions[[#This Row],[Start_Date]],0)</f>
        <v>44620</v>
      </c>
      <c r="J1233" s="1" t="str">
        <f>IF(tbl_Subscriptions[[#This Row],[Cancel_Date]]="","",EOMONTH(tbl_Subscriptions[[#This Row],[Cancel_Date]],0))</f>
        <v/>
      </c>
    </row>
    <row r="1234" spans="1:10" x14ac:dyDescent="0.25">
      <c r="A1234" t="s">
        <v>3264</v>
      </c>
      <c r="B1234" t="s">
        <v>1104</v>
      </c>
      <c r="C1234" t="s">
        <v>2027</v>
      </c>
      <c r="D1234" s="1">
        <v>45003</v>
      </c>
      <c r="H1234" t="b">
        <v>1</v>
      </c>
      <c r="I1234" s="1">
        <f>EOMONTH(tbl_Subscriptions[[#This Row],[Start_Date]],0)</f>
        <v>45016</v>
      </c>
      <c r="J1234" s="1" t="str">
        <f>IF(tbl_Subscriptions[[#This Row],[Cancel_Date]]="","",EOMONTH(tbl_Subscriptions[[#This Row],[Cancel_Date]],0))</f>
        <v/>
      </c>
    </row>
    <row r="1235" spans="1:10" x14ac:dyDescent="0.25">
      <c r="A1235" t="s">
        <v>3265</v>
      </c>
      <c r="B1235" t="s">
        <v>1391</v>
      </c>
      <c r="C1235" t="s">
        <v>2031</v>
      </c>
      <c r="D1235" s="1">
        <v>44704</v>
      </c>
      <c r="E1235">
        <v>44813</v>
      </c>
      <c r="F1235">
        <v>44813</v>
      </c>
      <c r="G1235" t="s">
        <v>2041</v>
      </c>
      <c r="H1235" t="b">
        <v>0</v>
      </c>
      <c r="I1235" s="1">
        <f>EOMONTH(tbl_Subscriptions[[#This Row],[Start_Date]],0)</f>
        <v>44712</v>
      </c>
      <c r="J1235" s="1">
        <f>IF(tbl_Subscriptions[[#This Row],[Cancel_Date]]="","",EOMONTH(tbl_Subscriptions[[#This Row],[Cancel_Date]],0))</f>
        <v>44834</v>
      </c>
    </row>
    <row r="1236" spans="1:10" x14ac:dyDescent="0.25">
      <c r="A1236" t="s">
        <v>3266</v>
      </c>
      <c r="B1236" t="s">
        <v>1484</v>
      </c>
      <c r="C1236" t="s">
        <v>2031</v>
      </c>
      <c r="D1236" s="1">
        <v>44387</v>
      </c>
      <c r="E1236">
        <v>44551</v>
      </c>
      <c r="F1236">
        <v>44551</v>
      </c>
      <c r="G1236" t="s">
        <v>2037</v>
      </c>
      <c r="H1236" t="b">
        <v>0</v>
      </c>
      <c r="I1236" s="1">
        <f>EOMONTH(tbl_Subscriptions[[#This Row],[Start_Date]],0)</f>
        <v>44408</v>
      </c>
      <c r="J1236" s="1">
        <f>IF(tbl_Subscriptions[[#This Row],[Cancel_Date]]="","",EOMONTH(tbl_Subscriptions[[#This Row],[Cancel_Date]],0))</f>
        <v>44561</v>
      </c>
    </row>
    <row r="1237" spans="1:10" x14ac:dyDescent="0.25">
      <c r="A1237" t="s">
        <v>3267</v>
      </c>
      <c r="B1237" t="s">
        <v>32</v>
      </c>
      <c r="C1237" t="s">
        <v>2027</v>
      </c>
      <c r="D1237" s="1">
        <v>44963</v>
      </c>
      <c r="H1237" t="b">
        <v>0</v>
      </c>
      <c r="I1237" s="1">
        <f>EOMONTH(tbl_Subscriptions[[#This Row],[Start_Date]],0)</f>
        <v>44985</v>
      </c>
      <c r="J1237" s="1" t="str">
        <f>IF(tbl_Subscriptions[[#This Row],[Cancel_Date]]="","",EOMONTH(tbl_Subscriptions[[#This Row],[Cancel_Date]],0))</f>
        <v/>
      </c>
    </row>
    <row r="1238" spans="1:10" x14ac:dyDescent="0.25">
      <c r="A1238" t="s">
        <v>3268</v>
      </c>
      <c r="B1238" t="s">
        <v>182</v>
      </c>
      <c r="C1238" t="s">
        <v>2034</v>
      </c>
      <c r="D1238" s="1">
        <v>45090</v>
      </c>
      <c r="E1238">
        <v>45379</v>
      </c>
      <c r="F1238">
        <v>45379</v>
      </c>
      <c r="G1238" t="s">
        <v>2041</v>
      </c>
      <c r="H1238" t="b">
        <v>0</v>
      </c>
      <c r="I1238" s="1">
        <f>EOMONTH(tbl_Subscriptions[[#This Row],[Start_Date]],0)</f>
        <v>45107</v>
      </c>
      <c r="J1238" s="1">
        <f>IF(tbl_Subscriptions[[#This Row],[Cancel_Date]]="","",EOMONTH(tbl_Subscriptions[[#This Row],[Cancel_Date]],0))</f>
        <v>45382</v>
      </c>
    </row>
    <row r="1239" spans="1:10" x14ac:dyDescent="0.25">
      <c r="A1239" t="s">
        <v>3269</v>
      </c>
      <c r="B1239" t="s">
        <v>1462</v>
      </c>
      <c r="C1239" t="s">
        <v>2031</v>
      </c>
      <c r="D1239" s="1">
        <v>44493</v>
      </c>
      <c r="H1239" t="b">
        <v>0</v>
      </c>
      <c r="I1239" s="1">
        <f>EOMONTH(tbl_Subscriptions[[#This Row],[Start_Date]],0)</f>
        <v>44500</v>
      </c>
      <c r="J1239" s="1" t="str">
        <f>IF(tbl_Subscriptions[[#This Row],[Cancel_Date]]="","",EOMONTH(tbl_Subscriptions[[#This Row],[Cancel_Date]],0))</f>
        <v/>
      </c>
    </row>
    <row r="1240" spans="1:10" x14ac:dyDescent="0.25">
      <c r="A1240" t="s">
        <v>3270</v>
      </c>
      <c r="B1240" t="s">
        <v>775</v>
      </c>
      <c r="C1240" t="s">
        <v>2027</v>
      </c>
      <c r="D1240" s="1">
        <v>45094</v>
      </c>
      <c r="H1240" t="b">
        <v>0</v>
      </c>
      <c r="I1240" s="1">
        <f>EOMONTH(tbl_Subscriptions[[#This Row],[Start_Date]],0)</f>
        <v>45107</v>
      </c>
      <c r="J1240" s="1" t="str">
        <f>IF(tbl_Subscriptions[[#This Row],[Cancel_Date]]="","",EOMONTH(tbl_Subscriptions[[#This Row],[Cancel_Date]],0))</f>
        <v/>
      </c>
    </row>
    <row r="1241" spans="1:10" x14ac:dyDescent="0.25">
      <c r="A1241" t="s">
        <v>3271</v>
      </c>
      <c r="B1241" t="s">
        <v>1889</v>
      </c>
      <c r="C1241" t="s">
        <v>2034</v>
      </c>
      <c r="D1241" s="1">
        <v>44235</v>
      </c>
      <c r="H1241" t="b">
        <v>0</v>
      </c>
      <c r="I1241" s="1">
        <f>EOMONTH(tbl_Subscriptions[[#This Row],[Start_Date]],0)</f>
        <v>44255</v>
      </c>
      <c r="J1241" s="1" t="str">
        <f>IF(tbl_Subscriptions[[#This Row],[Cancel_Date]]="","",EOMONTH(tbl_Subscriptions[[#This Row],[Cancel_Date]],0))</f>
        <v/>
      </c>
    </row>
    <row r="1242" spans="1:10" x14ac:dyDescent="0.25">
      <c r="A1242" t="s">
        <v>3272</v>
      </c>
      <c r="B1242" t="s">
        <v>1562</v>
      </c>
      <c r="C1242" t="s">
        <v>2031</v>
      </c>
      <c r="D1242" s="1">
        <v>44206</v>
      </c>
      <c r="H1242" t="b">
        <v>1</v>
      </c>
      <c r="I1242" s="1">
        <f>EOMONTH(tbl_Subscriptions[[#This Row],[Start_Date]],0)</f>
        <v>44227</v>
      </c>
      <c r="J1242" s="1" t="str">
        <f>IF(tbl_Subscriptions[[#This Row],[Cancel_Date]]="","",EOMONTH(tbl_Subscriptions[[#This Row],[Cancel_Date]],0))</f>
        <v/>
      </c>
    </row>
    <row r="1243" spans="1:10" x14ac:dyDescent="0.25">
      <c r="A1243" t="s">
        <v>3273</v>
      </c>
      <c r="B1243" t="s">
        <v>1708</v>
      </c>
      <c r="C1243" t="s">
        <v>2031</v>
      </c>
      <c r="D1243" s="1">
        <v>44502</v>
      </c>
      <c r="H1243" t="b">
        <v>0</v>
      </c>
      <c r="I1243" s="1">
        <f>EOMONTH(tbl_Subscriptions[[#This Row],[Start_Date]],0)</f>
        <v>44530</v>
      </c>
      <c r="J1243" s="1" t="str">
        <f>IF(tbl_Subscriptions[[#This Row],[Cancel_Date]]="","",EOMONTH(tbl_Subscriptions[[#This Row],[Cancel_Date]],0))</f>
        <v/>
      </c>
    </row>
    <row r="1244" spans="1:10" x14ac:dyDescent="0.25">
      <c r="A1244" t="s">
        <v>3274</v>
      </c>
      <c r="B1244" t="s">
        <v>1590</v>
      </c>
      <c r="C1244" t="s">
        <v>2031</v>
      </c>
      <c r="D1244" s="1">
        <v>44778</v>
      </c>
      <c r="E1244">
        <v>44840</v>
      </c>
      <c r="F1244">
        <v>44840</v>
      </c>
      <c r="G1244" t="s">
        <v>2037</v>
      </c>
      <c r="H1244" t="b">
        <v>0</v>
      </c>
      <c r="I1244" s="1">
        <f>EOMONTH(tbl_Subscriptions[[#This Row],[Start_Date]],0)</f>
        <v>44804</v>
      </c>
      <c r="J1244" s="1">
        <f>IF(tbl_Subscriptions[[#This Row],[Cancel_Date]]="","",EOMONTH(tbl_Subscriptions[[#This Row],[Cancel_Date]],0))</f>
        <v>44865</v>
      </c>
    </row>
    <row r="1245" spans="1:10" x14ac:dyDescent="0.25">
      <c r="A1245" t="s">
        <v>3275</v>
      </c>
      <c r="B1245" t="s">
        <v>1602</v>
      </c>
      <c r="C1245" t="s">
        <v>2034</v>
      </c>
      <c r="D1245" s="1">
        <v>44814</v>
      </c>
      <c r="H1245" t="b">
        <v>0</v>
      </c>
      <c r="I1245" s="1">
        <f>EOMONTH(tbl_Subscriptions[[#This Row],[Start_Date]],0)</f>
        <v>44834</v>
      </c>
      <c r="J1245" s="1" t="str">
        <f>IF(tbl_Subscriptions[[#This Row],[Cancel_Date]]="","",EOMONTH(tbl_Subscriptions[[#This Row],[Cancel_Date]],0))</f>
        <v/>
      </c>
    </row>
    <row r="1246" spans="1:10" x14ac:dyDescent="0.25">
      <c r="A1246" t="s">
        <v>3276</v>
      </c>
      <c r="B1246" t="s">
        <v>1639</v>
      </c>
      <c r="C1246" t="s">
        <v>2031</v>
      </c>
      <c r="D1246" s="1">
        <v>44306</v>
      </c>
      <c r="H1246" t="b">
        <v>0</v>
      </c>
      <c r="I1246" s="1">
        <f>EOMONTH(tbl_Subscriptions[[#This Row],[Start_Date]],0)</f>
        <v>44316</v>
      </c>
      <c r="J1246" s="1" t="str">
        <f>IF(tbl_Subscriptions[[#This Row],[Cancel_Date]]="","",EOMONTH(tbl_Subscriptions[[#This Row],[Cancel_Date]],0))</f>
        <v/>
      </c>
    </row>
    <row r="1247" spans="1:10" x14ac:dyDescent="0.25">
      <c r="A1247" t="s">
        <v>3277</v>
      </c>
      <c r="B1247" t="s">
        <v>1070</v>
      </c>
      <c r="C1247" t="s">
        <v>2034</v>
      </c>
      <c r="D1247" s="1">
        <v>44540</v>
      </c>
      <c r="E1247">
        <v>44824</v>
      </c>
      <c r="F1247">
        <v>44824</v>
      </c>
      <c r="G1247" t="s">
        <v>2037</v>
      </c>
      <c r="H1247" t="b">
        <v>0</v>
      </c>
      <c r="I1247" s="1">
        <f>EOMONTH(tbl_Subscriptions[[#This Row],[Start_Date]],0)</f>
        <v>44561</v>
      </c>
      <c r="J1247" s="1">
        <f>IF(tbl_Subscriptions[[#This Row],[Cancel_Date]]="","",EOMONTH(tbl_Subscriptions[[#This Row],[Cancel_Date]],0))</f>
        <v>44834</v>
      </c>
    </row>
    <row r="1248" spans="1:10" x14ac:dyDescent="0.25">
      <c r="A1248" t="s">
        <v>3278</v>
      </c>
      <c r="B1248" t="s">
        <v>1750</v>
      </c>
      <c r="C1248" t="s">
        <v>2031</v>
      </c>
      <c r="D1248" s="1">
        <v>44488</v>
      </c>
      <c r="E1248">
        <v>44662</v>
      </c>
      <c r="F1248">
        <v>44662</v>
      </c>
      <c r="G1248" t="s">
        <v>2041</v>
      </c>
      <c r="H1248" t="b">
        <v>0</v>
      </c>
      <c r="I1248" s="1">
        <f>EOMONTH(tbl_Subscriptions[[#This Row],[Start_Date]],0)</f>
        <v>44500</v>
      </c>
      <c r="J1248" s="1">
        <f>IF(tbl_Subscriptions[[#This Row],[Cancel_Date]]="","",EOMONTH(tbl_Subscriptions[[#This Row],[Cancel_Date]],0))</f>
        <v>44681</v>
      </c>
    </row>
    <row r="1249" spans="1:10" x14ac:dyDescent="0.25">
      <c r="A1249" t="s">
        <v>3279</v>
      </c>
      <c r="B1249" t="s">
        <v>464</v>
      </c>
      <c r="C1249" t="s">
        <v>2027</v>
      </c>
      <c r="D1249" s="1">
        <v>44662</v>
      </c>
      <c r="H1249" t="b">
        <v>0</v>
      </c>
      <c r="I1249" s="1">
        <f>EOMONTH(tbl_Subscriptions[[#This Row],[Start_Date]],0)</f>
        <v>44681</v>
      </c>
      <c r="J1249" s="1" t="str">
        <f>IF(tbl_Subscriptions[[#This Row],[Cancel_Date]]="","",EOMONTH(tbl_Subscriptions[[#This Row],[Cancel_Date]],0))</f>
        <v/>
      </c>
    </row>
    <row r="1250" spans="1:10" x14ac:dyDescent="0.25">
      <c r="A1250" t="s">
        <v>3280</v>
      </c>
      <c r="B1250" t="s">
        <v>1250</v>
      </c>
      <c r="C1250" t="s">
        <v>2031</v>
      </c>
      <c r="D1250" s="1">
        <v>44853</v>
      </c>
      <c r="E1250">
        <v>44932</v>
      </c>
      <c r="F1250">
        <v>44932</v>
      </c>
      <c r="G1250" t="s">
        <v>2037</v>
      </c>
      <c r="H1250" t="b">
        <v>1</v>
      </c>
      <c r="I1250" s="1">
        <f>EOMONTH(tbl_Subscriptions[[#This Row],[Start_Date]],0)</f>
        <v>44865</v>
      </c>
      <c r="J1250" s="1">
        <f>IF(tbl_Subscriptions[[#This Row],[Cancel_Date]]="","",EOMONTH(tbl_Subscriptions[[#This Row],[Cancel_Date]],0))</f>
        <v>44957</v>
      </c>
    </row>
    <row r="1251" spans="1:10" x14ac:dyDescent="0.25">
      <c r="A1251" t="s">
        <v>3281</v>
      </c>
      <c r="B1251" t="s">
        <v>1512</v>
      </c>
      <c r="C1251" t="s">
        <v>2027</v>
      </c>
      <c r="D1251" s="1">
        <v>44753</v>
      </c>
      <c r="H1251" t="b">
        <v>1</v>
      </c>
      <c r="I1251" s="1">
        <f>EOMONTH(tbl_Subscriptions[[#This Row],[Start_Date]],0)</f>
        <v>44773</v>
      </c>
      <c r="J1251" s="1" t="str">
        <f>IF(tbl_Subscriptions[[#This Row],[Cancel_Date]]="","",EOMONTH(tbl_Subscriptions[[#This Row],[Cancel_Date]],0))</f>
        <v/>
      </c>
    </row>
    <row r="1252" spans="1:10" x14ac:dyDescent="0.25">
      <c r="A1252" t="s">
        <v>3282</v>
      </c>
      <c r="B1252" t="s">
        <v>734</v>
      </c>
      <c r="C1252" t="s">
        <v>2027</v>
      </c>
      <c r="D1252" s="1">
        <v>44733</v>
      </c>
      <c r="E1252">
        <v>44829</v>
      </c>
      <c r="F1252">
        <v>44829</v>
      </c>
      <c r="G1252" t="s">
        <v>2028</v>
      </c>
      <c r="H1252" t="b">
        <v>0</v>
      </c>
      <c r="I1252" s="1">
        <f>EOMONTH(tbl_Subscriptions[[#This Row],[Start_Date]],0)</f>
        <v>44742</v>
      </c>
      <c r="J1252" s="1">
        <f>IF(tbl_Subscriptions[[#This Row],[Cancel_Date]]="","",EOMONTH(tbl_Subscriptions[[#This Row],[Cancel_Date]],0))</f>
        <v>44834</v>
      </c>
    </row>
    <row r="1253" spans="1:10" x14ac:dyDescent="0.25">
      <c r="A1253" t="s">
        <v>3283</v>
      </c>
      <c r="B1253" t="s">
        <v>994</v>
      </c>
      <c r="C1253" t="s">
        <v>2027</v>
      </c>
      <c r="D1253" s="1">
        <v>44702</v>
      </c>
      <c r="H1253" t="b">
        <v>0</v>
      </c>
      <c r="I1253" s="1">
        <f>EOMONTH(tbl_Subscriptions[[#This Row],[Start_Date]],0)</f>
        <v>44712</v>
      </c>
      <c r="J1253" s="1" t="str">
        <f>IF(tbl_Subscriptions[[#This Row],[Cancel_Date]]="","",EOMONTH(tbl_Subscriptions[[#This Row],[Cancel_Date]],0))</f>
        <v/>
      </c>
    </row>
    <row r="1254" spans="1:10" x14ac:dyDescent="0.25">
      <c r="A1254" t="s">
        <v>3284</v>
      </c>
      <c r="B1254" t="s">
        <v>837</v>
      </c>
      <c r="C1254" t="s">
        <v>2034</v>
      </c>
      <c r="D1254" s="1">
        <v>44334</v>
      </c>
      <c r="E1254">
        <v>44612</v>
      </c>
      <c r="F1254">
        <v>44612</v>
      </c>
      <c r="G1254" t="s">
        <v>2028</v>
      </c>
      <c r="H1254" t="b">
        <v>0</v>
      </c>
      <c r="I1254" s="1">
        <f>EOMONTH(tbl_Subscriptions[[#This Row],[Start_Date]],0)</f>
        <v>44347</v>
      </c>
      <c r="J1254" s="1">
        <f>IF(tbl_Subscriptions[[#This Row],[Cancel_Date]]="","",EOMONTH(tbl_Subscriptions[[#This Row],[Cancel_Date]],0))</f>
        <v>44620</v>
      </c>
    </row>
    <row r="1255" spans="1:10" x14ac:dyDescent="0.25">
      <c r="A1255" t="s">
        <v>3285</v>
      </c>
      <c r="B1255" t="s">
        <v>122</v>
      </c>
      <c r="C1255" t="s">
        <v>2027</v>
      </c>
      <c r="D1255" s="1">
        <v>45068</v>
      </c>
      <c r="E1255">
        <v>45296</v>
      </c>
      <c r="F1255">
        <v>45296</v>
      </c>
      <c r="G1255" t="s">
        <v>2037</v>
      </c>
      <c r="H1255" t="b">
        <v>0</v>
      </c>
      <c r="I1255" s="1">
        <f>EOMONTH(tbl_Subscriptions[[#This Row],[Start_Date]],0)</f>
        <v>45077</v>
      </c>
      <c r="J1255" s="1">
        <f>IF(tbl_Subscriptions[[#This Row],[Cancel_Date]]="","",EOMONTH(tbl_Subscriptions[[#This Row],[Cancel_Date]],0))</f>
        <v>45322</v>
      </c>
    </row>
    <row r="1256" spans="1:10" x14ac:dyDescent="0.25">
      <c r="A1256" t="s">
        <v>3286</v>
      </c>
      <c r="B1256" t="s">
        <v>760</v>
      </c>
      <c r="C1256" t="s">
        <v>2031</v>
      </c>
      <c r="D1256" s="1">
        <v>44713</v>
      </c>
      <c r="H1256" t="b">
        <v>0</v>
      </c>
      <c r="I1256" s="1">
        <f>EOMONTH(tbl_Subscriptions[[#This Row],[Start_Date]],0)</f>
        <v>44742</v>
      </c>
      <c r="J1256" s="1" t="str">
        <f>IF(tbl_Subscriptions[[#This Row],[Cancel_Date]]="","",EOMONTH(tbl_Subscriptions[[#This Row],[Cancel_Date]],0))</f>
        <v/>
      </c>
    </row>
    <row r="1257" spans="1:10" x14ac:dyDescent="0.25">
      <c r="A1257" t="s">
        <v>3287</v>
      </c>
      <c r="B1257" t="s">
        <v>444</v>
      </c>
      <c r="C1257" t="s">
        <v>2034</v>
      </c>
      <c r="D1257" s="1">
        <v>44676</v>
      </c>
      <c r="H1257" t="b">
        <v>0</v>
      </c>
      <c r="I1257" s="1">
        <f>EOMONTH(tbl_Subscriptions[[#This Row],[Start_Date]],0)</f>
        <v>44681</v>
      </c>
      <c r="J1257" s="1" t="str">
        <f>IF(tbl_Subscriptions[[#This Row],[Cancel_Date]]="","",EOMONTH(tbl_Subscriptions[[#This Row],[Cancel_Date]],0))</f>
        <v/>
      </c>
    </row>
    <row r="1258" spans="1:10" x14ac:dyDescent="0.25">
      <c r="A1258" t="s">
        <v>3288</v>
      </c>
      <c r="B1258" t="s">
        <v>1143</v>
      </c>
      <c r="C1258" t="s">
        <v>2027</v>
      </c>
      <c r="D1258" s="1">
        <v>44476</v>
      </c>
      <c r="H1258" t="b">
        <v>0</v>
      </c>
      <c r="I1258" s="1">
        <f>EOMONTH(tbl_Subscriptions[[#This Row],[Start_Date]],0)</f>
        <v>44500</v>
      </c>
      <c r="J1258" s="1" t="str">
        <f>IF(tbl_Subscriptions[[#This Row],[Cancel_Date]]="","",EOMONTH(tbl_Subscriptions[[#This Row],[Cancel_Date]],0))</f>
        <v/>
      </c>
    </row>
    <row r="1259" spans="1:10" x14ac:dyDescent="0.25">
      <c r="A1259" t="s">
        <v>3289</v>
      </c>
      <c r="B1259" t="s">
        <v>1583</v>
      </c>
      <c r="C1259" t="s">
        <v>2034</v>
      </c>
      <c r="D1259" s="1">
        <v>44394</v>
      </c>
      <c r="E1259">
        <v>44537</v>
      </c>
      <c r="F1259">
        <v>44537</v>
      </c>
      <c r="G1259" t="s">
        <v>2037</v>
      </c>
      <c r="H1259" t="b">
        <v>0</v>
      </c>
      <c r="I1259" s="1">
        <f>EOMONTH(tbl_Subscriptions[[#This Row],[Start_Date]],0)</f>
        <v>44408</v>
      </c>
      <c r="J1259" s="1">
        <f>IF(tbl_Subscriptions[[#This Row],[Cancel_Date]]="","",EOMONTH(tbl_Subscriptions[[#This Row],[Cancel_Date]],0))</f>
        <v>44561</v>
      </c>
    </row>
    <row r="1260" spans="1:10" x14ac:dyDescent="0.25">
      <c r="A1260" t="s">
        <v>3290</v>
      </c>
      <c r="B1260" t="s">
        <v>657</v>
      </c>
      <c r="C1260" t="s">
        <v>2034</v>
      </c>
      <c r="D1260" s="1">
        <v>45025</v>
      </c>
      <c r="H1260" t="b">
        <v>0</v>
      </c>
      <c r="I1260" s="1">
        <f>EOMONTH(tbl_Subscriptions[[#This Row],[Start_Date]],0)</f>
        <v>45046</v>
      </c>
      <c r="J1260" s="1" t="str">
        <f>IF(tbl_Subscriptions[[#This Row],[Cancel_Date]]="","",EOMONTH(tbl_Subscriptions[[#This Row],[Cancel_Date]],0))</f>
        <v/>
      </c>
    </row>
    <row r="1261" spans="1:10" x14ac:dyDescent="0.25">
      <c r="A1261" t="s">
        <v>3291</v>
      </c>
      <c r="B1261" t="s">
        <v>868</v>
      </c>
      <c r="C1261" t="s">
        <v>2034</v>
      </c>
      <c r="D1261" s="1">
        <v>44312</v>
      </c>
      <c r="E1261">
        <v>44448</v>
      </c>
      <c r="F1261">
        <v>44448</v>
      </c>
      <c r="G1261" t="s">
        <v>2037</v>
      </c>
      <c r="H1261" t="b">
        <v>0</v>
      </c>
      <c r="I1261" s="1">
        <f>EOMONTH(tbl_Subscriptions[[#This Row],[Start_Date]],0)</f>
        <v>44316</v>
      </c>
      <c r="J1261" s="1">
        <f>IF(tbl_Subscriptions[[#This Row],[Cancel_Date]]="","",EOMONTH(tbl_Subscriptions[[#This Row],[Cancel_Date]],0))</f>
        <v>44469</v>
      </c>
    </row>
    <row r="1262" spans="1:10" x14ac:dyDescent="0.25">
      <c r="A1262" t="s">
        <v>3292</v>
      </c>
      <c r="B1262" t="s">
        <v>1564</v>
      </c>
      <c r="C1262" t="s">
        <v>2031</v>
      </c>
      <c r="D1262" s="1">
        <v>44535</v>
      </c>
      <c r="H1262" t="b">
        <v>0</v>
      </c>
      <c r="I1262" s="1">
        <f>EOMONTH(tbl_Subscriptions[[#This Row],[Start_Date]],0)</f>
        <v>44561</v>
      </c>
      <c r="J1262" s="1" t="str">
        <f>IF(tbl_Subscriptions[[#This Row],[Cancel_Date]]="","",EOMONTH(tbl_Subscriptions[[#This Row],[Cancel_Date]],0))</f>
        <v/>
      </c>
    </row>
    <row r="1263" spans="1:10" x14ac:dyDescent="0.25">
      <c r="A1263" t="s">
        <v>3293</v>
      </c>
      <c r="B1263" t="s">
        <v>1148</v>
      </c>
      <c r="C1263" t="s">
        <v>2027</v>
      </c>
      <c r="D1263" s="1">
        <v>44363</v>
      </c>
      <c r="H1263" t="b">
        <v>0</v>
      </c>
      <c r="I1263" s="1">
        <f>EOMONTH(tbl_Subscriptions[[#This Row],[Start_Date]],0)</f>
        <v>44377</v>
      </c>
      <c r="J1263" s="1" t="str">
        <f>IF(tbl_Subscriptions[[#This Row],[Cancel_Date]]="","",EOMONTH(tbl_Subscriptions[[#This Row],[Cancel_Date]],0))</f>
        <v/>
      </c>
    </row>
    <row r="1264" spans="1:10" x14ac:dyDescent="0.25">
      <c r="A1264" t="s">
        <v>3294</v>
      </c>
      <c r="B1264" t="s">
        <v>1721</v>
      </c>
      <c r="C1264" t="s">
        <v>2034</v>
      </c>
      <c r="D1264" s="1">
        <v>44945</v>
      </c>
      <c r="E1264">
        <v>45006</v>
      </c>
      <c r="F1264">
        <v>45006</v>
      </c>
      <c r="G1264" t="s">
        <v>2041</v>
      </c>
      <c r="H1264" t="b">
        <v>1</v>
      </c>
      <c r="I1264" s="1">
        <f>EOMONTH(tbl_Subscriptions[[#This Row],[Start_Date]],0)</f>
        <v>44957</v>
      </c>
      <c r="J1264" s="1">
        <f>IF(tbl_Subscriptions[[#This Row],[Cancel_Date]]="","",EOMONTH(tbl_Subscriptions[[#This Row],[Cancel_Date]],0))</f>
        <v>45016</v>
      </c>
    </row>
    <row r="1265" spans="1:10" x14ac:dyDescent="0.25">
      <c r="A1265" t="s">
        <v>3295</v>
      </c>
      <c r="B1265" t="s">
        <v>787</v>
      </c>
      <c r="C1265" t="s">
        <v>2034</v>
      </c>
      <c r="D1265" s="1">
        <v>44666</v>
      </c>
      <c r="H1265" t="b">
        <v>0</v>
      </c>
      <c r="I1265" s="1">
        <f>EOMONTH(tbl_Subscriptions[[#This Row],[Start_Date]],0)</f>
        <v>44681</v>
      </c>
      <c r="J1265" s="1" t="str">
        <f>IF(tbl_Subscriptions[[#This Row],[Cancel_Date]]="","",EOMONTH(tbl_Subscriptions[[#This Row],[Cancel_Date]],0))</f>
        <v/>
      </c>
    </row>
    <row r="1266" spans="1:10" x14ac:dyDescent="0.25">
      <c r="A1266" t="s">
        <v>3296</v>
      </c>
      <c r="B1266" t="s">
        <v>1849</v>
      </c>
      <c r="C1266" t="s">
        <v>2034</v>
      </c>
      <c r="D1266" s="1">
        <v>44860</v>
      </c>
      <c r="H1266" t="b">
        <v>0</v>
      </c>
      <c r="I1266" s="1">
        <f>EOMONTH(tbl_Subscriptions[[#This Row],[Start_Date]],0)</f>
        <v>44865</v>
      </c>
      <c r="J1266" s="1" t="str">
        <f>IF(tbl_Subscriptions[[#This Row],[Cancel_Date]]="","",EOMONTH(tbl_Subscriptions[[#This Row],[Cancel_Date]],0))</f>
        <v/>
      </c>
    </row>
    <row r="1267" spans="1:10" x14ac:dyDescent="0.25">
      <c r="A1267" t="s">
        <v>3297</v>
      </c>
      <c r="B1267" t="s">
        <v>295</v>
      </c>
      <c r="C1267" t="s">
        <v>2027</v>
      </c>
      <c r="D1267" s="1">
        <v>44460</v>
      </c>
      <c r="H1267" t="b">
        <v>0</v>
      </c>
      <c r="I1267" s="1">
        <f>EOMONTH(tbl_Subscriptions[[#This Row],[Start_Date]],0)</f>
        <v>44469</v>
      </c>
      <c r="J1267" s="1" t="str">
        <f>IF(tbl_Subscriptions[[#This Row],[Cancel_Date]]="","",EOMONTH(tbl_Subscriptions[[#This Row],[Cancel_Date]],0))</f>
        <v/>
      </c>
    </row>
    <row r="1268" spans="1:10" x14ac:dyDescent="0.25">
      <c r="A1268" t="s">
        <v>3298</v>
      </c>
      <c r="B1268" t="s">
        <v>1107</v>
      </c>
      <c r="C1268" t="s">
        <v>2034</v>
      </c>
      <c r="D1268" s="1">
        <v>44932</v>
      </c>
      <c r="H1268" t="b">
        <v>0</v>
      </c>
      <c r="I1268" s="1">
        <f>EOMONTH(tbl_Subscriptions[[#This Row],[Start_Date]],0)</f>
        <v>44957</v>
      </c>
      <c r="J1268" s="1" t="str">
        <f>IF(tbl_Subscriptions[[#This Row],[Cancel_Date]]="","",EOMONTH(tbl_Subscriptions[[#This Row],[Cancel_Date]],0))</f>
        <v/>
      </c>
    </row>
    <row r="1269" spans="1:10" x14ac:dyDescent="0.25">
      <c r="A1269" t="s">
        <v>3299</v>
      </c>
      <c r="B1269" t="s">
        <v>1825</v>
      </c>
      <c r="C1269" t="s">
        <v>2034</v>
      </c>
      <c r="D1269" s="1">
        <v>44387</v>
      </c>
      <c r="H1269" t="b">
        <v>0</v>
      </c>
      <c r="I1269" s="1">
        <f>EOMONTH(tbl_Subscriptions[[#This Row],[Start_Date]],0)</f>
        <v>44408</v>
      </c>
      <c r="J1269" s="1" t="str">
        <f>IF(tbl_Subscriptions[[#This Row],[Cancel_Date]]="","",EOMONTH(tbl_Subscriptions[[#This Row],[Cancel_Date]],0))</f>
        <v/>
      </c>
    </row>
    <row r="1270" spans="1:10" x14ac:dyDescent="0.25">
      <c r="A1270" t="s">
        <v>3300</v>
      </c>
      <c r="B1270" t="s">
        <v>918</v>
      </c>
      <c r="C1270" t="s">
        <v>2031</v>
      </c>
      <c r="D1270" s="1">
        <v>44211</v>
      </c>
      <c r="H1270" t="b">
        <v>0</v>
      </c>
      <c r="I1270" s="1">
        <f>EOMONTH(tbl_Subscriptions[[#This Row],[Start_Date]],0)</f>
        <v>44227</v>
      </c>
      <c r="J1270" s="1" t="str">
        <f>IF(tbl_Subscriptions[[#This Row],[Cancel_Date]]="","",EOMONTH(tbl_Subscriptions[[#This Row],[Cancel_Date]],0))</f>
        <v/>
      </c>
    </row>
    <row r="1271" spans="1:10" x14ac:dyDescent="0.25">
      <c r="A1271" t="s">
        <v>3301</v>
      </c>
      <c r="B1271" t="s">
        <v>206</v>
      </c>
      <c r="C1271" t="s">
        <v>2027</v>
      </c>
      <c r="D1271" s="1">
        <v>44951</v>
      </c>
      <c r="E1271">
        <v>45001</v>
      </c>
      <c r="F1271">
        <v>45001</v>
      </c>
      <c r="G1271" t="s">
        <v>2037</v>
      </c>
      <c r="H1271" t="b">
        <v>0</v>
      </c>
      <c r="I1271" s="1">
        <f>EOMONTH(tbl_Subscriptions[[#This Row],[Start_Date]],0)</f>
        <v>44957</v>
      </c>
      <c r="J1271" s="1">
        <f>IF(tbl_Subscriptions[[#This Row],[Cancel_Date]]="","",EOMONTH(tbl_Subscriptions[[#This Row],[Cancel_Date]],0))</f>
        <v>45016</v>
      </c>
    </row>
    <row r="1272" spans="1:10" x14ac:dyDescent="0.25">
      <c r="A1272" t="s">
        <v>3302</v>
      </c>
      <c r="B1272" t="s">
        <v>1359</v>
      </c>
      <c r="C1272" t="s">
        <v>2031</v>
      </c>
      <c r="D1272" s="1">
        <v>44542</v>
      </c>
      <c r="E1272">
        <v>44727</v>
      </c>
      <c r="F1272">
        <v>44727</v>
      </c>
      <c r="G1272" t="s">
        <v>2028</v>
      </c>
      <c r="H1272" t="b">
        <v>0</v>
      </c>
      <c r="I1272" s="1">
        <f>EOMONTH(tbl_Subscriptions[[#This Row],[Start_Date]],0)</f>
        <v>44561</v>
      </c>
      <c r="J1272" s="1">
        <f>IF(tbl_Subscriptions[[#This Row],[Cancel_Date]]="","",EOMONTH(tbl_Subscriptions[[#This Row],[Cancel_Date]],0))</f>
        <v>44742</v>
      </c>
    </row>
    <row r="1273" spans="1:10" x14ac:dyDescent="0.25">
      <c r="A1273" t="s">
        <v>3303</v>
      </c>
      <c r="B1273" t="s">
        <v>1958</v>
      </c>
      <c r="C1273" t="s">
        <v>2027</v>
      </c>
      <c r="D1273" s="1">
        <v>45006</v>
      </c>
      <c r="H1273" t="b">
        <v>0</v>
      </c>
      <c r="I1273" s="1">
        <f>EOMONTH(tbl_Subscriptions[[#This Row],[Start_Date]],0)</f>
        <v>45016</v>
      </c>
      <c r="J1273" s="1" t="str">
        <f>IF(tbl_Subscriptions[[#This Row],[Cancel_Date]]="","",EOMONTH(tbl_Subscriptions[[#This Row],[Cancel_Date]],0))</f>
        <v/>
      </c>
    </row>
    <row r="1274" spans="1:10" x14ac:dyDescent="0.25">
      <c r="A1274" t="s">
        <v>3304</v>
      </c>
      <c r="B1274" t="s">
        <v>1180</v>
      </c>
      <c r="C1274" t="s">
        <v>2027</v>
      </c>
      <c r="D1274" s="1">
        <v>44499</v>
      </c>
      <c r="H1274" t="b">
        <v>0</v>
      </c>
      <c r="I1274" s="1">
        <f>EOMONTH(tbl_Subscriptions[[#This Row],[Start_Date]],0)</f>
        <v>44500</v>
      </c>
      <c r="J1274" s="1" t="str">
        <f>IF(tbl_Subscriptions[[#This Row],[Cancel_Date]]="","",EOMONTH(tbl_Subscriptions[[#This Row],[Cancel_Date]],0))</f>
        <v/>
      </c>
    </row>
    <row r="1275" spans="1:10" x14ac:dyDescent="0.25">
      <c r="A1275" t="s">
        <v>3305</v>
      </c>
      <c r="B1275" t="s">
        <v>1385</v>
      </c>
      <c r="C1275" t="s">
        <v>2027</v>
      </c>
      <c r="D1275" s="1">
        <v>44778</v>
      </c>
      <c r="E1275">
        <v>44926</v>
      </c>
      <c r="F1275">
        <v>44926</v>
      </c>
      <c r="G1275" t="s">
        <v>2037</v>
      </c>
      <c r="H1275" t="b">
        <v>0</v>
      </c>
      <c r="I1275" s="1">
        <f>EOMONTH(tbl_Subscriptions[[#This Row],[Start_Date]],0)</f>
        <v>44804</v>
      </c>
      <c r="J1275" s="1">
        <f>IF(tbl_Subscriptions[[#This Row],[Cancel_Date]]="","",EOMONTH(tbl_Subscriptions[[#This Row],[Cancel_Date]],0))</f>
        <v>44926</v>
      </c>
    </row>
    <row r="1276" spans="1:10" x14ac:dyDescent="0.25">
      <c r="A1276" t="s">
        <v>3306</v>
      </c>
      <c r="B1276" t="s">
        <v>123</v>
      </c>
      <c r="C1276" t="s">
        <v>2031</v>
      </c>
      <c r="D1276" s="1">
        <v>44887</v>
      </c>
      <c r="H1276" t="b">
        <v>0</v>
      </c>
      <c r="I1276" s="1">
        <f>EOMONTH(tbl_Subscriptions[[#This Row],[Start_Date]],0)</f>
        <v>44895</v>
      </c>
      <c r="J1276" s="1" t="str">
        <f>IF(tbl_Subscriptions[[#This Row],[Cancel_Date]]="","",EOMONTH(tbl_Subscriptions[[#This Row],[Cancel_Date]],0))</f>
        <v/>
      </c>
    </row>
    <row r="1277" spans="1:10" x14ac:dyDescent="0.25">
      <c r="A1277" t="s">
        <v>3307</v>
      </c>
      <c r="B1277" t="s">
        <v>564</v>
      </c>
      <c r="C1277" t="s">
        <v>2031</v>
      </c>
      <c r="D1277" s="1">
        <v>44972</v>
      </c>
      <c r="E1277">
        <v>45129</v>
      </c>
      <c r="F1277">
        <v>45129</v>
      </c>
      <c r="G1277" t="s">
        <v>2037</v>
      </c>
      <c r="H1277" t="b">
        <v>0</v>
      </c>
      <c r="I1277" s="1">
        <f>EOMONTH(tbl_Subscriptions[[#This Row],[Start_Date]],0)</f>
        <v>44985</v>
      </c>
      <c r="J1277" s="1">
        <f>IF(tbl_Subscriptions[[#This Row],[Cancel_Date]]="","",EOMONTH(tbl_Subscriptions[[#This Row],[Cancel_Date]],0))</f>
        <v>45138</v>
      </c>
    </row>
    <row r="1278" spans="1:10" x14ac:dyDescent="0.25">
      <c r="A1278" t="s">
        <v>3308</v>
      </c>
      <c r="B1278" t="s">
        <v>398</v>
      </c>
      <c r="C1278" t="s">
        <v>2031</v>
      </c>
      <c r="D1278" s="1">
        <v>44394</v>
      </c>
      <c r="H1278" t="b">
        <v>1</v>
      </c>
      <c r="I1278" s="1">
        <f>EOMONTH(tbl_Subscriptions[[#This Row],[Start_Date]],0)</f>
        <v>44408</v>
      </c>
      <c r="J1278" s="1" t="str">
        <f>IF(tbl_Subscriptions[[#This Row],[Cancel_Date]]="","",EOMONTH(tbl_Subscriptions[[#This Row],[Cancel_Date]],0))</f>
        <v/>
      </c>
    </row>
    <row r="1279" spans="1:10" x14ac:dyDescent="0.25">
      <c r="A1279" t="s">
        <v>3309</v>
      </c>
      <c r="B1279" t="s">
        <v>128</v>
      </c>
      <c r="C1279" t="s">
        <v>2031</v>
      </c>
      <c r="D1279" s="1">
        <v>44376</v>
      </c>
      <c r="E1279">
        <v>44618</v>
      </c>
      <c r="F1279">
        <v>44618</v>
      </c>
      <c r="G1279" t="s">
        <v>2037</v>
      </c>
      <c r="H1279" t="b">
        <v>0</v>
      </c>
      <c r="I1279" s="1">
        <f>EOMONTH(tbl_Subscriptions[[#This Row],[Start_Date]],0)</f>
        <v>44377</v>
      </c>
      <c r="J1279" s="1">
        <f>IF(tbl_Subscriptions[[#This Row],[Cancel_Date]]="","",EOMONTH(tbl_Subscriptions[[#This Row],[Cancel_Date]],0))</f>
        <v>44620</v>
      </c>
    </row>
    <row r="1280" spans="1:10" x14ac:dyDescent="0.25">
      <c r="A1280" t="s">
        <v>3310</v>
      </c>
      <c r="B1280" t="s">
        <v>1986</v>
      </c>
      <c r="C1280" t="s">
        <v>2034</v>
      </c>
      <c r="D1280" s="1">
        <v>44822</v>
      </c>
      <c r="E1280">
        <v>45035</v>
      </c>
      <c r="F1280">
        <v>45035</v>
      </c>
      <c r="G1280" t="s">
        <v>2037</v>
      </c>
      <c r="H1280" t="b">
        <v>0</v>
      </c>
      <c r="I1280" s="1">
        <f>EOMONTH(tbl_Subscriptions[[#This Row],[Start_Date]],0)</f>
        <v>44834</v>
      </c>
      <c r="J1280" s="1">
        <f>IF(tbl_Subscriptions[[#This Row],[Cancel_Date]]="","",EOMONTH(tbl_Subscriptions[[#This Row],[Cancel_Date]],0))</f>
        <v>45046</v>
      </c>
    </row>
    <row r="1281" spans="1:10" x14ac:dyDescent="0.25">
      <c r="A1281" t="s">
        <v>3311</v>
      </c>
      <c r="B1281" t="s">
        <v>563</v>
      </c>
      <c r="C1281" t="s">
        <v>2034</v>
      </c>
      <c r="D1281" s="1">
        <v>45073</v>
      </c>
      <c r="H1281" t="b">
        <v>0</v>
      </c>
      <c r="I1281" s="1">
        <f>EOMONTH(tbl_Subscriptions[[#This Row],[Start_Date]],0)</f>
        <v>45077</v>
      </c>
      <c r="J1281" s="1" t="str">
        <f>IF(tbl_Subscriptions[[#This Row],[Cancel_Date]]="","",EOMONTH(tbl_Subscriptions[[#This Row],[Cancel_Date]],0))</f>
        <v/>
      </c>
    </row>
    <row r="1282" spans="1:10" x14ac:dyDescent="0.25">
      <c r="A1282" t="s">
        <v>3312</v>
      </c>
      <c r="B1282" t="s">
        <v>372</v>
      </c>
      <c r="C1282" t="s">
        <v>2034</v>
      </c>
      <c r="D1282" s="1">
        <v>44851</v>
      </c>
      <c r="H1282" t="b">
        <v>0</v>
      </c>
      <c r="I1282" s="1">
        <f>EOMONTH(tbl_Subscriptions[[#This Row],[Start_Date]],0)</f>
        <v>44865</v>
      </c>
      <c r="J1282" s="1" t="str">
        <f>IF(tbl_Subscriptions[[#This Row],[Cancel_Date]]="","",EOMONTH(tbl_Subscriptions[[#This Row],[Cancel_Date]],0))</f>
        <v/>
      </c>
    </row>
    <row r="1283" spans="1:10" x14ac:dyDescent="0.25">
      <c r="A1283" t="s">
        <v>3313</v>
      </c>
      <c r="B1283" t="s">
        <v>761</v>
      </c>
      <c r="C1283" t="s">
        <v>2027</v>
      </c>
      <c r="D1283" s="1">
        <v>44612</v>
      </c>
      <c r="H1283" t="b">
        <v>0</v>
      </c>
      <c r="I1283" s="1">
        <f>EOMONTH(tbl_Subscriptions[[#This Row],[Start_Date]],0)</f>
        <v>44620</v>
      </c>
      <c r="J1283" s="1" t="str">
        <f>IF(tbl_Subscriptions[[#This Row],[Cancel_Date]]="","",EOMONTH(tbl_Subscriptions[[#This Row],[Cancel_Date]],0))</f>
        <v/>
      </c>
    </row>
    <row r="1284" spans="1:10" x14ac:dyDescent="0.25">
      <c r="A1284" t="s">
        <v>3314</v>
      </c>
      <c r="B1284" t="s">
        <v>335</v>
      </c>
      <c r="C1284" t="s">
        <v>2034</v>
      </c>
      <c r="D1284" s="1">
        <v>45043</v>
      </c>
      <c r="E1284">
        <v>45165</v>
      </c>
      <c r="F1284">
        <v>45165</v>
      </c>
      <c r="G1284" t="s">
        <v>2037</v>
      </c>
      <c r="H1284" t="b">
        <v>0</v>
      </c>
      <c r="I1284" s="1">
        <f>EOMONTH(tbl_Subscriptions[[#This Row],[Start_Date]],0)</f>
        <v>45046</v>
      </c>
      <c r="J1284" s="1">
        <f>IF(tbl_Subscriptions[[#This Row],[Cancel_Date]]="","",EOMONTH(tbl_Subscriptions[[#This Row],[Cancel_Date]],0))</f>
        <v>45169</v>
      </c>
    </row>
    <row r="1285" spans="1:10" x14ac:dyDescent="0.25">
      <c r="A1285" t="s">
        <v>3315</v>
      </c>
      <c r="B1285" t="s">
        <v>1308</v>
      </c>
      <c r="C1285" t="s">
        <v>2027</v>
      </c>
      <c r="D1285" s="1">
        <v>44634</v>
      </c>
      <c r="H1285" t="b">
        <v>0</v>
      </c>
      <c r="I1285" s="1">
        <f>EOMONTH(tbl_Subscriptions[[#This Row],[Start_Date]],0)</f>
        <v>44651</v>
      </c>
      <c r="J1285" s="1" t="str">
        <f>IF(tbl_Subscriptions[[#This Row],[Cancel_Date]]="","",EOMONTH(tbl_Subscriptions[[#This Row],[Cancel_Date]],0))</f>
        <v/>
      </c>
    </row>
    <row r="1286" spans="1:10" x14ac:dyDescent="0.25">
      <c r="A1286" t="s">
        <v>3316</v>
      </c>
      <c r="B1286" t="s">
        <v>1736</v>
      </c>
      <c r="C1286" t="s">
        <v>2031</v>
      </c>
      <c r="D1286" s="1">
        <v>44724</v>
      </c>
      <c r="E1286">
        <v>44834</v>
      </c>
      <c r="F1286">
        <v>44834</v>
      </c>
      <c r="G1286" t="s">
        <v>2037</v>
      </c>
      <c r="H1286" t="b">
        <v>1</v>
      </c>
      <c r="I1286" s="1">
        <f>EOMONTH(tbl_Subscriptions[[#This Row],[Start_Date]],0)</f>
        <v>44742</v>
      </c>
      <c r="J1286" s="1">
        <f>IF(tbl_Subscriptions[[#This Row],[Cancel_Date]]="","",EOMONTH(tbl_Subscriptions[[#This Row],[Cancel_Date]],0))</f>
        <v>44834</v>
      </c>
    </row>
    <row r="1287" spans="1:10" x14ac:dyDescent="0.25">
      <c r="A1287" t="s">
        <v>3317</v>
      </c>
      <c r="B1287" t="s">
        <v>1894</v>
      </c>
      <c r="C1287" t="s">
        <v>2027</v>
      </c>
      <c r="D1287" s="1">
        <v>44532</v>
      </c>
      <c r="H1287" t="b">
        <v>0</v>
      </c>
      <c r="I1287" s="1">
        <f>EOMONTH(tbl_Subscriptions[[#This Row],[Start_Date]],0)</f>
        <v>44561</v>
      </c>
      <c r="J1287" s="1" t="str">
        <f>IF(tbl_Subscriptions[[#This Row],[Cancel_Date]]="","",EOMONTH(tbl_Subscriptions[[#This Row],[Cancel_Date]],0))</f>
        <v/>
      </c>
    </row>
    <row r="1288" spans="1:10" x14ac:dyDescent="0.25">
      <c r="A1288" t="s">
        <v>3318</v>
      </c>
      <c r="B1288" t="s">
        <v>1107</v>
      </c>
      <c r="C1288" t="s">
        <v>2027</v>
      </c>
      <c r="D1288" s="1">
        <v>44285</v>
      </c>
      <c r="H1288" t="b">
        <v>0</v>
      </c>
      <c r="I1288" s="1">
        <f>EOMONTH(tbl_Subscriptions[[#This Row],[Start_Date]],0)</f>
        <v>44286</v>
      </c>
      <c r="J1288" s="1" t="str">
        <f>IF(tbl_Subscriptions[[#This Row],[Cancel_Date]]="","",EOMONTH(tbl_Subscriptions[[#This Row],[Cancel_Date]],0))</f>
        <v/>
      </c>
    </row>
    <row r="1289" spans="1:10" x14ac:dyDescent="0.25">
      <c r="A1289" t="s">
        <v>3319</v>
      </c>
      <c r="B1289" t="s">
        <v>351</v>
      </c>
      <c r="C1289" t="s">
        <v>2034</v>
      </c>
      <c r="D1289" s="1">
        <v>44607</v>
      </c>
      <c r="H1289" t="b">
        <v>0</v>
      </c>
      <c r="I1289" s="1">
        <f>EOMONTH(tbl_Subscriptions[[#This Row],[Start_Date]],0)</f>
        <v>44620</v>
      </c>
      <c r="J1289" s="1" t="str">
        <f>IF(tbl_Subscriptions[[#This Row],[Cancel_Date]]="","",EOMONTH(tbl_Subscriptions[[#This Row],[Cancel_Date]],0))</f>
        <v/>
      </c>
    </row>
    <row r="1290" spans="1:10" x14ac:dyDescent="0.25">
      <c r="A1290" t="s">
        <v>3320</v>
      </c>
      <c r="B1290" t="s">
        <v>1555</v>
      </c>
      <c r="C1290" t="s">
        <v>2031</v>
      </c>
      <c r="D1290" s="1">
        <v>44882</v>
      </c>
      <c r="E1290">
        <v>45078</v>
      </c>
      <c r="F1290">
        <v>45078</v>
      </c>
      <c r="G1290" t="s">
        <v>2041</v>
      </c>
      <c r="H1290" t="b">
        <v>1</v>
      </c>
      <c r="I1290" s="1">
        <f>EOMONTH(tbl_Subscriptions[[#This Row],[Start_Date]],0)</f>
        <v>44895</v>
      </c>
      <c r="J1290" s="1">
        <f>IF(tbl_Subscriptions[[#This Row],[Cancel_Date]]="","",EOMONTH(tbl_Subscriptions[[#This Row],[Cancel_Date]],0))</f>
        <v>45107</v>
      </c>
    </row>
    <row r="1291" spans="1:10" x14ac:dyDescent="0.25">
      <c r="A1291" t="s">
        <v>3321</v>
      </c>
      <c r="B1291" t="s">
        <v>1175</v>
      </c>
      <c r="C1291" t="s">
        <v>2031</v>
      </c>
      <c r="D1291" s="1">
        <v>44294</v>
      </c>
      <c r="H1291" t="b">
        <v>0</v>
      </c>
      <c r="I1291" s="1">
        <f>EOMONTH(tbl_Subscriptions[[#This Row],[Start_Date]],0)</f>
        <v>44316</v>
      </c>
      <c r="J1291" s="1" t="str">
        <f>IF(tbl_Subscriptions[[#This Row],[Cancel_Date]]="","",EOMONTH(tbl_Subscriptions[[#This Row],[Cancel_Date]],0))</f>
        <v/>
      </c>
    </row>
    <row r="1292" spans="1:10" x14ac:dyDescent="0.25">
      <c r="A1292" t="s">
        <v>3322</v>
      </c>
      <c r="B1292" t="s">
        <v>610</v>
      </c>
      <c r="C1292" t="s">
        <v>2034</v>
      </c>
      <c r="D1292" s="1">
        <v>44386</v>
      </c>
      <c r="H1292" t="b">
        <v>0</v>
      </c>
      <c r="I1292" s="1">
        <f>EOMONTH(tbl_Subscriptions[[#This Row],[Start_Date]],0)</f>
        <v>44408</v>
      </c>
      <c r="J1292" s="1" t="str">
        <f>IF(tbl_Subscriptions[[#This Row],[Cancel_Date]]="","",EOMONTH(tbl_Subscriptions[[#This Row],[Cancel_Date]],0))</f>
        <v/>
      </c>
    </row>
    <row r="1293" spans="1:10" x14ac:dyDescent="0.25">
      <c r="A1293" t="s">
        <v>3323</v>
      </c>
      <c r="B1293" t="s">
        <v>801</v>
      </c>
      <c r="C1293" t="s">
        <v>2031</v>
      </c>
      <c r="D1293" s="1">
        <v>44340</v>
      </c>
      <c r="H1293" t="b">
        <v>1</v>
      </c>
      <c r="I1293" s="1">
        <f>EOMONTH(tbl_Subscriptions[[#This Row],[Start_Date]],0)</f>
        <v>44347</v>
      </c>
      <c r="J1293" s="1" t="str">
        <f>IF(tbl_Subscriptions[[#This Row],[Cancel_Date]]="","",EOMONTH(tbl_Subscriptions[[#This Row],[Cancel_Date]],0))</f>
        <v/>
      </c>
    </row>
    <row r="1294" spans="1:10" x14ac:dyDescent="0.25">
      <c r="A1294" t="s">
        <v>3324</v>
      </c>
      <c r="B1294" t="s">
        <v>1795</v>
      </c>
      <c r="C1294" t="s">
        <v>2031</v>
      </c>
      <c r="D1294" s="1">
        <v>44685</v>
      </c>
      <c r="E1294">
        <v>44838</v>
      </c>
      <c r="F1294">
        <v>44838</v>
      </c>
      <c r="G1294" t="s">
        <v>2037</v>
      </c>
      <c r="H1294" t="b">
        <v>0</v>
      </c>
      <c r="I1294" s="1">
        <f>EOMONTH(tbl_Subscriptions[[#This Row],[Start_Date]],0)</f>
        <v>44712</v>
      </c>
      <c r="J1294" s="1">
        <f>IF(tbl_Subscriptions[[#This Row],[Cancel_Date]]="","",EOMONTH(tbl_Subscriptions[[#This Row],[Cancel_Date]],0))</f>
        <v>44865</v>
      </c>
    </row>
    <row r="1295" spans="1:10" x14ac:dyDescent="0.25">
      <c r="A1295" t="s">
        <v>3325</v>
      </c>
      <c r="B1295" t="s">
        <v>558</v>
      </c>
      <c r="C1295" t="s">
        <v>2031</v>
      </c>
      <c r="D1295" s="1">
        <v>44528</v>
      </c>
      <c r="H1295" t="b">
        <v>0</v>
      </c>
      <c r="I1295" s="1">
        <f>EOMONTH(tbl_Subscriptions[[#This Row],[Start_Date]],0)</f>
        <v>44530</v>
      </c>
      <c r="J1295" s="1" t="str">
        <f>IF(tbl_Subscriptions[[#This Row],[Cancel_Date]]="","",EOMONTH(tbl_Subscriptions[[#This Row],[Cancel_Date]],0))</f>
        <v/>
      </c>
    </row>
    <row r="1296" spans="1:10" x14ac:dyDescent="0.25">
      <c r="A1296" t="s">
        <v>3326</v>
      </c>
      <c r="B1296" t="s">
        <v>753</v>
      </c>
      <c r="C1296" t="s">
        <v>2034</v>
      </c>
      <c r="D1296" s="1">
        <v>44451</v>
      </c>
      <c r="H1296" t="b">
        <v>1</v>
      </c>
      <c r="I1296" s="1">
        <f>EOMONTH(tbl_Subscriptions[[#This Row],[Start_Date]],0)</f>
        <v>44469</v>
      </c>
      <c r="J1296" s="1" t="str">
        <f>IF(tbl_Subscriptions[[#This Row],[Cancel_Date]]="","",EOMONTH(tbl_Subscriptions[[#This Row],[Cancel_Date]],0))</f>
        <v/>
      </c>
    </row>
    <row r="1297" spans="1:10" x14ac:dyDescent="0.25">
      <c r="A1297" t="s">
        <v>3327</v>
      </c>
      <c r="B1297" t="s">
        <v>1577</v>
      </c>
      <c r="C1297" t="s">
        <v>2031</v>
      </c>
      <c r="D1297" s="1">
        <v>44203</v>
      </c>
      <c r="H1297" t="b">
        <v>0</v>
      </c>
      <c r="I1297" s="1">
        <f>EOMONTH(tbl_Subscriptions[[#This Row],[Start_Date]],0)</f>
        <v>44227</v>
      </c>
      <c r="J1297" s="1" t="str">
        <f>IF(tbl_Subscriptions[[#This Row],[Cancel_Date]]="","",EOMONTH(tbl_Subscriptions[[#This Row],[Cancel_Date]],0))</f>
        <v/>
      </c>
    </row>
    <row r="1298" spans="1:10" x14ac:dyDescent="0.25">
      <c r="A1298" t="s">
        <v>3328</v>
      </c>
      <c r="B1298" t="s">
        <v>1538</v>
      </c>
      <c r="C1298" t="s">
        <v>2027</v>
      </c>
      <c r="D1298" s="1">
        <v>44464</v>
      </c>
      <c r="H1298" t="b">
        <v>0</v>
      </c>
      <c r="I1298" s="1">
        <f>EOMONTH(tbl_Subscriptions[[#This Row],[Start_Date]],0)</f>
        <v>44469</v>
      </c>
      <c r="J1298" s="1" t="str">
        <f>IF(tbl_Subscriptions[[#This Row],[Cancel_Date]]="","",EOMONTH(tbl_Subscriptions[[#This Row],[Cancel_Date]],0))</f>
        <v/>
      </c>
    </row>
    <row r="1299" spans="1:10" x14ac:dyDescent="0.25">
      <c r="A1299" t="s">
        <v>3329</v>
      </c>
      <c r="B1299" t="s">
        <v>639</v>
      </c>
      <c r="C1299" t="s">
        <v>2027</v>
      </c>
      <c r="D1299" s="1">
        <v>44589</v>
      </c>
      <c r="H1299" t="b">
        <v>0</v>
      </c>
      <c r="I1299" s="1">
        <f>EOMONTH(tbl_Subscriptions[[#This Row],[Start_Date]],0)</f>
        <v>44592</v>
      </c>
      <c r="J1299" s="1" t="str">
        <f>IF(tbl_Subscriptions[[#This Row],[Cancel_Date]]="","",EOMONTH(tbl_Subscriptions[[#This Row],[Cancel_Date]],0))</f>
        <v/>
      </c>
    </row>
    <row r="1300" spans="1:10" x14ac:dyDescent="0.25">
      <c r="A1300" t="s">
        <v>3330</v>
      </c>
      <c r="B1300" t="s">
        <v>637</v>
      </c>
      <c r="C1300" t="s">
        <v>2031</v>
      </c>
      <c r="D1300" s="1">
        <v>44438</v>
      </c>
      <c r="H1300" t="b">
        <v>0</v>
      </c>
      <c r="I1300" s="1">
        <f>EOMONTH(tbl_Subscriptions[[#This Row],[Start_Date]],0)</f>
        <v>44439</v>
      </c>
      <c r="J1300" s="1" t="str">
        <f>IF(tbl_Subscriptions[[#This Row],[Cancel_Date]]="","",EOMONTH(tbl_Subscriptions[[#This Row],[Cancel_Date]],0))</f>
        <v/>
      </c>
    </row>
    <row r="1301" spans="1:10" x14ac:dyDescent="0.25">
      <c r="A1301" t="s">
        <v>3331</v>
      </c>
      <c r="B1301" t="s">
        <v>1699</v>
      </c>
      <c r="C1301" t="s">
        <v>2034</v>
      </c>
      <c r="D1301" s="1">
        <v>44654</v>
      </c>
      <c r="H1301" t="b">
        <v>1</v>
      </c>
      <c r="I1301" s="1">
        <f>EOMONTH(tbl_Subscriptions[[#This Row],[Start_Date]],0)</f>
        <v>44681</v>
      </c>
      <c r="J1301" s="1" t="str">
        <f>IF(tbl_Subscriptions[[#This Row],[Cancel_Date]]="","",EOMONTH(tbl_Subscriptions[[#This Row],[Cancel_Date]],0))</f>
        <v/>
      </c>
    </row>
    <row r="1302" spans="1:10" x14ac:dyDescent="0.25">
      <c r="A1302" t="s">
        <v>3332</v>
      </c>
      <c r="B1302" t="s">
        <v>1411</v>
      </c>
      <c r="C1302" t="s">
        <v>2034</v>
      </c>
      <c r="D1302" s="1">
        <v>44968</v>
      </c>
      <c r="E1302">
        <v>45015</v>
      </c>
      <c r="F1302">
        <v>45015</v>
      </c>
      <c r="G1302" t="s">
        <v>2041</v>
      </c>
      <c r="H1302" t="b">
        <v>0</v>
      </c>
      <c r="I1302" s="1">
        <f>EOMONTH(tbl_Subscriptions[[#This Row],[Start_Date]],0)</f>
        <v>44985</v>
      </c>
      <c r="J1302" s="1">
        <f>IF(tbl_Subscriptions[[#This Row],[Cancel_Date]]="","",EOMONTH(tbl_Subscriptions[[#This Row],[Cancel_Date]],0))</f>
        <v>45016</v>
      </c>
    </row>
    <row r="1303" spans="1:10" x14ac:dyDescent="0.25">
      <c r="A1303" t="s">
        <v>3333</v>
      </c>
      <c r="B1303" t="s">
        <v>1908</v>
      </c>
      <c r="C1303" t="s">
        <v>2034</v>
      </c>
      <c r="D1303" s="1">
        <v>44470</v>
      </c>
      <c r="H1303" t="b">
        <v>1</v>
      </c>
      <c r="I1303" s="1">
        <f>EOMONTH(tbl_Subscriptions[[#This Row],[Start_Date]],0)</f>
        <v>44500</v>
      </c>
      <c r="J1303" s="1" t="str">
        <f>IF(tbl_Subscriptions[[#This Row],[Cancel_Date]]="","",EOMONTH(tbl_Subscriptions[[#This Row],[Cancel_Date]],0))</f>
        <v/>
      </c>
    </row>
    <row r="1304" spans="1:10" x14ac:dyDescent="0.25">
      <c r="A1304" t="s">
        <v>3334</v>
      </c>
      <c r="B1304" t="s">
        <v>927</v>
      </c>
      <c r="C1304" t="s">
        <v>2031</v>
      </c>
      <c r="D1304" s="1">
        <v>44534</v>
      </c>
      <c r="H1304" t="b">
        <v>0</v>
      </c>
      <c r="I1304" s="1">
        <f>EOMONTH(tbl_Subscriptions[[#This Row],[Start_Date]],0)</f>
        <v>44561</v>
      </c>
      <c r="J1304" s="1" t="str">
        <f>IF(tbl_Subscriptions[[#This Row],[Cancel_Date]]="","",EOMONTH(tbl_Subscriptions[[#This Row],[Cancel_Date]],0))</f>
        <v/>
      </c>
    </row>
    <row r="1305" spans="1:10" x14ac:dyDescent="0.25">
      <c r="A1305" t="s">
        <v>3335</v>
      </c>
      <c r="B1305" t="s">
        <v>1952</v>
      </c>
      <c r="C1305" t="s">
        <v>2031</v>
      </c>
      <c r="D1305" s="1">
        <v>44506</v>
      </c>
      <c r="H1305" t="b">
        <v>0</v>
      </c>
      <c r="I1305" s="1">
        <f>EOMONTH(tbl_Subscriptions[[#This Row],[Start_Date]],0)</f>
        <v>44530</v>
      </c>
      <c r="J1305" s="1" t="str">
        <f>IF(tbl_Subscriptions[[#This Row],[Cancel_Date]]="","",EOMONTH(tbl_Subscriptions[[#This Row],[Cancel_Date]],0))</f>
        <v/>
      </c>
    </row>
    <row r="1306" spans="1:10" x14ac:dyDescent="0.25">
      <c r="A1306" t="s">
        <v>3336</v>
      </c>
      <c r="B1306" t="s">
        <v>1693</v>
      </c>
      <c r="C1306" t="s">
        <v>2027</v>
      </c>
      <c r="D1306" s="1">
        <v>44793</v>
      </c>
      <c r="E1306">
        <v>44976</v>
      </c>
      <c r="F1306">
        <v>44976</v>
      </c>
      <c r="G1306" t="s">
        <v>2028</v>
      </c>
      <c r="H1306" t="b">
        <v>0</v>
      </c>
      <c r="I1306" s="1">
        <f>EOMONTH(tbl_Subscriptions[[#This Row],[Start_Date]],0)</f>
        <v>44804</v>
      </c>
      <c r="J1306" s="1">
        <f>IF(tbl_Subscriptions[[#This Row],[Cancel_Date]]="","",EOMONTH(tbl_Subscriptions[[#This Row],[Cancel_Date]],0))</f>
        <v>44985</v>
      </c>
    </row>
    <row r="1307" spans="1:10" x14ac:dyDescent="0.25">
      <c r="A1307" t="s">
        <v>3337</v>
      </c>
      <c r="B1307" t="s">
        <v>1838</v>
      </c>
      <c r="C1307" t="s">
        <v>2034</v>
      </c>
      <c r="D1307" s="1">
        <v>44937</v>
      </c>
      <c r="E1307">
        <v>45128</v>
      </c>
      <c r="F1307">
        <v>45128</v>
      </c>
      <c r="G1307" t="s">
        <v>2028</v>
      </c>
      <c r="H1307" t="b">
        <v>0</v>
      </c>
      <c r="I1307" s="1">
        <f>EOMONTH(tbl_Subscriptions[[#This Row],[Start_Date]],0)</f>
        <v>44957</v>
      </c>
      <c r="J1307" s="1">
        <f>IF(tbl_Subscriptions[[#This Row],[Cancel_Date]]="","",EOMONTH(tbl_Subscriptions[[#This Row],[Cancel_Date]],0))</f>
        <v>45138</v>
      </c>
    </row>
    <row r="1308" spans="1:10" x14ac:dyDescent="0.25">
      <c r="A1308" t="s">
        <v>3338</v>
      </c>
      <c r="B1308" t="s">
        <v>1852</v>
      </c>
      <c r="C1308" t="s">
        <v>2027</v>
      </c>
      <c r="D1308" s="1">
        <v>44783</v>
      </c>
      <c r="H1308" t="b">
        <v>0</v>
      </c>
      <c r="I1308" s="1">
        <f>EOMONTH(tbl_Subscriptions[[#This Row],[Start_Date]],0)</f>
        <v>44804</v>
      </c>
      <c r="J1308" s="1" t="str">
        <f>IF(tbl_Subscriptions[[#This Row],[Cancel_Date]]="","",EOMONTH(tbl_Subscriptions[[#This Row],[Cancel_Date]],0))</f>
        <v/>
      </c>
    </row>
    <row r="1309" spans="1:10" x14ac:dyDescent="0.25">
      <c r="A1309" t="s">
        <v>3339</v>
      </c>
      <c r="B1309" t="s">
        <v>1010</v>
      </c>
      <c r="C1309" t="s">
        <v>2027</v>
      </c>
      <c r="D1309" s="1">
        <v>44208</v>
      </c>
      <c r="H1309" t="b">
        <v>0</v>
      </c>
      <c r="I1309" s="1">
        <f>EOMONTH(tbl_Subscriptions[[#This Row],[Start_Date]],0)</f>
        <v>44227</v>
      </c>
      <c r="J1309" s="1" t="str">
        <f>IF(tbl_Subscriptions[[#This Row],[Cancel_Date]]="","",EOMONTH(tbl_Subscriptions[[#This Row],[Cancel_Date]],0))</f>
        <v/>
      </c>
    </row>
    <row r="1310" spans="1:10" x14ac:dyDescent="0.25">
      <c r="A1310" t="s">
        <v>3340</v>
      </c>
      <c r="B1310" t="s">
        <v>117</v>
      </c>
      <c r="C1310" t="s">
        <v>2034</v>
      </c>
      <c r="D1310" s="1">
        <v>44464</v>
      </c>
      <c r="H1310" t="b">
        <v>0</v>
      </c>
      <c r="I1310" s="1">
        <f>EOMONTH(tbl_Subscriptions[[#This Row],[Start_Date]],0)</f>
        <v>44469</v>
      </c>
      <c r="J1310" s="1" t="str">
        <f>IF(tbl_Subscriptions[[#This Row],[Cancel_Date]]="","",EOMONTH(tbl_Subscriptions[[#This Row],[Cancel_Date]],0))</f>
        <v/>
      </c>
    </row>
    <row r="1311" spans="1:10" x14ac:dyDescent="0.25">
      <c r="A1311" t="s">
        <v>3341</v>
      </c>
      <c r="B1311" t="s">
        <v>335</v>
      </c>
      <c r="C1311" t="s">
        <v>2031</v>
      </c>
      <c r="D1311" s="1">
        <v>44866</v>
      </c>
      <c r="H1311" t="b">
        <v>0</v>
      </c>
      <c r="I1311" s="1">
        <f>EOMONTH(tbl_Subscriptions[[#This Row],[Start_Date]],0)</f>
        <v>44895</v>
      </c>
      <c r="J1311" s="1" t="str">
        <f>IF(tbl_Subscriptions[[#This Row],[Cancel_Date]]="","",EOMONTH(tbl_Subscriptions[[#This Row],[Cancel_Date]],0))</f>
        <v/>
      </c>
    </row>
    <row r="1312" spans="1:10" x14ac:dyDescent="0.25">
      <c r="A1312" t="s">
        <v>3342</v>
      </c>
      <c r="B1312" t="s">
        <v>141</v>
      </c>
      <c r="C1312" t="s">
        <v>2031</v>
      </c>
      <c r="D1312" s="1">
        <v>44565</v>
      </c>
      <c r="H1312" t="b">
        <v>0</v>
      </c>
      <c r="I1312" s="1">
        <f>EOMONTH(tbl_Subscriptions[[#This Row],[Start_Date]],0)</f>
        <v>44592</v>
      </c>
      <c r="J1312" s="1" t="str">
        <f>IF(tbl_Subscriptions[[#This Row],[Cancel_Date]]="","",EOMONTH(tbl_Subscriptions[[#This Row],[Cancel_Date]],0))</f>
        <v/>
      </c>
    </row>
    <row r="1313" spans="1:10" x14ac:dyDescent="0.25">
      <c r="A1313" t="s">
        <v>3343</v>
      </c>
      <c r="B1313" t="s">
        <v>1362</v>
      </c>
      <c r="C1313" t="s">
        <v>2027</v>
      </c>
      <c r="D1313" s="1">
        <v>44906</v>
      </c>
      <c r="H1313" t="b">
        <v>0</v>
      </c>
      <c r="I1313" s="1">
        <f>EOMONTH(tbl_Subscriptions[[#This Row],[Start_Date]],0)</f>
        <v>44926</v>
      </c>
      <c r="J1313" s="1" t="str">
        <f>IF(tbl_Subscriptions[[#This Row],[Cancel_Date]]="","",EOMONTH(tbl_Subscriptions[[#This Row],[Cancel_Date]],0))</f>
        <v/>
      </c>
    </row>
    <row r="1314" spans="1:10" x14ac:dyDescent="0.25">
      <c r="A1314" t="s">
        <v>3344</v>
      </c>
      <c r="B1314" t="s">
        <v>817</v>
      </c>
      <c r="C1314" t="s">
        <v>2027</v>
      </c>
      <c r="D1314" s="1">
        <v>44438</v>
      </c>
      <c r="H1314" t="b">
        <v>0</v>
      </c>
      <c r="I1314" s="1">
        <f>EOMONTH(tbl_Subscriptions[[#This Row],[Start_Date]],0)</f>
        <v>44439</v>
      </c>
      <c r="J1314" s="1" t="str">
        <f>IF(tbl_Subscriptions[[#This Row],[Cancel_Date]]="","",EOMONTH(tbl_Subscriptions[[#This Row],[Cancel_Date]],0))</f>
        <v/>
      </c>
    </row>
    <row r="1315" spans="1:10" x14ac:dyDescent="0.25">
      <c r="A1315" t="s">
        <v>3345</v>
      </c>
      <c r="B1315" t="s">
        <v>1635</v>
      </c>
      <c r="C1315" t="s">
        <v>2027</v>
      </c>
      <c r="D1315" s="1">
        <v>44260</v>
      </c>
      <c r="E1315">
        <v>44525</v>
      </c>
      <c r="F1315">
        <v>44525</v>
      </c>
      <c r="G1315" t="s">
        <v>2041</v>
      </c>
      <c r="H1315" t="b">
        <v>0</v>
      </c>
      <c r="I1315" s="1">
        <f>EOMONTH(tbl_Subscriptions[[#This Row],[Start_Date]],0)</f>
        <v>44286</v>
      </c>
      <c r="J1315" s="1">
        <f>IF(tbl_Subscriptions[[#This Row],[Cancel_Date]]="","",EOMONTH(tbl_Subscriptions[[#This Row],[Cancel_Date]],0))</f>
        <v>44530</v>
      </c>
    </row>
    <row r="1316" spans="1:10" x14ac:dyDescent="0.25">
      <c r="A1316" t="s">
        <v>3346</v>
      </c>
      <c r="B1316" t="s">
        <v>1537</v>
      </c>
      <c r="C1316" t="s">
        <v>2027</v>
      </c>
      <c r="D1316" s="1">
        <v>44880</v>
      </c>
      <c r="E1316">
        <v>45045</v>
      </c>
      <c r="F1316">
        <v>45045</v>
      </c>
      <c r="G1316" t="s">
        <v>2041</v>
      </c>
      <c r="H1316" t="b">
        <v>0</v>
      </c>
      <c r="I1316" s="1">
        <f>EOMONTH(tbl_Subscriptions[[#This Row],[Start_Date]],0)</f>
        <v>44895</v>
      </c>
      <c r="J1316" s="1">
        <f>IF(tbl_Subscriptions[[#This Row],[Cancel_Date]]="","",EOMONTH(tbl_Subscriptions[[#This Row],[Cancel_Date]],0))</f>
        <v>45046</v>
      </c>
    </row>
    <row r="1317" spans="1:10" x14ac:dyDescent="0.25">
      <c r="A1317" t="s">
        <v>3347</v>
      </c>
      <c r="B1317" t="s">
        <v>475</v>
      </c>
      <c r="C1317" t="s">
        <v>2034</v>
      </c>
      <c r="D1317" s="1">
        <v>44318</v>
      </c>
      <c r="H1317" t="b">
        <v>0</v>
      </c>
      <c r="I1317" s="1">
        <f>EOMONTH(tbl_Subscriptions[[#This Row],[Start_Date]],0)</f>
        <v>44347</v>
      </c>
      <c r="J1317" s="1" t="str">
        <f>IF(tbl_Subscriptions[[#This Row],[Cancel_Date]]="","",EOMONTH(tbl_Subscriptions[[#This Row],[Cancel_Date]],0))</f>
        <v/>
      </c>
    </row>
    <row r="1318" spans="1:10" x14ac:dyDescent="0.25">
      <c r="A1318" t="s">
        <v>3348</v>
      </c>
      <c r="B1318" t="s">
        <v>540</v>
      </c>
      <c r="C1318" t="s">
        <v>2027</v>
      </c>
      <c r="D1318" s="1">
        <v>44673</v>
      </c>
      <c r="E1318">
        <v>44834</v>
      </c>
      <c r="F1318">
        <v>44834</v>
      </c>
      <c r="G1318" t="s">
        <v>2041</v>
      </c>
      <c r="H1318" t="b">
        <v>0</v>
      </c>
      <c r="I1318" s="1">
        <f>EOMONTH(tbl_Subscriptions[[#This Row],[Start_Date]],0)</f>
        <v>44681</v>
      </c>
      <c r="J1318" s="1">
        <f>IF(tbl_Subscriptions[[#This Row],[Cancel_Date]]="","",EOMONTH(tbl_Subscriptions[[#This Row],[Cancel_Date]],0))</f>
        <v>44834</v>
      </c>
    </row>
    <row r="1319" spans="1:10" x14ac:dyDescent="0.25">
      <c r="A1319" t="s">
        <v>3349</v>
      </c>
      <c r="B1319" t="s">
        <v>538</v>
      </c>
      <c r="C1319" t="s">
        <v>2027</v>
      </c>
      <c r="D1319" s="1">
        <v>44511</v>
      </c>
      <c r="E1319">
        <v>44745</v>
      </c>
      <c r="F1319">
        <v>44745</v>
      </c>
      <c r="G1319" t="s">
        <v>2037</v>
      </c>
      <c r="H1319" t="b">
        <v>0</v>
      </c>
      <c r="I1319" s="1">
        <f>EOMONTH(tbl_Subscriptions[[#This Row],[Start_Date]],0)</f>
        <v>44530</v>
      </c>
      <c r="J1319" s="1">
        <f>IF(tbl_Subscriptions[[#This Row],[Cancel_Date]]="","",EOMONTH(tbl_Subscriptions[[#This Row],[Cancel_Date]],0))</f>
        <v>44773</v>
      </c>
    </row>
    <row r="1320" spans="1:10" x14ac:dyDescent="0.25">
      <c r="A1320" t="s">
        <v>3350</v>
      </c>
      <c r="B1320" t="s">
        <v>935</v>
      </c>
      <c r="C1320" t="s">
        <v>2031</v>
      </c>
      <c r="D1320" s="1">
        <v>44360</v>
      </c>
      <c r="H1320" t="b">
        <v>0</v>
      </c>
      <c r="I1320" s="1">
        <f>EOMONTH(tbl_Subscriptions[[#This Row],[Start_Date]],0)</f>
        <v>44377</v>
      </c>
      <c r="J1320" s="1" t="str">
        <f>IF(tbl_Subscriptions[[#This Row],[Cancel_Date]]="","",EOMONTH(tbl_Subscriptions[[#This Row],[Cancel_Date]],0))</f>
        <v/>
      </c>
    </row>
    <row r="1321" spans="1:10" x14ac:dyDescent="0.25">
      <c r="A1321" t="s">
        <v>3351</v>
      </c>
      <c r="B1321" t="s">
        <v>735</v>
      </c>
      <c r="C1321" t="s">
        <v>2031</v>
      </c>
      <c r="D1321" s="1">
        <v>44612</v>
      </c>
      <c r="H1321" t="b">
        <v>0</v>
      </c>
      <c r="I1321" s="1">
        <f>EOMONTH(tbl_Subscriptions[[#This Row],[Start_Date]],0)</f>
        <v>44620</v>
      </c>
      <c r="J1321" s="1" t="str">
        <f>IF(tbl_Subscriptions[[#This Row],[Cancel_Date]]="","",EOMONTH(tbl_Subscriptions[[#This Row],[Cancel_Date]],0))</f>
        <v/>
      </c>
    </row>
    <row r="1322" spans="1:10" x14ac:dyDescent="0.25">
      <c r="A1322" t="s">
        <v>3352</v>
      </c>
      <c r="B1322" t="s">
        <v>333</v>
      </c>
      <c r="C1322" t="s">
        <v>2031</v>
      </c>
      <c r="D1322" s="1">
        <v>44899</v>
      </c>
      <c r="H1322" t="b">
        <v>0</v>
      </c>
      <c r="I1322" s="1">
        <f>EOMONTH(tbl_Subscriptions[[#This Row],[Start_Date]],0)</f>
        <v>44926</v>
      </c>
      <c r="J1322" s="1" t="str">
        <f>IF(tbl_Subscriptions[[#This Row],[Cancel_Date]]="","",EOMONTH(tbl_Subscriptions[[#This Row],[Cancel_Date]],0))</f>
        <v/>
      </c>
    </row>
    <row r="1323" spans="1:10" x14ac:dyDescent="0.25">
      <c r="A1323" t="s">
        <v>3353</v>
      </c>
      <c r="B1323" t="s">
        <v>1988</v>
      </c>
      <c r="C1323" t="s">
        <v>2034</v>
      </c>
      <c r="D1323" s="1">
        <v>44711</v>
      </c>
      <c r="H1323" t="b">
        <v>0</v>
      </c>
      <c r="I1323" s="1">
        <f>EOMONTH(tbl_Subscriptions[[#This Row],[Start_Date]],0)</f>
        <v>44712</v>
      </c>
      <c r="J1323" s="1" t="str">
        <f>IF(tbl_Subscriptions[[#This Row],[Cancel_Date]]="","",EOMONTH(tbl_Subscriptions[[#This Row],[Cancel_Date]],0))</f>
        <v/>
      </c>
    </row>
    <row r="1324" spans="1:10" x14ac:dyDescent="0.25">
      <c r="A1324" t="s">
        <v>3354</v>
      </c>
      <c r="B1324" t="s">
        <v>727</v>
      </c>
      <c r="C1324" t="s">
        <v>2034</v>
      </c>
      <c r="D1324" s="1">
        <v>44917</v>
      </c>
      <c r="E1324">
        <v>44995</v>
      </c>
      <c r="F1324">
        <v>44995</v>
      </c>
      <c r="G1324" t="s">
        <v>2037</v>
      </c>
      <c r="H1324" t="b">
        <v>1</v>
      </c>
      <c r="I1324" s="1">
        <f>EOMONTH(tbl_Subscriptions[[#This Row],[Start_Date]],0)</f>
        <v>44926</v>
      </c>
      <c r="J1324" s="1">
        <f>IF(tbl_Subscriptions[[#This Row],[Cancel_Date]]="","",EOMONTH(tbl_Subscriptions[[#This Row],[Cancel_Date]],0))</f>
        <v>45016</v>
      </c>
    </row>
    <row r="1325" spans="1:10" x14ac:dyDescent="0.25">
      <c r="A1325" t="s">
        <v>3355</v>
      </c>
      <c r="B1325" t="s">
        <v>728</v>
      </c>
      <c r="C1325" t="s">
        <v>2031</v>
      </c>
      <c r="D1325" s="1">
        <v>44985</v>
      </c>
      <c r="H1325" t="b">
        <v>0</v>
      </c>
      <c r="I1325" s="1">
        <f>EOMONTH(tbl_Subscriptions[[#This Row],[Start_Date]],0)</f>
        <v>44985</v>
      </c>
      <c r="J1325" s="1" t="str">
        <f>IF(tbl_Subscriptions[[#This Row],[Cancel_Date]]="","",EOMONTH(tbl_Subscriptions[[#This Row],[Cancel_Date]],0))</f>
        <v/>
      </c>
    </row>
    <row r="1326" spans="1:10" x14ac:dyDescent="0.25">
      <c r="A1326" t="s">
        <v>3356</v>
      </c>
      <c r="B1326" t="s">
        <v>1584</v>
      </c>
      <c r="C1326" t="s">
        <v>2031</v>
      </c>
      <c r="D1326" s="1">
        <v>44515</v>
      </c>
      <c r="E1326">
        <v>44740</v>
      </c>
      <c r="F1326">
        <v>44740</v>
      </c>
      <c r="G1326" t="s">
        <v>2028</v>
      </c>
      <c r="H1326" t="b">
        <v>0</v>
      </c>
      <c r="I1326" s="1">
        <f>EOMONTH(tbl_Subscriptions[[#This Row],[Start_Date]],0)</f>
        <v>44530</v>
      </c>
      <c r="J1326" s="1">
        <f>IF(tbl_Subscriptions[[#This Row],[Cancel_Date]]="","",EOMONTH(tbl_Subscriptions[[#This Row],[Cancel_Date]],0))</f>
        <v>44742</v>
      </c>
    </row>
    <row r="1327" spans="1:10" x14ac:dyDescent="0.25">
      <c r="A1327" t="s">
        <v>3357</v>
      </c>
      <c r="B1327" t="s">
        <v>1521</v>
      </c>
      <c r="C1327" t="s">
        <v>2027</v>
      </c>
      <c r="D1327" s="1">
        <v>44903</v>
      </c>
      <c r="H1327" t="b">
        <v>0</v>
      </c>
      <c r="I1327" s="1">
        <f>EOMONTH(tbl_Subscriptions[[#This Row],[Start_Date]],0)</f>
        <v>44926</v>
      </c>
      <c r="J1327" s="1" t="str">
        <f>IF(tbl_Subscriptions[[#This Row],[Cancel_Date]]="","",EOMONTH(tbl_Subscriptions[[#This Row],[Cancel_Date]],0))</f>
        <v/>
      </c>
    </row>
    <row r="1328" spans="1:10" x14ac:dyDescent="0.25">
      <c r="A1328" t="s">
        <v>3358</v>
      </c>
      <c r="B1328" t="s">
        <v>1955</v>
      </c>
      <c r="C1328" t="s">
        <v>2027</v>
      </c>
      <c r="D1328" s="1">
        <v>44317</v>
      </c>
      <c r="H1328" t="b">
        <v>0</v>
      </c>
      <c r="I1328" s="1">
        <f>EOMONTH(tbl_Subscriptions[[#This Row],[Start_Date]],0)</f>
        <v>44347</v>
      </c>
      <c r="J1328" s="1" t="str">
        <f>IF(tbl_Subscriptions[[#This Row],[Cancel_Date]]="","",EOMONTH(tbl_Subscriptions[[#This Row],[Cancel_Date]],0))</f>
        <v/>
      </c>
    </row>
    <row r="1329" spans="1:10" x14ac:dyDescent="0.25">
      <c r="A1329" t="s">
        <v>3359</v>
      </c>
      <c r="B1329" t="s">
        <v>2013</v>
      </c>
      <c r="C1329" t="s">
        <v>2034</v>
      </c>
      <c r="D1329" s="1">
        <v>44851</v>
      </c>
      <c r="E1329">
        <v>45103</v>
      </c>
      <c r="F1329">
        <v>45103</v>
      </c>
      <c r="G1329" t="s">
        <v>2041</v>
      </c>
      <c r="H1329" t="b">
        <v>1</v>
      </c>
      <c r="I1329" s="1">
        <f>EOMONTH(tbl_Subscriptions[[#This Row],[Start_Date]],0)</f>
        <v>44865</v>
      </c>
      <c r="J1329" s="1">
        <f>IF(tbl_Subscriptions[[#This Row],[Cancel_Date]]="","",EOMONTH(tbl_Subscriptions[[#This Row],[Cancel_Date]],0))</f>
        <v>45107</v>
      </c>
    </row>
    <row r="1330" spans="1:10" x14ac:dyDescent="0.25">
      <c r="A1330" t="s">
        <v>3360</v>
      </c>
      <c r="B1330" t="s">
        <v>1062</v>
      </c>
      <c r="C1330" t="s">
        <v>2034</v>
      </c>
      <c r="D1330" s="1">
        <v>44499</v>
      </c>
      <c r="H1330" t="b">
        <v>0</v>
      </c>
      <c r="I1330" s="1">
        <f>EOMONTH(tbl_Subscriptions[[#This Row],[Start_Date]],0)</f>
        <v>44500</v>
      </c>
      <c r="J1330" s="1" t="str">
        <f>IF(tbl_Subscriptions[[#This Row],[Cancel_Date]]="","",EOMONTH(tbl_Subscriptions[[#This Row],[Cancel_Date]],0))</f>
        <v/>
      </c>
    </row>
    <row r="1331" spans="1:10" x14ac:dyDescent="0.25">
      <c r="A1331" t="s">
        <v>3361</v>
      </c>
      <c r="B1331" t="s">
        <v>578</v>
      </c>
      <c r="C1331" t="s">
        <v>2027</v>
      </c>
      <c r="D1331" s="1">
        <v>44573</v>
      </c>
      <c r="E1331">
        <v>44719</v>
      </c>
      <c r="F1331">
        <v>44719</v>
      </c>
      <c r="G1331" t="s">
        <v>2037</v>
      </c>
      <c r="H1331" t="b">
        <v>0</v>
      </c>
      <c r="I1331" s="1">
        <f>EOMONTH(tbl_Subscriptions[[#This Row],[Start_Date]],0)</f>
        <v>44592</v>
      </c>
      <c r="J1331" s="1">
        <f>IF(tbl_Subscriptions[[#This Row],[Cancel_Date]]="","",EOMONTH(tbl_Subscriptions[[#This Row],[Cancel_Date]],0))</f>
        <v>44742</v>
      </c>
    </row>
    <row r="1332" spans="1:10" x14ac:dyDescent="0.25">
      <c r="A1332" t="s">
        <v>3362</v>
      </c>
      <c r="B1332" t="s">
        <v>987</v>
      </c>
      <c r="C1332" t="s">
        <v>2031</v>
      </c>
      <c r="D1332" s="1">
        <v>44826</v>
      </c>
      <c r="H1332" t="b">
        <v>0</v>
      </c>
      <c r="I1332" s="1">
        <f>EOMONTH(tbl_Subscriptions[[#This Row],[Start_Date]],0)</f>
        <v>44834</v>
      </c>
      <c r="J1332" s="1" t="str">
        <f>IF(tbl_Subscriptions[[#This Row],[Cancel_Date]]="","",EOMONTH(tbl_Subscriptions[[#This Row],[Cancel_Date]],0))</f>
        <v/>
      </c>
    </row>
    <row r="1333" spans="1:10" x14ac:dyDescent="0.25">
      <c r="A1333" t="s">
        <v>3363</v>
      </c>
      <c r="B1333" t="s">
        <v>1172</v>
      </c>
      <c r="C1333" t="s">
        <v>2027</v>
      </c>
      <c r="D1333" s="1">
        <v>44423</v>
      </c>
      <c r="H1333" t="b">
        <v>0</v>
      </c>
      <c r="I1333" s="1">
        <f>EOMONTH(tbl_Subscriptions[[#This Row],[Start_Date]],0)</f>
        <v>44439</v>
      </c>
      <c r="J1333" s="1" t="str">
        <f>IF(tbl_Subscriptions[[#This Row],[Cancel_Date]]="","",EOMONTH(tbl_Subscriptions[[#This Row],[Cancel_Date]],0))</f>
        <v/>
      </c>
    </row>
    <row r="1334" spans="1:10" x14ac:dyDescent="0.25">
      <c r="A1334" t="s">
        <v>3364</v>
      </c>
      <c r="B1334" t="s">
        <v>1335</v>
      </c>
      <c r="C1334" t="s">
        <v>2034</v>
      </c>
      <c r="D1334" s="1">
        <v>44421</v>
      </c>
      <c r="E1334">
        <v>44646</v>
      </c>
      <c r="F1334">
        <v>44646</v>
      </c>
      <c r="G1334" t="s">
        <v>2028</v>
      </c>
      <c r="H1334" t="b">
        <v>0</v>
      </c>
      <c r="I1334" s="1">
        <f>EOMONTH(tbl_Subscriptions[[#This Row],[Start_Date]],0)</f>
        <v>44439</v>
      </c>
      <c r="J1334" s="1">
        <f>IF(tbl_Subscriptions[[#This Row],[Cancel_Date]]="","",EOMONTH(tbl_Subscriptions[[#This Row],[Cancel_Date]],0))</f>
        <v>44651</v>
      </c>
    </row>
    <row r="1335" spans="1:10" x14ac:dyDescent="0.25">
      <c r="A1335" t="s">
        <v>3365</v>
      </c>
      <c r="B1335" t="s">
        <v>1939</v>
      </c>
      <c r="C1335" t="s">
        <v>2034</v>
      </c>
      <c r="D1335" s="1">
        <v>44333</v>
      </c>
      <c r="E1335">
        <v>44384</v>
      </c>
      <c r="F1335">
        <v>44384</v>
      </c>
      <c r="G1335" t="s">
        <v>2041</v>
      </c>
      <c r="H1335" t="b">
        <v>0</v>
      </c>
      <c r="I1335" s="1">
        <f>EOMONTH(tbl_Subscriptions[[#This Row],[Start_Date]],0)</f>
        <v>44347</v>
      </c>
      <c r="J1335" s="1">
        <f>IF(tbl_Subscriptions[[#This Row],[Cancel_Date]]="","",EOMONTH(tbl_Subscriptions[[#This Row],[Cancel_Date]],0))</f>
        <v>44408</v>
      </c>
    </row>
    <row r="1336" spans="1:10" x14ac:dyDescent="0.25">
      <c r="A1336" t="s">
        <v>3366</v>
      </c>
      <c r="B1336" t="s">
        <v>1174</v>
      </c>
      <c r="C1336" t="s">
        <v>2027</v>
      </c>
      <c r="D1336" s="1">
        <v>44686</v>
      </c>
      <c r="H1336" t="b">
        <v>0</v>
      </c>
      <c r="I1336" s="1">
        <f>EOMONTH(tbl_Subscriptions[[#This Row],[Start_Date]],0)</f>
        <v>44712</v>
      </c>
      <c r="J1336" s="1" t="str">
        <f>IF(tbl_Subscriptions[[#This Row],[Cancel_Date]]="","",EOMONTH(tbl_Subscriptions[[#This Row],[Cancel_Date]],0))</f>
        <v/>
      </c>
    </row>
    <row r="1337" spans="1:10" x14ac:dyDescent="0.25">
      <c r="A1337" t="s">
        <v>3367</v>
      </c>
      <c r="B1337" t="s">
        <v>374</v>
      </c>
      <c r="C1337" t="s">
        <v>2027</v>
      </c>
      <c r="D1337" s="1">
        <v>44353</v>
      </c>
      <c r="E1337">
        <v>44640</v>
      </c>
      <c r="F1337">
        <v>44640</v>
      </c>
      <c r="G1337" t="s">
        <v>2037</v>
      </c>
      <c r="H1337" t="b">
        <v>0</v>
      </c>
      <c r="I1337" s="1">
        <f>EOMONTH(tbl_Subscriptions[[#This Row],[Start_Date]],0)</f>
        <v>44377</v>
      </c>
      <c r="J1337" s="1">
        <f>IF(tbl_Subscriptions[[#This Row],[Cancel_Date]]="","",EOMONTH(tbl_Subscriptions[[#This Row],[Cancel_Date]],0))</f>
        <v>44651</v>
      </c>
    </row>
    <row r="1338" spans="1:10" x14ac:dyDescent="0.25">
      <c r="A1338" t="s">
        <v>3368</v>
      </c>
      <c r="B1338" t="s">
        <v>1096</v>
      </c>
      <c r="C1338" t="s">
        <v>2027</v>
      </c>
      <c r="D1338" s="1">
        <v>44662</v>
      </c>
      <c r="E1338">
        <v>44717</v>
      </c>
      <c r="F1338">
        <v>44717</v>
      </c>
      <c r="G1338" t="s">
        <v>2037</v>
      </c>
      <c r="H1338" t="b">
        <v>0</v>
      </c>
      <c r="I1338" s="1">
        <f>EOMONTH(tbl_Subscriptions[[#This Row],[Start_Date]],0)</f>
        <v>44681</v>
      </c>
      <c r="J1338" s="1">
        <f>IF(tbl_Subscriptions[[#This Row],[Cancel_Date]]="","",EOMONTH(tbl_Subscriptions[[#This Row],[Cancel_Date]],0))</f>
        <v>44742</v>
      </c>
    </row>
    <row r="1339" spans="1:10" x14ac:dyDescent="0.25">
      <c r="A1339" t="s">
        <v>3369</v>
      </c>
      <c r="B1339" t="s">
        <v>908</v>
      </c>
      <c r="C1339" t="s">
        <v>2034</v>
      </c>
      <c r="D1339" s="1">
        <v>44962</v>
      </c>
      <c r="H1339" t="b">
        <v>0</v>
      </c>
      <c r="I1339" s="1">
        <f>EOMONTH(tbl_Subscriptions[[#This Row],[Start_Date]],0)</f>
        <v>44985</v>
      </c>
      <c r="J1339" s="1" t="str">
        <f>IF(tbl_Subscriptions[[#This Row],[Cancel_Date]]="","",EOMONTH(tbl_Subscriptions[[#This Row],[Cancel_Date]],0))</f>
        <v/>
      </c>
    </row>
    <row r="1340" spans="1:10" x14ac:dyDescent="0.25">
      <c r="A1340" t="s">
        <v>3370</v>
      </c>
      <c r="B1340" t="s">
        <v>811</v>
      </c>
      <c r="C1340" t="s">
        <v>2031</v>
      </c>
      <c r="D1340" s="1">
        <v>44817</v>
      </c>
      <c r="H1340" t="b">
        <v>0</v>
      </c>
      <c r="I1340" s="1">
        <f>EOMONTH(tbl_Subscriptions[[#This Row],[Start_Date]],0)</f>
        <v>44834</v>
      </c>
      <c r="J1340" s="1" t="str">
        <f>IF(tbl_Subscriptions[[#This Row],[Cancel_Date]]="","",EOMONTH(tbl_Subscriptions[[#This Row],[Cancel_Date]],0))</f>
        <v/>
      </c>
    </row>
    <row r="1341" spans="1:10" x14ac:dyDescent="0.25">
      <c r="A1341" t="s">
        <v>3371</v>
      </c>
      <c r="B1341" t="s">
        <v>1429</v>
      </c>
      <c r="C1341" t="s">
        <v>2027</v>
      </c>
      <c r="D1341" s="1">
        <v>44579</v>
      </c>
      <c r="H1341" t="b">
        <v>0</v>
      </c>
      <c r="I1341" s="1">
        <f>EOMONTH(tbl_Subscriptions[[#This Row],[Start_Date]],0)</f>
        <v>44592</v>
      </c>
      <c r="J1341" s="1" t="str">
        <f>IF(tbl_Subscriptions[[#This Row],[Cancel_Date]]="","",EOMONTH(tbl_Subscriptions[[#This Row],[Cancel_Date]],0))</f>
        <v/>
      </c>
    </row>
    <row r="1342" spans="1:10" x14ac:dyDescent="0.25">
      <c r="A1342" t="s">
        <v>3372</v>
      </c>
      <c r="B1342" t="s">
        <v>283</v>
      </c>
      <c r="C1342" t="s">
        <v>2034</v>
      </c>
      <c r="D1342" s="1">
        <v>44622</v>
      </c>
      <c r="H1342" t="b">
        <v>0</v>
      </c>
      <c r="I1342" s="1">
        <f>EOMONTH(tbl_Subscriptions[[#This Row],[Start_Date]],0)</f>
        <v>44651</v>
      </c>
      <c r="J1342" s="1" t="str">
        <f>IF(tbl_Subscriptions[[#This Row],[Cancel_Date]]="","",EOMONTH(tbl_Subscriptions[[#This Row],[Cancel_Date]],0))</f>
        <v/>
      </c>
    </row>
    <row r="1343" spans="1:10" x14ac:dyDescent="0.25">
      <c r="A1343" t="s">
        <v>3373</v>
      </c>
      <c r="B1343" t="s">
        <v>1000</v>
      </c>
      <c r="C1343" t="s">
        <v>2034</v>
      </c>
      <c r="D1343" s="1">
        <v>44915</v>
      </c>
      <c r="H1343" t="b">
        <v>0</v>
      </c>
      <c r="I1343" s="1">
        <f>EOMONTH(tbl_Subscriptions[[#This Row],[Start_Date]],0)</f>
        <v>44926</v>
      </c>
      <c r="J1343" s="1" t="str">
        <f>IF(tbl_Subscriptions[[#This Row],[Cancel_Date]]="","",EOMONTH(tbl_Subscriptions[[#This Row],[Cancel_Date]],0))</f>
        <v/>
      </c>
    </row>
    <row r="1344" spans="1:10" x14ac:dyDescent="0.25">
      <c r="A1344" t="s">
        <v>3374</v>
      </c>
      <c r="B1344" t="s">
        <v>1257</v>
      </c>
      <c r="C1344" t="s">
        <v>2034</v>
      </c>
      <c r="D1344" s="1">
        <v>44759</v>
      </c>
      <c r="E1344">
        <v>44937</v>
      </c>
      <c r="F1344">
        <v>44937</v>
      </c>
      <c r="G1344" t="s">
        <v>2041</v>
      </c>
      <c r="H1344" t="b">
        <v>0</v>
      </c>
      <c r="I1344" s="1">
        <f>EOMONTH(tbl_Subscriptions[[#This Row],[Start_Date]],0)</f>
        <v>44773</v>
      </c>
      <c r="J1344" s="1">
        <f>IF(tbl_Subscriptions[[#This Row],[Cancel_Date]]="","",EOMONTH(tbl_Subscriptions[[#This Row],[Cancel_Date]],0))</f>
        <v>44957</v>
      </c>
    </row>
    <row r="1345" spans="1:10" x14ac:dyDescent="0.25">
      <c r="A1345" t="s">
        <v>3375</v>
      </c>
      <c r="B1345" t="s">
        <v>1502</v>
      </c>
      <c r="C1345" t="s">
        <v>2027</v>
      </c>
      <c r="D1345" s="1">
        <v>44679</v>
      </c>
      <c r="E1345">
        <v>44881</v>
      </c>
      <c r="F1345">
        <v>44881</v>
      </c>
      <c r="G1345" t="s">
        <v>2028</v>
      </c>
      <c r="H1345" t="b">
        <v>0</v>
      </c>
      <c r="I1345" s="1">
        <f>EOMONTH(tbl_Subscriptions[[#This Row],[Start_Date]],0)</f>
        <v>44681</v>
      </c>
      <c r="J1345" s="1">
        <f>IF(tbl_Subscriptions[[#This Row],[Cancel_Date]]="","",EOMONTH(tbl_Subscriptions[[#This Row],[Cancel_Date]],0))</f>
        <v>44895</v>
      </c>
    </row>
    <row r="1346" spans="1:10" x14ac:dyDescent="0.25">
      <c r="A1346" t="s">
        <v>3376</v>
      </c>
      <c r="B1346" t="s">
        <v>1500</v>
      </c>
      <c r="C1346" t="s">
        <v>2027</v>
      </c>
      <c r="D1346" s="1">
        <v>44972</v>
      </c>
      <c r="H1346" t="b">
        <v>0</v>
      </c>
      <c r="I1346" s="1">
        <f>EOMONTH(tbl_Subscriptions[[#This Row],[Start_Date]],0)</f>
        <v>44985</v>
      </c>
      <c r="J1346" s="1" t="str">
        <f>IF(tbl_Subscriptions[[#This Row],[Cancel_Date]]="","",EOMONTH(tbl_Subscriptions[[#This Row],[Cancel_Date]],0))</f>
        <v/>
      </c>
    </row>
    <row r="1347" spans="1:10" x14ac:dyDescent="0.25">
      <c r="A1347" t="s">
        <v>3377</v>
      </c>
      <c r="B1347" t="s">
        <v>820</v>
      </c>
      <c r="C1347" t="s">
        <v>2031</v>
      </c>
      <c r="D1347" s="1">
        <v>44747</v>
      </c>
      <c r="H1347" t="b">
        <v>0</v>
      </c>
      <c r="I1347" s="1">
        <f>EOMONTH(tbl_Subscriptions[[#This Row],[Start_Date]],0)</f>
        <v>44773</v>
      </c>
      <c r="J1347" s="1" t="str">
        <f>IF(tbl_Subscriptions[[#This Row],[Cancel_Date]]="","",EOMONTH(tbl_Subscriptions[[#This Row],[Cancel_Date]],0))</f>
        <v/>
      </c>
    </row>
    <row r="1348" spans="1:10" x14ac:dyDescent="0.25">
      <c r="A1348" t="s">
        <v>3378</v>
      </c>
      <c r="B1348" t="s">
        <v>61</v>
      </c>
      <c r="C1348" t="s">
        <v>2034</v>
      </c>
      <c r="D1348" s="1">
        <v>45018</v>
      </c>
      <c r="H1348" t="b">
        <v>0</v>
      </c>
      <c r="I1348" s="1">
        <f>EOMONTH(tbl_Subscriptions[[#This Row],[Start_Date]],0)</f>
        <v>45046</v>
      </c>
      <c r="J1348" s="1" t="str">
        <f>IF(tbl_Subscriptions[[#This Row],[Cancel_Date]]="","",EOMONTH(tbl_Subscriptions[[#This Row],[Cancel_Date]],0))</f>
        <v/>
      </c>
    </row>
    <row r="1349" spans="1:10" x14ac:dyDescent="0.25">
      <c r="A1349" t="s">
        <v>3379</v>
      </c>
      <c r="B1349" t="s">
        <v>1628</v>
      </c>
      <c r="C1349" t="s">
        <v>2027</v>
      </c>
      <c r="D1349" s="1">
        <v>44877</v>
      </c>
      <c r="E1349">
        <v>45111</v>
      </c>
      <c r="F1349">
        <v>45111</v>
      </c>
      <c r="G1349" t="s">
        <v>2037</v>
      </c>
      <c r="H1349" t="b">
        <v>0</v>
      </c>
      <c r="I1349" s="1">
        <f>EOMONTH(tbl_Subscriptions[[#This Row],[Start_Date]],0)</f>
        <v>44895</v>
      </c>
      <c r="J1349" s="1">
        <f>IF(tbl_Subscriptions[[#This Row],[Cancel_Date]]="","",EOMONTH(tbl_Subscriptions[[#This Row],[Cancel_Date]],0))</f>
        <v>45138</v>
      </c>
    </row>
    <row r="1350" spans="1:10" x14ac:dyDescent="0.25">
      <c r="A1350" t="s">
        <v>3380</v>
      </c>
      <c r="B1350" t="s">
        <v>880</v>
      </c>
      <c r="C1350" t="s">
        <v>2034</v>
      </c>
      <c r="D1350" s="1">
        <v>45042</v>
      </c>
      <c r="H1350" t="b">
        <v>0</v>
      </c>
      <c r="I1350" s="1">
        <f>EOMONTH(tbl_Subscriptions[[#This Row],[Start_Date]],0)</f>
        <v>45046</v>
      </c>
      <c r="J1350" s="1" t="str">
        <f>IF(tbl_Subscriptions[[#This Row],[Cancel_Date]]="","",EOMONTH(tbl_Subscriptions[[#This Row],[Cancel_Date]],0))</f>
        <v/>
      </c>
    </row>
    <row r="1351" spans="1:10" x14ac:dyDescent="0.25">
      <c r="A1351" t="s">
        <v>3381</v>
      </c>
      <c r="B1351" t="s">
        <v>1320</v>
      </c>
      <c r="C1351" t="s">
        <v>2034</v>
      </c>
      <c r="D1351" s="1">
        <v>44420</v>
      </c>
      <c r="H1351" t="b">
        <v>0</v>
      </c>
      <c r="I1351" s="1">
        <f>EOMONTH(tbl_Subscriptions[[#This Row],[Start_Date]],0)</f>
        <v>44439</v>
      </c>
      <c r="J1351" s="1" t="str">
        <f>IF(tbl_Subscriptions[[#This Row],[Cancel_Date]]="","",EOMONTH(tbl_Subscriptions[[#This Row],[Cancel_Date]],0))</f>
        <v/>
      </c>
    </row>
    <row r="1352" spans="1:10" x14ac:dyDescent="0.25">
      <c r="A1352" t="s">
        <v>3382</v>
      </c>
      <c r="B1352" t="s">
        <v>1880</v>
      </c>
      <c r="C1352" t="s">
        <v>2031</v>
      </c>
      <c r="D1352" s="1">
        <v>44977</v>
      </c>
      <c r="H1352" t="b">
        <v>0</v>
      </c>
      <c r="I1352" s="1">
        <f>EOMONTH(tbl_Subscriptions[[#This Row],[Start_Date]],0)</f>
        <v>44985</v>
      </c>
      <c r="J1352" s="1" t="str">
        <f>IF(tbl_Subscriptions[[#This Row],[Cancel_Date]]="","",EOMONTH(tbl_Subscriptions[[#This Row],[Cancel_Date]],0))</f>
        <v/>
      </c>
    </row>
    <row r="1353" spans="1:10" x14ac:dyDescent="0.25">
      <c r="A1353" t="s">
        <v>3383</v>
      </c>
      <c r="B1353" t="s">
        <v>1796</v>
      </c>
      <c r="C1353" t="s">
        <v>2027</v>
      </c>
      <c r="D1353" s="1">
        <v>44450</v>
      </c>
      <c r="H1353" t="b">
        <v>0</v>
      </c>
      <c r="I1353" s="1">
        <f>EOMONTH(tbl_Subscriptions[[#This Row],[Start_Date]],0)</f>
        <v>44469</v>
      </c>
      <c r="J1353" s="1" t="str">
        <f>IF(tbl_Subscriptions[[#This Row],[Cancel_Date]]="","",EOMONTH(tbl_Subscriptions[[#This Row],[Cancel_Date]],0))</f>
        <v/>
      </c>
    </row>
    <row r="1354" spans="1:10" x14ac:dyDescent="0.25">
      <c r="A1354" t="s">
        <v>3384</v>
      </c>
      <c r="B1354" t="s">
        <v>1172</v>
      </c>
      <c r="C1354" t="s">
        <v>2027</v>
      </c>
      <c r="D1354" s="1">
        <v>44893</v>
      </c>
      <c r="E1354">
        <v>45125</v>
      </c>
      <c r="F1354">
        <v>45125</v>
      </c>
      <c r="G1354" t="s">
        <v>2037</v>
      </c>
      <c r="H1354" t="b">
        <v>0</v>
      </c>
      <c r="I1354" s="1">
        <f>EOMONTH(tbl_Subscriptions[[#This Row],[Start_Date]],0)</f>
        <v>44895</v>
      </c>
      <c r="J1354" s="1">
        <f>IF(tbl_Subscriptions[[#This Row],[Cancel_Date]]="","",EOMONTH(tbl_Subscriptions[[#This Row],[Cancel_Date]],0))</f>
        <v>45138</v>
      </c>
    </row>
    <row r="1355" spans="1:10" x14ac:dyDescent="0.25">
      <c r="A1355" t="s">
        <v>3385</v>
      </c>
      <c r="B1355" t="s">
        <v>368</v>
      </c>
      <c r="C1355" t="s">
        <v>2034</v>
      </c>
      <c r="D1355" s="1">
        <v>44969</v>
      </c>
      <c r="H1355" t="b">
        <v>1</v>
      </c>
      <c r="I1355" s="1">
        <f>EOMONTH(tbl_Subscriptions[[#This Row],[Start_Date]],0)</f>
        <v>44985</v>
      </c>
      <c r="J1355" s="1" t="str">
        <f>IF(tbl_Subscriptions[[#This Row],[Cancel_Date]]="","",EOMONTH(tbl_Subscriptions[[#This Row],[Cancel_Date]],0))</f>
        <v/>
      </c>
    </row>
    <row r="1356" spans="1:10" x14ac:dyDescent="0.25">
      <c r="A1356" t="s">
        <v>3386</v>
      </c>
      <c r="B1356" t="s">
        <v>1748</v>
      </c>
      <c r="C1356" t="s">
        <v>2034</v>
      </c>
      <c r="D1356" s="1">
        <v>44807</v>
      </c>
      <c r="H1356" t="b">
        <v>0</v>
      </c>
      <c r="I1356" s="1">
        <f>EOMONTH(tbl_Subscriptions[[#This Row],[Start_Date]],0)</f>
        <v>44834</v>
      </c>
      <c r="J1356" s="1" t="str">
        <f>IF(tbl_Subscriptions[[#This Row],[Cancel_Date]]="","",EOMONTH(tbl_Subscriptions[[#This Row],[Cancel_Date]],0))</f>
        <v/>
      </c>
    </row>
    <row r="1357" spans="1:10" x14ac:dyDescent="0.25">
      <c r="A1357" t="s">
        <v>3387</v>
      </c>
      <c r="B1357" t="s">
        <v>1586</v>
      </c>
      <c r="C1357" t="s">
        <v>2031</v>
      </c>
      <c r="D1357" s="1">
        <v>45091</v>
      </c>
      <c r="H1357" t="b">
        <v>0</v>
      </c>
      <c r="I1357" s="1">
        <f>EOMONTH(tbl_Subscriptions[[#This Row],[Start_Date]],0)</f>
        <v>45107</v>
      </c>
      <c r="J1357" s="1" t="str">
        <f>IF(tbl_Subscriptions[[#This Row],[Cancel_Date]]="","",EOMONTH(tbl_Subscriptions[[#This Row],[Cancel_Date]],0))</f>
        <v/>
      </c>
    </row>
    <row r="1358" spans="1:10" x14ac:dyDescent="0.25">
      <c r="A1358" t="s">
        <v>3388</v>
      </c>
      <c r="B1358" t="s">
        <v>1148</v>
      </c>
      <c r="C1358" t="s">
        <v>2031</v>
      </c>
      <c r="D1358" s="1">
        <v>45003</v>
      </c>
      <c r="H1358" t="b">
        <v>0</v>
      </c>
      <c r="I1358" s="1">
        <f>EOMONTH(tbl_Subscriptions[[#This Row],[Start_Date]],0)</f>
        <v>45016</v>
      </c>
      <c r="J1358" s="1" t="str">
        <f>IF(tbl_Subscriptions[[#This Row],[Cancel_Date]]="","",EOMONTH(tbl_Subscriptions[[#This Row],[Cancel_Date]],0))</f>
        <v/>
      </c>
    </row>
    <row r="1359" spans="1:10" x14ac:dyDescent="0.25">
      <c r="A1359" t="s">
        <v>3389</v>
      </c>
      <c r="B1359" t="s">
        <v>930</v>
      </c>
      <c r="C1359" t="s">
        <v>2031</v>
      </c>
      <c r="D1359" s="1">
        <v>44280</v>
      </c>
      <c r="E1359">
        <v>44446</v>
      </c>
      <c r="F1359">
        <v>44446</v>
      </c>
      <c r="G1359" t="s">
        <v>2041</v>
      </c>
      <c r="H1359" t="b">
        <v>0</v>
      </c>
      <c r="I1359" s="1">
        <f>EOMONTH(tbl_Subscriptions[[#This Row],[Start_Date]],0)</f>
        <v>44286</v>
      </c>
      <c r="J1359" s="1">
        <f>IF(tbl_Subscriptions[[#This Row],[Cancel_Date]]="","",EOMONTH(tbl_Subscriptions[[#This Row],[Cancel_Date]],0))</f>
        <v>44469</v>
      </c>
    </row>
    <row r="1360" spans="1:10" x14ac:dyDescent="0.25">
      <c r="A1360" t="s">
        <v>3390</v>
      </c>
      <c r="B1360" t="s">
        <v>1758</v>
      </c>
      <c r="C1360" t="s">
        <v>2031</v>
      </c>
      <c r="D1360" s="1">
        <v>44735</v>
      </c>
      <c r="E1360">
        <v>44810</v>
      </c>
      <c r="F1360">
        <v>44810</v>
      </c>
      <c r="G1360" t="s">
        <v>2028</v>
      </c>
      <c r="H1360" t="b">
        <v>0</v>
      </c>
      <c r="I1360" s="1">
        <f>EOMONTH(tbl_Subscriptions[[#This Row],[Start_Date]],0)</f>
        <v>44742</v>
      </c>
      <c r="J1360" s="1">
        <f>IF(tbl_Subscriptions[[#This Row],[Cancel_Date]]="","",EOMONTH(tbl_Subscriptions[[#This Row],[Cancel_Date]],0))</f>
        <v>44834</v>
      </c>
    </row>
    <row r="1361" spans="1:10" x14ac:dyDescent="0.25">
      <c r="A1361" t="s">
        <v>3391</v>
      </c>
      <c r="B1361" t="s">
        <v>6</v>
      </c>
      <c r="C1361" t="s">
        <v>2031</v>
      </c>
      <c r="D1361" s="1">
        <v>44654</v>
      </c>
      <c r="H1361" t="b">
        <v>0</v>
      </c>
      <c r="I1361" s="1">
        <f>EOMONTH(tbl_Subscriptions[[#This Row],[Start_Date]],0)</f>
        <v>44681</v>
      </c>
      <c r="J1361" s="1" t="str">
        <f>IF(tbl_Subscriptions[[#This Row],[Cancel_Date]]="","",EOMONTH(tbl_Subscriptions[[#This Row],[Cancel_Date]],0))</f>
        <v/>
      </c>
    </row>
    <row r="1362" spans="1:10" x14ac:dyDescent="0.25">
      <c r="A1362" t="s">
        <v>3392</v>
      </c>
      <c r="B1362" t="s">
        <v>1799</v>
      </c>
      <c r="C1362" t="s">
        <v>2031</v>
      </c>
      <c r="D1362" s="1">
        <v>44737</v>
      </c>
      <c r="H1362" t="b">
        <v>0</v>
      </c>
      <c r="I1362" s="1">
        <f>EOMONTH(tbl_Subscriptions[[#This Row],[Start_Date]],0)</f>
        <v>44742</v>
      </c>
      <c r="J1362" s="1" t="str">
        <f>IF(tbl_Subscriptions[[#This Row],[Cancel_Date]]="","",EOMONTH(tbl_Subscriptions[[#This Row],[Cancel_Date]],0))</f>
        <v/>
      </c>
    </row>
    <row r="1363" spans="1:10" x14ac:dyDescent="0.25">
      <c r="A1363" t="s">
        <v>3393</v>
      </c>
      <c r="B1363" t="s">
        <v>602</v>
      </c>
      <c r="C1363" t="s">
        <v>2034</v>
      </c>
      <c r="D1363" s="1">
        <v>44917</v>
      </c>
      <c r="E1363">
        <v>45111</v>
      </c>
      <c r="F1363">
        <v>45111</v>
      </c>
      <c r="G1363" t="s">
        <v>2041</v>
      </c>
      <c r="H1363" t="b">
        <v>0</v>
      </c>
      <c r="I1363" s="1">
        <f>EOMONTH(tbl_Subscriptions[[#This Row],[Start_Date]],0)</f>
        <v>44926</v>
      </c>
      <c r="J1363" s="1">
        <f>IF(tbl_Subscriptions[[#This Row],[Cancel_Date]]="","",EOMONTH(tbl_Subscriptions[[#This Row],[Cancel_Date]],0))</f>
        <v>45138</v>
      </c>
    </row>
    <row r="1364" spans="1:10" x14ac:dyDescent="0.25">
      <c r="A1364" t="s">
        <v>3394</v>
      </c>
      <c r="B1364" t="s">
        <v>450</v>
      </c>
      <c r="C1364" t="s">
        <v>2031</v>
      </c>
      <c r="D1364" s="1">
        <v>44567</v>
      </c>
      <c r="H1364" t="b">
        <v>0</v>
      </c>
      <c r="I1364" s="1">
        <f>EOMONTH(tbl_Subscriptions[[#This Row],[Start_Date]],0)</f>
        <v>44592</v>
      </c>
      <c r="J1364" s="1" t="str">
        <f>IF(tbl_Subscriptions[[#This Row],[Cancel_Date]]="","",EOMONTH(tbl_Subscriptions[[#This Row],[Cancel_Date]],0))</f>
        <v/>
      </c>
    </row>
    <row r="1365" spans="1:10" x14ac:dyDescent="0.25">
      <c r="A1365" t="s">
        <v>3395</v>
      </c>
      <c r="B1365" t="s">
        <v>1348</v>
      </c>
      <c r="C1365" t="s">
        <v>2034</v>
      </c>
      <c r="D1365" s="1">
        <v>44276</v>
      </c>
      <c r="E1365">
        <v>44462</v>
      </c>
      <c r="F1365">
        <v>44462</v>
      </c>
      <c r="G1365" t="s">
        <v>2028</v>
      </c>
      <c r="H1365" t="b">
        <v>1</v>
      </c>
      <c r="I1365" s="1">
        <f>EOMONTH(tbl_Subscriptions[[#This Row],[Start_Date]],0)</f>
        <v>44286</v>
      </c>
      <c r="J1365" s="1">
        <f>IF(tbl_Subscriptions[[#This Row],[Cancel_Date]]="","",EOMONTH(tbl_Subscriptions[[#This Row],[Cancel_Date]],0))</f>
        <v>44469</v>
      </c>
    </row>
    <row r="1366" spans="1:10" x14ac:dyDescent="0.25">
      <c r="A1366" t="s">
        <v>3396</v>
      </c>
      <c r="B1366" t="s">
        <v>1951</v>
      </c>
      <c r="C1366" t="s">
        <v>2034</v>
      </c>
      <c r="D1366" s="1">
        <v>44774</v>
      </c>
      <c r="H1366" t="b">
        <v>1</v>
      </c>
      <c r="I1366" s="1">
        <f>EOMONTH(tbl_Subscriptions[[#This Row],[Start_Date]],0)</f>
        <v>44804</v>
      </c>
      <c r="J1366" s="1" t="str">
        <f>IF(tbl_Subscriptions[[#This Row],[Cancel_Date]]="","",EOMONTH(tbl_Subscriptions[[#This Row],[Cancel_Date]],0))</f>
        <v/>
      </c>
    </row>
    <row r="1367" spans="1:10" x14ac:dyDescent="0.25">
      <c r="A1367" t="s">
        <v>3397</v>
      </c>
      <c r="B1367" t="s">
        <v>1569</v>
      </c>
      <c r="C1367" t="s">
        <v>2027</v>
      </c>
      <c r="D1367" s="1">
        <v>44311</v>
      </c>
      <c r="H1367" t="b">
        <v>0</v>
      </c>
      <c r="I1367" s="1">
        <f>EOMONTH(tbl_Subscriptions[[#This Row],[Start_Date]],0)</f>
        <v>44316</v>
      </c>
      <c r="J1367" s="1" t="str">
        <f>IF(tbl_Subscriptions[[#This Row],[Cancel_Date]]="","",EOMONTH(tbl_Subscriptions[[#This Row],[Cancel_Date]],0))</f>
        <v/>
      </c>
    </row>
    <row r="1368" spans="1:10" x14ac:dyDescent="0.25">
      <c r="A1368" t="s">
        <v>3398</v>
      </c>
      <c r="B1368" t="s">
        <v>71</v>
      </c>
      <c r="C1368" t="s">
        <v>2034</v>
      </c>
      <c r="D1368" s="1">
        <v>44260</v>
      </c>
      <c r="H1368" t="b">
        <v>0</v>
      </c>
      <c r="I1368" s="1">
        <f>EOMONTH(tbl_Subscriptions[[#This Row],[Start_Date]],0)</f>
        <v>44286</v>
      </c>
      <c r="J1368" s="1" t="str">
        <f>IF(tbl_Subscriptions[[#This Row],[Cancel_Date]]="","",EOMONTH(tbl_Subscriptions[[#This Row],[Cancel_Date]],0))</f>
        <v/>
      </c>
    </row>
    <row r="1369" spans="1:10" x14ac:dyDescent="0.25">
      <c r="A1369" t="s">
        <v>3399</v>
      </c>
      <c r="B1369" t="s">
        <v>958</v>
      </c>
      <c r="C1369" t="s">
        <v>2034</v>
      </c>
      <c r="D1369" s="1">
        <v>45045</v>
      </c>
      <c r="H1369" t="b">
        <v>0</v>
      </c>
      <c r="I1369" s="1">
        <f>EOMONTH(tbl_Subscriptions[[#This Row],[Start_Date]],0)</f>
        <v>45046</v>
      </c>
      <c r="J1369" s="1" t="str">
        <f>IF(tbl_Subscriptions[[#This Row],[Cancel_Date]]="","",EOMONTH(tbl_Subscriptions[[#This Row],[Cancel_Date]],0))</f>
        <v/>
      </c>
    </row>
    <row r="1370" spans="1:10" x14ac:dyDescent="0.25">
      <c r="A1370" t="s">
        <v>3400</v>
      </c>
      <c r="B1370" t="s">
        <v>538</v>
      </c>
      <c r="C1370" t="s">
        <v>2031</v>
      </c>
      <c r="D1370" s="1">
        <v>44757</v>
      </c>
      <c r="E1370">
        <v>44809</v>
      </c>
      <c r="F1370">
        <v>44809</v>
      </c>
      <c r="G1370" t="s">
        <v>2028</v>
      </c>
      <c r="H1370" t="b">
        <v>0</v>
      </c>
      <c r="I1370" s="1">
        <f>EOMONTH(tbl_Subscriptions[[#This Row],[Start_Date]],0)</f>
        <v>44773</v>
      </c>
      <c r="J1370" s="1">
        <f>IF(tbl_Subscriptions[[#This Row],[Cancel_Date]]="","",EOMONTH(tbl_Subscriptions[[#This Row],[Cancel_Date]],0))</f>
        <v>44834</v>
      </c>
    </row>
    <row r="1371" spans="1:10" x14ac:dyDescent="0.25">
      <c r="A1371" t="s">
        <v>3401</v>
      </c>
      <c r="B1371" t="s">
        <v>1372</v>
      </c>
      <c r="C1371" t="s">
        <v>2034</v>
      </c>
      <c r="D1371" s="1">
        <v>44714</v>
      </c>
      <c r="E1371">
        <v>44935</v>
      </c>
      <c r="F1371">
        <v>44935</v>
      </c>
      <c r="G1371" t="s">
        <v>2028</v>
      </c>
      <c r="H1371" t="b">
        <v>0</v>
      </c>
      <c r="I1371" s="1">
        <f>EOMONTH(tbl_Subscriptions[[#This Row],[Start_Date]],0)</f>
        <v>44742</v>
      </c>
      <c r="J1371" s="1">
        <f>IF(tbl_Subscriptions[[#This Row],[Cancel_Date]]="","",EOMONTH(tbl_Subscriptions[[#This Row],[Cancel_Date]],0))</f>
        <v>44957</v>
      </c>
    </row>
    <row r="1372" spans="1:10" x14ac:dyDescent="0.25">
      <c r="A1372" t="s">
        <v>3402</v>
      </c>
      <c r="B1372" t="s">
        <v>1600</v>
      </c>
      <c r="C1372" t="s">
        <v>2031</v>
      </c>
      <c r="D1372" s="1">
        <v>44404</v>
      </c>
      <c r="H1372" t="b">
        <v>0</v>
      </c>
      <c r="I1372" s="1">
        <f>EOMONTH(tbl_Subscriptions[[#This Row],[Start_Date]],0)</f>
        <v>44408</v>
      </c>
      <c r="J1372" s="1" t="str">
        <f>IF(tbl_Subscriptions[[#This Row],[Cancel_Date]]="","",EOMONTH(tbl_Subscriptions[[#This Row],[Cancel_Date]],0))</f>
        <v/>
      </c>
    </row>
    <row r="1373" spans="1:10" x14ac:dyDescent="0.25">
      <c r="A1373" t="s">
        <v>3403</v>
      </c>
      <c r="B1373" t="s">
        <v>1367</v>
      </c>
      <c r="C1373" t="s">
        <v>2031</v>
      </c>
      <c r="D1373" s="1">
        <v>44783</v>
      </c>
      <c r="H1373" t="b">
        <v>1</v>
      </c>
      <c r="I1373" s="1">
        <f>EOMONTH(tbl_Subscriptions[[#This Row],[Start_Date]],0)</f>
        <v>44804</v>
      </c>
      <c r="J1373" s="1" t="str">
        <f>IF(tbl_Subscriptions[[#This Row],[Cancel_Date]]="","",EOMONTH(tbl_Subscriptions[[#This Row],[Cancel_Date]],0))</f>
        <v/>
      </c>
    </row>
    <row r="1374" spans="1:10" x14ac:dyDescent="0.25">
      <c r="A1374" t="s">
        <v>3404</v>
      </c>
      <c r="B1374" t="s">
        <v>1156</v>
      </c>
      <c r="C1374" t="s">
        <v>2031</v>
      </c>
      <c r="D1374" s="1">
        <v>44746</v>
      </c>
      <c r="E1374">
        <v>44803</v>
      </c>
      <c r="F1374">
        <v>44803</v>
      </c>
      <c r="G1374" t="s">
        <v>2028</v>
      </c>
      <c r="H1374" t="b">
        <v>0</v>
      </c>
      <c r="I1374" s="1">
        <f>EOMONTH(tbl_Subscriptions[[#This Row],[Start_Date]],0)</f>
        <v>44773</v>
      </c>
      <c r="J1374" s="1">
        <f>IF(tbl_Subscriptions[[#This Row],[Cancel_Date]]="","",EOMONTH(tbl_Subscriptions[[#This Row],[Cancel_Date]],0))</f>
        <v>44804</v>
      </c>
    </row>
    <row r="1375" spans="1:10" x14ac:dyDescent="0.25">
      <c r="A1375" t="s">
        <v>3405</v>
      </c>
      <c r="B1375" t="s">
        <v>165</v>
      </c>
      <c r="C1375" t="s">
        <v>2027</v>
      </c>
      <c r="D1375" s="1">
        <v>44350</v>
      </c>
      <c r="H1375" t="b">
        <v>0</v>
      </c>
      <c r="I1375" s="1">
        <f>EOMONTH(tbl_Subscriptions[[#This Row],[Start_Date]],0)</f>
        <v>44377</v>
      </c>
      <c r="J1375" s="1" t="str">
        <f>IF(tbl_Subscriptions[[#This Row],[Cancel_Date]]="","",EOMONTH(tbl_Subscriptions[[#This Row],[Cancel_Date]],0))</f>
        <v/>
      </c>
    </row>
    <row r="1376" spans="1:10" x14ac:dyDescent="0.25">
      <c r="A1376" t="s">
        <v>3406</v>
      </c>
      <c r="B1376" t="s">
        <v>1208</v>
      </c>
      <c r="C1376" t="s">
        <v>2031</v>
      </c>
      <c r="D1376" s="1">
        <v>44365</v>
      </c>
      <c r="H1376" t="b">
        <v>0</v>
      </c>
      <c r="I1376" s="1">
        <f>EOMONTH(tbl_Subscriptions[[#This Row],[Start_Date]],0)</f>
        <v>44377</v>
      </c>
      <c r="J1376" s="1" t="str">
        <f>IF(tbl_Subscriptions[[#This Row],[Cancel_Date]]="","",EOMONTH(tbl_Subscriptions[[#This Row],[Cancel_Date]],0))</f>
        <v/>
      </c>
    </row>
    <row r="1377" spans="1:10" x14ac:dyDescent="0.25">
      <c r="A1377" t="s">
        <v>3407</v>
      </c>
      <c r="B1377" t="s">
        <v>1421</v>
      </c>
      <c r="C1377" t="s">
        <v>2034</v>
      </c>
      <c r="D1377" s="1">
        <v>44532</v>
      </c>
      <c r="H1377" t="b">
        <v>0</v>
      </c>
      <c r="I1377" s="1">
        <f>EOMONTH(tbl_Subscriptions[[#This Row],[Start_Date]],0)</f>
        <v>44561</v>
      </c>
      <c r="J1377" s="1" t="str">
        <f>IF(tbl_Subscriptions[[#This Row],[Cancel_Date]]="","",EOMONTH(tbl_Subscriptions[[#This Row],[Cancel_Date]],0))</f>
        <v/>
      </c>
    </row>
    <row r="1378" spans="1:10" x14ac:dyDescent="0.25">
      <c r="A1378" t="s">
        <v>3408</v>
      </c>
      <c r="B1378" t="s">
        <v>1181</v>
      </c>
      <c r="C1378" t="s">
        <v>2031</v>
      </c>
      <c r="D1378" s="1">
        <v>45071</v>
      </c>
      <c r="H1378" t="b">
        <v>1</v>
      </c>
      <c r="I1378" s="1">
        <f>EOMONTH(tbl_Subscriptions[[#This Row],[Start_Date]],0)</f>
        <v>45077</v>
      </c>
      <c r="J1378" s="1" t="str">
        <f>IF(tbl_Subscriptions[[#This Row],[Cancel_Date]]="","",EOMONTH(tbl_Subscriptions[[#This Row],[Cancel_Date]],0))</f>
        <v/>
      </c>
    </row>
    <row r="1379" spans="1:10" x14ac:dyDescent="0.25">
      <c r="A1379" t="s">
        <v>3409</v>
      </c>
      <c r="B1379" t="s">
        <v>647</v>
      </c>
      <c r="C1379" t="s">
        <v>2031</v>
      </c>
      <c r="D1379" s="1">
        <v>44729</v>
      </c>
      <c r="E1379">
        <v>44815</v>
      </c>
      <c r="F1379">
        <v>44815</v>
      </c>
      <c r="G1379" t="s">
        <v>2041</v>
      </c>
      <c r="H1379" t="b">
        <v>1</v>
      </c>
      <c r="I1379" s="1">
        <f>EOMONTH(tbl_Subscriptions[[#This Row],[Start_Date]],0)</f>
        <v>44742</v>
      </c>
      <c r="J1379" s="1">
        <f>IF(tbl_Subscriptions[[#This Row],[Cancel_Date]]="","",EOMONTH(tbl_Subscriptions[[#This Row],[Cancel_Date]],0))</f>
        <v>44834</v>
      </c>
    </row>
    <row r="1380" spans="1:10" x14ac:dyDescent="0.25">
      <c r="A1380" t="s">
        <v>3410</v>
      </c>
      <c r="B1380" t="s">
        <v>317</v>
      </c>
      <c r="C1380" t="s">
        <v>2031</v>
      </c>
      <c r="D1380" s="1">
        <v>44649</v>
      </c>
      <c r="H1380" t="b">
        <v>0</v>
      </c>
      <c r="I1380" s="1">
        <f>EOMONTH(tbl_Subscriptions[[#This Row],[Start_Date]],0)</f>
        <v>44651</v>
      </c>
      <c r="J1380" s="1" t="str">
        <f>IF(tbl_Subscriptions[[#This Row],[Cancel_Date]]="","",EOMONTH(tbl_Subscriptions[[#This Row],[Cancel_Date]],0))</f>
        <v/>
      </c>
    </row>
    <row r="1381" spans="1:10" x14ac:dyDescent="0.25">
      <c r="A1381" t="s">
        <v>3411</v>
      </c>
      <c r="B1381" t="s">
        <v>1318</v>
      </c>
      <c r="C1381" t="s">
        <v>2027</v>
      </c>
      <c r="D1381" s="1">
        <v>44316</v>
      </c>
      <c r="E1381">
        <v>44453</v>
      </c>
      <c r="F1381">
        <v>44453</v>
      </c>
      <c r="G1381" t="s">
        <v>2037</v>
      </c>
      <c r="H1381" t="b">
        <v>0</v>
      </c>
      <c r="I1381" s="1">
        <f>EOMONTH(tbl_Subscriptions[[#This Row],[Start_Date]],0)</f>
        <v>44316</v>
      </c>
      <c r="J1381" s="1">
        <f>IF(tbl_Subscriptions[[#This Row],[Cancel_Date]]="","",EOMONTH(tbl_Subscriptions[[#This Row],[Cancel_Date]],0))</f>
        <v>44469</v>
      </c>
    </row>
    <row r="1382" spans="1:10" x14ac:dyDescent="0.25">
      <c r="A1382" t="s">
        <v>3412</v>
      </c>
      <c r="B1382" t="s">
        <v>1958</v>
      </c>
      <c r="C1382" t="s">
        <v>2034</v>
      </c>
      <c r="D1382" s="1">
        <v>44893</v>
      </c>
      <c r="H1382" t="b">
        <v>0</v>
      </c>
      <c r="I1382" s="1">
        <f>EOMONTH(tbl_Subscriptions[[#This Row],[Start_Date]],0)</f>
        <v>44895</v>
      </c>
      <c r="J1382" s="1" t="str">
        <f>IF(tbl_Subscriptions[[#This Row],[Cancel_Date]]="","",EOMONTH(tbl_Subscriptions[[#This Row],[Cancel_Date]],0))</f>
        <v/>
      </c>
    </row>
    <row r="1383" spans="1:10" x14ac:dyDescent="0.25">
      <c r="A1383" t="s">
        <v>3413</v>
      </c>
      <c r="B1383" t="s">
        <v>807</v>
      </c>
      <c r="C1383" t="s">
        <v>2027</v>
      </c>
      <c r="D1383" s="1">
        <v>44407</v>
      </c>
      <c r="E1383">
        <v>44704</v>
      </c>
      <c r="F1383">
        <v>44704</v>
      </c>
      <c r="G1383" t="s">
        <v>2041</v>
      </c>
      <c r="H1383" t="b">
        <v>0</v>
      </c>
      <c r="I1383" s="1">
        <f>EOMONTH(tbl_Subscriptions[[#This Row],[Start_Date]],0)</f>
        <v>44408</v>
      </c>
      <c r="J1383" s="1">
        <f>IF(tbl_Subscriptions[[#This Row],[Cancel_Date]]="","",EOMONTH(tbl_Subscriptions[[#This Row],[Cancel_Date]],0))</f>
        <v>44712</v>
      </c>
    </row>
    <row r="1384" spans="1:10" x14ac:dyDescent="0.25">
      <c r="A1384" t="s">
        <v>3414</v>
      </c>
      <c r="B1384" t="s">
        <v>868</v>
      </c>
      <c r="C1384" t="s">
        <v>2034</v>
      </c>
      <c r="D1384" s="1">
        <v>44931</v>
      </c>
      <c r="H1384" t="b">
        <v>1</v>
      </c>
      <c r="I1384" s="1">
        <f>EOMONTH(tbl_Subscriptions[[#This Row],[Start_Date]],0)</f>
        <v>44957</v>
      </c>
      <c r="J1384" s="1" t="str">
        <f>IF(tbl_Subscriptions[[#This Row],[Cancel_Date]]="","",EOMONTH(tbl_Subscriptions[[#This Row],[Cancel_Date]],0))</f>
        <v/>
      </c>
    </row>
    <row r="1385" spans="1:10" x14ac:dyDescent="0.25">
      <c r="A1385" t="s">
        <v>3415</v>
      </c>
      <c r="B1385" t="s">
        <v>1867</v>
      </c>
      <c r="C1385" t="s">
        <v>2027</v>
      </c>
      <c r="D1385" s="1">
        <v>44794</v>
      </c>
      <c r="H1385" t="b">
        <v>1</v>
      </c>
      <c r="I1385" s="1">
        <f>EOMONTH(tbl_Subscriptions[[#This Row],[Start_Date]],0)</f>
        <v>44804</v>
      </c>
      <c r="J1385" s="1" t="str">
        <f>IF(tbl_Subscriptions[[#This Row],[Cancel_Date]]="","",EOMONTH(tbl_Subscriptions[[#This Row],[Cancel_Date]],0))</f>
        <v/>
      </c>
    </row>
    <row r="1386" spans="1:10" x14ac:dyDescent="0.25">
      <c r="A1386" t="s">
        <v>3416</v>
      </c>
      <c r="B1386" t="s">
        <v>196</v>
      </c>
      <c r="C1386" t="s">
        <v>2034</v>
      </c>
      <c r="D1386" s="1">
        <v>44697</v>
      </c>
      <c r="H1386" t="b">
        <v>0</v>
      </c>
      <c r="I1386" s="1">
        <f>EOMONTH(tbl_Subscriptions[[#This Row],[Start_Date]],0)</f>
        <v>44712</v>
      </c>
      <c r="J1386" s="1" t="str">
        <f>IF(tbl_Subscriptions[[#This Row],[Cancel_Date]]="","",EOMONTH(tbl_Subscriptions[[#This Row],[Cancel_Date]],0))</f>
        <v/>
      </c>
    </row>
    <row r="1387" spans="1:10" x14ac:dyDescent="0.25">
      <c r="A1387" t="s">
        <v>3417</v>
      </c>
      <c r="B1387" t="s">
        <v>860</v>
      </c>
      <c r="C1387" t="s">
        <v>2027</v>
      </c>
      <c r="D1387" s="1">
        <v>44290</v>
      </c>
      <c r="H1387" t="b">
        <v>0</v>
      </c>
      <c r="I1387" s="1">
        <f>EOMONTH(tbl_Subscriptions[[#This Row],[Start_Date]],0)</f>
        <v>44316</v>
      </c>
      <c r="J1387" s="1" t="str">
        <f>IF(tbl_Subscriptions[[#This Row],[Cancel_Date]]="","",EOMONTH(tbl_Subscriptions[[#This Row],[Cancel_Date]],0))</f>
        <v/>
      </c>
    </row>
    <row r="1388" spans="1:10" x14ac:dyDescent="0.25">
      <c r="A1388" t="s">
        <v>3418</v>
      </c>
      <c r="B1388" t="s">
        <v>1396</v>
      </c>
      <c r="C1388" t="s">
        <v>2031</v>
      </c>
      <c r="D1388" s="1">
        <v>44719</v>
      </c>
      <c r="H1388" t="b">
        <v>0</v>
      </c>
      <c r="I1388" s="1">
        <f>EOMONTH(tbl_Subscriptions[[#This Row],[Start_Date]],0)</f>
        <v>44742</v>
      </c>
      <c r="J1388" s="1" t="str">
        <f>IF(tbl_Subscriptions[[#This Row],[Cancel_Date]]="","",EOMONTH(tbl_Subscriptions[[#This Row],[Cancel_Date]],0))</f>
        <v/>
      </c>
    </row>
    <row r="1389" spans="1:10" x14ac:dyDescent="0.25">
      <c r="A1389" t="s">
        <v>3419</v>
      </c>
      <c r="B1389" t="s">
        <v>1196</v>
      </c>
      <c r="C1389" t="s">
        <v>2027</v>
      </c>
      <c r="D1389" s="1">
        <v>44653</v>
      </c>
      <c r="H1389" t="b">
        <v>0</v>
      </c>
      <c r="I1389" s="1">
        <f>EOMONTH(tbl_Subscriptions[[#This Row],[Start_Date]],0)</f>
        <v>44681</v>
      </c>
      <c r="J1389" s="1" t="str">
        <f>IF(tbl_Subscriptions[[#This Row],[Cancel_Date]]="","",EOMONTH(tbl_Subscriptions[[#This Row],[Cancel_Date]],0))</f>
        <v/>
      </c>
    </row>
    <row r="1390" spans="1:10" x14ac:dyDescent="0.25">
      <c r="A1390" t="s">
        <v>3420</v>
      </c>
      <c r="B1390" t="s">
        <v>1968</v>
      </c>
      <c r="C1390" t="s">
        <v>2027</v>
      </c>
      <c r="D1390" s="1">
        <v>45025</v>
      </c>
      <c r="H1390" t="b">
        <v>0</v>
      </c>
      <c r="I1390" s="1">
        <f>EOMONTH(tbl_Subscriptions[[#This Row],[Start_Date]],0)</f>
        <v>45046</v>
      </c>
      <c r="J1390" s="1" t="str">
        <f>IF(tbl_Subscriptions[[#This Row],[Cancel_Date]]="","",EOMONTH(tbl_Subscriptions[[#This Row],[Cancel_Date]],0))</f>
        <v/>
      </c>
    </row>
    <row r="1391" spans="1:10" x14ac:dyDescent="0.25">
      <c r="A1391" t="s">
        <v>3421</v>
      </c>
      <c r="B1391" t="s">
        <v>1243</v>
      </c>
      <c r="C1391" t="s">
        <v>2031</v>
      </c>
      <c r="D1391" s="1">
        <v>44253</v>
      </c>
      <c r="H1391" t="b">
        <v>0</v>
      </c>
      <c r="I1391" s="1">
        <f>EOMONTH(tbl_Subscriptions[[#This Row],[Start_Date]],0)</f>
        <v>44255</v>
      </c>
      <c r="J1391" s="1" t="str">
        <f>IF(tbl_Subscriptions[[#This Row],[Cancel_Date]]="","",EOMONTH(tbl_Subscriptions[[#This Row],[Cancel_Date]],0))</f>
        <v/>
      </c>
    </row>
    <row r="1392" spans="1:10" x14ac:dyDescent="0.25">
      <c r="A1392" t="s">
        <v>3422</v>
      </c>
      <c r="B1392" t="s">
        <v>896</v>
      </c>
      <c r="C1392" t="s">
        <v>2031</v>
      </c>
      <c r="D1392" s="1">
        <v>44661</v>
      </c>
      <c r="E1392">
        <v>44721</v>
      </c>
      <c r="F1392">
        <v>44721</v>
      </c>
      <c r="G1392" t="s">
        <v>2041</v>
      </c>
      <c r="H1392" t="b">
        <v>0</v>
      </c>
      <c r="I1392" s="1">
        <f>EOMONTH(tbl_Subscriptions[[#This Row],[Start_Date]],0)</f>
        <v>44681</v>
      </c>
      <c r="J1392" s="1">
        <f>IF(tbl_Subscriptions[[#This Row],[Cancel_Date]]="","",EOMONTH(tbl_Subscriptions[[#This Row],[Cancel_Date]],0))</f>
        <v>44742</v>
      </c>
    </row>
    <row r="1393" spans="1:10" x14ac:dyDescent="0.25">
      <c r="A1393" t="s">
        <v>3423</v>
      </c>
      <c r="B1393" t="s">
        <v>1157</v>
      </c>
      <c r="C1393" t="s">
        <v>2034</v>
      </c>
      <c r="D1393" s="1">
        <v>44332</v>
      </c>
      <c r="E1393">
        <v>44500</v>
      </c>
      <c r="F1393">
        <v>44500</v>
      </c>
      <c r="G1393" t="s">
        <v>2028</v>
      </c>
      <c r="H1393" t="b">
        <v>0</v>
      </c>
      <c r="I1393" s="1">
        <f>EOMONTH(tbl_Subscriptions[[#This Row],[Start_Date]],0)</f>
        <v>44347</v>
      </c>
      <c r="J1393" s="1">
        <f>IF(tbl_Subscriptions[[#This Row],[Cancel_Date]]="","",EOMONTH(tbl_Subscriptions[[#This Row],[Cancel_Date]],0))</f>
        <v>44500</v>
      </c>
    </row>
    <row r="1394" spans="1:10" x14ac:dyDescent="0.25">
      <c r="A1394" t="s">
        <v>3424</v>
      </c>
      <c r="B1394" t="s">
        <v>1713</v>
      </c>
      <c r="C1394" t="s">
        <v>2034</v>
      </c>
      <c r="D1394" s="1">
        <v>44722</v>
      </c>
      <c r="H1394" t="b">
        <v>0</v>
      </c>
      <c r="I1394" s="1">
        <f>EOMONTH(tbl_Subscriptions[[#This Row],[Start_Date]],0)</f>
        <v>44742</v>
      </c>
      <c r="J1394" s="1" t="str">
        <f>IF(tbl_Subscriptions[[#This Row],[Cancel_Date]]="","",EOMONTH(tbl_Subscriptions[[#This Row],[Cancel_Date]],0))</f>
        <v/>
      </c>
    </row>
    <row r="1395" spans="1:10" x14ac:dyDescent="0.25">
      <c r="A1395" t="s">
        <v>3425</v>
      </c>
      <c r="B1395" t="s">
        <v>1596</v>
      </c>
      <c r="C1395" t="s">
        <v>2034</v>
      </c>
      <c r="D1395" s="1">
        <v>44622</v>
      </c>
      <c r="H1395" t="b">
        <v>0</v>
      </c>
      <c r="I1395" s="1">
        <f>EOMONTH(tbl_Subscriptions[[#This Row],[Start_Date]],0)</f>
        <v>44651</v>
      </c>
      <c r="J1395" s="1" t="str">
        <f>IF(tbl_Subscriptions[[#This Row],[Cancel_Date]]="","",EOMONTH(tbl_Subscriptions[[#This Row],[Cancel_Date]],0))</f>
        <v/>
      </c>
    </row>
    <row r="1396" spans="1:10" x14ac:dyDescent="0.25">
      <c r="A1396" t="s">
        <v>3426</v>
      </c>
      <c r="B1396" t="s">
        <v>777</v>
      </c>
      <c r="C1396" t="s">
        <v>2027</v>
      </c>
      <c r="D1396" s="1">
        <v>44664</v>
      </c>
      <c r="E1396">
        <v>44832</v>
      </c>
      <c r="F1396">
        <v>44832</v>
      </c>
      <c r="G1396" t="s">
        <v>2037</v>
      </c>
      <c r="H1396" t="b">
        <v>0</v>
      </c>
      <c r="I1396" s="1">
        <f>EOMONTH(tbl_Subscriptions[[#This Row],[Start_Date]],0)</f>
        <v>44681</v>
      </c>
      <c r="J1396" s="1">
        <f>IF(tbl_Subscriptions[[#This Row],[Cancel_Date]]="","",EOMONTH(tbl_Subscriptions[[#This Row],[Cancel_Date]],0))</f>
        <v>44834</v>
      </c>
    </row>
    <row r="1397" spans="1:10" x14ac:dyDescent="0.25">
      <c r="A1397" t="s">
        <v>3427</v>
      </c>
      <c r="B1397" t="s">
        <v>1110</v>
      </c>
      <c r="C1397" t="s">
        <v>2034</v>
      </c>
      <c r="D1397" s="1">
        <v>44774</v>
      </c>
      <c r="H1397" t="b">
        <v>0</v>
      </c>
      <c r="I1397" s="1">
        <f>EOMONTH(tbl_Subscriptions[[#This Row],[Start_Date]],0)</f>
        <v>44804</v>
      </c>
      <c r="J1397" s="1" t="str">
        <f>IF(tbl_Subscriptions[[#This Row],[Cancel_Date]]="","",EOMONTH(tbl_Subscriptions[[#This Row],[Cancel_Date]],0))</f>
        <v/>
      </c>
    </row>
    <row r="1398" spans="1:10" x14ac:dyDescent="0.25">
      <c r="A1398" t="s">
        <v>3428</v>
      </c>
      <c r="B1398" t="s">
        <v>1487</v>
      </c>
      <c r="C1398" t="s">
        <v>2027</v>
      </c>
      <c r="D1398" s="1">
        <v>44256</v>
      </c>
      <c r="H1398" t="b">
        <v>0</v>
      </c>
      <c r="I1398" s="1">
        <f>EOMONTH(tbl_Subscriptions[[#This Row],[Start_Date]],0)</f>
        <v>44286</v>
      </c>
      <c r="J1398" s="1" t="str">
        <f>IF(tbl_Subscriptions[[#This Row],[Cancel_Date]]="","",EOMONTH(tbl_Subscriptions[[#This Row],[Cancel_Date]],0))</f>
        <v/>
      </c>
    </row>
    <row r="1399" spans="1:10" x14ac:dyDescent="0.25">
      <c r="A1399" t="s">
        <v>3429</v>
      </c>
      <c r="B1399" t="s">
        <v>463</v>
      </c>
      <c r="C1399" t="s">
        <v>2027</v>
      </c>
      <c r="D1399" s="1">
        <v>44769</v>
      </c>
      <c r="H1399" t="b">
        <v>0</v>
      </c>
      <c r="I1399" s="1">
        <f>EOMONTH(tbl_Subscriptions[[#This Row],[Start_Date]],0)</f>
        <v>44773</v>
      </c>
      <c r="J1399" s="1" t="str">
        <f>IF(tbl_Subscriptions[[#This Row],[Cancel_Date]]="","",EOMONTH(tbl_Subscriptions[[#This Row],[Cancel_Date]],0))</f>
        <v/>
      </c>
    </row>
    <row r="1400" spans="1:10" x14ac:dyDescent="0.25">
      <c r="A1400" t="s">
        <v>3430</v>
      </c>
      <c r="B1400" t="s">
        <v>1368</v>
      </c>
      <c r="C1400" t="s">
        <v>2034</v>
      </c>
      <c r="D1400" s="1">
        <v>44670</v>
      </c>
      <c r="E1400">
        <v>44897</v>
      </c>
      <c r="F1400">
        <v>44897</v>
      </c>
      <c r="G1400" t="s">
        <v>2028</v>
      </c>
      <c r="H1400" t="b">
        <v>1</v>
      </c>
      <c r="I1400" s="1">
        <f>EOMONTH(tbl_Subscriptions[[#This Row],[Start_Date]],0)</f>
        <v>44681</v>
      </c>
      <c r="J1400" s="1">
        <f>IF(tbl_Subscriptions[[#This Row],[Cancel_Date]]="","",EOMONTH(tbl_Subscriptions[[#This Row],[Cancel_Date]],0))</f>
        <v>44926</v>
      </c>
    </row>
    <row r="1401" spans="1:10" x14ac:dyDescent="0.25">
      <c r="A1401" t="s">
        <v>3431</v>
      </c>
      <c r="B1401" t="s">
        <v>1888</v>
      </c>
      <c r="C1401" t="s">
        <v>2034</v>
      </c>
      <c r="D1401" s="1">
        <v>44885</v>
      </c>
      <c r="H1401" t="b">
        <v>0</v>
      </c>
      <c r="I1401" s="1">
        <f>EOMONTH(tbl_Subscriptions[[#This Row],[Start_Date]],0)</f>
        <v>44895</v>
      </c>
      <c r="J1401" s="1" t="str">
        <f>IF(tbl_Subscriptions[[#This Row],[Cancel_Date]]="","",EOMONTH(tbl_Subscriptions[[#This Row],[Cancel_Date]],0))</f>
        <v/>
      </c>
    </row>
    <row r="1402" spans="1:10" x14ac:dyDescent="0.25">
      <c r="A1402" t="s">
        <v>3432</v>
      </c>
      <c r="B1402" t="s">
        <v>726</v>
      </c>
      <c r="C1402" t="s">
        <v>2027</v>
      </c>
      <c r="D1402" s="1">
        <v>45023</v>
      </c>
      <c r="H1402" t="b">
        <v>1</v>
      </c>
      <c r="I1402" s="1">
        <f>EOMONTH(tbl_Subscriptions[[#This Row],[Start_Date]],0)</f>
        <v>45046</v>
      </c>
      <c r="J1402" s="1" t="str">
        <f>IF(tbl_Subscriptions[[#This Row],[Cancel_Date]]="","",EOMONTH(tbl_Subscriptions[[#This Row],[Cancel_Date]],0))</f>
        <v/>
      </c>
    </row>
    <row r="1403" spans="1:10" x14ac:dyDescent="0.25">
      <c r="A1403" t="s">
        <v>3433</v>
      </c>
      <c r="B1403" t="s">
        <v>620</v>
      </c>
      <c r="C1403" t="s">
        <v>2031</v>
      </c>
      <c r="D1403" s="1">
        <v>44512</v>
      </c>
      <c r="H1403" t="b">
        <v>0</v>
      </c>
      <c r="I1403" s="1">
        <f>EOMONTH(tbl_Subscriptions[[#This Row],[Start_Date]],0)</f>
        <v>44530</v>
      </c>
      <c r="J1403" s="1" t="str">
        <f>IF(tbl_Subscriptions[[#This Row],[Cancel_Date]]="","",EOMONTH(tbl_Subscriptions[[#This Row],[Cancel_Date]],0))</f>
        <v/>
      </c>
    </row>
    <row r="1404" spans="1:10" x14ac:dyDescent="0.25">
      <c r="A1404" t="s">
        <v>3434</v>
      </c>
      <c r="B1404" t="s">
        <v>1665</v>
      </c>
      <c r="C1404" t="s">
        <v>2031</v>
      </c>
      <c r="D1404" s="1">
        <v>44937</v>
      </c>
      <c r="H1404" t="b">
        <v>0</v>
      </c>
      <c r="I1404" s="1">
        <f>EOMONTH(tbl_Subscriptions[[#This Row],[Start_Date]],0)</f>
        <v>44957</v>
      </c>
      <c r="J1404" s="1" t="str">
        <f>IF(tbl_Subscriptions[[#This Row],[Cancel_Date]]="","",EOMONTH(tbl_Subscriptions[[#This Row],[Cancel_Date]],0))</f>
        <v/>
      </c>
    </row>
    <row r="1405" spans="1:10" x14ac:dyDescent="0.25">
      <c r="A1405" t="s">
        <v>3435</v>
      </c>
      <c r="B1405" t="s">
        <v>1922</v>
      </c>
      <c r="C1405" t="s">
        <v>2027</v>
      </c>
      <c r="D1405" s="1">
        <v>44219</v>
      </c>
      <c r="H1405" t="b">
        <v>0</v>
      </c>
      <c r="I1405" s="1">
        <f>EOMONTH(tbl_Subscriptions[[#This Row],[Start_Date]],0)</f>
        <v>44227</v>
      </c>
      <c r="J1405" s="1" t="str">
        <f>IF(tbl_Subscriptions[[#This Row],[Cancel_Date]]="","",EOMONTH(tbl_Subscriptions[[#This Row],[Cancel_Date]],0))</f>
        <v/>
      </c>
    </row>
    <row r="1406" spans="1:10" x14ac:dyDescent="0.25">
      <c r="A1406" t="s">
        <v>3436</v>
      </c>
      <c r="B1406" t="s">
        <v>1401</v>
      </c>
      <c r="C1406" t="s">
        <v>2034</v>
      </c>
      <c r="D1406" s="1">
        <v>44602</v>
      </c>
      <c r="H1406" t="b">
        <v>1</v>
      </c>
      <c r="I1406" s="1">
        <f>EOMONTH(tbl_Subscriptions[[#This Row],[Start_Date]],0)</f>
        <v>44620</v>
      </c>
      <c r="J1406" s="1" t="str">
        <f>IF(tbl_Subscriptions[[#This Row],[Cancel_Date]]="","",EOMONTH(tbl_Subscriptions[[#This Row],[Cancel_Date]],0))</f>
        <v/>
      </c>
    </row>
    <row r="1407" spans="1:10" x14ac:dyDescent="0.25">
      <c r="A1407" t="s">
        <v>3437</v>
      </c>
      <c r="B1407" t="s">
        <v>163</v>
      </c>
      <c r="C1407" t="s">
        <v>2027</v>
      </c>
      <c r="D1407" s="1">
        <v>44457</v>
      </c>
      <c r="E1407">
        <v>44588</v>
      </c>
      <c r="F1407">
        <v>44588</v>
      </c>
      <c r="G1407" t="s">
        <v>2037</v>
      </c>
      <c r="H1407" t="b">
        <v>1</v>
      </c>
      <c r="I1407" s="1">
        <f>EOMONTH(tbl_Subscriptions[[#This Row],[Start_Date]],0)</f>
        <v>44469</v>
      </c>
      <c r="J1407" s="1">
        <f>IF(tbl_Subscriptions[[#This Row],[Cancel_Date]]="","",EOMONTH(tbl_Subscriptions[[#This Row],[Cancel_Date]],0))</f>
        <v>44592</v>
      </c>
    </row>
    <row r="1408" spans="1:10" x14ac:dyDescent="0.25">
      <c r="A1408" t="s">
        <v>3438</v>
      </c>
      <c r="B1408" t="s">
        <v>293</v>
      </c>
      <c r="C1408" t="s">
        <v>2027</v>
      </c>
      <c r="D1408" s="1">
        <v>45033</v>
      </c>
      <c r="H1408" t="b">
        <v>0</v>
      </c>
      <c r="I1408" s="1">
        <f>EOMONTH(tbl_Subscriptions[[#This Row],[Start_Date]],0)</f>
        <v>45046</v>
      </c>
      <c r="J1408" s="1" t="str">
        <f>IF(tbl_Subscriptions[[#This Row],[Cancel_Date]]="","",EOMONTH(tbl_Subscriptions[[#This Row],[Cancel_Date]],0))</f>
        <v/>
      </c>
    </row>
    <row r="1409" spans="1:10" x14ac:dyDescent="0.25">
      <c r="A1409" t="s">
        <v>3439</v>
      </c>
      <c r="B1409" t="s">
        <v>527</v>
      </c>
      <c r="C1409" t="s">
        <v>2034</v>
      </c>
      <c r="D1409" s="1">
        <v>44200</v>
      </c>
      <c r="H1409" t="b">
        <v>0</v>
      </c>
      <c r="I1409" s="1">
        <f>EOMONTH(tbl_Subscriptions[[#This Row],[Start_Date]],0)</f>
        <v>44227</v>
      </c>
      <c r="J1409" s="1" t="str">
        <f>IF(tbl_Subscriptions[[#This Row],[Cancel_Date]]="","",EOMONTH(tbl_Subscriptions[[#This Row],[Cancel_Date]],0))</f>
        <v/>
      </c>
    </row>
    <row r="1410" spans="1:10" x14ac:dyDescent="0.25">
      <c r="A1410" t="s">
        <v>3440</v>
      </c>
      <c r="B1410" t="s">
        <v>1221</v>
      </c>
      <c r="C1410" t="s">
        <v>2031</v>
      </c>
      <c r="D1410" s="1">
        <v>44960</v>
      </c>
      <c r="H1410" t="b">
        <v>0</v>
      </c>
      <c r="I1410" s="1">
        <f>EOMONTH(tbl_Subscriptions[[#This Row],[Start_Date]],0)</f>
        <v>44985</v>
      </c>
      <c r="J1410" s="1" t="str">
        <f>IF(tbl_Subscriptions[[#This Row],[Cancel_Date]]="","",EOMONTH(tbl_Subscriptions[[#This Row],[Cancel_Date]],0))</f>
        <v/>
      </c>
    </row>
    <row r="1411" spans="1:10" x14ac:dyDescent="0.25">
      <c r="A1411" t="s">
        <v>3441</v>
      </c>
      <c r="B1411" t="s">
        <v>771</v>
      </c>
      <c r="C1411" t="s">
        <v>2027</v>
      </c>
      <c r="D1411" s="1">
        <v>44420</v>
      </c>
      <c r="E1411">
        <v>44606</v>
      </c>
      <c r="F1411">
        <v>44606</v>
      </c>
      <c r="G1411" t="s">
        <v>2041</v>
      </c>
      <c r="H1411" t="b">
        <v>0</v>
      </c>
      <c r="I1411" s="1">
        <f>EOMONTH(tbl_Subscriptions[[#This Row],[Start_Date]],0)</f>
        <v>44439</v>
      </c>
      <c r="J1411" s="1">
        <f>IF(tbl_Subscriptions[[#This Row],[Cancel_Date]]="","",EOMONTH(tbl_Subscriptions[[#This Row],[Cancel_Date]],0))</f>
        <v>44620</v>
      </c>
    </row>
    <row r="1412" spans="1:10" x14ac:dyDescent="0.25">
      <c r="A1412" t="s">
        <v>3442</v>
      </c>
      <c r="B1412" t="s">
        <v>1880</v>
      </c>
      <c r="C1412" t="s">
        <v>2031</v>
      </c>
      <c r="D1412" s="1">
        <v>44789</v>
      </c>
      <c r="H1412" t="b">
        <v>0</v>
      </c>
      <c r="I1412" s="1">
        <f>EOMONTH(tbl_Subscriptions[[#This Row],[Start_Date]],0)</f>
        <v>44804</v>
      </c>
      <c r="J1412" s="1" t="str">
        <f>IF(tbl_Subscriptions[[#This Row],[Cancel_Date]]="","",EOMONTH(tbl_Subscriptions[[#This Row],[Cancel_Date]],0))</f>
        <v/>
      </c>
    </row>
    <row r="1413" spans="1:10" x14ac:dyDescent="0.25">
      <c r="A1413" t="s">
        <v>3443</v>
      </c>
      <c r="B1413" t="s">
        <v>1873</v>
      </c>
      <c r="C1413" t="s">
        <v>2031</v>
      </c>
      <c r="D1413" s="1">
        <v>44271</v>
      </c>
      <c r="H1413" t="b">
        <v>0</v>
      </c>
      <c r="I1413" s="1">
        <f>EOMONTH(tbl_Subscriptions[[#This Row],[Start_Date]],0)</f>
        <v>44286</v>
      </c>
      <c r="J1413" s="1" t="str">
        <f>IF(tbl_Subscriptions[[#This Row],[Cancel_Date]]="","",EOMONTH(tbl_Subscriptions[[#This Row],[Cancel_Date]],0))</f>
        <v/>
      </c>
    </row>
    <row r="1414" spans="1:10" x14ac:dyDescent="0.25">
      <c r="A1414" t="s">
        <v>3444</v>
      </c>
      <c r="B1414" t="s">
        <v>495</v>
      </c>
      <c r="C1414" t="s">
        <v>2034</v>
      </c>
      <c r="D1414" s="1">
        <v>44243</v>
      </c>
      <c r="E1414">
        <v>44453</v>
      </c>
      <c r="F1414">
        <v>44453</v>
      </c>
      <c r="G1414" t="s">
        <v>2041</v>
      </c>
      <c r="H1414" t="b">
        <v>0</v>
      </c>
      <c r="I1414" s="1">
        <f>EOMONTH(tbl_Subscriptions[[#This Row],[Start_Date]],0)</f>
        <v>44255</v>
      </c>
      <c r="J1414" s="1">
        <f>IF(tbl_Subscriptions[[#This Row],[Cancel_Date]]="","",EOMONTH(tbl_Subscriptions[[#This Row],[Cancel_Date]],0))</f>
        <v>44469</v>
      </c>
    </row>
    <row r="1415" spans="1:10" x14ac:dyDescent="0.25">
      <c r="A1415" t="s">
        <v>3445</v>
      </c>
      <c r="B1415" t="s">
        <v>1885</v>
      </c>
      <c r="C1415" t="s">
        <v>2027</v>
      </c>
      <c r="D1415" s="1">
        <v>44630</v>
      </c>
      <c r="H1415" t="b">
        <v>0</v>
      </c>
      <c r="I1415" s="1">
        <f>EOMONTH(tbl_Subscriptions[[#This Row],[Start_Date]],0)</f>
        <v>44651</v>
      </c>
      <c r="J1415" s="1" t="str">
        <f>IF(tbl_Subscriptions[[#This Row],[Cancel_Date]]="","",EOMONTH(tbl_Subscriptions[[#This Row],[Cancel_Date]],0))</f>
        <v/>
      </c>
    </row>
    <row r="1416" spans="1:10" x14ac:dyDescent="0.25">
      <c r="A1416" t="s">
        <v>3446</v>
      </c>
      <c r="B1416" t="s">
        <v>2018</v>
      </c>
      <c r="C1416" t="s">
        <v>2027</v>
      </c>
      <c r="D1416" s="1">
        <v>44549</v>
      </c>
      <c r="E1416">
        <v>44835</v>
      </c>
      <c r="F1416">
        <v>44835</v>
      </c>
      <c r="G1416" t="s">
        <v>2041</v>
      </c>
      <c r="H1416" t="b">
        <v>0</v>
      </c>
      <c r="I1416" s="1">
        <f>EOMONTH(tbl_Subscriptions[[#This Row],[Start_Date]],0)</f>
        <v>44561</v>
      </c>
      <c r="J1416" s="1">
        <f>IF(tbl_Subscriptions[[#This Row],[Cancel_Date]]="","",EOMONTH(tbl_Subscriptions[[#This Row],[Cancel_Date]],0))</f>
        <v>44865</v>
      </c>
    </row>
    <row r="1417" spans="1:10" x14ac:dyDescent="0.25">
      <c r="A1417" t="s">
        <v>3447</v>
      </c>
      <c r="B1417" t="s">
        <v>1456</v>
      </c>
      <c r="C1417" t="s">
        <v>2031</v>
      </c>
      <c r="D1417" s="1">
        <v>44914</v>
      </c>
      <c r="H1417" t="b">
        <v>0</v>
      </c>
      <c r="I1417" s="1">
        <f>EOMONTH(tbl_Subscriptions[[#This Row],[Start_Date]],0)</f>
        <v>44926</v>
      </c>
      <c r="J1417" s="1" t="str">
        <f>IF(tbl_Subscriptions[[#This Row],[Cancel_Date]]="","",EOMONTH(tbl_Subscriptions[[#This Row],[Cancel_Date]],0))</f>
        <v/>
      </c>
    </row>
    <row r="1418" spans="1:10" x14ac:dyDescent="0.25">
      <c r="A1418" t="s">
        <v>3448</v>
      </c>
      <c r="B1418" t="s">
        <v>1195</v>
      </c>
      <c r="C1418" t="s">
        <v>2031</v>
      </c>
      <c r="D1418" s="1">
        <v>44262</v>
      </c>
      <c r="H1418" t="b">
        <v>1</v>
      </c>
      <c r="I1418" s="1">
        <f>EOMONTH(tbl_Subscriptions[[#This Row],[Start_Date]],0)</f>
        <v>44286</v>
      </c>
      <c r="J1418" s="1" t="str">
        <f>IF(tbl_Subscriptions[[#This Row],[Cancel_Date]]="","",EOMONTH(tbl_Subscriptions[[#This Row],[Cancel_Date]],0))</f>
        <v/>
      </c>
    </row>
    <row r="1419" spans="1:10" x14ac:dyDescent="0.25">
      <c r="A1419" t="s">
        <v>3449</v>
      </c>
      <c r="B1419" t="s">
        <v>1146</v>
      </c>
      <c r="C1419" t="s">
        <v>2034</v>
      </c>
      <c r="D1419" s="1">
        <v>44751</v>
      </c>
      <c r="H1419" t="b">
        <v>0</v>
      </c>
      <c r="I1419" s="1">
        <f>EOMONTH(tbl_Subscriptions[[#This Row],[Start_Date]],0)</f>
        <v>44773</v>
      </c>
      <c r="J1419" s="1" t="str">
        <f>IF(tbl_Subscriptions[[#This Row],[Cancel_Date]]="","",EOMONTH(tbl_Subscriptions[[#This Row],[Cancel_Date]],0))</f>
        <v/>
      </c>
    </row>
    <row r="1420" spans="1:10" x14ac:dyDescent="0.25">
      <c r="A1420" t="s">
        <v>3450</v>
      </c>
      <c r="B1420" t="s">
        <v>1117</v>
      </c>
      <c r="C1420" t="s">
        <v>2031</v>
      </c>
      <c r="D1420" s="1">
        <v>44258</v>
      </c>
      <c r="H1420" t="b">
        <v>1</v>
      </c>
      <c r="I1420" s="1">
        <f>EOMONTH(tbl_Subscriptions[[#This Row],[Start_Date]],0)</f>
        <v>44286</v>
      </c>
      <c r="J1420" s="1" t="str">
        <f>IF(tbl_Subscriptions[[#This Row],[Cancel_Date]]="","",EOMONTH(tbl_Subscriptions[[#This Row],[Cancel_Date]],0))</f>
        <v/>
      </c>
    </row>
    <row r="1421" spans="1:10" x14ac:dyDescent="0.25">
      <c r="A1421" t="s">
        <v>3451</v>
      </c>
      <c r="B1421" t="s">
        <v>1170</v>
      </c>
      <c r="C1421" t="s">
        <v>2034</v>
      </c>
      <c r="D1421" s="1">
        <v>44267</v>
      </c>
      <c r="H1421" t="b">
        <v>0</v>
      </c>
      <c r="I1421" s="1">
        <f>EOMONTH(tbl_Subscriptions[[#This Row],[Start_Date]],0)</f>
        <v>44286</v>
      </c>
      <c r="J1421" s="1" t="str">
        <f>IF(tbl_Subscriptions[[#This Row],[Cancel_Date]]="","",EOMONTH(tbl_Subscriptions[[#This Row],[Cancel_Date]],0))</f>
        <v/>
      </c>
    </row>
    <row r="1422" spans="1:10" x14ac:dyDescent="0.25">
      <c r="A1422" t="s">
        <v>3452</v>
      </c>
      <c r="B1422" t="s">
        <v>1753</v>
      </c>
      <c r="C1422" t="s">
        <v>2027</v>
      </c>
      <c r="D1422" s="1">
        <v>44680</v>
      </c>
      <c r="E1422">
        <v>44853</v>
      </c>
      <c r="F1422">
        <v>44853</v>
      </c>
      <c r="G1422" t="s">
        <v>2028</v>
      </c>
      <c r="H1422" t="b">
        <v>0</v>
      </c>
      <c r="I1422" s="1">
        <f>EOMONTH(tbl_Subscriptions[[#This Row],[Start_Date]],0)</f>
        <v>44681</v>
      </c>
      <c r="J1422" s="1">
        <f>IF(tbl_Subscriptions[[#This Row],[Cancel_Date]]="","",EOMONTH(tbl_Subscriptions[[#This Row],[Cancel_Date]],0))</f>
        <v>44865</v>
      </c>
    </row>
    <row r="1423" spans="1:10" x14ac:dyDescent="0.25">
      <c r="A1423" t="s">
        <v>3453</v>
      </c>
      <c r="B1423" t="s">
        <v>684</v>
      </c>
      <c r="C1423" t="s">
        <v>2034</v>
      </c>
      <c r="D1423" s="1">
        <v>44229</v>
      </c>
      <c r="E1423">
        <v>44460</v>
      </c>
      <c r="F1423">
        <v>44460</v>
      </c>
      <c r="G1423" t="s">
        <v>2037</v>
      </c>
      <c r="H1423" t="b">
        <v>0</v>
      </c>
      <c r="I1423" s="1">
        <f>EOMONTH(tbl_Subscriptions[[#This Row],[Start_Date]],0)</f>
        <v>44255</v>
      </c>
      <c r="J1423" s="1">
        <f>IF(tbl_Subscriptions[[#This Row],[Cancel_Date]]="","",EOMONTH(tbl_Subscriptions[[#This Row],[Cancel_Date]],0))</f>
        <v>44469</v>
      </c>
    </row>
    <row r="1424" spans="1:10" x14ac:dyDescent="0.25">
      <c r="A1424" t="s">
        <v>3454</v>
      </c>
      <c r="B1424" t="s">
        <v>586</v>
      </c>
      <c r="C1424" t="s">
        <v>2031</v>
      </c>
      <c r="D1424" s="1">
        <v>44490</v>
      </c>
      <c r="E1424">
        <v>44715</v>
      </c>
      <c r="F1424">
        <v>44715</v>
      </c>
      <c r="G1424" t="s">
        <v>2037</v>
      </c>
      <c r="H1424" t="b">
        <v>0</v>
      </c>
      <c r="I1424" s="1">
        <f>EOMONTH(tbl_Subscriptions[[#This Row],[Start_Date]],0)</f>
        <v>44500</v>
      </c>
      <c r="J1424" s="1">
        <f>IF(tbl_Subscriptions[[#This Row],[Cancel_Date]]="","",EOMONTH(tbl_Subscriptions[[#This Row],[Cancel_Date]],0))</f>
        <v>44742</v>
      </c>
    </row>
    <row r="1425" spans="1:10" x14ac:dyDescent="0.25">
      <c r="A1425" t="s">
        <v>3455</v>
      </c>
      <c r="B1425" t="s">
        <v>1832</v>
      </c>
      <c r="C1425" t="s">
        <v>2027</v>
      </c>
      <c r="D1425" s="1">
        <v>44615</v>
      </c>
      <c r="H1425" t="b">
        <v>1</v>
      </c>
      <c r="I1425" s="1">
        <f>EOMONTH(tbl_Subscriptions[[#This Row],[Start_Date]],0)</f>
        <v>44620</v>
      </c>
      <c r="J1425" s="1" t="str">
        <f>IF(tbl_Subscriptions[[#This Row],[Cancel_Date]]="","",EOMONTH(tbl_Subscriptions[[#This Row],[Cancel_Date]],0))</f>
        <v/>
      </c>
    </row>
    <row r="1426" spans="1:10" x14ac:dyDescent="0.25">
      <c r="A1426" t="s">
        <v>3456</v>
      </c>
      <c r="B1426" t="s">
        <v>1387</v>
      </c>
      <c r="C1426" t="s">
        <v>2034</v>
      </c>
      <c r="D1426" s="1">
        <v>44381</v>
      </c>
      <c r="H1426" t="b">
        <v>0</v>
      </c>
      <c r="I1426" s="1">
        <f>EOMONTH(tbl_Subscriptions[[#This Row],[Start_Date]],0)</f>
        <v>44408</v>
      </c>
      <c r="J1426" s="1" t="str">
        <f>IF(tbl_Subscriptions[[#This Row],[Cancel_Date]]="","",EOMONTH(tbl_Subscriptions[[#This Row],[Cancel_Date]],0))</f>
        <v/>
      </c>
    </row>
    <row r="1427" spans="1:10" x14ac:dyDescent="0.25">
      <c r="A1427" t="s">
        <v>3457</v>
      </c>
      <c r="B1427" t="s">
        <v>549</v>
      </c>
      <c r="C1427" t="s">
        <v>2027</v>
      </c>
      <c r="D1427" s="1">
        <v>44984</v>
      </c>
      <c r="H1427" t="b">
        <v>0</v>
      </c>
      <c r="I1427" s="1">
        <f>EOMONTH(tbl_Subscriptions[[#This Row],[Start_Date]],0)</f>
        <v>44985</v>
      </c>
      <c r="J1427" s="1" t="str">
        <f>IF(tbl_Subscriptions[[#This Row],[Cancel_Date]]="","",EOMONTH(tbl_Subscriptions[[#This Row],[Cancel_Date]],0))</f>
        <v/>
      </c>
    </row>
    <row r="1428" spans="1:10" x14ac:dyDescent="0.25">
      <c r="A1428" t="s">
        <v>3458</v>
      </c>
      <c r="B1428" t="s">
        <v>177</v>
      </c>
      <c r="C1428" t="s">
        <v>2034</v>
      </c>
      <c r="D1428" s="1">
        <v>44335</v>
      </c>
      <c r="E1428">
        <v>44488</v>
      </c>
      <c r="F1428">
        <v>44488</v>
      </c>
      <c r="G1428" t="s">
        <v>2037</v>
      </c>
      <c r="H1428" t="b">
        <v>0</v>
      </c>
      <c r="I1428" s="1">
        <f>EOMONTH(tbl_Subscriptions[[#This Row],[Start_Date]],0)</f>
        <v>44347</v>
      </c>
      <c r="J1428" s="1">
        <f>IF(tbl_Subscriptions[[#This Row],[Cancel_Date]]="","",EOMONTH(tbl_Subscriptions[[#This Row],[Cancel_Date]],0))</f>
        <v>44500</v>
      </c>
    </row>
    <row r="1429" spans="1:10" x14ac:dyDescent="0.25">
      <c r="A1429" t="s">
        <v>3459</v>
      </c>
      <c r="B1429" t="s">
        <v>1580</v>
      </c>
      <c r="C1429" t="s">
        <v>2031</v>
      </c>
      <c r="D1429" s="1">
        <v>44981</v>
      </c>
      <c r="E1429">
        <v>45170</v>
      </c>
      <c r="F1429">
        <v>45170</v>
      </c>
      <c r="G1429" t="s">
        <v>2037</v>
      </c>
      <c r="H1429" t="b">
        <v>0</v>
      </c>
      <c r="I1429" s="1">
        <f>EOMONTH(tbl_Subscriptions[[#This Row],[Start_Date]],0)</f>
        <v>44985</v>
      </c>
      <c r="J1429" s="1">
        <f>IF(tbl_Subscriptions[[#This Row],[Cancel_Date]]="","",EOMONTH(tbl_Subscriptions[[#This Row],[Cancel_Date]],0))</f>
        <v>45199</v>
      </c>
    </row>
    <row r="1430" spans="1:10" x14ac:dyDescent="0.25">
      <c r="A1430" t="s">
        <v>3460</v>
      </c>
      <c r="B1430" t="s">
        <v>1468</v>
      </c>
      <c r="C1430" t="s">
        <v>2031</v>
      </c>
      <c r="D1430" s="1">
        <v>44853</v>
      </c>
      <c r="E1430">
        <v>44950</v>
      </c>
      <c r="F1430">
        <v>44950</v>
      </c>
      <c r="G1430" t="s">
        <v>2028</v>
      </c>
      <c r="H1430" t="b">
        <v>0</v>
      </c>
      <c r="I1430" s="1">
        <f>EOMONTH(tbl_Subscriptions[[#This Row],[Start_Date]],0)</f>
        <v>44865</v>
      </c>
      <c r="J1430" s="1">
        <f>IF(tbl_Subscriptions[[#This Row],[Cancel_Date]]="","",EOMONTH(tbl_Subscriptions[[#This Row],[Cancel_Date]],0))</f>
        <v>44957</v>
      </c>
    </row>
    <row r="1431" spans="1:10" x14ac:dyDescent="0.25">
      <c r="A1431" t="s">
        <v>3461</v>
      </c>
      <c r="B1431" t="s">
        <v>699</v>
      </c>
      <c r="C1431" t="s">
        <v>2027</v>
      </c>
      <c r="D1431" s="1">
        <v>44943</v>
      </c>
      <c r="H1431" t="b">
        <v>0</v>
      </c>
      <c r="I1431" s="1">
        <f>EOMONTH(tbl_Subscriptions[[#This Row],[Start_Date]],0)</f>
        <v>44957</v>
      </c>
      <c r="J1431" s="1" t="str">
        <f>IF(tbl_Subscriptions[[#This Row],[Cancel_Date]]="","",EOMONTH(tbl_Subscriptions[[#This Row],[Cancel_Date]],0))</f>
        <v/>
      </c>
    </row>
    <row r="1432" spans="1:10" x14ac:dyDescent="0.25">
      <c r="A1432" t="s">
        <v>3462</v>
      </c>
      <c r="B1432" t="s">
        <v>41</v>
      </c>
      <c r="C1432" t="s">
        <v>2027</v>
      </c>
      <c r="D1432" s="1">
        <v>44858</v>
      </c>
      <c r="H1432" t="b">
        <v>0</v>
      </c>
      <c r="I1432" s="1">
        <f>EOMONTH(tbl_Subscriptions[[#This Row],[Start_Date]],0)</f>
        <v>44865</v>
      </c>
      <c r="J1432" s="1" t="str">
        <f>IF(tbl_Subscriptions[[#This Row],[Cancel_Date]]="","",EOMONTH(tbl_Subscriptions[[#This Row],[Cancel_Date]],0))</f>
        <v/>
      </c>
    </row>
    <row r="1433" spans="1:10" x14ac:dyDescent="0.25">
      <c r="A1433" t="s">
        <v>3463</v>
      </c>
      <c r="B1433" t="s">
        <v>1089</v>
      </c>
      <c r="C1433" t="s">
        <v>2027</v>
      </c>
      <c r="D1433" s="1">
        <v>44627</v>
      </c>
      <c r="H1433" t="b">
        <v>0</v>
      </c>
      <c r="I1433" s="1">
        <f>EOMONTH(tbl_Subscriptions[[#This Row],[Start_Date]],0)</f>
        <v>44651</v>
      </c>
      <c r="J1433" s="1" t="str">
        <f>IF(tbl_Subscriptions[[#This Row],[Cancel_Date]]="","",EOMONTH(tbl_Subscriptions[[#This Row],[Cancel_Date]],0))</f>
        <v/>
      </c>
    </row>
    <row r="1434" spans="1:10" x14ac:dyDescent="0.25">
      <c r="A1434" t="s">
        <v>3464</v>
      </c>
      <c r="B1434" t="s">
        <v>543</v>
      </c>
      <c r="C1434" t="s">
        <v>2034</v>
      </c>
      <c r="D1434" s="1">
        <v>44580</v>
      </c>
      <c r="E1434">
        <v>44680</v>
      </c>
      <c r="F1434">
        <v>44680</v>
      </c>
      <c r="G1434" t="s">
        <v>2041</v>
      </c>
      <c r="H1434" t="b">
        <v>0</v>
      </c>
      <c r="I1434" s="1">
        <f>EOMONTH(tbl_Subscriptions[[#This Row],[Start_Date]],0)</f>
        <v>44592</v>
      </c>
      <c r="J1434" s="1">
        <f>IF(tbl_Subscriptions[[#This Row],[Cancel_Date]]="","",EOMONTH(tbl_Subscriptions[[#This Row],[Cancel_Date]],0))</f>
        <v>44681</v>
      </c>
    </row>
    <row r="1435" spans="1:10" x14ac:dyDescent="0.25">
      <c r="A1435" t="s">
        <v>3465</v>
      </c>
      <c r="B1435" t="s">
        <v>747</v>
      </c>
      <c r="C1435" t="s">
        <v>2031</v>
      </c>
      <c r="D1435" s="1">
        <v>44588</v>
      </c>
      <c r="H1435" t="b">
        <v>0</v>
      </c>
      <c r="I1435" s="1">
        <f>EOMONTH(tbl_Subscriptions[[#This Row],[Start_Date]],0)</f>
        <v>44592</v>
      </c>
      <c r="J1435" s="1" t="str">
        <f>IF(tbl_Subscriptions[[#This Row],[Cancel_Date]]="","",EOMONTH(tbl_Subscriptions[[#This Row],[Cancel_Date]],0))</f>
        <v/>
      </c>
    </row>
    <row r="1436" spans="1:10" x14ac:dyDescent="0.25">
      <c r="A1436" t="s">
        <v>3466</v>
      </c>
      <c r="B1436" t="s">
        <v>1876</v>
      </c>
      <c r="C1436" t="s">
        <v>2027</v>
      </c>
      <c r="D1436" s="1">
        <v>44656</v>
      </c>
      <c r="H1436" t="b">
        <v>0</v>
      </c>
      <c r="I1436" s="1">
        <f>EOMONTH(tbl_Subscriptions[[#This Row],[Start_Date]],0)</f>
        <v>44681</v>
      </c>
      <c r="J1436" s="1" t="str">
        <f>IF(tbl_Subscriptions[[#This Row],[Cancel_Date]]="","",EOMONTH(tbl_Subscriptions[[#This Row],[Cancel_Date]],0))</f>
        <v/>
      </c>
    </row>
    <row r="1437" spans="1:10" x14ac:dyDescent="0.25">
      <c r="A1437" t="s">
        <v>3467</v>
      </c>
      <c r="B1437" t="s">
        <v>1748</v>
      </c>
      <c r="C1437" t="s">
        <v>2027</v>
      </c>
      <c r="D1437" s="1">
        <v>45087</v>
      </c>
      <c r="H1437" t="b">
        <v>0</v>
      </c>
      <c r="I1437" s="1">
        <f>EOMONTH(tbl_Subscriptions[[#This Row],[Start_Date]],0)</f>
        <v>45107</v>
      </c>
      <c r="J1437" s="1" t="str">
        <f>IF(tbl_Subscriptions[[#This Row],[Cancel_Date]]="","",EOMONTH(tbl_Subscriptions[[#This Row],[Cancel_Date]],0))</f>
        <v/>
      </c>
    </row>
    <row r="1438" spans="1:10" x14ac:dyDescent="0.25">
      <c r="A1438" t="s">
        <v>3468</v>
      </c>
      <c r="B1438" t="s">
        <v>162</v>
      </c>
      <c r="C1438" t="s">
        <v>2027</v>
      </c>
      <c r="D1438" s="1">
        <v>44583</v>
      </c>
      <c r="H1438" t="b">
        <v>0</v>
      </c>
      <c r="I1438" s="1">
        <f>EOMONTH(tbl_Subscriptions[[#This Row],[Start_Date]],0)</f>
        <v>44592</v>
      </c>
      <c r="J1438" s="1" t="str">
        <f>IF(tbl_Subscriptions[[#This Row],[Cancel_Date]]="","",EOMONTH(tbl_Subscriptions[[#This Row],[Cancel_Date]],0))</f>
        <v/>
      </c>
    </row>
    <row r="1439" spans="1:10" x14ac:dyDescent="0.25">
      <c r="A1439" t="s">
        <v>3469</v>
      </c>
      <c r="B1439" t="s">
        <v>1627</v>
      </c>
      <c r="C1439" t="s">
        <v>2034</v>
      </c>
      <c r="D1439" s="1">
        <v>44581</v>
      </c>
      <c r="H1439" t="b">
        <v>1</v>
      </c>
      <c r="I1439" s="1">
        <f>EOMONTH(tbl_Subscriptions[[#This Row],[Start_Date]],0)</f>
        <v>44592</v>
      </c>
      <c r="J1439" s="1" t="str">
        <f>IF(tbl_Subscriptions[[#This Row],[Cancel_Date]]="","",EOMONTH(tbl_Subscriptions[[#This Row],[Cancel_Date]],0))</f>
        <v/>
      </c>
    </row>
    <row r="1440" spans="1:10" x14ac:dyDescent="0.25">
      <c r="A1440" t="s">
        <v>3470</v>
      </c>
      <c r="B1440" t="s">
        <v>686</v>
      </c>
      <c r="C1440" t="s">
        <v>2027</v>
      </c>
      <c r="D1440" s="1">
        <v>44279</v>
      </c>
      <c r="H1440" t="b">
        <v>1</v>
      </c>
      <c r="I1440" s="1">
        <f>EOMONTH(tbl_Subscriptions[[#This Row],[Start_Date]],0)</f>
        <v>44286</v>
      </c>
      <c r="J1440" s="1" t="str">
        <f>IF(tbl_Subscriptions[[#This Row],[Cancel_Date]]="","",EOMONTH(tbl_Subscriptions[[#This Row],[Cancel_Date]],0))</f>
        <v/>
      </c>
    </row>
    <row r="1441" spans="1:10" x14ac:dyDescent="0.25">
      <c r="A1441" t="s">
        <v>3471</v>
      </c>
      <c r="B1441" t="s">
        <v>1631</v>
      </c>
      <c r="C1441" t="s">
        <v>2027</v>
      </c>
      <c r="D1441" s="1">
        <v>44896</v>
      </c>
      <c r="H1441" t="b">
        <v>0</v>
      </c>
      <c r="I1441" s="1">
        <f>EOMONTH(tbl_Subscriptions[[#This Row],[Start_Date]],0)</f>
        <v>44926</v>
      </c>
      <c r="J1441" s="1" t="str">
        <f>IF(tbl_Subscriptions[[#This Row],[Cancel_Date]]="","",EOMONTH(tbl_Subscriptions[[#This Row],[Cancel_Date]],0))</f>
        <v/>
      </c>
    </row>
    <row r="1442" spans="1:10" x14ac:dyDescent="0.25">
      <c r="A1442" t="s">
        <v>3472</v>
      </c>
      <c r="B1442" t="s">
        <v>1461</v>
      </c>
      <c r="C1442" t="s">
        <v>2034</v>
      </c>
      <c r="D1442" s="1">
        <v>44874</v>
      </c>
      <c r="H1442" t="b">
        <v>0</v>
      </c>
      <c r="I1442" s="1">
        <f>EOMONTH(tbl_Subscriptions[[#This Row],[Start_Date]],0)</f>
        <v>44895</v>
      </c>
      <c r="J1442" s="1" t="str">
        <f>IF(tbl_Subscriptions[[#This Row],[Cancel_Date]]="","",EOMONTH(tbl_Subscriptions[[#This Row],[Cancel_Date]],0))</f>
        <v/>
      </c>
    </row>
    <row r="1443" spans="1:10" x14ac:dyDescent="0.25">
      <c r="A1443" t="s">
        <v>3473</v>
      </c>
      <c r="B1443" t="s">
        <v>699</v>
      </c>
      <c r="C1443" t="s">
        <v>2034</v>
      </c>
      <c r="D1443" s="1">
        <v>45092</v>
      </c>
      <c r="E1443">
        <v>45156</v>
      </c>
      <c r="F1443">
        <v>45156</v>
      </c>
      <c r="G1443" t="s">
        <v>2037</v>
      </c>
      <c r="H1443" t="b">
        <v>0</v>
      </c>
      <c r="I1443" s="1">
        <f>EOMONTH(tbl_Subscriptions[[#This Row],[Start_Date]],0)</f>
        <v>45107</v>
      </c>
      <c r="J1443" s="1">
        <f>IF(tbl_Subscriptions[[#This Row],[Cancel_Date]]="","",EOMONTH(tbl_Subscriptions[[#This Row],[Cancel_Date]],0))</f>
        <v>45169</v>
      </c>
    </row>
    <row r="1444" spans="1:10" x14ac:dyDescent="0.25">
      <c r="A1444" t="s">
        <v>3474</v>
      </c>
      <c r="B1444" t="s">
        <v>991</v>
      </c>
      <c r="C1444" t="s">
        <v>2027</v>
      </c>
      <c r="D1444" s="1">
        <v>44749</v>
      </c>
      <c r="H1444" t="b">
        <v>0</v>
      </c>
      <c r="I1444" s="1">
        <f>EOMONTH(tbl_Subscriptions[[#This Row],[Start_Date]],0)</f>
        <v>44773</v>
      </c>
      <c r="J1444" s="1" t="str">
        <f>IF(tbl_Subscriptions[[#This Row],[Cancel_Date]]="","",EOMONTH(tbl_Subscriptions[[#This Row],[Cancel_Date]],0))</f>
        <v/>
      </c>
    </row>
    <row r="1445" spans="1:10" x14ac:dyDescent="0.25">
      <c r="A1445" t="s">
        <v>3475</v>
      </c>
      <c r="B1445" t="s">
        <v>817</v>
      </c>
      <c r="C1445" t="s">
        <v>2027</v>
      </c>
      <c r="D1445" s="1">
        <v>44333</v>
      </c>
      <c r="H1445" t="b">
        <v>0</v>
      </c>
      <c r="I1445" s="1">
        <f>EOMONTH(tbl_Subscriptions[[#This Row],[Start_Date]],0)</f>
        <v>44347</v>
      </c>
      <c r="J1445" s="1" t="str">
        <f>IF(tbl_Subscriptions[[#This Row],[Cancel_Date]]="","",EOMONTH(tbl_Subscriptions[[#This Row],[Cancel_Date]],0))</f>
        <v/>
      </c>
    </row>
    <row r="1446" spans="1:10" x14ac:dyDescent="0.25">
      <c r="A1446" t="s">
        <v>3476</v>
      </c>
      <c r="B1446" t="s">
        <v>103</v>
      </c>
      <c r="C1446" t="s">
        <v>2034</v>
      </c>
      <c r="D1446" s="1">
        <v>44866</v>
      </c>
      <c r="E1446">
        <v>44970</v>
      </c>
      <c r="F1446">
        <v>44970</v>
      </c>
      <c r="G1446" t="s">
        <v>2037</v>
      </c>
      <c r="H1446" t="b">
        <v>1</v>
      </c>
      <c r="I1446" s="1">
        <f>EOMONTH(tbl_Subscriptions[[#This Row],[Start_Date]],0)</f>
        <v>44895</v>
      </c>
      <c r="J1446" s="1">
        <f>IF(tbl_Subscriptions[[#This Row],[Cancel_Date]]="","",EOMONTH(tbl_Subscriptions[[#This Row],[Cancel_Date]],0))</f>
        <v>44985</v>
      </c>
    </row>
    <row r="1447" spans="1:10" x14ac:dyDescent="0.25">
      <c r="A1447" t="s">
        <v>3477</v>
      </c>
      <c r="B1447" t="s">
        <v>434</v>
      </c>
      <c r="C1447" t="s">
        <v>2031</v>
      </c>
      <c r="D1447" s="1">
        <v>45077</v>
      </c>
      <c r="E1447">
        <v>45270</v>
      </c>
      <c r="F1447">
        <v>45270</v>
      </c>
      <c r="G1447" t="s">
        <v>2041</v>
      </c>
      <c r="H1447" t="b">
        <v>0</v>
      </c>
      <c r="I1447" s="1">
        <f>EOMONTH(tbl_Subscriptions[[#This Row],[Start_Date]],0)</f>
        <v>45077</v>
      </c>
      <c r="J1447" s="1">
        <f>IF(tbl_Subscriptions[[#This Row],[Cancel_Date]]="","",EOMONTH(tbl_Subscriptions[[#This Row],[Cancel_Date]],0))</f>
        <v>45291</v>
      </c>
    </row>
    <row r="1448" spans="1:10" x14ac:dyDescent="0.25">
      <c r="A1448" t="s">
        <v>3478</v>
      </c>
      <c r="B1448" t="s">
        <v>712</v>
      </c>
      <c r="C1448" t="s">
        <v>2034</v>
      </c>
      <c r="D1448" s="1">
        <v>44553</v>
      </c>
      <c r="H1448" t="b">
        <v>0</v>
      </c>
      <c r="I1448" s="1">
        <f>EOMONTH(tbl_Subscriptions[[#This Row],[Start_Date]],0)</f>
        <v>44561</v>
      </c>
      <c r="J1448" s="1" t="str">
        <f>IF(tbl_Subscriptions[[#This Row],[Cancel_Date]]="","",EOMONTH(tbl_Subscriptions[[#This Row],[Cancel_Date]],0))</f>
        <v/>
      </c>
    </row>
    <row r="1449" spans="1:10" x14ac:dyDescent="0.25">
      <c r="A1449" t="s">
        <v>3479</v>
      </c>
      <c r="B1449" t="s">
        <v>500</v>
      </c>
      <c r="C1449" t="s">
        <v>2031</v>
      </c>
      <c r="D1449" s="1">
        <v>44318</v>
      </c>
      <c r="E1449">
        <v>44488</v>
      </c>
      <c r="F1449">
        <v>44488</v>
      </c>
      <c r="G1449" t="s">
        <v>2028</v>
      </c>
      <c r="H1449" t="b">
        <v>0</v>
      </c>
      <c r="I1449" s="1">
        <f>EOMONTH(tbl_Subscriptions[[#This Row],[Start_Date]],0)</f>
        <v>44347</v>
      </c>
      <c r="J1449" s="1">
        <f>IF(tbl_Subscriptions[[#This Row],[Cancel_Date]]="","",EOMONTH(tbl_Subscriptions[[#This Row],[Cancel_Date]],0))</f>
        <v>44500</v>
      </c>
    </row>
    <row r="1450" spans="1:10" x14ac:dyDescent="0.25">
      <c r="A1450" t="s">
        <v>3480</v>
      </c>
      <c r="B1450" t="s">
        <v>474</v>
      </c>
      <c r="C1450" t="s">
        <v>2027</v>
      </c>
      <c r="D1450" s="1">
        <v>44379</v>
      </c>
      <c r="H1450" t="b">
        <v>0</v>
      </c>
      <c r="I1450" s="1">
        <f>EOMONTH(tbl_Subscriptions[[#This Row],[Start_Date]],0)</f>
        <v>44408</v>
      </c>
      <c r="J1450" s="1" t="str">
        <f>IF(tbl_Subscriptions[[#This Row],[Cancel_Date]]="","",EOMONTH(tbl_Subscriptions[[#This Row],[Cancel_Date]],0))</f>
        <v/>
      </c>
    </row>
    <row r="1451" spans="1:10" x14ac:dyDescent="0.25">
      <c r="A1451" t="s">
        <v>3481</v>
      </c>
      <c r="B1451" t="s">
        <v>845</v>
      </c>
      <c r="C1451" t="s">
        <v>2027</v>
      </c>
      <c r="D1451" s="1">
        <v>44747</v>
      </c>
      <c r="E1451">
        <v>44871</v>
      </c>
      <c r="F1451">
        <v>44871</v>
      </c>
      <c r="G1451" t="s">
        <v>2028</v>
      </c>
      <c r="H1451" t="b">
        <v>0</v>
      </c>
      <c r="I1451" s="1">
        <f>EOMONTH(tbl_Subscriptions[[#This Row],[Start_Date]],0)</f>
        <v>44773</v>
      </c>
      <c r="J1451" s="1">
        <f>IF(tbl_Subscriptions[[#This Row],[Cancel_Date]]="","",EOMONTH(tbl_Subscriptions[[#This Row],[Cancel_Date]],0))</f>
        <v>44895</v>
      </c>
    </row>
    <row r="1452" spans="1:10" x14ac:dyDescent="0.25">
      <c r="A1452" t="s">
        <v>3482</v>
      </c>
      <c r="B1452" t="s">
        <v>315</v>
      </c>
      <c r="C1452" t="s">
        <v>2031</v>
      </c>
      <c r="D1452" s="1">
        <v>44599</v>
      </c>
      <c r="H1452" t="b">
        <v>0</v>
      </c>
      <c r="I1452" s="1">
        <f>EOMONTH(tbl_Subscriptions[[#This Row],[Start_Date]],0)</f>
        <v>44620</v>
      </c>
      <c r="J1452" s="1" t="str">
        <f>IF(tbl_Subscriptions[[#This Row],[Cancel_Date]]="","",EOMONTH(tbl_Subscriptions[[#This Row],[Cancel_Date]],0))</f>
        <v/>
      </c>
    </row>
    <row r="1453" spans="1:10" x14ac:dyDescent="0.25">
      <c r="A1453" t="s">
        <v>3483</v>
      </c>
      <c r="B1453" t="s">
        <v>1154</v>
      </c>
      <c r="C1453" t="s">
        <v>2034</v>
      </c>
      <c r="D1453" s="1">
        <v>44738</v>
      </c>
      <c r="H1453" t="b">
        <v>1</v>
      </c>
      <c r="I1453" s="1">
        <f>EOMONTH(tbl_Subscriptions[[#This Row],[Start_Date]],0)</f>
        <v>44742</v>
      </c>
      <c r="J1453" s="1" t="str">
        <f>IF(tbl_Subscriptions[[#This Row],[Cancel_Date]]="","",EOMONTH(tbl_Subscriptions[[#This Row],[Cancel_Date]],0))</f>
        <v/>
      </c>
    </row>
    <row r="1454" spans="1:10" x14ac:dyDescent="0.25">
      <c r="A1454" t="s">
        <v>3484</v>
      </c>
      <c r="B1454" t="s">
        <v>2004</v>
      </c>
      <c r="C1454" t="s">
        <v>2027</v>
      </c>
      <c r="D1454" s="1">
        <v>44327</v>
      </c>
      <c r="E1454">
        <v>44475</v>
      </c>
      <c r="F1454">
        <v>44475</v>
      </c>
      <c r="G1454" t="s">
        <v>2037</v>
      </c>
      <c r="H1454" t="b">
        <v>0</v>
      </c>
      <c r="I1454" s="1">
        <f>EOMONTH(tbl_Subscriptions[[#This Row],[Start_Date]],0)</f>
        <v>44347</v>
      </c>
      <c r="J1454" s="1">
        <f>IF(tbl_Subscriptions[[#This Row],[Cancel_Date]]="","",EOMONTH(tbl_Subscriptions[[#This Row],[Cancel_Date]],0))</f>
        <v>44500</v>
      </c>
    </row>
    <row r="1455" spans="1:10" x14ac:dyDescent="0.25">
      <c r="A1455" t="s">
        <v>3485</v>
      </c>
      <c r="B1455" t="s">
        <v>1272</v>
      </c>
      <c r="C1455" t="s">
        <v>2031</v>
      </c>
      <c r="D1455" s="1">
        <v>44942</v>
      </c>
      <c r="E1455">
        <v>44985</v>
      </c>
      <c r="F1455">
        <v>44985</v>
      </c>
      <c r="G1455" t="s">
        <v>2041</v>
      </c>
      <c r="H1455" t="b">
        <v>0</v>
      </c>
      <c r="I1455" s="1">
        <f>EOMONTH(tbl_Subscriptions[[#This Row],[Start_Date]],0)</f>
        <v>44957</v>
      </c>
      <c r="J1455" s="1">
        <f>IF(tbl_Subscriptions[[#This Row],[Cancel_Date]]="","",EOMONTH(tbl_Subscriptions[[#This Row],[Cancel_Date]],0))</f>
        <v>44985</v>
      </c>
    </row>
    <row r="1456" spans="1:10" x14ac:dyDescent="0.25">
      <c r="A1456" t="s">
        <v>3486</v>
      </c>
      <c r="B1456" t="s">
        <v>1138</v>
      </c>
      <c r="C1456" t="s">
        <v>2034</v>
      </c>
      <c r="D1456" s="1">
        <v>44425</v>
      </c>
      <c r="E1456">
        <v>44699</v>
      </c>
      <c r="F1456">
        <v>44699</v>
      </c>
      <c r="G1456" t="s">
        <v>2028</v>
      </c>
      <c r="H1456" t="b">
        <v>0</v>
      </c>
      <c r="I1456" s="1">
        <f>EOMONTH(tbl_Subscriptions[[#This Row],[Start_Date]],0)</f>
        <v>44439</v>
      </c>
      <c r="J1456" s="1">
        <f>IF(tbl_Subscriptions[[#This Row],[Cancel_Date]]="","",EOMONTH(tbl_Subscriptions[[#This Row],[Cancel_Date]],0))</f>
        <v>44712</v>
      </c>
    </row>
    <row r="1457" spans="1:10" x14ac:dyDescent="0.25">
      <c r="A1457" t="s">
        <v>3487</v>
      </c>
      <c r="B1457" t="s">
        <v>968</v>
      </c>
      <c r="C1457" t="s">
        <v>2031</v>
      </c>
      <c r="D1457" s="1">
        <v>45051</v>
      </c>
      <c r="H1457" t="b">
        <v>0</v>
      </c>
      <c r="I1457" s="1">
        <f>EOMONTH(tbl_Subscriptions[[#This Row],[Start_Date]],0)</f>
        <v>45077</v>
      </c>
      <c r="J1457" s="1" t="str">
        <f>IF(tbl_Subscriptions[[#This Row],[Cancel_Date]]="","",EOMONTH(tbl_Subscriptions[[#This Row],[Cancel_Date]],0))</f>
        <v/>
      </c>
    </row>
    <row r="1458" spans="1:10" x14ac:dyDescent="0.25">
      <c r="A1458" t="s">
        <v>3488</v>
      </c>
      <c r="B1458" t="s">
        <v>698</v>
      </c>
      <c r="C1458" t="s">
        <v>2034</v>
      </c>
      <c r="D1458" s="1">
        <v>44200</v>
      </c>
      <c r="H1458" t="b">
        <v>1</v>
      </c>
      <c r="I1458" s="1">
        <f>EOMONTH(tbl_Subscriptions[[#This Row],[Start_Date]],0)</f>
        <v>44227</v>
      </c>
      <c r="J1458" s="1" t="str">
        <f>IF(tbl_Subscriptions[[#This Row],[Cancel_Date]]="","",EOMONTH(tbl_Subscriptions[[#This Row],[Cancel_Date]],0))</f>
        <v/>
      </c>
    </row>
    <row r="1459" spans="1:10" x14ac:dyDescent="0.25">
      <c r="A1459" t="s">
        <v>3489</v>
      </c>
      <c r="B1459" t="s">
        <v>396</v>
      </c>
      <c r="C1459" t="s">
        <v>2034</v>
      </c>
      <c r="D1459" s="1">
        <v>44971</v>
      </c>
      <c r="H1459" t="b">
        <v>0</v>
      </c>
      <c r="I1459" s="1">
        <f>EOMONTH(tbl_Subscriptions[[#This Row],[Start_Date]],0)</f>
        <v>44985</v>
      </c>
      <c r="J1459" s="1" t="str">
        <f>IF(tbl_Subscriptions[[#This Row],[Cancel_Date]]="","",EOMONTH(tbl_Subscriptions[[#This Row],[Cancel_Date]],0))</f>
        <v/>
      </c>
    </row>
    <row r="1460" spans="1:10" x14ac:dyDescent="0.25">
      <c r="A1460" t="s">
        <v>3490</v>
      </c>
      <c r="B1460" t="s">
        <v>1198</v>
      </c>
      <c r="C1460" t="s">
        <v>2034</v>
      </c>
      <c r="D1460" s="1">
        <v>44220</v>
      </c>
      <c r="H1460" t="b">
        <v>0</v>
      </c>
      <c r="I1460" s="1">
        <f>EOMONTH(tbl_Subscriptions[[#This Row],[Start_Date]],0)</f>
        <v>44227</v>
      </c>
      <c r="J1460" s="1" t="str">
        <f>IF(tbl_Subscriptions[[#This Row],[Cancel_Date]]="","",EOMONTH(tbl_Subscriptions[[#This Row],[Cancel_Date]],0))</f>
        <v/>
      </c>
    </row>
    <row r="1461" spans="1:10" x14ac:dyDescent="0.25">
      <c r="A1461" t="s">
        <v>3491</v>
      </c>
      <c r="B1461" t="s">
        <v>439</v>
      </c>
      <c r="C1461" t="s">
        <v>2034</v>
      </c>
      <c r="D1461" s="1">
        <v>44502</v>
      </c>
      <c r="H1461" t="b">
        <v>0</v>
      </c>
      <c r="I1461" s="1">
        <f>EOMONTH(tbl_Subscriptions[[#This Row],[Start_Date]],0)</f>
        <v>44530</v>
      </c>
      <c r="J1461" s="1" t="str">
        <f>IF(tbl_Subscriptions[[#This Row],[Cancel_Date]]="","",EOMONTH(tbl_Subscriptions[[#This Row],[Cancel_Date]],0))</f>
        <v/>
      </c>
    </row>
    <row r="1462" spans="1:10" x14ac:dyDescent="0.25">
      <c r="A1462" t="s">
        <v>3492</v>
      </c>
      <c r="B1462" t="s">
        <v>123</v>
      </c>
      <c r="C1462" t="s">
        <v>2031</v>
      </c>
      <c r="D1462" s="1">
        <v>44671</v>
      </c>
      <c r="H1462" t="b">
        <v>0</v>
      </c>
      <c r="I1462" s="1">
        <f>EOMONTH(tbl_Subscriptions[[#This Row],[Start_Date]],0)</f>
        <v>44681</v>
      </c>
      <c r="J1462" s="1" t="str">
        <f>IF(tbl_Subscriptions[[#This Row],[Cancel_Date]]="","",EOMONTH(tbl_Subscriptions[[#This Row],[Cancel_Date]],0))</f>
        <v/>
      </c>
    </row>
    <row r="1463" spans="1:10" x14ac:dyDescent="0.25">
      <c r="A1463" t="s">
        <v>3493</v>
      </c>
      <c r="B1463" t="s">
        <v>1747</v>
      </c>
      <c r="C1463" t="s">
        <v>2031</v>
      </c>
      <c r="D1463" s="1">
        <v>44886</v>
      </c>
      <c r="E1463">
        <v>45014</v>
      </c>
      <c r="F1463">
        <v>45014</v>
      </c>
      <c r="G1463" t="s">
        <v>2028</v>
      </c>
      <c r="H1463" t="b">
        <v>0</v>
      </c>
      <c r="I1463" s="1">
        <f>EOMONTH(tbl_Subscriptions[[#This Row],[Start_Date]],0)</f>
        <v>44895</v>
      </c>
      <c r="J1463" s="1">
        <f>IF(tbl_Subscriptions[[#This Row],[Cancel_Date]]="","",EOMONTH(tbl_Subscriptions[[#This Row],[Cancel_Date]],0))</f>
        <v>45016</v>
      </c>
    </row>
    <row r="1464" spans="1:10" x14ac:dyDescent="0.25">
      <c r="A1464" t="s">
        <v>3494</v>
      </c>
      <c r="B1464" t="s">
        <v>348</v>
      </c>
      <c r="C1464" t="s">
        <v>2031</v>
      </c>
      <c r="D1464" s="1">
        <v>44933</v>
      </c>
      <c r="E1464">
        <v>44970</v>
      </c>
      <c r="F1464">
        <v>44970</v>
      </c>
      <c r="G1464" t="s">
        <v>2041</v>
      </c>
      <c r="H1464" t="b">
        <v>0</v>
      </c>
      <c r="I1464" s="1">
        <f>EOMONTH(tbl_Subscriptions[[#This Row],[Start_Date]],0)</f>
        <v>44957</v>
      </c>
      <c r="J1464" s="1">
        <f>IF(tbl_Subscriptions[[#This Row],[Cancel_Date]]="","",EOMONTH(tbl_Subscriptions[[#This Row],[Cancel_Date]],0))</f>
        <v>44985</v>
      </c>
    </row>
    <row r="1465" spans="1:10" x14ac:dyDescent="0.25">
      <c r="A1465" t="s">
        <v>3495</v>
      </c>
      <c r="B1465" t="s">
        <v>457</v>
      </c>
      <c r="C1465" t="s">
        <v>2031</v>
      </c>
      <c r="D1465" s="1">
        <v>44754</v>
      </c>
      <c r="H1465" t="b">
        <v>0</v>
      </c>
      <c r="I1465" s="1">
        <f>EOMONTH(tbl_Subscriptions[[#This Row],[Start_Date]],0)</f>
        <v>44773</v>
      </c>
      <c r="J1465" s="1" t="str">
        <f>IF(tbl_Subscriptions[[#This Row],[Cancel_Date]]="","",EOMONTH(tbl_Subscriptions[[#This Row],[Cancel_Date]],0))</f>
        <v/>
      </c>
    </row>
    <row r="1466" spans="1:10" x14ac:dyDescent="0.25">
      <c r="A1466" t="s">
        <v>3496</v>
      </c>
      <c r="B1466" t="s">
        <v>1174</v>
      </c>
      <c r="C1466" t="s">
        <v>2031</v>
      </c>
      <c r="D1466" s="1">
        <v>44631</v>
      </c>
      <c r="E1466">
        <v>44764</v>
      </c>
      <c r="F1466">
        <v>44764</v>
      </c>
      <c r="G1466" t="s">
        <v>2028</v>
      </c>
      <c r="H1466" t="b">
        <v>0</v>
      </c>
      <c r="I1466" s="1">
        <f>EOMONTH(tbl_Subscriptions[[#This Row],[Start_Date]],0)</f>
        <v>44651</v>
      </c>
      <c r="J1466" s="1">
        <f>IF(tbl_Subscriptions[[#This Row],[Cancel_Date]]="","",EOMONTH(tbl_Subscriptions[[#This Row],[Cancel_Date]],0))</f>
        <v>44773</v>
      </c>
    </row>
    <row r="1467" spans="1:10" x14ac:dyDescent="0.25">
      <c r="A1467" t="s">
        <v>3497</v>
      </c>
      <c r="B1467" t="s">
        <v>1909</v>
      </c>
      <c r="C1467" t="s">
        <v>2034</v>
      </c>
      <c r="D1467" s="1">
        <v>44741</v>
      </c>
      <c r="E1467">
        <v>44995</v>
      </c>
      <c r="F1467">
        <v>44995</v>
      </c>
      <c r="G1467" t="s">
        <v>2037</v>
      </c>
      <c r="H1467" t="b">
        <v>0</v>
      </c>
      <c r="I1467" s="1">
        <f>EOMONTH(tbl_Subscriptions[[#This Row],[Start_Date]],0)</f>
        <v>44742</v>
      </c>
      <c r="J1467" s="1">
        <f>IF(tbl_Subscriptions[[#This Row],[Cancel_Date]]="","",EOMONTH(tbl_Subscriptions[[#This Row],[Cancel_Date]],0))</f>
        <v>45016</v>
      </c>
    </row>
    <row r="1468" spans="1:10" x14ac:dyDescent="0.25">
      <c r="A1468" t="s">
        <v>3498</v>
      </c>
      <c r="B1468" t="s">
        <v>400</v>
      </c>
      <c r="C1468" t="s">
        <v>2027</v>
      </c>
      <c r="D1468" s="1">
        <v>44585</v>
      </c>
      <c r="H1468" t="b">
        <v>0</v>
      </c>
      <c r="I1468" s="1">
        <f>EOMONTH(tbl_Subscriptions[[#This Row],[Start_Date]],0)</f>
        <v>44592</v>
      </c>
      <c r="J1468" s="1" t="str">
        <f>IF(tbl_Subscriptions[[#This Row],[Cancel_Date]]="","",EOMONTH(tbl_Subscriptions[[#This Row],[Cancel_Date]],0))</f>
        <v/>
      </c>
    </row>
    <row r="1469" spans="1:10" x14ac:dyDescent="0.25">
      <c r="A1469" t="s">
        <v>3499</v>
      </c>
      <c r="B1469" t="s">
        <v>156</v>
      </c>
      <c r="C1469" t="s">
        <v>2027</v>
      </c>
      <c r="D1469" s="1">
        <v>45040</v>
      </c>
      <c r="E1469">
        <v>45304</v>
      </c>
      <c r="F1469">
        <v>45304</v>
      </c>
      <c r="G1469" t="s">
        <v>2028</v>
      </c>
      <c r="H1469" t="b">
        <v>1</v>
      </c>
      <c r="I1469" s="1">
        <f>EOMONTH(tbl_Subscriptions[[#This Row],[Start_Date]],0)</f>
        <v>45046</v>
      </c>
      <c r="J1469" s="1">
        <f>IF(tbl_Subscriptions[[#This Row],[Cancel_Date]]="","",EOMONTH(tbl_Subscriptions[[#This Row],[Cancel_Date]],0))</f>
        <v>45322</v>
      </c>
    </row>
    <row r="1470" spans="1:10" x14ac:dyDescent="0.25">
      <c r="A1470" t="s">
        <v>3500</v>
      </c>
      <c r="B1470" t="s">
        <v>961</v>
      </c>
      <c r="C1470" t="s">
        <v>2031</v>
      </c>
      <c r="D1470" s="1">
        <v>44432</v>
      </c>
      <c r="H1470" t="b">
        <v>0</v>
      </c>
      <c r="I1470" s="1">
        <f>EOMONTH(tbl_Subscriptions[[#This Row],[Start_Date]],0)</f>
        <v>44439</v>
      </c>
      <c r="J1470" s="1" t="str">
        <f>IF(tbl_Subscriptions[[#This Row],[Cancel_Date]]="","",EOMONTH(tbl_Subscriptions[[#This Row],[Cancel_Date]],0))</f>
        <v/>
      </c>
    </row>
    <row r="1471" spans="1:10" x14ac:dyDescent="0.25">
      <c r="A1471" t="s">
        <v>3501</v>
      </c>
      <c r="B1471" t="s">
        <v>861</v>
      </c>
      <c r="C1471" t="s">
        <v>2031</v>
      </c>
      <c r="D1471" s="1">
        <v>44450</v>
      </c>
      <c r="H1471" t="b">
        <v>1</v>
      </c>
      <c r="I1471" s="1">
        <f>EOMONTH(tbl_Subscriptions[[#This Row],[Start_Date]],0)</f>
        <v>44469</v>
      </c>
      <c r="J1471" s="1" t="str">
        <f>IF(tbl_Subscriptions[[#This Row],[Cancel_Date]]="","",EOMONTH(tbl_Subscriptions[[#This Row],[Cancel_Date]],0))</f>
        <v/>
      </c>
    </row>
    <row r="1472" spans="1:10" x14ac:dyDescent="0.25">
      <c r="A1472" t="s">
        <v>3502</v>
      </c>
      <c r="B1472" t="s">
        <v>288</v>
      </c>
      <c r="C1472" t="s">
        <v>2027</v>
      </c>
      <c r="D1472" s="1">
        <v>44668</v>
      </c>
      <c r="H1472" t="b">
        <v>0</v>
      </c>
      <c r="I1472" s="1">
        <f>EOMONTH(tbl_Subscriptions[[#This Row],[Start_Date]],0)</f>
        <v>44681</v>
      </c>
      <c r="J1472" s="1" t="str">
        <f>IF(tbl_Subscriptions[[#This Row],[Cancel_Date]]="","",EOMONTH(tbl_Subscriptions[[#This Row],[Cancel_Date]],0))</f>
        <v/>
      </c>
    </row>
    <row r="1473" spans="1:10" x14ac:dyDescent="0.25">
      <c r="A1473" t="s">
        <v>3503</v>
      </c>
      <c r="B1473" t="s">
        <v>1592</v>
      </c>
      <c r="C1473" t="s">
        <v>2034</v>
      </c>
      <c r="D1473" s="1">
        <v>44551</v>
      </c>
      <c r="H1473" t="b">
        <v>0</v>
      </c>
      <c r="I1473" s="1">
        <f>EOMONTH(tbl_Subscriptions[[#This Row],[Start_Date]],0)</f>
        <v>44561</v>
      </c>
      <c r="J1473" s="1" t="str">
        <f>IF(tbl_Subscriptions[[#This Row],[Cancel_Date]]="","",EOMONTH(tbl_Subscriptions[[#This Row],[Cancel_Date]],0))</f>
        <v/>
      </c>
    </row>
    <row r="1474" spans="1:10" x14ac:dyDescent="0.25">
      <c r="A1474" t="s">
        <v>3504</v>
      </c>
      <c r="B1474" t="s">
        <v>414</v>
      </c>
      <c r="C1474" t="s">
        <v>2031</v>
      </c>
      <c r="D1474" s="1">
        <v>44355</v>
      </c>
      <c r="H1474" t="b">
        <v>1</v>
      </c>
      <c r="I1474" s="1">
        <f>EOMONTH(tbl_Subscriptions[[#This Row],[Start_Date]],0)</f>
        <v>44377</v>
      </c>
      <c r="J1474" s="1" t="str">
        <f>IF(tbl_Subscriptions[[#This Row],[Cancel_Date]]="","",EOMONTH(tbl_Subscriptions[[#This Row],[Cancel_Date]],0))</f>
        <v/>
      </c>
    </row>
    <row r="1475" spans="1:10" x14ac:dyDescent="0.25">
      <c r="A1475" t="s">
        <v>3505</v>
      </c>
      <c r="B1475" t="s">
        <v>1599</v>
      </c>
      <c r="C1475" t="s">
        <v>2034</v>
      </c>
      <c r="D1475" s="1">
        <v>44479</v>
      </c>
      <c r="H1475" t="b">
        <v>0</v>
      </c>
      <c r="I1475" s="1">
        <f>EOMONTH(tbl_Subscriptions[[#This Row],[Start_Date]],0)</f>
        <v>44500</v>
      </c>
      <c r="J1475" s="1" t="str">
        <f>IF(tbl_Subscriptions[[#This Row],[Cancel_Date]]="","",EOMONTH(tbl_Subscriptions[[#This Row],[Cancel_Date]],0))</f>
        <v/>
      </c>
    </row>
    <row r="1476" spans="1:10" x14ac:dyDescent="0.25">
      <c r="A1476" t="s">
        <v>3506</v>
      </c>
      <c r="B1476" t="s">
        <v>931</v>
      </c>
      <c r="C1476" t="s">
        <v>2027</v>
      </c>
      <c r="D1476" s="1">
        <v>44390</v>
      </c>
      <c r="H1476" t="b">
        <v>0</v>
      </c>
      <c r="I1476" s="1">
        <f>EOMONTH(tbl_Subscriptions[[#This Row],[Start_Date]],0)</f>
        <v>44408</v>
      </c>
      <c r="J1476" s="1" t="str">
        <f>IF(tbl_Subscriptions[[#This Row],[Cancel_Date]]="","",EOMONTH(tbl_Subscriptions[[#This Row],[Cancel_Date]],0))</f>
        <v/>
      </c>
    </row>
    <row r="1477" spans="1:10" x14ac:dyDescent="0.25">
      <c r="A1477" t="s">
        <v>3507</v>
      </c>
      <c r="B1477" t="s">
        <v>482</v>
      </c>
      <c r="C1477" t="s">
        <v>2027</v>
      </c>
      <c r="D1477" s="1">
        <v>45093</v>
      </c>
      <c r="H1477" t="b">
        <v>1</v>
      </c>
      <c r="I1477" s="1">
        <f>EOMONTH(tbl_Subscriptions[[#This Row],[Start_Date]],0)</f>
        <v>45107</v>
      </c>
      <c r="J1477" s="1" t="str">
        <f>IF(tbl_Subscriptions[[#This Row],[Cancel_Date]]="","",EOMONTH(tbl_Subscriptions[[#This Row],[Cancel_Date]],0))</f>
        <v/>
      </c>
    </row>
    <row r="1478" spans="1:10" x14ac:dyDescent="0.25">
      <c r="A1478" t="s">
        <v>3508</v>
      </c>
      <c r="B1478" t="s">
        <v>1717</v>
      </c>
      <c r="C1478" t="s">
        <v>2031</v>
      </c>
      <c r="D1478" s="1">
        <v>44939</v>
      </c>
      <c r="H1478" t="b">
        <v>0</v>
      </c>
      <c r="I1478" s="1">
        <f>EOMONTH(tbl_Subscriptions[[#This Row],[Start_Date]],0)</f>
        <v>44957</v>
      </c>
      <c r="J1478" s="1" t="str">
        <f>IF(tbl_Subscriptions[[#This Row],[Cancel_Date]]="","",EOMONTH(tbl_Subscriptions[[#This Row],[Cancel_Date]],0))</f>
        <v/>
      </c>
    </row>
    <row r="1479" spans="1:10" x14ac:dyDescent="0.25">
      <c r="A1479" t="s">
        <v>3509</v>
      </c>
      <c r="B1479" t="s">
        <v>468</v>
      </c>
      <c r="C1479" t="s">
        <v>2034</v>
      </c>
      <c r="D1479" s="1">
        <v>44980</v>
      </c>
      <c r="H1479" t="b">
        <v>0</v>
      </c>
      <c r="I1479" s="1">
        <f>EOMONTH(tbl_Subscriptions[[#This Row],[Start_Date]],0)</f>
        <v>44985</v>
      </c>
      <c r="J1479" s="1" t="str">
        <f>IF(tbl_Subscriptions[[#This Row],[Cancel_Date]]="","",EOMONTH(tbl_Subscriptions[[#This Row],[Cancel_Date]],0))</f>
        <v/>
      </c>
    </row>
    <row r="1480" spans="1:10" x14ac:dyDescent="0.25">
      <c r="A1480" t="s">
        <v>3510</v>
      </c>
      <c r="B1480" t="s">
        <v>1373</v>
      </c>
      <c r="C1480" t="s">
        <v>2031</v>
      </c>
      <c r="D1480" s="1">
        <v>44312</v>
      </c>
      <c r="H1480" t="b">
        <v>0</v>
      </c>
      <c r="I1480" s="1">
        <f>EOMONTH(tbl_Subscriptions[[#This Row],[Start_Date]],0)</f>
        <v>44316</v>
      </c>
      <c r="J1480" s="1" t="str">
        <f>IF(tbl_Subscriptions[[#This Row],[Cancel_Date]]="","",EOMONTH(tbl_Subscriptions[[#This Row],[Cancel_Date]],0))</f>
        <v/>
      </c>
    </row>
    <row r="1481" spans="1:10" x14ac:dyDescent="0.25">
      <c r="A1481" t="s">
        <v>3511</v>
      </c>
      <c r="B1481" t="s">
        <v>1295</v>
      </c>
      <c r="C1481" t="s">
        <v>2027</v>
      </c>
      <c r="D1481" s="1">
        <v>44229</v>
      </c>
      <c r="E1481">
        <v>44314</v>
      </c>
      <c r="F1481">
        <v>44314</v>
      </c>
      <c r="G1481" t="s">
        <v>2041</v>
      </c>
      <c r="H1481" t="b">
        <v>0</v>
      </c>
      <c r="I1481" s="1">
        <f>EOMONTH(tbl_Subscriptions[[#This Row],[Start_Date]],0)</f>
        <v>44255</v>
      </c>
      <c r="J1481" s="1">
        <f>IF(tbl_Subscriptions[[#This Row],[Cancel_Date]]="","",EOMONTH(tbl_Subscriptions[[#This Row],[Cancel_Date]],0))</f>
        <v>44316</v>
      </c>
    </row>
    <row r="1482" spans="1:10" x14ac:dyDescent="0.25">
      <c r="A1482" t="s">
        <v>3512</v>
      </c>
      <c r="B1482" t="s">
        <v>1723</v>
      </c>
      <c r="C1482" t="s">
        <v>2034</v>
      </c>
      <c r="D1482" s="1">
        <v>45025</v>
      </c>
      <c r="H1482" t="b">
        <v>0</v>
      </c>
      <c r="I1482" s="1">
        <f>EOMONTH(tbl_Subscriptions[[#This Row],[Start_Date]],0)</f>
        <v>45046</v>
      </c>
      <c r="J1482" s="1" t="str">
        <f>IF(tbl_Subscriptions[[#This Row],[Cancel_Date]]="","",EOMONTH(tbl_Subscriptions[[#This Row],[Cancel_Date]],0))</f>
        <v/>
      </c>
    </row>
    <row r="1483" spans="1:10" x14ac:dyDescent="0.25">
      <c r="A1483" t="s">
        <v>3513</v>
      </c>
      <c r="B1483" t="s">
        <v>2005</v>
      </c>
      <c r="C1483" t="s">
        <v>2031</v>
      </c>
      <c r="D1483" s="1">
        <v>44873</v>
      </c>
      <c r="H1483" t="b">
        <v>0</v>
      </c>
      <c r="I1483" s="1">
        <f>EOMONTH(tbl_Subscriptions[[#This Row],[Start_Date]],0)</f>
        <v>44895</v>
      </c>
      <c r="J1483" s="1" t="str">
        <f>IF(tbl_Subscriptions[[#This Row],[Cancel_Date]]="","",EOMONTH(tbl_Subscriptions[[#This Row],[Cancel_Date]],0))</f>
        <v/>
      </c>
    </row>
    <row r="1484" spans="1:10" x14ac:dyDescent="0.25">
      <c r="A1484" t="s">
        <v>3514</v>
      </c>
      <c r="B1484" t="s">
        <v>1327</v>
      </c>
      <c r="C1484" t="s">
        <v>2031</v>
      </c>
      <c r="D1484" s="1">
        <v>44626</v>
      </c>
      <c r="H1484" t="b">
        <v>0</v>
      </c>
      <c r="I1484" s="1">
        <f>EOMONTH(tbl_Subscriptions[[#This Row],[Start_Date]],0)</f>
        <v>44651</v>
      </c>
      <c r="J1484" s="1" t="str">
        <f>IF(tbl_Subscriptions[[#This Row],[Cancel_Date]]="","",EOMONTH(tbl_Subscriptions[[#This Row],[Cancel_Date]],0))</f>
        <v/>
      </c>
    </row>
    <row r="1485" spans="1:10" x14ac:dyDescent="0.25">
      <c r="A1485" t="s">
        <v>3515</v>
      </c>
      <c r="B1485" t="s">
        <v>1316</v>
      </c>
      <c r="C1485" t="s">
        <v>2031</v>
      </c>
      <c r="D1485" s="1">
        <v>44826</v>
      </c>
      <c r="E1485">
        <v>45058</v>
      </c>
      <c r="F1485">
        <v>45058</v>
      </c>
      <c r="G1485" t="s">
        <v>2037</v>
      </c>
      <c r="H1485" t="b">
        <v>0</v>
      </c>
      <c r="I1485" s="1">
        <f>EOMONTH(tbl_Subscriptions[[#This Row],[Start_Date]],0)</f>
        <v>44834</v>
      </c>
      <c r="J1485" s="1">
        <f>IF(tbl_Subscriptions[[#This Row],[Cancel_Date]]="","",EOMONTH(tbl_Subscriptions[[#This Row],[Cancel_Date]],0))</f>
        <v>45077</v>
      </c>
    </row>
    <row r="1486" spans="1:10" x14ac:dyDescent="0.25">
      <c r="A1486" t="s">
        <v>3516</v>
      </c>
      <c r="B1486" t="s">
        <v>38</v>
      </c>
      <c r="C1486" t="s">
        <v>2027</v>
      </c>
      <c r="D1486" s="1">
        <v>44981</v>
      </c>
      <c r="E1486">
        <v>45209</v>
      </c>
      <c r="F1486">
        <v>45209</v>
      </c>
      <c r="G1486" t="s">
        <v>2037</v>
      </c>
      <c r="H1486" t="b">
        <v>0</v>
      </c>
      <c r="I1486" s="1">
        <f>EOMONTH(tbl_Subscriptions[[#This Row],[Start_Date]],0)</f>
        <v>44985</v>
      </c>
      <c r="J1486" s="1">
        <f>IF(tbl_Subscriptions[[#This Row],[Cancel_Date]]="","",EOMONTH(tbl_Subscriptions[[#This Row],[Cancel_Date]],0))</f>
        <v>45230</v>
      </c>
    </row>
    <row r="1487" spans="1:10" x14ac:dyDescent="0.25">
      <c r="A1487" t="s">
        <v>3517</v>
      </c>
      <c r="B1487" t="s">
        <v>257</v>
      </c>
      <c r="C1487" t="s">
        <v>2031</v>
      </c>
      <c r="D1487" s="1">
        <v>44213</v>
      </c>
      <c r="H1487" t="b">
        <v>0</v>
      </c>
      <c r="I1487" s="1">
        <f>EOMONTH(tbl_Subscriptions[[#This Row],[Start_Date]],0)</f>
        <v>44227</v>
      </c>
      <c r="J1487" s="1" t="str">
        <f>IF(tbl_Subscriptions[[#This Row],[Cancel_Date]]="","",EOMONTH(tbl_Subscriptions[[#This Row],[Cancel_Date]],0))</f>
        <v/>
      </c>
    </row>
    <row r="1488" spans="1:10" x14ac:dyDescent="0.25">
      <c r="A1488" t="s">
        <v>3518</v>
      </c>
      <c r="B1488" t="s">
        <v>1312</v>
      </c>
      <c r="C1488" t="s">
        <v>2034</v>
      </c>
      <c r="D1488" s="1">
        <v>44443</v>
      </c>
      <c r="H1488" t="b">
        <v>0</v>
      </c>
      <c r="I1488" s="1">
        <f>EOMONTH(tbl_Subscriptions[[#This Row],[Start_Date]],0)</f>
        <v>44469</v>
      </c>
      <c r="J1488" s="1" t="str">
        <f>IF(tbl_Subscriptions[[#This Row],[Cancel_Date]]="","",EOMONTH(tbl_Subscriptions[[#This Row],[Cancel_Date]],0))</f>
        <v/>
      </c>
    </row>
    <row r="1489" spans="1:10" x14ac:dyDescent="0.25">
      <c r="A1489" t="s">
        <v>3519</v>
      </c>
      <c r="B1489" t="s">
        <v>436</v>
      </c>
      <c r="C1489" t="s">
        <v>2031</v>
      </c>
      <c r="D1489" s="1">
        <v>44408</v>
      </c>
      <c r="E1489">
        <v>44663</v>
      </c>
      <c r="F1489">
        <v>44663</v>
      </c>
      <c r="G1489" t="s">
        <v>2041</v>
      </c>
      <c r="H1489" t="b">
        <v>0</v>
      </c>
      <c r="I1489" s="1">
        <f>EOMONTH(tbl_Subscriptions[[#This Row],[Start_Date]],0)</f>
        <v>44408</v>
      </c>
      <c r="J1489" s="1">
        <f>IF(tbl_Subscriptions[[#This Row],[Cancel_Date]]="","",EOMONTH(tbl_Subscriptions[[#This Row],[Cancel_Date]],0))</f>
        <v>44681</v>
      </c>
    </row>
    <row r="1490" spans="1:10" x14ac:dyDescent="0.25">
      <c r="A1490" t="s">
        <v>3520</v>
      </c>
      <c r="B1490" t="s">
        <v>1987</v>
      </c>
      <c r="C1490" t="s">
        <v>2027</v>
      </c>
      <c r="D1490" s="1">
        <v>44265</v>
      </c>
      <c r="H1490" t="b">
        <v>0</v>
      </c>
      <c r="I1490" s="1">
        <f>EOMONTH(tbl_Subscriptions[[#This Row],[Start_Date]],0)</f>
        <v>44286</v>
      </c>
      <c r="J1490" s="1" t="str">
        <f>IF(tbl_Subscriptions[[#This Row],[Cancel_Date]]="","",EOMONTH(tbl_Subscriptions[[#This Row],[Cancel_Date]],0))</f>
        <v/>
      </c>
    </row>
    <row r="1491" spans="1:10" x14ac:dyDescent="0.25">
      <c r="A1491" t="s">
        <v>3521</v>
      </c>
      <c r="B1491" t="s">
        <v>1352</v>
      </c>
      <c r="C1491" t="s">
        <v>2031</v>
      </c>
      <c r="D1491" s="1">
        <v>44300</v>
      </c>
      <c r="H1491" t="b">
        <v>0</v>
      </c>
      <c r="I1491" s="1">
        <f>EOMONTH(tbl_Subscriptions[[#This Row],[Start_Date]],0)</f>
        <v>44316</v>
      </c>
      <c r="J1491" s="1" t="str">
        <f>IF(tbl_Subscriptions[[#This Row],[Cancel_Date]]="","",EOMONTH(tbl_Subscriptions[[#This Row],[Cancel_Date]],0))</f>
        <v/>
      </c>
    </row>
    <row r="1492" spans="1:10" x14ac:dyDescent="0.25">
      <c r="A1492" t="s">
        <v>3522</v>
      </c>
      <c r="B1492" t="s">
        <v>1073</v>
      </c>
      <c r="C1492" t="s">
        <v>2027</v>
      </c>
      <c r="D1492" s="1">
        <v>44805</v>
      </c>
      <c r="E1492">
        <v>44920</v>
      </c>
      <c r="F1492">
        <v>44920</v>
      </c>
      <c r="G1492" t="s">
        <v>2041</v>
      </c>
      <c r="H1492" t="b">
        <v>0</v>
      </c>
      <c r="I1492" s="1">
        <f>EOMONTH(tbl_Subscriptions[[#This Row],[Start_Date]],0)</f>
        <v>44834</v>
      </c>
      <c r="J1492" s="1">
        <f>IF(tbl_Subscriptions[[#This Row],[Cancel_Date]]="","",EOMONTH(tbl_Subscriptions[[#This Row],[Cancel_Date]],0))</f>
        <v>44926</v>
      </c>
    </row>
    <row r="1493" spans="1:10" x14ac:dyDescent="0.25">
      <c r="A1493" t="s">
        <v>3523</v>
      </c>
      <c r="B1493" t="s">
        <v>1868</v>
      </c>
      <c r="C1493" t="s">
        <v>2027</v>
      </c>
      <c r="D1493" s="1">
        <v>44231</v>
      </c>
      <c r="E1493">
        <v>44288</v>
      </c>
      <c r="F1493">
        <v>44288</v>
      </c>
      <c r="G1493" t="s">
        <v>2037</v>
      </c>
      <c r="H1493" t="b">
        <v>0</v>
      </c>
      <c r="I1493" s="1">
        <f>EOMONTH(tbl_Subscriptions[[#This Row],[Start_Date]],0)</f>
        <v>44255</v>
      </c>
      <c r="J1493" s="1">
        <f>IF(tbl_Subscriptions[[#This Row],[Cancel_Date]]="","",EOMONTH(tbl_Subscriptions[[#This Row],[Cancel_Date]],0))</f>
        <v>44316</v>
      </c>
    </row>
    <row r="1494" spans="1:10" x14ac:dyDescent="0.25">
      <c r="A1494" t="s">
        <v>3524</v>
      </c>
      <c r="B1494" t="s">
        <v>1146</v>
      </c>
      <c r="C1494" t="s">
        <v>2034</v>
      </c>
      <c r="D1494" s="1">
        <v>44654</v>
      </c>
      <c r="H1494" t="b">
        <v>0</v>
      </c>
      <c r="I1494" s="1">
        <f>EOMONTH(tbl_Subscriptions[[#This Row],[Start_Date]],0)</f>
        <v>44681</v>
      </c>
      <c r="J1494" s="1" t="str">
        <f>IF(tbl_Subscriptions[[#This Row],[Cancel_Date]]="","",EOMONTH(tbl_Subscriptions[[#This Row],[Cancel_Date]],0))</f>
        <v/>
      </c>
    </row>
    <row r="1495" spans="1:10" x14ac:dyDescent="0.25">
      <c r="A1495" t="s">
        <v>3525</v>
      </c>
      <c r="B1495" t="s">
        <v>1724</v>
      </c>
      <c r="C1495" t="s">
        <v>2034</v>
      </c>
      <c r="D1495" s="1">
        <v>44809</v>
      </c>
      <c r="E1495">
        <v>45070</v>
      </c>
      <c r="F1495">
        <v>45070</v>
      </c>
      <c r="G1495" t="s">
        <v>2028</v>
      </c>
      <c r="H1495" t="b">
        <v>0</v>
      </c>
      <c r="I1495" s="1">
        <f>EOMONTH(tbl_Subscriptions[[#This Row],[Start_Date]],0)</f>
        <v>44834</v>
      </c>
      <c r="J1495" s="1">
        <f>IF(tbl_Subscriptions[[#This Row],[Cancel_Date]]="","",EOMONTH(tbl_Subscriptions[[#This Row],[Cancel_Date]],0))</f>
        <v>45077</v>
      </c>
    </row>
    <row r="1496" spans="1:10" x14ac:dyDescent="0.25">
      <c r="A1496" t="s">
        <v>3526</v>
      </c>
      <c r="B1496" t="s">
        <v>204</v>
      </c>
      <c r="C1496" t="s">
        <v>2031</v>
      </c>
      <c r="D1496" s="1">
        <v>44885</v>
      </c>
      <c r="H1496" t="b">
        <v>0</v>
      </c>
      <c r="I1496" s="1">
        <f>EOMONTH(tbl_Subscriptions[[#This Row],[Start_Date]],0)</f>
        <v>44895</v>
      </c>
      <c r="J1496" s="1" t="str">
        <f>IF(tbl_Subscriptions[[#This Row],[Cancel_Date]]="","",EOMONTH(tbl_Subscriptions[[#This Row],[Cancel_Date]],0))</f>
        <v/>
      </c>
    </row>
    <row r="1497" spans="1:10" x14ac:dyDescent="0.25">
      <c r="A1497" t="s">
        <v>3527</v>
      </c>
      <c r="B1497" t="s">
        <v>1170</v>
      </c>
      <c r="C1497" t="s">
        <v>2027</v>
      </c>
      <c r="D1497" s="1">
        <v>44917</v>
      </c>
      <c r="E1497">
        <v>45016</v>
      </c>
      <c r="F1497">
        <v>45016</v>
      </c>
      <c r="G1497" t="s">
        <v>2041</v>
      </c>
      <c r="H1497" t="b">
        <v>0</v>
      </c>
      <c r="I1497" s="1">
        <f>EOMONTH(tbl_Subscriptions[[#This Row],[Start_Date]],0)</f>
        <v>44926</v>
      </c>
      <c r="J1497" s="1">
        <f>IF(tbl_Subscriptions[[#This Row],[Cancel_Date]]="","",EOMONTH(tbl_Subscriptions[[#This Row],[Cancel_Date]],0))</f>
        <v>45016</v>
      </c>
    </row>
    <row r="1498" spans="1:10" x14ac:dyDescent="0.25">
      <c r="A1498" t="s">
        <v>3528</v>
      </c>
      <c r="B1498" t="s">
        <v>1252</v>
      </c>
      <c r="C1498" t="s">
        <v>2027</v>
      </c>
      <c r="D1498" s="1">
        <v>45090</v>
      </c>
      <c r="H1498" t="b">
        <v>0</v>
      </c>
      <c r="I1498" s="1">
        <f>EOMONTH(tbl_Subscriptions[[#This Row],[Start_Date]],0)</f>
        <v>45107</v>
      </c>
      <c r="J1498" s="1" t="str">
        <f>IF(tbl_Subscriptions[[#This Row],[Cancel_Date]]="","",EOMONTH(tbl_Subscriptions[[#This Row],[Cancel_Date]],0))</f>
        <v/>
      </c>
    </row>
    <row r="1499" spans="1:10" x14ac:dyDescent="0.25">
      <c r="A1499" t="s">
        <v>3529</v>
      </c>
      <c r="B1499" t="s">
        <v>1456</v>
      </c>
      <c r="C1499" t="s">
        <v>2034</v>
      </c>
      <c r="D1499" s="1">
        <v>44246</v>
      </c>
      <c r="H1499" t="b">
        <v>1</v>
      </c>
      <c r="I1499" s="1">
        <f>EOMONTH(tbl_Subscriptions[[#This Row],[Start_Date]],0)</f>
        <v>44255</v>
      </c>
      <c r="J1499" s="1" t="str">
        <f>IF(tbl_Subscriptions[[#This Row],[Cancel_Date]]="","",EOMONTH(tbl_Subscriptions[[#This Row],[Cancel_Date]],0))</f>
        <v/>
      </c>
    </row>
    <row r="1500" spans="1:10" x14ac:dyDescent="0.25">
      <c r="A1500" t="s">
        <v>3530</v>
      </c>
      <c r="B1500" t="s">
        <v>1323</v>
      </c>
      <c r="C1500" t="s">
        <v>2034</v>
      </c>
      <c r="D1500" s="1">
        <v>44447</v>
      </c>
      <c r="E1500">
        <v>44580</v>
      </c>
      <c r="F1500">
        <v>44580</v>
      </c>
      <c r="G1500" t="s">
        <v>2041</v>
      </c>
      <c r="H1500" t="b">
        <v>0</v>
      </c>
      <c r="I1500" s="1">
        <f>EOMONTH(tbl_Subscriptions[[#This Row],[Start_Date]],0)</f>
        <v>44469</v>
      </c>
      <c r="J1500" s="1">
        <f>IF(tbl_Subscriptions[[#This Row],[Cancel_Date]]="","",EOMONTH(tbl_Subscriptions[[#This Row],[Cancel_Date]],0))</f>
        <v>44592</v>
      </c>
    </row>
    <row r="1501" spans="1:10" x14ac:dyDescent="0.25">
      <c r="A1501" t="s">
        <v>3531</v>
      </c>
      <c r="B1501" t="s">
        <v>2001</v>
      </c>
      <c r="C1501" t="s">
        <v>2031</v>
      </c>
      <c r="D1501" s="1">
        <v>44955</v>
      </c>
      <c r="E1501">
        <v>45150</v>
      </c>
      <c r="F1501">
        <v>45150</v>
      </c>
      <c r="G1501" t="s">
        <v>2037</v>
      </c>
      <c r="H1501" t="b">
        <v>0</v>
      </c>
      <c r="I1501" s="1">
        <f>EOMONTH(tbl_Subscriptions[[#This Row],[Start_Date]],0)</f>
        <v>44957</v>
      </c>
      <c r="J1501" s="1">
        <f>IF(tbl_Subscriptions[[#This Row],[Cancel_Date]]="","",EOMONTH(tbl_Subscriptions[[#This Row],[Cancel_Date]],0))</f>
        <v>45169</v>
      </c>
    </row>
    <row r="1502" spans="1:10" x14ac:dyDescent="0.25">
      <c r="A1502" t="s">
        <v>3532</v>
      </c>
      <c r="B1502" t="s">
        <v>271</v>
      </c>
      <c r="C1502" t="s">
        <v>2027</v>
      </c>
      <c r="D1502" s="1">
        <v>44242</v>
      </c>
      <c r="H1502" t="b">
        <v>0</v>
      </c>
      <c r="I1502" s="1">
        <f>EOMONTH(tbl_Subscriptions[[#This Row],[Start_Date]],0)</f>
        <v>44255</v>
      </c>
      <c r="J1502" s="1" t="str">
        <f>IF(tbl_Subscriptions[[#This Row],[Cancel_Date]]="","",EOMONTH(tbl_Subscriptions[[#This Row],[Cancel_Date]],0))</f>
        <v/>
      </c>
    </row>
    <row r="1503" spans="1:10" x14ac:dyDescent="0.25">
      <c r="A1503" t="s">
        <v>3533</v>
      </c>
      <c r="B1503" t="s">
        <v>37</v>
      </c>
      <c r="C1503" t="s">
        <v>2034</v>
      </c>
      <c r="D1503" s="1">
        <v>44608</v>
      </c>
      <c r="H1503" t="b">
        <v>0</v>
      </c>
      <c r="I1503" s="1">
        <f>EOMONTH(tbl_Subscriptions[[#This Row],[Start_Date]],0)</f>
        <v>44620</v>
      </c>
      <c r="J1503" s="1" t="str">
        <f>IF(tbl_Subscriptions[[#This Row],[Cancel_Date]]="","",EOMONTH(tbl_Subscriptions[[#This Row],[Cancel_Date]],0))</f>
        <v/>
      </c>
    </row>
    <row r="1504" spans="1:10" x14ac:dyDescent="0.25">
      <c r="A1504" t="s">
        <v>3534</v>
      </c>
      <c r="B1504" t="s">
        <v>730</v>
      </c>
      <c r="C1504" t="s">
        <v>2031</v>
      </c>
      <c r="D1504" s="1">
        <v>44646</v>
      </c>
      <c r="E1504">
        <v>44739</v>
      </c>
      <c r="F1504">
        <v>44739</v>
      </c>
      <c r="G1504" t="s">
        <v>2028</v>
      </c>
      <c r="H1504" t="b">
        <v>0</v>
      </c>
      <c r="I1504" s="1">
        <f>EOMONTH(tbl_Subscriptions[[#This Row],[Start_Date]],0)</f>
        <v>44651</v>
      </c>
      <c r="J1504" s="1">
        <f>IF(tbl_Subscriptions[[#This Row],[Cancel_Date]]="","",EOMONTH(tbl_Subscriptions[[#This Row],[Cancel_Date]],0))</f>
        <v>44742</v>
      </c>
    </row>
    <row r="1505" spans="1:10" x14ac:dyDescent="0.25">
      <c r="A1505" t="s">
        <v>3535</v>
      </c>
      <c r="B1505" t="s">
        <v>1774</v>
      </c>
      <c r="C1505" t="s">
        <v>2027</v>
      </c>
      <c r="D1505" s="1">
        <v>44436</v>
      </c>
      <c r="E1505">
        <v>44696</v>
      </c>
      <c r="F1505">
        <v>44696</v>
      </c>
      <c r="G1505" t="s">
        <v>2037</v>
      </c>
      <c r="H1505" t="b">
        <v>0</v>
      </c>
      <c r="I1505" s="1">
        <f>EOMONTH(tbl_Subscriptions[[#This Row],[Start_Date]],0)</f>
        <v>44439</v>
      </c>
      <c r="J1505" s="1">
        <f>IF(tbl_Subscriptions[[#This Row],[Cancel_Date]]="","",EOMONTH(tbl_Subscriptions[[#This Row],[Cancel_Date]],0))</f>
        <v>44712</v>
      </c>
    </row>
    <row r="1506" spans="1:10" x14ac:dyDescent="0.25">
      <c r="A1506" t="s">
        <v>3536</v>
      </c>
      <c r="B1506" t="s">
        <v>1178</v>
      </c>
      <c r="C1506" t="s">
        <v>2027</v>
      </c>
      <c r="D1506" s="1">
        <v>44749</v>
      </c>
      <c r="H1506" t="b">
        <v>0</v>
      </c>
      <c r="I1506" s="1">
        <f>EOMONTH(tbl_Subscriptions[[#This Row],[Start_Date]],0)</f>
        <v>44773</v>
      </c>
      <c r="J1506" s="1" t="str">
        <f>IF(tbl_Subscriptions[[#This Row],[Cancel_Date]]="","",EOMONTH(tbl_Subscriptions[[#This Row],[Cancel_Date]],0))</f>
        <v/>
      </c>
    </row>
    <row r="1507" spans="1:10" x14ac:dyDescent="0.25">
      <c r="A1507" t="s">
        <v>3537</v>
      </c>
      <c r="B1507" t="s">
        <v>241</v>
      </c>
      <c r="C1507" t="s">
        <v>2034</v>
      </c>
      <c r="D1507" s="1">
        <v>44419</v>
      </c>
      <c r="H1507" t="b">
        <v>0</v>
      </c>
      <c r="I1507" s="1">
        <f>EOMONTH(tbl_Subscriptions[[#This Row],[Start_Date]],0)</f>
        <v>44439</v>
      </c>
      <c r="J1507" s="1" t="str">
        <f>IF(tbl_Subscriptions[[#This Row],[Cancel_Date]]="","",EOMONTH(tbl_Subscriptions[[#This Row],[Cancel_Date]],0))</f>
        <v/>
      </c>
    </row>
    <row r="1508" spans="1:10" x14ac:dyDescent="0.25">
      <c r="A1508" t="s">
        <v>3538</v>
      </c>
      <c r="B1508" t="s">
        <v>11</v>
      </c>
      <c r="C1508" t="s">
        <v>2031</v>
      </c>
      <c r="D1508" s="1">
        <v>44969</v>
      </c>
      <c r="H1508" t="b">
        <v>0</v>
      </c>
      <c r="I1508" s="1">
        <f>EOMONTH(tbl_Subscriptions[[#This Row],[Start_Date]],0)</f>
        <v>44985</v>
      </c>
      <c r="J1508" s="1" t="str">
        <f>IF(tbl_Subscriptions[[#This Row],[Cancel_Date]]="","",EOMONTH(tbl_Subscriptions[[#This Row],[Cancel_Date]],0))</f>
        <v/>
      </c>
    </row>
    <row r="1509" spans="1:10" x14ac:dyDescent="0.25">
      <c r="A1509" t="s">
        <v>3539</v>
      </c>
      <c r="B1509" t="s">
        <v>2005</v>
      </c>
      <c r="C1509" t="s">
        <v>2034</v>
      </c>
      <c r="D1509" s="1">
        <v>45081</v>
      </c>
      <c r="H1509" t="b">
        <v>0</v>
      </c>
      <c r="I1509" s="1">
        <f>EOMONTH(tbl_Subscriptions[[#This Row],[Start_Date]],0)</f>
        <v>45107</v>
      </c>
      <c r="J1509" s="1" t="str">
        <f>IF(tbl_Subscriptions[[#This Row],[Cancel_Date]]="","",EOMONTH(tbl_Subscriptions[[#This Row],[Cancel_Date]],0))</f>
        <v/>
      </c>
    </row>
    <row r="1510" spans="1:10" x14ac:dyDescent="0.25">
      <c r="A1510" t="s">
        <v>3540</v>
      </c>
      <c r="B1510" t="s">
        <v>1278</v>
      </c>
      <c r="C1510" t="s">
        <v>2031</v>
      </c>
      <c r="D1510" s="1">
        <v>44991</v>
      </c>
      <c r="H1510" t="b">
        <v>0</v>
      </c>
      <c r="I1510" s="1">
        <f>EOMONTH(tbl_Subscriptions[[#This Row],[Start_Date]],0)</f>
        <v>45016</v>
      </c>
      <c r="J1510" s="1" t="str">
        <f>IF(tbl_Subscriptions[[#This Row],[Cancel_Date]]="","",EOMONTH(tbl_Subscriptions[[#This Row],[Cancel_Date]],0))</f>
        <v/>
      </c>
    </row>
    <row r="1511" spans="1:10" x14ac:dyDescent="0.25">
      <c r="A1511" t="s">
        <v>3541</v>
      </c>
      <c r="B1511" t="s">
        <v>872</v>
      </c>
      <c r="C1511" t="s">
        <v>2027</v>
      </c>
      <c r="D1511" s="1">
        <v>44254</v>
      </c>
      <c r="H1511" t="b">
        <v>1</v>
      </c>
      <c r="I1511" s="1">
        <f>EOMONTH(tbl_Subscriptions[[#This Row],[Start_Date]],0)</f>
        <v>44255</v>
      </c>
      <c r="J1511" s="1" t="str">
        <f>IF(tbl_Subscriptions[[#This Row],[Cancel_Date]]="","",EOMONTH(tbl_Subscriptions[[#This Row],[Cancel_Date]],0))</f>
        <v/>
      </c>
    </row>
    <row r="1512" spans="1:10" x14ac:dyDescent="0.25">
      <c r="A1512" t="s">
        <v>3542</v>
      </c>
      <c r="B1512" t="s">
        <v>1507</v>
      </c>
      <c r="C1512" t="s">
        <v>2031</v>
      </c>
      <c r="D1512" s="1">
        <v>44340</v>
      </c>
      <c r="H1512" t="b">
        <v>0</v>
      </c>
      <c r="I1512" s="1">
        <f>EOMONTH(tbl_Subscriptions[[#This Row],[Start_Date]],0)</f>
        <v>44347</v>
      </c>
      <c r="J1512" s="1" t="str">
        <f>IF(tbl_Subscriptions[[#This Row],[Cancel_Date]]="","",EOMONTH(tbl_Subscriptions[[#This Row],[Cancel_Date]],0))</f>
        <v/>
      </c>
    </row>
    <row r="1513" spans="1:10" x14ac:dyDescent="0.25">
      <c r="A1513" t="s">
        <v>3543</v>
      </c>
      <c r="B1513" t="s">
        <v>246</v>
      </c>
      <c r="C1513" t="s">
        <v>2031</v>
      </c>
      <c r="D1513" s="1">
        <v>44712</v>
      </c>
      <c r="H1513" t="b">
        <v>0</v>
      </c>
      <c r="I1513" s="1">
        <f>EOMONTH(tbl_Subscriptions[[#This Row],[Start_Date]],0)</f>
        <v>44712</v>
      </c>
      <c r="J1513" s="1" t="str">
        <f>IF(tbl_Subscriptions[[#This Row],[Cancel_Date]]="","",EOMONTH(tbl_Subscriptions[[#This Row],[Cancel_Date]],0))</f>
        <v/>
      </c>
    </row>
    <row r="1514" spans="1:10" x14ac:dyDescent="0.25">
      <c r="A1514" t="s">
        <v>3544</v>
      </c>
      <c r="B1514" t="s">
        <v>931</v>
      </c>
      <c r="C1514" t="s">
        <v>2031</v>
      </c>
      <c r="D1514" s="1">
        <v>44493</v>
      </c>
      <c r="H1514" t="b">
        <v>0</v>
      </c>
      <c r="I1514" s="1">
        <f>EOMONTH(tbl_Subscriptions[[#This Row],[Start_Date]],0)</f>
        <v>44500</v>
      </c>
      <c r="J1514" s="1" t="str">
        <f>IF(tbl_Subscriptions[[#This Row],[Cancel_Date]]="","",EOMONTH(tbl_Subscriptions[[#This Row],[Cancel_Date]],0))</f>
        <v/>
      </c>
    </row>
    <row r="1515" spans="1:10" x14ac:dyDescent="0.25">
      <c r="A1515" t="s">
        <v>3545</v>
      </c>
      <c r="B1515" t="s">
        <v>1696</v>
      </c>
      <c r="C1515" t="s">
        <v>2031</v>
      </c>
      <c r="D1515" s="1">
        <v>44436</v>
      </c>
      <c r="H1515" t="b">
        <v>1</v>
      </c>
      <c r="I1515" s="1">
        <f>EOMONTH(tbl_Subscriptions[[#This Row],[Start_Date]],0)</f>
        <v>44439</v>
      </c>
      <c r="J1515" s="1" t="str">
        <f>IF(tbl_Subscriptions[[#This Row],[Cancel_Date]]="","",EOMONTH(tbl_Subscriptions[[#This Row],[Cancel_Date]],0))</f>
        <v/>
      </c>
    </row>
    <row r="1516" spans="1:10" x14ac:dyDescent="0.25">
      <c r="A1516" t="s">
        <v>3546</v>
      </c>
      <c r="B1516" t="s">
        <v>517</v>
      </c>
      <c r="C1516" t="s">
        <v>2031</v>
      </c>
      <c r="D1516" s="1">
        <v>45032</v>
      </c>
      <c r="H1516" t="b">
        <v>0</v>
      </c>
      <c r="I1516" s="1">
        <f>EOMONTH(tbl_Subscriptions[[#This Row],[Start_Date]],0)</f>
        <v>45046</v>
      </c>
      <c r="J1516" s="1" t="str">
        <f>IF(tbl_Subscriptions[[#This Row],[Cancel_Date]]="","",EOMONTH(tbl_Subscriptions[[#This Row],[Cancel_Date]],0))</f>
        <v/>
      </c>
    </row>
    <row r="1517" spans="1:10" x14ac:dyDescent="0.25">
      <c r="A1517" t="s">
        <v>3547</v>
      </c>
      <c r="B1517" t="s">
        <v>539</v>
      </c>
      <c r="C1517" t="s">
        <v>2034</v>
      </c>
      <c r="D1517" s="1">
        <v>44946</v>
      </c>
      <c r="H1517" t="b">
        <v>0</v>
      </c>
      <c r="I1517" s="1">
        <f>EOMONTH(tbl_Subscriptions[[#This Row],[Start_Date]],0)</f>
        <v>44957</v>
      </c>
      <c r="J1517" s="1" t="str">
        <f>IF(tbl_Subscriptions[[#This Row],[Cancel_Date]]="","",EOMONTH(tbl_Subscriptions[[#This Row],[Cancel_Date]],0))</f>
        <v/>
      </c>
    </row>
    <row r="1518" spans="1:10" x14ac:dyDescent="0.25">
      <c r="A1518" t="s">
        <v>3548</v>
      </c>
      <c r="B1518" t="s">
        <v>720</v>
      </c>
      <c r="C1518" t="s">
        <v>2031</v>
      </c>
      <c r="D1518" s="1">
        <v>44786</v>
      </c>
      <c r="E1518">
        <v>44890</v>
      </c>
      <c r="F1518">
        <v>44890</v>
      </c>
      <c r="G1518" t="s">
        <v>2028</v>
      </c>
      <c r="H1518" t="b">
        <v>0</v>
      </c>
      <c r="I1518" s="1">
        <f>EOMONTH(tbl_Subscriptions[[#This Row],[Start_Date]],0)</f>
        <v>44804</v>
      </c>
      <c r="J1518" s="1">
        <f>IF(tbl_Subscriptions[[#This Row],[Cancel_Date]]="","",EOMONTH(tbl_Subscriptions[[#This Row],[Cancel_Date]],0))</f>
        <v>44895</v>
      </c>
    </row>
    <row r="1519" spans="1:10" x14ac:dyDescent="0.25">
      <c r="A1519" t="s">
        <v>3549</v>
      </c>
      <c r="B1519" t="s">
        <v>1904</v>
      </c>
      <c r="C1519" t="s">
        <v>2031</v>
      </c>
      <c r="D1519" s="1">
        <v>44523</v>
      </c>
      <c r="H1519" t="b">
        <v>0</v>
      </c>
      <c r="I1519" s="1">
        <f>EOMONTH(tbl_Subscriptions[[#This Row],[Start_Date]],0)</f>
        <v>44530</v>
      </c>
      <c r="J1519" s="1" t="str">
        <f>IF(tbl_Subscriptions[[#This Row],[Cancel_Date]]="","",EOMONTH(tbl_Subscriptions[[#This Row],[Cancel_Date]],0))</f>
        <v/>
      </c>
    </row>
    <row r="1520" spans="1:10" x14ac:dyDescent="0.25">
      <c r="A1520" t="s">
        <v>3550</v>
      </c>
      <c r="B1520" t="s">
        <v>935</v>
      </c>
      <c r="C1520" t="s">
        <v>2027</v>
      </c>
      <c r="D1520" s="1">
        <v>44788</v>
      </c>
      <c r="E1520">
        <v>44975</v>
      </c>
      <c r="F1520">
        <v>44975</v>
      </c>
      <c r="G1520" t="s">
        <v>2041</v>
      </c>
      <c r="H1520" t="b">
        <v>0</v>
      </c>
      <c r="I1520" s="1">
        <f>EOMONTH(tbl_Subscriptions[[#This Row],[Start_Date]],0)</f>
        <v>44804</v>
      </c>
      <c r="J1520" s="1">
        <f>IF(tbl_Subscriptions[[#This Row],[Cancel_Date]]="","",EOMONTH(tbl_Subscriptions[[#This Row],[Cancel_Date]],0))</f>
        <v>44985</v>
      </c>
    </row>
    <row r="1521" spans="1:10" x14ac:dyDescent="0.25">
      <c r="A1521" t="s">
        <v>3551</v>
      </c>
      <c r="B1521" t="s">
        <v>2014</v>
      </c>
      <c r="C1521" t="s">
        <v>2031</v>
      </c>
      <c r="D1521" s="1">
        <v>44809</v>
      </c>
      <c r="H1521" t="b">
        <v>0</v>
      </c>
      <c r="I1521" s="1">
        <f>EOMONTH(tbl_Subscriptions[[#This Row],[Start_Date]],0)</f>
        <v>44834</v>
      </c>
      <c r="J1521" s="1" t="str">
        <f>IF(tbl_Subscriptions[[#This Row],[Cancel_Date]]="","",EOMONTH(tbl_Subscriptions[[#This Row],[Cancel_Date]],0))</f>
        <v/>
      </c>
    </row>
    <row r="1522" spans="1:10" x14ac:dyDescent="0.25">
      <c r="A1522" t="s">
        <v>3552</v>
      </c>
      <c r="B1522" t="s">
        <v>1719</v>
      </c>
      <c r="C1522" t="s">
        <v>2027</v>
      </c>
      <c r="D1522" s="1">
        <v>44988</v>
      </c>
      <c r="H1522" t="b">
        <v>0</v>
      </c>
      <c r="I1522" s="1">
        <f>EOMONTH(tbl_Subscriptions[[#This Row],[Start_Date]],0)</f>
        <v>45016</v>
      </c>
      <c r="J1522" s="1" t="str">
        <f>IF(tbl_Subscriptions[[#This Row],[Cancel_Date]]="","",EOMONTH(tbl_Subscriptions[[#This Row],[Cancel_Date]],0))</f>
        <v/>
      </c>
    </row>
    <row r="1523" spans="1:10" x14ac:dyDescent="0.25">
      <c r="A1523" t="s">
        <v>3553</v>
      </c>
      <c r="B1523" t="s">
        <v>1181</v>
      </c>
      <c r="C1523" t="s">
        <v>2034</v>
      </c>
      <c r="D1523" s="1">
        <v>44885</v>
      </c>
      <c r="E1523">
        <v>45007</v>
      </c>
      <c r="F1523">
        <v>45007</v>
      </c>
      <c r="G1523" t="s">
        <v>2028</v>
      </c>
      <c r="H1523" t="b">
        <v>0</v>
      </c>
      <c r="I1523" s="1">
        <f>EOMONTH(tbl_Subscriptions[[#This Row],[Start_Date]],0)</f>
        <v>44895</v>
      </c>
      <c r="J1523" s="1">
        <f>IF(tbl_Subscriptions[[#This Row],[Cancel_Date]]="","",EOMONTH(tbl_Subscriptions[[#This Row],[Cancel_Date]],0))</f>
        <v>45016</v>
      </c>
    </row>
    <row r="1524" spans="1:10" x14ac:dyDescent="0.25">
      <c r="A1524" t="s">
        <v>3554</v>
      </c>
      <c r="B1524" t="s">
        <v>1318</v>
      </c>
      <c r="C1524" t="s">
        <v>2034</v>
      </c>
      <c r="D1524" s="1">
        <v>45035</v>
      </c>
      <c r="H1524" t="b">
        <v>1</v>
      </c>
      <c r="I1524" s="1">
        <f>EOMONTH(tbl_Subscriptions[[#This Row],[Start_Date]],0)</f>
        <v>45046</v>
      </c>
      <c r="J1524" s="1" t="str">
        <f>IF(tbl_Subscriptions[[#This Row],[Cancel_Date]]="","",EOMONTH(tbl_Subscriptions[[#This Row],[Cancel_Date]],0))</f>
        <v/>
      </c>
    </row>
    <row r="1525" spans="1:10" x14ac:dyDescent="0.25">
      <c r="A1525" t="s">
        <v>3555</v>
      </c>
      <c r="B1525" t="s">
        <v>309</v>
      </c>
      <c r="C1525" t="s">
        <v>2031</v>
      </c>
      <c r="D1525" s="1">
        <v>44525</v>
      </c>
      <c r="H1525" t="b">
        <v>0</v>
      </c>
      <c r="I1525" s="1">
        <f>EOMONTH(tbl_Subscriptions[[#This Row],[Start_Date]],0)</f>
        <v>44530</v>
      </c>
      <c r="J1525" s="1" t="str">
        <f>IF(tbl_Subscriptions[[#This Row],[Cancel_Date]]="","",EOMONTH(tbl_Subscriptions[[#This Row],[Cancel_Date]],0))</f>
        <v/>
      </c>
    </row>
    <row r="1526" spans="1:10" x14ac:dyDescent="0.25">
      <c r="A1526" t="s">
        <v>3556</v>
      </c>
      <c r="B1526" t="s">
        <v>1095</v>
      </c>
      <c r="C1526" t="s">
        <v>2034</v>
      </c>
      <c r="D1526" s="1">
        <v>44439</v>
      </c>
      <c r="E1526">
        <v>44598</v>
      </c>
      <c r="F1526">
        <v>44598</v>
      </c>
      <c r="G1526" t="s">
        <v>2028</v>
      </c>
      <c r="H1526" t="b">
        <v>0</v>
      </c>
      <c r="I1526" s="1">
        <f>EOMONTH(tbl_Subscriptions[[#This Row],[Start_Date]],0)</f>
        <v>44439</v>
      </c>
      <c r="J1526" s="1">
        <f>IF(tbl_Subscriptions[[#This Row],[Cancel_Date]]="","",EOMONTH(tbl_Subscriptions[[#This Row],[Cancel_Date]],0))</f>
        <v>44620</v>
      </c>
    </row>
    <row r="1527" spans="1:10" x14ac:dyDescent="0.25">
      <c r="A1527" t="s">
        <v>3557</v>
      </c>
      <c r="B1527" t="s">
        <v>1729</v>
      </c>
      <c r="C1527" t="s">
        <v>2031</v>
      </c>
      <c r="D1527" s="1">
        <v>44506</v>
      </c>
      <c r="H1527" t="b">
        <v>0</v>
      </c>
      <c r="I1527" s="1">
        <f>EOMONTH(tbl_Subscriptions[[#This Row],[Start_Date]],0)</f>
        <v>44530</v>
      </c>
      <c r="J1527" s="1" t="str">
        <f>IF(tbl_Subscriptions[[#This Row],[Cancel_Date]]="","",EOMONTH(tbl_Subscriptions[[#This Row],[Cancel_Date]],0))</f>
        <v/>
      </c>
    </row>
    <row r="1528" spans="1:10" x14ac:dyDescent="0.25">
      <c r="A1528" t="s">
        <v>3558</v>
      </c>
      <c r="B1528" t="s">
        <v>1152</v>
      </c>
      <c r="C1528" t="s">
        <v>2034</v>
      </c>
      <c r="D1528" s="1">
        <v>45094</v>
      </c>
      <c r="H1528" t="b">
        <v>0</v>
      </c>
      <c r="I1528" s="1">
        <f>EOMONTH(tbl_Subscriptions[[#This Row],[Start_Date]],0)</f>
        <v>45107</v>
      </c>
      <c r="J1528" s="1" t="str">
        <f>IF(tbl_Subscriptions[[#This Row],[Cancel_Date]]="","",EOMONTH(tbl_Subscriptions[[#This Row],[Cancel_Date]],0))</f>
        <v/>
      </c>
    </row>
    <row r="1529" spans="1:10" x14ac:dyDescent="0.25">
      <c r="A1529" t="s">
        <v>3559</v>
      </c>
      <c r="B1529" t="s">
        <v>733</v>
      </c>
      <c r="C1529" t="s">
        <v>2031</v>
      </c>
      <c r="D1529" s="1">
        <v>44343</v>
      </c>
      <c r="H1529" t="b">
        <v>0</v>
      </c>
      <c r="I1529" s="1">
        <f>EOMONTH(tbl_Subscriptions[[#This Row],[Start_Date]],0)</f>
        <v>44347</v>
      </c>
      <c r="J1529" s="1" t="str">
        <f>IF(tbl_Subscriptions[[#This Row],[Cancel_Date]]="","",EOMONTH(tbl_Subscriptions[[#This Row],[Cancel_Date]],0))</f>
        <v/>
      </c>
    </row>
    <row r="1530" spans="1:10" x14ac:dyDescent="0.25">
      <c r="A1530" t="s">
        <v>3560</v>
      </c>
      <c r="B1530" t="s">
        <v>966</v>
      </c>
      <c r="C1530" t="s">
        <v>2031</v>
      </c>
      <c r="D1530" s="1">
        <v>44873</v>
      </c>
      <c r="E1530">
        <v>45155</v>
      </c>
      <c r="F1530">
        <v>45155</v>
      </c>
      <c r="G1530" t="s">
        <v>2028</v>
      </c>
      <c r="H1530" t="b">
        <v>0</v>
      </c>
      <c r="I1530" s="1">
        <f>EOMONTH(tbl_Subscriptions[[#This Row],[Start_Date]],0)</f>
        <v>44895</v>
      </c>
      <c r="J1530" s="1">
        <f>IF(tbl_Subscriptions[[#This Row],[Cancel_Date]]="","",EOMONTH(tbl_Subscriptions[[#This Row],[Cancel_Date]],0))</f>
        <v>45169</v>
      </c>
    </row>
    <row r="1531" spans="1:10" x14ac:dyDescent="0.25">
      <c r="A1531" t="s">
        <v>3561</v>
      </c>
      <c r="B1531" t="s">
        <v>666</v>
      </c>
      <c r="C1531" t="s">
        <v>2027</v>
      </c>
      <c r="D1531" s="1">
        <v>44730</v>
      </c>
      <c r="E1531">
        <v>45003</v>
      </c>
      <c r="F1531">
        <v>45003</v>
      </c>
      <c r="G1531" t="s">
        <v>2041</v>
      </c>
      <c r="H1531" t="b">
        <v>0</v>
      </c>
      <c r="I1531" s="1">
        <f>EOMONTH(tbl_Subscriptions[[#This Row],[Start_Date]],0)</f>
        <v>44742</v>
      </c>
      <c r="J1531" s="1">
        <f>IF(tbl_Subscriptions[[#This Row],[Cancel_Date]]="","",EOMONTH(tbl_Subscriptions[[#This Row],[Cancel_Date]],0))</f>
        <v>45016</v>
      </c>
    </row>
    <row r="1532" spans="1:10" x14ac:dyDescent="0.25">
      <c r="A1532" t="s">
        <v>3562</v>
      </c>
      <c r="B1532" t="s">
        <v>1046</v>
      </c>
      <c r="C1532" t="s">
        <v>2027</v>
      </c>
      <c r="D1532" s="1">
        <v>44423</v>
      </c>
      <c r="H1532" t="b">
        <v>0</v>
      </c>
      <c r="I1532" s="1">
        <f>EOMONTH(tbl_Subscriptions[[#This Row],[Start_Date]],0)</f>
        <v>44439</v>
      </c>
      <c r="J1532" s="1" t="str">
        <f>IF(tbl_Subscriptions[[#This Row],[Cancel_Date]]="","",EOMONTH(tbl_Subscriptions[[#This Row],[Cancel_Date]],0))</f>
        <v/>
      </c>
    </row>
    <row r="1533" spans="1:10" x14ac:dyDescent="0.25">
      <c r="A1533" t="s">
        <v>3563</v>
      </c>
      <c r="B1533" t="s">
        <v>1709</v>
      </c>
      <c r="C1533" t="s">
        <v>2027</v>
      </c>
      <c r="D1533" s="1">
        <v>44620</v>
      </c>
      <c r="E1533">
        <v>44653</v>
      </c>
      <c r="F1533">
        <v>44653</v>
      </c>
      <c r="G1533" t="s">
        <v>2028</v>
      </c>
      <c r="H1533" t="b">
        <v>0</v>
      </c>
      <c r="I1533" s="1">
        <f>EOMONTH(tbl_Subscriptions[[#This Row],[Start_Date]],0)</f>
        <v>44620</v>
      </c>
      <c r="J1533" s="1">
        <f>IF(tbl_Subscriptions[[#This Row],[Cancel_Date]]="","",EOMONTH(tbl_Subscriptions[[#This Row],[Cancel_Date]],0))</f>
        <v>44681</v>
      </c>
    </row>
    <row r="1534" spans="1:10" x14ac:dyDescent="0.25">
      <c r="A1534" t="s">
        <v>3564</v>
      </c>
      <c r="B1534" t="s">
        <v>702</v>
      </c>
      <c r="C1534" t="s">
        <v>2027</v>
      </c>
      <c r="D1534" s="1">
        <v>44504</v>
      </c>
      <c r="H1534" t="b">
        <v>0</v>
      </c>
      <c r="I1534" s="1">
        <f>EOMONTH(tbl_Subscriptions[[#This Row],[Start_Date]],0)</f>
        <v>44530</v>
      </c>
      <c r="J1534" s="1" t="str">
        <f>IF(tbl_Subscriptions[[#This Row],[Cancel_Date]]="","",EOMONTH(tbl_Subscriptions[[#This Row],[Cancel_Date]],0))</f>
        <v/>
      </c>
    </row>
    <row r="1535" spans="1:10" x14ac:dyDescent="0.25">
      <c r="A1535" t="s">
        <v>3565</v>
      </c>
      <c r="B1535" t="s">
        <v>1978</v>
      </c>
      <c r="C1535" t="s">
        <v>2031</v>
      </c>
      <c r="D1535" s="1">
        <v>44478</v>
      </c>
      <c r="E1535">
        <v>44614</v>
      </c>
      <c r="F1535">
        <v>44614</v>
      </c>
      <c r="G1535" t="s">
        <v>2028</v>
      </c>
      <c r="H1535" t="b">
        <v>0</v>
      </c>
      <c r="I1535" s="1">
        <f>EOMONTH(tbl_Subscriptions[[#This Row],[Start_Date]],0)</f>
        <v>44500</v>
      </c>
      <c r="J1535" s="1">
        <f>IF(tbl_Subscriptions[[#This Row],[Cancel_Date]]="","",EOMONTH(tbl_Subscriptions[[#This Row],[Cancel_Date]],0))</f>
        <v>44620</v>
      </c>
    </row>
    <row r="1536" spans="1:10" x14ac:dyDescent="0.25">
      <c r="A1536" t="s">
        <v>3566</v>
      </c>
      <c r="B1536" t="s">
        <v>888</v>
      </c>
      <c r="C1536" t="s">
        <v>2034</v>
      </c>
      <c r="D1536" s="1">
        <v>44259</v>
      </c>
      <c r="E1536">
        <v>44317</v>
      </c>
      <c r="F1536">
        <v>44317</v>
      </c>
      <c r="G1536" t="s">
        <v>2037</v>
      </c>
      <c r="H1536" t="b">
        <v>0</v>
      </c>
      <c r="I1536" s="1">
        <f>EOMONTH(tbl_Subscriptions[[#This Row],[Start_Date]],0)</f>
        <v>44286</v>
      </c>
      <c r="J1536" s="1">
        <f>IF(tbl_Subscriptions[[#This Row],[Cancel_Date]]="","",EOMONTH(tbl_Subscriptions[[#This Row],[Cancel_Date]],0))</f>
        <v>44347</v>
      </c>
    </row>
    <row r="1537" spans="1:10" x14ac:dyDescent="0.25">
      <c r="A1537" t="s">
        <v>3567</v>
      </c>
      <c r="B1537" t="s">
        <v>1089</v>
      </c>
      <c r="C1537" t="s">
        <v>2031</v>
      </c>
      <c r="D1537" s="1">
        <v>44767</v>
      </c>
      <c r="E1537">
        <v>44871</v>
      </c>
      <c r="F1537">
        <v>44871</v>
      </c>
      <c r="G1537" t="s">
        <v>2028</v>
      </c>
      <c r="H1537" t="b">
        <v>1</v>
      </c>
      <c r="I1537" s="1">
        <f>EOMONTH(tbl_Subscriptions[[#This Row],[Start_Date]],0)</f>
        <v>44773</v>
      </c>
      <c r="J1537" s="1">
        <f>IF(tbl_Subscriptions[[#This Row],[Cancel_Date]]="","",EOMONTH(tbl_Subscriptions[[#This Row],[Cancel_Date]],0))</f>
        <v>44895</v>
      </c>
    </row>
    <row r="1538" spans="1:10" x14ac:dyDescent="0.25">
      <c r="A1538" t="s">
        <v>3568</v>
      </c>
      <c r="B1538" t="s">
        <v>112</v>
      </c>
      <c r="C1538" t="s">
        <v>2027</v>
      </c>
      <c r="D1538" s="1">
        <v>44802</v>
      </c>
      <c r="H1538" t="b">
        <v>1</v>
      </c>
      <c r="I1538" s="1">
        <f>EOMONTH(tbl_Subscriptions[[#This Row],[Start_Date]],0)</f>
        <v>44804</v>
      </c>
      <c r="J1538" s="1" t="str">
        <f>IF(tbl_Subscriptions[[#This Row],[Cancel_Date]]="","",EOMONTH(tbl_Subscriptions[[#This Row],[Cancel_Date]],0))</f>
        <v/>
      </c>
    </row>
    <row r="1539" spans="1:10" x14ac:dyDescent="0.25">
      <c r="A1539" t="s">
        <v>3569</v>
      </c>
      <c r="B1539" t="s">
        <v>958</v>
      </c>
      <c r="C1539" t="s">
        <v>2027</v>
      </c>
      <c r="D1539" s="1">
        <v>45097</v>
      </c>
      <c r="H1539" t="b">
        <v>0</v>
      </c>
      <c r="I1539" s="1">
        <f>EOMONTH(tbl_Subscriptions[[#This Row],[Start_Date]],0)</f>
        <v>45107</v>
      </c>
      <c r="J1539" s="1" t="str">
        <f>IF(tbl_Subscriptions[[#This Row],[Cancel_Date]]="","",EOMONTH(tbl_Subscriptions[[#This Row],[Cancel_Date]],0))</f>
        <v/>
      </c>
    </row>
    <row r="1540" spans="1:10" x14ac:dyDescent="0.25">
      <c r="A1540" t="s">
        <v>3570</v>
      </c>
      <c r="B1540" t="s">
        <v>578</v>
      </c>
      <c r="C1540" t="s">
        <v>2034</v>
      </c>
      <c r="D1540" s="1">
        <v>44949</v>
      </c>
      <c r="E1540">
        <v>45023</v>
      </c>
      <c r="F1540">
        <v>45023</v>
      </c>
      <c r="G1540" t="s">
        <v>2028</v>
      </c>
      <c r="H1540" t="b">
        <v>1</v>
      </c>
      <c r="I1540" s="1">
        <f>EOMONTH(tbl_Subscriptions[[#This Row],[Start_Date]],0)</f>
        <v>44957</v>
      </c>
      <c r="J1540" s="1">
        <f>IF(tbl_Subscriptions[[#This Row],[Cancel_Date]]="","",EOMONTH(tbl_Subscriptions[[#This Row],[Cancel_Date]],0))</f>
        <v>45046</v>
      </c>
    </row>
    <row r="1541" spans="1:10" x14ac:dyDescent="0.25">
      <c r="A1541" t="s">
        <v>3571</v>
      </c>
      <c r="B1541" t="s">
        <v>1794</v>
      </c>
      <c r="C1541" t="s">
        <v>2027</v>
      </c>
      <c r="D1541" s="1">
        <v>44376</v>
      </c>
      <c r="E1541">
        <v>44497</v>
      </c>
      <c r="F1541">
        <v>44497</v>
      </c>
      <c r="G1541" t="s">
        <v>2028</v>
      </c>
      <c r="H1541" t="b">
        <v>0</v>
      </c>
      <c r="I1541" s="1">
        <f>EOMONTH(tbl_Subscriptions[[#This Row],[Start_Date]],0)</f>
        <v>44377</v>
      </c>
      <c r="J1541" s="1">
        <f>IF(tbl_Subscriptions[[#This Row],[Cancel_Date]]="","",EOMONTH(tbl_Subscriptions[[#This Row],[Cancel_Date]],0))</f>
        <v>44500</v>
      </c>
    </row>
    <row r="1542" spans="1:10" x14ac:dyDescent="0.25">
      <c r="A1542" t="s">
        <v>3572</v>
      </c>
      <c r="B1542" t="s">
        <v>1901</v>
      </c>
      <c r="C1542" t="s">
        <v>2031</v>
      </c>
      <c r="D1542" s="1">
        <v>44838</v>
      </c>
      <c r="H1542" t="b">
        <v>0</v>
      </c>
      <c r="I1542" s="1">
        <f>EOMONTH(tbl_Subscriptions[[#This Row],[Start_Date]],0)</f>
        <v>44865</v>
      </c>
      <c r="J1542" s="1" t="str">
        <f>IF(tbl_Subscriptions[[#This Row],[Cancel_Date]]="","",EOMONTH(tbl_Subscriptions[[#This Row],[Cancel_Date]],0))</f>
        <v/>
      </c>
    </row>
    <row r="1543" spans="1:10" x14ac:dyDescent="0.25">
      <c r="A1543" t="s">
        <v>3573</v>
      </c>
      <c r="B1543" t="s">
        <v>231</v>
      </c>
      <c r="C1543" t="s">
        <v>2031</v>
      </c>
      <c r="D1543" s="1">
        <v>44892</v>
      </c>
      <c r="H1543" t="b">
        <v>0</v>
      </c>
      <c r="I1543" s="1">
        <f>EOMONTH(tbl_Subscriptions[[#This Row],[Start_Date]],0)</f>
        <v>44895</v>
      </c>
      <c r="J1543" s="1" t="str">
        <f>IF(tbl_Subscriptions[[#This Row],[Cancel_Date]]="","",EOMONTH(tbl_Subscriptions[[#This Row],[Cancel_Date]],0))</f>
        <v/>
      </c>
    </row>
    <row r="1544" spans="1:10" x14ac:dyDescent="0.25">
      <c r="A1544" t="s">
        <v>3574</v>
      </c>
      <c r="B1544" t="s">
        <v>454</v>
      </c>
      <c r="C1544" t="s">
        <v>2031</v>
      </c>
      <c r="D1544" s="1">
        <v>44634</v>
      </c>
      <c r="H1544" t="b">
        <v>1</v>
      </c>
      <c r="I1544" s="1">
        <f>EOMONTH(tbl_Subscriptions[[#This Row],[Start_Date]],0)</f>
        <v>44651</v>
      </c>
      <c r="J1544" s="1" t="str">
        <f>IF(tbl_Subscriptions[[#This Row],[Cancel_Date]]="","",EOMONTH(tbl_Subscriptions[[#This Row],[Cancel_Date]],0))</f>
        <v/>
      </c>
    </row>
    <row r="1545" spans="1:10" x14ac:dyDescent="0.25">
      <c r="A1545" t="s">
        <v>3575</v>
      </c>
      <c r="B1545" t="s">
        <v>870</v>
      </c>
      <c r="C1545" t="s">
        <v>2031</v>
      </c>
      <c r="D1545" s="1">
        <v>44766</v>
      </c>
      <c r="H1545" t="b">
        <v>0</v>
      </c>
      <c r="I1545" s="1">
        <f>EOMONTH(tbl_Subscriptions[[#This Row],[Start_Date]],0)</f>
        <v>44773</v>
      </c>
      <c r="J1545" s="1" t="str">
        <f>IF(tbl_Subscriptions[[#This Row],[Cancel_Date]]="","",EOMONTH(tbl_Subscriptions[[#This Row],[Cancel_Date]],0))</f>
        <v/>
      </c>
    </row>
    <row r="1546" spans="1:10" x14ac:dyDescent="0.25">
      <c r="A1546" t="s">
        <v>3576</v>
      </c>
      <c r="B1546" t="s">
        <v>526</v>
      </c>
      <c r="C1546" t="s">
        <v>2031</v>
      </c>
      <c r="D1546" s="1">
        <v>44704</v>
      </c>
      <c r="H1546" t="b">
        <v>0</v>
      </c>
      <c r="I1546" s="1">
        <f>EOMONTH(tbl_Subscriptions[[#This Row],[Start_Date]],0)</f>
        <v>44712</v>
      </c>
      <c r="J1546" s="1" t="str">
        <f>IF(tbl_Subscriptions[[#This Row],[Cancel_Date]]="","",EOMONTH(tbl_Subscriptions[[#This Row],[Cancel_Date]],0))</f>
        <v/>
      </c>
    </row>
    <row r="1547" spans="1:10" x14ac:dyDescent="0.25">
      <c r="A1547" t="s">
        <v>3577</v>
      </c>
      <c r="B1547" t="s">
        <v>854</v>
      </c>
      <c r="C1547" t="s">
        <v>2034</v>
      </c>
      <c r="D1547" s="1">
        <v>44245</v>
      </c>
      <c r="E1547">
        <v>44508</v>
      </c>
      <c r="F1547">
        <v>44508</v>
      </c>
      <c r="G1547" t="s">
        <v>2037</v>
      </c>
      <c r="H1547" t="b">
        <v>0</v>
      </c>
      <c r="I1547" s="1">
        <f>EOMONTH(tbl_Subscriptions[[#This Row],[Start_Date]],0)</f>
        <v>44255</v>
      </c>
      <c r="J1547" s="1">
        <f>IF(tbl_Subscriptions[[#This Row],[Cancel_Date]]="","",EOMONTH(tbl_Subscriptions[[#This Row],[Cancel_Date]],0))</f>
        <v>44530</v>
      </c>
    </row>
    <row r="1548" spans="1:10" x14ac:dyDescent="0.25">
      <c r="A1548" t="s">
        <v>3578</v>
      </c>
      <c r="B1548" t="s">
        <v>669</v>
      </c>
      <c r="C1548" t="s">
        <v>2031</v>
      </c>
      <c r="D1548" s="1">
        <v>44549</v>
      </c>
      <c r="H1548" t="b">
        <v>0</v>
      </c>
      <c r="I1548" s="1">
        <f>EOMONTH(tbl_Subscriptions[[#This Row],[Start_Date]],0)</f>
        <v>44561</v>
      </c>
      <c r="J1548" s="1" t="str">
        <f>IF(tbl_Subscriptions[[#This Row],[Cancel_Date]]="","",EOMONTH(tbl_Subscriptions[[#This Row],[Cancel_Date]],0))</f>
        <v/>
      </c>
    </row>
    <row r="1549" spans="1:10" x14ac:dyDescent="0.25">
      <c r="A1549" t="s">
        <v>3579</v>
      </c>
      <c r="B1549" t="s">
        <v>223</v>
      </c>
      <c r="C1549" t="s">
        <v>2027</v>
      </c>
      <c r="D1549" s="1">
        <v>44855</v>
      </c>
      <c r="H1549" t="b">
        <v>0</v>
      </c>
      <c r="I1549" s="1">
        <f>EOMONTH(tbl_Subscriptions[[#This Row],[Start_Date]],0)</f>
        <v>44865</v>
      </c>
      <c r="J1549" s="1" t="str">
        <f>IF(tbl_Subscriptions[[#This Row],[Cancel_Date]]="","",EOMONTH(tbl_Subscriptions[[#This Row],[Cancel_Date]],0))</f>
        <v/>
      </c>
    </row>
    <row r="1550" spans="1:10" x14ac:dyDescent="0.25">
      <c r="A1550" t="s">
        <v>3580</v>
      </c>
      <c r="B1550" t="s">
        <v>399</v>
      </c>
      <c r="C1550" t="s">
        <v>2027</v>
      </c>
      <c r="D1550" s="1">
        <v>44884</v>
      </c>
      <c r="E1550">
        <v>45067</v>
      </c>
      <c r="F1550">
        <v>45067</v>
      </c>
      <c r="G1550" t="s">
        <v>2041</v>
      </c>
      <c r="H1550" t="b">
        <v>0</v>
      </c>
      <c r="I1550" s="1">
        <f>EOMONTH(tbl_Subscriptions[[#This Row],[Start_Date]],0)</f>
        <v>44895</v>
      </c>
      <c r="J1550" s="1">
        <f>IF(tbl_Subscriptions[[#This Row],[Cancel_Date]]="","",EOMONTH(tbl_Subscriptions[[#This Row],[Cancel_Date]],0))</f>
        <v>45077</v>
      </c>
    </row>
    <row r="1551" spans="1:10" x14ac:dyDescent="0.25">
      <c r="A1551" t="s">
        <v>3581</v>
      </c>
      <c r="B1551" t="s">
        <v>1115</v>
      </c>
      <c r="C1551" t="s">
        <v>2027</v>
      </c>
      <c r="D1551" s="1">
        <v>44587</v>
      </c>
      <c r="H1551" t="b">
        <v>0</v>
      </c>
      <c r="I1551" s="1">
        <f>EOMONTH(tbl_Subscriptions[[#This Row],[Start_Date]],0)</f>
        <v>44592</v>
      </c>
      <c r="J1551" s="1" t="str">
        <f>IF(tbl_Subscriptions[[#This Row],[Cancel_Date]]="","",EOMONTH(tbl_Subscriptions[[#This Row],[Cancel_Date]],0))</f>
        <v/>
      </c>
    </row>
    <row r="1552" spans="1:10" x14ac:dyDescent="0.25">
      <c r="A1552" t="s">
        <v>3582</v>
      </c>
      <c r="B1552" t="s">
        <v>1558</v>
      </c>
      <c r="C1552" t="s">
        <v>2027</v>
      </c>
      <c r="D1552" s="1">
        <v>45001</v>
      </c>
      <c r="H1552" t="b">
        <v>0</v>
      </c>
      <c r="I1552" s="1">
        <f>EOMONTH(tbl_Subscriptions[[#This Row],[Start_Date]],0)</f>
        <v>45016</v>
      </c>
      <c r="J1552" s="1" t="str">
        <f>IF(tbl_Subscriptions[[#This Row],[Cancel_Date]]="","",EOMONTH(tbl_Subscriptions[[#This Row],[Cancel_Date]],0))</f>
        <v/>
      </c>
    </row>
    <row r="1553" spans="1:10" x14ac:dyDescent="0.25">
      <c r="A1553" t="s">
        <v>3583</v>
      </c>
      <c r="B1553" t="s">
        <v>1118</v>
      </c>
      <c r="C1553" t="s">
        <v>2034</v>
      </c>
      <c r="D1553" s="1">
        <v>44734</v>
      </c>
      <c r="E1553">
        <v>44982</v>
      </c>
      <c r="F1553">
        <v>44982</v>
      </c>
      <c r="G1553" t="s">
        <v>2037</v>
      </c>
      <c r="H1553" t="b">
        <v>0</v>
      </c>
      <c r="I1553" s="1">
        <f>EOMONTH(tbl_Subscriptions[[#This Row],[Start_Date]],0)</f>
        <v>44742</v>
      </c>
      <c r="J1553" s="1">
        <f>IF(tbl_Subscriptions[[#This Row],[Cancel_Date]]="","",EOMONTH(tbl_Subscriptions[[#This Row],[Cancel_Date]],0))</f>
        <v>44985</v>
      </c>
    </row>
    <row r="1554" spans="1:10" x14ac:dyDescent="0.25">
      <c r="A1554" t="s">
        <v>3584</v>
      </c>
      <c r="B1554" t="s">
        <v>1883</v>
      </c>
      <c r="C1554" t="s">
        <v>2027</v>
      </c>
      <c r="D1554" s="1">
        <v>44523</v>
      </c>
      <c r="E1554">
        <v>44794</v>
      </c>
      <c r="F1554">
        <v>44794</v>
      </c>
      <c r="G1554" t="s">
        <v>2028</v>
      </c>
      <c r="H1554" t="b">
        <v>0</v>
      </c>
      <c r="I1554" s="1">
        <f>EOMONTH(tbl_Subscriptions[[#This Row],[Start_Date]],0)</f>
        <v>44530</v>
      </c>
      <c r="J1554" s="1">
        <f>IF(tbl_Subscriptions[[#This Row],[Cancel_Date]]="","",EOMONTH(tbl_Subscriptions[[#This Row],[Cancel_Date]],0))</f>
        <v>44804</v>
      </c>
    </row>
    <row r="1555" spans="1:10" x14ac:dyDescent="0.25">
      <c r="A1555" t="s">
        <v>3585</v>
      </c>
      <c r="B1555" t="s">
        <v>95</v>
      </c>
      <c r="C1555" t="s">
        <v>2034</v>
      </c>
      <c r="D1555" s="1">
        <v>44910</v>
      </c>
      <c r="E1555">
        <v>45080</v>
      </c>
      <c r="F1555">
        <v>45080</v>
      </c>
      <c r="G1555" t="s">
        <v>2041</v>
      </c>
      <c r="H1555" t="b">
        <v>0</v>
      </c>
      <c r="I1555" s="1">
        <f>EOMONTH(tbl_Subscriptions[[#This Row],[Start_Date]],0)</f>
        <v>44926</v>
      </c>
      <c r="J1555" s="1">
        <f>IF(tbl_Subscriptions[[#This Row],[Cancel_Date]]="","",EOMONTH(tbl_Subscriptions[[#This Row],[Cancel_Date]],0))</f>
        <v>45107</v>
      </c>
    </row>
    <row r="1556" spans="1:10" x14ac:dyDescent="0.25">
      <c r="A1556" t="s">
        <v>3586</v>
      </c>
      <c r="B1556" t="s">
        <v>834</v>
      </c>
      <c r="C1556" t="s">
        <v>2027</v>
      </c>
      <c r="D1556" s="1">
        <v>44623</v>
      </c>
      <c r="H1556" t="b">
        <v>0</v>
      </c>
      <c r="I1556" s="1">
        <f>EOMONTH(tbl_Subscriptions[[#This Row],[Start_Date]],0)</f>
        <v>44651</v>
      </c>
      <c r="J1556" s="1" t="str">
        <f>IF(tbl_Subscriptions[[#This Row],[Cancel_Date]]="","",EOMONTH(tbl_Subscriptions[[#This Row],[Cancel_Date]],0))</f>
        <v/>
      </c>
    </row>
    <row r="1557" spans="1:10" x14ac:dyDescent="0.25">
      <c r="A1557" t="s">
        <v>3587</v>
      </c>
      <c r="B1557" t="s">
        <v>786</v>
      </c>
      <c r="C1557" t="s">
        <v>2034</v>
      </c>
      <c r="D1557" s="1">
        <v>44615</v>
      </c>
      <c r="H1557" t="b">
        <v>0</v>
      </c>
      <c r="I1557" s="1">
        <f>EOMONTH(tbl_Subscriptions[[#This Row],[Start_Date]],0)</f>
        <v>44620</v>
      </c>
      <c r="J1557" s="1" t="str">
        <f>IF(tbl_Subscriptions[[#This Row],[Cancel_Date]]="","",EOMONTH(tbl_Subscriptions[[#This Row],[Cancel_Date]],0))</f>
        <v/>
      </c>
    </row>
    <row r="1558" spans="1:10" x14ac:dyDescent="0.25">
      <c r="A1558" t="s">
        <v>3588</v>
      </c>
      <c r="B1558" t="s">
        <v>428</v>
      </c>
      <c r="C1558" t="s">
        <v>2034</v>
      </c>
      <c r="D1558" s="1">
        <v>44349</v>
      </c>
      <c r="H1558" t="b">
        <v>0</v>
      </c>
      <c r="I1558" s="1">
        <f>EOMONTH(tbl_Subscriptions[[#This Row],[Start_Date]],0)</f>
        <v>44377</v>
      </c>
      <c r="J1558" s="1" t="str">
        <f>IF(tbl_Subscriptions[[#This Row],[Cancel_Date]]="","",EOMONTH(tbl_Subscriptions[[#This Row],[Cancel_Date]],0))</f>
        <v/>
      </c>
    </row>
    <row r="1559" spans="1:10" x14ac:dyDescent="0.25">
      <c r="A1559" t="s">
        <v>3589</v>
      </c>
      <c r="B1559" t="s">
        <v>1656</v>
      </c>
      <c r="C1559" t="s">
        <v>2034</v>
      </c>
      <c r="D1559" s="1">
        <v>44504</v>
      </c>
      <c r="H1559" t="b">
        <v>0</v>
      </c>
      <c r="I1559" s="1">
        <f>EOMONTH(tbl_Subscriptions[[#This Row],[Start_Date]],0)</f>
        <v>44530</v>
      </c>
      <c r="J1559" s="1" t="str">
        <f>IF(tbl_Subscriptions[[#This Row],[Cancel_Date]]="","",EOMONTH(tbl_Subscriptions[[#This Row],[Cancel_Date]],0))</f>
        <v/>
      </c>
    </row>
    <row r="1560" spans="1:10" x14ac:dyDescent="0.25">
      <c r="A1560" t="s">
        <v>3590</v>
      </c>
      <c r="B1560" t="s">
        <v>124</v>
      </c>
      <c r="C1560" t="s">
        <v>2027</v>
      </c>
      <c r="D1560" s="1">
        <v>44582</v>
      </c>
      <c r="E1560">
        <v>44882</v>
      </c>
      <c r="F1560">
        <v>44882</v>
      </c>
      <c r="G1560" t="s">
        <v>2028</v>
      </c>
      <c r="H1560" t="b">
        <v>0</v>
      </c>
      <c r="I1560" s="1">
        <f>EOMONTH(tbl_Subscriptions[[#This Row],[Start_Date]],0)</f>
        <v>44592</v>
      </c>
      <c r="J1560" s="1">
        <f>IF(tbl_Subscriptions[[#This Row],[Cancel_Date]]="","",EOMONTH(tbl_Subscriptions[[#This Row],[Cancel_Date]],0))</f>
        <v>44895</v>
      </c>
    </row>
    <row r="1561" spans="1:10" x14ac:dyDescent="0.25">
      <c r="A1561" t="s">
        <v>3591</v>
      </c>
      <c r="B1561" t="s">
        <v>1887</v>
      </c>
      <c r="C1561" t="s">
        <v>2034</v>
      </c>
      <c r="D1561" s="1">
        <v>44385</v>
      </c>
      <c r="H1561" t="b">
        <v>0</v>
      </c>
      <c r="I1561" s="1">
        <f>EOMONTH(tbl_Subscriptions[[#This Row],[Start_Date]],0)</f>
        <v>44408</v>
      </c>
      <c r="J1561" s="1" t="str">
        <f>IF(tbl_Subscriptions[[#This Row],[Cancel_Date]]="","",EOMONTH(tbl_Subscriptions[[#This Row],[Cancel_Date]],0))</f>
        <v/>
      </c>
    </row>
    <row r="1562" spans="1:10" x14ac:dyDescent="0.25">
      <c r="A1562" t="s">
        <v>3592</v>
      </c>
      <c r="B1562" t="s">
        <v>569</v>
      </c>
      <c r="C1562" t="s">
        <v>2031</v>
      </c>
      <c r="D1562" s="1">
        <v>44969</v>
      </c>
      <c r="H1562" t="b">
        <v>0</v>
      </c>
      <c r="I1562" s="1">
        <f>EOMONTH(tbl_Subscriptions[[#This Row],[Start_Date]],0)</f>
        <v>44985</v>
      </c>
      <c r="J1562" s="1" t="str">
        <f>IF(tbl_Subscriptions[[#This Row],[Cancel_Date]]="","",EOMONTH(tbl_Subscriptions[[#This Row],[Cancel_Date]],0))</f>
        <v/>
      </c>
    </row>
    <row r="1563" spans="1:10" x14ac:dyDescent="0.25">
      <c r="A1563" t="s">
        <v>3593</v>
      </c>
      <c r="B1563" t="s">
        <v>1518</v>
      </c>
      <c r="C1563" t="s">
        <v>2031</v>
      </c>
      <c r="D1563" s="1">
        <v>44747</v>
      </c>
      <c r="H1563" t="b">
        <v>0</v>
      </c>
      <c r="I1563" s="1">
        <f>EOMONTH(tbl_Subscriptions[[#This Row],[Start_Date]],0)</f>
        <v>44773</v>
      </c>
      <c r="J1563" s="1" t="str">
        <f>IF(tbl_Subscriptions[[#This Row],[Cancel_Date]]="","",EOMONTH(tbl_Subscriptions[[#This Row],[Cancel_Date]],0))</f>
        <v/>
      </c>
    </row>
    <row r="1564" spans="1:10" x14ac:dyDescent="0.25">
      <c r="A1564" t="s">
        <v>3594</v>
      </c>
      <c r="B1564" t="s">
        <v>844</v>
      </c>
      <c r="C1564" t="s">
        <v>2027</v>
      </c>
      <c r="D1564" s="1">
        <v>44681</v>
      </c>
      <c r="H1564" t="b">
        <v>0</v>
      </c>
      <c r="I1564" s="1">
        <f>EOMONTH(tbl_Subscriptions[[#This Row],[Start_Date]],0)</f>
        <v>44681</v>
      </c>
      <c r="J1564" s="1" t="str">
        <f>IF(tbl_Subscriptions[[#This Row],[Cancel_Date]]="","",EOMONTH(tbl_Subscriptions[[#This Row],[Cancel_Date]],0))</f>
        <v/>
      </c>
    </row>
    <row r="1565" spans="1:10" x14ac:dyDescent="0.25">
      <c r="A1565" t="s">
        <v>3595</v>
      </c>
      <c r="B1565" t="s">
        <v>1317</v>
      </c>
      <c r="C1565" t="s">
        <v>2031</v>
      </c>
      <c r="D1565" s="1">
        <v>44443</v>
      </c>
      <c r="E1565">
        <v>44635</v>
      </c>
      <c r="F1565">
        <v>44635</v>
      </c>
      <c r="G1565" t="s">
        <v>2041</v>
      </c>
      <c r="H1565" t="b">
        <v>0</v>
      </c>
      <c r="I1565" s="1">
        <f>EOMONTH(tbl_Subscriptions[[#This Row],[Start_Date]],0)</f>
        <v>44469</v>
      </c>
      <c r="J1565" s="1">
        <f>IF(tbl_Subscriptions[[#This Row],[Cancel_Date]]="","",EOMONTH(tbl_Subscriptions[[#This Row],[Cancel_Date]],0))</f>
        <v>44651</v>
      </c>
    </row>
    <row r="1566" spans="1:10" x14ac:dyDescent="0.25">
      <c r="A1566" t="s">
        <v>3596</v>
      </c>
      <c r="B1566" t="s">
        <v>106</v>
      </c>
      <c r="C1566" t="s">
        <v>2031</v>
      </c>
      <c r="D1566" s="1">
        <v>45066</v>
      </c>
      <c r="H1566" t="b">
        <v>0</v>
      </c>
      <c r="I1566" s="1">
        <f>EOMONTH(tbl_Subscriptions[[#This Row],[Start_Date]],0)</f>
        <v>45077</v>
      </c>
      <c r="J1566" s="1" t="str">
        <f>IF(tbl_Subscriptions[[#This Row],[Cancel_Date]]="","",EOMONTH(tbl_Subscriptions[[#This Row],[Cancel_Date]],0))</f>
        <v/>
      </c>
    </row>
    <row r="1567" spans="1:10" x14ac:dyDescent="0.25">
      <c r="A1567" t="s">
        <v>3597</v>
      </c>
      <c r="B1567" t="s">
        <v>1765</v>
      </c>
      <c r="C1567" t="s">
        <v>2031</v>
      </c>
      <c r="D1567" s="1">
        <v>44427</v>
      </c>
      <c r="H1567" t="b">
        <v>0</v>
      </c>
      <c r="I1567" s="1">
        <f>EOMONTH(tbl_Subscriptions[[#This Row],[Start_Date]],0)</f>
        <v>44439</v>
      </c>
      <c r="J1567" s="1" t="str">
        <f>IF(tbl_Subscriptions[[#This Row],[Cancel_Date]]="","",EOMONTH(tbl_Subscriptions[[#This Row],[Cancel_Date]],0))</f>
        <v/>
      </c>
    </row>
    <row r="1568" spans="1:10" x14ac:dyDescent="0.25">
      <c r="A1568" t="s">
        <v>3598</v>
      </c>
      <c r="B1568" t="s">
        <v>899</v>
      </c>
      <c r="C1568" t="s">
        <v>2027</v>
      </c>
      <c r="D1568" s="1">
        <v>44504</v>
      </c>
      <c r="H1568" t="b">
        <v>0</v>
      </c>
      <c r="I1568" s="1">
        <f>EOMONTH(tbl_Subscriptions[[#This Row],[Start_Date]],0)</f>
        <v>44530</v>
      </c>
      <c r="J1568" s="1" t="str">
        <f>IF(tbl_Subscriptions[[#This Row],[Cancel_Date]]="","",EOMONTH(tbl_Subscriptions[[#This Row],[Cancel_Date]],0))</f>
        <v/>
      </c>
    </row>
    <row r="1569" spans="1:10" x14ac:dyDescent="0.25">
      <c r="A1569" t="s">
        <v>3599</v>
      </c>
      <c r="B1569" t="s">
        <v>1119</v>
      </c>
      <c r="C1569" t="s">
        <v>2027</v>
      </c>
      <c r="D1569" s="1">
        <v>45075</v>
      </c>
      <c r="E1569">
        <v>45359</v>
      </c>
      <c r="F1569">
        <v>45359</v>
      </c>
      <c r="G1569" t="s">
        <v>2037</v>
      </c>
      <c r="H1569" t="b">
        <v>0</v>
      </c>
      <c r="I1569" s="1">
        <f>EOMONTH(tbl_Subscriptions[[#This Row],[Start_Date]],0)</f>
        <v>45077</v>
      </c>
      <c r="J1569" s="1">
        <f>IF(tbl_Subscriptions[[#This Row],[Cancel_Date]]="","",EOMONTH(tbl_Subscriptions[[#This Row],[Cancel_Date]],0))</f>
        <v>45382</v>
      </c>
    </row>
    <row r="1570" spans="1:10" x14ac:dyDescent="0.25">
      <c r="A1570" t="s">
        <v>3600</v>
      </c>
      <c r="B1570" t="s">
        <v>1119</v>
      </c>
      <c r="C1570" t="s">
        <v>2031</v>
      </c>
      <c r="D1570" s="1">
        <v>44921</v>
      </c>
      <c r="H1570" t="b">
        <v>0</v>
      </c>
      <c r="I1570" s="1">
        <f>EOMONTH(tbl_Subscriptions[[#This Row],[Start_Date]],0)</f>
        <v>44926</v>
      </c>
      <c r="J1570" s="1" t="str">
        <f>IF(tbl_Subscriptions[[#This Row],[Cancel_Date]]="","",EOMONTH(tbl_Subscriptions[[#This Row],[Cancel_Date]],0))</f>
        <v/>
      </c>
    </row>
    <row r="1571" spans="1:10" x14ac:dyDescent="0.25">
      <c r="A1571" t="s">
        <v>3601</v>
      </c>
      <c r="B1571" t="s">
        <v>1484</v>
      </c>
      <c r="C1571" t="s">
        <v>2027</v>
      </c>
      <c r="D1571" s="1">
        <v>44344</v>
      </c>
      <c r="H1571" t="b">
        <v>0</v>
      </c>
      <c r="I1571" s="1">
        <f>EOMONTH(tbl_Subscriptions[[#This Row],[Start_Date]],0)</f>
        <v>44347</v>
      </c>
      <c r="J1571" s="1" t="str">
        <f>IF(tbl_Subscriptions[[#This Row],[Cancel_Date]]="","",EOMONTH(tbl_Subscriptions[[#This Row],[Cancel_Date]],0))</f>
        <v/>
      </c>
    </row>
    <row r="1572" spans="1:10" x14ac:dyDescent="0.25">
      <c r="A1572" t="s">
        <v>3602</v>
      </c>
      <c r="B1572" t="s">
        <v>558</v>
      </c>
      <c r="C1572" t="s">
        <v>2034</v>
      </c>
      <c r="D1572" s="1">
        <v>45022</v>
      </c>
      <c r="H1572" t="b">
        <v>0</v>
      </c>
      <c r="I1572" s="1">
        <f>EOMONTH(tbl_Subscriptions[[#This Row],[Start_Date]],0)</f>
        <v>45046</v>
      </c>
      <c r="J1572" s="1" t="str">
        <f>IF(tbl_Subscriptions[[#This Row],[Cancel_Date]]="","",EOMONTH(tbl_Subscriptions[[#This Row],[Cancel_Date]],0))</f>
        <v/>
      </c>
    </row>
    <row r="1573" spans="1:10" x14ac:dyDescent="0.25">
      <c r="A1573" t="s">
        <v>3603</v>
      </c>
      <c r="B1573" t="s">
        <v>263</v>
      </c>
      <c r="C1573" t="s">
        <v>2031</v>
      </c>
      <c r="D1573" s="1">
        <v>44671</v>
      </c>
      <c r="H1573" t="b">
        <v>0</v>
      </c>
      <c r="I1573" s="1">
        <f>EOMONTH(tbl_Subscriptions[[#This Row],[Start_Date]],0)</f>
        <v>44681</v>
      </c>
      <c r="J1573" s="1" t="str">
        <f>IF(tbl_Subscriptions[[#This Row],[Cancel_Date]]="","",EOMONTH(tbl_Subscriptions[[#This Row],[Cancel_Date]],0))</f>
        <v/>
      </c>
    </row>
    <row r="1574" spans="1:10" x14ac:dyDescent="0.25">
      <c r="A1574" t="s">
        <v>3604</v>
      </c>
      <c r="B1574" t="s">
        <v>596</v>
      </c>
      <c r="C1574" t="s">
        <v>2027</v>
      </c>
      <c r="D1574" s="1">
        <v>44256</v>
      </c>
      <c r="E1574">
        <v>44434</v>
      </c>
      <c r="F1574">
        <v>44434</v>
      </c>
      <c r="G1574" t="s">
        <v>2028</v>
      </c>
      <c r="H1574" t="b">
        <v>0</v>
      </c>
      <c r="I1574" s="1">
        <f>EOMONTH(tbl_Subscriptions[[#This Row],[Start_Date]],0)</f>
        <v>44286</v>
      </c>
      <c r="J1574" s="1">
        <f>IF(tbl_Subscriptions[[#This Row],[Cancel_Date]]="","",EOMONTH(tbl_Subscriptions[[#This Row],[Cancel_Date]],0))</f>
        <v>44439</v>
      </c>
    </row>
    <row r="1575" spans="1:10" x14ac:dyDescent="0.25">
      <c r="A1575" t="s">
        <v>3605</v>
      </c>
      <c r="B1575" t="s">
        <v>1820</v>
      </c>
      <c r="C1575" t="s">
        <v>2027</v>
      </c>
      <c r="D1575" s="1">
        <v>44772</v>
      </c>
      <c r="E1575">
        <v>44814</v>
      </c>
      <c r="F1575">
        <v>44814</v>
      </c>
      <c r="G1575" t="s">
        <v>2041</v>
      </c>
      <c r="H1575" t="b">
        <v>0</v>
      </c>
      <c r="I1575" s="1">
        <f>EOMONTH(tbl_Subscriptions[[#This Row],[Start_Date]],0)</f>
        <v>44773</v>
      </c>
      <c r="J1575" s="1">
        <f>IF(tbl_Subscriptions[[#This Row],[Cancel_Date]]="","",EOMONTH(tbl_Subscriptions[[#This Row],[Cancel_Date]],0))</f>
        <v>44834</v>
      </c>
    </row>
    <row r="1576" spans="1:10" x14ac:dyDescent="0.25">
      <c r="A1576" t="s">
        <v>3606</v>
      </c>
      <c r="B1576" t="s">
        <v>1424</v>
      </c>
      <c r="C1576" t="s">
        <v>2031</v>
      </c>
      <c r="D1576" s="1">
        <v>44619</v>
      </c>
      <c r="H1576" t="b">
        <v>0</v>
      </c>
      <c r="I1576" s="1">
        <f>EOMONTH(tbl_Subscriptions[[#This Row],[Start_Date]],0)</f>
        <v>44620</v>
      </c>
      <c r="J1576" s="1" t="str">
        <f>IF(tbl_Subscriptions[[#This Row],[Cancel_Date]]="","",EOMONTH(tbl_Subscriptions[[#This Row],[Cancel_Date]],0))</f>
        <v/>
      </c>
    </row>
    <row r="1577" spans="1:10" x14ac:dyDescent="0.25">
      <c r="A1577" t="s">
        <v>3607</v>
      </c>
      <c r="B1577" t="s">
        <v>1000</v>
      </c>
      <c r="C1577" t="s">
        <v>2027</v>
      </c>
      <c r="D1577" s="1">
        <v>44623</v>
      </c>
      <c r="E1577">
        <v>44759</v>
      </c>
      <c r="F1577">
        <v>44759</v>
      </c>
      <c r="G1577" t="s">
        <v>2037</v>
      </c>
      <c r="H1577" t="b">
        <v>0</v>
      </c>
      <c r="I1577" s="1">
        <f>EOMONTH(tbl_Subscriptions[[#This Row],[Start_Date]],0)</f>
        <v>44651</v>
      </c>
      <c r="J1577" s="1">
        <f>IF(tbl_Subscriptions[[#This Row],[Cancel_Date]]="","",EOMONTH(tbl_Subscriptions[[#This Row],[Cancel_Date]],0))</f>
        <v>44773</v>
      </c>
    </row>
    <row r="1578" spans="1:10" x14ac:dyDescent="0.25">
      <c r="A1578" t="s">
        <v>3608</v>
      </c>
      <c r="B1578" t="s">
        <v>735</v>
      </c>
      <c r="C1578" t="s">
        <v>2031</v>
      </c>
      <c r="D1578" s="1">
        <v>44767</v>
      </c>
      <c r="H1578" t="b">
        <v>0</v>
      </c>
      <c r="I1578" s="1">
        <f>EOMONTH(tbl_Subscriptions[[#This Row],[Start_Date]],0)</f>
        <v>44773</v>
      </c>
      <c r="J1578" s="1" t="str">
        <f>IF(tbl_Subscriptions[[#This Row],[Cancel_Date]]="","",EOMONTH(tbl_Subscriptions[[#This Row],[Cancel_Date]],0))</f>
        <v/>
      </c>
    </row>
    <row r="1579" spans="1:10" x14ac:dyDescent="0.25">
      <c r="A1579" t="s">
        <v>3609</v>
      </c>
      <c r="B1579" t="s">
        <v>1612</v>
      </c>
      <c r="C1579" t="s">
        <v>2027</v>
      </c>
      <c r="D1579" s="1">
        <v>44739</v>
      </c>
      <c r="H1579" t="b">
        <v>0</v>
      </c>
      <c r="I1579" s="1">
        <f>EOMONTH(tbl_Subscriptions[[#This Row],[Start_Date]],0)</f>
        <v>44742</v>
      </c>
      <c r="J1579" s="1" t="str">
        <f>IF(tbl_Subscriptions[[#This Row],[Cancel_Date]]="","",EOMONTH(tbl_Subscriptions[[#This Row],[Cancel_Date]],0))</f>
        <v/>
      </c>
    </row>
    <row r="1580" spans="1:10" x14ac:dyDescent="0.25">
      <c r="A1580" t="s">
        <v>3610</v>
      </c>
      <c r="B1580" t="s">
        <v>1755</v>
      </c>
      <c r="C1580" t="s">
        <v>2034</v>
      </c>
      <c r="D1580" s="1">
        <v>44334</v>
      </c>
      <c r="E1580">
        <v>44472</v>
      </c>
      <c r="F1580">
        <v>44472</v>
      </c>
      <c r="G1580" t="s">
        <v>2028</v>
      </c>
      <c r="H1580" t="b">
        <v>0</v>
      </c>
      <c r="I1580" s="1">
        <f>EOMONTH(tbl_Subscriptions[[#This Row],[Start_Date]],0)</f>
        <v>44347</v>
      </c>
      <c r="J1580" s="1">
        <f>IF(tbl_Subscriptions[[#This Row],[Cancel_Date]]="","",EOMONTH(tbl_Subscriptions[[#This Row],[Cancel_Date]],0))</f>
        <v>44500</v>
      </c>
    </row>
    <row r="1581" spans="1:10" x14ac:dyDescent="0.25">
      <c r="A1581" t="s">
        <v>3611</v>
      </c>
      <c r="B1581" t="s">
        <v>1779</v>
      </c>
      <c r="C1581" t="s">
        <v>2031</v>
      </c>
      <c r="D1581" s="1">
        <v>44594</v>
      </c>
      <c r="H1581" t="b">
        <v>0</v>
      </c>
      <c r="I1581" s="1">
        <f>EOMONTH(tbl_Subscriptions[[#This Row],[Start_Date]],0)</f>
        <v>44620</v>
      </c>
      <c r="J1581" s="1" t="str">
        <f>IF(tbl_Subscriptions[[#This Row],[Cancel_Date]]="","",EOMONTH(tbl_Subscriptions[[#This Row],[Cancel_Date]],0))</f>
        <v/>
      </c>
    </row>
    <row r="1582" spans="1:10" x14ac:dyDescent="0.25">
      <c r="A1582" t="s">
        <v>3612</v>
      </c>
      <c r="B1582" t="s">
        <v>160</v>
      </c>
      <c r="C1582" t="s">
        <v>2034</v>
      </c>
      <c r="D1582" s="1">
        <v>44445</v>
      </c>
      <c r="H1582" t="b">
        <v>0</v>
      </c>
      <c r="I1582" s="1">
        <f>EOMONTH(tbl_Subscriptions[[#This Row],[Start_Date]],0)</f>
        <v>44469</v>
      </c>
      <c r="J1582" s="1" t="str">
        <f>IF(tbl_Subscriptions[[#This Row],[Cancel_Date]]="","",EOMONTH(tbl_Subscriptions[[#This Row],[Cancel_Date]],0))</f>
        <v/>
      </c>
    </row>
    <row r="1583" spans="1:10" x14ac:dyDescent="0.25">
      <c r="A1583" t="s">
        <v>3613</v>
      </c>
      <c r="B1583" t="s">
        <v>911</v>
      </c>
      <c r="C1583" t="s">
        <v>2031</v>
      </c>
      <c r="D1583" s="1">
        <v>44458</v>
      </c>
      <c r="E1583">
        <v>44522</v>
      </c>
      <c r="F1583">
        <v>44522</v>
      </c>
      <c r="G1583" t="s">
        <v>2041</v>
      </c>
      <c r="H1583" t="b">
        <v>0</v>
      </c>
      <c r="I1583" s="1">
        <f>EOMONTH(tbl_Subscriptions[[#This Row],[Start_Date]],0)</f>
        <v>44469</v>
      </c>
      <c r="J1583" s="1">
        <f>IF(tbl_Subscriptions[[#This Row],[Cancel_Date]]="","",EOMONTH(tbl_Subscriptions[[#This Row],[Cancel_Date]],0))</f>
        <v>44530</v>
      </c>
    </row>
    <row r="1584" spans="1:10" x14ac:dyDescent="0.25">
      <c r="A1584" t="s">
        <v>3614</v>
      </c>
      <c r="B1584" t="s">
        <v>1410</v>
      </c>
      <c r="C1584" t="s">
        <v>2027</v>
      </c>
      <c r="D1584" s="1">
        <v>44405</v>
      </c>
      <c r="E1584">
        <v>44600</v>
      </c>
      <c r="F1584">
        <v>44600</v>
      </c>
      <c r="G1584" t="s">
        <v>2028</v>
      </c>
      <c r="H1584" t="b">
        <v>1</v>
      </c>
      <c r="I1584" s="1">
        <f>EOMONTH(tbl_Subscriptions[[#This Row],[Start_Date]],0)</f>
        <v>44408</v>
      </c>
      <c r="J1584" s="1">
        <f>IF(tbl_Subscriptions[[#This Row],[Cancel_Date]]="","",EOMONTH(tbl_Subscriptions[[#This Row],[Cancel_Date]],0))</f>
        <v>44620</v>
      </c>
    </row>
    <row r="1585" spans="1:10" x14ac:dyDescent="0.25">
      <c r="A1585" t="s">
        <v>3615</v>
      </c>
      <c r="B1585" t="s">
        <v>1126</v>
      </c>
      <c r="C1585" t="s">
        <v>2034</v>
      </c>
      <c r="D1585" s="1">
        <v>44535</v>
      </c>
      <c r="E1585">
        <v>44735</v>
      </c>
      <c r="F1585">
        <v>44735</v>
      </c>
      <c r="G1585" t="s">
        <v>2041</v>
      </c>
      <c r="H1585" t="b">
        <v>0</v>
      </c>
      <c r="I1585" s="1">
        <f>EOMONTH(tbl_Subscriptions[[#This Row],[Start_Date]],0)</f>
        <v>44561</v>
      </c>
      <c r="J1585" s="1">
        <f>IF(tbl_Subscriptions[[#This Row],[Cancel_Date]]="","",EOMONTH(tbl_Subscriptions[[#This Row],[Cancel_Date]],0))</f>
        <v>44742</v>
      </c>
    </row>
    <row r="1586" spans="1:10" x14ac:dyDescent="0.25">
      <c r="A1586" t="s">
        <v>3616</v>
      </c>
      <c r="B1586" t="s">
        <v>1185</v>
      </c>
      <c r="C1586" t="s">
        <v>2027</v>
      </c>
      <c r="D1586" s="1">
        <v>44859</v>
      </c>
      <c r="H1586" t="b">
        <v>0</v>
      </c>
      <c r="I1586" s="1">
        <f>EOMONTH(tbl_Subscriptions[[#This Row],[Start_Date]],0)</f>
        <v>44865</v>
      </c>
      <c r="J1586" s="1" t="str">
        <f>IF(tbl_Subscriptions[[#This Row],[Cancel_Date]]="","",EOMONTH(tbl_Subscriptions[[#This Row],[Cancel_Date]],0))</f>
        <v/>
      </c>
    </row>
    <row r="1587" spans="1:10" x14ac:dyDescent="0.25">
      <c r="A1587" t="s">
        <v>3617</v>
      </c>
      <c r="B1587" t="s">
        <v>370</v>
      </c>
      <c r="C1587" t="s">
        <v>2031</v>
      </c>
      <c r="D1587" s="1">
        <v>44277</v>
      </c>
      <c r="H1587" t="b">
        <v>0</v>
      </c>
      <c r="I1587" s="1">
        <f>EOMONTH(tbl_Subscriptions[[#This Row],[Start_Date]],0)</f>
        <v>44286</v>
      </c>
      <c r="J1587" s="1" t="str">
        <f>IF(tbl_Subscriptions[[#This Row],[Cancel_Date]]="","",EOMONTH(tbl_Subscriptions[[#This Row],[Cancel_Date]],0))</f>
        <v/>
      </c>
    </row>
    <row r="1588" spans="1:10" x14ac:dyDescent="0.25">
      <c r="A1588" t="s">
        <v>3618</v>
      </c>
      <c r="B1588" t="s">
        <v>563</v>
      </c>
      <c r="C1588" t="s">
        <v>2031</v>
      </c>
      <c r="D1588" s="1">
        <v>44657</v>
      </c>
      <c r="H1588" t="b">
        <v>0</v>
      </c>
      <c r="I1588" s="1">
        <f>EOMONTH(tbl_Subscriptions[[#This Row],[Start_Date]],0)</f>
        <v>44681</v>
      </c>
      <c r="J1588" s="1" t="str">
        <f>IF(tbl_Subscriptions[[#This Row],[Cancel_Date]]="","",EOMONTH(tbl_Subscriptions[[#This Row],[Cancel_Date]],0))</f>
        <v/>
      </c>
    </row>
    <row r="1589" spans="1:10" x14ac:dyDescent="0.25">
      <c r="A1589" t="s">
        <v>3619</v>
      </c>
      <c r="B1589" t="s">
        <v>931</v>
      </c>
      <c r="C1589" t="s">
        <v>2031</v>
      </c>
      <c r="D1589" s="1">
        <v>45064</v>
      </c>
      <c r="H1589" t="b">
        <v>1</v>
      </c>
      <c r="I1589" s="1">
        <f>EOMONTH(tbl_Subscriptions[[#This Row],[Start_Date]],0)</f>
        <v>45077</v>
      </c>
      <c r="J1589" s="1" t="str">
        <f>IF(tbl_Subscriptions[[#This Row],[Cancel_Date]]="","",EOMONTH(tbl_Subscriptions[[#This Row],[Cancel_Date]],0))</f>
        <v/>
      </c>
    </row>
    <row r="1590" spans="1:10" x14ac:dyDescent="0.25">
      <c r="A1590" t="s">
        <v>3620</v>
      </c>
      <c r="B1590" t="s">
        <v>170</v>
      </c>
      <c r="C1590" t="s">
        <v>2031</v>
      </c>
      <c r="D1590" s="1">
        <v>44576</v>
      </c>
      <c r="E1590">
        <v>44779</v>
      </c>
      <c r="F1590">
        <v>44779</v>
      </c>
      <c r="G1590" t="s">
        <v>2037</v>
      </c>
      <c r="H1590" t="b">
        <v>0</v>
      </c>
      <c r="I1590" s="1">
        <f>EOMONTH(tbl_Subscriptions[[#This Row],[Start_Date]],0)</f>
        <v>44592</v>
      </c>
      <c r="J1590" s="1">
        <f>IF(tbl_Subscriptions[[#This Row],[Cancel_Date]]="","",EOMONTH(tbl_Subscriptions[[#This Row],[Cancel_Date]],0))</f>
        <v>44804</v>
      </c>
    </row>
    <row r="1591" spans="1:10" x14ac:dyDescent="0.25">
      <c r="A1591" t="s">
        <v>3621</v>
      </c>
      <c r="B1591" t="s">
        <v>1200</v>
      </c>
      <c r="C1591" t="s">
        <v>2031</v>
      </c>
      <c r="D1591" s="1">
        <v>44291</v>
      </c>
      <c r="H1591" t="b">
        <v>0</v>
      </c>
      <c r="I1591" s="1">
        <f>EOMONTH(tbl_Subscriptions[[#This Row],[Start_Date]],0)</f>
        <v>44316</v>
      </c>
      <c r="J1591" s="1" t="str">
        <f>IF(tbl_Subscriptions[[#This Row],[Cancel_Date]]="","",EOMONTH(tbl_Subscriptions[[#This Row],[Cancel_Date]],0))</f>
        <v/>
      </c>
    </row>
    <row r="1592" spans="1:10" x14ac:dyDescent="0.25">
      <c r="A1592" t="s">
        <v>3622</v>
      </c>
      <c r="B1592" t="s">
        <v>1488</v>
      </c>
      <c r="C1592" t="s">
        <v>2034</v>
      </c>
      <c r="D1592" s="1">
        <v>44745</v>
      </c>
      <c r="H1592" t="b">
        <v>0</v>
      </c>
      <c r="I1592" s="1">
        <f>EOMONTH(tbl_Subscriptions[[#This Row],[Start_Date]],0)</f>
        <v>44773</v>
      </c>
      <c r="J1592" s="1" t="str">
        <f>IF(tbl_Subscriptions[[#This Row],[Cancel_Date]]="","",EOMONTH(tbl_Subscriptions[[#This Row],[Cancel_Date]],0))</f>
        <v/>
      </c>
    </row>
    <row r="1593" spans="1:10" x14ac:dyDescent="0.25">
      <c r="A1593" t="s">
        <v>3623</v>
      </c>
      <c r="B1593" t="s">
        <v>671</v>
      </c>
      <c r="C1593" t="s">
        <v>2031</v>
      </c>
      <c r="D1593" s="1">
        <v>44938</v>
      </c>
      <c r="E1593">
        <v>45037</v>
      </c>
      <c r="F1593">
        <v>45037</v>
      </c>
      <c r="G1593" t="s">
        <v>2041</v>
      </c>
      <c r="H1593" t="b">
        <v>0</v>
      </c>
      <c r="I1593" s="1">
        <f>EOMONTH(tbl_Subscriptions[[#This Row],[Start_Date]],0)</f>
        <v>44957</v>
      </c>
      <c r="J1593" s="1">
        <f>IF(tbl_Subscriptions[[#This Row],[Cancel_Date]]="","",EOMONTH(tbl_Subscriptions[[#This Row],[Cancel_Date]],0))</f>
        <v>45046</v>
      </c>
    </row>
    <row r="1594" spans="1:10" x14ac:dyDescent="0.25">
      <c r="A1594" t="s">
        <v>3624</v>
      </c>
      <c r="B1594" t="s">
        <v>976</v>
      </c>
      <c r="C1594" t="s">
        <v>2027</v>
      </c>
      <c r="D1594" s="1">
        <v>45046</v>
      </c>
      <c r="E1594">
        <v>45311</v>
      </c>
      <c r="F1594">
        <v>45311</v>
      </c>
      <c r="G1594" t="s">
        <v>2037</v>
      </c>
      <c r="H1594" t="b">
        <v>0</v>
      </c>
      <c r="I1594" s="1">
        <f>EOMONTH(tbl_Subscriptions[[#This Row],[Start_Date]],0)</f>
        <v>45046</v>
      </c>
      <c r="J1594" s="1">
        <f>IF(tbl_Subscriptions[[#This Row],[Cancel_Date]]="","",EOMONTH(tbl_Subscriptions[[#This Row],[Cancel_Date]],0))</f>
        <v>45322</v>
      </c>
    </row>
    <row r="1595" spans="1:10" x14ac:dyDescent="0.25">
      <c r="A1595" t="s">
        <v>3625</v>
      </c>
      <c r="B1595" t="s">
        <v>781</v>
      </c>
      <c r="C1595" t="s">
        <v>2034</v>
      </c>
      <c r="D1595" s="1">
        <v>44392</v>
      </c>
      <c r="H1595" t="b">
        <v>0</v>
      </c>
      <c r="I1595" s="1">
        <f>EOMONTH(tbl_Subscriptions[[#This Row],[Start_Date]],0)</f>
        <v>44408</v>
      </c>
      <c r="J1595" s="1" t="str">
        <f>IF(tbl_Subscriptions[[#This Row],[Cancel_Date]]="","",EOMONTH(tbl_Subscriptions[[#This Row],[Cancel_Date]],0))</f>
        <v/>
      </c>
    </row>
    <row r="1596" spans="1:10" x14ac:dyDescent="0.25">
      <c r="A1596" t="s">
        <v>3626</v>
      </c>
      <c r="B1596" t="s">
        <v>1345</v>
      </c>
      <c r="C1596" t="s">
        <v>2027</v>
      </c>
      <c r="D1596" s="1">
        <v>44249</v>
      </c>
      <c r="H1596" t="b">
        <v>0</v>
      </c>
      <c r="I1596" s="1">
        <f>EOMONTH(tbl_Subscriptions[[#This Row],[Start_Date]],0)</f>
        <v>44255</v>
      </c>
      <c r="J1596" s="1" t="str">
        <f>IF(tbl_Subscriptions[[#This Row],[Cancel_Date]]="","",EOMONTH(tbl_Subscriptions[[#This Row],[Cancel_Date]],0))</f>
        <v/>
      </c>
    </row>
    <row r="1597" spans="1:10" x14ac:dyDescent="0.25">
      <c r="A1597" t="s">
        <v>3627</v>
      </c>
      <c r="B1597" t="s">
        <v>642</v>
      </c>
      <c r="C1597" t="s">
        <v>2031</v>
      </c>
      <c r="D1597" s="1">
        <v>44471</v>
      </c>
      <c r="H1597" t="b">
        <v>1</v>
      </c>
      <c r="I1597" s="1">
        <f>EOMONTH(tbl_Subscriptions[[#This Row],[Start_Date]],0)</f>
        <v>44500</v>
      </c>
      <c r="J1597" s="1" t="str">
        <f>IF(tbl_Subscriptions[[#This Row],[Cancel_Date]]="","",EOMONTH(tbl_Subscriptions[[#This Row],[Cancel_Date]],0))</f>
        <v/>
      </c>
    </row>
    <row r="1598" spans="1:10" x14ac:dyDescent="0.25">
      <c r="A1598" t="s">
        <v>3628</v>
      </c>
      <c r="B1598" t="s">
        <v>674</v>
      </c>
      <c r="C1598" t="s">
        <v>2027</v>
      </c>
      <c r="D1598" s="1">
        <v>44583</v>
      </c>
      <c r="H1598" t="b">
        <v>0</v>
      </c>
      <c r="I1598" s="1">
        <f>EOMONTH(tbl_Subscriptions[[#This Row],[Start_Date]],0)</f>
        <v>44592</v>
      </c>
      <c r="J1598" s="1" t="str">
        <f>IF(tbl_Subscriptions[[#This Row],[Cancel_Date]]="","",EOMONTH(tbl_Subscriptions[[#This Row],[Cancel_Date]],0))</f>
        <v/>
      </c>
    </row>
    <row r="1599" spans="1:10" x14ac:dyDescent="0.25">
      <c r="A1599" t="s">
        <v>3629</v>
      </c>
      <c r="B1599" t="s">
        <v>468</v>
      </c>
      <c r="C1599" t="s">
        <v>2034</v>
      </c>
      <c r="D1599" s="1">
        <v>44886</v>
      </c>
      <c r="E1599">
        <v>45182</v>
      </c>
      <c r="F1599">
        <v>45182</v>
      </c>
      <c r="G1599" t="s">
        <v>2041</v>
      </c>
      <c r="H1599" t="b">
        <v>1</v>
      </c>
      <c r="I1599" s="1">
        <f>EOMONTH(tbl_Subscriptions[[#This Row],[Start_Date]],0)</f>
        <v>44895</v>
      </c>
      <c r="J1599" s="1">
        <f>IF(tbl_Subscriptions[[#This Row],[Cancel_Date]]="","",EOMONTH(tbl_Subscriptions[[#This Row],[Cancel_Date]],0))</f>
        <v>45199</v>
      </c>
    </row>
    <row r="1600" spans="1:10" x14ac:dyDescent="0.25">
      <c r="A1600" t="s">
        <v>3630</v>
      </c>
      <c r="B1600" t="s">
        <v>739</v>
      </c>
      <c r="C1600" t="s">
        <v>2034</v>
      </c>
      <c r="D1600" s="1">
        <v>44816</v>
      </c>
      <c r="H1600" t="b">
        <v>0</v>
      </c>
      <c r="I1600" s="1">
        <f>EOMONTH(tbl_Subscriptions[[#This Row],[Start_Date]],0)</f>
        <v>44834</v>
      </c>
      <c r="J1600" s="1" t="str">
        <f>IF(tbl_Subscriptions[[#This Row],[Cancel_Date]]="","",EOMONTH(tbl_Subscriptions[[#This Row],[Cancel_Date]],0))</f>
        <v/>
      </c>
    </row>
    <row r="1601" spans="1:10" x14ac:dyDescent="0.25">
      <c r="A1601" t="s">
        <v>3631</v>
      </c>
      <c r="B1601" t="s">
        <v>1266</v>
      </c>
      <c r="C1601" t="s">
        <v>2034</v>
      </c>
      <c r="D1601" s="1">
        <v>44814</v>
      </c>
      <c r="H1601" t="b">
        <v>1</v>
      </c>
      <c r="I1601" s="1">
        <f>EOMONTH(tbl_Subscriptions[[#This Row],[Start_Date]],0)</f>
        <v>44834</v>
      </c>
      <c r="J1601" s="1" t="str">
        <f>IF(tbl_Subscriptions[[#This Row],[Cancel_Date]]="","",EOMONTH(tbl_Subscriptions[[#This Row],[Cancel_Date]],0))</f>
        <v/>
      </c>
    </row>
    <row r="1602" spans="1:10" x14ac:dyDescent="0.25">
      <c r="A1602" t="s">
        <v>3632</v>
      </c>
      <c r="B1602" t="s">
        <v>61</v>
      </c>
      <c r="C1602" t="s">
        <v>2027</v>
      </c>
      <c r="D1602" s="1">
        <v>44237</v>
      </c>
      <c r="H1602" t="b">
        <v>0</v>
      </c>
      <c r="I1602" s="1">
        <f>EOMONTH(tbl_Subscriptions[[#This Row],[Start_Date]],0)</f>
        <v>44255</v>
      </c>
      <c r="J1602" s="1" t="str">
        <f>IF(tbl_Subscriptions[[#This Row],[Cancel_Date]]="","",EOMONTH(tbl_Subscriptions[[#This Row],[Cancel_Date]],0))</f>
        <v/>
      </c>
    </row>
    <row r="1603" spans="1:10" x14ac:dyDescent="0.25">
      <c r="A1603" t="s">
        <v>3633</v>
      </c>
      <c r="B1603" t="s">
        <v>282</v>
      </c>
      <c r="C1603" t="s">
        <v>2034</v>
      </c>
      <c r="D1603" s="1">
        <v>45091</v>
      </c>
      <c r="E1603">
        <v>45290</v>
      </c>
      <c r="F1603">
        <v>45290</v>
      </c>
      <c r="G1603" t="s">
        <v>2041</v>
      </c>
      <c r="H1603" t="b">
        <v>0</v>
      </c>
      <c r="I1603" s="1">
        <f>EOMONTH(tbl_Subscriptions[[#This Row],[Start_Date]],0)</f>
        <v>45107</v>
      </c>
      <c r="J1603" s="1">
        <f>IF(tbl_Subscriptions[[#This Row],[Cancel_Date]]="","",EOMONTH(tbl_Subscriptions[[#This Row],[Cancel_Date]],0))</f>
        <v>45291</v>
      </c>
    </row>
    <row r="1604" spans="1:10" x14ac:dyDescent="0.25">
      <c r="A1604" t="s">
        <v>3634</v>
      </c>
      <c r="B1604" t="s">
        <v>1798</v>
      </c>
      <c r="C1604" t="s">
        <v>2027</v>
      </c>
      <c r="D1604" s="1">
        <v>44271</v>
      </c>
      <c r="E1604">
        <v>44377</v>
      </c>
      <c r="F1604">
        <v>44377</v>
      </c>
      <c r="G1604" t="s">
        <v>2041</v>
      </c>
      <c r="H1604" t="b">
        <v>0</v>
      </c>
      <c r="I1604" s="1">
        <f>EOMONTH(tbl_Subscriptions[[#This Row],[Start_Date]],0)</f>
        <v>44286</v>
      </c>
      <c r="J1604" s="1">
        <f>IF(tbl_Subscriptions[[#This Row],[Cancel_Date]]="","",EOMONTH(tbl_Subscriptions[[#This Row],[Cancel_Date]],0))</f>
        <v>44377</v>
      </c>
    </row>
    <row r="1605" spans="1:10" x14ac:dyDescent="0.25">
      <c r="A1605" t="s">
        <v>3635</v>
      </c>
      <c r="B1605" t="s">
        <v>1045</v>
      </c>
      <c r="C1605" t="s">
        <v>2031</v>
      </c>
      <c r="D1605" s="1">
        <v>44389</v>
      </c>
      <c r="H1605" t="b">
        <v>0</v>
      </c>
      <c r="I1605" s="1">
        <f>EOMONTH(tbl_Subscriptions[[#This Row],[Start_Date]],0)</f>
        <v>44408</v>
      </c>
      <c r="J1605" s="1" t="str">
        <f>IF(tbl_Subscriptions[[#This Row],[Cancel_Date]]="","",EOMONTH(tbl_Subscriptions[[#This Row],[Cancel_Date]],0))</f>
        <v/>
      </c>
    </row>
    <row r="1606" spans="1:10" x14ac:dyDescent="0.25">
      <c r="A1606" t="s">
        <v>3636</v>
      </c>
      <c r="B1606" t="s">
        <v>1679</v>
      </c>
      <c r="C1606" t="s">
        <v>2031</v>
      </c>
      <c r="D1606" s="1">
        <v>45020</v>
      </c>
      <c r="E1606">
        <v>45242</v>
      </c>
      <c r="F1606">
        <v>45242</v>
      </c>
      <c r="G1606" t="s">
        <v>2037</v>
      </c>
      <c r="H1606" t="b">
        <v>0</v>
      </c>
      <c r="I1606" s="1">
        <f>EOMONTH(tbl_Subscriptions[[#This Row],[Start_Date]],0)</f>
        <v>45046</v>
      </c>
      <c r="J1606" s="1">
        <f>IF(tbl_Subscriptions[[#This Row],[Cancel_Date]]="","",EOMONTH(tbl_Subscriptions[[#This Row],[Cancel_Date]],0))</f>
        <v>45260</v>
      </c>
    </row>
    <row r="1607" spans="1:10" x14ac:dyDescent="0.25">
      <c r="A1607" t="s">
        <v>3637</v>
      </c>
      <c r="B1607" t="s">
        <v>1310</v>
      </c>
      <c r="C1607" t="s">
        <v>2027</v>
      </c>
      <c r="D1607" s="1">
        <v>44976</v>
      </c>
      <c r="H1607" t="b">
        <v>1</v>
      </c>
      <c r="I1607" s="1">
        <f>EOMONTH(tbl_Subscriptions[[#This Row],[Start_Date]],0)</f>
        <v>44985</v>
      </c>
      <c r="J1607" s="1" t="str">
        <f>IF(tbl_Subscriptions[[#This Row],[Cancel_Date]]="","",EOMONTH(tbl_Subscriptions[[#This Row],[Cancel_Date]],0))</f>
        <v/>
      </c>
    </row>
    <row r="1608" spans="1:10" x14ac:dyDescent="0.25">
      <c r="A1608" t="s">
        <v>3638</v>
      </c>
      <c r="B1608" t="s">
        <v>614</v>
      </c>
      <c r="C1608" t="s">
        <v>2034</v>
      </c>
      <c r="D1608" s="1">
        <v>44798</v>
      </c>
      <c r="E1608">
        <v>45027</v>
      </c>
      <c r="F1608">
        <v>45027</v>
      </c>
      <c r="G1608" t="s">
        <v>2028</v>
      </c>
      <c r="H1608" t="b">
        <v>1</v>
      </c>
      <c r="I1608" s="1">
        <f>EOMONTH(tbl_Subscriptions[[#This Row],[Start_Date]],0)</f>
        <v>44804</v>
      </c>
      <c r="J1608" s="1">
        <f>IF(tbl_Subscriptions[[#This Row],[Cancel_Date]]="","",EOMONTH(tbl_Subscriptions[[#This Row],[Cancel_Date]],0))</f>
        <v>45046</v>
      </c>
    </row>
    <row r="1609" spans="1:10" x14ac:dyDescent="0.25">
      <c r="A1609" t="s">
        <v>3639</v>
      </c>
      <c r="B1609" t="s">
        <v>1058</v>
      </c>
      <c r="C1609" t="s">
        <v>2027</v>
      </c>
      <c r="D1609" s="1">
        <v>44938</v>
      </c>
      <c r="H1609" t="b">
        <v>0</v>
      </c>
      <c r="I1609" s="1">
        <f>EOMONTH(tbl_Subscriptions[[#This Row],[Start_Date]],0)</f>
        <v>44957</v>
      </c>
      <c r="J1609" s="1" t="str">
        <f>IF(tbl_Subscriptions[[#This Row],[Cancel_Date]]="","",EOMONTH(tbl_Subscriptions[[#This Row],[Cancel_Date]],0))</f>
        <v/>
      </c>
    </row>
    <row r="1610" spans="1:10" x14ac:dyDescent="0.25">
      <c r="A1610" t="s">
        <v>3640</v>
      </c>
      <c r="B1610" t="s">
        <v>1376</v>
      </c>
      <c r="C1610" t="s">
        <v>2027</v>
      </c>
      <c r="D1610" s="1">
        <v>44884</v>
      </c>
      <c r="H1610" t="b">
        <v>0</v>
      </c>
      <c r="I1610" s="1">
        <f>EOMONTH(tbl_Subscriptions[[#This Row],[Start_Date]],0)</f>
        <v>44895</v>
      </c>
      <c r="J1610" s="1" t="str">
        <f>IF(tbl_Subscriptions[[#This Row],[Cancel_Date]]="","",EOMONTH(tbl_Subscriptions[[#This Row],[Cancel_Date]],0))</f>
        <v/>
      </c>
    </row>
    <row r="1611" spans="1:10" x14ac:dyDescent="0.25">
      <c r="A1611" t="s">
        <v>3641</v>
      </c>
      <c r="B1611" t="s">
        <v>1506</v>
      </c>
      <c r="C1611" t="s">
        <v>2027</v>
      </c>
      <c r="D1611" s="1">
        <v>44769</v>
      </c>
      <c r="H1611" t="b">
        <v>0</v>
      </c>
      <c r="I1611" s="1">
        <f>EOMONTH(tbl_Subscriptions[[#This Row],[Start_Date]],0)</f>
        <v>44773</v>
      </c>
      <c r="J1611" s="1" t="str">
        <f>IF(tbl_Subscriptions[[#This Row],[Cancel_Date]]="","",EOMONTH(tbl_Subscriptions[[#This Row],[Cancel_Date]],0))</f>
        <v/>
      </c>
    </row>
    <row r="1612" spans="1:10" x14ac:dyDescent="0.25">
      <c r="A1612" t="s">
        <v>3642</v>
      </c>
      <c r="B1612" t="s">
        <v>1101</v>
      </c>
      <c r="C1612" t="s">
        <v>2031</v>
      </c>
      <c r="D1612" s="1">
        <v>44419</v>
      </c>
      <c r="H1612" t="b">
        <v>1</v>
      </c>
      <c r="I1612" s="1">
        <f>EOMONTH(tbl_Subscriptions[[#This Row],[Start_Date]],0)</f>
        <v>44439</v>
      </c>
      <c r="J1612" s="1" t="str">
        <f>IF(tbl_Subscriptions[[#This Row],[Cancel_Date]]="","",EOMONTH(tbl_Subscriptions[[#This Row],[Cancel_Date]],0))</f>
        <v/>
      </c>
    </row>
    <row r="1613" spans="1:10" x14ac:dyDescent="0.25">
      <c r="A1613" t="s">
        <v>3643</v>
      </c>
      <c r="B1613" t="s">
        <v>1031</v>
      </c>
      <c r="C1613" t="s">
        <v>2027</v>
      </c>
      <c r="D1613" s="1">
        <v>44687</v>
      </c>
      <c r="E1613">
        <v>44733</v>
      </c>
      <c r="F1613">
        <v>44733</v>
      </c>
      <c r="G1613" t="s">
        <v>2041</v>
      </c>
      <c r="H1613" t="b">
        <v>1</v>
      </c>
      <c r="I1613" s="1">
        <f>EOMONTH(tbl_Subscriptions[[#This Row],[Start_Date]],0)</f>
        <v>44712</v>
      </c>
      <c r="J1613" s="1">
        <f>IF(tbl_Subscriptions[[#This Row],[Cancel_Date]]="","",EOMONTH(tbl_Subscriptions[[#This Row],[Cancel_Date]],0))</f>
        <v>44742</v>
      </c>
    </row>
    <row r="1614" spans="1:10" x14ac:dyDescent="0.25">
      <c r="A1614" t="s">
        <v>3644</v>
      </c>
      <c r="B1614" t="s">
        <v>195</v>
      </c>
      <c r="C1614" t="s">
        <v>2031</v>
      </c>
      <c r="D1614" s="1">
        <v>44410</v>
      </c>
      <c r="H1614" t="b">
        <v>0</v>
      </c>
      <c r="I1614" s="1">
        <f>EOMONTH(tbl_Subscriptions[[#This Row],[Start_Date]],0)</f>
        <v>44439</v>
      </c>
      <c r="J1614" s="1" t="str">
        <f>IF(tbl_Subscriptions[[#This Row],[Cancel_Date]]="","",EOMONTH(tbl_Subscriptions[[#This Row],[Cancel_Date]],0))</f>
        <v/>
      </c>
    </row>
    <row r="1615" spans="1:10" x14ac:dyDescent="0.25">
      <c r="A1615" t="s">
        <v>3645</v>
      </c>
      <c r="B1615" t="s">
        <v>81</v>
      </c>
      <c r="C1615" t="s">
        <v>2027</v>
      </c>
      <c r="D1615" s="1">
        <v>45087</v>
      </c>
      <c r="H1615" t="b">
        <v>1</v>
      </c>
      <c r="I1615" s="1">
        <f>EOMONTH(tbl_Subscriptions[[#This Row],[Start_Date]],0)</f>
        <v>45107</v>
      </c>
      <c r="J1615" s="1" t="str">
        <f>IF(tbl_Subscriptions[[#This Row],[Cancel_Date]]="","",EOMONTH(tbl_Subscriptions[[#This Row],[Cancel_Date]],0))</f>
        <v/>
      </c>
    </row>
    <row r="1616" spans="1:10" x14ac:dyDescent="0.25">
      <c r="A1616" t="s">
        <v>3646</v>
      </c>
      <c r="B1616" t="s">
        <v>976</v>
      </c>
      <c r="C1616" t="s">
        <v>2031</v>
      </c>
      <c r="D1616" s="1">
        <v>44537</v>
      </c>
      <c r="E1616">
        <v>44798</v>
      </c>
      <c r="F1616">
        <v>44798</v>
      </c>
      <c r="G1616" t="s">
        <v>2041</v>
      </c>
      <c r="H1616" t="b">
        <v>1</v>
      </c>
      <c r="I1616" s="1">
        <f>EOMONTH(tbl_Subscriptions[[#This Row],[Start_Date]],0)</f>
        <v>44561</v>
      </c>
      <c r="J1616" s="1">
        <f>IF(tbl_Subscriptions[[#This Row],[Cancel_Date]]="","",EOMONTH(tbl_Subscriptions[[#This Row],[Cancel_Date]],0))</f>
        <v>44804</v>
      </c>
    </row>
    <row r="1617" spans="1:10" x14ac:dyDescent="0.25">
      <c r="A1617" t="s">
        <v>3647</v>
      </c>
      <c r="B1617" t="s">
        <v>1021</v>
      </c>
      <c r="C1617" t="s">
        <v>2027</v>
      </c>
      <c r="D1617" s="1">
        <v>44507</v>
      </c>
      <c r="E1617">
        <v>44691</v>
      </c>
      <c r="F1617">
        <v>44691</v>
      </c>
      <c r="G1617" t="s">
        <v>2028</v>
      </c>
      <c r="H1617" t="b">
        <v>1</v>
      </c>
      <c r="I1617" s="1">
        <f>EOMONTH(tbl_Subscriptions[[#This Row],[Start_Date]],0)</f>
        <v>44530</v>
      </c>
      <c r="J1617" s="1">
        <f>IF(tbl_Subscriptions[[#This Row],[Cancel_Date]]="","",EOMONTH(tbl_Subscriptions[[#This Row],[Cancel_Date]],0))</f>
        <v>44712</v>
      </c>
    </row>
    <row r="1618" spans="1:10" x14ac:dyDescent="0.25">
      <c r="A1618" t="s">
        <v>3648</v>
      </c>
      <c r="B1618" t="s">
        <v>579</v>
      </c>
      <c r="C1618" t="s">
        <v>2027</v>
      </c>
      <c r="D1618" s="1">
        <v>44212</v>
      </c>
      <c r="E1618">
        <v>44261</v>
      </c>
      <c r="F1618">
        <v>44261</v>
      </c>
      <c r="G1618" t="s">
        <v>2028</v>
      </c>
      <c r="H1618" t="b">
        <v>1</v>
      </c>
      <c r="I1618" s="1">
        <f>EOMONTH(tbl_Subscriptions[[#This Row],[Start_Date]],0)</f>
        <v>44227</v>
      </c>
      <c r="J1618" s="1">
        <f>IF(tbl_Subscriptions[[#This Row],[Cancel_Date]]="","",EOMONTH(tbl_Subscriptions[[#This Row],[Cancel_Date]],0))</f>
        <v>44286</v>
      </c>
    </row>
    <row r="1619" spans="1:10" x14ac:dyDescent="0.25">
      <c r="A1619" t="s">
        <v>3649</v>
      </c>
      <c r="B1619" t="s">
        <v>1349</v>
      </c>
      <c r="C1619" t="s">
        <v>2034</v>
      </c>
      <c r="D1619" s="1">
        <v>44413</v>
      </c>
      <c r="H1619" t="b">
        <v>0</v>
      </c>
      <c r="I1619" s="1">
        <f>EOMONTH(tbl_Subscriptions[[#This Row],[Start_Date]],0)</f>
        <v>44439</v>
      </c>
      <c r="J1619" s="1" t="str">
        <f>IF(tbl_Subscriptions[[#This Row],[Cancel_Date]]="","",EOMONTH(tbl_Subscriptions[[#This Row],[Cancel_Date]],0))</f>
        <v/>
      </c>
    </row>
    <row r="1620" spans="1:10" x14ac:dyDescent="0.25">
      <c r="A1620" t="s">
        <v>3650</v>
      </c>
      <c r="B1620" t="s">
        <v>1288</v>
      </c>
      <c r="C1620" t="s">
        <v>2034</v>
      </c>
      <c r="D1620" s="1">
        <v>44391</v>
      </c>
      <c r="H1620" t="b">
        <v>1</v>
      </c>
      <c r="I1620" s="1">
        <f>EOMONTH(tbl_Subscriptions[[#This Row],[Start_Date]],0)</f>
        <v>44408</v>
      </c>
      <c r="J1620" s="1" t="str">
        <f>IF(tbl_Subscriptions[[#This Row],[Cancel_Date]]="","",EOMONTH(tbl_Subscriptions[[#This Row],[Cancel_Date]],0))</f>
        <v/>
      </c>
    </row>
    <row r="1621" spans="1:10" x14ac:dyDescent="0.25">
      <c r="A1621" t="s">
        <v>3651</v>
      </c>
      <c r="B1621" t="s">
        <v>1331</v>
      </c>
      <c r="C1621" t="s">
        <v>2027</v>
      </c>
      <c r="D1621" s="1">
        <v>44956</v>
      </c>
      <c r="E1621">
        <v>45233</v>
      </c>
      <c r="F1621">
        <v>45233</v>
      </c>
      <c r="G1621" t="s">
        <v>2037</v>
      </c>
      <c r="H1621" t="b">
        <v>0</v>
      </c>
      <c r="I1621" s="1">
        <f>EOMONTH(tbl_Subscriptions[[#This Row],[Start_Date]],0)</f>
        <v>44957</v>
      </c>
      <c r="J1621" s="1">
        <f>IF(tbl_Subscriptions[[#This Row],[Cancel_Date]]="","",EOMONTH(tbl_Subscriptions[[#This Row],[Cancel_Date]],0))</f>
        <v>45260</v>
      </c>
    </row>
    <row r="1622" spans="1:10" x14ac:dyDescent="0.25">
      <c r="A1622" t="s">
        <v>3652</v>
      </c>
      <c r="B1622" t="s">
        <v>1840</v>
      </c>
      <c r="C1622" t="s">
        <v>2027</v>
      </c>
      <c r="D1622" s="1">
        <v>44317</v>
      </c>
      <c r="E1622">
        <v>44521</v>
      </c>
      <c r="F1622">
        <v>44521</v>
      </c>
      <c r="G1622" t="s">
        <v>2041</v>
      </c>
      <c r="H1622" t="b">
        <v>0</v>
      </c>
      <c r="I1622" s="1">
        <f>EOMONTH(tbl_Subscriptions[[#This Row],[Start_Date]],0)</f>
        <v>44347</v>
      </c>
      <c r="J1622" s="1">
        <f>IF(tbl_Subscriptions[[#This Row],[Cancel_Date]]="","",EOMONTH(tbl_Subscriptions[[#This Row],[Cancel_Date]],0))</f>
        <v>44530</v>
      </c>
    </row>
    <row r="1623" spans="1:10" x14ac:dyDescent="0.25">
      <c r="A1623" t="s">
        <v>3653</v>
      </c>
      <c r="B1623" t="s">
        <v>973</v>
      </c>
      <c r="C1623" t="s">
        <v>2027</v>
      </c>
      <c r="D1623" s="1">
        <v>44961</v>
      </c>
      <c r="H1623" t="b">
        <v>0</v>
      </c>
      <c r="I1623" s="1">
        <f>EOMONTH(tbl_Subscriptions[[#This Row],[Start_Date]],0)</f>
        <v>44985</v>
      </c>
      <c r="J1623" s="1" t="str">
        <f>IF(tbl_Subscriptions[[#This Row],[Cancel_Date]]="","",EOMONTH(tbl_Subscriptions[[#This Row],[Cancel_Date]],0))</f>
        <v/>
      </c>
    </row>
    <row r="1624" spans="1:10" x14ac:dyDescent="0.25">
      <c r="A1624" t="s">
        <v>3654</v>
      </c>
      <c r="B1624" t="s">
        <v>1374</v>
      </c>
      <c r="C1624" t="s">
        <v>2027</v>
      </c>
      <c r="D1624" s="1">
        <v>44969</v>
      </c>
      <c r="H1624" t="b">
        <v>0</v>
      </c>
      <c r="I1624" s="1">
        <f>EOMONTH(tbl_Subscriptions[[#This Row],[Start_Date]],0)</f>
        <v>44985</v>
      </c>
      <c r="J1624" s="1" t="str">
        <f>IF(tbl_Subscriptions[[#This Row],[Cancel_Date]]="","",EOMONTH(tbl_Subscriptions[[#This Row],[Cancel_Date]],0))</f>
        <v/>
      </c>
    </row>
    <row r="1625" spans="1:10" x14ac:dyDescent="0.25">
      <c r="A1625" t="s">
        <v>3655</v>
      </c>
      <c r="B1625" t="s">
        <v>1569</v>
      </c>
      <c r="C1625" t="s">
        <v>2034</v>
      </c>
      <c r="D1625" s="1">
        <v>44687</v>
      </c>
      <c r="H1625" t="b">
        <v>1</v>
      </c>
      <c r="I1625" s="1">
        <f>EOMONTH(tbl_Subscriptions[[#This Row],[Start_Date]],0)</f>
        <v>44712</v>
      </c>
      <c r="J1625" s="1" t="str">
        <f>IF(tbl_Subscriptions[[#This Row],[Cancel_Date]]="","",EOMONTH(tbl_Subscriptions[[#This Row],[Cancel_Date]],0))</f>
        <v/>
      </c>
    </row>
    <row r="1626" spans="1:10" x14ac:dyDescent="0.25">
      <c r="A1626" t="s">
        <v>3656</v>
      </c>
      <c r="B1626" t="s">
        <v>868</v>
      </c>
      <c r="C1626" t="s">
        <v>2031</v>
      </c>
      <c r="D1626" s="1">
        <v>44445</v>
      </c>
      <c r="E1626">
        <v>44525</v>
      </c>
      <c r="F1626">
        <v>44525</v>
      </c>
      <c r="G1626" t="s">
        <v>2037</v>
      </c>
      <c r="H1626" t="b">
        <v>0</v>
      </c>
      <c r="I1626" s="1">
        <f>EOMONTH(tbl_Subscriptions[[#This Row],[Start_Date]],0)</f>
        <v>44469</v>
      </c>
      <c r="J1626" s="1">
        <f>IF(tbl_Subscriptions[[#This Row],[Cancel_Date]]="","",EOMONTH(tbl_Subscriptions[[#This Row],[Cancel_Date]],0))</f>
        <v>44530</v>
      </c>
    </row>
    <row r="1627" spans="1:10" x14ac:dyDescent="0.25">
      <c r="A1627" t="s">
        <v>3657</v>
      </c>
      <c r="B1627" t="s">
        <v>1297</v>
      </c>
      <c r="C1627" t="s">
        <v>2027</v>
      </c>
      <c r="D1627" s="1">
        <v>44909</v>
      </c>
      <c r="H1627" t="b">
        <v>0</v>
      </c>
      <c r="I1627" s="1">
        <f>EOMONTH(tbl_Subscriptions[[#This Row],[Start_Date]],0)</f>
        <v>44926</v>
      </c>
      <c r="J1627" s="1" t="str">
        <f>IF(tbl_Subscriptions[[#This Row],[Cancel_Date]]="","",EOMONTH(tbl_Subscriptions[[#This Row],[Cancel_Date]],0))</f>
        <v/>
      </c>
    </row>
    <row r="1628" spans="1:10" x14ac:dyDescent="0.25">
      <c r="A1628" t="s">
        <v>3658</v>
      </c>
      <c r="B1628" t="s">
        <v>622</v>
      </c>
      <c r="C1628" t="s">
        <v>2034</v>
      </c>
      <c r="D1628" s="1">
        <v>44815</v>
      </c>
      <c r="E1628">
        <v>44863</v>
      </c>
      <c r="F1628">
        <v>44863</v>
      </c>
      <c r="G1628" t="s">
        <v>2041</v>
      </c>
      <c r="H1628" t="b">
        <v>0</v>
      </c>
      <c r="I1628" s="1">
        <f>EOMONTH(tbl_Subscriptions[[#This Row],[Start_Date]],0)</f>
        <v>44834</v>
      </c>
      <c r="J1628" s="1">
        <f>IF(tbl_Subscriptions[[#This Row],[Cancel_Date]]="","",EOMONTH(tbl_Subscriptions[[#This Row],[Cancel_Date]],0))</f>
        <v>44865</v>
      </c>
    </row>
    <row r="1629" spans="1:10" x14ac:dyDescent="0.25">
      <c r="A1629" t="s">
        <v>3659</v>
      </c>
      <c r="B1629" t="s">
        <v>1552</v>
      </c>
      <c r="C1629" t="s">
        <v>2027</v>
      </c>
      <c r="D1629" s="1">
        <v>44917</v>
      </c>
      <c r="H1629" t="b">
        <v>1</v>
      </c>
      <c r="I1629" s="1">
        <f>EOMONTH(tbl_Subscriptions[[#This Row],[Start_Date]],0)</f>
        <v>44926</v>
      </c>
      <c r="J1629" s="1" t="str">
        <f>IF(tbl_Subscriptions[[#This Row],[Cancel_Date]]="","",EOMONTH(tbl_Subscriptions[[#This Row],[Cancel_Date]],0))</f>
        <v/>
      </c>
    </row>
    <row r="1630" spans="1:10" x14ac:dyDescent="0.25">
      <c r="A1630" t="s">
        <v>3660</v>
      </c>
      <c r="B1630" t="s">
        <v>1833</v>
      </c>
      <c r="C1630" t="s">
        <v>2027</v>
      </c>
      <c r="D1630" s="1">
        <v>44406</v>
      </c>
      <c r="H1630" t="b">
        <v>0</v>
      </c>
      <c r="I1630" s="1">
        <f>EOMONTH(tbl_Subscriptions[[#This Row],[Start_Date]],0)</f>
        <v>44408</v>
      </c>
      <c r="J1630" s="1" t="str">
        <f>IF(tbl_Subscriptions[[#This Row],[Cancel_Date]]="","",EOMONTH(tbl_Subscriptions[[#This Row],[Cancel_Date]],0))</f>
        <v/>
      </c>
    </row>
    <row r="1631" spans="1:10" x14ac:dyDescent="0.25">
      <c r="A1631" t="s">
        <v>3661</v>
      </c>
      <c r="B1631" t="s">
        <v>1760</v>
      </c>
      <c r="C1631" t="s">
        <v>2031</v>
      </c>
      <c r="D1631" s="1">
        <v>44603</v>
      </c>
      <c r="E1631">
        <v>44792</v>
      </c>
      <c r="F1631">
        <v>44792</v>
      </c>
      <c r="G1631" t="s">
        <v>2028</v>
      </c>
      <c r="H1631" t="b">
        <v>0</v>
      </c>
      <c r="I1631" s="1">
        <f>EOMONTH(tbl_Subscriptions[[#This Row],[Start_Date]],0)</f>
        <v>44620</v>
      </c>
      <c r="J1631" s="1">
        <f>IF(tbl_Subscriptions[[#This Row],[Cancel_Date]]="","",EOMONTH(tbl_Subscriptions[[#This Row],[Cancel_Date]],0))</f>
        <v>44804</v>
      </c>
    </row>
    <row r="1632" spans="1:10" x14ac:dyDescent="0.25">
      <c r="A1632" t="s">
        <v>3662</v>
      </c>
      <c r="B1632" t="s">
        <v>624</v>
      </c>
      <c r="C1632" t="s">
        <v>2027</v>
      </c>
      <c r="D1632" s="1">
        <v>44442</v>
      </c>
      <c r="H1632" t="b">
        <v>0</v>
      </c>
      <c r="I1632" s="1">
        <f>EOMONTH(tbl_Subscriptions[[#This Row],[Start_Date]],0)</f>
        <v>44469</v>
      </c>
      <c r="J1632" s="1" t="str">
        <f>IF(tbl_Subscriptions[[#This Row],[Cancel_Date]]="","",EOMONTH(tbl_Subscriptions[[#This Row],[Cancel_Date]],0))</f>
        <v/>
      </c>
    </row>
    <row r="1633" spans="1:10" x14ac:dyDescent="0.25">
      <c r="A1633" t="s">
        <v>3663</v>
      </c>
      <c r="B1633" t="s">
        <v>1779</v>
      </c>
      <c r="C1633" t="s">
        <v>2027</v>
      </c>
      <c r="D1633" s="1">
        <v>44762</v>
      </c>
      <c r="H1633" t="b">
        <v>0</v>
      </c>
      <c r="I1633" s="1">
        <f>EOMONTH(tbl_Subscriptions[[#This Row],[Start_Date]],0)</f>
        <v>44773</v>
      </c>
      <c r="J1633" s="1" t="str">
        <f>IF(tbl_Subscriptions[[#This Row],[Cancel_Date]]="","",EOMONTH(tbl_Subscriptions[[#This Row],[Cancel_Date]],0))</f>
        <v/>
      </c>
    </row>
    <row r="1634" spans="1:10" x14ac:dyDescent="0.25">
      <c r="A1634" t="s">
        <v>3664</v>
      </c>
      <c r="B1634" t="s">
        <v>1855</v>
      </c>
      <c r="C1634" t="s">
        <v>2031</v>
      </c>
      <c r="D1634" s="1">
        <v>44526</v>
      </c>
      <c r="E1634">
        <v>44795</v>
      </c>
      <c r="F1634">
        <v>44795</v>
      </c>
      <c r="G1634" t="s">
        <v>2028</v>
      </c>
      <c r="H1634" t="b">
        <v>0</v>
      </c>
      <c r="I1634" s="1">
        <f>EOMONTH(tbl_Subscriptions[[#This Row],[Start_Date]],0)</f>
        <v>44530</v>
      </c>
      <c r="J1634" s="1">
        <f>IF(tbl_Subscriptions[[#This Row],[Cancel_Date]]="","",EOMONTH(tbl_Subscriptions[[#This Row],[Cancel_Date]],0))</f>
        <v>44804</v>
      </c>
    </row>
    <row r="1635" spans="1:10" x14ac:dyDescent="0.25">
      <c r="A1635" t="s">
        <v>3665</v>
      </c>
      <c r="B1635" t="s">
        <v>848</v>
      </c>
      <c r="C1635" t="s">
        <v>2031</v>
      </c>
      <c r="D1635" s="1">
        <v>44991</v>
      </c>
      <c r="E1635">
        <v>45180</v>
      </c>
      <c r="F1635">
        <v>45180</v>
      </c>
      <c r="G1635" t="s">
        <v>2028</v>
      </c>
      <c r="H1635" t="b">
        <v>0</v>
      </c>
      <c r="I1635" s="1">
        <f>EOMONTH(tbl_Subscriptions[[#This Row],[Start_Date]],0)</f>
        <v>45016</v>
      </c>
      <c r="J1635" s="1">
        <f>IF(tbl_Subscriptions[[#This Row],[Cancel_Date]]="","",EOMONTH(tbl_Subscriptions[[#This Row],[Cancel_Date]],0))</f>
        <v>45199</v>
      </c>
    </row>
    <row r="1636" spans="1:10" x14ac:dyDescent="0.25">
      <c r="A1636" t="s">
        <v>3666</v>
      </c>
      <c r="B1636" t="s">
        <v>1505</v>
      </c>
      <c r="C1636" t="s">
        <v>2031</v>
      </c>
      <c r="D1636" s="1">
        <v>44486</v>
      </c>
      <c r="H1636" t="b">
        <v>0</v>
      </c>
      <c r="I1636" s="1">
        <f>EOMONTH(tbl_Subscriptions[[#This Row],[Start_Date]],0)</f>
        <v>44500</v>
      </c>
      <c r="J1636" s="1" t="str">
        <f>IF(tbl_Subscriptions[[#This Row],[Cancel_Date]]="","",EOMONTH(tbl_Subscriptions[[#This Row],[Cancel_Date]],0))</f>
        <v/>
      </c>
    </row>
    <row r="1637" spans="1:10" x14ac:dyDescent="0.25">
      <c r="A1637" t="s">
        <v>3667</v>
      </c>
      <c r="B1637" t="s">
        <v>1241</v>
      </c>
      <c r="C1637" t="s">
        <v>2031</v>
      </c>
      <c r="D1637" s="1">
        <v>44586</v>
      </c>
      <c r="E1637">
        <v>44723</v>
      </c>
      <c r="F1637">
        <v>44723</v>
      </c>
      <c r="G1637" t="s">
        <v>2041</v>
      </c>
      <c r="H1637" t="b">
        <v>0</v>
      </c>
      <c r="I1637" s="1">
        <f>EOMONTH(tbl_Subscriptions[[#This Row],[Start_Date]],0)</f>
        <v>44592</v>
      </c>
      <c r="J1637" s="1">
        <f>IF(tbl_Subscriptions[[#This Row],[Cancel_Date]]="","",EOMONTH(tbl_Subscriptions[[#This Row],[Cancel_Date]],0))</f>
        <v>44742</v>
      </c>
    </row>
    <row r="1638" spans="1:10" x14ac:dyDescent="0.25">
      <c r="A1638" t="s">
        <v>3668</v>
      </c>
      <c r="B1638" t="s">
        <v>1313</v>
      </c>
      <c r="C1638" t="s">
        <v>2034</v>
      </c>
      <c r="D1638" s="1">
        <v>44674</v>
      </c>
      <c r="E1638">
        <v>44850</v>
      </c>
      <c r="F1638">
        <v>44850</v>
      </c>
      <c r="G1638" t="s">
        <v>2041</v>
      </c>
      <c r="H1638" t="b">
        <v>1</v>
      </c>
      <c r="I1638" s="1">
        <f>EOMONTH(tbl_Subscriptions[[#This Row],[Start_Date]],0)</f>
        <v>44681</v>
      </c>
      <c r="J1638" s="1">
        <f>IF(tbl_Subscriptions[[#This Row],[Cancel_Date]]="","",EOMONTH(tbl_Subscriptions[[#This Row],[Cancel_Date]],0))</f>
        <v>44865</v>
      </c>
    </row>
    <row r="1639" spans="1:10" x14ac:dyDescent="0.25">
      <c r="A1639" t="s">
        <v>3669</v>
      </c>
      <c r="B1639" t="s">
        <v>764</v>
      </c>
      <c r="C1639" t="s">
        <v>2034</v>
      </c>
      <c r="D1639" s="1">
        <v>44743</v>
      </c>
      <c r="H1639" t="b">
        <v>0</v>
      </c>
      <c r="I1639" s="1">
        <f>EOMONTH(tbl_Subscriptions[[#This Row],[Start_Date]],0)</f>
        <v>44773</v>
      </c>
      <c r="J1639" s="1" t="str">
        <f>IF(tbl_Subscriptions[[#This Row],[Cancel_Date]]="","",EOMONTH(tbl_Subscriptions[[#This Row],[Cancel_Date]],0))</f>
        <v/>
      </c>
    </row>
    <row r="1640" spans="1:10" x14ac:dyDescent="0.25">
      <c r="A1640" t="s">
        <v>3670</v>
      </c>
      <c r="B1640" t="s">
        <v>576</v>
      </c>
      <c r="C1640" t="s">
        <v>2034</v>
      </c>
      <c r="D1640" s="1">
        <v>44861</v>
      </c>
      <c r="H1640" t="b">
        <v>0</v>
      </c>
      <c r="I1640" s="1">
        <f>EOMONTH(tbl_Subscriptions[[#This Row],[Start_Date]],0)</f>
        <v>44865</v>
      </c>
      <c r="J1640" s="1" t="str">
        <f>IF(tbl_Subscriptions[[#This Row],[Cancel_Date]]="","",EOMONTH(tbl_Subscriptions[[#This Row],[Cancel_Date]],0))</f>
        <v/>
      </c>
    </row>
    <row r="1641" spans="1:10" x14ac:dyDescent="0.25">
      <c r="A1641" t="s">
        <v>3671</v>
      </c>
      <c r="B1641" t="s">
        <v>82</v>
      </c>
      <c r="C1641" t="s">
        <v>2027</v>
      </c>
      <c r="D1641" s="1">
        <v>44564</v>
      </c>
      <c r="H1641" t="b">
        <v>0</v>
      </c>
      <c r="I1641" s="1">
        <f>EOMONTH(tbl_Subscriptions[[#This Row],[Start_Date]],0)</f>
        <v>44592</v>
      </c>
      <c r="J1641" s="1" t="str">
        <f>IF(tbl_Subscriptions[[#This Row],[Cancel_Date]]="","",EOMONTH(tbl_Subscriptions[[#This Row],[Cancel_Date]],0))</f>
        <v/>
      </c>
    </row>
    <row r="1642" spans="1:10" x14ac:dyDescent="0.25">
      <c r="A1642" t="s">
        <v>3672</v>
      </c>
      <c r="B1642" t="s">
        <v>1272</v>
      </c>
      <c r="C1642" t="s">
        <v>2031</v>
      </c>
      <c r="D1642" s="1">
        <v>44512</v>
      </c>
      <c r="E1642">
        <v>44622</v>
      </c>
      <c r="F1642">
        <v>44622</v>
      </c>
      <c r="G1642" t="s">
        <v>2041</v>
      </c>
      <c r="H1642" t="b">
        <v>0</v>
      </c>
      <c r="I1642" s="1">
        <f>EOMONTH(tbl_Subscriptions[[#This Row],[Start_Date]],0)</f>
        <v>44530</v>
      </c>
      <c r="J1642" s="1">
        <f>IF(tbl_Subscriptions[[#This Row],[Cancel_Date]]="","",EOMONTH(tbl_Subscriptions[[#This Row],[Cancel_Date]],0))</f>
        <v>44651</v>
      </c>
    </row>
    <row r="1643" spans="1:10" x14ac:dyDescent="0.25">
      <c r="A1643" t="s">
        <v>3673</v>
      </c>
      <c r="B1643" t="s">
        <v>960</v>
      </c>
      <c r="C1643" t="s">
        <v>2031</v>
      </c>
      <c r="D1643" s="1">
        <v>44464</v>
      </c>
      <c r="E1643">
        <v>44757</v>
      </c>
      <c r="F1643">
        <v>44757</v>
      </c>
      <c r="G1643" t="s">
        <v>2028</v>
      </c>
      <c r="H1643" t="b">
        <v>0</v>
      </c>
      <c r="I1643" s="1">
        <f>EOMONTH(tbl_Subscriptions[[#This Row],[Start_Date]],0)</f>
        <v>44469</v>
      </c>
      <c r="J1643" s="1">
        <f>IF(tbl_Subscriptions[[#This Row],[Cancel_Date]]="","",EOMONTH(tbl_Subscriptions[[#This Row],[Cancel_Date]],0))</f>
        <v>44773</v>
      </c>
    </row>
    <row r="1644" spans="1:10" x14ac:dyDescent="0.25">
      <c r="A1644" t="s">
        <v>3674</v>
      </c>
      <c r="B1644" t="s">
        <v>1994</v>
      </c>
      <c r="C1644" t="s">
        <v>2034</v>
      </c>
      <c r="D1644" s="1">
        <v>44565</v>
      </c>
      <c r="E1644">
        <v>44774</v>
      </c>
      <c r="F1644">
        <v>44774</v>
      </c>
      <c r="G1644" t="s">
        <v>2037</v>
      </c>
      <c r="H1644" t="b">
        <v>0</v>
      </c>
      <c r="I1644" s="1">
        <f>EOMONTH(tbl_Subscriptions[[#This Row],[Start_Date]],0)</f>
        <v>44592</v>
      </c>
      <c r="J1644" s="1">
        <f>IF(tbl_Subscriptions[[#This Row],[Cancel_Date]]="","",EOMONTH(tbl_Subscriptions[[#This Row],[Cancel_Date]],0))</f>
        <v>44804</v>
      </c>
    </row>
    <row r="1645" spans="1:10" x14ac:dyDescent="0.25">
      <c r="A1645" t="s">
        <v>3675</v>
      </c>
      <c r="B1645" t="s">
        <v>267</v>
      </c>
      <c r="C1645" t="s">
        <v>2027</v>
      </c>
      <c r="D1645" s="1">
        <v>44722</v>
      </c>
      <c r="E1645">
        <v>44824</v>
      </c>
      <c r="F1645">
        <v>44824</v>
      </c>
      <c r="G1645" t="s">
        <v>2037</v>
      </c>
      <c r="H1645" t="b">
        <v>0</v>
      </c>
      <c r="I1645" s="1">
        <f>EOMONTH(tbl_Subscriptions[[#This Row],[Start_Date]],0)</f>
        <v>44742</v>
      </c>
      <c r="J1645" s="1">
        <f>IF(tbl_Subscriptions[[#This Row],[Cancel_Date]]="","",EOMONTH(tbl_Subscriptions[[#This Row],[Cancel_Date]],0))</f>
        <v>44834</v>
      </c>
    </row>
    <row r="1646" spans="1:10" x14ac:dyDescent="0.25">
      <c r="A1646" t="s">
        <v>3676</v>
      </c>
      <c r="B1646" t="s">
        <v>1288</v>
      </c>
      <c r="C1646" t="s">
        <v>2027</v>
      </c>
      <c r="D1646" s="1">
        <v>44706</v>
      </c>
      <c r="H1646" t="b">
        <v>0</v>
      </c>
      <c r="I1646" s="1">
        <f>EOMONTH(tbl_Subscriptions[[#This Row],[Start_Date]],0)</f>
        <v>44712</v>
      </c>
      <c r="J1646" s="1" t="str">
        <f>IF(tbl_Subscriptions[[#This Row],[Cancel_Date]]="","",EOMONTH(tbl_Subscriptions[[#This Row],[Cancel_Date]],0))</f>
        <v/>
      </c>
    </row>
    <row r="1647" spans="1:10" x14ac:dyDescent="0.25">
      <c r="A1647" t="s">
        <v>3677</v>
      </c>
      <c r="B1647" t="s">
        <v>958</v>
      </c>
      <c r="C1647" t="s">
        <v>2027</v>
      </c>
      <c r="D1647" s="1">
        <v>44674</v>
      </c>
      <c r="H1647" t="b">
        <v>1</v>
      </c>
      <c r="I1647" s="1">
        <f>EOMONTH(tbl_Subscriptions[[#This Row],[Start_Date]],0)</f>
        <v>44681</v>
      </c>
      <c r="J1647" s="1" t="str">
        <f>IF(tbl_Subscriptions[[#This Row],[Cancel_Date]]="","",EOMONTH(tbl_Subscriptions[[#This Row],[Cancel_Date]],0))</f>
        <v/>
      </c>
    </row>
    <row r="1648" spans="1:10" x14ac:dyDescent="0.25">
      <c r="A1648" t="s">
        <v>3678</v>
      </c>
      <c r="B1648" t="s">
        <v>1629</v>
      </c>
      <c r="C1648" t="s">
        <v>2034</v>
      </c>
      <c r="D1648" s="1">
        <v>44297</v>
      </c>
      <c r="E1648">
        <v>44486</v>
      </c>
      <c r="F1648">
        <v>44486</v>
      </c>
      <c r="G1648" t="s">
        <v>2037</v>
      </c>
      <c r="H1648" t="b">
        <v>0</v>
      </c>
      <c r="I1648" s="1">
        <f>EOMONTH(tbl_Subscriptions[[#This Row],[Start_Date]],0)</f>
        <v>44316</v>
      </c>
      <c r="J1648" s="1">
        <f>IF(tbl_Subscriptions[[#This Row],[Cancel_Date]]="","",EOMONTH(tbl_Subscriptions[[#This Row],[Cancel_Date]],0))</f>
        <v>44500</v>
      </c>
    </row>
    <row r="1649" spans="1:10" x14ac:dyDescent="0.25">
      <c r="A1649" t="s">
        <v>3679</v>
      </c>
      <c r="B1649" t="s">
        <v>175</v>
      </c>
      <c r="C1649" t="s">
        <v>2027</v>
      </c>
      <c r="D1649" s="1">
        <v>45019</v>
      </c>
      <c r="H1649" t="b">
        <v>1</v>
      </c>
      <c r="I1649" s="1">
        <f>EOMONTH(tbl_Subscriptions[[#This Row],[Start_Date]],0)</f>
        <v>45046</v>
      </c>
      <c r="J1649" s="1" t="str">
        <f>IF(tbl_Subscriptions[[#This Row],[Cancel_Date]]="","",EOMONTH(tbl_Subscriptions[[#This Row],[Cancel_Date]],0))</f>
        <v/>
      </c>
    </row>
    <row r="1650" spans="1:10" x14ac:dyDescent="0.25">
      <c r="A1650" t="s">
        <v>3680</v>
      </c>
      <c r="B1650" t="s">
        <v>753</v>
      </c>
      <c r="C1650" t="s">
        <v>2027</v>
      </c>
      <c r="D1650" s="1">
        <v>44936</v>
      </c>
      <c r="H1650" t="b">
        <v>0</v>
      </c>
      <c r="I1650" s="1">
        <f>EOMONTH(tbl_Subscriptions[[#This Row],[Start_Date]],0)</f>
        <v>44957</v>
      </c>
      <c r="J1650" s="1" t="str">
        <f>IF(tbl_Subscriptions[[#This Row],[Cancel_Date]]="","",EOMONTH(tbl_Subscriptions[[#This Row],[Cancel_Date]],0))</f>
        <v/>
      </c>
    </row>
    <row r="1651" spans="1:10" x14ac:dyDescent="0.25">
      <c r="A1651" t="s">
        <v>3681</v>
      </c>
      <c r="B1651" t="s">
        <v>1744</v>
      </c>
      <c r="C1651" t="s">
        <v>2027</v>
      </c>
      <c r="D1651" s="1">
        <v>44677</v>
      </c>
      <c r="E1651">
        <v>44721</v>
      </c>
      <c r="F1651">
        <v>44721</v>
      </c>
      <c r="G1651" t="s">
        <v>2041</v>
      </c>
      <c r="H1651" t="b">
        <v>0</v>
      </c>
      <c r="I1651" s="1">
        <f>EOMONTH(tbl_Subscriptions[[#This Row],[Start_Date]],0)</f>
        <v>44681</v>
      </c>
      <c r="J1651" s="1">
        <f>IF(tbl_Subscriptions[[#This Row],[Cancel_Date]]="","",EOMONTH(tbl_Subscriptions[[#This Row],[Cancel_Date]],0))</f>
        <v>44742</v>
      </c>
    </row>
    <row r="1652" spans="1:10" x14ac:dyDescent="0.25">
      <c r="A1652" t="s">
        <v>3682</v>
      </c>
      <c r="B1652" t="s">
        <v>1003</v>
      </c>
      <c r="C1652" t="s">
        <v>2031</v>
      </c>
      <c r="D1652" s="1">
        <v>44976</v>
      </c>
      <c r="H1652" t="b">
        <v>0</v>
      </c>
      <c r="I1652" s="1">
        <f>EOMONTH(tbl_Subscriptions[[#This Row],[Start_Date]],0)</f>
        <v>44985</v>
      </c>
      <c r="J1652" s="1" t="str">
        <f>IF(tbl_Subscriptions[[#This Row],[Cancel_Date]]="","",EOMONTH(tbl_Subscriptions[[#This Row],[Cancel_Date]],0))</f>
        <v/>
      </c>
    </row>
    <row r="1653" spans="1:10" x14ac:dyDescent="0.25">
      <c r="A1653" t="s">
        <v>3683</v>
      </c>
      <c r="B1653" t="s">
        <v>1606</v>
      </c>
      <c r="C1653" t="s">
        <v>2034</v>
      </c>
      <c r="D1653" s="1">
        <v>45056</v>
      </c>
      <c r="E1653">
        <v>45282</v>
      </c>
      <c r="F1653">
        <v>45282</v>
      </c>
      <c r="G1653" t="s">
        <v>2028</v>
      </c>
      <c r="H1653" t="b">
        <v>0</v>
      </c>
      <c r="I1653" s="1">
        <f>EOMONTH(tbl_Subscriptions[[#This Row],[Start_Date]],0)</f>
        <v>45077</v>
      </c>
      <c r="J1653" s="1">
        <f>IF(tbl_Subscriptions[[#This Row],[Cancel_Date]]="","",EOMONTH(tbl_Subscriptions[[#This Row],[Cancel_Date]],0))</f>
        <v>45291</v>
      </c>
    </row>
    <row r="1654" spans="1:10" x14ac:dyDescent="0.25">
      <c r="A1654" t="s">
        <v>3684</v>
      </c>
      <c r="B1654" t="s">
        <v>1992</v>
      </c>
      <c r="C1654" t="s">
        <v>2031</v>
      </c>
      <c r="D1654" s="1">
        <v>44524</v>
      </c>
      <c r="E1654">
        <v>44754</v>
      </c>
      <c r="F1654">
        <v>44754</v>
      </c>
      <c r="G1654" t="s">
        <v>2028</v>
      </c>
      <c r="H1654" t="b">
        <v>1</v>
      </c>
      <c r="I1654" s="1">
        <f>EOMONTH(tbl_Subscriptions[[#This Row],[Start_Date]],0)</f>
        <v>44530</v>
      </c>
      <c r="J1654" s="1">
        <f>IF(tbl_Subscriptions[[#This Row],[Cancel_Date]]="","",EOMONTH(tbl_Subscriptions[[#This Row],[Cancel_Date]],0))</f>
        <v>44773</v>
      </c>
    </row>
    <row r="1655" spans="1:10" x14ac:dyDescent="0.25">
      <c r="A1655" t="s">
        <v>3685</v>
      </c>
      <c r="B1655" t="s">
        <v>1130</v>
      </c>
      <c r="C1655" t="s">
        <v>2031</v>
      </c>
      <c r="D1655" s="1">
        <v>44405</v>
      </c>
      <c r="H1655" t="b">
        <v>0</v>
      </c>
      <c r="I1655" s="1">
        <f>EOMONTH(tbl_Subscriptions[[#This Row],[Start_Date]],0)</f>
        <v>44408</v>
      </c>
      <c r="J1655" s="1" t="str">
        <f>IF(tbl_Subscriptions[[#This Row],[Cancel_Date]]="","",EOMONTH(tbl_Subscriptions[[#This Row],[Cancel_Date]],0))</f>
        <v/>
      </c>
    </row>
    <row r="1656" spans="1:10" x14ac:dyDescent="0.25">
      <c r="A1656" t="s">
        <v>3686</v>
      </c>
      <c r="B1656" t="s">
        <v>1355</v>
      </c>
      <c r="C1656" t="s">
        <v>2034</v>
      </c>
      <c r="D1656" s="1">
        <v>44576</v>
      </c>
      <c r="H1656" t="b">
        <v>0</v>
      </c>
      <c r="I1656" s="1">
        <f>EOMONTH(tbl_Subscriptions[[#This Row],[Start_Date]],0)</f>
        <v>44592</v>
      </c>
      <c r="J1656" s="1" t="str">
        <f>IF(tbl_Subscriptions[[#This Row],[Cancel_Date]]="","",EOMONTH(tbl_Subscriptions[[#This Row],[Cancel_Date]],0))</f>
        <v/>
      </c>
    </row>
    <row r="1657" spans="1:10" x14ac:dyDescent="0.25">
      <c r="A1657" t="s">
        <v>3687</v>
      </c>
      <c r="B1657" t="s">
        <v>1893</v>
      </c>
      <c r="C1657" t="s">
        <v>2031</v>
      </c>
      <c r="D1657" s="1">
        <v>44517</v>
      </c>
      <c r="H1657" t="b">
        <v>0</v>
      </c>
      <c r="I1657" s="1">
        <f>EOMONTH(tbl_Subscriptions[[#This Row],[Start_Date]],0)</f>
        <v>44530</v>
      </c>
      <c r="J1657" s="1" t="str">
        <f>IF(tbl_Subscriptions[[#This Row],[Cancel_Date]]="","",EOMONTH(tbl_Subscriptions[[#This Row],[Cancel_Date]],0))</f>
        <v/>
      </c>
    </row>
    <row r="1658" spans="1:10" x14ac:dyDescent="0.25">
      <c r="A1658" t="s">
        <v>3688</v>
      </c>
      <c r="B1658" t="s">
        <v>1108</v>
      </c>
      <c r="C1658" t="s">
        <v>2027</v>
      </c>
      <c r="D1658" s="1">
        <v>44620</v>
      </c>
      <c r="H1658" t="b">
        <v>1</v>
      </c>
      <c r="I1658" s="1">
        <f>EOMONTH(tbl_Subscriptions[[#This Row],[Start_Date]],0)</f>
        <v>44620</v>
      </c>
      <c r="J1658" s="1" t="str">
        <f>IF(tbl_Subscriptions[[#This Row],[Cancel_Date]]="","",EOMONTH(tbl_Subscriptions[[#This Row],[Cancel_Date]],0))</f>
        <v/>
      </c>
    </row>
    <row r="1659" spans="1:10" x14ac:dyDescent="0.25">
      <c r="A1659" t="s">
        <v>3689</v>
      </c>
      <c r="B1659" t="s">
        <v>680</v>
      </c>
      <c r="C1659" t="s">
        <v>2027</v>
      </c>
      <c r="D1659" s="1">
        <v>44243</v>
      </c>
      <c r="H1659" t="b">
        <v>0</v>
      </c>
      <c r="I1659" s="1">
        <f>EOMONTH(tbl_Subscriptions[[#This Row],[Start_Date]],0)</f>
        <v>44255</v>
      </c>
      <c r="J1659" s="1" t="str">
        <f>IF(tbl_Subscriptions[[#This Row],[Cancel_Date]]="","",EOMONTH(tbl_Subscriptions[[#This Row],[Cancel_Date]],0))</f>
        <v/>
      </c>
    </row>
    <row r="1660" spans="1:10" x14ac:dyDescent="0.25">
      <c r="A1660" t="s">
        <v>3690</v>
      </c>
      <c r="B1660" t="s">
        <v>1062</v>
      </c>
      <c r="C1660" t="s">
        <v>2027</v>
      </c>
      <c r="D1660" s="1">
        <v>44773</v>
      </c>
      <c r="H1660" t="b">
        <v>1</v>
      </c>
      <c r="I1660" s="1">
        <f>EOMONTH(tbl_Subscriptions[[#This Row],[Start_Date]],0)</f>
        <v>44773</v>
      </c>
      <c r="J1660" s="1" t="str">
        <f>IF(tbl_Subscriptions[[#This Row],[Cancel_Date]]="","",EOMONTH(tbl_Subscriptions[[#This Row],[Cancel_Date]],0))</f>
        <v/>
      </c>
    </row>
    <row r="1661" spans="1:10" x14ac:dyDescent="0.25">
      <c r="A1661" t="s">
        <v>3691</v>
      </c>
      <c r="B1661" t="s">
        <v>51</v>
      </c>
      <c r="C1661" t="s">
        <v>2027</v>
      </c>
      <c r="D1661" s="1">
        <v>45081</v>
      </c>
      <c r="E1661">
        <v>45212</v>
      </c>
      <c r="F1661">
        <v>45212</v>
      </c>
      <c r="G1661" t="s">
        <v>2037</v>
      </c>
      <c r="H1661" t="b">
        <v>0</v>
      </c>
      <c r="I1661" s="1">
        <f>EOMONTH(tbl_Subscriptions[[#This Row],[Start_Date]],0)</f>
        <v>45107</v>
      </c>
      <c r="J1661" s="1">
        <f>IF(tbl_Subscriptions[[#This Row],[Cancel_Date]]="","",EOMONTH(tbl_Subscriptions[[#This Row],[Cancel_Date]],0))</f>
        <v>45230</v>
      </c>
    </row>
    <row r="1662" spans="1:10" x14ac:dyDescent="0.25">
      <c r="A1662" t="s">
        <v>3692</v>
      </c>
      <c r="B1662" t="s">
        <v>1882</v>
      </c>
      <c r="C1662" t="s">
        <v>2034</v>
      </c>
      <c r="D1662" s="1">
        <v>44423</v>
      </c>
      <c r="H1662" t="b">
        <v>1</v>
      </c>
      <c r="I1662" s="1">
        <f>EOMONTH(tbl_Subscriptions[[#This Row],[Start_Date]],0)</f>
        <v>44439</v>
      </c>
      <c r="J1662" s="1" t="str">
        <f>IF(tbl_Subscriptions[[#This Row],[Cancel_Date]]="","",EOMONTH(tbl_Subscriptions[[#This Row],[Cancel_Date]],0))</f>
        <v/>
      </c>
    </row>
    <row r="1663" spans="1:10" x14ac:dyDescent="0.25">
      <c r="A1663" t="s">
        <v>3693</v>
      </c>
      <c r="B1663" t="s">
        <v>1835</v>
      </c>
      <c r="C1663" t="s">
        <v>2031</v>
      </c>
      <c r="D1663" s="1">
        <v>44956</v>
      </c>
      <c r="H1663" t="b">
        <v>0</v>
      </c>
      <c r="I1663" s="1">
        <f>EOMONTH(tbl_Subscriptions[[#This Row],[Start_Date]],0)</f>
        <v>44957</v>
      </c>
      <c r="J1663" s="1" t="str">
        <f>IF(tbl_Subscriptions[[#This Row],[Cancel_Date]]="","",EOMONTH(tbl_Subscriptions[[#This Row],[Cancel_Date]],0))</f>
        <v/>
      </c>
    </row>
    <row r="1664" spans="1:10" x14ac:dyDescent="0.25">
      <c r="A1664" t="s">
        <v>3694</v>
      </c>
      <c r="B1664" t="s">
        <v>576</v>
      </c>
      <c r="C1664" t="s">
        <v>2031</v>
      </c>
      <c r="D1664" s="1">
        <v>44346</v>
      </c>
      <c r="E1664">
        <v>44614</v>
      </c>
      <c r="F1664">
        <v>44614</v>
      </c>
      <c r="G1664" t="s">
        <v>2037</v>
      </c>
      <c r="H1664" t="b">
        <v>0</v>
      </c>
      <c r="I1664" s="1">
        <f>EOMONTH(tbl_Subscriptions[[#This Row],[Start_Date]],0)</f>
        <v>44347</v>
      </c>
      <c r="J1664" s="1">
        <f>IF(tbl_Subscriptions[[#This Row],[Cancel_Date]]="","",EOMONTH(tbl_Subscriptions[[#This Row],[Cancel_Date]],0))</f>
        <v>44620</v>
      </c>
    </row>
    <row r="1665" spans="1:10" x14ac:dyDescent="0.25">
      <c r="A1665" t="s">
        <v>3695</v>
      </c>
      <c r="B1665" t="s">
        <v>91</v>
      </c>
      <c r="C1665" t="s">
        <v>2027</v>
      </c>
      <c r="D1665" s="1">
        <v>44213</v>
      </c>
      <c r="E1665">
        <v>44482</v>
      </c>
      <c r="F1665">
        <v>44482</v>
      </c>
      <c r="G1665" t="s">
        <v>2028</v>
      </c>
      <c r="H1665" t="b">
        <v>0</v>
      </c>
      <c r="I1665" s="1">
        <f>EOMONTH(tbl_Subscriptions[[#This Row],[Start_Date]],0)</f>
        <v>44227</v>
      </c>
      <c r="J1665" s="1">
        <f>IF(tbl_Subscriptions[[#This Row],[Cancel_Date]]="","",EOMONTH(tbl_Subscriptions[[#This Row],[Cancel_Date]],0))</f>
        <v>44500</v>
      </c>
    </row>
    <row r="1666" spans="1:10" x14ac:dyDescent="0.25">
      <c r="A1666" t="s">
        <v>3696</v>
      </c>
      <c r="B1666" t="s">
        <v>1908</v>
      </c>
      <c r="C1666" t="s">
        <v>2027</v>
      </c>
      <c r="D1666" s="1">
        <v>44464</v>
      </c>
      <c r="H1666" t="b">
        <v>0</v>
      </c>
      <c r="I1666" s="1">
        <f>EOMONTH(tbl_Subscriptions[[#This Row],[Start_Date]],0)</f>
        <v>44469</v>
      </c>
      <c r="J1666" s="1" t="str">
        <f>IF(tbl_Subscriptions[[#This Row],[Cancel_Date]]="","",EOMONTH(tbl_Subscriptions[[#This Row],[Cancel_Date]],0))</f>
        <v/>
      </c>
    </row>
    <row r="1667" spans="1:10" x14ac:dyDescent="0.25">
      <c r="A1667" t="s">
        <v>3697</v>
      </c>
      <c r="B1667" t="s">
        <v>843</v>
      </c>
      <c r="C1667" t="s">
        <v>2031</v>
      </c>
      <c r="D1667" s="1">
        <v>44763</v>
      </c>
      <c r="H1667" t="b">
        <v>0</v>
      </c>
      <c r="I1667" s="1">
        <f>EOMONTH(tbl_Subscriptions[[#This Row],[Start_Date]],0)</f>
        <v>44773</v>
      </c>
      <c r="J1667" s="1" t="str">
        <f>IF(tbl_Subscriptions[[#This Row],[Cancel_Date]]="","",EOMONTH(tbl_Subscriptions[[#This Row],[Cancel_Date]],0))</f>
        <v/>
      </c>
    </row>
    <row r="1668" spans="1:10" x14ac:dyDescent="0.25">
      <c r="A1668" t="s">
        <v>3698</v>
      </c>
      <c r="B1668" t="s">
        <v>1385</v>
      </c>
      <c r="C1668" t="s">
        <v>2034</v>
      </c>
      <c r="D1668" s="1">
        <v>44795</v>
      </c>
      <c r="H1668" t="b">
        <v>0</v>
      </c>
      <c r="I1668" s="1">
        <f>EOMONTH(tbl_Subscriptions[[#This Row],[Start_Date]],0)</f>
        <v>44804</v>
      </c>
      <c r="J1668" s="1" t="str">
        <f>IF(tbl_Subscriptions[[#This Row],[Cancel_Date]]="","",EOMONTH(tbl_Subscriptions[[#This Row],[Cancel_Date]],0))</f>
        <v/>
      </c>
    </row>
    <row r="1669" spans="1:10" x14ac:dyDescent="0.25">
      <c r="A1669" t="s">
        <v>3699</v>
      </c>
      <c r="B1669" t="s">
        <v>1175</v>
      </c>
      <c r="C1669" t="s">
        <v>2031</v>
      </c>
      <c r="D1669" s="1">
        <v>44790</v>
      </c>
      <c r="H1669" t="b">
        <v>0</v>
      </c>
      <c r="I1669" s="1">
        <f>EOMONTH(tbl_Subscriptions[[#This Row],[Start_Date]],0)</f>
        <v>44804</v>
      </c>
      <c r="J1669" s="1" t="str">
        <f>IF(tbl_Subscriptions[[#This Row],[Cancel_Date]]="","",EOMONTH(tbl_Subscriptions[[#This Row],[Cancel_Date]],0))</f>
        <v/>
      </c>
    </row>
    <row r="1670" spans="1:10" x14ac:dyDescent="0.25">
      <c r="A1670" t="s">
        <v>3700</v>
      </c>
      <c r="B1670" t="s">
        <v>1097</v>
      </c>
      <c r="C1670" t="s">
        <v>2027</v>
      </c>
      <c r="D1670" s="1">
        <v>44934</v>
      </c>
      <c r="E1670">
        <v>45078</v>
      </c>
      <c r="F1670">
        <v>45078</v>
      </c>
      <c r="G1670" t="s">
        <v>2028</v>
      </c>
      <c r="H1670" t="b">
        <v>0</v>
      </c>
      <c r="I1670" s="1">
        <f>EOMONTH(tbl_Subscriptions[[#This Row],[Start_Date]],0)</f>
        <v>44957</v>
      </c>
      <c r="J1670" s="1">
        <f>IF(tbl_Subscriptions[[#This Row],[Cancel_Date]]="","",EOMONTH(tbl_Subscriptions[[#This Row],[Cancel_Date]],0))</f>
        <v>45107</v>
      </c>
    </row>
    <row r="1671" spans="1:10" x14ac:dyDescent="0.25">
      <c r="A1671" t="s">
        <v>3701</v>
      </c>
      <c r="B1671" t="s">
        <v>79</v>
      </c>
      <c r="C1671" t="s">
        <v>2027</v>
      </c>
      <c r="D1671" s="1">
        <v>44624</v>
      </c>
      <c r="H1671" t="b">
        <v>0</v>
      </c>
      <c r="I1671" s="1">
        <f>EOMONTH(tbl_Subscriptions[[#This Row],[Start_Date]],0)</f>
        <v>44651</v>
      </c>
      <c r="J1671" s="1" t="str">
        <f>IF(tbl_Subscriptions[[#This Row],[Cancel_Date]]="","",EOMONTH(tbl_Subscriptions[[#This Row],[Cancel_Date]],0))</f>
        <v/>
      </c>
    </row>
    <row r="1672" spans="1:10" x14ac:dyDescent="0.25">
      <c r="A1672" t="s">
        <v>3702</v>
      </c>
      <c r="B1672" t="s">
        <v>1899</v>
      </c>
      <c r="C1672" t="s">
        <v>2034</v>
      </c>
      <c r="D1672" s="1">
        <v>44499</v>
      </c>
      <c r="H1672" t="b">
        <v>1</v>
      </c>
      <c r="I1672" s="1">
        <f>EOMONTH(tbl_Subscriptions[[#This Row],[Start_Date]],0)</f>
        <v>44500</v>
      </c>
      <c r="J1672" s="1" t="str">
        <f>IF(tbl_Subscriptions[[#This Row],[Cancel_Date]]="","",EOMONTH(tbl_Subscriptions[[#This Row],[Cancel_Date]],0))</f>
        <v/>
      </c>
    </row>
    <row r="1673" spans="1:10" x14ac:dyDescent="0.25">
      <c r="A1673" t="s">
        <v>3703</v>
      </c>
      <c r="B1673" t="s">
        <v>1562</v>
      </c>
      <c r="C1673" t="s">
        <v>2031</v>
      </c>
      <c r="D1673" s="1">
        <v>44353</v>
      </c>
      <c r="H1673" t="b">
        <v>0</v>
      </c>
      <c r="I1673" s="1">
        <f>EOMONTH(tbl_Subscriptions[[#This Row],[Start_Date]],0)</f>
        <v>44377</v>
      </c>
      <c r="J1673" s="1" t="str">
        <f>IF(tbl_Subscriptions[[#This Row],[Cancel_Date]]="","",EOMONTH(tbl_Subscriptions[[#This Row],[Cancel_Date]],0))</f>
        <v/>
      </c>
    </row>
    <row r="1674" spans="1:10" x14ac:dyDescent="0.25">
      <c r="A1674" t="s">
        <v>3704</v>
      </c>
      <c r="B1674" t="s">
        <v>290</v>
      </c>
      <c r="C1674" t="s">
        <v>2034</v>
      </c>
      <c r="D1674" s="1">
        <v>44397</v>
      </c>
      <c r="H1674" t="b">
        <v>0</v>
      </c>
      <c r="I1674" s="1">
        <f>EOMONTH(tbl_Subscriptions[[#This Row],[Start_Date]],0)</f>
        <v>44408</v>
      </c>
      <c r="J1674" s="1" t="str">
        <f>IF(tbl_Subscriptions[[#This Row],[Cancel_Date]]="","",EOMONTH(tbl_Subscriptions[[#This Row],[Cancel_Date]],0))</f>
        <v/>
      </c>
    </row>
    <row r="1675" spans="1:10" x14ac:dyDescent="0.25">
      <c r="A1675" t="s">
        <v>3705</v>
      </c>
      <c r="B1675" t="s">
        <v>264</v>
      </c>
      <c r="C1675" t="s">
        <v>2034</v>
      </c>
      <c r="D1675" s="1">
        <v>44534</v>
      </c>
      <c r="H1675" t="b">
        <v>1</v>
      </c>
      <c r="I1675" s="1">
        <f>EOMONTH(tbl_Subscriptions[[#This Row],[Start_Date]],0)</f>
        <v>44561</v>
      </c>
      <c r="J1675" s="1" t="str">
        <f>IF(tbl_Subscriptions[[#This Row],[Cancel_Date]]="","",EOMONTH(tbl_Subscriptions[[#This Row],[Cancel_Date]],0))</f>
        <v/>
      </c>
    </row>
    <row r="1676" spans="1:10" x14ac:dyDescent="0.25">
      <c r="A1676" t="s">
        <v>3706</v>
      </c>
      <c r="B1676" t="s">
        <v>1218</v>
      </c>
      <c r="C1676" t="s">
        <v>2027</v>
      </c>
      <c r="D1676" s="1">
        <v>44432</v>
      </c>
      <c r="H1676" t="b">
        <v>0</v>
      </c>
      <c r="I1676" s="1">
        <f>EOMONTH(tbl_Subscriptions[[#This Row],[Start_Date]],0)</f>
        <v>44439</v>
      </c>
      <c r="J1676" s="1" t="str">
        <f>IF(tbl_Subscriptions[[#This Row],[Cancel_Date]]="","",EOMONTH(tbl_Subscriptions[[#This Row],[Cancel_Date]],0))</f>
        <v/>
      </c>
    </row>
    <row r="1677" spans="1:10" x14ac:dyDescent="0.25">
      <c r="A1677" t="s">
        <v>3707</v>
      </c>
      <c r="B1677" t="s">
        <v>646</v>
      </c>
      <c r="C1677" t="s">
        <v>2031</v>
      </c>
      <c r="D1677" s="1">
        <v>44585</v>
      </c>
      <c r="H1677" t="b">
        <v>0</v>
      </c>
      <c r="I1677" s="1">
        <f>EOMONTH(tbl_Subscriptions[[#This Row],[Start_Date]],0)</f>
        <v>44592</v>
      </c>
      <c r="J1677" s="1" t="str">
        <f>IF(tbl_Subscriptions[[#This Row],[Cancel_Date]]="","",EOMONTH(tbl_Subscriptions[[#This Row],[Cancel_Date]],0))</f>
        <v/>
      </c>
    </row>
    <row r="1678" spans="1:10" x14ac:dyDescent="0.25">
      <c r="A1678" t="s">
        <v>3708</v>
      </c>
      <c r="B1678" t="s">
        <v>1359</v>
      </c>
      <c r="C1678" t="s">
        <v>2027</v>
      </c>
      <c r="D1678" s="1">
        <v>44780</v>
      </c>
      <c r="H1678" t="b">
        <v>0</v>
      </c>
      <c r="I1678" s="1">
        <f>EOMONTH(tbl_Subscriptions[[#This Row],[Start_Date]],0)</f>
        <v>44804</v>
      </c>
      <c r="J1678" s="1" t="str">
        <f>IF(tbl_Subscriptions[[#This Row],[Cancel_Date]]="","",EOMONTH(tbl_Subscriptions[[#This Row],[Cancel_Date]],0))</f>
        <v/>
      </c>
    </row>
    <row r="1679" spans="1:10" x14ac:dyDescent="0.25">
      <c r="A1679" t="s">
        <v>3709</v>
      </c>
      <c r="B1679" t="s">
        <v>1825</v>
      </c>
      <c r="C1679" t="s">
        <v>2031</v>
      </c>
      <c r="D1679" s="1">
        <v>45050</v>
      </c>
      <c r="H1679" t="b">
        <v>0</v>
      </c>
      <c r="I1679" s="1">
        <f>EOMONTH(tbl_Subscriptions[[#This Row],[Start_Date]],0)</f>
        <v>45077</v>
      </c>
      <c r="J1679" s="1" t="str">
        <f>IF(tbl_Subscriptions[[#This Row],[Cancel_Date]]="","",EOMONTH(tbl_Subscriptions[[#This Row],[Cancel_Date]],0))</f>
        <v/>
      </c>
    </row>
    <row r="1680" spans="1:10" x14ac:dyDescent="0.25">
      <c r="A1680" t="s">
        <v>3710</v>
      </c>
      <c r="B1680" t="s">
        <v>723</v>
      </c>
      <c r="C1680" t="s">
        <v>2027</v>
      </c>
      <c r="D1680" s="1">
        <v>44448</v>
      </c>
      <c r="E1680">
        <v>44721</v>
      </c>
      <c r="F1680">
        <v>44721</v>
      </c>
      <c r="G1680" t="s">
        <v>2028</v>
      </c>
      <c r="H1680" t="b">
        <v>0</v>
      </c>
      <c r="I1680" s="1">
        <f>EOMONTH(tbl_Subscriptions[[#This Row],[Start_Date]],0)</f>
        <v>44469</v>
      </c>
      <c r="J1680" s="1">
        <f>IF(tbl_Subscriptions[[#This Row],[Cancel_Date]]="","",EOMONTH(tbl_Subscriptions[[#This Row],[Cancel_Date]],0))</f>
        <v>44742</v>
      </c>
    </row>
    <row r="1681" spans="1:10" x14ac:dyDescent="0.25">
      <c r="A1681" t="s">
        <v>3711</v>
      </c>
      <c r="B1681" t="s">
        <v>680</v>
      </c>
      <c r="C1681" t="s">
        <v>2027</v>
      </c>
      <c r="D1681" s="1">
        <v>44708</v>
      </c>
      <c r="H1681" t="b">
        <v>0</v>
      </c>
      <c r="I1681" s="1">
        <f>EOMONTH(tbl_Subscriptions[[#This Row],[Start_Date]],0)</f>
        <v>44712</v>
      </c>
      <c r="J1681" s="1" t="str">
        <f>IF(tbl_Subscriptions[[#This Row],[Cancel_Date]]="","",EOMONTH(tbl_Subscriptions[[#This Row],[Cancel_Date]],0))</f>
        <v/>
      </c>
    </row>
    <row r="1682" spans="1:10" x14ac:dyDescent="0.25">
      <c r="A1682" t="s">
        <v>3712</v>
      </c>
      <c r="B1682" t="s">
        <v>1173</v>
      </c>
      <c r="C1682" t="s">
        <v>2031</v>
      </c>
      <c r="D1682" s="1">
        <v>44760</v>
      </c>
      <c r="H1682" t="b">
        <v>0</v>
      </c>
      <c r="I1682" s="1">
        <f>EOMONTH(tbl_Subscriptions[[#This Row],[Start_Date]],0)</f>
        <v>44773</v>
      </c>
      <c r="J1682" s="1" t="str">
        <f>IF(tbl_Subscriptions[[#This Row],[Cancel_Date]]="","",EOMONTH(tbl_Subscriptions[[#This Row],[Cancel_Date]],0))</f>
        <v/>
      </c>
    </row>
    <row r="1683" spans="1:10" x14ac:dyDescent="0.25">
      <c r="A1683" t="s">
        <v>3713</v>
      </c>
      <c r="B1683" t="s">
        <v>1144</v>
      </c>
      <c r="C1683" t="s">
        <v>2031</v>
      </c>
      <c r="D1683" s="1">
        <v>44867</v>
      </c>
      <c r="E1683">
        <v>45075</v>
      </c>
      <c r="F1683">
        <v>45075</v>
      </c>
      <c r="G1683" t="s">
        <v>2037</v>
      </c>
      <c r="H1683" t="b">
        <v>1</v>
      </c>
      <c r="I1683" s="1">
        <f>EOMONTH(tbl_Subscriptions[[#This Row],[Start_Date]],0)</f>
        <v>44895</v>
      </c>
      <c r="J1683" s="1">
        <f>IF(tbl_Subscriptions[[#This Row],[Cancel_Date]]="","",EOMONTH(tbl_Subscriptions[[#This Row],[Cancel_Date]],0))</f>
        <v>45077</v>
      </c>
    </row>
    <row r="1684" spans="1:10" x14ac:dyDescent="0.25">
      <c r="A1684" t="s">
        <v>3714</v>
      </c>
      <c r="B1684" t="s">
        <v>328</v>
      </c>
      <c r="C1684" t="s">
        <v>2027</v>
      </c>
      <c r="D1684" s="1">
        <v>44898</v>
      </c>
      <c r="H1684" t="b">
        <v>0</v>
      </c>
      <c r="I1684" s="1">
        <f>EOMONTH(tbl_Subscriptions[[#This Row],[Start_Date]],0)</f>
        <v>44926</v>
      </c>
      <c r="J1684" s="1" t="str">
        <f>IF(tbl_Subscriptions[[#This Row],[Cancel_Date]]="","",EOMONTH(tbl_Subscriptions[[#This Row],[Cancel_Date]],0))</f>
        <v/>
      </c>
    </row>
    <row r="1685" spans="1:10" x14ac:dyDescent="0.25">
      <c r="A1685" t="s">
        <v>3715</v>
      </c>
      <c r="B1685" t="s">
        <v>1824</v>
      </c>
      <c r="C1685" t="s">
        <v>2031</v>
      </c>
      <c r="D1685" s="1">
        <v>44542</v>
      </c>
      <c r="H1685" t="b">
        <v>0</v>
      </c>
      <c r="I1685" s="1">
        <f>EOMONTH(tbl_Subscriptions[[#This Row],[Start_Date]],0)</f>
        <v>44561</v>
      </c>
      <c r="J1685" s="1" t="str">
        <f>IF(tbl_Subscriptions[[#This Row],[Cancel_Date]]="","",EOMONTH(tbl_Subscriptions[[#This Row],[Cancel_Date]],0))</f>
        <v/>
      </c>
    </row>
    <row r="1686" spans="1:10" x14ac:dyDescent="0.25">
      <c r="A1686" t="s">
        <v>3716</v>
      </c>
      <c r="B1686" t="s">
        <v>1334</v>
      </c>
      <c r="C1686" t="s">
        <v>2027</v>
      </c>
      <c r="D1686" s="1">
        <v>44460</v>
      </c>
      <c r="H1686" t="b">
        <v>0</v>
      </c>
      <c r="I1686" s="1">
        <f>EOMONTH(tbl_Subscriptions[[#This Row],[Start_Date]],0)</f>
        <v>44469</v>
      </c>
      <c r="J1686" s="1" t="str">
        <f>IF(tbl_Subscriptions[[#This Row],[Cancel_Date]]="","",EOMONTH(tbl_Subscriptions[[#This Row],[Cancel_Date]],0))</f>
        <v/>
      </c>
    </row>
    <row r="1687" spans="1:10" x14ac:dyDescent="0.25">
      <c r="A1687" t="s">
        <v>3717</v>
      </c>
      <c r="B1687" t="s">
        <v>1764</v>
      </c>
      <c r="C1687" t="s">
        <v>2031</v>
      </c>
      <c r="D1687" s="1">
        <v>44978</v>
      </c>
      <c r="H1687" t="b">
        <v>0</v>
      </c>
      <c r="I1687" s="1">
        <f>EOMONTH(tbl_Subscriptions[[#This Row],[Start_Date]],0)</f>
        <v>44985</v>
      </c>
      <c r="J1687" s="1" t="str">
        <f>IF(tbl_Subscriptions[[#This Row],[Cancel_Date]]="","",EOMONTH(tbl_Subscriptions[[#This Row],[Cancel_Date]],0))</f>
        <v/>
      </c>
    </row>
    <row r="1688" spans="1:10" x14ac:dyDescent="0.25">
      <c r="A1688" t="s">
        <v>3718</v>
      </c>
      <c r="B1688" t="s">
        <v>513</v>
      </c>
      <c r="C1688" t="s">
        <v>2027</v>
      </c>
      <c r="D1688" s="1">
        <v>45038</v>
      </c>
      <c r="E1688">
        <v>45104</v>
      </c>
      <c r="F1688">
        <v>45104</v>
      </c>
      <c r="G1688" t="s">
        <v>2041</v>
      </c>
      <c r="H1688" t="b">
        <v>0</v>
      </c>
      <c r="I1688" s="1">
        <f>EOMONTH(tbl_Subscriptions[[#This Row],[Start_Date]],0)</f>
        <v>45046</v>
      </c>
      <c r="J1688" s="1">
        <f>IF(tbl_Subscriptions[[#This Row],[Cancel_Date]]="","",EOMONTH(tbl_Subscriptions[[#This Row],[Cancel_Date]],0))</f>
        <v>45107</v>
      </c>
    </row>
    <row r="1689" spans="1:10" x14ac:dyDescent="0.25">
      <c r="A1689" t="s">
        <v>3719</v>
      </c>
      <c r="B1689" t="s">
        <v>1403</v>
      </c>
      <c r="C1689" t="s">
        <v>2027</v>
      </c>
      <c r="D1689" s="1">
        <v>44697</v>
      </c>
      <c r="H1689" t="b">
        <v>1</v>
      </c>
      <c r="I1689" s="1">
        <f>EOMONTH(tbl_Subscriptions[[#This Row],[Start_Date]],0)</f>
        <v>44712</v>
      </c>
      <c r="J1689" s="1" t="str">
        <f>IF(tbl_Subscriptions[[#This Row],[Cancel_Date]]="","",EOMONTH(tbl_Subscriptions[[#This Row],[Cancel_Date]],0))</f>
        <v/>
      </c>
    </row>
    <row r="1690" spans="1:10" x14ac:dyDescent="0.25">
      <c r="A1690" t="s">
        <v>3720</v>
      </c>
      <c r="B1690" t="s">
        <v>356</v>
      </c>
      <c r="C1690" t="s">
        <v>2027</v>
      </c>
      <c r="D1690" s="1">
        <v>44937</v>
      </c>
      <c r="H1690" t="b">
        <v>0</v>
      </c>
      <c r="I1690" s="1">
        <f>EOMONTH(tbl_Subscriptions[[#This Row],[Start_Date]],0)</f>
        <v>44957</v>
      </c>
      <c r="J1690" s="1" t="str">
        <f>IF(tbl_Subscriptions[[#This Row],[Cancel_Date]]="","",EOMONTH(tbl_Subscriptions[[#This Row],[Cancel_Date]],0))</f>
        <v/>
      </c>
    </row>
    <row r="1691" spans="1:10" x14ac:dyDescent="0.25">
      <c r="A1691" t="s">
        <v>3721</v>
      </c>
      <c r="B1691" t="s">
        <v>597</v>
      </c>
      <c r="C1691" t="s">
        <v>2034</v>
      </c>
      <c r="D1691" s="1">
        <v>44854</v>
      </c>
      <c r="H1691" t="b">
        <v>0</v>
      </c>
      <c r="I1691" s="1">
        <f>EOMONTH(tbl_Subscriptions[[#This Row],[Start_Date]],0)</f>
        <v>44865</v>
      </c>
      <c r="J1691" s="1" t="str">
        <f>IF(tbl_Subscriptions[[#This Row],[Cancel_Date]]="","",EOMONTH(tbl_Subscriptions[[#This Row],[Cancel_Date]],0))</f>
        <v/>
      </c>
    </row>
    <row r="1692" spans="1:10" x14ac:dyDescent="0.25">
      <c r="A1692" t="s">
        <v>3722</v>
      </c>
      <c r="B1692" t="s">
        <v>27</v>
      </c>
      <c r="C1692" t="s">
        <v>2031</v>
      </c>
      <c r="D1692" s="1">
        <v>44954</v>
      </c>
      <c r="H1692" t="b">
        <v>0</v>
      </c>
      <c r="I1692" s="1">
        <f>EOMONTH(tbl_Subscriptions[[#This Row],[Start_Date]],0)</f>
        <v>44957</v>
      </c>
      <c r="J1692" s="1" t="str">
        <f>IF(tbl_Subscriptions[[#This Row],[Cancel_Date]]="","",EOMONTH(tbl_Subscriptions[[#This Row],[Cancel_Date]],0))</f>
        <v/>
      </c>
    </row>
    <row r="1693" spans="1:10" x14ac:dyDescent="0.25">
      <c r="A1693" t="s">
        <v>3723</v>
      </c>
      <c r="B1693" t="s">
        <v>67</v>
      </c>
      <c r="C1693" t="s">
        <v>2027</v>
      </c>
      <c r="D1693" s="1">
        <v>44699</v>
      </c>
      <c r="H1693" t="b">
        <v>0</v>
      </c>
      <c r="I1693" s="1">
        <f>EOMONTH(tbl_Subscriptions[[#This Row],[Start_Date]],0)</f>
        <v>44712</v>
      </c>
      <c r="J1693" s="1" t="str">
        <f>IF(tbl_Subscriptions[[#This Row],[Cancel_Date]]="","",EOMONTH(tbl_Subscriptions[[#This Row],[Cancel_Date]],0))</f>
        <v/>
      </c>
    </row>
    <row r="1694" spans="1:10" x14ac:dyDescent="0.25">
      <c r="A1694" t="s">
        <v>3724</v>
      </c>
      <c r="B1694" t="s">
        <v>1529</v>
      </c>
      <c r="C1694" t="s">
        <v>2034</v>
      </c>
      <c r="D1694" s="1">
        <v>44668</v>
      </c>
      <c r="H1694" t="b">
        <v>0</v>
      </c>
      <c r="I1694" s="1">
        <f>EOMONTH(tbl_Subscriptions[[#This Row],[Start_Date]],0)</f>
        <v>44681</v>
      </c>
      <c r="J1694" s="1" t="str">
        <f>IF(tbl_Subscriptions[[#This Row],[Cancel_Date]]="","",EOMONTH(tbl_Subscriptions[[#This Row],[Cancel_Date]],0))</f>
        <v/>
      </c>
    </row>
    <row r="1695" spans="1:10" x14ac:dyDescent="0.25">
      <c r="A1695" t="s">
        <v>3725</v>
      </c>
      <c r="B1695" t="s">
        <v>641</v>
      </c>
      <c r="C1695" t="s">
        <v>2027</v>
      </c>
      <c r="D1695" s="1">
        <v>44369</v>
      </c>
      <c r="H1695" t="b">
        <v>0</v>
      </c>
      <c r="I1695" s="1">
        <f>EOMONTH(tbl_Subscriptions[[#This Row],[Start_Date]],0)</f>
        <v>44377</v>
      </c>
      <c r="J1695" s="1" t="str">
        <f>IF(tbl_Subscriptions[[#This Row],[Cancel_Date]]="","",EOMONTH(tbl_Subscriptions[[#This Row],[Cancel_Date]],0))</f>
        <v/>
      </c>
    </row>
    <row r="1696" spans="1:10" x14ac:dyDescent="0.25">
      <c r="A1696" t="s">
        <v>3726</v>
      </c>
      <c r="B1696" t="s">
        <v>1363</v>
      </c>
      <c r="C1696" t="s">
        <v>2034</v>
      </c>
      <c r="D1696" s="1">
        <v>44947</v>
      </c>
      <c r="E1696">
        <v>45197</v>
      </c>
      <c r="F1696">
        <v>45197</v>
      </c>
      <c r="G1696" t="s">
        <v>2041</v>
      </c>
      <c r="H1696" t="b">
        <v>0</v>
      </c>
      <c r="I1696" s="1">
        <f>EOMONTH(tbl_Subscriptions[[#This Row],[Start_Date]],0)</f>
        <v>44957</v>
      </c>
      <c r="J1696" s="1">
        <f>IF(tbl_Subscriptions[[#This Row],[Cancel_Date]]="","",EOMONTH(tbl_Subscriptions[[#This Row],[Cancel_Date]],0))</f>
        <v>45199</v>
      </c>
    </row>
    <row r="1697" spans="1:10" x14ac:dyDescent="0.25">
      <c r="A1697" t="s">
        <v>3727</v>
      </c>
      <c r="B1697" t="s">
        <v>749</v>
      </c>
      <c r="C1697" t="s">
        <v>2027</v>
      </c>
      <c r="D1697" s="1">
        <v>45011</v>
      </c>
      <c r="H1697" t="b">
        <v>0</v>
      </c>
      <c r="I1697" s="1">
        <f>EOMONTH(tbl_Subscriptions[[#This Row],[Start_Date]],0)</f>
        <v>45016</v>
      </c>
      <c r="J1697" s="1" t="str">
        <f>IF(tbl_Subscriptions[[#This Row],[Cancel_Date]]="","",EOMONTH(tbl_Subscriptions[[#This Row],[Cancel_Date]],0))</f>
        <v/>
      </c>
    </row>
    <row r="1698" spans="1:10" x14ac:dyDescent="0.25">
      <c r="A1698" t="s">
        <v>3728</v>
      </c>
      <c r="B1698" t="s">
        <v>1611</v>
      </c>
      <c r="C1698" t="s">
        <v>2027</v>
      </c>
      <c r="D1698" s="1">
        <v>44557</v>
      </c>
      <c r="E1698">
        <v>44707</v>
      </c>
      <c r="F1698">
        <v>44707</v>
      </c>
      <c r="G1698" t="s">
        <v>2028</v>
      </c>
      <c r="H1698" t="b">
        <v>0</v>
      </c>
      <c r="I1698" s="1">
        <f>EOMONTH(tbl_Subscriptions[[#This Row],[Start_Date]],0)</f>
        <v>44561</v>
      </c>
      <c r="J1698" s="1">
        <f>IF(tbl_Subscriptions[[#This Row],[Cancel_Date]]="","",EOMONTH(tbl_Subscriptions[[#This Row],[Cancel_Date]],0))</f>
        <v>44712</v>
      </c>
    </row>
    <row r="1699" spans="1:10" x14ac:dyDescent="0.25">
      <c r="A1699" t="s">
        <v>3729</v>
      </c>
      <c r="B1699" t="s">
        <v>813</v>
      </c>
      <c r="C1699" t="s">
        <v>2034</v>
      </c>
      <c r="D1699" s="1">
        <v>44370</v>
      </c>
      <c r="H1699" t="b">
        <v>0</v>
      </c>
      <c r="I1699" s="1">
        <f>EOMONTH(tbl_Subscriptions[[#This Row],[Start_Date]],0)</f>
        <v>44377</v>
      </c>
      <c r="J1699" s="1" t="str">
        <f>IF(tbl_Subscriptions[[#This Row],[Cancel_Date]]="","",EOMONTH(tbl_Subscriptions[[#This Row],[Cancel_Date]],0))</f>
        <v/>
      </c>
    </row>
    <row r="1700" spans="1:10" x14ac:dyDescent="0.25">
      <c r="A1700" t="s">
        <v>3730</v>
      </c>
      <c r="B1700" t="s">
        <v>989</v>
      </c>
      <c r="C1700" t="s">
        <v>2034</v>
      </c>
      <c r="D1700" s="1">
        <v>44340</v>
      </c>
      <c r="E1700">
        <v>44619</v>
      </c>
      <c r="F1700">
        <v>44619</v>
      </c>
      <c r="G1700" t="s">
        <v>2028</v>
      </c>
      <c r="H1700" t="b">
        <v>0</v>
      </c>
      <c r="I1700" s="1">
        <f>EOMONTH(tbl_Subscriptions[[#This Row],[Start_Date]],0)</f>
        <v>44347</v>
      </c>
      <c r="J1700" s="1">
        <f>IF(tbl_Subscriptions[[#This Row],[Cancel_Date]]="","",EOMONTH(tbl_Subscriptions[[#This Row],[Cancel_Date]],0))</f>
        <v>44620</v>
      </c>
    </row>
    <row r="1701" spans="1:10" x14ac:dyDescent="0.25">
      <c r="A1701" t="s">
        <v>3731</v>
      </c>
      <c r="B1701" t="s">
        <v>1667</v>
      </c>
      <c r="C1701" t="s">
        <v>2031</v>
      </c>
      <c r="D1701" s="1">
        <v>44934</v>
      </c>
      <c r="H1701" t="b">
        <v>0</v>
      </c>
      <c r="I1701" s="1">
        <f>EOMONTH(tbl_Subscriptions[[#This Row],[Start_Date]],0)</f>
        <v>44957</v>
      </c>
      <c r="J1701" s="1" t="str">
        <f>IF(tbl_Subscriptions[[#This Row],[Cancel_Date]]="","",EOMONTH(tbl_Subscriptions[[#This Row],[Cancel_Date]],0))</f>
        <v/>
      </c>
    </row>
    <row r="1702" spans="1:10" x14ac:dyDescent="0.25">
      <c r="A1702" t="s">
        <v>3732</v>
      </c>
      <c r="B1702" t="s">
        <v>151</v>
      </c>
      <c r="C1702" t="s">
        <v>2031</v>
      </c>
      <c r="D1702" s="1">
        <v>44756</v>
      </c>
      <c r="H1702" t="b">
        <v>0</v>
      </c>
      <c r="I1702" s="1">
        <f>EOMONTH(tbl_Subscriptions[[#This Row],[Start_Date]],0)</f>
        <v>44773</v>
      </c>
      <c r="J1702" s="1" t="str">
        <f>IF(tbl_Subscriptions[[#This Row],[Cancel_Date]]="","",EOMONTH(tbl_Subscriptions[[#This Row],[Cancel_Date]],0))</f>
        <v/>
      </c>
    </row>
    <row r="1703" spans="1:10" x14ac:dyDescent="0.25">
      <c r="A1703" t="s">
        <v>3733</v>
      </c>
      <c r="B1703" t="s">
        <v>1625</v>
      </c>
      <c r="C1703" t="s">
        <v>2034</v>
      </c>
      <c r="D1703" s="1">
        <v>44697</v>
      </c>
      <c r="H1703" t="b">
        <v>0</v>
      </c>
      <c r="I1703" s="1">
        <f>EOMONTH(tbl_Subscriptions[[#This Row],[Start_Date]],0)</f>
        <v>44712</v>
      </c>
      <c r="J1703" s="1" t="str">
        <f>IF(tbl_Subscriptions[[#This Row],[Cancel_Date]]="","",EOMONTH(tbl_Subscriptions[[#This Row],[Cancel_Date]],0))</f>
        <v/>
      </c>
    </row>
    <row r="1704" spans="1:10" x14ac:dyDescent="0.25">
      <c r="A1704" t="s">
        <v>3734</v>
      </c>
      <c r="B1704" t="s">
        <v>101</v>
      </c>
      <c r="C1704" t="s">
        <v>2031</v>
      </c>
      <c r="D1704" s="1">
        <v>44385</v>
      </c>
      <c r="H1704" t="b">
        <v>0</v>
      </c>
      <c r="I1704" s="1">
        <f>EOMONTH(tbl_Subscriptions[[#This Row],[Start_Date]],0)</f>
        <v>44408</v>
      </c>
      <c r="J1704" s="1" t="str">
        <f>IF(tbl_Subscriptions[[#This Row],[Cancel_Date]]="","",EOMONTH(tbl_Subscriptions[[#This Row],[Cancel_Date]],0))</f>
        <v/>
      </c>
    </row>
    <row r="1705" spans="1:10" x14ac:dyDescent="0.25">
      <c r="A1705" t="s">
        <v>3735</v>
      </c>
      <c r="B1705" t="s">
        <v>75</v>
      </c>
      <c r="C1705" t="s">
        <v>2034</v>
      </c>
      <c r="D1705" s="1">
        <v>44752</v>
      </c>
      <c r="E1705">
        <v>44989</v>
      </c>
      <c r="F1705">
        <v>44989</v>
      </c>
      <c r="G1705" t="s">
        <v>2028</v>
      </c>
      <c r="H1705" t="b">
        <v>0</v>
      </c>
      <c r="I1705" s="1">
        <f>EOMONTH(tbl_Subscriptions[[#This Row],[Start_Date]],0)</f>
        <v>44773</v>
      </c>
      <c r="J1705" s="1">
        <f>IF(tbl_Subscriptions[[#This Row],[Cancel_Date]]="","",EOMONTH(tbl_Subscriptions[[#This Row],[Cancel_Date]],0))</f>
        <v>45016</v>
      </c>
    </row>
    <row r="1706" spans="1:10" x14ac:dyDescent="0.25">
      <c r="A1706" t="s">
        <v>3736</v>
      </c>
      <c r="B1706" t="s">
        <v>394</v>
      </c>
      <c r="C1706" t="s">
        <v>2031</v>
      </c>
      <c r="D1706" s="1">
        <v>44854</v>
      </c>
      <c r="H1706" t="b">
        <v>0</v>
      </c>
      <c r="I1706" s="1">
        <f>EOMONTH(tbl_Subscriptions[[#This Row],[Start_Date]],0)</f>
        <v>44865</v>
      </c>
      <c r="J1706" s="1" t="str">
        <f>IF(tbl_Subscriptions[[#This Row],[Cancel_Date]]="","",EOMONTH(tbl_Subscriptions[[#This Row],[Cancel_Date]],0))</f>
        <v/>
      </c>
    </row>
    <row r="1707" spans="1:10" x14ac:dyDescent="0.25">
      <c r="A1707" t="s">
        <v>3737</v>
      </c>
      <c r="B1707" t="s">
        <v>367</v>
      </c>
      <c r="C1707" t="s">
        <v>2027</v>
      </c>
      <c r="D1707" s="1">
        <v>44257</v>
      </c>
      <c r="H1707" t="b">
        <v>0</v>
      </c>
      <c r="I1707" s="1">
        <f>EOMONTH(tbl_Subscriptions[[#This Row],[Start_Date]],0)</f>
        <v>44286</v>
      </c>
      <c r="J1707" s="1" t="str">
        <f>IF(tbl_Subscriptions[[#This Row],[Cancel_Date]]="","",EOMONTH(tbl_Subscriptions[[#This Row],[Cancel_Date]],0))</f>
        <v/>
      </c>
    </row>
    <row r="1708" spans="1:10" x14ac:dyDescent="0.25">
      <c r="A1708" t="s">
        <v>3738</v>
      </c>
      <c r="B1708" t="s">
        <v>289</v>
      </c>
      <c r="C1708" t="s">
        <v>2031</v>
      </c>
      <c r="D1708" s="1">
        <v>44733</v>
      </c>
      <c r="H1708" t="b">
        <v>0</v>
      </c>
      <c r="I1708" s="1">
        <f>EOMONTH(tbl_Subscriptions[[#This Row],[Start_Date]],0)</f>
        <v>44742</v>
      </c>
      <c r="J1708" s="1" t="str">
        <f>IF(tbl_Subscriptions[[#This Row],[Cancel_Date]]="","",EOMONTH(tbl_Subscriptions[[#This Row],[Cancel_Date]],0))</f>
        <v/>
      </c>
    </row>
    <row r="1709" spans="1:10" x14ac:dyDescent="0.25">
      <c r="A1709" t="s">
        <v>3739</v>
      </c>
      <c r="B1709" t="s">
        <v>1525</v>
      </c>
      <c r="C1709" t="s">
        <v>2027</v>
      </c>
      <c r="D1709" s="1">
        <v>44231</v>
      </c>
      <c r="H1709" t="b">
        <v>0</v>
      </c>
      <c r="I1709" s="1">
        <f>EOMONTH(tbl_Subscriptions[[#This Row],[Start_Date]],0)</f>
        <v>44255</v>
      </c>
      <c r="J1709" s="1" t="str">
        <f>IF(tbl_Subscriptions[[#This Row],[Cancel_Date]]="","",EOMONTH(tbl_Subscriptions[[#This Row],[Cancel_Date]],0))</f>
        <v/>
      </c>
    </row>
    <row r="1710" spans="1:10" x14ac:dyDescent="0.25">
      <c r="A1710" t="s">
        <v>3740</v>
      </c>
      <c r="B1710" t="s">
        <v>129</v>
      </c>
      <c r="C1710" t="s">
        <v>2027</v>
      </c>
      <c r="D1710" s="1">
        <v>45056</v>
      </c>
      <c r="E1710">
        <v>45117</v>
      </c>
      <c r="F1710">
        <v>45117</v>
      </c>
      <c r="G1710" t="s">
        <v>2028</v>
      </c>
      <c r="H1710" t="b">
        <v>0</v>
      </c>
      <c r="I1710" s="1">
        <f>EOMONTH(tbl_Subscriptions[[#This Row],[Start_Date]],0)</f>
        <v>45077</v>
      </c>
      <c r="J1710" s="1">
        <f>IF(tbl_Subscriptions[[#This Row],[Cancel_Date]]="","",EOMONTH(tbl_Subscriptions[[#This Row],[Cancel_Date]],0))</f>
        <v>45138</v>
      </c>
    </row>
    <row r="1711" spans="1:10" x14ac:dyDescent="0.25">
      <c r="A1711" t="s">
        <v>3741</v>
      </c>
      <c r="B1711" t="s">
        <v>887</v>
      </c>
      <c r="C1711" t="s">
        <v>2031</v>
      </c>
      <c r="D1711" s="1">
        <v>45064</v>
      </c>
      <c r="E1711">
        <v>45165</v>
      </c>
      <c r="F1711">
        <v>45165</v>
      </c>
      <c r="G1711" t="s">
        <v>2037</v>
      </c>
      <c r="H1711" t="b">
        <v>0</v>
      </c>
      <c r="I1711" s="1">
        <f>EOMONTH(tbl_Subscriptions[[#This Row],[Start_Date]],0)</f>
        <v>45077</v>
      </c>
      <c r="J1711" s="1">
        <f>IF(tbl_Subscriptions[[#This Row],[Cancel_Date]]="","",EOMONTH(tbl_Subscriptions[[#This Row],[Cancel_Date]],0))</f>
        <v>45169</v>
      </c>
    </row>
    <row r="1712" spans="1:10" x14ac:dyDescent="0.25">
      <c r="A1712" t="s">
        <v>3742</v>
      </c>
      <c r="B1712" t="s">
        <v>905</v>
      </c>
      <c r="C1712" t="s">
        <v>2034</v>
      </c>
      <c r="D1712" s="1">
        <v>44273</v>
      </c>
      <c r="H1712" t="b">
        <v>0</v>
      </c>
      <c r="I1712" s="1">
        <f>EOMONTH(tbl_Subscriptions[[#This Row],[Start_Date]],0)</f>
        <v>44286</v>
      </c>
      <c r="J1712" s="1" t="str">
        <f>IF(tbl_Subscriptions[[#This Row],[Cancel_Date]]="","",EOMONTH(tbl_Subscriptions[[#This Row],[Cancel_Date]],0))</f>
        <v/>
      </c>
    </row>
    <row r="1713" spans="1:10" x14ac:dyDescent="0.25">
      <c r="A1713" t="s">
        <v>3743</v>
      </c>
      <c r="B1713" t="s">
        <v>94</v>
      </c>
      <c r="C1713" t="s">
        <v>2027</v>
      </c>
      <c r="D1713" s="1">
        <v>45034</v>
      </c>
      <c r="H1713" t="b">
        <v>0</v>
      </c>
      <c r="I1713" s="1">
        <f>EOMONTH(tbl_Subscriptions[[#This Row],[Start_Date]],0)</f>
        <v>45046</v>
      </c>
      <c r="J1713" s="1" t="str">
        <f>IF(tbl_Subscriptions[[#This Row],[Cancel_Date]]="","",EOMONTH(tbl_Subscriptions[[#This Row],[Cancel_Date]],0))</f>
        <v/>
      </c>
    </row>
    <row r="1714" spans="1:10" x14ac:dyDescent="0.25">
      <c r="A1714" t="s">
        <v>3744</v>
      </c>
      <c r="B1714" t="s">
        <v>1200</v>
      </c>
      <c r="C1714" t="s">
        <v>2027</v>
      </c>
      <c r="D1714" s="1">
        <v>44881</v>
      </c>
      <c r="E1714">
        <v>44986</v>
      </c>
      <c r="F1714">
        <v>44986</v>
      </c>
      <c r="G1714" t="s">
        <v>2037</v>
      </c>
      <c r="H1714" t="b">
        <v>1</v>
      </c>
      <c r="I1714" s="1">
        <f>EOMONTH(tbl_Subscriptions[[#This Row],[Start_Date]],0)</f>
        <v>44895</v>
      </c>
      <c r="J1714" s="1">
        <f>IF(tbl_Subscriptions[[#This Row],[Cancel_Date]]="","",EOMONTH(tbl_Subscriptions[[#This Row],[Cancel_Date]],0))</f>
        <v>45016</v>
      </c>
    </row>
    <row r="1715" spans="1:10" x14ac:dyDescent="0.25">
      <c r="A1715" t="s">
        <v>3745</v>
      </c>
      <c r="B1715" t="s">
        <v>1574</v>
      </c>
      <c r="C1715" t="s">
        <v>2031</v>
      </c>
      <c r="D1715" s="1">
        <v>44246</v>
      </c>
      <c r="E1715">
        <v>44425</v>
      </c>
      <c r="F1715">
        <v>44425</v>
      </c>
      <c r="G1715" t="s">
        <v>2041</v>
      </c>
      <c r="H1715" t="b">
        <v>0</v>
      </c>
      <c r="I1715" s="1">
        <f>EOMONTH(tbl_Subscriptions[[#This Row],[Start_Date]],0)</f>
        <v>44255</v>
      </c>
      <c r="J1715" s="1">
        <f>IF(tbl_Subscriptions[[#This Row],[Cancel_Date]]="","",EOMONTH(tbl_Subscriptions[[#This Row],[Cancel_Date]],0))</f>
        <v>44439</v>
      </c>
    </row>
    <row r="1716" spans="1:10" x14ac:dyDescent="0.25">
      <c r="A1716" t="s">
        <v>3746</v>
      </c>
      <c r="B1716" t="s">
        <v>1975</v>
      </c>
      <c r="C1716" t="s">
        <v>2034</v>
      </c>
      <c r="D1716" s="1">
        <v>44979</v>
      </c>
      <c r="H1716" t="b">
        <v>0</v>
      </c>
      <c r="I1716" s="1">
        <f>EOMONTH(tbl_Subscriptions[[#This Row],[Start_Date]],0)</f>
        <v>44985</v>
      </c>
      <c r="J1716" s="1" t="str">
        <f>IF(tbl_Subscriptions[[#This Row],[Cancel_Date]]="","",EOMONTH(tbl_Subscriptions[[#This Row],[Cancel_Date]],0))</f>
        <v/>
      </c>
    </row>
    <row r="1717" spans="1:10" x14ac:dyDescent="0.25">
      <c r="A1717" t="s">
        <v>3747</v>
      </c>
      <c r="B1717" t="s">
        <v>1685</v>
      </c>
      <c r="C1717" t="s">
        <v>2034</v>
      </c>
      <c r="D1717" s="1">
        <v>44203</v>
      </c>
      <c r="H1717" t="b">
        <v>0</v>
      </c>
      <c r="I1717" s="1">
        <f>EOMONTH(tbl_Subscriptions[[#This Row],[Start_Date]],0)</f>
        <v>44227</v>
      </c>
      <c r="J1717" s="1" t="str">
        <f>IF(tbl_Subscriptions[[#This Row],[Cancel_Date]]="","",EOMONTH(tbl_Subscriptions[[#This Row],[Cancel_Date]],0))</f>
        <v/>
      </c>
    </row>
    <row r="1718" spans="1:10" x14ac:dyDescent="0.25">
      <c r="A1718" t="s">
        <v>3748</v>
      </c>
      <c r="B1718" t="s">
        <v>347</v>
      </c>
      <c r="C1718" t="s">
        <v>2031</v>
      </c>
      <c r="D1718" s="1">
        <v>44619</v>
      </c>
      <c r="E1718">
        <v>44811</v>
      </c>
      <c r="F1718">
        <v>44811</v>
      </c>
      <c r="G1718" t="s">
        <v>2041</v>
      </c>
      <c r="H1718" t="b">
        <v>0</v>
      </c>
      <c r="I1718" s="1">
        <f>EOMONTH(tbl_Subscriptions[[#This Row],[Start_Date]],0)</f>
        <v>44620</v>
      </c>
      <c r="J1718" s="1">
        <f>IF(tbl_Subscriptions[[#This Row],[Cancel_Date]]="","",EOMONTH(tbl_Subscriptions[[#This Row],[Cancel_Date]],0))</f>
        <v>44834</v>
      </c>
    </row>
    <row r="1719" spans="1:10" x14ac:dyDescent="0.25">
      <c r="A1719" t="s">
        <v>3749</v>
      </c>
      <c r="B1719" t="s">
        <v>140</v>
      </c>
      <c r="C1719" t="s">
        <v>2034</v>
      </c>
      <c r="D1719" s="1">
        <v>44337</v>
      </c>
      <c r="H1719" t="b">
        <v>0</v>
      </c>
      <c r="I1719" s="1">
        <f>EOMONTH(tbl_Subscriptions[[#This Row],[Start_Date]],0)</f>
        <v>44347</v>
      </c>
      <c r="J1719" s="1" t="str">
        <f>IF(tbl_Subscriptions[[#This Row],[Cancel_Date]]="","",EOMONTH(tbl_Subscriptions[[#This Row],[Cancel_Date]],0))</f>
        <v/>
      </c>
    </row>
    <row r="1720" spans="1:10" x14ac:dyDescent="0.25">
      <c r="A1720" t="s">
        <v>3750</v>
      </c>
      <c r="B1720" t="s">
        <v>59</v>
      </c>
      <c r="C1720" t="s">
        <v>2031</v>
      </c>
      <c r="D1720" s="1">
        <v>45059</v>
      </c>
      <c r="H1720" t="b">
        <v>0</v>
      </c>
      <c r="I1720" s="1">
        <f>EOMONTH(tbl_Subscriptions[[#This Row],[Start_Date]],0)</f>
        <v>45077</v>
      </c>
      <c r="J1720" s="1" t="str">
        <f>IF(tbl_Subscriptions[[#This Row],[Cancel_Date]]="","",EOMONTH(tbl_Subscriptions[[#This Row],[Cancel_Date]],0))</f>
        <v/>
      </c>
    </row>
    <row r="1721" spans="1:10" x14ac:dyDescent="0.25">
      <c r="A1721" t="s">
        <v>3751</v>
      </c>
      <c r="B1721" t="s">
        <v>1209</v>
      </c>
      <c r="C1721" t="s">
        <v>2031</v>
      </c>
      <c r="D1721" s="1">
        <v>44842</v>
      </c>
      <c r="E1721">
        <v>45094</v>
      </c>
      <c r="F1721">
        <v>45094</v>
      </c>
      <c r="G1721" t="s">
        <v>2037</v>
      </c>
      <c r="H1721" t="b">
        <v>0</v>
      </c>
      <c r="I1721" s="1">
        <f>EOMONTH(tbl_Subscriptions[[#This Row],[Start_Date]],0)</f>
        <v>44865</v>
      </c>
      <c r="J1721" s="1">
        <f>IF(tbl_Subscriptions[[#This Row],[Cancel_Date]]="","",EOMONTH(tbl_Subscriptions[[#This Row],[Cancel_Date]],0))</f>
        <v>45107</v>
      </c>
    </row>
    <row r="1722" spans="1:10" x14ac:dyDescent="0.25">
      <c r="A1722" t="s">
        <v>3752</v>
      </c>
      <c r="B1722" t="s">
        <v>940</v>
      </c>
      <c r="C1722" t="s">
        <v>2031</v>
      </c>
      <c r="D1722" s="1">
        <v>44433</v>
      </c>
      <c r="H1722" t="b">
        <v>1</v>
      </c>
      <c r="I1722" s="1">
        <f>EOMONTH(tbl_Subscriptions[[#This Row],[Start_Date]],0)</f>
        <v>44439</v>
      </c>
      <c r="J1722" s="1" t="str">
        <f>IF(tbl_Subscriptions[[#This Row],[Cancel_Date]]="","",EOMONTH(tbl_Subscriptions[[#This Row],[Cancel_Date]],0))</f>
        <v/>
      </c>
    </row>
    <row r="1723" spans="1:10" x14ac:dyDescent="0.25">
      <c r="A1723" t="s">
        <v>3753</v>
      </c>
      <c r="B1723" t="s">
        <v>660</v>
      </c>
      <c r="C1723" t="s">
        <v>2027</v>
      </c>
      <c r="D1723" s="1">
        <v>44266</v>
      </c>
      <c r="E1723">
        <v>44341</v>
      </c>
      <c r="F1723">
        <v>44341</v>
      </c>
      <c r="G1723" t="s">
        <v>2037</v>
      </c>
      <c r="H1723" t="b">
        <v>0</v>
      </c>
      <c r="I1723" s="1">
        <f>EOMONTH(tbl_Subscriptions[[#This Row],[Start_Date]],0)</f>
        <v>44286</v>
      </c>
      <c r="J1723" s="1">
        <f>IF(tbl_Subscriptions[[#This Row],[Cancel_Date]]="","",EOMONTH(tbl_Subscriptions[[#This Row],[Cancel_Date]],0))</f>
        <v>44347</v>
      </c>
    </row>
    <row r="1724" spans="1:10" x14ac:dyDescent="0.25">
      <c r="A1724" t="s">
        <v>3754</v>
      </c>
      <c r="B1724" t="s">
        <v>1065</v>
      </c>
      <c r="C1724" t="s">
        <v>2027</v>
      </c>
      <c r="D1724" s="1">
        <v>44921</v>
      </c>
      <c r="E1724">
        <v>45212</v>
      </c>
      <c r="F1724">
        <v>45212</v>
      </c>
      <c r="G1724" t="s">
        <v>2041</v>
      </c>
      <c r="H1724" t="b">
        <v>0</v>
      </c>
      <c r="I1724" s="1">
        <f>EOMONTH(tbl_Subscriptions[[#This Row],[Start_Date]],0)</f>
        <v>44926</v>
      </c>
      <c r="J1724" s="1">
        <f>IF(tbl_Subscriptions[[#This Row],[Cancel_Date]]="","",EOMONTH(tbl_Subscriptions[[#This Row],[Cancel_Date]],0))</f>
        <v>45230</v>
      </c>
    </row>
    <row r="1725" spans="1:10" x14ac:dyDescent="0.25">
      <c r="A1725" t="s">
        <v>3755</v>
      </c>
      <c r="B1725" t="s">
        <v>297</v>
      </c>
      <c r="C1725" t="s">
        <v>2027</v>
      </c>
      <c r="D1725" s="1">
        <v>44351</v>
      </c>
      <c r="H1725" t="b">
        <v>0</v>
      </c>
      <c r="I1725" s="1">
        <f>EOMONTH(tbl_Subscriptions[[#This Row],[Start_Date]],0)</f>
        <v>44377</v>
      </c>
      <c r="J1725" s="1" t="str">
        <f>IF(tbl_Subscriptions[[#This Row],[Cancel_Date]]="","",EOMONTH(tbl_Subscriptions[[#This Row],[Cancel_Date]],0))</f>
        <v/>
      </c>
    </row>
    <row r="1726" spans="1:10" x14ac:dyDescent="0.25">
      <c r="A1726" t="s">
        <v>3756</v>
      </c>
      <c r="B1726" t="s">
        <v>781</v>
      </c>
      <c r="C1726" t="s">
        <v>2031</v>
      </c>
      <c r="D1726" s="1">
        <v>44206</v>
      </c>
      <c r="H1726" t="b">
        <v>0</v>
      </c>
      <c r="I1726" s="1">
        <f>EOMONTH(tbl_Subscriptions[[#This Row],[Start_Date]],0)</f>
        <v>44227</v>
      </c>
      <c r="J1726" s="1" t="str">
        <f>IF(tbl_Subscriptions[[#This Row],[Cancel_Date]]="","",EOMONTH(tbl_Subscriptions[[#This Row],[Cancel_Date]],0))</f>
        <v/>
      </c>
    </row>
    <row r="1727" spans="1:10" x14ac:dyDescent="0.25">
      <c r="A1727" t="s">
        <v>3757</v>
      </c>
      <c r="B1727" t="s">
        <v>487</v>
      </c>
      <c r="C1727" t="s">
        <v>2027</v>
      </c>
      <c r="D1727" s="1">
        <v>44420</v>
      </c>
      <c r="E1727">
        <v>44477</v>
      </c>
      <c r="F1727">
        <v>44477</v>
      </c>
      <c r="G1727" t="s">
        <v>2028</v>
      </c>
      <c r="H1727" t="b">
        <v>0</v>
      </c>
      <c r="I1727" s="1">
        <f>EOMONTH(tbl_Subscriptions[[#This Row],[Start_Date]],0)</f>
        <v>44439</v>
      </c>
      <c r="J1727" s="1">
        <f>IF(tbl_Subscriptions[[#This Row],[Cancel_Date]]="","",EOMONTH(tbl_Subscriptions[[#This Row],[Cancel_Date]],0))</f>
        <v>44500</v>
      </c>
    </row>
    <row r="1728" spans="1:10" x14ac:dyDescent="0.25">
      <c r="A1728" t="s">
        <v>3758</v>
      </c>
      <c r="B1728" t="s">
        <v>1442</v>
      </c>
      <c r="C1728" t="s">
        <v>2027</v>
      </c>
      <c r="D1728" s="1">
        <v>44714</v>
      </c>
      <c r="H1728" t="b">
        <v>0</v>
      </c>
      <c r="I1728" s="1">
        <f>EOMONTH(tbl_Subscriptions[[#This Row],[Start_Date]],0)</f>
        <v>44742</v>
      </c>
      <c r="J1728" s="1" t="str">
        <f>IF(tbl_Subscriptions[[#This Row],[Cancel_Date]]="","",EOMONTH(tbl_Subscriptions[[#This Row],[Cancel_Date]],0))</f>
        <v/>
      </c>
    </row>
    <row r="1729" spans="1:10" x14ac:dyDescent="0.25">
      <c r="A1729" t="s">
        <v>3759</v>
      </c>
      <c r="B1729" t="s">
        <v>25</v>
      </c>
      <c r="C1729" t="s">
        <v>2027</v>
      </c>
      <c r="D1729" s="1">
        <v>44663</v>
      </c>
      <c r="H1729" t="b">
        <v>0</v>
      </c>
      <c r="I1729" s="1">
        <f>EOMONTH(tbl_Subscriptions[[#This Row],[Start_Date]],0)</f>
        <v>44681</v>
      </c>
      <c r="J1729" s="1" t="str">
        <f>IF(tbl_Subscriptions[[#This Row],[Cancel_Date]]="","",EOMONTH(tbl_Subscriptions[[#This Row],[Cancel_Date]],0))</f>
        <v/>
      </c>
    </row>
    <row r="1730" spans="1:10" x14ac:dyDescent="0.25">
      <c r="A1730" t="s">
        <v>3760</v>
      </c>
      <c r="B1730" t="s">
        <v>31</v>
      </c>
      <c r="C1730" t="s">
        <v>2031</v>
      </c>
      <c r="D1730" s="1">
        <v>44579</v>
      </c>
      <c r="H1730" t="b">
        <v>0</v>
      </c>
      <c r="I1730" s="1">
        <f>EOMONTH(tbl_Subscriptions[[#This Row],[Start_Date]],0)</f>
        <v>44592</v>
      </c>
      <c r="J1730" s="1" t="str">
        <f>IF(tbl_Subscriptions[[#This Row],[Cancel_Date]]="","",EOMONTH(tbl_Subscriptions[[#This Row],[Cancel_Date]],0))</f>
        <v/>
      </c>
    </row>
    <row r="1731" spans="1:10" x14ac:dyDescent="0.25">
      <c r="A1731" t="s">
        <v>3761</v>
      </c>
      <c r="B1731" t="s">
        <v>942</v>
      </c>
      <c r="C1731" t="s">
        <v>2031</v>
      </c>
      <c r="D1731" s="1">
        <v>44258</v>
      </c>
      <c r="H1731" t="b">
        <v>0</v>
      </c>
      <c r="I1731" s="1">
        <f>EOMONTH(tbl_Subscriptions[[#This Row],[Start_Date]],0)</f>
        <v>44286</v>
      </c>
      <c r="J1731" s="1" t="str">
        <f>IF(tbl_Subscriptions[[#This Row],[Cancel_Date]]="","",EOMONTH(tbl_Subscriptions[[#This Row],[Cancel_Date]],0))</f>
        <v/>
      </c>
    </row>
    <row r="1732" spans="1:10" x14ac:dyDescent="0.25">
      <c r="A1732" t="s">
        <v>3762</v>
      </c>
      <c r="B1732" t="s">
        <v>941</v>
      </c>
      <c r="C1732" t="s">
        <v>2031</v>
      </c>
      <c r="D1732" s="1">
        <v>44829</v>
      </c>
      <c r="H1732" t="b">
        <v>0</v>
      </c>
      <c r="I1732" s="1">
        <f>EOMONTH(tbl_Subscriptions[[#This Row],[Start_Date]],0)</f>
        <v>44834</v>
      </c>
      <c r="J1732" s="1" t="str">
        <f>IF(tbl_Subscriptions[[#This Row],[Cancel_Date]]="","",EOMONTH(tbl_Subscriptions[[#This Row],[Cancel_Date]],0))</f>
        <v/>
      </c>
    </row>
    <row r="1733" spans="1:10" x14ac:dyDescent="0.25">
      <c r="A1733" t="s">
        <v>3763</v>
      </c>
      <c r="B1733" t="s">
        <v>1861</v>
      </c>
      <c r="C1733" t="s">
        <v>2027</v>
      </c>
      <c r="D1733" s="1">
        <v>44850</v>
      </c>
      <c r="E1733">
        <v>45081</v>
      </c>
      <c r="F1733">
        <v>45081</v>
      </c>
      <c r="G1733" t="s">
        <v>2037</v>
      </c>
      <c r="H1733" t="b">
        <v>0</v>
      </c>
      <c r="I1733" s="1">
        <f>EOMONTH(tbl_Subscriptions[[#This Row],[Start_Date]],0)</f>
        <v>44865</v>
      </c>
      <c r="J1733" s="1">
        <f>IF(tbl_Subscriptions[[#This Row],[Cancel_Date]]="","",EOMONTH(tbl_Subscriptions[[#This Row],[Cancel_Date]],0))</f>
        <v>45107</v>
      </c>
    </row>
    <row r="1734" spans="1:10" x14ac:dyDescent="0.25">
      <c r="A1734" t="s">
        <v>3764</v>
      </c>
      <c r="B1734" t="s">
        <v>1874</v>
      </c>
      <c r="C1734" t="s">
        <v>2034</v>
      </c>
      <c r="D1734" s="1">
        <v>44879</v>
      </c>
      <c r="E1734">
        <v>45104</v>
      </c>
      <c r="F1734">
        <v>45104</v>
      </c>
      <c r="G1734" t="s">
        <v>2041</v>
      </c>
      <c r="H1734" t="b">
        <v>0</v>
      </c>
      <c r="I1734" s="1">
        <f>EOMONTH(tbl_Subscriptions[[#This Row],[Start_Date]],0)</f>
        <v>44895</v>
      </c>
      <c r="J1734" s="1">
        <f>IF(tbl_Subscriptions[[#This Row],[Cancel_Date]]="","",EOMONTH(tbl_Subscriptions[[#This Row],[Cancel_Date]],0))</f>
        <v>45107</v>
      </c>
    </row>
    <row r="1735" spans="1:10" x14ac:dyDescent="0.25">
      <c r="A1735" t="s">
        <v>3765</v>
      </c>
      <c r="B1735" t="s">
        <v>1094</v>
      </c>
      <c r="C1735" t="s">
        <v>2027</v>
      </c>
      <c r="D1735" s="1">
        <v>44828</v>
      </c>
      <c r="H1735" t="b">
        <v>0</v>
      </c>
      <c r="I1735" s="1">
        <f>EOMONTH(tbl_Subscriptions[[#This Row],[Start_Date]],0)</f>
        <v>44834</v>
      </c>
      <c r="J1735" s="1" t="str">
        <f>IF(tbl_Subscriptions[[#This Row],[Cancel_Date]]="","",EOMONTH(tbl_Subscriptions[[#This Row],[Cancel_Date]],0))</f>
        <v/>
      </c>
    </row>
    <row r="1736" spans="1:10" x14ac:dyDescent="0.25">
      <c r="A1736" t="s">
        <v>3766</v>
      </c>
      <c r="B1736" t="s">
        <v>1251</v>
      </c>
      <c r="C1736" t="s">
        <v>2027</v>
      </c>
      <c r="D1736" s="1">
        <v>44691</v>
      </c>
      <c r="H1736" t="b">
        <v>0</v>
      </c>
      <c r="I1736" s="1">
        <f>EOMONTH(tbl_Subscriptions[[#This Row],[Start_Date]],0)</f>
        <v>44712</v>
      </c>
      <c r="J1736" s="1" t="str">
        <f>IF(tbl_Subscriptions[[#This Row],[Cancel_Date]]="","",EOMONTH(tbl_Subscriptions[[#This Row],[Cancel_Date]],0))</f>
        <v/>
      </c>
    </row>
    <row r="1737" spans="1:10" x14ac:dyDescent="0.25">
      <c r="A1737" t="s">
        <v>3767</v>
      </c>
      <c r="B1737" t="s">
        <v>1592</v>
      </c>
      <c r="C1737" t="s">
        <v>2031</v>
      </c>
      <c r="D1737" s="1">
        <v>44872</v>
      </c>
      <c r="H1737" t="b">
        <v>1</v>
      </c>
      <c r="I1737" s="1">
        <f>EOMONTH(tbl_Subscriptions[[#This Row],[Start_Date]],0)</f>
        <v>44895</v>
      </c>
      <c r="J1737" s="1" t="str">
        <f>IF(tbl_Subscriptions[[#This Row],[Cancel_Date]]="","",EOMONTH(tbl_Subscriptions[[#This Row],[Cancel_Date]],0))</f>
        <v/>
      </c>
    </row>
    <row r="1738" spans="1:10" x14ac:dyDescent="0.25">
      <c r="A1738" t="s">
        <v>3768</v>
      </c>
      <c r="B1738" t="s">
        <v>1654</v>
      </c>
      <c r="C1738" t="s">
        <v>2031</v>
      </c>
      <c r="D1738" s="1">
        <v>44696</v>
      </c>
      <c r="H1738" t="b">
        <v>0</v>
      </c>
      <c r="I1738" s="1">
        <f>EOMONTH(tbl_Subscriptions[[#This Row],[Start_Date]],0)</f>
        <v>44712</v>
      </c>
      <c r="J1738" s="1" t="str">
        <f>IF(tbl_Subscriptions[[#This Row],[Cancel_Date]]="","",EOMONTH(tbl_Subscriptions[[#This Row],[Cancel_Date]],0))</f>
        <v/>
      </c>
    </row>
    <row r="1739" spans="1:10" x14ac:dyDescent="0.25">
      <c r="A1739" t="s">
        <v>3769</v>
      </c>
      <c r="B1739" t="s">
        <v>1747</v>
      </c>
      <c r="C1739" t="s">
        <v>2027</v>
      </c>
      <c r="D1739" s="1">
        <v>44213</v>
      </c>
      <c r="E1739">
        <v>44439</v>
      </c>
      <c r="F1739">
        <v>44439</v>
      </c>
      <c r="G1739" t="s">
        <v>2041</v>
      </c>
      <c r="H1739" t="b">
        <v>1</v>
      </c>
      <c r="I1739" s="1">
        <f>EOMONTH(tbl_Subscriptions[[#This Row],[Start_Date]],0)</f>
        <v>44227</v>
      </c>
      <c r="J1739" s="1">
        <f>IF(tbl_Subscriptions[[#This Row],[Cancel_Date]]="","",EOMONTH(tbl_Subscriptions[[#This Row],[Cancel_Date]],0))</f>
        <v>44439</v>
      </c>
    </row>
    <row r="1740" spans="1:10" x14ac:dyDescent="0.25">
      <c r="A1740" t="s">
        <v>3770</v>
      </c>
      <c r="B1740" t="s">
        <v>1444</v>
      </c>
      <c r="C1740" t="s">
        <v>2027</v>
      </c>
      <c r="D1740" s="1">
        <v>44203</v>
      </c>
      <c r="H1740" t="b">
        <v>0</v>
      </c>
      <c r="I1740" s="1">
        <f>EOMONTH(tbl_Subscriptions[[#This Row],[Start_Date]],0)</f>
        <v>44227</v>
      </c>
      <c r="J1740" s="1" t="str">
        <f>IF(tbl_Subscriptions[[#This Row],[Cancel_Date]]="","",EOMONTH(tbl_Subscriptions[[#This Row],[Cancel_Date]],0))</f>
        <v/>
      </c>
    </row>
    <row r="1741" spans="1:10" x14ac:dyDescent="0.25">
      <c r="A1741" t="s">
        <v>3771</v>
      </c>
      <c r="B1741" t="s">
        <v>1233</v>
      </c>
      <c r="C1741" t="s">
        <v>2034</v>
      </c>
      <c r="D1741" s="1">
        <v>44741</v>
      </c>
      <c r="E1741">
        <v>44835</v>
      </c>
      <c r="F1741">
        <v>44835</v>
      </c>
      <c r="G1741" t="s">
        <v>2028</v>
      </c>
      <c r="H1741" t="b">
        <v>0</v>
      </c>
      <c r="I1741" s="1">
        <f>EOMONTH(tbl_Subscriptions[[#This Row],[Start_Date]],0)</f>
        <v>44742</v>
      </c>
      <c r="J1741" s="1">
        <f>IF(tbl_Subscriptions[[#This Row],[Cancel_Date]]="","",EOMONTH(tbl_Subscriptions[[#This Row],[Cancel_Date]],0))</f>
        <v>44865</v>
      </c>
    </row>
    <row r="1742" spans="1:10" x14ac:dyDescent="0.25">
      <c r="A1742" t="s">
        <v>3772</v>
      </c>
      <c r="B1742" t="s">
        <v>1093</v>
      </c>
      <c r="C1742" t="s">
        <v>2034</v>
      </c>
      <c r="D1742" s="1">
        <v>44761</v>
      </c>
      <c r="E1742">
        <v>44799</v>
      </c>
      <c r="F1742">
        <v>44799</v>
      </c>
      <c r="G1742" t="s">
        <v>2028</v>
      </c>
      <c r="H1742" t="b">
        <v>0</v>
      </c>
      <c r="I1742" s="1">
        <f>EOMONTH(tbl_Subscriptions[[#This Row],[Start_Date]],0)</f>
        <v>44773</v>
      </c>
      <c r="J1742" s="1">
        <f>IF(tbl_Subscriptions[[#This Row],[Cancel_Date]]="","",EOMONTH(tbl_Subscriptions[[#This Row],[Cancel_Date]],0))</f>
        <v>44804</v>
      </c>
    </row>
    <row r="1743" spans="1:10" x14ac:dyDescent="0.25">
      <c r="A1743" t="s">
        <v>3773</v>
      </c>
      <c r="B1743" t="s">
        <v>1435</v>
      </c>
      <c r="C1743" t="s">
        <v>2031</v>
      </c>
      <c r="D1743" s="1">
        <v>44618</v>
      </c>
      <c r="H1743" t="b">
        <v>0</v>
      </c>
      <c r="I1743" s="1">
        <f>EOMONTH(tbl_Subscriptions[[#This Row],[Start_Date]],0)</f>
        <v>44620</v>
      </c>
      <c r="J1743" s="1" t="str">
        <f>IF(tbl_Subscriptions[[#This Row],[Cancel_Date]]="","",EOMONTH(tbl_Subscriptions[[#This Row],[Cancel_Date]],0))</f>
        <v/>
      </c>
    </row>
    <row r="1744" spans="1:10" x14ac:dyDescent="0.25">
      <c r="A1744" t="s">
        <v>3774</v>
      </c>
      <c r="B1744" t="s">
        <v>671</v>
      </c>
      <c r="C1744" t="s">
        <v>2034</v>
      </c>
      <c r="D1744" s="1">
        <v>44209</v>
      </c>
      <c r="H1744" t="b">
        <v>0</v>
      </c>
      <c r="I1744" s="1">
        <f>EOMONTH(tbl_Subscriptions[[#This Row],[Start_Date]],0)</f>
        <v>44227</v>
      </c>
      <c r="J1744" s="1" t="str">
        <f>IF(tbl_Subscriptions[[#This Row],[Cancel_Date]]="","",EOMONTH(tbl_Subscriptions[[#This Row],[Cancel_Date]],0))</f>
        <v/>
      </c>
    </row>
    <row r="1745" spans="1:10" x14ac:dyDescent="0.25">
      <c r="A1745" t="s">
        <v>3775</v>
      </c>
      <c r="B1745" t="s">
        <v>1722</v>
      </c>
      <c r="C1745" t="s">
        <v>2034</v>
      </c>
      <c r="D1745" s="1">
        <v>44214</v>
      </c>
      <c r="H1745" t="b">
        <v>1</v>
      </c>
      <c r="I1745" s="1">
        <f>EOMONTH(tbl_Subscriptions[[#This Row],[Start_Date]],0)</f>
        <v>44227</v>
      </c>
      <c r="J1745" s="1" t="str">
        <f>IF(tbl_Subscriptions[[#This Row],[Cancel_Date]]="","",EOMONTH(tbl_Subscriptions[[#This Row],[Cancel_Date]],0))</f>
        <v/>
      </c>
    </row>
    <row r="1746" spans="1:10" x14ac:dyDescent="0.25">
      <c r="A1746" t="s">
        <v>3776</v>
      </c>
      <c r="B1746" t="s">
        <v>1865</v>
      </c>
      <c r="C1746" t="s">
        <v>2031</v>
      </c>
      <c r="D1746" s="1">
        <v>44739</v>
      </c>
      <c r="H1746" t="b">
        <v>0</v>
      </c>
      <c r="I1746" s="1">
        <f>EOMONTH(tbl_Subscriptions[[#This Row],[Start_Date]],0)</f>
        <v>44742</v>
      </c>
      <c r="J1746" s="1" t="str">
        <f>IF(tbl_Subscriptions[[#This Row],[Cancel_Date]]="","",EOMONTH(tbl_Subscriptions[[#This Row],[Cancel_Date]],0))</f>
        <v/>
      </c>
    </row>
    <row r="1747" spans="1:10" x14ac:dyDescent="0.25">
      <c r="A1747" t="s">
        <v>3777</v>
      </c>
      <c r="B1747" t="s">
        <v>639</v>
      </c>
      <c r="C1747" t="s">
        <v>2034</v>
      </c>
      <c r="D1747" s="1">
        <v>44936</v>
      </c>
      <c r="E1747">
        <v>45178</v>
      </c>
      <c r="F1747">
        <v>45178</v>
      </c>
      <c r="G1747" t="s">
        <v>2041</v>
      </c>
      <c r="H1747" t="b">
        <v>0</v>
      </c>
      <c r="I1747" s="1">
        <f>EOMONTH(tbl_Subscriptions[[#This Row],[Start_Date]],0)</f>
        <v>44957</v>
      </c>
      <c r="J1747" s="1">
        <f>IF(tbl_Subscriptions[[#This Row],[Cancel_Date]]="","",EOMONTH(tbl_Subscriptions[[#This Row],[Cancel_Date]],0))</f>
        <v>45199</v>
      </c>
    </row>
    <row r="1748" spans="1:10" x14ac:dyDescent="0.25">
      <c r="A1748" t="s">
        <v>3778</v>
      </c>
      <c r="B1748" t="s">
        <v>1761</v>
      </c>
      <c r="C1748" t="s">
        <v>2027</v>
      </c>
      <c r="D1748" s="1">
        <v>44478</v>
      </c>
      <c r="H1748" t="b">
        <v>1</v>
      </c>
      <c r="I1748" s="1">
        <f>EOMONTH(tbl_Subscriptions[[#This Row],[Start_Date]],0)</f>
        <v>44500</v>
      </c>
      <c r="J1748" s="1" t="str">
        <f>IF(tbl_Subscriptions[[#This Row],[Cancel_Date]]="","",EOMONTH(tbl_Subscriptions[[#This Row],[Cancel_Date]],0))</f>
        <v/>
      </c>
    </row>
    <row r="1749" spans="1:10" x14ac:dyDescent="0.25">
      <c r="A1749" t="s">
        <v>3779</v>
      </c>
      <c r="B1749" t="s">
        <v>1981</v>
      </c>
      <c r="C1749" t="s">
        <v>2034</v>
      </c>
      <c r="D1749" s="1">
        <v>44745</v>
      </c>
      <c r="H1749" t="b">
        <v>0</v>
      </c>
      <c r="I1749" s="1">
        <f>EOMONTH(tbl_Subscriptions[[#This Row],[Start_Date]],0)</f>
        <v>44773</v>
      </c>
      <c r="J1749" s="1" t="str">
        <f>IF(tbl_Subscriptions[[#This Row],[Cancel_Date]]="","",EOMONTH(tbl_Subscriptions[[#This Row],[Cancel_Date]],0))</f>
        <v/>
      </c>
    </row>
    <row r="1750" spans="1:10" x14ac:dyDescent="0.25">
      <c r="A1750" t="s">
        <v>3780</v>
      </c>
      <c r="B1750" t="s">
        <v>1342</v>
      </c>
      <c r="C1750" t="s">
        <v>2031</v>
      </c>
      <c r="D1750" s="1">
        <v>44490</v>
      </c>
      <c r="H1750" t="b">
        <v>0</v>
      </c>
      <c r="I1750" s="1">
        <f>EOMONTH(tbl_Subscriptions[[#This Row],[Start_Date]],0)</f>
        <v>44500</v>
      </c>
      <c r="J1750" s="1" t="str">
        <f>IF(tbl_Subscriptions[[#This Row],[Cancel_Date]]="","",EOMONTH(tbl_Subscriptions[[#This Row],[Cancel_Date]],0))</f>
        <v/>
      </c>
    </row>
    <row r="1751" spans="1:10" x14ac:dyDescent="0.25">
      <c r="A1751" t="s">
        <v>3781</v>
      </c>
      <c r="B1751" t="s">
        <v>1664</v>
      </c>
      <c r="C1751" t="s">
        <v>2027</v>
      </c>
      <c r="D1751" s="1">
        <v>44214</v>
      </c>
      <c r="H1751" t="b">
        <v>0</v>
      </c>
      <c r="I1751" s="1">
        <f>EOMONTH(tbl_Subscriptions[[#This Row],[Start_Date]],0)</f>
        <v>44227</v>
      </c>
      <c r="J1751" s="1" t="str">
        <f>IF(tbl_Subscriptions[[#This Row],[Cancel_Date]]="","",EOMONTH(tbl_Subscriptions[[#This Row],[Cancel_Date]],0))</f>
        <v/>
      </c>
    </row>
    <row r="1752" spans="1:10" x14ac:dyDescent="0.25">
      <c r="A1752" t="s">
        <v>3782</v>
      </c>
      <c r="B1752" t="s">
        <v>214</v>
      </c>
      <c r="C1752" t="s">
        <v>2034</v>
      </c>
      <c r="D1752" s="1">
        <v>44711</v>
      </c>
      <c r="H1752" t="b">
        <v>1</v>
      </c>
      <c r="I1752" s="1">
        <f>EOMONTH(tbl_Subscriptions[[#This Row],[Start_Date]],0)</f>
        <v>44712</v>
      </c>
      <c r="J1752" s="1" t="str">
        <f>IF(tbl_Subscriptions[[#This Row],[Cancel_Date]]="","",EOMONTH(tbl_Subscriptions[[#This Row],[Cancel_Date]],0))</f>
        <v/>
      </c>
    </row>
    <row r="1753" spans="1:10" x14ac:dyDescent="0.25">
      <c r="A1753" t="s">
        <v>3783</v>
      </c>
      <c r="B1753" t="s">
        <v>435</v>
      </c>
      <c r="C1753" t="s">
        <v>2027</v>
      </c>
      <c r="D1753" s="1">
        <v>45029</v>
      </c>
      <c r="H1753" t="b">
        <v>0</v>
      </c>
      <c r="I1753" s="1">
        <f>EOMONTH(tbl_Subscriptions[[#This Row],[Start_Date]],0)</f>
        <v>45046</v>
      </c>
      <c r="J1753" s="1" t="str">
        <f>IF(tbl_Subscriptions[[#This Row],[Cancel_Date]]="","",EOMONTH(tbl_Subscriptions[[#This Row],[Cancel_Date]],0))</f>
        <v/>
      </c>
    </row>
    <row r="1754" spans="1:10" x14ac:dyDescent="0.25">
      <c r="A1754" t="s">
        <v>3784</v>
      </c>
      <c r="B1754" t="s">
        <v>682</v>
      </c>
      <c r="C1754" t="s">
        <v>2027</v>
      </c>
      <c r="D1754" s="1">
        <v>44911</v>
      </c>
      <c r="H1754" t="b">
        <v>0</v>
      </c>
      <c r="I1754" s="1">
        <f>EOMONTH(tbl_Subscriptions[[#This Row],[Start_Date]],0)</f>
        <v>44926</v>
      </c>
      <c r="J1754" s="1" t="str">
        <f>IF(tbl_Subscriptions[[#This Row],[Cancel_Date]]="","",EOMONTH(tbl_Subscriptions[[#This Row],[Cancel_Date]],0))</f>
        <v/>
      </c>
    </row>
    <row r="1755" spans="1:10" x14ac:dyDescent="0.25">
      <c r="A1755" t="s">
        <v>3785</v>
      </c>
      <c r="B1755" t="s">
        <v>1462</v>
      </c>
      <c r="C1755" t="s">
        <v>2034</v>
      </c>
      <c r="D1755" s="1">
        <v>44887</v>
      </c>
      <c r="H1755" t="b">
        <v>0</v>
      </c>
      <c r="I1755" s="1">
        <f>EOMONTH(tbl_Subscriptions[[#This Row],[Start_Date]],0)</f>
        <v>44895</v>
      </c>
      <c r="J1755" s="1" t="str">
        <f>IF(tbl_Subscriptions[[#This Row],[Cancel_Date]]="","",EOMONTH(tbl_Subscriptions[[#This Row],[Cancel_Date]],0))</f>
        <v/>
      </c>
    </row>
    <row r="1756" spans="1:10" x14ac:dyDescent="0.25">
      <c r="A1756" t="s">
        <v>3786</v>
      </c>
      <c r="B1756" t="s">
        <v>1797</v>
      </c>
      <c r="C1756" t="s">
        <v>2034</v>
      </c>
      <c r="D1756" s="1">
        <v>44637</v>
      </c>
      <c r="E1756">
        <v>44884</v>
      </c>
      <c r="F1756">
        <v>44884</v>
      </c>
      <c r="G1756" t="s">
        <v>2037</v>
      </c>
      <c r="H1756" t="b">
        <v>1</v>
      </c>
      <c r="I1756" s="1">
        <f>EOMONTH(tbl_Subscriptions[[#This Row],[Start_Date]],0)</f>
        <v>44651</v>
      </c>
      <c r="J1756" s="1">
        <f>IF(tbl_Subscriptions[[#This Row],[Cancel_Date]]="","",EOMONTH(tbl_Subscriptions[[#This Row],[Cancel_Date]],0))</f>
        <v>44895</v>
      </c>
    </row>
    <row r="1757" spans="1:10" x14ac:dyDescent="0.25">
      <c r="A1757" t="s">
        <v>3787</v>
      </c>
      <c r="B1757" t="s">
        <v>1682</v>
      </c>
      <c r="C1757" t="s">
        <v>2031</v>
      </c>
      <c r="D1757" s="1">
        <v>45022</v>
      </c>
      <c r="E1757">
        <v>45307</v>
      </c>
      <c r="F1757">
        <v>45307</v>
      </c>
      <c r="G1757" t="s">
        <v>2037</v>
      </c>
      <c r="H1757" t="b">
        <v>0</v>
      </c>
      <c r="I1757" s="1">
        <f>EOMONTH(tbl_Subscriptions[[#This Row],[Start_Date]],0)</f>
        <v>45046</v>
      </c>
      <c r="J1757" s="1">
        <f>IF(tbl_Subscriptions[[#This Row],[Cancel_Date]]="","",EOMONTH(tbl_Subscriptions[[#This Row],[Cancel_Date]],0))</f>
        <v>45322</v>
      </c>
    </row>
    <row r="1758" spans="1:10" x14ac:dyDescent="0.25">
      <c r="A1758" t="s">
        <v>3788</v>
      </c>
      <c r="B1758" t="s">
        <v>1659</v>
      </c>
      <c r="C1758" t="s">
        <v>2031</v>
      </c>
      <c r="D1758" s="1">
        <v>44380</v>
      </c>
      <c r="E1758">
        <v>44666</v>
      </c>
      <c r="F1758">
        <v>44666</v>
      </c>
      <c r="G1758" t="s">
        <v>2041</v>
      </c>
      <c r="H1758" t="b">
        <v>0</v>
      </c>
      <c r="I1758" s="1">
        <f>EOMONTH(tbl_Subscriptions[[#This Row],[Start_Date]],0)</f>
        <v>44408</v>
      </c>
      <c r="J1758" s="1">
        <f>IF(tbl_Subscriptions[[#This Row],[Cancel_Date]]="","",EOMONTH(tbl_Subscriptions[[#This Row],[Cancel_Date]],0))</f>
        <v>44681</v>
      </c>
    </row>
    <row r="1759" spans="1:10" x14ac:dyDescent="0.25">
      <c r="A1759" t="s">
        <v>3789</v>
      </c>
      <c r="B1759" t="s">
        <v>1564</v>
      </c>
      <c r="C1759" t="s">
        <v>2027</v>
      </c>
      <c r="D1759" s="1">
        <v>44306</v>
      </c>
      <c r="H1759" t="b">
        <v>0</v>
      </c>
      <c r="I1759" s="1">
        <f>EOMONTH(tbl_Subscriptions[[#This Row],[Start_Date]],0)</f>
        <v>44316</v>
      </c>
      <c r="J1759" s="1" t="str">
        <f>IF(tbl_Subscriptions[[#This Row],[Cancel_Date]]="","",EOMONTH(tbl_Subscriptions[[#This Row],[Cancel_Date]],0))</f>
        <v/>
      </c>
    </row>
    <row r="1760" spans="1:10" x14ac:dyDescent="0.25">
      <c r="A1760" t="s">
        <v>3790</v>
      </c>
      <c r="B1760" t="s">
        <v>1398</v>
      </c>
      <c r="C1760" t="s">
        <v>2031</v>
      </c>
      <c r="D1760" s="1">
        <v>44295</v>
      </c>
      <c r="H1760" t="b">
        <v>0</v>
      </c>
      <c r="I1760" s="1">
        <f>EOMONTH(tbl_Subscriptions[[#This Row],[Start_Date]],0)</f>
        <v>44316</v>
      </c>
      <c r="J1760" s="1" t="str">
        <f>IF(tbl_Subscriptions[[#This Row],[Cancel_Date]]="","",EOMONTH(tbl_Subscriptions[[#This Row],[Cancel_Date]],0))</f>
        <v/>
      </c>
    </row>
    <row r="1761" spans="1:10" x14ac:dyDescent="0.25">
      <c r="A1761" t="s">
        <v>3791</v>
      </c>
      <c r="B1761" t="s">
        <v>166</v>
      </c>
      <c r="C1761" t="s">
        <v>2027</v>
      </c>
      <c r="D1761" s="1">
        <v>44733</v>
      </c>
      <c r="H1761" t="b">
        <v>1</v>
      </c>
      <c r="I1761" s="1">
        <f>EOMONTH(tbl_Subscriptions[[#This Row],[Start_Date]],0)</f>
        <v>44742</v>
      </c>
      <c r="J1761" s="1" t="str">
        <f>IF(tbl_Subscriptions[[#This Row],[Cancel_Date]]="","",EOMONTH(tbl_Subscriptions[[#This Row],[Cancel_Date]],0))</f>
        <v/>
      </c>
    </row>
    <row r="1762" spans="1:10" x14ac:dyDescent="0.25">
      <c r="A1762" t="s">
        <v>3792</v>
      </c>
      <c r="B1762" t="s">
        <v>1019</v>
      </c>
      <c r="C1762" t="s">
        <v>2027</v>
      </c>
      <c r="D1762" s="1">
        <v>44349</v>
      </c>
      <c r="H1762" t="b">
        <v>1</v>
      </c>
      <c r="I1762" s="1">
        <f>EOMONTH(tbl_Subscriptions[[#This Row],[Start_Date]],0)</f>
        <v>44377</v>
      </c>
      <c r="J1762" s="1" t="str">
        <f>IF(tbl_Subscriptions[[#This Row],[Cancel_Date]]="","",EOMONTH(tbl_Subscriptions[[#This Row],[Cancel_Date]],0))</f>
        <v/>
      </c>
    </row>
    <row r="1763" spans="1:10" x14ac:dyDescent="0.25">
      <c r="A1763" t="s">
        <v>3793</v>
      </c>
      <c r="B1763" t="s">
        <v>1407</v>
      </c>
      <c r="C1763" t="s">
        <v>2031</v>
      </c>
      <c r="D1763" s="1">
        <v>44443</v>
      </c>
      <c r="H1763" t="b">
        <v>0</v>
      </c>
      <c r="I1763" s="1">
        <f>EOMONTH(tbl_Subscriptions[[#This Row],[Start_Date]],0)</f>
        <v>44469</v>
      </c>
      <c r="J1763" s="1" t="str">
        <f>IF(tbl_Subscriptions[[#This Row],[Cancel_Date]]="","",EOMONTH(tbl_Subscriptions[[#This Row],[Cancel_Date]],0))</f>
        <v/>
      </c>
    </row>
    <row r="1764" spans="1:10" x14ac:dyDescent="0.25">
      <c r="A1764" t="s">
        <v>3794</v>
      </c>
      <c r="B1764" t="s">
        <v>382</v>
      </c>
      <c r="C1764" t="s">
        <v>2031</v>
      </c>
      <c r="D1764" s="1">
        <v>44393</v>
      </c>
      <c r="H1764" t="b">
        <v>0</v>
      </c>
      <c r="I1764" s="1">
        <f>EOMONTH(tbl_Subscriptions[[#This Row],[Start_Date]],0)</f>
        <v>44408</v>
      </c>
      <c r="J1764" s="1" t="str">
        <f>IF(tbl_Subscriptions[[#This Row],[Cancel_Date]]="","",EOMONTH(tbl_Subscriptions[[#This Row],[Cancel_Date]],0))</f>
        <v/>
      </c>
    </row>
    <row r="1765" spans="1:10" x14ac:dyDescent="0.25">
      <c r="A1765" t="s">
        <v>3795</v>
      </c>
      <c r="B1765" t="s">
        <v>2013</v>
      </c>
      <c r="C1765" t="s">
        <v>2031</v>
      </c>
      <c r="D1765" s="1">
        <v>44831</v>
      </c>
      <c r="E1765">
        <v>45107</v>
      </c>
      <c r="F1765">
        <v>45107</v>
      </c>
      <c r="G1765" t="s">
        <v>2037</v>
      </c>
      <c r="H1765" t="b">
        <v>0</v>
      </c>
      <c r="I1765" s="1">
        <f>EOMONTH(tbl_Subscriptions[[#This Row],[Start_Date]],0)</f>
        <v>44834</v>
      </c>
      <c r="J1765" s="1">
        <f>IF(tbl_Subscriptions[[#This Row],[Cancel_Date]]="","",EOMONTH(tbl_Subscriptions[[#This Row],[Cancel_Date]],0))</f>
        <v>45107</v>
      </c>
    </row>
    <row r="1766" spans="1:10" x14ac:dyDescent="0.25">
      <c r="A1766" t="s">
        <v>3796</v>
      </c>
      <c r="B1766" t="s">
        <v>1694</v>
      </c>
      <c r="C1766" t="s">
        <v>2034</v>
      </c>
      <c r="D1766" s="1">
        <v>44736</v>
      </c>
      <c r="E1766">
        <v>45035</v>
      </c>
      <c r="F1766">
        <v>45035</v>
      </c>
      <c r="G1766" t="s">
        <v>2041</v>
      </c>
      <c r="H1766" t="b">
        <v>0</v>
      </c>
      <c r="I1766" s="1">
        <f>EOMONTH(tbl_Subscriptions[[#This Row],[Start_Date]],0)</f>
        <v>44742</v>
      </c>
      <c r="J1766" s="1">
        <f>IF(tbl_Subscriptions[[#This Row],[Cancel_Date]]="","",EOMONTH(tbl_Subscriptions[[#This Row],[Cancel_Date]],0))</f>
        <v>45046</v>
      </c>
    </row>
    <row r="1767" spans="1:10" x14ac:dyDescent="0.25">
      <c r="A1767" t="s">
        <v>3797</v>
      </c>
      <c r="B1767" t="s">
        <v>1744</v>
      </c>
      <c r="C1767" t="s">
        <v>2027</v>
      </c>
      <c r="D1767" s="1">
        <v>44455</v>
      </c>
      <c r="H1767" t="b">
        <v>0</v>
      </c>
      <c r="I1767" s="1">
        <f>EOMONTH(tbl_Subscriptions[[#This Row],[Start_Date]],0)</f>
        <v>44469</v>
      </c>
      <c r="J1767" s="1" t="str">
        <f>IF(tbl_Subscriptions[[#This Row],[Cancel_Date]]="","",EOMONTH(tbl_Subscriptions[[#This Row],[Cancel_Date]],0))</f>
        <v/>
      </c>
    </row>
    <row r="1768" spans="1:10" x14ac:dyDescent="0.25">
      <c r="A1768" t="s">
        <v>3798</v>
      </c>
      <c r="B1768" t="s">
        <v>420</v>
      </c>
      <c r="C1768" t="s">
        <v>2027</v>
      </c>
      <c r="D1768" s="1">
        <v>45031</v>
      </c>
      <c r="E1768">
        <v>45106</v>
      </c>
      <c r="F1768">
        <v>45106</v>
      </c>
      <c r="G1768" t="s">
        <v>2028</v>
      </c>
      <c r="H1768" t="b">
        <v>0</v>
      </c>
      <c r="I1768" s="1">
        <f>EOMONTH(tbl_Subscriptions[[#This Row],[Start_Date]],0)</f>
        <v>45046</v>
      </c>
      <c r="J1768" s="1">
        <f>IF(tbl_Subscriptions[[#This Row],[Cancel_Date]]="","",EOMONTH(tbl_Subscriptions[[#This Row],[Cancel_Date]],0))</f>
        <v>45107</v>
      </c>
    </row>
    <row r="1769" spans="1:10" x14ac:dyDescent="0.25">
      <c r="A1769" t="s">
        <v>3799</v>
      </c>
      <c r="B1769" t="s">
        <v>624</v>
      </c>
      <c r="C1769" t="s">
        <v>2027</v>
      </c>
      <c r="D1769" s="1">
        <v>44559</v>
      </c>
      <c r="H1769" t="b">
        <v>1</v>
      </c>
      <c r="I1769" s="1">
        <f>EOMONTH(tbl_Subscriptions[[#This Row],[Start_Date]],0)</f>
        <v>44561</v>
      </c>
      <c r="J1769" s="1" t="str">
        <f>IF(tbl_Subscriptions[[#This Row],[Cancel_Date]]="","",EOMONTH(tbl_Subscriptions[[#This Row],[Cancel_Date]],0))</f>
        <v/>
      </c>
    </row>
    <row r="1770" spans="1:10" x14ac:dyDescent="0.25">
      <c r="A1770" t="s">
        <v>3800</v>
      </c>
      <c r="B1770" t="s">
        <v>1534</v>
      </c>
      <c r="C1770" t="s">
        <v>2031</v>
      </c>
      <c r="D1770" s="1">
        <v>44470</v>
      </c>
      <c r="H1770" t="b">
        <v>0</v>
      </c>
      <c r="I1770" s="1">
        <f>EOMONTH(tbl_Subscriptions[[#This Row],[Start_Date]],0)</f>
        <v>44500</v>
      </c>
      <c r="J1770" s="1" t="str">
        <f>IF(tbl_Subscriptions[[#This Row],[Cancel_Date]]="","",EOMONTH(tbl_Subscriptions[[#This Row],[Cancel_Date]],0))</f>
        <v/>
      </c>
    </row>
    <row r="1771" spans="1:10" x14ac:dyDescent="0.25">
      <c r="A1771" t="s">
        <v>3801</v>
      </c>
      <c r="B1771" t="s">
        <v>247</v>
      </c>
      <c r="C1771" t="s">
        <v>2031</v>
      </c>
      <c r="D1771" s="1">
        <v>45011</v>
      </c>
      <c r="H1771" t="b">
        <v>0</v>
      </c>
      <c r="I1771" s="1">
        <f>EOMONTH(tbl_Subscriptions[[#This Row],[Start_Date]],0)</f>
        <v>45016</v>
      </c>
      <c r="J1771" s="1" t="str">
        <f>IF(tbl_Subscriptions[[#This Row],[Cancel_Date]]="","",EOMONTH(tbl_Subscriptions[[#This Row],[Cancel_Date]],0))</f>
        <v/>
      </c>
    </row>
    <row r="1772" spans="1:10" x14ac:dyDescent="0.25">
      <c r="A1772" t="s">
        <v>3802</v>
      </c>
      <c r="B1772" t="s">
        <v>1617</v>
      </c>
      <c r="C1772" t="s">
        <v>2031</v>
      </c>
      <c r="D1772" s="1">
        <v>44603</v>
      </c>
      <c r="E1772">
        <v>44792</v>
      </c>
      <c r="F1772">
        <v>44792</v>
      </c>
      <c r="G1772" t="s">
        <v>2037</v>
      </c>
      <c r="H1772" t="b">
        <v>1</v>
      </c>
      <c r="I1772" s="1">
        <f>EOMONTH(tbl_Subscriptions[[#This Row],[Start_Date]],0)</f>
        <v>44620</v>
      </c>
      <c r="J1772" s="1">
        <f>IF(tbl_Subscriptions[[#This Row],[Cancel_Date]]="","",EOMONTH(tbl_Subscriptions[[#This Row],[Cancel_Date]],0))</f>
        <v>44804</v>
      </c>
    </row>
    <row r="1773" spans="1:10" x14ac:dyDescent="0.25">
      <c r="A1773" t="s">
        <v>3803</v>
      </c>
      <c r="B1773" t="s">
        <v>1894</v>
      </c>
      <c r="C1773" t="s">
        <v>2031</v>
      </c>
      <c r="D1773" s="1">
        <v>44277</v>
      </c>
      <c r="E1773">
        <v>44482</v>
      </c>
      <c r="F1773">
        <v>44482</v>
      </c>
      <c r="G1773" t="s">
        <v>2037</v>
      </c>
      <c r="H1773" t="b">
        <v>0</v>
      </c>
      <c r="I1773" s="1">
        <f>EOMONTH(tbl_Subscriptions[[#This Row],[Start_Date]],0)</f>
        <v>44286</v>
      </c>
      <c r="J1773" s="1">
        <f>IF(tbl_Subscriptions[[#This Row],[Cancel_Date]]="","",EOMONTH(tbl_Subscriptions[[#This Row],[Cancel_Date]],0))</f>
        <v>44500</v>
      </c>
    </row>
    <row r="1774" spans="1:10" x14ac:dyDescent="0.25">
      <c r="A1774" t="s">
        <v>3804</v>
      </c>
      <c r="B1774" t="s">
        <v>555</v>
      </c>
      <c r="C1774" t="s">
        <v>2031</v>
      </c>
      <c r="D1774" s="1">
        <v>44579</v>
      </c>
      <c r="H1774" t="b">
        <v>0</v>
      </c>
      <c r="I1774" s="1">
        <f>EOMONTH(tbl_Subscriptions[[#This Row],[Start_Date]],0)</f>
        <v>44592</v>
      </c>
      <c r="J1774" s="1" t="str">
        <f>IF(tbl_Subscriptions[[#This Row],[Cancel_Date]]="","",EOMONTH(tbl_Subscriptions[[#This Row],[Cancel_Date]],0))</f>
        <v/>
      </c>
    </row>
    <row r="1775" spans="1:10" x14ac:dyDescent="0.25">
      <c r="A1775" t="s">
        <v>3805</v>
      </c>
      <c r="B1775" t="s">
        <v>286</v>
      </c>
      <c r="C1775" t="s">
        <v>2034</v>
      </c>
      <c r="D1775" s="1">
        <v>44612</v>
      </c>
      <c r="H1775" t="b">
        <v>0</v>
      </c>
      <c r="I1775" s="1">
        <f>EOMONTH(tbl_Subscriptions[[#This Row],[Start_Date]],0)</f>
        <v>44620</v>
      </c>
      <c r="J1775" s="1" t="str">
        <f>IF(tbl_Subscriptions[[#This Row],[Cancel_Date]]="","",EOMONTH(tbl_Subscriptions[[#This Row],[Cancel_Date]],0))</f>
        <v/>
      </c>
    </row>
    <row r="1776" spans="1:10" x14ac:dyDescent="0.25">
      <c r="A1776" t="s">
        <v>3806</v>
      </c>
      <c r="B1776" t="s">
        <v>1447</v>
      </c>
      <c r="C1776" t="s">
        <v>2031</v>
      </c>
      <c r="D1776" s="1">
        <v>44667</v>
      </c>
      <c r="H1776" t="b">
        <v>0</v>
      </c>
      <c r="I1776" s="1">
        <f>EOMONTH(tbl_Subscriptions[[#This Row],[Start_Date]],0)</f>
        <v>44681</v>
      </c>
      <c r="J1776" s="1" t="str">
        <f>IF(tbl_Subscriptions[[#This Row],[Cancel_Date]]="","",EOMONTH(tbl_Subscriptions[[#This Row],[Cancel_Date]],0))</f>
        <v/>
      </c>
    </row>
    <row r="1777" spans="1:10" x14ac:dyDescent="0.25">
      <c r="A1777" t="s">
        <v>3807</v>
      </c>
      <c r="B1777" t="s">
        <v>1835</v>
      </c>
      <c r="C1777" t="s">
        <v>2027</v>
      </c>
      <c r="D1777" s="1">
        <v>44775</v>
      </c>
      <c r="H1777" t="b">
        <v>0</v>
      </c>
      <c r="I1777" s="1">
        <f>EOMONTH(tbl_Subscriptions[[#This Row],[Start_Date]],0)</f>
        <v>44804</v>
      </c>
      <c r="J1777" s="1" t="str">
        <f>IF(tbl_Subscriptions[[#This Row],[Cancel_Date]]="","",EOMONTH(tbl_Subscriptions[[#This Row],[Cancel_Date]],0))</f>
        <v/>
      </c>
    </row>
    <row r="1778" spans="1:10" x14ac:dyDescent="0.25">
      <c r="A1778" t="s">
        <v>3808</v>
      </c>
      <c r="B1778" t="s">
        <v>1053</v>
      </c>
      <c r="C1778" t="s">
        <v>2031</v>
      </c>
      <c r="D1778" s="1">
        <v>44446</v>
      </c>
      <c r="H1778" t="b">
        <v>1</v>
      </c>
      <c r="I1778" s="1">
        <f>EOMONTH(tbl_Subscriptions[[#This Row],[Start_Date]],0)</f>
        <v>44469</v>
      </c>
      <c r="J1778" s="1" t="str">
        <f>IF(tbl_Subscriptions[[#This Row],[Cancel_Date]]="","",EOMONTH(tbl_Subscriptions[[#This Row],[Cancel_Date]],0))</f>
        <v/>
      </c>
    </row>
    <row r="1779" spans="1:10" x14ac:dyDescent="0.25">
      <c r="A1779" t="s">
        <v>3809</v>
      </c>
      <c r="B1779" t="s">
        <v>1362</v>
      </c>
      <c r="C1779" t="s">
        <v>2027</v>
      </c>
      <c r="D1779" s="1">
        <v>44910</v>
      </c>
      <c r="H1779" t="b">
        <v>0</v>
      </c>
      <c r="I1779" s="1">
        <f>EOMONTH(tbl_Subscriptions[[#This Row],[Start_Date]],0)</f>
        <v>44926</v>
      </c>
      <c r="J1779" s="1" t="str">
        <f>IF(tbl_Subscriptions[[#This Row],[Cancel_Date]]="","",EOMONTH(tbl_Subscriptions[[#This Row],[Cancel_Date]],0))</f>
        <v/>
      </c>
    </row>
    <row r="1780" spans="1:10" x14ac:dyDescent="0.25">
      <c r="A1780" t="s">
        <v>3810</v>
      </c>
      <c r="B1780" t="s">
        <v>1755</v>
      </c>
      <c r="C1780" t="s">
        <v>2031</v>
      </c>
      <c r="D1780" s="1">
        <v>44428</v>
      </c>
      <c r="H1780" t="b">
        <v>0</v>
      </c>
      <c r="I1780" s="1">
        <f>EOMONTH(tbl_Subscriptions[[#This Row],[Start_Date]],0)</f>
        <v>44439</v>
      </c>
      <c r="J1780" s="1" t="str">
        <f>IF(tbl_Subscriptions[[#This Row],[Cancel_Date]]="","",EOMONTH(tbl_Subscriptions[[#This Row],[Cancel_Date]],0))</f>
        <v/>
      </c>
    </row>
    <row r="1781" spans="1:10" x14ac:dyDescent="0.25">
      <c r="A1781" t="s">
        <v>3811</v>
      </c>
      <c r="B1781" t="s">
        <v>144</v>
      </c>
      <c r="C1781" t="s">
        <v>2031</v>
      </c>
      <c r="D1781" s="1">
        <v>44504</v>
      </c>
      <c r="H1781" t="b">
        <v>0</v>
      </c>
      <c r="I1781" s="1">
        <f>EOMONTH(tbl_Subscriptions[[#This Row],[Start_Date]],0)</f>
        <v>44530</v>
      </c>
      <c r="J1781" s="1" t="str">
        <f>IF(tbl_Subscriptions[[#This Row],[Cancel_Date]]="","",EOMONTH(tbl_Subscriptions[[#This Row],[Cancel_Date]],0))</f>
        <v/>
      </c>
    </row>
    <row r="1782" spans="1:10" x14ac:dyDescent="0.25">
      <c r="A1782" t="s">
        <v>3812</v>
      </c>
      <c r="B1782" t="s">
        <v>324</v>
      </c>
      <c r="C1782" t="s">
        <v>2027</v>
      </c>
      <c r="D1782" s="1">
        <v>44897</v>
      </c>
      <c r="E1782">
        <v>44945</v>
      </c>
      <c r="F1782">
        <v>44945</v>
      </c>
      <c r="G1782" t="s">
        <v>2037</v>
      </c>
      <c r="H1782" t="b">
        <v>0</v>
      </c>
      <c r="I1782" s="1">
        <f>EOMONTH(tbl_Subscriptions[[#This Row],[Start_Date]],0)</f>
        <v>44926</v>
      </c>
      <c r="J1782" s="1">
        <f>IF(tbl_Subscriptions[[#This Row],[Cancel_Date]]="","",EOMONTH(tbl_Subscriptions[[#This Row],[Cancel_Date]],0))</f>
        <v>44957</v>
      </c>
    </row>
    <row r="1783" spans="1:10" x14ac:dyDescent="0.25">
      <c r="A1783" t="s">
        <v>3813</v>
      </c>
      <c r="B1783" t="s">
        <v>1744</v>
      </c>
      <c r="C1783" t="s">
        <v>2027</v>
      </c>
      <c r="D1783" s="1">
        <v>45044</v>
      </c>
      <c r="H1783" t="b">
        <v>0</v>
      </c>
      <c r="I1783" s="1">
        <f>EOMONTH(tbl_Subscriptions[[#This Row],[Start_Date]],0)</f>
        <v>45046</v>
      </c>
      <c r="J1783" s="1" t="str">
        <f>IF(tbl_Subscriptions[[#This Row],[Cancel_Date]]="","",EOMONTH(tbl_Subscriptions[[#This Row],[Cancel_Date]],0))</f>
        <v/>
      </c>
    </row>
    <row r="1784" spans="1:10" x14ac:dyDescent="0.25">
      <c r="A1784" t="s">
        <v>3814</v>
      </c>
      <c r="B1784" t="s">
        <v>1553</v>
      </c>
      <c r="C1784" t="s">
        <v>2027</v>
      </c>
      <c r="D1784" s="1">
        <v>45065</v>
      </c>
      <c r="H1784" t="b">
        <v>0</v>
      </c>
      <c r="I1784" s="1">
        <f>EOMONTH(tbl_Subscriptions[[#This Row],[Start_Date]],0)</f>
        <v>45077</v>
      </c>
      <c r="J1784" s="1" t="str">
        <f>IF(tbl_Subscriptions[[#This Row],[Cancel_Date]]="","",EOMONTH(tbl_Subscriptions[[#This Row],[Cancel_Date]],0))</f>
        <v/>
      </c>
    </row>
    <row r="1785" spans="1:10" x14ac:dyDescent="0.25">
      <c r="A1785" t="s">
        <v>3815</v>
      </c>
      <c r="B1785" t="s">
        <v>1131</v>
      </c>
      <c r="C1785" t="s">
        <v>2027</v>
      </c>
      <c r="D1785" s="1">
        <v>44279</v>
      </c>
      <c r="H1785" t="b">
        <v>0</v>
      </c>
      <c r="I1785" s="1">
        <f>EOMONTH(tbl_Subscriptions[[#This Row],[Start_Date]],0)</f>
        <v>44286</v>
      </c>
      <c r="J1785" s="1" t="str">
        <f>IF(tbl_Subscriptions[[#This Row],[Cancel_Date]]="","",EOMONTH(tbl_Subscriptions[[#This Row],[Cancel_Date]],0))</f>
        <v/>
      </c>
    </row>
    <row r="1786" spans="1:10" x14ac:dyDescent="0.25">
      <c r="A1786" t="s">
        <v>3816</v>
      </c>
      <c r="B1786" t="s">
        <v>1397</v>
      </c>
      <c r="C1786" t="s">
        <v>2034</v>
      </c>
      <c r="D1786" s="1">
        <v>44866</v>
      </c>
      <c r="H1786" t="b">
        <v>0</v>
      </c>
      <c r="I1786" s="1">
        <f>EOMONTH(tbl_Subscriptions[[#This Row],[Start_Date]],0)</f>
        <v>44895</v>
      </c>
      <c r="J1786" s="1" t="str">
        <f>IF(tbl_Subscriptions[[#This Row],[Cancel_Date]]="","",EOMONTH(tbl_Subscriptions[[#This Row],[Cancel_Date]],0))</f>
        <v/>
      </c>
    </row>
    <row r="1787" spans="1:10" x14ac:dyDescent="0.25">
      <c r="A1787" t="s">
        <v>3817</v>
      </c>
      <c r="B1787" t="s">
        <v>646</v>
      </c>
      <c r="C1787" t="s">
        <v>2027</v>
      </c>
      <c r="D1787" s="1">
        <v>45075</v>
      </c>
      <c r="E1787">
        <v>45347</v>
      </c>
      <c r="F1787">
        <v>45347</v>
      </c>
      <c r="G1787" t="s">
        <v>2037</v>
      </c>
      <c r="H1787" t="b">
        <v>0</v>
      </c>
      <c r="I1787" s="1">
        <f>EOMONTH(tbl_Subscriptions[[#This Row],[Start_Date]],0)</f>
        <v>45077</v>
      </c>
      <c r="J1787" s="1">
        <f>IF(tbl_Subscriptions[[#This Row],[Cancel_Date]]="","",EOMONTH(tbl_Subscriptions[[#This Row],[Cancel_Date]],0))</f>
        <v>45351</v>
      </c>
    </row>
    <row r="1788" spans="1:10" x14ac:dyDescent="0.25">
      <c r="A1788" t="s">
        <v>3818</v>
      </c>
      <c r="B1788" t="s">
        <v>1394</v>
      </c>
      <c r="C1788" t="s">
        <v>2031</v>
      </c>
      <c r="D1788" s="1">
        <v>44862</v>
      </c>
      <c r="E1788">
        <v>44918</v>
      </c>
      <c r="F1788">
        <v>44918</v>
      </c>
      <c r="G1788" t="s">
        <v>2037</v>
      </c>
      <c r="H1788" t="b">
        <v>0</v>
      </c>
      <c r="I1788" s="1">
        <f>EOMONTH(tbl_Subscriptions[[#This Row],[Start_Date]],0)</f>
        <v>44865</v>
      </c>
      <c r="J1788" s="1">
        <f>IF(tbl_Subscriptions[[#This Row],[Cancel_Date]]="","",EOMONTH(tbl_Subscriptions[[#This Row],[Cancel_Date]],0))</f>
        <v>44926</v>
      </c>
    </row>
    <row r="1789" spans="1:10" x14ac:dyDescent="0.25">
      <c r="A1789" t="s">
        <v>3819</v>
      </c>
      <c r="B1789" t="s">
        <v>707</v>
      </c>
      <c r="C1789" t="s">
        <v>2031</v>
      </c>
      <c r="D1789" s="1">
        <v>44974</v>
      </c>
      <c r="H1789" t="b">
        <v>0</v>
      </c>
      <c r="I1789" s="1">
        <f>EOMONTH(tbl_Subscriptions[[#This Row],[Start_Date]],0)</f>
        <v>44985</v>
      </c>
      <c r="J1789" s="1" t="str">
        <f>IF(tbl_Subscriptions[[#This Row],[Cancel_Date]]="","",EOMONTH(tbl_Subscriptions[[#This Row],[Cancel_Date]],0))</f>
        <v/>
      </c>
    </row>
    <row r="1790" spans="1:10" x14ac:dyDescent="0.25">
      <c r="A1790" t="s">
        <v>3820</v>
      </c>
      <c r="B1790" t="s">
        <v>1056</v>
      </c>
      <c r="C1790" t="s">
        <v>2034</v>
      </c>
      <c r="D1790" s="1">
        <v>44229</v>
      </c>
      <c r="H1790" t="b">
        <v>0</v>
      </c>
      <c r="I1790" s="1">
        <f>EOMONTH(tbl_Subscriptions[[#This Row],[Start_Date]],0)</f>
        <v>44255</v>
      </c>
      <c r="J1790" s="1" t="str">
        <f>IF(tbl_Subscriptions[[#This Row],[Cancel_Date]]="","",EOMONTH(tbl_Subscriptions[[#This Row],[Cancel_Date]],0))</f>
        <v/>
      </c>
    </row>
    <row r="1791" spans="1:10" x14ac:dyDescent="0.25">
      <c r="A1791" t="s">
        <v>3821</v>
      </c>
      <c r="B1791" t="s">
        <v>1299</v>
      </c>
      <c r="C1791" t="s">
        <v>2027</v>
      </c>
      <c r="D1791" s="1">
        <v>44292</v>
      </c>
      <c r="H1791" t="b">
        <v>0</v>
      </c>
      <c r="I1791" s="1">
        <f>EOMONTH(tbl_Subscriptions[[#This Row],[Start_Date]],0)</f>
        <v>44316</v>
      </c>
      <c r="J1791" s="1" t="str">
        <f>IF(tbl_Subscriptions[[#This Row],[Cancel_Date]]="","",EOMONTH(tbl_Subscriptions[[#This Row],[Cancel_Date]],0))</f>
        <v/>
      </c>
    </row>
    <row r="1792" spans="1:10" x14ac:dyDescent="0.25">
      <c r="A1792" t="s">
        <v>3822</v>
      </c>
      <c r="B1792" t="s">
        <v>1251</v>
      </c>
      <c r="C1792" t="s">
        <v>2031</v>
      </c>
      <c r="D1792" s="1">
        <v>44612</v>
      </c>
      <c r="E1792">
        <v>44684</v>
      </c>
      <c r="F1792">
        <v>44684</v>
      </c>
      <c r="G1792" t="s">
        <v>2028</v>
      </c>
      <c r="H1792" t="b">
        <v>0</v>
      </c>
      <c r="I1792" s="1">
        <f>EOMONTH(tbl_Subscriptions[[#This Row],[Start_Date]],0)</f>
        <v>44620</v>
      </c>
      <c r="J1792" s="1">
        <f>IF(tbl_Subscriptions[[#This Row],[Cancel_Date]]="","",EOMONTH(tbl_Subscriptions[[#This Row],[Cancel_Date]],0))</f>
        <v>44712</v>
      </c>
    </row>
    <row r="1793" spans="1:10" x14ac:dyDescent="0.25">
      <c r="A1793" t="s">
        <v>3823</v>
      </c>
      <c r="B1793" t="s">
        <v>299</v>
      </c>
      <c r="C1793" t="s">
        <v>2034</v>
      </c>
      <c r="D1793" s="1">
        <v>44585</v>
      </c>
      <c r="H1793" t="b">
        <v>0</v>
      </c>
      <c r="I1793" s="1">
        <f>EOMONTH(tbl_Subscriptions[[#This Row],[Start_Date]],0)</f>
        <v>44592</v>
      </c>
      <c r="J1793" s="1" t="str">
        <f>IF(tbl_Subscriptions[[#This Row],[Cancel_Date]]="","",EOMONTH(tbl_Subscriptions[[#This Row],[Cancel_Date]],0))</f>
        <v/>
      </c>
    </row>
    <row r="1794" spans="1:10" x14ac:dyDescent="0.25">
      <c r="A1794" t="s">
        <v>3824</v>
      </c>
      <c r="B1794" t="s">
        <v>461</v>
      </c>
      <c r="C1794" t="s">
        <v>2031</v>
      </c>
      <c r="D1794" s="1">
        <v>44583</v>
      </c>
      <c r="H1794" t="b">
        <v>0</v>
      </c>
      <c r="I1794" s="1">
        <f>EOMONTH(tbl_Subscriptions[[#This Row],[Start_Date]],0)</f>
        <v>44592</v>
      </c>
      <c r="J1794" s="1" t="str">
        <f>IF(tbl_Subscriptions[[#This Row],[Cancel_Date]]="","",EOMONTH(tbl_Subscriptions[[#This Row],[Cancel_Date]],0))</f>
        <v/>
      </c>
    </row>
    <row r="1795" spans="1:10" x14ac:dyDescent="0.25">
      <c r="A1795" t="s">
        <v>3825</v>
      </c>
      <c r="B1795" t="s">
        <v>1882</v>
      </c>
      <c r="C1795" t="s">
        <v>2034</v>
      </c>
      <c r="D1795" s="1">
        <v>44762</v>
      </c>
      <c r="E1795">
        <v>44859</v>
      </c>
      <c r="F1795">
        <v>44859</v>
      </c>
      <c r="G1795" t="s">
        <v>2037</v>
      </c>
      <c r="H1795" t="b">
        <v>0</v>
      </c>
      <c r="I1795" s="1">
        <f>EOMONTH(tbl_Subscriptions[[#This Row],[Start_Date]],0)</f>
        <v>44773</v>
      </c>
      <c r="J1795" s="1">
        <f>IF(tbl_Subscriptions[[#This Row],[Cancel_Date]]="","",EOMONTH(tbl_Subscriptions[[#This Row],[Cancel_Date]],0))</f>
        <v>44865</v>
      </c>
    </row>
    <row r="1796" spans="1:10" x14ac:dyDescent="0.25">
      <c r="A1796" t="s">
        <v>3826</v>
      </c>
      <c r="B1796" t="s">
        <v>855</v>
      </c>
      <c r="C1796" t="s">
        <v>2034</v>
      </c>
      <c r="D1796" s="1">
        <v>44684</v>
      </c>
      <c r="E1796">
        <v>44845</v>
      </c>
      <c r="F1796">
        <v>44845</v>
      </c>
      <c r="G1796" t="s">
        <v>2028</v>
      </c>
      <c r="H1796" t="b">
        <v>1</v>
      </c>
      <c r="I1796" s="1">
        <f>EOMONTH(tbl_Subscriptions[[#This Row],[Start_Date]],0)</f>
        <v>44712</v>
      </c>
      <c r="J1796" s="1">
        <f>IF(tbl_Subscriptions[[#This Row],[Cancel_Date]]="","",EOMONTH(tbl_Subscriptions[[#This Row],[Cancel_Date]],0))</f>
        <v>44865</v>
      </c>
    </row>
    <row r="1797" spans="1:10" x14ac:dyDescent="0.25">
      <c r="A1797" t="s">
        <v>3827</v>
      </c>
      <c r="B1797" t="s">
        <v>407</v>
      </c>
      <c r="C1797" t="s">
        <v>2027</v>
      </c>
      <c r="D1797" s="1">
        <v>44254</v>
      </c>
      <c r="H1797" t="b">
        <v>0</v>
      </c>
      <c r="I1797" s="1">
        <f>EOMONTH(tbl_Subscriptions[[#This Row],[Start_Date]],0)</f>
        <v>44255</v>
      </c>
      <c r="J1797" s="1" t="str">
        <f>IF(tbl_Subscriptions[[#This Row],[Cancel_Date]]="","",EOMONTH(tbl_Subscriptions[[#This Row],[Cancel_Date]],0))</f>
        <v/>
      </c>
    </row>
    <row r="1798" spans="1:10" x14ac:dyDescent="0.25">
      <c r="A1798" t="s">
        <v>3828</v>
      </c>
      <c r="B1798" t="s">
        <v>635</v>
      </c>
      <c r="C1798" t="s">
        <v>2034</v>
      </c>
      <c r="D1798" s="1">
        <v>44849</v>
      </c>
      <c r="H1798" t="b">
        <v>0</v>
      </c>
      <c r="I1798" s="1">
        <f>EOMONTH(tbl_Subscriptions[[#This Row],[Start_Date]],0)</f>
        <v>44865</v>
      </c>
      <c r="J1798" s="1" t="str">
        <f>IF(tbl_Subscriptions[[#This Row],[Cancel_Date]]="","",EOMONTH(tbl_Subscriptions[[#This Row],[Cancel_Date]],0))</f>
        <v/>
      </c>
    </row>
    <row r="1799" spans="1:10" x14ac:dyDescent="0.25">
      <c r="A1799" t="s">
        <v>3829</v>
      </c>
      <c r="B1799" t="s">
        <v>1525</v>
      </c>
      <c r="C1799" t="s">
        <v>2031</v>
      </c>
      <c r="D1799" s="1">
        <v>44206</v>
      </c>
      <c r="H1799" t="b">
        <v>0</v>
      </c>
      <c r="I1799" s="1">
        <f>EOMONTH(tbl_Subscriptions[[#This Row],[Start_Date]],0)</f>
        <v>44227</v>
      </c>
      <c r="J1799" s="1" t="str">
        <f>IF(tbl_Subscriptions[[#This Row],[Cancel_Date]]="","",EOMONTH(tbl_Subscriptions[[#This Row],[Cancel_Date]],0))</f>
        <v/>
      </c>
    </row>
    <row r="1800" spans="1:10" x14ac:dyDescent="0.25">
      <c r="A1800" t="s">
        <v>3830</v>
      </c>
      <c r="B1800" t="s">
        <v>165</v>
      </c>
      <c r="C1800" t="s">
        <v>2031</v>
      </c>
      <c r="D1800" s="1">
        <v>44916</v>
      </c>
      <c r="H1800" t="b">
        <v>0</v>
      </c>
      <c r="I1800" s="1">
        <f>EOMONTH(tbl_Subscriptions[[#This Row],[Start_Date]],0)</f>
        <v>44926</v>
      </c>
      <c r="J1800" s="1" t="str">
        <f>IF(tbl_Subscriptions[[#This Row],[Cancel_Date]]="","",EOMONTH(tbl_Subscriptions[[#This Row],[Cancel_Date]],0))</f>
        <v/>
      </c>
    </row>
    <row r="1801" spans="1:10" x14ac:dyDescent="0.25">
      <c r="A1801" t="s">
        <v>3831</v>
      </c>
      <c r="B1801" t="s">
        <v>1321</v>
      </c>
      <c r="C1801" t="s">
        <v>2027</v>
      </c>
      <c r="D1801" s="1">
        <v>44372</v>
      </c>
      <c r="H1801" t="b">
        <v>0</v>
      </c>
      <c r="I1801" s="1">
        <f>EOMONTH(tbl_Subscriptions[[#This Row],[Start_Date]],0)</f>
        <v>44377</v>
      </c>
      <c r="J1801" s="1" t="str">
        <f>IF(tbl_Subscriptions[[#This Row],[Cancel_Date]]="","",EOMONTH(tbl_Subscriptions[[#This Row],[Cancel_Date]],0))</f>
        <v/>
      </c>
    </row>
    <row r="1802" spans="1:10" x14ac:dyDescent="0.25">
      <c r="A1802" t="s">
        <v>3832</v>
      </c>
      <c r="B1802" t="s">
        <v>539</v>
      </c>
      <c r="C1802" t="s">
        <v>2027</v>
      </c>
      <c r="D1802" s="1">
        <v>44281</v>
      </c>
      <c r="H1802" t="b">
        <v>0</v>
      </c>
      <c r="I1802" s="1">
        <f>EOMONTH(tbl_Subscriptions[[#This Row],[Start_Date]],0)</f>
        <v>44286</v>
      </c>
      <c r="J1802" s="1" t="str">
        <f>IF(tbl_Subscriptions[[#This Row],[Cancel_Date]]="","",EOMONTH(tbl_Subscriptions[[#This Row],[Cancel_Date]],0))</f>
        <v/>
      </c>
    </row>
    <row r="1803" spans="1:10" x14ac:dyDescent="0.25">
      <c r="A1803" t="s">
        <v>3833</v>
      </c>
      <c r="B1803" t="s">
        <v>648</v>
      </c>
      <c r="C1803" t="s">
        <v>2034</v>
      </c>
      <c r="D1803" s="1">
        <v>44708</v>
      </c>
      <c r="E1803">
        <v>44858</v>
      </c>
      <c r="F1803">
        <v>44858</v>
      </c>
      <c r="G1803" t="s">
        <v>2041</v>
      </c>
      <c r="H1803" t="b">
        <v>0</v>
      </c>
      <c r="I1803" s="1">
        <f>EOMONTH(tbl_Subscriptions[[#This Row],[Start_Date]],0)</f>
        <v>44712</v>
      </c>
      <c r="J1803" s="1">
        <f>IF(tbl_Subscriptions[[#This Row],[Cancel_Date]]="","",EOMONTH(tbl_Subscriptions[[#This Row],[Cancel_Date]],0))</f>
        <v>44865</v>
      </c>
    </row>
    <row r="1804" spans="1:10" x14ac:dyDescent="0.25">
      <c r="A1804" t="s">
        <v>3834</v>
      </c>
      <c r="B1804" t="s">
        <v>1648</v>
      </c>
      <c r="C1804" t="s">
        <v>2027</v>
      </c>
      <c r="D1804" s="1">
        <v>45062</v>
      </c>
      <c r="E1804">
        <v>45362</v>
      </c>
      <c r="F1804">
        <v>45362</v>
      </c>
      <c r="G1804" t="s">
        <v>2028</v>
      </c>
      <c r="H1804" t="b">
        <v>0</v>
      </c>
      <c r="I1804" s="1">
        <f>EOMONTH(tbl_Subscriptions[[#This Row],[Start_Date]],0)</f>
        <v>45077</v>
      </c>
      <c r="J1804" s="1">
        <f>IF(tbl_Subscriptions[[#This Row],[Cancel_Date]]="","",EOMONTH(tbl_Subscriptions[[#This Row],[Cancel_Date]],0))</f>
        <v>45382</v>
      </c>
    </row>
    <row r="1805" spans="1:10" x14ac:dyDescent="0.25">
      <c r="A1805" t="s">
        <v>3835</v>
      </c>
      <c r="B1805" t="s">
        <v>452</v>
      </c>
      <c r="C1805" t="s">
        <v>2031</v>
      </c>
      <c r="D1805" s="1">
        <v>44641</v>
      </c>
      <c r="E1805">
        <v>44714</v>
      </c>
      <c r="F1805">
        <v>44714</v>
      </c>
      <c r="G1805" t="s">
        <v>2028</v>
      </c>
      <c r="H1805" t="b">
        <v>0</v>
      </c>
      <c r="I1805" s="1">
        <f>EOMONTH(tbl_Subscriptions[[#This Row],[Start_Date]],0)</f>
        <v>44651</v>
      </c>
      <c r="J1805" s="1">
        <f>IF(tbl_Subscriptions[[#This Row],[Cancel_Date]]="","",EOMONTH(tbl_Subscriptions[[#This Row],[Cancel_Date]],0))</f>
        <v>44742</v>
      </c>
    </row>
    <row r="1806" spans="1:10" x14ac:dyDescent="0.25">
      <c r="A1806" t="s">
        <v>3836</v>
      </c>
      <c r="B1806" t="s">
        <v>162</v>
      </c>
      <c r="C1806" t="s">
        <v>2031</v>
      </c>
      <c r="D1806" s="1">
        <v>44857</v>
      </c>
      <c r="H1806" t="b">
        <v>0</v>
      </c>
      <c r="I1806" s="1">
        <f>EOMONTH(tbl_Subscriptions[[#This Row],[Start_Date]],0)</f>
        <v>44865</v>
      </c>
      <c r="J1806" s="1" t="str">
        <f>IF(tbl_Subscriptions[[#This Row],[Cancel_Date]]="","",EOMONTH(tbl_Subscriptions[[#This Row],[Cancel_Date]],0))</f>
        <v/>
      </c>
    </row>
    <row r="1807" spans="1:10" x14ac:dyDescent="0.25">
      <c r="A1807" t="s">
        <v>3837</v>
      </c>
      <c r="B1807" t="s">
        <v>307</v>
      </c>
      <c r="C1807" t="s">
        <v>2027</v>
      </c>
      <c r="D1807" s="1">
        <v>45000</v>
      </c>
      <c r="H1807" t="b">
        <v>0</v>
      </c>
      <c r="I1807" s="1">
        <f>EOMONTH(tbl_Subscriptions[[#This Row],[Start_Date]],0)</f>
        <v>45016</v>
      </c>
      <c r="J1807" s="1" t="str">
        <f>IF(tbl_Subscriptions[[#This Row],[Cancel_Date]]="","",EOMONTH(tbl_Subscriptions[[#This Row],[Cancel_Date]],0))</f>
        <v/>
      </c>
    </row>
    <row r="1808" spans="1:10" x14ac:dyDescent="0.25">
      <c r="A1808" t="s">
        <v>3838</v>
      </c>
      <c r="B1808" t="s">
        <v>1428</v>
      </c>
      <c r="C1808" t="s">
        <v>2027</v>
      </c>
      <c r="D1808" s="1">
        <v>44536</v>
      </c>
      <c r="H1808" t="b">
        <v>0</v>
      </c>
      <c r="I1808" s="1">
        <f>EOMONTH(tbl_Subscriptions[[#This Row],[Start_Date]],0)</f>
        <v>44561</v>
      </c>
      <c r="J1808" s="1" t="str">
        <f>IF(tbl_Subscriptions[[#This Row],[Cancel_Date]]="","",EOMONTH(tbl_Subscriptions[[#This Row],[Cancel_Date]],0))</f>
        <v/>
      </c>
    </row>
    <row r="1809" spans="1:10" x14ac:dyDescent="0.25">
      <c r="A1809" t="s">
        <v>3839</v>
      </c>
      <c r="B1809" t="s">
        <v>32</v>
      </c>
      <c r="C1809" t="s">
        <v>2027</v>
      </c>
      <c r="D1809" s="1">
        <v>44776</v>
      </c>
      <c r="H1809" t="b">
        <v>0</v>
      </c>
      <c r="I1809" s="1">
        <f>EOMONTH(tbl_Subscriptions[[#This Row],[Start_Date]],0)</f>
        <v>44804</v>
      </c>
      <c r="J1809" s="1" t="str">
        <f>IF(tbl_Subscriptions[[#This Row],[Cancel_Date]]="","",EOMONTH(tbl_Subscriptions[[#This Row],[Cancel_Date]],0))</f>
        <v/>
      </c>
    </row>
    <row r="1810" spans="1:10" x14ac:dyDescent="0.25">
      <c r="A1810" t="s">
        <v>3840</v>
      </c>
      <c r="B1810" t="s">
        <v>275</v>
      </c>
      <c r="C1810" t="s">
        <v>2034</v>
      </c>
      <c r="D1810" s="1">
        <v>45075</v>
      </c>
      <c r="H1810" t="b">
        <v>0</v>
      </c>
      <c r="I1810" s="1">
        <f>EOMONTH(tbl_Subscriptions[[#This Row],[Start_Date]],0)</f>
        <v>45077</v>
      </c>
      <c r="J1810" s="1" t="str">
        <f>IF(tbl_Subscriptions[[#This Row],[Cancel_Date]]="","",EOMONTH(tbl_Subscriptions[[#This Row],[Cancel_Date]],0))</f>
        <v/>
      </c>
    </row>
    <row r="1811" spans="1:10" x14ac:dyDescent="0.25">
      <c r="A1811" t="s">
        <v>3841</v>
      </c>
      <c r="B1811" t="s">
        <v>1388</v>
      </c>
      <c r="C1811" t="s">
        <v>2034</v>
      </c>
      <c r="D1811" s="1">
        <v>44294</v>
      </c>
      <c r="H1811" t="b">
        <v>0</v>
      </c>
      <c r="I1811" s="1">
        <f>EOMONTH(tbl_Subscriptions[[#This Row],[Start_Date]],0)</f>
        <v>44316</v>
      </c>
      <c r="J1811" s="1" t="str">
        <f>IF(tbl_Subscriptions[[#This Row],[Cancel_Date]]="","",EOMONTH(tbl_Subscriptions[[#This Row],[Cancel_Date]],0))</f>
        <v/>
      </c>
    </row>
    <row r="1812" spans="1:10" x14ac:dyDescent="0.25">
      <c r="A1812" t="s">
        <v>3842</v>
      </c>
      <c r="B1812" t="s">
        <v>1740</v>
      </c>
      <c r="C1812" t="s">
        <v>2031</v>
      </c>
      <c r="D1812" s="1">
        <v>44737</v>
      </c>
      <c r="H1812" t="b">
        <v>0</v>
      </c>
      <c r="I1812" s="1">
        <f>EOMONTH(tbl_Subscriptions[[#This Row],[Start_Date]],0)</f>
        <v>44742</v>
      </c>
      <c r="J1812" s="1" t="str">
        <f>IF(tbl_Subscriptions[[#This Row],[Cancel_Date]]="","",EOMONTH(tbl_Subscriptions[[#This Row],[Cancel_Date]],0))</f>
        <v/>
      </c>
    </row>
    <row r="1813" spans="1:10" x14ac:dyDescent="0.25">
      <c r="A1813" t="s">
        <v>3843</v>
      </c>
      <c r="B1813" t="s">
        <v>1387</v>
      </c>
      <c r="C1813" t="s">
        <v>2034</v>
      </c>
      <c r="D1813" s="1">
        <v>44240</v>
      </c>
      <c r="H1813" t="b">
        <v>0</v>
      </c>
      <c r="I1813" s="1">
        <f>EOMONTH(tbl_Subscriptions[[#This Row],[Start_Date]],0)</f>
        <v>44255</v>
      </c>
      <c r="J1813" s="1" t="str">
        <f>IF(tbl_Subscriptions[[#This Row],[Cancel_Date]]="","",EOMONTH(tbl_Subscriptions[[#This Row],[Cancel_Date]],0))</f>
        <v/>
      </c>
    </row>
    <row r="1814" spans="1:10" x14ac:dyDescent="0.25">
      <c r="A1814" t="s">
        <v>3844</v>
      </c>
      <c r="B1814" t="s">
        <v>1442</v>
      </c>
      <c r="C1814" t="s">
        <v>2034</v>
      </c>
      <c r="D1814" s="1">
        <v>44432</v>
      </c>
      <c r="E1814">
        <v>44638</v>
      </c>
      <c r="F1814">
        <v>44638</v>
      </c>
      <c r="G1814" t="s">
        <v>2028</v>
      </c>
      <c r="H1814" t="b">
        <v>1</v>
      </c>
      <c r="I1814" s="1">
        <f>EOMONTH(tbl_Subscriptions[[#This Row],[Start_Date]],0)</f>
        <v>44439</v>
      </c>
      <c r="J1814" s="1">
        <f>IF(tbl_Subscriptions[[#This Row],[Cancel_Date]]="","",EOMONTH(tbl_Subscriptions[[#This Row],[Cancel_Date]],0))</f>
        <v>44651</v>
      </c>
    </row>
    <row r="1815" spans="1:10" x14ac:dyDescent="0.25">
      <c r="A1815" t="s">
        <v>3845</v>
      </c>
      <c r="B1815" t="s">
        <v>1249</v>
      </c>
      <c r="C1815" t="s">
        <v>2034</v>
      </c>
      <c r="D1815" s="1">
        <v>44413</v>
      </c>
      <c r="H1815" t="b">
        <v>0</v>
      </c>
      <c r="I1815" s="1">
        <f>EOMONTH(tbl_Subscriptions[[#This Row],[Start_Date]],0)</f>
        <v>44439</v>
      </c>
      <c r="J1815" s="1" t="str">
        <f>IF(tbl_Subscriptions[[#This Row],[Cancel_Date]]="","",EOMONTH(tbl_Subscriptions[[#This Row],[Cancel_Date]],0))</f>
        <v/>
      </c>
    </row>
    <row r="1816" spans="1:10" x14ac:dyDescent="0.25">
      <c r="A1816" t="s">
        <v>3846</v>
      </c>
      <c r="B1816" t="s">
        <v>876</v>
      </c>
      <c r="C1816" t="s">
        <v>2034</v>
      </c>
      <c r="D1816" s="1">
        <v>45085</v>
      </c>
      <c r="H1816" t="b">
        <v>0</v>
      </c>
      <c r="I1816" s="1">
        <f>EOMONTH(tbl_Subscriptions[[#This Row],[Start_Date]],0)</f>
        <v>45107</v>
      </c>
      <c r="J1816" s="1" t="str">
        <f>IF(tbl_Subscriptions[[#This Row],[Cancel_Date]]="","",EOMONTH(tbl_Subscriptions[[#This Row],[Cancel_Date]],0))</f>
        <v/>
      </c>
    </row>
    <row r="1817" spans="1:10" x14ac:dyDescent="0.25">
      <c r="A1817" t="s">
        <v>3847</v>
      </c>
      <c r="B1817" t="s">
        <v>961</v>
      </c>
      <c r="C1817" t="s">
        <v>2031</v>
      </c>
      <c r="D1817" s="1">
        <v>44905</v>
      </c>
      <c r="E1817">
        <v>45020</v>
      </c>
      <c r="F1817">
        <v>45020</v>
      </c>
      <c r="G1817" t="s">
        <v>2041</v>
      </c>
      <c r="H1817" t="b">
        <v>0</v>
      </c>
      <c r="I1817" s="1">
        <f>EOMONTH(tbl_Subscriptions[[#This Row],[Start_Date]],0)</f>
        <v>44926</v>
      </c>
      <c r="J1817" s="1">
        <f>IF(tbl_Subscriptions[[#This Row],[Cancel_Date]]="","",EOMONTH(tbl_Subscriptions[[#This Row],[Cancel_Date]],0))</f>
        <v>45046</v>
      </c>
    </row>
    <row r="1818" spans="1:10" x14ac:dyDescent="0.25">
      <c r="A1818" t="s">
        <v>3848</v>
      </c>
      <c r="B1818" t="s">
        <v>1214</v>
      </c>
      <c r="C1818" t="s">
        <v>2027</v>
      </c>
      <c r="D1818" s="1">
        <v>44777</v>
      </c>
      <c r="H1818" t="b">
        <v>0</v>
      </c>
      <c r="I1818" s="1">
        <f>EOMONTH(tbl_Subscriptions[[#This Row],[Start_Date]],0)</f>
        <v>44804</v>
      </c>
      <c r="J1818" s="1" t="str">
        <f>IF(tbl_Subscriptions[[#This Row],[Cancel_Date]]="","",EOMONTH(tbl_Subscriptions[[#This Row],[Cancel_Date]],0))</f>
        <v/>
      </c>
    </row>
    <row r="1819" spans="1:10" x14ac:dyDescent="0.25">
      <c r="A1819" t="s">
        <v>3849</v>
      </c>
      <c r="B1819" t="s">
        <v>482</v>
      </c>
      <c r="C1819" t="s">
        <v>2031</v>
      </c>
      <c r="D1819" s="1">
        <v>44683</v>
      </c>
      <c r="E1819">
        <v>44832</v>
      </c>
      <c r="F1819">
        <v>44832</v>
      </c>
      <c r="G1819" t="s">
        <v>2041</v>
      </c>
      <c r="H1819" t="b">
        <v>0</v>
      </c>
      <c r="I1819" s="1">
        <f>EOMONTH(tbl_Subscriptions[[#This Row],[Start_Date]],0)</f>
        <v>44712</v>
      </c>
      <c r="J1819" s="1">
        <f>IF(tbl_Subscriptions[[#This Row],[Cancel_Date]]="","",EOMONTH(tbl_Subscriptions[[#This Row],[Cancel_Date]],0))</f>
        <v>44834</v>
      </c>
    </row>
    <row r="1820" spans="1:10" x14ac:dyDescent="0.25">
      <c r="A1820" t="s">
        <v>3850</v>
      </c>
      <c r="B1820" t="s">
        <v>288</v>
      </c>
      <c r="C1820" t="s">
        <v>2034</v>
      </c>
      <c r="D1820" s="1">
        <v>44474</v>
      </c>
      <c r="H1820" t="b">
        <v>0</v>
      </c>
      <c r="I1820" s="1">
        <f>EOMONTH(tbl_Subscriptions[[#This Row],[Start_Date]],0)</f>
        <v>44500</v>
      </c>
      <c r="J1820" s="1" t="str">
        <f>IF(tbl_Subscriptions[[#This Row],[Cancel_Date]]="","",EOMONTH(tbl_Subscriptions[[#This Row],[Cancel_Date]],0))</f>
        <v/>
      </c>
    </row>
    <row r="1821" spans="1:10" x14ac:dyDescent="0.25">
      <c r="A1821" t="s">
        <v>3851</v>
      </c>
      <c r="B1821" t="s">
        <v>1263</v>
      </c>
      <c r="C1821" t="s">
        <v>2027</v>
      </c>
      <c r="D1821" s="1">
        <v>44244</v>
      </c>
      <c r="H1821" t="b">
        <v>0</v>
      </c>
      <c r="I1821" s="1">
        <f>EOMONTH(tbl_Subscriptions[[#This Row],[Start_Date]],0)</f>
        <v>44255</v>
      </c>
      <c r="J1821" s="1" t="str">
        <f>IF(tbl_Subscriptions[[#This Row],[Cancel_Date]]="","",EOMONTH(tbl_Subscriptions[[#This Row],[Cancel_Date]],0))</f>
        <v/>
      </c>
    </row>
    <row r="1822" spans="1:10" x14ac:dyDescent="0.25">
      <c r="A1822" t="s">
        <v>3852</v>
      </c>
      <c r="B1822" t="s">
        <v>1194</v>
      </c>
      <c r="C1822" t="s">
        <v>2027</v>
      </c>
      <c r="D1822" s="1">
        <v>44273</v>
      </c>
      <c r="E1822">
        <v>44525</v>
      </c>
      <c r="F1822">
        <v>44525</v>
      </c>
      <c r="G1822" t="s">
        <v>2028</v>
      </c>
      <c r="H1822" t="b">
        <v>0</v>
      </c>
      <c r="I1822" s="1">
        <f>EOMONTH(tbl_Subscriptions[[#This Row],[Start_Date]],0)</f>
        <v>44286</v>
      </c>
      <c r="J1822" s="1">
        <f>IF(tbl_Subscriptions[[#This Row],[Cancel_Date]]="","",EOMONTH(tbl_Subscriptions[[#This Row],[Cancel_Date]],0))</f>
        <v>44530</v>
      </c>
    </row>
    <row r="1823" spans="1:10" x14ac:dyDescent="0.25">
      <c r="A1823" t="s">
        <v>3853</v>
      </c>
      <c r="B1823" t="s">
        <v>641</v>
      </c>
      <c r="C1823" t="s">
        <v>2027</v>
      </c>
      <c r="D1823" s="1">
        <v>44897</v>
      </c>
      <c r="E1823">
        <v>45156</v>
      </c>
      <c r="F1823">
        <v>45156</v>
      </c>
      <c r="G1823" t="s">
        <v>2041</v>
      </c>
      <c r="H1823" t="b">
        <v>0</v>
      </c>
      <c r="I1823" s="1">
        <f>EOMONTH(tbl_Subscriptions[[#This Row],[Start_Date]],0)</f>
        <v>44926</v>
      </c>
      <c r="J1823" s="1">
        <f>IF(tbl_Subscriptions[[#This Row],[Cancel_Date]]="","",EOMONTH(tbl_Subscriptions[[#This Row],[Cancel_Date]],0))</f>
        <v>45169</v>
      </c>
    </row>
    <row r="1824" spans="1:10" x14ac:dyDescent="0.25">
      <c r="A1824" t="s">
        <v>3854</v>
      </c>
      <c r="B1824" t="s">
        <v>1225</v>
      </c>
      <c r="C1824" t="s">
        <v>2031</v>
      </c>
      <c r="D1824" s="1">
        <v>44484</v>
      </c>
      <c r="H1824" t="b">
        <v>0</v>
      </c>
      <c r="I1824" s="1">
        <f>EOMONTH(tbl_Subscriptions[[#This Row],[Start_Date]],0)</f>
        <v>44500</v>
      </c>
      <c r="J1824" s="1" t="str">
        <f>IF(tbl_Subscriptions[[#This Row],[Cancel_Date]]="","",EOMONTH(tbl_Subscriptions[[#This Row],[Cancel_Date]],0))</f>
        <v/>
      </c>
    </row>
    <row r="1825" spans="1:10" x14ac:dyDescent="0.25">
      <c r="A1825" t="s">
        <v>3855</v>
      </c>
      <c r="B1825" t="s">
        <v>1441</v>
      </c>
      <c r="C1825" t="s">
        <v>2027</v>
      </c>
      <c r="D1825" s="1">
        <v>44753</v>
      </c>
      <c r="H1825" t="b">
        <v>0</v>
      </c>
      <c r="I1825" s="1">
        <f>EOMONTH(tbl_Subscriptions[[#This Row],[Start_Date]],0)</f>
        <v>44773</v>
      </c>
      <c r="J1825" s="1" t="str">
        <f>IF(tbl_Subscriptions[[#This Row],[Cancel_Date]]="","",EOMONTH(tbl_Subscriptions[[#This Row],[Cancel_Date]],0))</f>
        <v/>
      </c>
    </row>
    <row r="1826" spans="1:10" x14ac:dyDescent="0.25">
      <c r="A1826" t="s">
        <v>3856</v>
      </c>
      <c r="B1826" t="s">
        <v>1893</v>
      </c>
      <c r="C1826" t="s">
        <v>2031</v>
      </c>
      <c r="D1826" s="1">
        <v>44774</v>
      </c>
      <c r="H1826" t="b">
        <v>0</v>
      </c>
      <c r="I1826" s="1">
        <f>EOMONTH(tbl_Subscriptions[[#This Row],[Start_Date]],0)</f>
        <v>44804</v>
      </c>
      <c r="J1826" s="1" t="str">
        <f>IF(tbl_Subscriptions[[#This Row],[Cancel_Date]]="","",EOMONTH(tbl_Subscriptions[[#This Row],[Cancel_Date]],0))</f>
        <v/>
      </c>
    </row>
    <row r="1827" spans="1:10" x14ac:dyDescent="0.25">
      <c r="A1827" t="s">
        <v>3857</v>
      </c>
      <c r="B1827" t="s">
        <v>90</v>
      </c>
      <c r="C1827" t="s">
        <v>2031</v>
      </c>
      <c r="D1827" s="1">
        <v>44870</v>
      </c>
      <c r="E1827">
        <v>45081</v>
      </c>
      <c r="F1827">
        <v>45081</v>
      </c>
      <c r="G1827" t="s">
        <v>2041</v>
      </c>
      <c r="H1827" t="b">
        <v>0</v>
      </c>
      <c r="I1827" s="1">
        <f>EOMONTH(tbl_Subscriptions[[#This Row],[Start_Date]],0)</f>
        <v>44895</v>
      </c>
      <c r="J1827" s="1">
        <f>IF(tbl_Subscriptions[[#This Row],[Cancel_Date]]="","",EOMONTH(tbl_Subscriptions[[#This Row],[Cancel_Date]],0))</f>
        <v>45107</v>
      </c>
    </row>
    <row r="1828" spans="1:10" x14ac:dyDescent="0.25">
      <c r="A1828" t="s">
        <v>3858</v>
      </c>
      <c r="B1828" t="s">
        <v>1460</v>
      </c>
      <c r="C1828" t="s">
        <v>2034</v>
      </c>
      <c r="D1828" s="1">
        <v>44230</v>
      </c>
      <c r="H1828" t="b">
        <v>0</v>
      </c>
      <c r="I1828" s="1">
        <f>EOMONTH(tbl_Subscriptions[[#This Row],[Start_Date]],0)</f>
        <v>44255</v>
      </c>
      <c r="J1828" s="1" t="str">
        <f>IF(tbl_Subscriptions[[#This Row],[Cancel_Date]]="","",EOMONTH(tbl_Subscriptions[[#This Row],[Cancel_Date]],0))</f>
        <v/>
      </c>
    </row>
    <row r="1829" spans="1:10" x14ac:dyDescent="0.25">
      <c r="A1829" t="s">
        <v>3859</v>
      </c>
      <c r="B1829" t="s">
        <v>1940</v>
      </c>
      <c r="C1829" t="s">
        <v>2034</v>
      </c>
      <c r="D1829" s="1">
        <v>44380</v>
      </c>
      <c r="H1829" t="b">
        <v>0</v>
      </c>
      <c r="I1829" s="1">
        <f>EOMONTH(tbl_Subscriptions[[#This Row],[Start_Date]],0)</f>
        <v>44408</v>
      </c>
      <c r="J1829" s="1" t="str">
        <f>IF(tbl_Subscriptions[[#This Row],[Cancel_Date]]="","",EOMONTH(tbl_Subscriptions[[#This Row],[Cancel_Date]],0))</f>
        <v/>
      </c>
    </row>
    <row r="1830" spans="1:10" x14ac:dyDescent="0.25">
      <c r="A1830" t="s">
        <v>3860</v>
      </c>
      <c r="B1830" t="s">
        <v>1325</v>
      </c>
      <c r="C1830" t="s">
        <v>2027</v>
      </c>
      <c r="D1830" s="1">
        <v>45067</v>
      </c>
      <c r="E1830">
        <v>45235</v>
      </c>
      <c r="F1830">
        <v>45235</v>
      </c>
      <c r="G1830" t="s">
        <v>2041</v>
      </c>
      <c r="H1830" t="b">
        <v>0</v>
      </c>
      <c r="I1830" s="1">
        <f>EOMONTH(tbl_Subscriptions[[#This Row],[Start_Date]],0)</f>
        <v>45077</v>
      </c>
      <c r="J1830" s="1">
        <f>IF(tbl_Subscriptions[[#This Row],[Cancel_Date]]="","",EOMONTH(tbl_Subscriptions[[#This Row],[Cancel_Date]],0))</f>
        <v>45260</v>
      </c>
    </row>
    <row r="1831" spans="1:10" x14ac:dyDescent="0.25">
      <c r="A1831" t="s">
        <v>3861</v>
      </c>
      <c r="B1831" t="s">
        <v>92</v>
      </c>
      <c r="C1831" t="s">
        <v>2027</v>
      </c>
      <c r="D1831" s="1">
        <v>44519</v>
      </c>
      <c r="H1831" t="b">
        <v>0</v>
      </c>
      <c r="I1831" s="1">
        <f>EOMONTH(tbl_Subscriptions[[#This Row],[Start_Date]],0)</f>
        <v>44530</v>
      </c>
      <c r="J1831" s="1" t="str">
        <f>IF(tbl_Subscriptions[[#This Row],[Cancel_Date]]="","",EOMONTH(tbl_Subscriptions[[#This Row],[Cancel_Date]],0))</f>
        <v/>
      </c>
    </row>
    <row r="1832" spans="1:10" x14ac:dyDescent="0.25">
      <c r="A1832" t="s">
        <v>3862</v>
      </c>
      <c r="B1832" t="s">
        <v>373</v>
      </c>
      <c r="C1832" t="s">
        <v>2034</v>
      </c>
      <c r="D1832" s="1">
        <v>44213</v>
      </c>
      <c r="E1832">
        <v>44443</v>
      </c>
      <c r="F1832">
        <v>44443</v>
      </c>
      <c r="G1832" t="s">
        <v>2041</v>
      </c>
      <c r="H1832" t="b">
        <v>0</v>
      </c>
      <c r="I1832" s="1">
        <f>EOMONTH(tbl_Subscriptions[[#This Row],[Start_Date]],0)</f>
        <v>44227</v>
      </c>
      <c r="J1832" s="1">
        <f>IF(tbl_Subscriptions[[#This Row],[Cancel_Date]]="","",EOMONTH(tbl_Subscriptions[[#This Row],[Cancel_Date]],0))</f>
        <v>44469</v>
      </c>
    </row>
    <row r="1833" spans="1:10" x14ac:dyDescent="0.25">
      <c r="A1833" t="s">
        <v>3863</v>
      </c>
      <c r="B1833" t="s">
        <v>1769</v>
      </c>
      <c r="C1833" t="s">
        <v>2031</v>
      </c>
      <c r="D1833" s="1">
        <v>44409</v>
      </c>
      <c r="H1833" t="b">
        <v>1</v>
      </c>
      <c r="I1833" s="1">
        <f>EOMONTH(tbl_Subscriptions[[#This Row],[Start_Date]],0)</f>
        <v>44439</v>
      </c>
      <c r="J1833" s="1" t="str">
        <f>IF(tbl_Subscriptions[[#This Row],[Cancel_Date]]="","",EOMONTH(tbl_Subscriptions[[#This Row],[Cancel_Date]],0))</f>
        <v/>
      </c>
    </row>
    <row r="1834" spans="1:10" x14ac:dyDescent="0.25">
      <c r="A1834" t="s">
        <v>3864</v>
      </c>
      <c r="B1834" t="s">
        <v>515</v>
      </c>
      <c r="C1834" t="s">
        <v>2031</v>
      </c>
      <c r="D1834" s="1">
        <v>44798</v>
      </c>
      <c r="H1834" t="b">
        <v>1</v>
      </c>
      <c r="I1834" s="1">
        <f>EOMONTH(tbl_Subscriptions[[#This Row],[Start_Date]],0)</f>
        <v>44804</v>
      </c>
      <c r="J1834" s="1" t="str">
        <f>IF(tbl_Subscriptions[[#This Row],[Cancel_Date]]="","",EOMONTH(tbl_Subscriptions[[#This Row],[Cancel_Date]],0))</f>
        <v/>
      </c>
    </row>
    <row r="1835" spans="1:10" x14ac:dyDescent="0.25">
      <c r="A1835" t="s">
        <v>3865</v>
      </c>
      <c r="B1835" t="s">
        <v>1370</v>
      </c>
      <c r="C1835" t="s">
        <v>2034</v>
      </c>
      <c r="D1835" s="1">
        <v>44344</v>
      </c>
      <c r="H1835" t="b">
        <v>0</v>
      </c>
      <c r="I1835" s="1">
        <f>EOMONTH(tbl_Subscriptions[[#This Row],[Start_Date]],0)</f>
        <v>44347</v>
      </c>
      <c r="J1835" s="1" t="str">
        <f>IF(tbl_Subscriptions[[#This Row],[Cancel_Date]]="","",EOMONTH(tbl_Subscriptions[[#This Row],[Cancel_Date]],0))</f>
        <v/>
      </c>
    </row>
    <row r="1836" spans="1:10" x14ac:dyDescent="0.25">
      <c r="A1836" t="s">
        <v>3866</v>
      </c>
      <c r="B1836" t="s">
        <v>1006</v>
      </c>
      <c r="C1836" t="s">
        <v>2031</v>
      </c>
      <c r="D1836" s="1">
        <v>44967</v>
      </c>
      <c r="H1836" t="b">
        <v>0</v>
      </c>
      <c r="I1836" s="1">
        <f>EOMONTH(tbl_Subscriptions[[#This Row],[Start_Date]],0)</f>
        <v>44985</v>
      </c>
      <c r="J1836" s="1" t="str">
        <f>IF(tbl_Subscriptions[[#This Row],[Cancel_Date]]="","",EOMONTH(tbl_Subscriptions[[#This Row],[Cancel_Date]],0))</f>
        <v/>
      </c>
    </row>
    <row r="1837" spans="1:10" x14ac:dyDescent="0.25">
      <c r="A1837" t="s">
        <v>3867</v>
      </c>
      <c r="B1837" t="s">
        <v>1577</v>
      </c>
      <c r="C1837" t="s">
        <v>2034</v>
      </c>
      <c r="D1837" s="1">
        <v>45037</v>
      </c>
      <c r="E1837">
        <v>45239</v>
      </c>
      <c r="F1837">
        <v>45239</v>
      </c>
      <c r="G1837" t="s">
        <v>2037</v>
      </c>
      <c r="H1837" t="b">
        <v>0</v>
      </c>
      <c r="I1837" s="1">
        <f>EOMONTH(tbl_Subscriptions[[#This Row],[Start_Date]],0)</f>
        <v>45046</v>
      </c>
      <c r="J1837" s="1">
        <f>IF(tbl_Subscriptions[[#This Row],[Cancel_Date]]="","",EOMONTH(tbl_Subscriptions[[#This Row],[Cancel_Date]],0))</f>
        <v>45260</v>
      </c>
    </row>
    <row r="1838" spans="1:10" x14ac:dyDescent="0.25">
      <c r="A1838" t="s">
        <v>3868</v>
      </c>
      <c r="B1838" t="s">
        <v>598</v>
      </c>
      <c r="C1838" t="s">
        <v>2034</v>
      </c>
      <c r="D1838" s="1">
        <v>44926</v>
      </c>
      <c r="H1838" t="b">
        <v>0</v>
      </c>
      <c r="I1838" s="1">
        <f>EOMONTH(tbl_Subscriptions[[#This Row],[Start_Date]],0)</f>
        <v>44926</v>
      </c>
      <c r="J1838" s="1" t="str">
        <f>IF(tbl_Subscriptions[[#This Row],[Cancel_Date]]="","",EOMONTH(tbl_Subscriptions[[#This Row],[Cancel_Date]],0))</f>
        <v/>
      </c>
    </row>
    <row r="1839" spans="1:10" x14ac:dyDescent="0.25">
      <c r="A1839" t="s">
        <v>3869</v>
      </c>
      <c r="B1839" t="s">
        <v>928</v>
      </c>
      <c r="C1839" t="s">
        <v>2027</v>
      </c>
      <c r="D1839" s="1">
        <v>45037</v>
      </c>
      <c r="E1839">
        <v>45072</v>
      </c>
      <c r="F1839">
        <v>45072</v>
      </c>
      <c r="G1839" t="s">
        <v>2037</v>
      </c>
      <c r="H1839" t="b">
        <v>1</v>
      </c>
      <c r="I1839" s="1">
        <f>EOMONTH(tbl_Subscriptions[[#This Row],[Start_Date]],0)</f>
        <v>45046</v>
      </c>
      <c r="J1839" s="1">
        <f>IF(tbl_Subscriptions[[#This Row],[Cancel_Date]]="","",EOMONTH(tbl_Subscriptions[[#This Row],[Cancel_Date]],0))</f>
        <v>45077</v>
      </c>
    </row>
    <row r="1840" spans="1:10" x14ac:dyDescent="0.25">
      <c r="A1840" t="s">
        <v>3870</v>
      </c>
      <c r="B1840" t="s">
        <v>1489</v>
      </c>
      <c r="C1840" t="s">
        <v>2027</v>
      </c>
      <c r="D1840" s="1">
        <v>44604</v>
      </c>
      <c r="E1840">
        <v>44668</v>
      </c>
      <c r="F1840">
        <v>44668</v>
      </c>
      <c r="G1840" t="s">
        <v>2028</v>
      </c>
      <c r="H1840" t="b">
        <v>0</v>
      </c>
      <c r="I1840" s="1">
        <f>EOMONTH(tbl_Subscriptions[[#This Row],[Start_Date]],0)</f>
        <v>44620</v>
      </c>
      <c r="J1840" s="1">
        <f>IF(tbl_Subscriptions[[#This Row],[Cancel_Date]]="","",EOMONTH(tbl_Subscriptions[[#This Row],[Cancel_Date]],0))</f>
        <v>44681</v>
      </c>
    </row>
    <row r="1841" spans="1:10" x14ac:dyDescent="0.25">
      <c r="A1841" t="s">
        <v>3871</v>
      </c>
      <c r="B1841" t="s">
        <v>391</v>
      </c>
      <c r="C1841" t="s">
        <v>2034</v>
      </c>
      <c r="D1841" s="1">
        <v>44275</v>
      </c>
      <c r="H1841" t="b">
        <v>0</v>
      </c>
      <c r="I1841" s="1">
        <f>EOMONTH(tbl_Subscriptions[[#This Row],[Start_Date]],0)</f>
        <v>44286</v>
      </c>
      <c r="J1841" s="1" t="str">
        <f>IF(tbl_Subscriptions[[#This Row],[Cancel_Date]]="","",EOMONTH(tbl_Subscriptions[[#This Row],[Cancel_Date]],0))</f>
        <v/>
      </c>
    </row>
    <row r="1842" spans="1:10" x14ac:dyDescent="0.25">
      <c r="A1842" t="s">
        <v>3872</v>
      </c>
      <c r="B1842" t="s">
        <v>380</v>
      </c>
      <c r="C1842" t="s">
        <v>2027</v>
      </c>
      <c r="D1842" s="1">
        <v>44503</v>
      </c>
      <c r="H1842" t="b">
        <v>1</v>
      </c>
      <c r="I1842" s="1">
        <f>EOMONTH(tbl_Subscriptions[[#This Row],[Start_Date]],0)</f>
        <v>44530</v>
      </c>
      <c r="J1842" s="1" t="str">
        <f>IF(tbl_Subscriptions[[#This Row],[Cancel_Date]]="","",EOMONTH(tbl_Subscriptions[[#This Row],[Cancel_Date]],0))</f>
        <v/>
      </c>
    </row>
    <row r="1843" spans="1:10" x14ac:dyDescent="0.25">
      <c r="A1843" t="s">
        <v>3873</v>
      </c>
      <c r="B1843" t="s">
        <v>111</v>
      </c>
      <c r="C1843" t="s">
        <v>2034</v>
      </c>
      <c r="D1843" s="1">
        <v>44363</v>
      </c>
      <c r="H1843" t="b">
        <v>0</v>
      </c>
      <c r="I1843" s="1">
        <f>EOMONTH(tbl_Subscriptions[[#This Row],[Start_Date]],0)</f>
        <v>44377</v>
      </c>
      <c r="J1843" s="1" t="str">
        <f>IF(tbl_Subscriptions[[#This Row],[Cancel_Date]]="","",EOMONTH(tbl_Subscriptions[[#This Row],[Cancel_Date]],0))</f>
        <v/>
      </c>
    </row>
    <row r="1844" spans="1:10" x14ac:dyDescent="0.25">
      <c r="A1844" t="s">
        <v>3874</v>
      </c>
      <c r="B1844" t="s">
        <v>1363</v>
      </c>
      <c r="C1844" t="s">
        <v>2031</v>
      </c>
      <c r="D1844" s="1">
        <v>44774</v>
      </c>
      <c r="H1844" t="b">
        <v>0</v>
      </c>
      <c r="I1844" s="1">
        <f>EOMONTH(tbl_Subscriptions[[#This Row],[Start_Date]],0)</f>
        <v>44804</v>
      </c>
      <c r="J1844" s="1" t="str">
        <f>IF(tbl_Subscriptions[[#This Row],[Cancel_Date]]="","",EOMONTH(tbl_Subscriptions[[#This Row],[Cancel_Date]],0))</f>
        <v/>
      </c>
    </row>
    <row r="1845" spans="1:10" x14ac:dyDescent="0.25">
      <c r="A1845" t="s">
        <v>3875</v>
      </c>
      <c r="B1845" t="s">
        <v>342</v>
      </c>
      <c r="C1845" t="s">
        <v>2031</v>
      </c>
      <c r="D1845" s="1">
        <v>44443</v>
      </c>
      <c r="H1845" t="b">
        <v>0</v>
      </c>
      <c r="I1845" s="1">
        <f>EOMONTH(tbl_Subscriptions[[#This Row],[Start_Date]],0)</f>
        <v>44469</v>
      </c>
      <c r="J1845" s="1" t="str">
        <f>IF(tbl_Subscriptions[[#This Row],[Cancel_Date]]="","",EOMONTH(tbl_Subscriptions[[#This Row],[Cancel_Date]],0))</f>
        <v/>
      </c>
    </row>
    <row r="1846" spans="1:10" x14ac:dyDescent="0.25">
      <c r="A1846" t="s">
        <v>3876</v>
      </c>
      <c r="B1846" t="s">
        <v>402</v>
      </c>
      <c r="C1846" t="s">
        <v>2031</v>
      </c>
      <c r="D1846" s="1">
        <v>44777</v>
      </c>
      <c r="E1846">
        <v>44824</v>
      </c>
      <c r="F1846">
        <v>44824</v>
      </c>
      <c r="G1846" t="s">
        <v>2028</v>
      </c>
      <c r="H1846" t="b">
        <v>0</v>
      </c>
      <c r="I1846" s="1">
        <f>EOMONTH(tbl_Subscriptions[[#This Row],[Start_Date]],0)</f>
        <v>44804</v>
      </c>
      <c r="J1846" s="1">
        <f>IF(tbl_Subscriptions[[#This Row],[Cancel_Date]]="","",EOMONTH(tbl_Subscriptions[[#This Row],[Cancel_Date]],0))</f>
        <v>44834</v>
      </c>
    </row>
    <row r="1847" spans="1:10" x14ac:dyDescent="0.25">
      <c r="A1847" t="s">
        <v>3877</v>
      </c>
      <c r="B1847" t="s">
        <v>593</v>
      </c>
      <c r="C1847" t="s">
        <v>2031</v>
      </c>
      <c r="D1847" s="1">
        <v>45051</v>
      </c>
      <c r="H1847" t="b">
        <v>1</v>
      </c>
      <c r="I1847" s="1">
        <f>EOMONTH(tbl_Subscriptions[[#This Row],[Start_Date]],0)</f>
        <v>45077</v>
      </c>
      <c r="J1847" s="1" t="str">
        <f>IF(tbl_Subscriptions[[#This Row],[Cancel_Date]]="","",EOMONTH(tbl_Subscriptions[[#This Row],[Cancel_Date]],0))</f>
        <v/>
      </c>
    </row>
    <row r="1848" spans="1:10" x14ac:dyDescent="0.25">
      <c r="A1848" t="s">
        <v>3878</v>
      </c>
      <c r="B1848" t="s">
        <v>754</v>
      </c>
      <c r="C1848" t="s">
        <v>2034</v>
      </c>
      <c r="D1848" s="1">
        <v>45066</v>
      </c>
      <c r="E1848">
        <v>45207</v>
      </c>
      <c r="F1848">
        <v>45207</v>
      </c>
      <c r="G1848" t="s">
        <v>2037</v>
      </c>
      <c r="H1848" t="b">
        <v>0</v>
      </c>
      <c r="I1848" s="1">
        <f>EOMONTH(tbl_Subscriptions[[#This Row],[Start_Date]],0)</f>
        <v>45077</v>
      </c>
      <c r="J1848" s="1">
        <f>IF(tbl_Subscriptions[[#This Row],[Cancel_Date]]="","",EOMONTH(tbl_Subscriptions[[#This Row],[Cancel_Date]],0))</f>
        <v>45230</v>
      </c>
    </row>
    <row r="1849" spans="1:10" x14ac:dyDescent="0.25">
      <c r="A1849" t="s">
        <v>3879</v>
      </c>
      <c r="B1849" t="s">
        <v>755</v>
      </c>
      <c r="C1849" t="s">
        <v>2031</v>
      </c>
      <c r="D1849" s="1">
        <v>44595</v>
      </c>
      <c r="H1849" t="b">
        <v>0</v>
      </c>
      <c r="I1849" s="1">
        <f>EOMONTH(tbl_Subscriptions[[#This Row],[Start_Date]],0)</f>
        <v>44620</v>
      </c>
      <c r="J1849" s="1" t="str">
        <f>IF(tbl_Subscriptions[[#This Row],[Cancel_Date]]="","",EOMONTH(tbl_Subscriptions[[#This Row],[Cancel_Date]],0))</f>
        <v/>
      </c>
    </row>
    <row r="1850" spans="1:10" x14ac:dyDescent="0.25">
      <c r="A1850" t="s">
        <v>3880</v>
      </c>
      <c r="B1850" t="s">
        <v>1923</v>
      </c>
      <c r="C1850" t="s">
        <v>2031</v>
      </c>
      <c r="D1850" s="1">
        <v>44890</v>
      </c>
      <c r="H1850" t="b">
        <v>0</v>
      </c>
      <c r="I1850" s="1">
        <f>EOMONTH(tbl_Subscriptions[[#This Row],[Start_Date]],0)</f>
        <v>44895</v>
      </c>
      <c r="J1850" s="1" t="str">
        <f>IF(tbl_Subscriptions[[#This Row],[Cancel_Date]]="","",EOMONTH(tbl_Subscriptions[[#This Row],[Cancel_Date]],0))</f>
        <v/>
      </c>
    </row>
    <row r="1851" spans="1:10" x14ac:dyDescent="0.25">
      <c r="A1851" t="s">
        <v>3881</v>
      </c>
      <c r="B1851" t="s">
        <v>364</v>
      </c>
      <c r="C1851" t="s">
        <v>2031</v>
      </c>
      <c r="D1851" s="1">
        <v>44750</v>
      </c>
      <c r="E1851">
        <v>44846</v>
      </c>
      <c r="F1851">
        <v>44846</v>
      </c>
      <c r="G1851" t="s">
        <v>2041</v>
      </c>
      <c r="H1851" t="b">
        <v>0</v>
      </c>
      <c r="I1851" s="1">
        <f>EOMONTH(tbl_Subscriptions[[#This Row],[Start_Date]],0)</f>
        <v>44773</v>
      </c>
      <c r="J1851" s="1">
        <f>IF(tbl_Subscriptions[[#This Row],[Cancel_Date]]="","",EOMONTH(tbl_Subscriptions[[#This Row],[Cancel_Date]],0))</f>
        <v>44865</v>
      </c>
    </row>
    <row r="1852" spans="1:10" x14ac:dyDescent="0.25">
      <c r="A1852" t="s">
        <v>3882</v>
      </c>
      <c r="B1852" t="s">
        <v>1891</v>
      </c>
      <c r="C1852" t="s">
        <v>2031</v>
      </c>
      <c r="D1852" s="1">
        <v>44536</v>
      </c>
      <c r="H1852" t="b">
        <v>1</v>
      </c>
      <c r="I1852" s="1">
        <f>EOMONTH(tbl_Subscriptions[[#This Row],[Start_Date]],0)</f>
        <v>44561</v>
      </c>
      <c r="J1852" s="1" t="str">
        <f>IF(tbl_Subscriptions[[#This Row],[Cancel_Date]]="","",EOMONTH(tbl_Subscriptions[[#This Row],[Cancel_Date]],0))</f>
        <v/>
      </c>
    </row>
    <row r="1853" spans="1:10" x14ac:dyDescent="0.25">
      <c r="A1853" t="s">
        <v>3883</v>
      </c>
      <c r="B1853" t="s">
        <v>1145</v>
      </c>
      <c r="C1853" t="s">
        <v>2034</v>
      </c>
      <c r="D1853" s="1">
        <v>44590</v>
      </c>
      <c r="H1853" t="b">
        <v>0</v>
      </c>
      <c r="I1853" s="1">
        <f>EOMONTH(tbl_Subscriptions[[#This Row],[Start_Date]],0)</f>
        <v>44592</v>
      </c>
      <c r="J1853" s="1" t="str">
        <f>IF(tbl_Subscriptions[[#This Row],[Cancel_Date]]="","",EOMONTH(tbl_Subscriptions[[#This Row],[Cancel_Date]],0))</f>
        <v/>
      </c>
    </row>
    <row r="1854" spans="1:10" x14ac:dyDescent="0.25">
      <c r="A1854" t="s">
        <v>3884</v>
      </c>
      <c r="B1854" t="s">
        <v>1257</v>
      </c>
      <c r="C1854" t="s">
        <v>2031</v>
      </c>
      <c r="D1854" s="1">
        <v>44970</v>
      </c>
      <c r="H1854" t="b">
        <v>0</v>
      </c>
      <c r="I1854" s="1">
        <f>EOMONTH(tbl_Subscriptions[[#This Row],[Start_Date]],0)</f>
        <v>44985</v>
      </c>
      <c r="J1854" s="1" t="str">
        <f>IF(tbl_Subscriptions[[#This Row],[Cancel_Date]]="","",EOMONTH(tbl_Subscriptions[[#This Row],[Cancel_Date]],0))</f>
        <v/>
      </c>
    </row>
    <row r="1855" spans="1:10" x14ac:dyDescent="0.25">
      <c r="A1855" t="s">
        <v>3885</v>
      </c>
      <c r="B1855" t="s">
        <v>1234</v>
      </c>
      <c r="C1855" t="s">
        <v>2027</v>
      </c>
      <c r="D1855" s="1">
        <v>44954</v>
      </c>
      <c r="H1855" t="b">
        <v>0</v>
      </c>
      <c r="I1855" s="1">
        <f>EOMONTH(tbl_Subscriptions[[#This Row],[Start_Date]],0)</f>
        <v>44957</v>
      </c>
      <c r="J1855" s="1" t="str">
        <f>IF(tbl_Subscriptions[[#This Row],[Cancel_Date]]="","",EOMONTH(tbl_Subscriptions[[#This Row],[Cancel_Date]],0))</f>
        <v/>
      </c>
    </row>
    <row r="1856" spans="1:10" x14ac:dyDescent="0.25">
      <c r="A1856" t="s">
        <v>3886</v>
      </c>
      <c r="B1856" t="s">
        <v>1714</v>
      </c>
      <c r="C1856" t="s">
        <v>2027</v>
      </c>
      <c r="D1856" s="1">
        <v>44340</v>
      </c>
      <c r="H1856" t="b">
        <v>1</v>
      </c>
      <c r="I1856" s="1">
        <f>EOMONTH(tbl_Subscriptions[[#This Row],[Start_Date]],0)</f>
        <v>44347</v>
      </c>
      <c r="J1856" s="1" t="str">
        <f>IF(tbl_Subscriptions[[#This Row],[Cancel_Date]]="","",EOMONTH(tbl_Subscriptions[[#This Row],[Cancel_Date]],0))</f>
        <v/>
      </c>
    </row>
    <row r="1857" spans="1:10" x14ac:dyDescent="0.25">
      <c r="A1857" t="s">
        <v>3887</v>
      </c>
      <c r="B1857" t="s">
        <v>1926</v>
      </c>
      <c r="C1857" t="s">
        <v>2027</v>
      </c>
      <c r="D1857" s="1">
        <v>45006</v>
      </c>
      <c r="H1857" t="b">
        <v>0</v>
      </c>
      <c r="I1857" s="1">
        <f>EOMONTH(tbl_Subscriptions[[#This Row],[Start_Date]],0)</f>
        <v>45016</v>
      </c>
      <c r="J1857" s="1" t="str">
        <f>IF(tbl_Subscriptions[[#This Row],[Cancel_Date]]="","",EOMONTH(tbl_Subscriptions[[#This Row],[Cancel_Date]],0))</f>
        <v/>
      </c>
    </row>
    <row r="1858" spans="1:10" x14ac:dyDescent="0.25">
      <c r="A1858" t="s">
        <v>3888</v>
      </c>
      <c r="B1858" t="s">
        <v>737</v>
      </c>
      <c r="C1858" t="s">
        <v>2027</v>
      </c>
      <c r="D1858" s="1">
        <v>44902</v>
      </c>
      <c r="E1858">
        <v>45171</v>
      </c>
      <c r="F1858">
        <v>45171</v>
      </c>
      <c r="G1858" t="s">
        <v>2037</v>
      </c>
      <c r="H1858" t="b">
        <v>0</v>
      </c>
      <c r="I1858" s="1">
        <f>EOMONTH(tbl_Subscriptions[[#This Row],[Start_Date]],0)</f>
        <v>44926</v>
      </c>
      <c r="J1858" s="1">
        <f>IF(tbl_Subscriptions[[#This Row],[Cancel_Date]]="","",EOMONTH(tbl_Subscriptions[[#This Row],[Cancel_Date]],0))</f>
        <v>45199</v>
      </c>
    </row>
    <row r="1859" spans="1:10" x14ac:dyDescent="0.25">
      <c r="A1859" t="s">
        <v>3889</v>
      </c>
      <c r="B1859" t="s">
        <v>799</v>
      </c>
      <c r="C1859" t="s">
        <v>2027</v>
      </c>
      <c r="D1859" s="1">
        <v>44938</v>
      </c>
      <c r="H1859" t="b">
        <v>0</v>
      </c>
      <c r="I1859" s="1">
        <f>EOMONTH(tbl_Subscriptions[[#This Row],[Start_Date]],0)</f>
        <v>44957</v>
      </c>
      <c r="J1859" s="1" t="str">
        <f>IF(tbl_Subscriptions[[#This Row],[Cancel_Date]]="","",EOMONTH(tbl_Subscriptions[[#This Row],[Cancel_Date]],0))</f>
        <v/>
      </c>
    </row>
    <row r="1860" spans="1:10" x14ac:dyDescent="0.25">
      <c r="A1860" t="s">
        <v>3890</v>
      </c>
      <c r="B1860" t="s">
        <v>1038</v>
      </c>
      <c r="C1860" t="s">
        <v>2027</v>
      </c>
      <c r="D1860" s="1">
        <v>44277</v>
      </c>
      <c r="H1860" t="b">
        <v>0</v>
      </c>
      <c r="I1860" s="1">
        <f>EOMONTH(tbl_Subscriptions[[#This Row],[Start_Date]],0)</f>
        <v>44286</v>
      </c>
      <c r="J1860" s="1" t="str">
        <f>IF(tbl_Subscriptions[[#This Row],[Cancel_Date]]="","",EOMONTH(tbl_Subscriptions[[#This Row],[Cancel_Date]],0))</f>
        <v/>
      </c>
    </row>
    <row r="1861" spans="1:10" x14ac:dyDescent="0.25">
      <c r="A1861" t="s">
        <v>3891</v>
      </c>
      <c r="B1861" t="s">
        <v>1236</v>
      </c>
      <c r="C1861" t="s">
        <v>2034</v>
      </c>
      <c r="D1861" s="1">
        <v>44709</v>
      </c>
      <c r="H1861" t="b">
        <v>0</v>
      </c>
      <c r="I1861" s="1">
        <f>EOMONTH(tbl_Subscriptions[[#This Row],[Start_Date]],0)</f>
        <v>44712</v>
      </c>
      <c r="J1861" s="1" t="str">
        <f>IF(tbl_Subscriptions[[#This Row],[Cancel_Date]]="","",EOMONTH(tbl_Subscriptions[[#This Row],[Cancel_Date]],0))</f>
        <v/>
      </c>
    </row>
    <row r="1862" spans="1:10" x14ac:dyDescent="0.25">
      <c r="A1862" t="s">
        <v>3892</v>
      </c>
      <c r="B1862" t="s">
        <v>1422</v>
      </c>
      <c r="C1862" t="s">
        <v>2027</v>
      </c>
      <c r="D1862" s="1">
        <v>44960</v>
      </c>
      <c r="E1862">
        <v>45208</v>
      </c>
      <c r="F1862">
        <v>45208</v>
      </c>
      <c r="G1862" t="s">
        <v>2037</v>
      </c>
      <c r="H1862" t="b">
        <v>0</v>
      </c>
      <c r="I1862" s="1">
        <f>EOMONTH(tbl_Subscriptions[[#This Row],[Start_Date]],0)</f>
        <v>44985</v>
      </c>
      <c r="J1862" s="1">
        <f>IF(tbl_Subscriptions[[#This Row],[Cancel_Date]]="","",EOMONTH(tbl_Subscriptions[[#This Row],[Cancel_Date]],0))</f>
        <v>45230</v>
      </c>
    </row>
    <row r="1863" spans="1:10" x14ac:dyDescent="0.25">
      <c r="A1863" t="s">
        <v>3893</v>
      </c>
      <c r="B1863" t="s">
        <v>1445</v>
      </c>
      <c r="C1863" t="s">
        <v>2031</v>
      </c>
      <c r="D1863" s="1">
        <v>44551</v>
      </c>
      <c r="H1863" t="b">
        <v>0</v>
      </c>
      <c r="I1863" s="1">
        <f>EOMONTH(tbl_Subscriptions[[#This Row],[Start_Date]],0)</f>
        <v>44561</v>
      </c>
      <c r="J1863" s="1" t="str">
        <f>IF(tbl_Subscriptions[[#This Row],[Cancel_Date]]="","",EOMONTH(tbl_Subscriptions[[#This Row],[Cancel_Date]],0))</f>
        <v/>
      </c>
    </row>
    <row r="1864" spans="1:10" x14ac:dyDescent="0.25">
      <c r="A1864" t="s">
        <v>3894</v>
      </c>
      <c r="B1864" t="s">
        <v>682</v>
      </c>
      <c r="C1864" t="s">
        <v>2027</v>
      </c>
      <c r="D1864" s="1">
        <v>44251</v>
      </c>
      <c r="H1864" t="b">
        <v>0</v>
      </c>
      <c r="I1864" s="1">
        <f>EOMONTH(tbl_Subscriptions[[#This Row],[Start_Date]],0)</f>
        <v>44255</v>
      </c>
      <c r="J1864" s="1" t="str">
        <f>IF(tbl_Subscriptions[[#This Row],[Cancel_Date]]="","",EOMONTH(tbl_Subscriptions[[#This Row],[Cancel_Date]],0))</f>
        <v/>
      </c>
    </row>
    <row r="1865" spans="1:10" x14ac:dyDescent="0.25">
      <c r="A1865" t="s">
        <v>3895</v>
      </c>
      <c r="B1865" t="s">
        <v>1791</v>
      </c>
      <c r="C1865" t="s">
        <v>2034</v>
      </c>
      <c r="D1865" s="1">
        <v>44297</v>
      </c>
      <c r="E1865">
        <v>44409</v>
      </c>
      <c r="F1865">
        <v>44409</v>
      </c>
      <c r="G1865" t="s">
        <v>2028</v>
      </c>
      <c r="H1865" t="b">
        <v>0</v>
      </c>
      <c r="I1865" s="1">
        <f>EOMONTH(tbl_Subscriptions[[#This Row],[Start_Date]],0)</f>
        <v>44316</v>
      </c>
      <c r="J1865" s="1">
        <f>IF(tbl_Subscriptions[[#This Row],[Cancel_Date]]="","",EOMONTH(tbl_Subscriptions[[#This Row],[Cancel_Date]],0))</f>
        <v>44439</v>
      </c>
    </row>
    <row r="1866" spans="1:10" x14ac:dyDescent="0.25">
      <c r="A1866" t="s">
        <v>3896</v>
      </c>
      <c r="B1866" t="s">
        <v>618</v>
      </c>
      <c r="C1866" t="s">
        <v>2027</v>
      </c>
      <c r="D1866" s="1">
        <v>44644</v>
      </c>
      <c r="E1866">
        <v>44705</v>
      </c>
      <c r="F1866">
        <v>44705</v>
      </c>
      <c r="G1866" t="s">
        <v>2041</v>
      </c>
      <c r="H1866" t="b">
        <v>0</v>
      </c>
      <c r="I1866" s="1">
        <f>EOMONTH(tbl_Subscriptions[[#This Row],[Start_Date]],0)</f>
        <v>44651</v>
      </c>
      <c r="J1866" s="1">
        <f>IF(tbl_Subscriptions[[#This Row],[Cancel_Date]]="","",EOMONTH(tbl_Subscriptions[[#This Row],[Cancel_Date]],0))</f>
        <v>44712</v>
      </c>
    </row>
    <row r="1867" spans="1:10" x14ac:dyDescent="0.25">
      <c r="A1867" t="s">
        <v>3897</v>
      </c>
      <c r="B1867" t="s">
        <v>28</v>
      </c>
      <c r="C1867" t="s">
        <v>2031</v>
      </c>
      <c r="D1867" s="1">
        <v>44434</v>
      </c>
      <c r="H1867" t="b">
        <v>0</v>
      </c>
      <c r="I1867" s="1">
        <f>EOMONTH(tbl_Subscriptions[[#This Row],[Start_Date]],0)</f>
        <v>44439</v>
      </c>
      <c r="J1867" s="1" t="str">
        <f>IF(tbl_Subscriptions[[#This Row],[Cancel_Date]]="","",EOMONTH(tbl_Subscriptions[[#This Row],[Cancel_Date]],0))</f>
        <v/>
      </c>
    </row>
    <row r="1868" spans="1:10" x14ac:dyDescent="0.25">
      <c r="A1868" t="s">
        <v>3898</v>
      </c>
      <c r="B1868" t="s">
        <v>205</v>
      </c>
      <c r="C1868" t="s">
        <v>2031</v>
      </c>
      <c r="D1868" s="1">
        <v>45055</v>
      </c>
      <c r="H1868" t="b">
        <v>0</v>
      </c>
      <c r="I1868" s="1">
        <f>EOMONTH(tbl_Subscriptions[[#This Row],[Start_Date]],0)</f>
        <v>45077</v>
      </c>
      <c r="J1868" s="1" t="str">
        <f>IF(tbl_Subscriptions[[#This Row],[Cancel_Date]]="","",EOMONTH(tbl_Subscriptions[[#This Row],[Cancel_Date]],0))</f>
        <v/>
      </c>
    </row>
    <row r="1869" spans="1:10" x14ac:dyDescent="0.25">
      <c r="A1869" t="s">
        <v>3899</v>
      </c>
      <c r="B1869" t="s">
        <v>744</v>
      </c>
      <c r="C1869" t="s">
        <v>2034</v>
      </c>
      <c r="D1869" s="1">
        <v>44274</v>
      </c>
      <c r="E1869">
        <v>44439</v>
      </c>
      <c r="F1869">
        <v>44439</v>
      </c>
      <c r="G1869" t="s">
        <v>2028</v>
      </c>
      <c r="H1869" t="b">
        <v>0</v>
      </c>
      <c r="I1869" s="1">
        <f>EOMONTH(tbl_Subscriptions[[#This Row],[Start_Date]],0)</f>
        <v>44286</v>
      </c>
      <c r="J1869" s="1">
        <f>IF(tbl_Subscriptions[[#This Row],[Cancel_Date]]="","",EOMONTH(tbl_Subscriptions[[#This Row],[Cancel_Date]],0))</f>
        <v>44439</v>
      </c>
    </row>
    <row r="1870" spans="1:10" x14ac:dyDescent="0.25">
      <c r="A1870" t="s">
        <v>3900</v>
      </c>
      <c r="B1870" t="s">
        <v>1057</v>
      </c>
      <c r="C1870" t="s">
        <v>2034</v>
      </c>
      <c r="D1870" s="1">
        <v>44545</v>
      </c>
      <c r="H1870" t="b">
        <v>1</v>
      </c>
      <c r="I1870" s="1">
        <f>EOMONTH(tbl_Subscriptions[[#This Row],[Start_Date]],0)</f>
        <v>44561</v>
      </c>
      <c r="J1870" s="1" t="str">
        <f>IF(tbl_Subscriptions[[#This Row],[Cancel_Date]]="","",EOMONTH(tbl_Subscriptions[[#This Row],[Cancel_Date]],0))</f>
        <v/>
      </c>
    </row>
    <row r="1871" spans="1:10" x14ac:dyDescent="0.25">
      <c r="A1871" t="s">
        <v>3901</v>
      </c>
      <c r="B1871" t="s">
        <v>796</v>
      </c>
      <c r="C1871" t="s">
        <v>2034</v>
      </c>
      <c r="D1871" s="1">
        <v>44816</v>
      </c>
      <c r="H1871" t="b">
        <v>0</v>
      </c>
      <c r="I1871" s="1">
        <f>EOMONTH(tbl_Subscriptions[[#This Row],[Start_Date]],0)</f>
        <v>44834</v>
      </c>
      <c r="J1871" s="1" t="str">
        <f>IF(tbl_Subscriptions[[#This Row],[Cancel_Date]]="","",EOMONTH(tbl_Subscriptions[[#This Row],[Cancel_Date]],0))</f>
        <v/>
      </c>
    </row>
    <row r="1872" spans="1:10" x14ac:dyDescent="0.25">
      <c r="A1872" t="s">
        <v>3902</v>
      </c>
      <c r="B1872" t="s">
        <v>1339</v>
      </c>
      <c r="C1872" t="s">
        <v>2034</v>
      </c>
      <c r="D1872" s="1">
        <v>44984</v>
      </c>
      <c r="H1872" t="b">
        <v>0</v>
      </c>
      <c r="I1872" s="1">
        <f>EOMONTH(tbl_Subscriptions[[#This Row],[Start_Date]],0)</f>
        <v>44985</v>
      </c>
      <c r="J1872" s="1" t="str">
        <f>IF(tbl_Subscriptions[[#This Row],[Cancel_Date]]="","",EOMONTH(tbl_Subscriptions[[#This Row],[Cancel_Date]],0))</f>
        <v/>
      </c>
    </row>
    <row r="1873" spans="1:10" x14ac:dyDescent="0.25">
      <c r="A1873" t="s">
        <v>3903</v>
      </c>
      <c r="B1873" t="s">
        <v>429</v>
      </c>
      <c r="C1873" t="s">
        <v>2027</v>
      </c>
      <c r="D1873" s="1">
        <v>44825</v>
      </c>
      <c r="H1873" t="b">
        <v>0</v>
      </c>
      <c r="I1873" s="1">
        <f>EOMONTH(tbl_Subscriptions[[#This Row],[Start_Date]],0)</f>
        <v>44834</v>
      </c>
      <c r="J1873" s="1" t="str">
        <f>IF(tbl_Subscriptions[[#This Row],[Cancel_Date]]="","",EOMONTH(tbl_Subscriptions[[#This Row],[Cancel_Date]],0))</f>
        <v/>
      </c>
    </row>
    <row r="1874" spans="1:10" x14ac:dyDescent="0.25">
      <c r="A1874" t="s">
        <v>3904</v>
      </c>
      <c r="B1874" t="s">
        <v>974</v>
      </c>
      <c r="C1874" t="s">
        <v>2027</v>
      </c>
      <c r="D1874" s="1">
        <v>44806</v>
      </c>
      <c r="E1874">
        <v>45087</v>
      </c>
      <c r="F1874">
        <v>45087</v>
      </c>
      <c r="G1874" t="s">
        <v>2028</v>
      </c>
      <c r="H1874" t="b">
        <v>0</v>
      </c>
      <c r="I1874" s="1">
        <f>EOMONTH(tbl_Subscriptions[[#This Row],[Start_Date]],0)</f>
        <v>44834</v>
      </c>
      <c r="J1874" s="1">
        <f>IF(tbl_Subscriptions[[#This Row],[Cancel_Date]]="","",EOMONTH(tbl_Subscriptions[[#This Row],[Cancel_Date]],0))</f>
        <v>45107</v>
      </c>
    </row>
    <row r="1875" spans="1:10" x14ac:dyDescent="0.25">
      <c r="A1875" t="s">
        <v>3905</v>
      </c>
      <c r="B1875" t="s">
        <v>603</v>
      </c>
      <c r="C1875" t="s">
        <v>2031</v>
      </c>
      <c r="D1875" s="1">
        <v>44603</v>
      </c>
      <c r="E1875">
        <v>44853</v>
      </c>
      <c r="F1875">
        <v>44853</v>
      </c>
      <c r="G1875" t="s">
        <v>2028</v>
      </c>
      <c r="H1875" t="b">
        <v>0</v>
      </c>
      <c r="I1875" s="1">
        <f>EOMONTH(tbl_Subscriptions[[#This Row],[Start_Date]],0)</f>
        <v>44620</v>
      </c>
      <c r="J1875" s="1">
        <f>IF(tbl_Subscriptions[[#This Row],[Cancel_Date]]="","",EOMONTH(tbl_Subscriptions[[#This Row],[Cancel_Date]],0))</f>
        <v>44865</v>
      </c>
    </row>
    <row r="1876" spans="1:10" x14ac:dyDescent="0.25">
      <c r="A1876" t="s">
        <v>3906</v>
      </c>
      <c r="B1876" t="s">
        <v>1094</v>
      </c>
      <c r="C1876" t="s">
        <v>2034</v>
      </c>
      <c r="D1876" s="1">
        <v>44989</v>
      </c>
      <c r="H1876" t="b">
        <v>0</v>
      </c>
      <c r="I1876" s="1">
        <f>EOMONTH(tbl_Subscriptions[[#This Row],[Start_Date]],0)</f>
        <v>45016</v>
      </c>
      <c r="J1876" s="1" t="str">
        <f>IF(tbl_Subscriptions[[#This Row],[Cancel_Date]]="","",EOMONTH(tbl_Subscriptions[[#This Row],[Cancel_Date]],0))</f>
        <v/>
      </c>
    </row>
    <row r="1877" spans="1:10" x14ac:dyDescent="0.25">
      <c r="A1877" t="s">
        <v>3907</v>
      </c>
      <c r="B1877" t="s">
        <v>1682</v>
      </c>
      <c r="C1877" t="s">
        <v>2034</v>
      </c>
      <c r="D1877" s="1">
        <v>44531</v>
      </c>
      <c r="E1877">
        <v>44787</v>
      </c>
      <c r="F1877">
        <v>44787</v>
      </c>
      <c r="G1877" t="s">
        <v>2037</v>
      </c>
      <c r="H1877" t="b">
        <v>0</v>
      </c>
      <c r="I1877" s="1">
        <f>EOMONTH(tbl_Subscriptions[[#This Row],[Start_Date]],0)</f>
        <v>44561</v>
      </c>
      <c r="J1877" s="1">
        <f>IF(tbl_Subscriptions[[#This Row],[Cancel_Date]]="","",EOMONTH(tbl_Subscriptions[[#This Row],[Cancel_Date]],0))</f>
        <v>44804</v>
      </c>
    </row>
    <row r="1878" spans="1:10" x14ac:dyDescent="0.25">
      <c r="A1878" t="s">
        <v>3908</v>
      </c>
      <c r="B1878" t="s">
        <v>1070</v>
      </c>
      <c r="C1878" t="s">
        <v>2027</v>
      </c>
      <c r="D1878" s="1">
        <v>44227</v>
      </c>
      <c r="E1878">
        <v>44274</v>
      </c>
      <c r="F1878">
        <v>44274</v>
      </c>
      <c r="G1878" t="s">
        <v>2028</v>
      </c>
      <c r="H1878" t="b">
        <v>0</v>
      </c>
      <c r="I1878" s="1">
        <f>EOMONTH(tbl_Subscriptions[[#This Row],[Start_Date]],0)</f>
        <v>44227</v>
      </c>
      <c r="J1878" s="1">
        <f>IF(tbl_Subscriptions[[#This Row],[Cancel_Date]]="","",EOMONTH(tbl_Subscriptions[[#This Row],[Cancel_Date]],0))</f>
        <v>44286</v>
      </c>
    </row>
    <row r="1879" spans="1:10" x14ac:dyDescent="0.25">
      <c r="A1879" t="s">
        <v>3909</v>
      </c>
      <c r="B1879" t="s">
        <v>595</v>
      </c>
      <c r="C1879" t="s">
        <v>2034</v>
      </c>
      <c r="D1879" s="1">
        <v>44846</v>
      </c>
      <c r="E1879">
        <v>45004</v>
      </c>
      <c r="F1879">
        <v>45004</v>
      </c>
      <c r="G1879" t="s">
        <v>2041</v>
      </c>
      <c r="H1879" t="b">
        <v>0</v>
      </c>
      <c r="I1879" s="1">
        <f>EOMONTH(tbl_Subscriptions[[#This Row],[Start_Date]],0)</f>
        <v>44865</v>
      </c>
      <c r="J1879" s="1">
        <f>IF(tbl_Subscriptions[[#This Row],[Cancel_Date]]="","",EOMONTH(tbl_Subscriptions[[#This Row],[Cancel_Date]],0))</f>
        <v>45016</v>
      </c>
    </row>
    <row r="1880" spans="1:10" x14ac:dyDescent="0.25">
      <c r="A1880" t="s">
        <v>3910</v>
      </c>
      <c r="B1880" t="s">
        <v>1059</v>
      </c>
      <c r="C1880" t="s">
        <v>2031</v>
      </c>
      <c r="D1880" s="1">
        <v>44476</v>
      </c>
      <c r="E1880">
        <v>44760</v>
      </c>
      <c r="F1880">
        <v>44760</v>
      </c>
      <c r="G1880" t="s">
        <v>2028</v>
      </c>
      <c r="H1880" t="b">
        <v>0</v>
      </c>
      <c r="I1880" s="1">
        <f>EOMONTH(tbl_Subscriptions[[#This Row],[Start_Date]],0)</f>
        <v>44500</v>
      </c>
      <c r="J1880" s="1">
        <f>IF(tbl_Subscriptions[[#This Row],[Cancel_Date]]="","",EOMONTH(tbl_Subscriptions[[#This Row],[Cancel_Date]],0))</f>
        <v>44773</v>
      </c>
    </row>
    <row r="1881" spans="1:10" x14ac:dyDescent="0.25">
      <c r="A1881" t="s">
        <v>3911</v>
      </c>
      <c r="B1881" t="s">
        <v>1393</v>
      </c>
      <c r="C1881" t="s">
        <v>2031</v>
      </c>
      <c r="D1881" s="1">
        <v>44999</v>
      </c>
      <c r="H1881" t="b">
        <v>0</v>
      </c>
      <c r="I1881" s="1">
        <f>EOMONTH(tbl_Subscriptions[[#This Row],[Start_Date]],0)</f>
        <v>45016</v>
      </c>
      <c r="J1881" s="1" t="str">
        <f>IF(tbl_Subscriptions[[#This Row],[Cancel_Date]]="","",EOMONTH(tbl_Subscriptions[[#This Row],[Cancel_Date]],0))</f>
        <v/>
      </c>
    </row>
    <row r="1882" spans="1:10" x14ac:dyDescent="0.25">
      <c r="A1882" t="s">
        <v>3912</v>
      </c>
      <c r="B1882" t="s">
        <v>1470</v>
      </c>
      <c r="C1882" t="s">
        <v>2034</v>
      </c>
      <c r="D1882" s="1">
        <v>44658</v>
      </c>
      <c r="E1882">
        <v>44707</v>
      </c>
      <c r="F1882">
        <v>44707</v>
      </c>
      <c r="G1882" t="s">
        <v>2037</v>
      </c>
      <c r="H1882" t="b">
        <v>0</v>
      </c>
      <c r="I1882" s="1">
        <f>EOMONTH(tbl_Subscriptions[[#This Row],[Start_Date]],0)</f>
        <v>44681</v>
      </c>
      <c r="J1882" s="1">
        <f>IF(tbl_Subscriptions[[#This Row],[Cancel_Date]]="","",EOMONTH(tbl_Subscriptions[[#This Row],[Cancel_Date]],0))</f>
        <v>44712</v>
      </c>
    </row>
    <row r="1883" spans="1:10" x14ac:dyDescent="0.25">
      <c r="A1883" t="s">
        <v>3913</v>
      </c>
      <c r="B1883" t="s">
        <v>1692</v>
      </c>
      <c r="C1883" t="s">
        <v>2031</v>
      </c>
      <c r="D1883" s="1">
        <v>44699</v>
      </c>
      <c r="H1883" t="b">
        <v>0</v>
      </c>
      <c r="I1883" s="1">
        <f>EOMONTH(tbl_Subscriptions[[#This Row],[Start_Date]],0)</f>
        <v>44712</v>
      </c>
      <c r="J1883" s="1" t="str">
        <f>IF(tbl_Subscriptions[[#This Row],[Cancel_Date]]="","",EOMONTH(tbl_Subscriptions[[#This Row],[Cancel_Date]],0))</f>
        <v/>
      </c>
    </row>
    <row r="1884" spans="1:10" x14ac:dyDescent="0.25">
      <c r="A1884" t="s">
        <v>3914</v>
      </c>
      <c r="B1884" t="s">
        <v>1873</v>
      </c>
      <c r="C1884" t="s">
        <v>2031</v>
      </c>
      <c r="D1884" s="1">
        <v>44430</v>
      </c>
      <c r="E1884">
        <v>44628</v>
      </c>
      <c r="F1884">
        <v>44628</v>
      </c>
      <c r="G1884" t="s">
        <v>2041</v>
      </c>
      <c r="H1884" t="b">
        <v>1</v>
      </c>
      <c r="I1884" s="1">
        <f>EOMONTH(tbl_Subscriptions[[#This Row],[Start_Date]],0)</f>
        <v>44439</v>
      </c>
      <c r="J1884" s="1">
        <f>IF(tbl_Subscriptions[[#This Row],[Cancel_Date]]="","",EOMONTH(tbl_Subscriptions[[#This Row],[Cancel_Date]],0))</f>
        <v>44651</v>
      </c>
    </row>
    <row r="1885" spans="1:10" x14ac:dyDescent="0.25">
      <c r="A1885" t="s">
        <v>3915</v>
      </c>
      <c r="B1885" t="s">
        <v>1271</v>
      </c>
      <c r="C1885" t="s">
        <v>2027</v>
      </c>
      <c r="D1885" s="1">
        <v>44561</v>
      </c>
      <c r="H1885" t="b">
        <v>0</v>
      </c>
      <c r="I1885" s="1">
        <f>EOMONTH(tbl_Subscriptions[[#This Row],[Start_Date]],0)</f>
        <v>44561</v>
      </c>
      <c r="J1885" s="1" t="str">
        <f>IF(tbl_Subscriptions[[#This Row],[Cancel_Date]]="","",EOMONTH(tbl_Subscriptions[[#This Row],[Cancel_Date]],0))</f>
        <v/>
      </c>
    </row>
    <row r="1886" spans="1:10" x14ac:dyDescent="0.25">
      <c r="A1886" t="s">
        <v>3916</v>
      </c>
      <c r="B1886" t="s">
        <v>1808</v>
      </c>
      <c r="C1886" t="s">
        <v>2031</v>
      </c>
      <c r="D1886" s="1">
        <v>44763</v>
      </c>
      <c r="H1886" t="b">
        <v>1</v>
      </c>
      <c r="I1886" s="1">
        <f>EOMONTH(tbl_Subscriptions[[#This Row],[Start_Date]],0)</f>
        <v>44773</v>
      </c>
      <c r="J1886" s="1" t="str">
        <f>IF(tbl_Subscriptions[[#This Row],[Cancel_Date]]="","",EOMONTH(tbl_Subscriptions[[#This Row],[Cancel_Date]],0))</f>
        <v/>
      </c>
    </row>
    <row r="1887" spans="1:10" x14ac:dyDescent="0.25">
      <c r="A1887" t="s">
        <v>3917</v>
      </c>
      <c r="B1887" t="s">
        <v>1007</v>
      </c>
      <c r="C1887" t="s">
        <v>2034</v>
      </c>
      <c r="D1887" s="1">
        <v>44581</v>
      </c>
      <c r="H1887" t="b">
        <v>0</v>
      </c>
      <c r="I1887" s="1">
        <f>EOMONTH(tbl_Subscriptions[[#This Row],[Start_Date]],0)</f>
        <v>44592</v>
      </c>
      <c r="J1887" s="1" t="str">
        <f>IF(tbl_Subscriptions[[#This Row],[Cancel_Date]]="","",EOMONTH(tbl_Subscriptions[[#This Row],[Cancel_Date]],0))</f>
        <v/>
      </c>
    </row>
    <row r="1888" spans="1:10" x14ac:dyDescent="0.25">
      <c r="A1888" t="s">
        <v>3918</v>
      </c>
      <c r="B1888" t="s">
        <v>1252</v>
      </c>
      <c r="C1888" t="s">
        <v>2034</v>
      </c>
      <c r="D1888" s="1">
        <v>44639</v>
      </c>
      <c r="H1888" t="b">
        <v>0</v>
      </c>
      <c r="I1888" s="1">
        <f>EOMONTH(tbl_Subscriptions[[#This Row],[Start_Date]],0)</f>
        <v>44651</v>
      </c>
      <c r="J1888" s="1" t="str">
        <f>IF(tbl_Subscriptions[[#This Row],[Cancel_Date]]="","",EOMONTH(tbl_Subscriptions[[#This Row],[Cancel_Date]],0))</f>
        <v/>
      </c>
    </row>
    <row r="1889" spans="1:10" x14ac:dyDescent="0.25">
      <c r="A1889" t="s">
        <v>3919</v>
      </c>
      <c r="B1889" t="s">
        <v>1473</v>
      </c>
      <c r="C1889" t="s">
        <v>2031</v>
      </c>
      <c r="D1889" s="1">
        <v>44387</v>
      </c>
      <c r="H1889" t="b">
        <v>0</v>
      </c>
      <c r="I1889" s="1">
        <f>EOMONTH(tbl_Subscriptions[[#This Row],[Start_Date]],0)</f>
        <v>44408</v>
      </c>
      <c r="J1889" s="1" t="str">
        <f>IF(tbl_Subscriptions[[#This Row],[Cancel_Date]]="","",EOMONTH(tbl_Subscriptions[[#This Row],[Cancel_Date]],0))</f>
        <v/>
      </c>
    </row>
    <row r="1890" spans="1:10" x14ac:dyDescent="0.25">
      <c r="A1890" t="s">
        <v>3920</v>
      </c>
      <c r="B1890" t="s">
        <v>1336</v>
      </c>
      <c r="C1890" t="s">
        <v>2034</v>
      </c>
      <c r="D1890" s="1">
        <v>44893</v>
      </c>
      <c r="H1890" t="b">
        <v>0</v>
      </c>
      <c r="I1890" s="1">
        <f>EOMONTH(tbl_Subscriptions[[#This Row],[Start_Date]],0)</f>
        <v>44895</v>
      </c>
      <c r="J1890" s="1" t="str">
        <f>IF(tbl_Subscriptions[[#This Row],[Cancel_Date]]="","",EOMONTH(tbl_Subscriptions[[#This Row],[Cancel_Date]],0))</f>
        <v/>
      </c>
    </row>
    <row r="1891" spans="1:10" x14ac:dyDescent="0.25">
      <c r="A1891" t="s">
        <v>3921</v>
      </c>
      <c r="B1891" t="s">
        <v>761</v>
      </c>
      <c r="C1891" t="s">
        <v>2027</v>
      </c>
      <c r="D1891" s="1">
        <v>44796</v>
      </c>
      <c r="H1891" t="b">
        <v>1</v>
      </c>
      <c r="I1891" s="1">
        <f>EOMONTH(tbl_Subscriptions[[#This Row],[Start_Date]],0)</f>
        <v>44804</v>
      </c>
      <c r="J1891" s="1" t="str">
        <f>IF(tbl_Subscriptions[[#This Row],[Cancel_Date]]="","",EOMONTH(tbl_Subscriptions[[#This Row],[Cancel_Date]],0))</f>
        <v/>
      </c>
    </row>
    <row r="1892" spans="1:10" x14ac:dyDescent="0.25">
      <c r="A1892" t="s">
        <v>3922</v>
      </c>
      <c r="B1892" t="s">
        <v>1795</v>
      </c>
      <c r="C1892" t="s">
        <v>2031</v>
      </c>
      <c r="D1892" s="1">
        <v>44873</v>
      </c>
      <c r="H1892" t="b">
        <v>0</v>
      </c>
      <c r="I1892" s="1">
        <f>EOMONTH(tbl_Subscriptions[[#This Row],[Start_Date]],0)</f>
        <v>44895</v>
      </c>
      <c r="J1892" s="1" t="str">
        <f>IF(tbl_Subscriptions[[#This Row],[Cancel_Date]]="","",EOMONTH(tbl_Subscriptions[[#This Row],[Cancel_Date]],0))</f>
        <v/>
      </c>
    </row>
    <row r="1893" spans="1:10" x14ac:dyDescent="0.25">
      <c r="A1893" t="s">
        <v>3923</v>
      </c>
      <c r="B1893" t="s">
        <v>1624</v>
      </c>
      <c r="C1893" t="s">
        <v>2031</v>
      </c>
      <c r="D1893" s="1">
        <v>44586</v>
      </c>
      <c r="H1893" t="b">
        <v>0</v>
      </c>
      <c r="I1893" s="1">
        <f>EOMONTH(tbl_Subscriptions[[#This Row],[Start_Date]],0)</f>
        <v>44592</v>
      </c>
      <c r="J1893" s="1" t="str">
        <f>IF(tbl_Subscriptions[[#This Row],[Cancel_Date]]="","",EOMONTH(tbl_Subscriptions[[#This Row],[Cancel_Date]],0))</f>
        <v/>
      </c>
    </row>
    <row r="1894" spans="1:10" x14ac:dyDescent="0.25">
      <c r="A1894" t="s">
        <v>3924</v>
      </c>
      <c r="B1894" t="s">
        <v>1146</v>
      </c>
      <c r="C1894" t="s">
        <v>2031</v>
      </c>
      <c r="D1894" s="1">
        <v>44284</v>
      </c>
      <c r="E1894">
        <v>44560</v>
      </c>
      <c r="F1894">
        <v>44560</v>
      </c>
      <c r="G1894" t="s">
        <v>2028</v>
      </c>
      <c r="H1894" t="b">
        <v>0</v>
      </c>
      <c r="I1894" s="1">
        <f>EOMONTH(tbl_Subscriptions[[#This Row],[Start_Date]],0)</f>
        <v>44286</v>
      </c>
      <c r="J1894" s="1">
        <f>IF(tbl_Subscriptions[[#This Row],[Cancel_Date]]="","",EOMONTH(tbl_Subscriptions[[#This Row],[Cancel_Date]],0))</f>
        <v>44561</v>
      </c>
    </row>
    <row r="1895" spans="1:10" x14ac:dyDescent="0.25">
      <c r="A1895" t="s">
        <v>3925</v>
      </c>
      <c r="B1895" t="s">
        <v>222</v>
      </c>
      <c r="C1895" t="s">
        <v>2034</v>
      </c>
      <c r="D1895" s="1">
        <v>44987</v>
      </c>
      <c r="H1895" t="b">
        <v>0</v>
      </c>
      <c r="I1895" s="1">
        <f>EOMONTH(tbl_Subscriptions[[#This Row],[Start_Date]],0)</f>
        <v>45016</v>
      </c>
      <c r="J1895" s="1" t="str">
        <f>IF(tbl_Subscriptions[[#This Row],[Cancel_Date]]="","",EOMONTH(tbl_Subscriptions[[#This Row],[Cancel_Date]],0))</f>
        <v/>
      </c>
    </row>
    <row r="1896" spans="1:10" x14ac:dyDescent="0.25">
      <c r="A1896" t="s">
        <v>3926</v>
      </c>
      <c r="B1896" t="s">
        <v>1095</v>
      </c>
      <c r="C1896" t="s">
        <v>2034</v>
      </c>
      <c r="D1896" s="1">
        <v>44830</v>
      </c>
      <c r="H1896" t="b">
        <v>0</v>
      </c>
      <c r="I1896" s="1">
        <f>EOMONTH(tbl_Subscriptions[[#This Row],[Start_Date]],0)</f>
        <v>44834</v>
      </c>
      <c r="J1896" s="1" t="str">
        <f>IF(tbl_Subscriptions[[#This Row],[Cancel_Date]]="","",EOMONTH(tbl_Subscriptions[[#This Row],[Cancel_Date]],0))</f>
        <v/>
      </c>
    </row>
    <row r="1897" spans="1:10" x14ac:dyDescent="0.25">
      <c r="A1897" t="s">
        <v>3927</v>
      </c>
      <c r="B1897" t="s">
        <v>992</v>
      </c>
      <c r="C1897" t="s">
        <v>2031</v>
      </c>
      <c r="D1897" s="1">
        <v>44499</v>
      </c>
      <c r="H1897" t="b">
        <v>0</v>
      </c>
      <c r="I1897" s="1">
        <f>EOMONTH(tbl_Subscriptions[[#This Row],[Start_Date]],0)</f>
        <v>44500</v>
      </c>
      <c r="J1897" s="1" t="str">
        <f>IF(tbl_Subscriptions[[#This Row],[Cancel_Date]]="","",EOMONTH(tbl_Subscriptions[[#This Row],[Cancel_Date]],0))</f>
        <v/>
      </c>
    </row>
    <row r="1898" spans="1:10" x14ac:dyDescent="0.25">
      <c r="A1898" t="s">
        <v>3928</v>
      </c>
      <c r="B1898" t="s">
        <v>958</v>
      </c>
      <c r="C1898" t="s">
        <v>2034</v>
      </c>
      <c r="D1898" s="1">
        <v>45014</v>
      </c>
      <c r="H1898" t="b">
        <v>0</v>
      </c>
      <c r="I1898" s="1">
        <f>EOMONTH(tbl_Subscriptions[[#This Row],[Start_Date]],0)</f>
        <v>45016</v>
      </c>
      <c r="J1898" s="1" t="str">
        <f>IF(tbl_Subscriptions[[#This Row],[Cancel_Date]]="","",EOMONTH(tbl_Subscriptions[[#This Row],[Cancel_Date]],0))</f>
        <v/>
      </c>
    </row>
    <row r="1899" spans="1:10" x14ac:dyDescent="0.25">
      <c r="A1899" t="s">
        <v>3929</v>
      </c>
      <c r="B1899" t="s">
        <v>1417</v>
      </c>
      <c r="C1899" t="s">
        <v>2034</v>
      </c>
      <c r="D1899" s="1">
        <v>44449</v>
      </c>
      <c r="H1899" t="b">
        <v>0</v>
      </c>
      <c r="I1899" s="1">
        <f>EOMONTH(tbl_Subscriptions[[#This Row],[Start_Date]],0)</f>
        <v>44469</v>
      </c>
      <c r="J1899" s="1" t="str">
        <f>IF(tbl_Subscriptions[[#This Row],[Cancel_Date]]="","",EOMONTH(tbl_Subscriptions[[#This Row],[Cancel_Date]],0))</f>
        <v/>
      </c>
    </row>
    <row r="1900" spans="1:10" x14ac:dyDescent="0.25">
      <c r="A1900" t="s">
        <v>3930</v>
      </c>
      <c r="B1900" t="s">
        <v>1884</v>
      </c>
      <c r="C1900" t="s">
        <v>2031</v>
      </c>
      <c r="D1900" s="1">
        <v>44927</v>
      </c>
      <c r="H1900" t="b">
        <v>0</v>
      </c>
      <c r="I1900" s="1">
        <f>EOMONTH(tbl_Subscriptions[[#This Row],[Start_Date]],0)</f>
        <v>44957</v>
      </c>
      <c r="J1900" s="1" t="str">
        <f>IF(tbl_Subscriptions[[#This Row],[Cancel_Date]]="","",EOMONTH(tbl_Subscriptions[[#This Row],[Cancel_Date]],0))</f>
        <v/>
      </c>
    </row>
    <row r="1901" spans="1:10" x14ac:dyDescent="0.25">
      <c r="A1901" t="s">
        <v>3931</v>
      </c>
      <c r="B1901" t="s">
        <v>1096</v>
      </c>
      <c r="C1901" t="s">
        <v>2031</v>
      </c>
      <c r="D1901" s="1">
        <v>44272</v>
      </c>
      <c r="H1901" t="b">
        <v>0</v>
      </c>
      <c r="I1901" s="1">
        <f>EOMONTH(tbl_Subscriptions[[#This Row],[Start_Date]],0)</f>
        <v>44286</v>
      </c>
      <c r="J1901" s="1" t="str">
        <f>IF(tbl_Subscriptions[[#This Row],[Cancel_Date]]="","",EOMONTH(tbl_Subscriptions[[#This Row],[Cancel_Date]],0))</f>
        <v/>
      </c>
    </row>
    <row r="1902" spans="1:10" x14ac:dyDescent="0.25">
      <c r="A1902" t="s">
        <v>3932</v>
      </c>
      <c r="B1902" t="s">
        <v>1318</v>
      </c>
      <c r="C1902" t="s">
        <v>2034</v>
      </c>
      <c r="D1902" s="1">
        <v>44281</v>
      </c>
      <c r="E1902">
        <v>44485</v>
      </c>
      <c r="F1902">
        <v>44485</v>
      </c>
      <c r="G1902" t="s">
        <v>2028</v>
      </c>
      <c r="H1902" t="b">
        <v>0</v>
      </c>
      <c r="I1902" s="1">
        <f>EOMONTH(tbl_Subscriptions[[#This Row],[Start_Date]],0)</f>
        <v>44286</v>
      </c>
      <c r="J1902" s="1">
        <f>IF(tbl_Subscriptions[[#This Row],[Cancel_Date]]="","",EOMONTH(tbl_Subscriptions[[#This Row],[Cancel_Date]],0))</f>
        <v>44500</v>
      </c>
    </row>
    <row r="1903" spans="1:10" x14ac:dyDescent="0.25">
      <c r="A1903" t="s">
        <v>3933</v>
      </c>
      <c r="B1903" t="s">
        <v>1377</v>
      </c>
      <c r="C1903" t="s">
        <v>2031</v>
      </c>
      <c r="D1903" s="1">
        <v>44471</v>
      </c>
      <c r="H1903" t="b">
        <v>1</v>
      </c>
      <c r="I1903" s="1">
        <f>EOMONTH(tbl_Subscriptions[[#This Row],[Start_Date]],0)</f>
        <v>44500</v>
      </c>
      <c r="J1903" s="1" t="str">
        <f>IF(tbl_Subscriptions[[#This Row],[Cancel_Date]]="","",EOMONTH(tbl_Subscriptions[[#This Row],[Cancel_Date]],0))</f>
        <v/>
      </c>
    </row>
    <row r="1904" spans="1:10" x14ac:dyDescent="0.25">
      <c r="A1904" t="s">
        <v>3934</v>
      </c>
      <c r="B1904" t="s">
        <v>1073</v>
      </c>
      <c r="C1904" t="s">
        <v>2031</v>
      </c>
      <c r="D1904" s="1">
        <v>44354</v>
      </c>
      <c r="H1904" t="b">
        <v>0</v>
      </c>
      <c r="I1904" s="1">
        <f>EOMONTH(tbl_Subscriptions[[#This Row],[Start_Date]],0)</f>
        <v>44377</v>
      </c>
      <c r="J1904" s="1" t="str">
        <f>IF(tbl_Subscriptions[[#This Row],[Cancel_Date]]="","",EOMONTH(tbl_Subscriptions[[#This Row],[Cancel_Date]],0))</f>
        <v/>
      </c>
    </row>
    <row r="1905" spans="1:10" x14ac:dyDescent="0.25">
      <c r="A1905" t="s">
        <v>3935</v>
      </c>
      <c r="B1905" t="s">
        <v>1177</v>
      </c>
      <c r="C1905" t="s">
        <v>2031</v>
      </c>
      <c r="D1905" s="1">
        <v>44586</v>
      </c>
      <c r="E1905">
        <v>44719</v>
      </c>
      <c r="F1905">
        <v>44719</v>
      </c>
      <c r="G1905" t="s">
        <v>2028</v>
      </c>
      <c r="H1905" t="b">
        <v>0</v>
      </c>
      <c r="I1905" s="1">
        <f>EOMONTH(tbl_Subscriptions[[#This Row],[Start_Date]],0)</f>
        <v>44592</v>
      </c>
      <c r="J1905" s="1">
        <f>IF(tbl_Subscriptions[[#This Row],[Cancel_Date]]="","",EOMONTH(tbl_Subscriptions[[#This Row],[Cancel_Date]],0))</f>
        <v>44742</v>
      </c>
    </row>
    <row r="1906" spans="1:10" x14ac:dyDescent="0.25">
      <c r="A1906" t="s">
        <v>3936</v>
      </c>
      <c r="B1906" t="s">
        <v>1100</v>
      </c>
      <c r="C1906" t="s">
        <v>2031</v>
      </c>
      <c r="D1906" s="1">
        <v>44925</v>
      </c>
      <c r="H1906" t="b">
        <v>0</v>
      </c>
      <c r="I1906" s="1">
        <f>EOMONTH(tbl_Subscriptions[[#This Row],[Start_Date]],0)</f>
        <v>44926</v>
      </c>
      <c r="J1906" s="1" t="str">
        <f>IF(tbl_Subscriptions[[#This Row],[Cancel_Date]]="","",EOMONTH(tbl_Subscriptions[[#This Row],[Cancel_Date]],0))</f>
        <v/>
      </c>
    </row>
    <row r="1907" spans="1:10" x14ac:dyDescent="0.25">
      <c r="A1907" t="s">
        <v>3937</v>
      </c>
      <c r="B1907" t="s">
        <v>123</v>
      </c>
      <c r="C1907" t="s">
        <v>2034</v>
      </c>
      <c r="D1907" s="1">
        <v>44999</v>
      </c>
      <c r="H1907" t="b">
        <v>1</v>
      </c>
      <c r="I1907" s="1">
        <f>EOMONTH(tbl_Subscriptions[[#This Row],[Start_Date]],0)</f>
        <v>45016</v>
      </c>
      <c r="J1907" s="1" t="str">
        <f>IF(tbl_Subscriptions[[#This Row],[Cancel_Date]]="","",EOMONTH(tbl_Subscriptions[[#This Row],[Cancel_Date]],0))</f>
        <v/>
      </c>
    </row>
    <row r="1908" spans="1:10" x14ac:dyDescent="0.25">
      <c r="A1908" t="s">
        <v>3938</v>
      </c>
      <c r="B1908" t="s">
        <v>1308</v>
      </c>
      <c r="C1908" t="s">
        <v>2031</v>
      </c>
      <c r="D1908" s="1">
        <v>44846</v>
      </c>
      <c r="H1908" t="b">
        <v>0</v>
      </c>
      <c r="I1908" s="1">
        <f>EOMONTH(tbl_Subscriptions[[#This Row],[Start_Date]],0)</f>
        <v>44865</v>
      </c>
      <c r="J1908" s="1" t="str">
        <f>IF(tbl_Subscriptions[[#This Row],[Cancel_Date]]="","",EOMONTH(tbl_Subscriptions[[#This Row],[Cancel_Date]],0))</f>
        <v/>
      </c>
    </row>
    <row r="1909" spans="1:10" x14ac:dyDescent="0.25">
      <c r="A1909" t="s">
        <v>3939</v>
      </c>
      <c r="B1909" t="s">
        <v>1564</v>
      </c>
      <c r="C1909" t="s">
        <v>2027</v>
      </c>
      <c r="D1909" s="1">
        <v>44354</v>
      </c>
      <c r="E1909">
        <v>44583</v>
      </c>
      <c r="F1909">
        <v>44583</v>
      </c>
      <c r="G1909" t="s">
        <v>2028</v>
      </c>
      <c r="H1909" t="b">
        <v>0</v>
      </c>
      <c r="I1909" s="1">
        <f>EOMONTH(tbl_Subscriptions[[#This Row],[Start_Date]],0)</f>
        <v>44377</v>
      </c>
      <c r="J1909" s="1">
        <f>IF(tbl_Subscriptions[[#This Row],[Cancel_Date]]="","",EOMONTH(tbl_Subscriptions[[#This Row],[Cancel_Date]],0))</f>
        <v>44592</v>
      </c>
    </row>
    <row r="1910" spans="1:10" x14ac:dyDescent="0.25">
      <c r="A1910" t="s">
        <v>3940</v>
      </c>
      <c r="B1910" t="s">
        <v>1538</v>
      </c>
      <c r="C1910" t="s">
        <v>2031</v>
      </c>
      <c r="D1910" s="1">
        <v>44954</v>
      </c>
      <c r="H1910" t="b">
        <v>0</v>
      </c>
      <c r="I1910" s="1">
        <f>EOMONTH(tbl_Subscriptions[[#This Row],[Start_Date]],0)</f>
        <v>44957</v>
      </c>
      <c r="J1910" s="1" t="str">
        <f>IF(tbl_Subscriptions[[#This Row],[Cancel_Date]]="","",EOMONTH(tbl_Subscriptions[[#This Row],[Cancel_Date]],0))</f>
        <v/>
      </c>
    </row>
    <row r="1911" spans="1:10" x14ac:dyDescent="0.25">
      <c r="A1911" t="s">
        <v>3941</v>
      </c>
      <c r="B1911" t="s">
        <v>271</v>
      </c>
      <c r="C1911" t="s">
        <v>2027</v>
      </c>
      <c r="D1911" s="1">
        <v>44595</v>
      </c>
      <c r="H1911" t="b">
        <v>0</v>
      </c>
      <c r="I1911" s="1">
        <f>EOMONTH(tbl_Subscriptions[[#This Row],[Start_Date]],0)</f>
        <v>44620</v>
      </c>
      <c r="J1911" s="1" t="str">
        <f>IF(tbl_Subscriptions[[#This Row],[Cancel_Date]]="","",EOMONTH(tbl_Subscriptions[[#This Row],[Cancel_Date]],0))</f>
        <v/>
      </c>
    </row>
    <row r="1912" spans="1:10" x14ac:dyDescent="0.25">
      <c r="A1912" t="s">
        <v>3942</v>
      </c>
      <c r="B1912" t="s">
        <v>313</v>
      </c>
      <c r="C1912" t="s">
        <v>2031</v>
      </c>
      <c r="D1912" s="1">
        <v>44521</v>
      </c>
      <c r="E1912">
        <v>44775</v>
      </c>
      <c r="F1912">
        <v>44775</v>
      </c>
      <c r="G1912" t="s">
        <v>2037</v>
      </c>
      <c r="H1912" t="b">
        <v>0</v>
      </c>
      <c r="I1912" s="1">
        <f>EOMONTH(tbl_Subscriptions[[#This Row],[Start_Date]],0)</f>
        <v>44530</v>
      </c>
      <c r="J1912" s="1">
        <f>IF(tbl_Subscriptions[[#This Row],[Cancel_Date]]="","",EOMONTH(tbl_Subscriptions[[#This Row],[Cancel_Date]],0))</f>
        <v>44804</v>
      </c>
    </row>
    <row r="1913" spans="1:10" x14ac:dyDescent="0.25">
      <c r="A1913" t="s">
        <v>3943</v>
      </c>
      <c r="B1913" t="s">
        <v>686</v>
      </c>
      <c r="C1913" t="s">
        <v>2027</v>
      </c>
      <c r="D1913" s="1">
        <v>44566</v>
      </c>
      <c r="E1913">
        <v>44614</v>
      </c>
      <c r="F1913">
        <v>44614</v>
      </c>
      <c r="G1913" t="s">
        <v>2028</v>
      </c>
      <c r="H1913" t="b">
        <v>0</v>
      </c>
      <c r="I1913" s="1">
        <f>EOMONTH(tbl_Subscriptions[[#This Row],[Start_Date]],0)</f>
        <v>44592</v>
      </c>
      <c r="J1913" s="1">
        <f>IF(tbl_Subscriptions[[#This Row],[Cancel_Date]]="","",EOMONTH(tbl_Subscriptions[[#This Row],[Cancel_Date]],0))</f>
        <v>44620</v>
      </c>
    </row>
    <row r="1914" spans="1:10" x14ac:dyDescent="0.25">
      <c r="A1914" t="s">
        <v>3944</v>
      </c>
      <c r="B1914" t="s">
        <v>1200</v>
      </c>
      <c r="C1914" t="s">
        <v>2027</v>
      </c>
      <c r="D1914" s="1">
        <v>44306</v>
      </c>
      <c r="E1914">
        <v>44458</v>
      </c>
      <c r="F1914">
        <v>44458</v>
      </c>
      <c r="G1914" t="s">
        <v>2041</v>
      </c>
      <c r="H1914" t="b">
        <v>0</v>
      </c>
      <c r="I1914" s="1">
        <f>EOMONTH(tbl_Subscriptions[[#This Row],[Start_Date]],0)</f>
        <v>44316</v>
      </c>
      <c r="J1914" s="1">
        <f>IF(tbl_Subscriptions[[#This Row],[Cancel_Date]]="","",EOMONTH(tbl_Subscriptions[[#This Row],[Cancel_Date]],0))</f>
        <v>44469</v>
      </c>
    </row>
    <row r="1915" spans="1:10" x14ac:dyDescent="0.25">
      <c r="A1915" t="s">
        <v>3945</v>
      </c>
      <c r="B1915" t="s">
        <v>567</v>
      </c>
      <c r="C1915" t="s">
        <v>2031</v>
      </c>
      <c r="D1915" s="1">
        <v>44290</v>
      </c>
      <c r="H1915" t="b">
        <v>0</v>
      </c>
      <c r="I1915" s="1">
        <f>EOMONTH(tbl_Subscriptions[[#This Row],[Start_Date]],0)</f>
        <v>44316</v>
      </c>
      <c r="J1915" s="1" t="str">
        <f>IF(tbl_Subscriptions[[#This Row],[Cancel_Date]]="","",EOMONTH(tbl_Subscriptions[[#This Row],[Cancel_Date]],0))</f>
        <v/>
      </c>
    </row>
    <row r="1916" spans="1:10" x14ac:dyDescent="0.25">
      <c r="A1916" t="s">
        <v>3946</v>
      </c>
      <c r="B1916" t="s">
        <v>649</v>
      </c>
      <c r="C1916" t="s">
        <v>2031</v>
      </c>
      <c r="D1916" s="1">
        <v>44202</v>
      </c>
      <c r="H1916" t="b">
        <v>0</v>
      </c>
      <c r="I1916" s="1">
        <f>EOMONTH(tbl_Subscriptions[[#This Row],[Start_Date]],0)</f>
        <v>44227</v>
      </c>
      <c r="J1916" s="1" t="str">
        <f>IF(tbl_Subscriptions[[#This Row],[Cancel_Date]]="","",EOMONTH(tbl_Subscriptions[[#This Row],[Cancel_Date]],0))</f>
        <v/>
      </c>
    </row>
    <row r="1917" spans="1:10" x14ac:dyDescent="0.25">
      <c r="A1917" t="s">
        <v>3947</v>
      </c>
      <c r="B1917" t="s">
        <v>1109</v>
      </c>
      <c r="C1917" t="s">
        <v>2031</v>
      </c>
      <c r="D1917" s="1">
        <v>44512</v>
      </c>
      <c r="H1917" t="b">
        <v>0</v>
      </c>
      <c r="I1917" s="1">
        <f>EOMONTH(tbl_Subscriptions[[#This Row],[Start_Date]],0)</f>
        <v>44530</v>
      </c>
      <c r="J1917" s="1" t="str">
        <f>IF(tbl_Subscriptions[[#This Row],[Cancel_Date]]="","",EOMONTH(tbl_Subscriptions[[#This Row],[Cancel_Date]],0))</f>
        <v/>
      </c>
    </row>
    <row r="1918" spans="1:10" x14ac:dyDescent="0.25">
      <c r="A1918" t="s">
        <v>3948</v>
      </c>
      <c r="B1918" t="s">
        <v>1796</v>
      </c>
      <c r="C1918" t="s">
        <v>2027</v>
      </c>
      <c r="D1918" s="1">
        <v>44652</v>
      </c>
      <c r="H1918" t="b">
        <v>0</v>
      </c>
      <c r="I1918" s="1">
        <f>EOMONTH(tbl_Subscriptions[[#This Row],[Start_Date]],0)</f>
        <v>44681</v>
      </c>
      <c r="J1918" s="1" t="str">
        <f>IF(tbl_Subscriptions[[#This Row],[Cancel_Date]]="","",EOMONTH(tbl_Subscriptions[[#This Row],[Cancel_Date]],0))</f>
        <v/>
      </c>
    </row>
    <row r="1919" spans="1:10" x14ac:dyDescent="0.25">
      <c r="A1919" t="s">
        <v>3949</v>
      </c>
      <c r="B1919" t="s">
        <v>317</v>
      </c>
      <c r="C1919" t="s">
        <v>2034</v>
      </c>
      <c r="D1919" s="1">
        <v>44565</v>
      </c>
      <c r="H1919" t="b">
        <v>0</v>
      </c>
      <c r="I1919" s="1">
        <f>EOMONTH(tbl_Subscriptions[[#This Row],[Start_Date]],0)</f>
        <v>44592</v>
      </c>
      <c r="J1919" s="1" t="str">
        <f>IF(tbl_Subscriptions[[#This Row],[Cancel_Date]]="","",EOMONTH(tbl_Subscriptions[[#This Row],[Cancel_Date]],0))</f>
        <v/>
      </c>
    </row>
    <row r="1920" spans="1:10" x14ac:dyDescent="0.25">
      <c r="A1920" t="s">
        <v>3950</v>
      </c>
      <c r="B1920" t="s">
        <v>1505</v>
      </c>
      <c r="C1920" t="s">
        <v>2034</v>
      </c>
      <c r="D1920" s="1">
        <v>44976</v>
      </c>
      <c r="H1920" t="b">
        <v>0</v>
      </c>
      <c r="I1920" s="1">
        <f>EOMONTH(tbl_Subscriptions[[#This Row],[Start_Date]],0)</f>
        <v>44985</v>
      </c>
      <c r="J1920" s="1" t="str">
        <f>IF(tbl_Subscriptions[[#This Row],[Cancel_Date]]="","",EOMONTH(tbl_Subscriptions[[#This Row],[Cancel_Date]],0))</f>
        <v/>
      </c>
    </row>
    <row r="1921" spans="1:10" x14ac:dyDescent="0.25">
      <c r="A1921" t="s">
        <v>3951</v>
      </c>
      <c r="B1921" t="s">
        <v>1767</v>
      </c>
      <c r="C1921" t="s">
        <v>2031</v>
      </c>
      <c r="D1921" s="1">
        <v>44473</v>
      </c>
      <c r="H1921" t="b">
        <v>0</v>
      </c>
      <c r="I1921" s="1">
        <f>EOMONTH(tbl_Subscriptions[[#This Row],[Start_Date]],0)</f>
        <v>44500</v>
      </c>
      <c r="J1921" s="1" t="str">
        <f>IF(tbl_Subscriptions[[#This Row],[Cancel_Date]]="","",EOMONTH(tbl_Subscriptions[[#This Row],[Cancel_Date]],0))</f>
        <v/>
      </c>
    </row>
    <row r="1922" spans="1:10" x14ac:dyDescent="0.25">
      <c r="A1922" t="s">
        <v>3952</v>
      </c>
      <c r="B1922" t="s">
        <v>1862</v>
      </c>
      <c r="C1922" t="s">
        <v>2034</v>
      </c>
      <c r="D1922" s="1">
        <v>44301</v>
      </c>
      <c r="E1922">
        <v>44504</v>
      </c>
      <c r="F1922">
        <v>44504</v>
      </c>
      <c r="G1922" t="s">
        <v>2028</v>
      </c>
      <c r="H1922" t="b">
        <v>1</v>
      </c>
      <c r="I1922" s="1">
        <f>EOMONTH(tbl_Subscriptions[[#This Row],[Start_Date]],0)</f>
        <v>44316</v>
      </c>
      <c r="J1922" s="1">
        <f>IF(tbl_Subscriptions[[#This Row],[Cancel_Date]]="","",EOMONTH(tbl_Subscriptions[[#This Row],[Cancel_Date]],0))</f>
        <v>44530</v>
      </c>
    </row>
    <row r="1923" spans="1:10" x14ac:dyDescent="0.25">
      <c r="A1923" t="s">
        <v>3953</v>
      </c>
      <c r="B1923" t="s">
        <v>119</v>
      </c>
      <c r="C1923" t="s">
        <v>2034</v>
      </c>
      <c r="D1923" s="1">
        <v>44332</v>
      </c>
      <c r="E1923">
        <v>44383</v>
      </c>
      <c r="F1923">
        <v>44383</v>
      </c>
      <c r="G1923" t="s">
        <v>2041</v>
      </c>
      <c r="H1923" t="b">
        <v>0</v>
      </c>
      <c r="I1923" s="1">
        <f>EOMONTH(tbl_Subscriptions[[#This Row],[Start_Date]],0)</f>
        <v>44347</v>
      </c>
      <c r="J1923" s="1">
        <f>IF(tbl_Subscriptions[[#This Row],[Cancel_Date]]="","",EOMONTH(tbl_Subscriptions[[#This Row],[Cancel_Date]],0))</f>
        <v>44408</v>
      </c>
    </row>
    <row r="1924" spans="1:10" x14ac:dyDescent="0.25">
      <c r="A1924" t="s">
        <v>3954</v>
      </c>
      <c r="B1924" t="s">
        <v>1098</v>
      </c>
      <c r="C1924" t="s">
        <v>2031</v>
      </c>
      <c r="D1924" s="1">
        <v>44286</v>
      </c>
      <c r="E1924">
        <v>44583</v>
      </c>
      <c r="F1924">
        <v>44583</v>
      </c>
      <c r="G1924" t="s">
        <v>2041</v>
      </c>
      <c r="H1924" t="b">
        <v>0</v>
      </c>
      <c r="I1924" s="1">
        <f>EOMONTH(tbl_Subscriptions[[#This Row],[Start_Date]],0)</f>
        <v>44286</v>
      </c>
      <c r="J1924" s="1">
        <f>IF(tbl_Subscriptions[[#This Row],[Cancel_Date]]="","",EOMONTH(tbl_Subscriptions[[#This Row],[Cancel_Date]],0))</f>
        <v>44592</v>
      </c>
    </row>
    <row r="1925" spans="1:10" x14ac:dyDescent="0.25">
      <c r="A1925" t="s">
        <v>3955</v>
      </c>
      <c r="B1925" t="s">
        <v>350</v>
      </c>
      <c r="C1925" t="s">
        <v>2027</v>
      </c>
      <c r="D1925" s="1">
        <v>44388</v>
      </c>
      <c r="H1925" t="b">
        <v>0</v>
      </c>
      <c r="I1925" s="1">
        <f>EOMONTH(tbl_Subscriptions[[#This Row],[Start_Date]],0)</f>
        <v>44408</v>
      </c>
      <c r="J1925" s="1" t="str">
        <f>IF(tbl_Subscriptions[[#This Row],[Cancel_Date]]="","",EOMONTH(tbl_Subscriptions[[#This Row],[Cancel_Date]],0))</f>
        <v/>
      </c>
    </row>
    <row r="1926" spans="1:10" x14ac:dyDescent="0.25">
      <c r="A1926" t="s">
        <v>3956</v>
      </c>
      <c r="B1926" t="s">
        <v>854</v>
      </c>
      <c r="C1926" t="s">
        <v>2031</v>
      </c>
      <c r="D1926" s="1">
        <v>44638</v>
      </c>
      <c r="H1926" t="b">
        <v>1</v>
      </c>
      <c r="I1926" s="1">
        <f>EOMONTH(tbl_Subscriptions[[#This Row],[Start_Date]],0)</f>
        <v>44651</v>
      </c>
      <c r="J1926" s="1" t="str">
        <f>IF(tbl_Subscriptions[[#This Row],[Cancel_Date]]="","",EOMONTH(tbl_Subscriptions[[#This Row],[Cancel_Date]],0))</f>
        <v/>
      </c>
    </row>
    <row r="1927" spans="1:10" x14ac:dyDescent="0.25">
      <c r="A1927" t="s">
        <v>3957</v>
      </c>
      <c r="B1927" t="s">
        <v>1793</v>
      </c>
      <c r="C1927" t="s">
        <v>2034</v>
      </c>
      <c r="D1927" s="1">
        <v>44656</v>
      </c>
      <c r="H1927" t="b">
        <v>0</v>
      </c>
      <c r="I1927" s="1">
        <f>EOMONTH(tbl_Subscriptions[[#This Row],[Start_Date]],0)</f>
        <v>44681</v>
      </c>
      <c r="J1927" s="1" t="str">
        <f>IF(tbl_Subscriptions[[#This Row],[Cancel_Date]]="","",EOMONTH(tbl_Subscriptions[[#This Row],[Cancel_Date]],0))</f>
        <v/>
      </c>
    </row>
    <row r="1928" spans="1:10" x14ac:dyDescent="0.25">
      <c r="A1928" t="s">
        <v>3958</v>
      </c>
      <c r="B1928" t="s">
        <v>411</v>
      </c>
      <c r="C1928" t="s">
        <v>2027</v>
      </c>
      <c r="D1928" s="1">
        <v>44767</v>
      </c>
      <c r="H1928" t="b">
        <v>0</v>
      </c>
      <c r="I1928" s="1">
        <f>EOMONTH(tbl_Subscriptions[[#This Row],[Start_Date]],0)</f>
        <v>44773</v>
      </c>
      <c r="J1928" s="1" t="str">
        <f>IF(tbl_Subscriptions[[#This Row],[Cancel_Date]]="","",EOMONTH(tbl_Subscriptions[[#This Row],[Cancel_Date]],0))</f>
        <v/>
      </c>
    </row>
    <row r="1929" spans="1:10" x14ac:dyDescent="0.25">
      <c r="A1929" t="s">
        <v>3959</v>
      </c>
      <c r="B1929" t="s">
        <v>1785</v>
      </c>
      <c r="C1929" t="s">
        <v>2034</v>
      </c>
      <c r="D1929" s="1">
        <v>44765</v>
      </c>
      <c r="E1929">
        <v>44831</v>
      </c>
      <c r="F1929">
        <v>44831</v>
      </c>
      <c r="G1929" t="s">
        <v>2028</v>
      </c>
      <c r="H1929" t="b">
        <v>0</v>
      </c>
      <c r="I1929" s="1">
        <f>EOMONTH(tbl_Subscriptions[[#This Row],[Start_Date]],0)</f>
        <v>44773</v>
      </c>
      <c r="J1929" s="1">
        <f>IF(tbl_Subscriptions[[#This Row],[Cancel_Date]]="","",EOMONTH(tbl_Subscriptions[[#This Row],[Cancel_Date]],0))</f>
        <v>44834</v>
      </c>
    </row>
    <row r="1930" spans="1:10" x14ac:dyDescent="0.25">
      <c r="A1930" t="s">
        <v>3960</v>
      </c>
      <c r="B1930" t="s">
        <v>892</v>
      </c>
      <c r="C1930" t="s">
        <v>2027</v>
      </c>
      <c r="D1930" s="1">
        <v>44721</v>
      </c>
      <c r="H1930" t="b">
        <v>0</v>
      </c>
      <c r="I1930" s="1">
        <f>EOMONTH(tbl_Subscriptions[[#This Row],[Start_Date]],0)</f>
        <v>44742</v>
      </c>
      <c r="J1930" s="1" t="str">
        <f>IF(tbl_Subscriptions[[#This Row],[Cancel_Date]]="","",EOMONTH(tbl_Subscriptions[[#This Row],[Cancel_Date]],0))</f>
        <v/>
      </c>
    </row>
    <row r="1931" spans="1:10" x14ac:dyDescent="0.25">
      <c r="A1931" t="s">
        <v>3961</v>
      </c>
      <c r="B1931" t="s">
        <v>399</v>
      </c>
      <c r="C1931" t="s">
        <v>2034</v>
      </c>
      <c r="D1931" s="1">
        <v>44614</v>
      </c>
      <c r="H1931" t="b">
        <v>0</v>
      </c>
      <c r="I1931" s="1">
        <f>EOMONTH(tbl_Subscriptions[[#This Row],[Start_Date]],0)</f>
        <v>44620</v>
      </c>
      <c r="J1931" s="1" t="str">
        <f>IF(tbl_Subscriptions[[#This Row],[Cancel_Date]]="","",EOMONTH(tbl_Subscriptions[[#This Row],[Cancel_Date]],0))</f>
        <v/>
      </c>
    </row>
    <row r="1932" spans="1:10" x14ac:dyDescent="0.25">
      <c r="A1932" t="s">
        <v>3962</v>
      </c>
      <c r="B1932" t="s">
        <v>110</v>
      </c>
      <c r="C1932" t="s">
        <v>2031</v>
      </c>
      <c r="D1932" s="1">
        <v>44302</v>
      </c>
      <c r="E1932">
        <v>44355</v>
      </c>
      <c r="F1932">
        <v>44355</v>
      </c>
      <c r="G1932" t="s">
        <v>2028</v>
      </c>
      <c r="H1932" t="b">
        <v>0</v>
      </c>
      <c r="I1932" s="1">
        <f>EOMONTH(tbl_Subscriptions[[#This Row],[Start_Date]],0)</f>
        <v>44316</v>
      </c>
      <c r="J1932" s="1">
        <f>IF(tbl_Subscriptions[[#This Row],[Cancel_Date]]="","",EOMONTH(tbl_Subscriptions[[#This Row],[Cancel_Date]],0))</f>
        <v>44377</v>
      </c>
    </row>
    <row r="1933" spans="1:10" x14ac:dyDescent="0.25">
      <c r="A1933" t="s">
        <v>3963</v>
      </c>
      <c r="B1933" t="s">
        <v>1833</v>
      </c>
      <c r="C1933" t="s">
        <v>2034</v>
      </c>
      <c r="D1933" s="1">
        <v>44223</v>
      </c>
      <c r="H1933" t="b">
        <v>0</v>
      </c>
      <c r="I1933" s="1">
        <f>EOMONTH(tbl_Subscriptions[[#This Row],[Start_Date]],0)</f>
        <v>44227</v>
      </c>
      <c r="J1933" s="1" t="str">
        <f>IF(tbl_Subscriptions[[#This Row],[Cancel_Date]]="","",EOMONTH(tbl_Subscriptions[[#This Row],[Cancel_Date]],0))</f>
        <v/>
      </c>
    </row>
    <row r="1934" spans="1:10" x14ac:dyDescent="0.25">
      <c r="A1934" t="s">
        <v>3964</v>
      </c>
      <c r="B1934" t="s">
        <v>465</v>
      </c>
      <c r="C1934" t="s">
        <v>2034</v>
      </c>
      <c r="D1934" s="1">
        <v>44288</v>
      </c>
      <c r="E1934">
        <v>44406</v>
      </c>
      <c r="F1934">
        <v>44406</v>
      </c>
      <c r="G1934" t="s">
        <v>2037</v>
      </c>
      <c r="H1934" t="b">
        <v>0</v>
      </c>
      <c r="I1934" s="1">
        <f>EOMONTH(tbl_Subscriptions[[#This Row],[Start_Date]],0)</f>
        <v>44316</v>
      </c>
      <c r="J1934" s="1">
        <f>IF(tbl_Subscriptions[[#This Row],[Cancel_Date]]="","",EOMONTH(tbl_Subscriptions[[#This Row],[Cancel_Date]],0))</f>
        <v>44408</v>
      </c>
    </row>
    <row r="1935" spans="1:10" x14ac:dyDescent="0.25">
      <c r="A1935" t="s">
        <v>3965</v>
      </c>
      <c r="B1935" t="s">
        <v>127</v>
      </c>
      <c r="C1935" t="s">
        <v>2027</v>
      </c>
      <c r="D1935" s="1">
        <v>44559</v>
      </c>
      <c r="E1935">
        <v>44746</v>
      </c>
      <c r="F1935">
        <v>44746</v>
      </c>
      <c r="G1935" t="s">
        <v>2028</v>
      </c>
      <c r="H1935" t="b">
        <v>1</v>
      </c>
      <c r="I1935" s="1">
        <f>EOMONTH(tbl_Subscriptions[[#This Row],[Start_Date]],0)</f>
        <v>44561</v>
      </c>
      <c r="J1935" s="1">
        <f>IF(tbl_Subscriptions[[#This Row],[Cancel_Date]]="","",EOMONTH(tbl_Subscriptions[[#This Row],[Cancel_Date]],0))</f>
        <v>44773</v>
      </c>
    </row>
    <row r="1936" spans="1:10" x14ac:dyDescent="0.25">
      <c r="A1936" t="s">
        <v>3966</v>
      </c>
      <c r="B1936" t="s">
        <v>335</v>
      </c>
      <c r="C1936" t="s">
        <v>2034</v>
      </c>
      <c r="D1936" s="1">
        <v>44764</v>
      </c>
      <c r="H1936" t="b">
        <v>0</v>
      </c>
      <c r="I1936" s="1">
        <f>EOMONTH(tbl_Subscriptions[[#This Row],[Start_Date]],0)</f>
        <v>44773</v>
      </c>
      <c r="J1936" s="1" t="str">
        <f>IF(tbl_Subscriptions[[#This Row],[Cancel_Date]]="","",EOMONTH(tbl_Subscriptions[[#This Row],[Cancel_Date]],0))</f>
        <v/>
      </c>
    </row>
    <row r="1937" spans="1:10" x14ac:dyDescent="0.25">
      <c r="A1937" t="s">
        <v>3967</v>
      </c>
      <c r="B1937" t="s">
        <v>1210</v>
      </c>
      <c r="C1937" t="s">
        <v>2031</v>
      </c>
      <c r="D1937" s="1">
        <v>44292</v>
      </c>
      <c r="E1937">
        <v>44354</v>
      </c>
      <c r="F1937">
        <v>44354</v>
      </c>
      <c r="G1937" t="s">
        <v>2028</v>
      </c>
      <c r="H1937" t="b">
        <v>1</v>
      </c>
      <c r="I1937" s="1">
        <f>EOMONTH(tbl_Subscriptions[[#This Row],[Start_Date]],0)</f>
        <v>44316</v>
      </c>
      <c r="J1937" s="1">
        <f>IF(tbl_Subscriptions[[#This Row],[Cancel_Date]]="","",EOMONTH(tbl_Subscriptions[[#This Row],[Cancel_Date]],0))</f>
        <v>44377</v>
      </c>
    </row>
    <row r="1938" spans="1:10" x14ac:dyDescent="0.25">
      <c r="A1938" t="s">
        <v>3968</v>
      </c>
      <c r="B1938" t="s">
        <v>1854</v>
      </c>
      <c r="C1938" t="s">
        <v>2031</v>
      </c>
      <c r="D1938" s="1">
        <v>44808</v>
      </c>
      <c r="E1938">
        <v>44950</v>
      </c>
      <c r="F1938">
        <v>44950</v>
      </c>
      <c r="G1938" t="s">
        <v>2028</v>
      </c>
      <c r="H1938" t="b">
        <v>0</v>
      </c>
      <c r="I1938" s="1">
        <f>EOMONTH(tbl_Subscriptions[[#This Row],[Start_Date]],0)</f>
        <v>44834</v>
      </c>
      <c r="J1938" s="1">
        <f>IF(tbl_Subscriptions[[#This Row],[Cancel_Date]]="","",EOMONTH(tbl_Subscriptions[[#This Row],[Cancel_Date]],0))</f>
        <v>44957</v>
      </c>
    </row>
    <row r="1939" spans="1:10" x14ac:dyDescent="0.25">
      <c r="A1939" t="s">
        <v>3969</v>
      </c>
      <c r="B1939" t="s">
        <v>1962</v>
      </c>
      <c r="C1939" t="s">
        <v>2031</v>
      </c>
      <c r="D1939" s="1">
        <v>44809</v>
      </c>
      <c r="H1939" t="b">
        <v>1</v>
      </c>
      <c r="I1939" s="1">
        <f>EOMONTH(tbl_Subscriptions[[#This Row],[Start_Date]],0)</f>
        <v>44834</v>
      </c>
      <c r="J1939" s="1" t="str">
        <f>IF(tbl_Subscriptions[[#This Row],[Cancel_Date]]="","",EOMONTH(tbl_Subscriptions[[#This Row],[Cancel_Date]],0))</f>
        <v/>
      </c>
    </row>
    <row r="1940" spans="1:10" x14ac:dyDescent="0.25">
      <c r="A1940" t="s">
        <v>3970</v>
      </c>
      <c r="B1940" t="s">
        <v>1477</v>
      </c>
      <c r="C1940" t="s">
        <v>2027</v>
      </c>
      <c r="D1940" s="1">
        <v>45000</v>
      </c>
      <c r="H1940" t="b">
        <v>0</v>
      </c>
      <c r="I1940" s="1">
        <f>EOMONTH(tbl_Subscriptions[[#This Row],[Start_Date]],0)</f>
        <v>45016</v>
      </c>
      <c r="J1940" s="1" t="str">
        <f>IF(tbl_Subscriptions[[#This Row],[Cancel_Date]]="","",EOMONTH(tbl_Subscriptions[[#This Row],[Cancel_Date]],0))</f>
        <v/>
      </c>
    </row>
    <row r="1941" spans="1:10" x14ac:dyDescent="0.25">
      <c r="A1941" t="s">
        <v>3971</v>
      </c>
      <c r="B1941" t="s">
        <v>460</v>
      </c>
      <c r="C1941" t="s">
        <v>2027</v>
      </c>
      <c r="D1941" s="1">
        <v>44529</v>
      </c>
      <c r="H1941" t="b">
        <v>1</v>
      </c>
      <c r="I1941" s="1">
        <f>EOMONTH(tbl_Subscriptions[[#This Row],[Start_Date]],0)</f>
        <v>44530</v>
      </c>
      <c r="J1941" s="1" t="str">
        <f>IF(tbl_Subscriptions[[#This Row],[Cancel_Date]]="","",EOMONTH(tbl_Subscriptions[[#This Row],[Cancel_Date]],0))</f>
        <v/>
      </c>
    </row>
    <row r="1942" spans="1:10" x14ac:dyDescent="0.25">
      <c r="A1942" t="s">
        <v>3972</v>
      </c>
      <c r="B1942" t="s">
        <v>236</v>
      </c>
      <c r="C1942" t="s">
        <v>2034</v>
      </c>
      <c r="D1942" s="1">
        <v>45081</v>
      </c>
      <c r="H1942" t="b">
        <v>0</v>
      </c>
      <c r="I1942" s="1">
        <f>EOMONTH(tbl_Subscriptions[[#This Row],[Start_Date]],0)</f>
        <v>45107</v>
      </c>
      <c r="J1942" s="1" t="str">
        <f>IF(tbl_Subscriptions[[#This Row],[Cancel_Date]]="","",EOMONTH(tbl_Subscriptions[[#This Row],[Cancel_Date]],0))</f>
        <v/>
      </c>
    </row>
    <row r="1943" spans="1:10" x14ac:dyDescent="0.25">
      <c r="A1943" t="s">
        <v>3973</v>
      </c>
      <c r="B1943" t="s">
        <v>1264</v>
      </c>
      <c r="C1943" t="s">
        <v>2034</v>
      </c>
      <c r="D1943" s="1">
        <v>44591</v>
      </c>
      <c r="H1943" t="b">
        <v>0</v>
      </c>
      <c r="I1943" s="1">
        <f>EOMONTH(tbl_Subscriptions[[#This Row],[Start_Date]],0)</f>
        <v>44592</v>
      </c>
      <c r="J1943" s="1" t="str">
        <f>IF(tbl_Subscriptions[[#This Row],[Cancel_Date]]="","",EOMONTH(tbl_Subscriptions[[#This Row],[Cancel_Date]],0))</f>
        <v/>
      </c>
    </row>
    <row r="1944" spans="1:10" x14ac:dyDescent="0.25">
      <c r="A1944" t="s">
        <v>3974</v>
      </c>
      <c r="B1944" t="s">
        <v>691</v>
      </c>
      <c r="C1944" t="s">
        <v>2034</v>
      </c>
      <c r="D1944" s="1">
        <v>44209</v>
      </c>
      <c r="E1944">
        <v>44309</v>
      </c>
      <c r="F1944">
        <v>44309</v>
      </c>
      <c r="G1944" t="s">
        <v>2041</v>
      </c>
      <c r="H1944" t="b">
        <v>1</v>
      </c>
      <c r="I1944" s="1">
        <f>EOMONTH(tbl_Subscriptions[[#This Row],[Start_Date]],0)</f>
        <v>44227</v>
      </c>
      <c r="J1944" s="1">
        <f>IF(tbl_Subscriptions[[#This Row],[Cancel_Date]]="","",EOMONTH(tbl_Subscriptions[[#This Row],[Cancel_Date]],0))</f>
        <v>44316</v>
      </c>
    </row>
    <row r="1945" spans="1:10" x14ac:dyDescent="0.25">
      <c r="A1945" t="s">
        <v>3975</v>
      </c>
      <c r="B1945" t="s">
        <v>1570</v>
      </c>
      <c r="C1945" t="s">
        <v>2027</v>
      </c>
      <c r="D1945" s="1">
        <v>44495</v>
      </c>
      <c r="H1945" t="b">
        <v>0</v>
      </c>
      <c r="I1945" s="1">
        <f>EOMONTH(tbl_Subscriptions[[#This Row],[Start_Date]],0)</f>
        <v>44500</v>
      </c>
      <c r="J1945" s="1" t="str">
        <f>IF(tbl_Subscriptions[[#This Row],[Cancel_Date]]="","",EOMONTH(tbl_Subscriptions[[#This Row],[Cancel_Date]],0))</f>
        <v/>
      </c>
    </row>
    <row r="1946" spans="1:10" x14ac:dyDescent="0.25">
      <c r="A1946" t="s">
        <v>3976</v>
      </c>
      <c r="B1946" t="s">
        <v>296</v>
      </c>
      <c r="C1946" t="s">
        <v>2027</v>
      </c>
      <c r="D1946" s="1">
        <v>44620</v>
      </c>
      <c r="H1946" t="b">
        <v>0</v>
      </c>
      <c r="I1946" s="1">
        <f>EOMONTH(tbl_Subscriptions[[#This Row],[Start_Date]],0)</f>
        <v>44620</v>
      </c>
      <c r="J1946" s="1" t="str">
        <f>IF(tbl_Subscriptions[[#This Row],[Cancel_Date]]="","",EOMONTH(tbl_Subscriptions[[#This Row],[Cancel_Date]],0))</f>
        <v/>
      </c>
    </row>
    <row r="1947" spans="1:10" x14ac:dyDescent="0.25">
      <c r="A1947" t="s">
        <v>3977</v>
      </c>
      <c r="B1947" t="s">
        <v>1027</v>
      </c>
      <c r="C1947" t="s">
        <v>2034</v>
      </c>
      <c r="D1947" s="1">
        <v>44594</v>
      </c>
      <c r="H1947" t="b">
        <v>0</v>
      </c>
      <c r="I1947" s="1">
        <f>EOMONTH(tbl_Subscriptions[[#This Row],[Start_Date]],0)</f>
        <v>44620</v>
      </c>
      <c r="J1947" s="1" t="str">
        <f>IF(tbl_Subscriptions[[#This Row],[Cancel_Date]]="","",EOMONTH(tbl_Subscriptions[[#This Row],[Cancel_Date]],0))</f>
        <v/>
      </c>
    </row>
    <row r="1948" spans="1:10" x14ac:dyDescent="0.25">
      <c r="A1948" t="s">
        <v>3978</v>
      </c>
      <c r="B1948" t="s">
        <v>587</v>
      </c>
      <c r="C1948" t="s">
        <v>2027</v>
      </c>
      <c r="D1948" s="1">
        <v>44994</v>
      </c>
      <c r="H1948" t="b">
        <v>1</v>
      </c>
      <c r="I1948" s="1">
        <f>EOMONTH(tbl_Subscriptions[[#This Row],[Start_Date]],0)</f>
        <v>45016</v>
      </c>
      <c r="J1948" s="1" t="str">
        <f>IF(tbl_Subscriptions[[#This Row],[Cancel_Date]]="","",EOMONTH(tbl_Subscriptions[[#This Row],[Cancel_Date]],0))</f>
        <v/>
      </c>
    </row>
    <row r="1949" spans="1:10" x14ac:dyDescent="0.25">
      <c r="A1949" t="s">
        <v>3979</v>
      </c>
      <c r="B1949" t="s">
        <v>1616</v>
      </c>
      <c r="C1949" t="s">
        <v>2027</v>
      </c>
      <c r="D1949" s="1">
        <v>44283</v>
      </c>
      <c r="E1949">
        <v>44374</v>
      </c>
      <c r="F1949">
        <v>44374</v>
      </c>
      <c r="G1949" t="s">
        <v>2041</v>
      </c>
      <c r="H1949" t="b">
        <v>0</v>
      </c>
      <c r="I1949" s="1">
        <f>EOMONTH(tbl_Subscriptions[[#This Row],[Start_Date]],0)</f>
        <v>44286</v>
      </c>
      <c r="J1949" s="1">
        <f>IF(tbl_Subscriptions[[#This Row],[Cancel_Date]]="","",EOMONTH(tbl_Subscriptions[[#This Row],[Cancel_Date]],0))</f>
        <v>44377</v>
      </c>
    </row>
    <row r="1950" spans="1:10" x14ac:dyDescent="0.25">
      <c r="A1950" t="s">
        <v>3980</v>
      </c>
      <c r="B1950" t="s">
        <v>1028</v>
      </c>
      <c r="C1950" t="s">
        <v>2031</v>
      </c>
      <c r="D1950" s="1">
        <v>44939</v>
      </c>
      <c r="E1950">
        <v>45181</v>
      </c>
      <c r="F1950">
        <v>45181</v>
      </c>
      <c r="G1950" t="s">
        <v>2028</v>
      </c>
      <c r="H1950" t="b">
        <v>1</v>
      </c>
      <c r="I1950" s="1">
        <f>EOMONTH(tbl_Subscriptions[[#This Row],[Start_Date]],0)</f>
        <v>44957</v>
      </c>
      <c r="J1950" s="1">
        <f>IF(tbl_Subscriptions[[#This Row],[Cancel_Date]]="","",EOMONTH(tbl_Subscriptions[[#This Row],[Cancel_Date]],0))</f>
        <v>45199</v>
      </c>
    </row>
    <row r="1951" spans="1:10" x14ac:dyDescent="0.25">
      <c r="A1951" t="s">
        <v>3981</v>
      </c>
      <c r="B1951" t="s">
        <v>893</v>
      </c>
      <c r="C1951" t="s">
        <v>2031</v>
      </c>
      <c r="D1951" s="1">
        <v>44769</v>
      </c>
      <c r="H1951" t="b">
        <v>1</v>
      </c>
      <c r="I1951" s="1">
        <f>EOMONTH(tbl_Subscriptions[[#This Row],[Start_Date]],0)</f>
        <v>44773</v>
      </c>
      <c r="J1951" s="1" t="str">
        <f>IF(tbl_Subscriptions[[#This Row],[Cancel_Date]]="","",EOMONTH(tbl_Subscriptions[[#This Row],[Cancel_Date]],0))</f>
        <v/>
      </c>
    </row>
    <row r="1952" spans="1:10" x14ac:dyDescent="0.25">
      <c r="A1952" t="s">
        <v>3982</v>
      </c>
      <c r="B1952" t="s">
        <v>484</v>
      </c>
      <c r="C1952" t="s">
        <v>2034</v>
      </c>
      <c r="D1952" s="1">
        <v>44445</v>
      </c>
      <c r="H1952" t="b">
        <v>0</v>
      </c>
      <c r="I1952" s="1">
        <f>EOMONTH(tbl_Subscriptions[[#This Row],[Start_Date]],0)</f>
        <v>44469</v>
      </c>
      <c r="J1952" s="1" t="str">
        <f>IF(tbl_Subscriptions[[#This Row],[Cancel_Date]]="","",EOMONTH(tbl_Subscriptions[[#This Row],[Cancel_Date]],0))</f>
        <v/>
      </c>
    </row>
    <row r="1953" spans="1:10" x14ac:dyDescent="0.25">
      <c r="A1953" t="s">
        <v>3983</v>
      </c>
      <c r="B1953" t="s">
        <v>857</v>
      </c>
      <c r="C1953" t="s">
        <v>2034</v>
      </c>
      <c r="D1953" s="1">
        <v>44782</v>
      </c>
      <c r="H1953" t="b">
        <v>0</v>
      </c>
      <c r="I1953" s="1">
        <f>EOMONTH(tbl_Subscriptions[[#This Row],[Start_Date]],0)</f>
        <v>44804</v>
      </c>
      <c r="J1953" s="1" t="str">
        <f>IF(tbl_Subscriptions[[#This Row],[Cancel_Date]]="","",EOMONTH(tbl_Subscriptions[[#This Row],[Cancel_Date]],0))</f>
        <v/>
      </c>
    </row>
    <row r="1954" spans="1:10" x14ac:dyDescent="0.25">
      <c r="A1954" t="s">
        <v>3984</v>
      </c>
      <c r="B1954" t="s">
        <v>772</v>
      </c>
      <c r="C1954" t="s">
        <v>2031</v>
      </c>
      <c r="D1954" s="1">
        <v>44730</v>
      </c>
      <c r="H1954" t="b">
        <v>0</v>
      </c>
      <c r="I1954" s="1">
        <f>EOMONTH(tbl_Subscriptions[[#This Row],[Start_Date]],0)</f>
        <v>44742</v>
      </c>
      <c r="J1954" s="1" t="str">
        <f>IF(tbl_Subscriptions[[#This Row],[Cancel_Date]]="","",EOMONTH(tbl_Subscriptions[[#This Row],[Cancel_Date]],0))</f>
        <v/>
      </c>
    </row>
    <row r="1955" spans="1:10" x14ac:dyDescent="0.25">
      <c r="A1955" t="s">
        <v>3985</v>
      </c>
      <c r="B1955" t="s">
        <v>1644</v>
      </c>
      <c r="C1955" t="s">
        <v>2027</v>
      </c>
      <c r="D1955" s="1">
        <v>44370</v>
      </c>
      <c r="E1955">
        <v>44451</v>
      </c>
      <c r="F1955">
        <v>44451</v>
      </c>
      <c r="G1955" t="s">
        <v>2037</v>
      </c>
      <c r="H1955" t="b">
        <v>1</v>
      </c>
      <c r="I1955" s="1">
        <f>EOMONTH(tbl_Subscriptions[[#This Row],[Start_Date]],0)</f>
        <v>44377</v>
      </c>
      <c r="J1955" s="1">
        <f>IF(tbl_Subscriptions[[#This Row],[Cancel_Date]]="","",EOMONTH(tbl_Subscriptions[[#This Row],[Cancel_Date]],0))</f>
        <v>44469</v>
      </c>
    </row>
    <row r="1956" spans="1:10" x14ac:dyDescent="0.25">
      <c r="A1956" t="s">
        <v>3986</v>
      </c>
      <c r="B1956" t="s">
        <v>1626</v>
      </c>
      <c r="C1956" t="s">
        <v>2034</v>
      </c>
      <c r="D1956" s="1">
        <v>44898</v>
      </c>
      <c r="H1956" t="b">
        <v>0</v>
      </c>
      <c r="I1956" s="1">
        <f>EOMONTH(tbl_Subscriptions[[#This Row],[Start_Date]],0)</f>
        <v>44926</v>
      </c>
      <c r="J1956" s="1" t="str">
        <f>IF(tbl_Subscriptions[[#This Row],[Cancel_Date]]="","",EOMONTH(tbl_Subscriptions[[#This Row],[Cancel_Date]],0))</f>
        <v/>
      </c>
    </row>
    <row r="1957" spans="1:10" x14ac:dyDescent="0.25">
      <c r="A1957" t="s">
        <v>3987</v>
      </c>
      <c r="B1957" t="s">
        <v>856</v>
      </c>
      <c r="C1957" t="s">
        <v>2034</v>
      </c>
      <c r="D1957" s="1">
        <v>44586</v>
      </c>
      <c r="H1957" t="b">
        <v>0</v>
      </c>
      <c r="I1957" s="1">
        <f>EOMONTH(tbl_Subscriptions[[#This Row],[Start_Date]],0)</f>
        <v>44592</v>
      </c>
      <c r="J1957" s="1" t="str">
        <f>IF(tbl_Subscriptions[[#This Row],[Cancel_Date]]="","",EOMONTH(tbl_Subscriptions[[#This Row],[Cancel_Date]],0))</f>
        <v/>
      </c>
    </row>
    <row r="1958" spans="1:10" x14ac:dyDescent="0.25">
      <c r="A1958" t="s">
        <v>3988</v>
      </c>
      <c r="B1958" t="s">
        <v>48</v>
      </c>
      <c r="C1958" t="s">
        <v>2034</v>
      </c>
      <c r="D1958" s="1">
        <v>44370</v>
      </c>
      <c r="E1958">
        <v>44649</v>
      </c>
      <c r="F1958">
        <v>44649</v>
      </c>
      <c r="G1958" t="s">
        <v>2028</v>
      </c>
      <c r="H1958" t="b">
        <v>0</v>
      </c>
      <c r="I1958" s="1">
        <f>EOMONTH(tbl_Subscriptions[[#This Row],[Start_Date]],0)</f>
        <v>44377</v>
      </c>
      <c r="J1958" s="1">
        <f>IF(tbl_Subscriptions[[#This Row],[Cancel_Date]]="","",EOMONTH(tbl_Subscriptions[[#This Row],[Cancel_Date]],0))</f>
        <v>44651</v>
      </c>
    </row>
    <row r="1959" spans="1:10" x14ac:dyDescent="0.25">
      <c r="A1959" t="s">
        <v>3989</v>
      </c>
      <c r="B1959" t="s">
        <v>377</v>
      </c>
      <c r="C1959" t="s">
        <v>2027</v>
      </c>
      <c r="D1959" s="1">
        <v>44339</v>
      </c>
      <c r="E1959">
        <v>44460</v>
      </c>
      <c r="F1959">
        <v>44460</v>
      </c>
      <c r="G1959" t="s">
        <v>2028</v>
      </c>
      <c r="H1959" t="b">
        <v>1</v>
      </c>
      <c r="I1959" s="1">
        <f>EOMONTH(tbl_Subscriptions[[#This Row],[Start_Date]],0)</f>
        <v>44347</v>
      </c>
      <c r="J1959" s="1">
        <f>IF(tbl_Subscriptions[[#This Row],[Cancel_Date]]="","",EOMONTH(tbl_Subscriptions[[#This Row],[Cancel_Date]],0))</f>
        <v>44469</v>
      </c>
    </row>
    <row r="1960" spans="1:10" x14ac:dyDescent="0.25">
      <c r="A1960" t="s">
        <v>3990</v>
      </c>
      <c r="B1960" t="s">
        <v>1961</v>
      </c>
      <c r="C1960" t="s">
        <v>2031</v>
      </c>
      <c r="D1960" s="1">
        <v>44472</v>
      </c>
      <c r="H1960" t="b">
        <v>0</v>
      </c>
      <c r="I1960" s="1">
        <f>EOMONTH(tbl_Subscriptions[[#This Row],[Start_Date]],0)</f>
        <v>44500</v>
      </c>
      <c r="J1960" s="1" t="str">
        <f>IF(tbl_Subscriptions[[#This Row],[Cancel_Date]]="","",EOMONTH(tbl_Subscriptions[[#This Row],[Cancel_Date]],0))</f>
        <v/>
      </c>
    </row>
    <row r="1961" spans="1:10" x14ac:dyDescent="0.25">
      <c r="A1961" t="s">
        <v>3991</v>
      </c>
      <c r="B1961" t="s">
        <v>1330</v>
      </c>
      <c r="C1961" t="s">
        <v>2034</v>
      </c>
      <c r="D1961" s="1">
        <v>44505</v>
      </c>
      <c r="H1961" t="b">
        <v>0</v>
      </c>
      <c r="I1961" s="1">
        <f>EOMONTH(tbl_Subscriptions[[#This Row],[Start_Date]],0)</f>
        <v>44530</v>
      </c>
      <c r="J1961" s="1" t="str">
        <f>IF(tbl_Subscriptions[[#This Row],[Cancel_Date]]="","",EOMONTH(tbl_Subscriptions[[#This Row],[Cancel_Date]],0))</f>
        <v/>
      </c>
    </row>
    <row r="1962" spans="1:10" x14ac:dyDescent="0.25">
      <c r="A1962" t="s">
        <v>3992</v>
      </c>
      <c r="B1962" t="s">
        <v>104</v>
      </c>
      <c r="C1962" t="s">
        <v>2031</v>
      </c>
      <c r="D1962" s="1">
        <v>44471</v>
      </c>
      <c r="E1962">
        <v>44744</v>
      </c>
      <c r="F1962">
        <v>44744</v>
      </c>
      <c r="G1962" t="s">
        <v>2037</v>
      </c>
      <c r="H1962" t="b">
        <v>0</v>
      </c>
      <c r="I1962" s="1">
        <f>EOMONTH(tbl_Subscriptions[[#This Row],[Start_Date]],0)</f>
        <v>44500</v>
      </c>
      <c r="J1962" s="1">
        <f>IF(tbl_Subscriptions[[#This Row],[Cancel_Date]]="","",EOMONTH(tbl_Subscriptions[[#This Row],[Cancel_Date]],0))</f>
        <v>44773</v>
      </c>
    </row>
    <row r="1963" spans="1:10" x14ac:dyDescent="0.25">
      <c r="A1963" t="s">
        <v>3993</v>
      </c>
      <c r="B1963" t="s">
        <v>1276</v>
      </c>
      <c r="C1963" t="s">
        <v>2031</v>
      </c>
      <c r="D1963" s="1">
        <v>44701</v>
      </c>
      <c r="E1963">
        <v>44804</v>
      </c>
      <c r="F1963">
        <v>44804</v>
      </c>
      <c r="G1963" t="s">
        <v>2037</v>
      </c>
      <c r="H1963" t="b">
        <v>0</v>
      </c>
      <c r="I1963" s="1">
        <f>EOMONTH(tbl_Subscriptions[[#This Row],[Start_Date]],0)</f>
        <v>44712</v>
      </c>
      <c r="J1963" s="1">
        <f>IF(tbl_Subscriptions[[#This Row],[Cancel_Date]]="","",EOMONTH(tbl_Subscriptions[[#This Row],[Cancel_Date]],0))</f>
        <v>44804</v>
      </c>
    </row>
    <row r="1964" spans="1:10" x14ac:dyDescent="0.25">
      <c r="A1964" t="s">
        <v>3994</v>
      </c>
      <c r="B1964" t="s">
        <v>765</v>
      </c>
      <c r="C1964" t="s">
        <v>2027</v>
      </c>
      <c r="D1964" s="1">
        <v>44346</v>
      </c>
      <c r="E1964">
        <v>44606</v>
      </c>
      <c r="F1964">
        <v>44606</v>
      </c>
      <c r="G1964" t="s">
        <v>2041</v>
      </c>
      <c r="H1964" t="b">
        <v>0</v>
      </c>
      <c r="I1964" s="1">
        <f>EOMONTH(tbl_Subscriptions[[#This Row],[Start_Date]],0)</f>
        <v>44347</v>
      </c>
      <c r="J1964" s="1">
        <f>IF(tbl_Subscriptions[[#This Row],[Cancel_Date]]="","",EOMONTH(tbl_Subscriptions[[#This Row],[Cancel_Date]],0))</f>
        <v>44620</v>
      </c>
    </row>
    <row r="1965" spans="1:10" x14ac:dyDescent="0.25">
      <c r="A1965" t="s">
        <v>3995</v>
      </c>
      <c r="B1965" t="s">
        <v>331</v>
      </c>
      <c r="C1965" t="s">
        <v>2027</v>
      </c>
      <c r="D1965" s="1">
        <v>44261</v>
      </c>
      <c r="E1965">
        <v>44380</v>
      </c>
      <c r="F1965">
        <v>44380</v>
      </c>
      <c r="G1965" t="s">
        <v>2037</v>
      </c>
      <c r="H1965" t="b">
        <v>0</v>
      </c>
      <c r="I1965" s="1">
        <f>EOMONTH(tbl_Subscriptions[[#This Row],[Start_Date]],0)</f>
        <v>44286</v>
      </c>
      <c r="J1965" s="1">
        <f>IF(tbl_Subscriptions[[#This Row],[Cancel_Date]]="","",EOMONTH(tbl_Subscriptions[[#This Row],[Cancel_Date]],0))</f>
        <v>44408</v>
      </c>
    </row>
    <row r="1966" spans="1:10" x14ac:dyDescent="0.25">
      <c r="A1966" t="s">
        <v>3996</v>
      </c>
      <c r="B1966" t="s">
        <v>383</v>
      </c>
      <c r="C1966" t="s">
        <v>2027</v>
      </c>
      <c r="D1966" s="1">
        <v>44368</v>
      </c>
      <c r="H1966" t="b">
        <v>0</v>
      </c>
      <c r="I1966" s="1">
        <f>EOMONTH(tbl_Subscriptions[[#This Row],[Start_Date]],0)</f>
        <v>44377</v>
      </c>
      <c r="J1966" s="1" t="str">
        <f>IF(tbl_Subscriptions[[#This Row],[Cancel_Date]]="","",EOMONTH(tbl_Subscriptions[[#This Row],[Cancel_Date]],0))</f>
        <v/>
      </c>
    </row>
    <row r="1967" spans="1:10" x14ac:dyDescent="0.25">
      <c r="A1967" t="s">
        <v>3997</v>
      </c>
      <c r="B1967" t="s">
        <v>1819</v>
      </c>
      <c r="C1967" t="s">
        <v>2027</v>
      </c>
      <c r="D1967" s="1">
        <v>44642</v>
      </c>
      <c r="H1967" t="b">
        <v>0</v>
      </c>
      <c r="I1967" s="1">
        <f>EOMONTH(tbl_Subscriptions[[#This Row],[Start_Date]],0)</f>
        <v>44651</v>
      </c>
      <c r="J1967" s="1" t="str">
        <f>IF(tbl_Subscriptions[[#This Row],[Cancel_Date]]="","",EOMONTH(tbl_Subscriptions[[#This Row],[Cancel_Date]],0))</f>
        <v/>
      </c>
    </row>
    <row r="1968" spans="1:10" x14ac:dyDescent="0.25">
      <c r="A1968" t="s">
        <v>3998</v>
      </c>
      <c r="B1968" t="s">
        <v>1841</v>
      </c>
      <c r="C1968" t="s">
        <v>2027</v>
      </c>
      <c r="D1968" s="1">
        <v>44479</v>
      </c>
      <c r="H1968" t="b">
        <v>0</v>
      </c>
      <c r="I1968" s="1">
        <f>EOMONTH(tbl_Subscriptions[[#This Row],[Start_Date]],0)</f>
        <v>44500</v>
      </c>
      <c r="J1968" s="1" t="str">
        <f>IF(tbl_Subscriptions[[#This Row],[Cancel_Date]]="","",EOMONTH(tbl_Subscriptions[[#This Row],[Cancel_Date]],0))</f>
        <v/>
      </c>
    </row>
    <row r="1969" spans="1:10" x14ac:dyDescent="0.25">
      <c r="A1969" t="s">
        <v>3999</v>
      </c>
      <c r="B1969" t="s">
        <v>1881</v>
      </c>
      <c r="C1969" t="s">
        <v>2027</v>
      </c>
      <c r="D1969" s="1">
        <v>44628</v>
      </c>
      <c r="H1969" t="b">
        <v>0</v>
      </c>
      <c r="I1969" s="1">
        <f>EOMONTH(tbl_Subscriptions[[#This Row],[Start_Date]],0)</f>
        <v>44651</v>
      </c>
      <c r="J1969" s="1" t="str">
        <f>IF(tbl_Subscriptions[[#This Row],[Cancel_Date]]="","",EOMONTH(tbl_Subscriptions[[#This Row],[Cancel_Date]],0))</f>
        <v/>
      </c>
    </row>
    <row r="1970" spans="1:10" x14ac:dyDescent="0.25">
      <c r="A1970" t="s">
        <v>4000</v>
      </c>
      <c r="B1970" t="s">
        <v>923</v>
      </c>
      <c r="C1970" t="s">
        <v>2034</v>
      </c>
      <c r="D1970" s="1">
        <v>44503</v>
      </c>
      <c r="E1970">
        <v>44687</v>
      </c>
      <c r="F1970">
        <v>44687</v>
      </c>
      <c r="G1970" t="s">
        <v>2041</v>
      </c>
      <c r="H1970" t="b">
        <v>1</v>
      </c>
      <c r="I1970" s="1">
        <f>EOMONTH(tbl_Subscriptions[[#This Row],[Start_Date]],0)</f>
        <v>44530</v>
      </c>
      <c r="J1970" s="1">
        <f>IF(tbl_Subscriptions[[#This Row],[Cancel_Date]]="","",EOMONTH(tbl_Subscriptions[[#This Row],[Cancel_Date]],0))</f>
        <v>44712</v>
      </c>
    </row>
    <row r="1971" spans="1:10" x14ac:dyDescent="0.25">
      <c r="A1971" t="s">
        <v>4001</v>
      </c>
      <c r="B1971" t="s">
        <v>1311</v>
      </c>
      <c r="C1971" t="s">
        <v>2031</v>
      </c>
      <c r="D1971" s="1">
        <v>44692</v>
      </c>
      <c r="H1971" t="b">
        <v>0</v>
      </c>
      <c r="I1971" s="1">
        <f>EOMONTH(tbl_Subscriptions[[#This Row],[Start_Date]],0)</f>
        <v>44712</v>
      </c>
      <c r="J1971" s="1" t="str">
        <f>IF(tbl_Subscriptions[[#This Row],[Cancel_Date]]="","",EOMONTH(tbl_Subscriptions[[#This Row],[Cancel_Date]],0))</f>
        <v/>
      </c>
    </row>
    <row r="1972" spans="1:10" x14ac:dyDescent="0.25">
      <c r="A1972" t="s">
        <v>4002</v>
      </c>
      <c r="B1972" t="s">
        <v>716</v>
      </c>
      <c r="C1972" t="s">
        <v>2027</v>
      </c>
      <c r="D1972" s="1">
        <v>44998</v>
      </c>
      <c r="H1972" t="b">
        <v>0</v>
      </c>
      <c r="I1972" s="1">
        <f>EOMONTH(tbl_Subscriptions[[#This Row],[Start_Date]],0)</f>
        <v>45016</v>
      </c>
      <c r="J1972" s="1" t="str">
        <f>IF(tbl_Subscriptions[[#This Row],[Cancel_Date]]="","",EOMONTH(tbl_Subscriptions[[#This Row],[Cancel_Date]],0))</f>
        <v/>
      </c>
    </row>
    <row r="1973" spans="1:10" x14ac:dyDescent="0.25">
      <c r="A1973" t="s">
        <v>4003</v>
      </c>
      <c r="B1973" t="s">
        <v>149</v>
      </c>
      <c r="C1973" t="s">
        <v>2034</v>
      </c>
      <c r="D1973" s="1">
        <v>44275</v>
      </c>
      <c r="E1973">
        <v>44353</v>
      </c>
      <c r="F1973">
        <v>44353</v>
      </c>
      <c r="G1973" t="s">
        <v>2037</v>
      </c>
      <c r="H1973" t="b">
        <v>0</v>
      </c>
      <c r="I1973" s="1">
        <f>EOMONTH(tbl_Subscriptions[[#This Row],[Start_Date]],0)</f>
        <v>44286</v>
      </c>
      <c r="J1973" s="1">
        <f>IF(tbl_Subscriptions[[#This Row],[Cancel_Date]]="","",EOMONTH(tbl_Subscriptions[[#This Row],[Cancel_Date]],0))</f>
        <v>44377</v>
      </c>
    </row>
    <row r="1974" spans="1:10" x14ac:dyDescent="0.25">
      <c r="A1974" t="s">
        <v>4004</v>
      </c>
      <c r="B1974" t="s">
        <v>821</v>
      </c>
      <c r="C1974" t="s">
        <v>2031</v>
      </c>
      <c r="D1974" s="1">
        <v>44566</v>
      </c>
      <c r="H1974" t="b">
        <v>0</v>
      </c>
      <c r="I1974" s="1">
        <f>EOMONTH(tbl_Subscriptions[[#This Row],[Start_Date]],0)</f>
        <v>44592</v>
      </c>
      <c r="J1974" s="1" t="str">
        <f>IF(tbl_Subscriptions[[#This Row],[Cancel_Date]]="","",EOMONTH(tbl_Subscriptions[[#This Row],[Cancel_Date]],0))</f>
        <v/>
      </c>
    </row>
    <row r="1975" spans="1:10" x14ac:dyDescent="0.25">
      <c r="A1975" t="s">
        <v>4005</v>
      </c>
      <c r="B1975" t="s">
        <v>807</v>
      </c>
      <c r="C1975" t="s">
        <v>2027</v>
      </c>
      <c r="D1975" s="1">
        <v>44454</v>
      </c>
      <c r="H1975" t="b">
        <v>0</v>
      </c>
      <c r="I1975" s="1">
        <f>EOMONTH(tbl_Subscriptions[[#This Row],[Start_Date]],0)</f>
        <v>44469</v>
      </c>
      <c r="J1975" s="1" t="str">
        <f>IF(tbl_Subscriptions[[#This Row],[Cancel_Date]]="","",EOMONTH(tbl_Subscriptions[[#This Row],[Cancel_Date]],0))</f>
        <v/>
      </c>
    </row>
    <row r="1976" spans="1:10" x14ac:dyDescent="0.25">
      <c r="A1976" t="s">
        <v>4006</v>
      </c>
      <c r="B1976" t="s">
        <v>1874</v>
      </c>
      <c r="C1976" t="s">
        <v>2027</v>
      </c>
      <c r="D1976" s="1">
        <v>44449</v>
      </c>
      <c r="H1976" t="b">
        <v>1</v>
      </c>
      <c r="I1976" s="1">
        <f>EOMONTH(tbl_Subscriptions[[#This Row],[Start_Date]],0)</f>
        <v>44469</v>
      </c>
      <c r="J1976" s="1" t="str">
        <f>IF(tbl_Subscriptions[[#This Row],[Cancel_Date]]="","",EOMONTH(tbl_Subscriptions[[#This Row],[Cancel_Date]],0))</f>
        <v/>
      </c>
    </row>
    <row r="1977" spans="1:10" x14ac:dyDescent="0.25">
      <c r="A1977" t="s">
        <v>4007</v>
      </c>
      <c r="B1977" t="s">
        <v>369</v>
      </c>
      <c r="C1977" t="s">
        <v>2034</v>
      </c>
      <c r="D1977" s="1">
        <v>44935</v>
      </c>
      <c r="E1977">
        <v>45071</v>
      </c>
      <c r="F1977">
        <v>45071</v>
      </c>
      <c r="G1977" t="s">
        <v>2041</v>
      </c>
      <c r="H1977" t="b">
        <v>0</v>
      </c>
      <c r="I1977" s="1">
        <f>EOMONTH(tbl_Subscriptions[[#This Row],[Start_Date]],0)</f>
        <v>44957</v>
      </c>
      <c r="J1977" s="1">
        <f>IF(tbl_Subscriptions[[#This Row],[Cancel_Date]]="","",EOMONTH(tbl_Subscriptions[[#This Row],[Cancel_Date]],0))</f>
        <v>45077</v>
      </c>
    </row>
    <row r="1978" spans="1:10" x14ac:dyDescent="0.25">
      <c r="A1978" t="s">
        <v>4008</v>
      </c>
      <c r="B1978" t="s">
        <v>198</v>
      </c>
      <c r="C1978" t="s">
        <v>2031</v>
      </c>
      <c r="D1978" s="1">
        <v>44837</v>
      </c>
      <c r="E1978">
        <v>44924</v>
      </c>
      <c r="F1978">
        <v>44924</v>
      </c>
      <c r="G1978" t="s">
        <v>2028</v>
      </c>
      <c r="H1978" t="b">
        <v>0</v>
      </c>
      <c r="I1978" s="1">
        <f>EOMONTH(tbl_Subscriptions[[#This Row],[Start_Date]],0)</f>
        <v>44865</v>
      </c>
      <c r="J1978" s="1">
        <f>IF(tbl_Subscriptions[[#This Row],[Cancel_Date]]="","",EOMONTH(tbl_Subscriptions[[#This Row],[Cancel_Date]],0))</f>
        <v>44926</v>
      </c>
    </row>
    <row r="1979" spans="1:10" x14ac:dyDescent="0.25">
      <c r="A1979" t="s">
        <v>4009</v>
      </c>
      <c r="B1979" t="s">
        <v>1844</v>
      </c>
      <c r="C1979" t="s">
        <v>2027</v>
      </c>
      <c r="D1979" s="1">
        <v>44704</v>
      </c>
      <c r="H1979" t="b">
        <v>0</v>
      </c>
      <c r="I1979" s="1">
        <f>EOMONTH(tbl_Subscriptions[[#This Row],[Start_Date]],0)</f>
        <v>44712</v>
      </c>
      <c r="J1979" s="1" t="str">
        <f>IF(tbl_Subscriptions[[#This Row],[Cancel_Date]]="","",EOMONTH(tbl_Subscriptions[[#This Row],[Cancel_Date]],0))</f>
        <v/>
      </c>
    </row>
    <row r="1980" spans="1:10" x14ac:dyDescent="0.25">
      <c r="A1980" t="s">
        <v>4010</v>
      </c>
      <c r="B1980" t="s">
        <v>1522</v>
      </c>
      <c r="C1980" t="s">
        <v>2031</v>
      </c>
      <c r="D1980" s="1">
        <v>44805</v>
      </c>
      <c r="H1980" t="b">
        <v>1</v>
      </c>
      <c r="I1980" s="1">
        <f>EOMONTH(tbl_Subscriptions[[#This Row],[Start_Date]],0)</f>
        <v>44834</v>
      </c>
      <c r="J1980" s="1" t="str">
        <f>IF(tbl_Subscriptions[[#This Row],[Cancel_Date]]="","",EOMONTH(tbl_Subscriptions[[#This Row],[Cancel_Date]],0))</f>
        <v/>
      </c>
    </row>
    <row r="1981" spans="1:10" x14ac:dyDescent="0.25">
      <c r="A1981" t="s">
        <v>4011</v>
      </c>
      <c r="B1981" t="s">
        <v>1931</v>
      </c>
      <c r="C1981" t="s">
        <v>2034</v>
      </c>
      <c r="D1981" s="1">
        <v>44828</v>
      </c>
      <c r="H1981" t="b">
        <v>0</v>
      </c>
      <c r="I1981" s="1">
        <f>EOMONTH(tbl_Subscriptions[[#This Row],[Start_Date]],0)</f>
        <v>44834</v>
      </c>
      <c r="J1981" s="1" t="str">
        <f>IF(tbl_Subscriptions[[#This Row],[Cancel_Date]]="","",EOMONTH(tbl_Subscriptions[[#This Row],[Cancel_Date]],0))</f>
        <v/>
      </c>
    </row>
    <row r="1982" spans="1:10" x14ac:dyDescent="0.25">
      <c r="A1982" t="s">
        <v>4012</v>
      </c>
      <c r="B1982" t="s">
        <v>1205</v>
      </c>
      <c r="C1982" t="s">
        <v>2027</v>
      </c>
      <c r="D1982" s="1">
        <v>44397</v>
      </c>
      <c r="E1982">
        <v>44449</v>
      </c>
      <c r="F1982">
        <v>44449</v>
      </c>
      <c r="G1982" t="s">
        <v>2028</v>
      </c>
      <c r="H1982" t="b">
        <v>0</v>
      </c>
      <c r="I1982" s="1">
        <f>EOMONTH(tbl_Subscriptions[[#This Row],[Start_Date]],0)</f>
        <v>44408</v>
      </c>
      <c r="J1982" s="1">
        <f>IF(tbl_Subscriptions[[#This Row],[Cancel_Date]]="","",EOMONTH(tbl_Subscriptions[[#This Row],[Cancel_Date]],0))</f>
        <v>44469</v>
      </c>
    </row>
    <row r="1983" spans="1:10" x14ac:dyDescent="0.25">
      <c r="A1983" t="s">
        <v>4013</v>
      </c>
      <c r="B1983" t="s">
        <v>1825</v>
      </c>
      <c r="C1983" t="s">
        <v>2031</v>
      </c>
      <c r="D1983" s="1">
        <v>44665</v>
      </c>
      <c r="H1983" t="b">
        <v>1</v>
      </c>
      <c r="I1983" s="1">
        <f>EOMONTH(tbl_Subscriptions[[#This Row],[Start_Date]],0)</f>
        <v>44681</v>
      </c>
      <c r="J1983" s="1" t="str">
        <f>IF(tbl_Subscriptions[[#This Row],[Cancel_Date]]="","",EOMONTH(tbl_Subscriptions[[#This Row],[Cancel_Date]],0))</f>
        <v/>
      </c>
    </row>
    <row r="1984" spans="1:10" x14ac:dyDescent="0.25">
      <c r="A1984" t="s">
        <v>4014</v>
      </c>
      <c r="B1984" t="s">
        <v>1930</v>
      </c>
      <c r="C1984" t="s">
        <v>2034</v>
      </c>
      <c r="D1984" s="1">
        <v>44306</v>
      </c>
      <c r="E1984">
        <v>44558</v>
      </c>
      <c r="F1984">
        <v>44558</v>
      </c>
      <c r="G1984" t="s">
        <v>2041</v>
      </c>
      <c r="H1984" t="b">
        <v>0</v>
      </c>
      <c r="I1984" s="1">
        <f>EOMONTH(tbl_Subscriptions[[#This Row],[Start_Date]],0)</f>
        <v>44316</v>
      </c>
      <c r="J1984" s="1">
        <f>IF(tbl_Subscriptions[[#This Row],[Cancel_Date]]="","",EOMONTH(tbl_Subscriptions[[#This Row],[Cancel_Date]],0))</f>
        <v>44561</v>
      </c>
    </row>
    <row r="1985" spans="1:10" x14ac:dyDescent="0.25">
      <c r="A1985" t="s">
        <v>4015</v>
      </c>
      <c r="B1985" t="s">
        <v>1138</v>
      </c>
      <c r="C1985" t="s">
        <v>2034</v>
      </c>
      <c r="D1985" s="1">
        <v>44335</v>
      </c>
      <c r="E1985">
        <v>44597</v>
      </c>
      <c r="F1985">
        <v>44597</v>
      </c>
      <c r="G1985" t="s">
        <v>2028</v>
      </c>
      <c r="H1985" t="b">
        <v>0</v>
      </c>
      <c r="I1985" s="1">
        <f>EOMONTH(tbl_Subscriptions[[#This Row],[Start_Date]],0)</f>
        <v>44347</v>
      </c>
      <c r="J1985" s="1">
        <f>IF(tbl_Subscriptions[[#This Row],[Cancel_Date]]="","",EOMONTH(tbl_Subscriptions[[#This Row],[Cancel_Date]],0))</f>
        <v>44620</v>
      </c>
    </row>
    <row r="1986" spans="1:10" x14ac:dyDescent="0.25">
      <c r="A1986" t="s">
        <v>4016</v>
      </c>
      <c r="B1986" t="s">
        <v>792</v>
      </c>
      <c r="C1986" t="s">
        <v>2027</v>
      </c>
      <c r="D1986" s="1">
        <v>44508</v>
      </c>
      <c r="E1986">
        <v>44564</v>
      </c>
      <c r="F1986">
        <v>44564</v>
      </c>
      <c r="G1986" t="s">
        <v>2037</v>
      </c>
      <c r="H1986" t="b">
        <v>0</v>
      </c>
      <c r="I1986" s="1">
        <f>EOMONTH(tbl_Subscriptions[[#This Row],[Start_Date]],0)</f>
        <v>44530</v>
      </c>
      <c r="J1986" s="1">
        <f>IF(tbl_Subscriptions[[#This Row],[Cancel_Date]]="","",EOMONTH(tbl_Subscriptions[[#This Row],[Cancel_Date]],0))</f>
        <v>44592</v>
      </c>
    </row>
    <row r="1987" spans="1:10" x14ac:dyDescent="0.25">
      <c r="A1987" t="s">
        <v>4017</v>
      </c>
      <c r="B1987" t="s">
        <v>528</v>
      </c>
      <c r="C1987" t="s">
        <v>2031</v>
      </c>
      <c r="D1987" s="1">
        <v>44203</v>
      </c>
      <c r="E1987">
        <v>44247</v>
      </c>
      <c r="F1987">
        <v>44247</v>
      </c>
      <c r="G1987" t="s">
        <v>2041</v>
      </c>
      <c r="H1987" t="b">
        <v>0</v>
      </c>
      <c r="I1987" s="1">
        <f>EOMONTH(tbl_Subscriptions[[#This Row],[Start_Date]],0)</f>
        <v>44227</v>
      </c>
      <c r="J1987" s="1">
        <f>IF(tbl_Subscriptions[[#This Row],[Cancel_Date]]="","",EOMONTH(tbl_Subscriptions[[#This Row],[Cancel_Date]],0))</f>
        <v>44255</v>
      </c>
    </row>
    <row r="1988" spans="1:10" x14ac:dyDescent="0.25">
      <c r="A1988" t="s">
        <v>4018</v>
      </c>
      <c r="B1988" t="s">
        <v>383</v>
      </c>
      <c r="C1988" t="s">
        <v>2027</v>
      </c>
      <c r="D1988" s="1">
        <v>44602</v>
      </c>
      <c r="H1988" t="b">
        <v>0</v>
      </c>
      <c r="I1988" s="1">
        <f>EOMONTH(tbl_Subscriptions[[#This Row],[Start_Date]],0)</f>
        <v>44620</v>
      </c>
      <c r="J1988" s="1" t="str">
        <f>IF(tbl_Subscriptions[[#This Row],[Cancel_Date]]="","",EOMONTH(tbl_Subscriptions[[#This Row],[Cancel_Date]],0))</f>
        <v/>
      </c>
    </row>
    <row r="1989" spans="1:10" x14ac:dyDescent="0.25">
      <c r="A1989" t="s">
        <v>4019</v>
      </c>
      <c r="B1989" t="s">
        <v>999</v>
      </c>
      <c r="C1989" t="s">
        <v>2027</v>
      </c>
      <c r="D1989" s="1">
        <v>44537</v>
      </c>
      <c r="E1989">
        <v>44687</v>
      </c>
      <c r="F1989">
        <v>44687</v>
      </c>
      <c r="G1989" t="s">
        <v>2037</v>
      </c>
      <c r="H1989" t="b">
        <v>0</v>
      </c>
      <c r="I1989" s="1">
        <f>EOMONTH(tbl_Subscriptions[[#This Row],[Start_Date]],0)</f>
        <v>44561</v>
      </c>
      <c r="J1989" s="1">
        <f>IF(tbl_Subscriptions[[#This Row],[Cancel_Date]]="","",EOMONTH(tbl_Subscriptions[[#This Row],[Cancel_Date]],0))</f>
        <v>44712</v>
      </c>
    </row>
    <row r="1990" spans="1:10" x14ac:dyDescent="0.25">
      <c r="A1990" t="s">
        <v>4020</v>
      </c>
      <c r="B1990" t="s">
        <v>371</v>
      </c>
      <c r="C1990" t="s">
        <v>2031</v>
      </c>
      <c r="D1990" s="1">
        <v>45058</v>
      </c>
      <c r="H1990" t="b">
        <v>0</v>
      </c>
      <c r="I1990" s="1">
        <f>EOMONTH(tbl_Subscriptions[[#This Row],[Start_Date]],0)</f>
        <v>45077</v>
      </c>
      <c r="J1990" s="1" t="str">
        <f>IF(tbl_Subscriptions[[#This Row],[Cancel_Date]]="","",EOMONTH(tbl_Subscriptions[[#This Row],[Cancel_Date]],0))</f>
        <v/>
      </c>
    </row>
    <row r="1991" spans="1:10" x14ac:dyDescent="0.25">
      <c r="A1991" t="s">
        <v>4021</v>
      </c>
      <c r="B1991" t="s">
        <v>818</v>
      </c>
      <c r="C1991" t="s">
        <v>2031</v>
      </c>
      <c r="D1991" s="1">
        <v>44832</v>
      </c>
      <c r="H1991" t="b">
        <v>0</v>
      </c>
      <c r="I1991" s="1">
        <f>EOMONTH(tbl_Subscriptions[[#This Row],[Start_Date]],0)</f>
        <v>44834</v>
      </c>
      <c r="J1991" s="1" t="str">
        <f>IF(tbl_Subscriptions[[#This Row],[Cancel_Date]]="","",EOMONTH(tbl_Subscriptions[[#This Row],[Cancel_Date]],0))</f>
        <v/>
      </c>
    </row>
    <row r="1992" spans="1:10" x14ac:dyDescent="0.25">
      <c r="A1992" t="s">
        <v>4022</v>
      </c>
      <c r="B1992" t="s">
        <v>1478</v>
      </c>
      <c r="C1992" t="s">
        <v>2031</v>
      </c>
      <c r="D1992" s="1">
        <v>44586</v>
      </c>
      <c r="H1992" t="b">
        <v>1</v>
      </c>
      <c r="I1992" s="1">
        <f>EOMONTH(tbl_Subscriptions[[#This Row],[Start_Date]],0)</f>
        <v>44592</v>
      </c>
      <c r="J1992" s="1" t="str">
        <f>IF(tbl_Subscriptions[[#This Row],[Cancel_Date]]="","",EOMONTH(tbl_Subscriptions[[#This Row],[Cancel_Date]],0))</f>
        <v/>
      </c>
    </row>
    <row r="1993" spans="1:10" x14ac:dyDescent="0.25">
      <c r="A1993" t="s">
        <v>4023</v>
      </c>
      <c r="B1993" t="s">
        <v>1125</v>
      </c>
      <c r="C1993" t="s">
        <v>2034</v>
      </c>
      <c r="D1993" s="1">
        <v>45020</v>
      </c>
      <c r="H1993" t="b">
        <v>0</v>
      </c>
      <c r="I1993" s="1">
        <f>EOMONTH(tbl_Subscriptions[[#This Row],[Start_Date]],0)</f>
        <v>45046</v>
      </c>
      <c r="J1993" s="1" t="str">
        <f>IF(tbl_Subscriptions[[#This Row],[Cancel_Date]]="","",EOMONTH(tbl_Subscriptions[[#This Row],[Cancel_Date]],0))</f>
        <v/>
      </c>
    </row>
    <row r="1994" spans="1:10" x14ac:dyDescent="0.25">
      <c r="A1994" t="s">
        <v>4024</v>
      </c>
      <c r="B1994" t="s">
        <v>1267</v>
      </c>
      <c r="C1994" t="s">
        <v>2034</v>
      </c>
      <c r="D1994" s="1">
        <v>45079</v>
      </c>
      <c r="H1994" t="b">
        <v>0</v>
      </c>
      <c r="I1994" s="1">
        <f>EOMONTH(tbl_Subscriptions[[#This Row],[Start_Date]],0)</f>
        <v>45107</v>
      </c>
      <c r="J1994" s="1" t="str">
        <f>IF(tbl_Subscriptions[[#This Row],[Cancel_Date]]="","",EOMONTH(tbl_Subscriptions[[#This Row],[Cancel_Date]],0))</f>
        <v/>
      </c>
    </row>
    <row r="1995" spans="1:10" x14ac:dyDescent="0.25">
      <c r="A1995" t="s">
        <v>4025</v>
      </c>
      <c r="B1995" t="s">
        <v>430</v>
      </c>
      <c r="C1995" t="s">
        <v>2031</v>
      </c>
      <c r="D1995" s="1">
        <v>44534</v>
      </c>
      <c r="E1995">
        <v>44620</v>
      </c>
      <c r="F1995">
        <v>44620</v>
      </c>
      <c r="G1995" t="s">
        <v>2041</v>
      </c>
      <c r="H1995" t="b">
        <v>0</v>
      </c>
      <c r="I1995" s="1">
        <f>EOMONTH(tbl_Subscriptions[[#This Row],[Start_Date]],0)</f>
        <v>44561</v>
      </c>
      <c r="J1995" s="1">
        <f>IF(tbl_Subscriptions[[#This Row],[Cancel_Date]]="","",EOMONTH(tbl_Subscriptions[[#This Row],[Cancel_Date]],0))</f>
        <v>44620</v>
      </c>
    </row>
    <row r="1996" spans="1:10" x14ac:dyDescent="0.25">
      <c r="A1996" t="s">
        <v>4026</v>
      </c>
      <c r="B1996" t="s">
        <v>753</v>
      </c>
      <c r="C1996" t="s">
        <v>2034</v>
      </c>
      <c r="D1996" s="1">
        <v>44647</v>
      </c>
      <c r="E1996">
        <v>44798</v>
      </c>
      <c r="F1996">
        <v>44798</v>
      </c>
      <c r="G1996" t="s">
        <v>2037</v>
      </c>
      <c r="H1996" t="b">
        <v>1</v>
      </c>
      <c r="I1996" s="1">
        <f>EOMONTH(tbl_Subscriptions[[#This Row],[Start_Date]],0)</f>
        <v>44651</v>
      </c>
      <c r="J1996" s="1">
        <f>IF(tbl_Subscriptions[[#This Row],[Cancel_Date]]="","",EOMONTH(tbl_Subscriptions[[#This Row],[Cancel_Date]],0))</f>
        <v>44804</v>
      </c>
    </row>
    <row r="1997" spans="1:10" x14ac:dyDescent="0.25">
      <c r="A1997" t="s">
        <v>4027</v>
      </c>
      <c r="B1997" t="s">
        <v>999</v>
      </c>
      <c r="C1997" t="s">
        <v>2027</v>
      </c>
      <c r="D1997" s="1">
        <v>44539</v>
      </c>
      <c r="H1997" t="b">
        <v>0</v>
      </c>
      <c r="I1997" s="1">
        <f>EOMONTH(tbl_Subscriptions[[#This Row],[Start_Date]],0)</f>
        <v>44561</v>
      </c>
      <c r="J1997" s="1" t="str">
        <f>IF(tbl_Subscriptions[[#This Row],[Cancel_Date]]="","",EOMONTH(tbl_Subscriptions[[#This Row],[Cancel_Date]],0))</f>
        <v/>
      </c>
    </row>
    <row r="1998" spans="1:10" x14ac:dyDescent="0.25">
      <c r="A1998" t="s">
        <v>4028</v>
      </c>
      <c r="B1998" t="s">
        <v>136</v>
      </c>
      <c r="C1998" t="s">
        <v>2031</v>
      </c>
      <c r="D1998" s="1">
        <v>44637</v>
      </c>
      <c r="E1998">
        <v>44779</v>
      </c>
      <c r="F1998">
        <v>44779</v>
      </c>
      <c r="G1998" t="s">
        <v>2028</v>
      </c>
      <c r="H1998" t="b">
        <v>0</v>
      </c>
      <c r="I1998" s="1">
        <f>EOMONTH(tbl_Subscriptions[[#This Row],[Start_Date]],0)</f>
        <v>44651</v>
      </c>
      <c r="J1998" s="1">
        <f>IF(tbl_Subscriptions[[#This Row],[Cancel_Date]]="","",EOMONTH(tbl_Subscriptions[[#This Row],[Cancel_Date]],0))</f>
        <v>44804</v>
      </c>
    </row>
    <row r="1999" spans="1:10" x14ac:dyDescent="0.25">
      <c r="A1999" t="s">
        <v>4029</v>
      </c>
      <c r="B1999" t="s">
        <v>500</v>
      </c>
      <c r="C1999" t="s">
        <v>2027</v>
      </c>
      <c r="D1999" s="1">
        <v>45032</v>
      </c>
      <c r="H1999" t="b">
        <v>0</v>
      </c>
      <c r="I1999" s="1">
        <f>EOMONTH(tbl_Subscriptions[[#This Row],[Start_Date]],0)</f>
        <v>45046</v>
      </c>
      <c r="J1999" s="1" t="str">
        <f>IF(tbl_Subscriptions[[#This Row],[Cancel_Date]]="","",EOMONTH(tbl_Subscriptions[[#This Row],[Cancel_Date]],0))</f>
        <v/>
      </c>
    </row>
    <row r="2000" spans="1:10" x14ac:dyDescent="0.25">
      <c r="A2000" t="s">
        <v>4030</v>
      </c>
      <c r="B2000" t="s">
        <v>210</v>
      </c>
      <c r="C2000" t="s">
        <v>2031</v>
      </c>
      <c r="D2000" s="1">
        <v>45040</v>
      </c>
      <c r="H2000" t="b">
        <v>0</v>
      </c>
      <c r="I2000" s="1">
        <f>EOMONTH(tbl_Subscriptions[[#This Row],[Start_Date]],0)</f>
        <v>45046</v>
      </c>
      <c r="J2000" s="1" t="str">
        <f>IF(tbl_Subscriptions[[#This Row],[Cancel_Date]]="","",EOMONTH(tbl_Subscriptions[[#This Row],[Cancel_Date]],0))</f>
        <v/>
      </c>
    </row>
    <row r="2001" spans="1:10" x14ac:dyDescent="0.25">
      <c r="A2001" t="s">
        <v>4031</v>
      </c>
      <c r="B2001" t="s">
        <v>609</v>
      </c>
      <c r="C2001" t="s">
        <v>2027</v>
      </c>
      <c r="D2001" s="1">
        <v>45077</v>
      </c>
      <c r="H2001" t="b">
        <v>0</v>
      </c>
      <c r="I2001" s="1">
        <f>EOMONTH(tbl_Subscriptions[[#This Row],[Start_Date]],0)</f>
        <v>45077</v>
      </c>
      <c r="J2001" s="1" t="str">
        <f>IF(tbl_Subscriptions[[#This Row],[Cancel_Date]]="","",EOMONTH(tbl_Subscriptions[[#This Row],[Cancel_Date]],0))</f>
        <v/>
      </c>
    </row>
    <row r="2002" spans="1:10" x14ac:dyDescent="0.25">
      <c r="A2002" t="s">
        <v>4032</v>
      </c>
      <c r="B2002" t="s">
        <v>608</v>
      </c>
      <c r="C2002" t="s">
        <v>2031</v>
      </c>
      <c r="D2002" s="1">
        <v>44863</v>
      </c>
      <c r="E2002">
        <v>45125</v>
      </c>
      <c r="F2002">
        <v>45125</v>
      </c>
      <c r="G2002" t="s">
        <v>2028</v>
      </c>
      <c r="H2002" t="b">
        <v>0</v>
      </c>
      <c r="I2002" s="1">
        <f>EOMONTH(tbl_Subscriptions[[#This Row],[Start_Date]],0)</f>
        <v>44865</v>
      </c>
      <c r="J2002" s="1">
        <f>IF(tbl_Subscriptions[[#This Row],[Cancel_Date]]="","",EOMONTH(tbl_Subscriptions[[#This Row],[Cancel_Date]],0))</f>
        <v>45138</v>
      </c>
    </row>
    <row r="2003" spans="1:10" x14ac:dyDescent="0.25">
      <c r="A2003" t="s">
        <v>4033</v>
      </c>
      <c r="B2003" t="s">
        <v>677</v>
      </c>
      <c r="C2003" t="s">
        <v>2027</v>
      </c>
      <c r="D2003" s="1">
        <v>44805</v>
      </c>
      <c r="H2003" t="b">
        <v>0</v>
      </c>
      <c r="I2003" s="1">
        <f>EOMONTH(tbl_Subscriptions[[#This Row],[Start_Date]],0)</f>
        <v>44834</v>
      </c>
      <c r="J2003" s="1" t="str">
        <f>IF(tbl_Subscriptions[[#This Row],[Cancel_Date]]="","",EOMONTH(tbl_Subscriptions[[#This Row],[Cancel_Date]],0))</f>
        <v/>
      </c>
    </row>
    <row r="2004" spans="1:10" x14ac:dyDescent="0.25">
      <c r="A2004" t="s">
        <v>4034</v>
      </c>
      <c r="B2004" t="s">
        <v>125</v>
      </c>
      <c r="C2004" t="s">
        <v>2031</v>
      </c>
      <c r="D2004" s="1">
        <v>44336</v>
      </c>
      <c r="E2004">
        <v>44465</v>
      </c>
      <c r="F2004">
        <v>44465</v>
      </c>
      <c r="G2004" t="s">
        <v>2037</v>
      </c>
      <c r="H2004" t="b">
        <v>1</v>
      </c>
      <c r="I2004" s="1">
        <f>EOMONTH(tbl_Subscriptions[[#This Row],[Start_Date]],0)</f>
        <v>44347</v>
      </c>
      <c r="J2004" s="1">
        <f>IF(tbl_Subscriptions[[#This Row],[Cancel_Date]]="","",EOMONTH(tbl_Subscriptions[[#This Row],[Cancel_Date]],0))</f>
        <v>44469</v>
      </c>
    </row>
    <row r="2005" spans="1:10" x14ac:dyDescent="0.25">
      <c r="A2005" t="s">
        <v>4035</v>
      </c>
      <c r="B2005" t="s">
        <v>400</v>
      </c>
      <c r="C2005" t="s">
        <v>2031</v>
      </c>
      <c r="D2005" s="1">
        <v>44504</v>
      </c>
      <c r="H2005" t="b">
        <v>0</v>
      </c>
      <c r="I2005" s="1">
        <f>EOMONTH(tbl_Subscriptions[[#This Row],[Start_Date]],0)</f>
        <v>44530</v>
      </c>
      <c r="J2005" s="1" t="str">
        <f>IF(tbl_Subscriptions[[#This Row],[Cancel_Date]]="","",EOMONTH(tbl_Subscriptions[[#This Row],[Cancel_Date]],0))</f>
        <v/>
      </c>
    </row>
    <row r="2006" spans="1:10" x14ac:dyDescent="0.25">
      <c r="A2006" t="s">
        <v>4036</v>
      </c>
      <c r="B2006" t="s">
        <v>801</v>
      </c>
      <c r="C2006" t="s">
        <v>2034</v>
      </c>
      <c r="D2006" s="1">
        <v>44525</v>
      </c>
      <c r="E2006">
        <v>44726</v>
      </c>
      <c r="F2006">
        <v>44726</v>
      </c>
      <c r="G2006" t="s">
        <v>2028</v>
      </c>
      <c r="H2006" t="b">
        <v>0</v>
      </c>
      <c r="I2006" s="1">
        <f>EOMONTH(tbl_Subscriptions[[#This Row],[Start_Date]],0)</f>
        <v>44530</v>
      </c>
      <c r="J2006" s="1">
        <f>IF(tbl_Subscriptions[[#This Row],[Cancel_Date]]="","",EOMONTH(tbl_Subscriptions[[#This Row],[Cancel_Date]],0))</f>
        <v>44742</v>
      </c>
    </row>
    <row r="2007" spans="1:10" x14ac:dyDescent="0.25">
      <c r="A2007" t="s">
        <v>4037</v>
      </c>
      <c r="B2007" t="s">
        <v>408</v>
      </c>
      <c r="C2007" t="s">
        <v>2027</v>
      </c>
      <c r="D2007" s="1">
        <v>44814</v>
      </c>
      <c r="E2007">
        <v>44874</v>
      </c>
      <c r="F2007">
        <v>44874</v>
      </c>
      <c r="G2007" t="s">
        <v>2041</v>
      </c>
      <c r="H2007" t="b">
        <v>0</v>
      </c>
      <c r="I2007" s="1">
        <f>EOMONTH(tbl_Subscriptions[[#This Row],[Start_Date]],0)</f>
        <v>44834</v>
      </c>
      <c r="J2007" s="1">
        <f>IF(tbl_Subscriptions[[#This Row],[Cancel_Date]]="","",EOMONTH(tbl_Subscriptions[[#This Row],[Cancel_Date]],0))</f>
        <v>44895</v>
      </c>
    </row>
    <row r="2008" spans="1:10" x14ac:dyDescent="0.25">
      <c r="A2008" t="s">
        <v>4038</v>
      </c>
      <c r="B2008" t="s">
        <v>262</v>
      </c>
      <c r="C2008" t="s">
        <v>2034</v>
      </c>
      <c r="D2008" s="1">
        <v>44908</v>
      </c>
      <c r="E2008">
        <v>45176</v>
      </c>
      <c r="F2008">
        <v>45176</v>
      </c>
      <c r="G2008" t="s">
        <v>2041</v>
      </c>
      <c r="H2008" t="b">
        <v>0</v>
      </c>
      <c r="I2008" s="1">
        <f>EOMONTH(tbl_Subscriptions[[#This Row],[Start_Date]],0)</f>
        <v>44926</v>
      </c>
      <c r="J2008" s="1">
        <f>IF(tbl_Subscriptions[[#This Row],[Cancel_Date]]="","",EOMONTH(tbl_Subscriptions[[#This Row],[Cancel_Date]],0))</f>
        <v>45199</v>
      </c>
    </row>
    <row r="2009" spans="1:10" x14ac:dyDescent="0.25">
      <c r="A2009" t="s">
        <v>4039</v>
      </c>
      <c r="B2009" t="s">
        <v>603</v>
      </c>
      <c r="C2009" t="s">
        <v>2027</v>
      </c>
      <c r="D2009" s="1">
        <v>44402</v>
      </c>
      <c r="H2009" t="b">
        <v>0</v>
      </c>
      <c r="I2009" s="1">
        <f>EOMONTH(tbl_Subscriptions[[#This Row],[Start_Date]],0)</f>
        <v>44408</v>
      </c>
      <c r="J2009" s="1" t="str">
        <f>IF(tbl_Subscriptions[[#This Row],[Cancel_Date]]="","",EOMONTH(tbl_Subscriptions[[#This Row],[Cancel_Date]],0))</f>
        <v/>
      </c>
    </row>
    <row r="2010" spans="1:10" x14ac:dyDescent="0.25">
      <c r="A2010" t="s">
        <v>4040</v>
      </c>
      <c r="B2010" t="s">
        <v>887</v>
      </c>
      <c r="C2010" t="s">
        <v>2034</v>
      </c>
      <c r="D2010" s="1">
        <v>44687</v>
      </c>
      <c r="H2010" t="b">
        <v>0</v>
      </c>
      <c r="I2010" s="1">
        <f>EOMONTH(tbl_Subscriptions[[#This Row],[Start_Date]],0)</f>
        <v>44712</v>
      </c>
      <c r="J2010" s="1" t="str">
        <f>IF(tbl_Subscriptions[[#This Row],[Cancel_Date]]="","",EOMONTH(tbl_Subscriptions[[#This Row],[Cancel_Date]],0))</f>
        <v/>
      </c>
    </row>
    <row r="2011" spans="1:10" x14ac:dyDescent="0.25">
      <c r="A2011" t="s">
        <v>4041</v>
      </c>
      <c r="B2011" t="s">
        <v>486</v>
      </c>
      <c r="C2011" t="s">
        <v>2031</v>
      </c>
      <c r="D2011" s="1">
        <v>44518</v>
      </c>
      <c r="E2011">
        <v>44699</v>
      </c>
      <c r="F2011">
        <v>44699</v>
      </c>
      <c r="G2011" t="s">
        <v>2037</v>
      </c>
      <c r="H2011" t="b">
        <v>0</v>
      </c>
      <c r="I2011" s="1">
        <f>EOMONTH(tbl_Subscriptions[[#This Row],[Start_Date]],0)</f>
        <v>44530</v>
      </c>
      <c r="J2011" s="1">
        <f>IF(tbl_Subscriptions[[#This Row],[Cancel_Date]]="","",EOMONTH(tbl_Subscriptions[[#This Row],[Cancel_Date]],0))</f>
        <v>44712</v>
      </c>
    </row>
    <row r="2012" spans="1:10" x14ac:dyDescent="0.25">
      <c r="A2012" t="s">
        <v>4042</v>
      </c>
      <c r="B2012" t="s">
        <v>884</v>
      </c>
      <c r="C2012" t="s">
        <v>2034</v>
      </c>
      <c r="D2012" s="1">
        <v>44378</v>
      </c>
      <c r="E2012">
        <v>44495</v>
      </c>
      <c r="F2012">
        <v>44495</v>
      </c>
      <c r="G2012" t="s">
        <v>2037</v>
      </c>
      <c r="H2012" t="b">
        <v>0</v>
      </c>
      <c r="I2012" s="1">
        <f>EOMONTH(tbl_Subscriptions[[#This Row],[Start_Date]],0)</f>
        <v>44408</v>
      </c>
      <c r="J2012" s="1">
        <f>IF(tbl_Subscriptions[[#This Row],[Cancel_Date]]="","",EOMONTH(tbl_Subscriptions[[#This Row],[Cancel_Date]],0))</f>
        <v>44500</v>
      </c>
    </row>
    <row r="2013" spans="1:10" x14ac:dyDescent="0.25">
      <c r="A2013" t="s">
        <v>4043</v>
      </c>
      <c r="B2013" t="s">
        <v>952</v>
      </c>
      <c r="C2013" t="s">
        <v>2034</v>
      </c>
      <c r="D2013" s="1">
        <v>44604</v>
      </c>
      <c r="H2013" t="b">
        <v>0</v>
      </c>
      <c r="I2013" s="1">
        <f>EOMONTH(tbl_Subscriptions[[#This Row],[Start_Date]],0)</f>
        <v>44620</v>
      </c>
      <c r="J2013" s="1" t="str">
        <f>IF(tbl_Subscriptions[[#This Row],[Cancel_Date]]="","",EOMONTH(tbl_Subscriptions[[#This Row],[Cancel_Date]],0))</f>
        <v/>
      </c>
    </row>
    <row r="2014" spans="1:10" x14ac:dyDescent="0.25">
      <c r="A2014" t="s">
        <v>4044</v>
      </c>
      <c r="B2014" t="s">
        <v>1580</v>
      </c>
      <c r="C2014" t="s">
        <v>2031</v>
      </c>
      <c r="D2014" s="1">
        <v>44523</v>
      </c>
      <c r="H2014" t="b">
        <v>1</v>
      </c>
      <c r="I2014" s="1">
        <f>EOMONTH(tbl_Subscriptions[[#This Row],[Start_Date]],0)</f>
        <v>44530</v>
      </c>
      <c r="J2014" s="1" t="str">
        <f>IF(tbl_Subscriptions[[#This Row],[Cancel_Date]]="","",EOMONTH(tbl_Subscriptions[[#This Row],[Cancel_Date]],0))</f>
        <v/>
      </c>
    </row>
    <row r="2015" spans="1:10" x14ac:dyDescent="0.25">
      <c r="A2015" t="s">
        <v>4045</v>
      </c>
      <c r="B2015" t="s">
        <v>1252</v>
      </c>
      <c r="C2015" t="s">
        <v>2034</v>
      </c>
      <c r="D2015" s="1">
        <v>44495</v>
      </c>
      <c r="E2015">
        <v>44792</v>
      </c>
      <c r="F2015">
        <v>44792</v>
      </c>
      <c r="G2015" t="s">
        <v>2041</v>
      </c>
      <c r="H2015" t="b">
        <v>1</v>
      </c>
      <c r="I2015" s="1">
        <f>EOMONTH(tbl_Subscriptions[[#This Row],[Start_Date]],0)</f>
        <v>44500</v>
      </c>
      <c r="J2015" s="1">
        <f>IF(tbl_Subscriptions[[#This Row],[Cancel_Date]]="","",EOMONTH(tbl_Subscriptions[[#This Row],[Cancel_Date]],0))</f>
        <v>44804</v>
      </c>
    </row>
    <row r="2016" spans="1:10" x14ac:dyDescent="0.25">
      <c r="A2016" t="s">
        <v>4046</v>
      </c>
      <c r="B2016" t="s">
        <v>622</v>
      </c>
      <c r="C2016" t="s">
        <v>2031</v>
      </c>
      <c r="D2016" s="1">
        <v>44949</v>
      </c>
      <c r="H2016" t="b">
        <v>0</v>
      </c>
      <c r="I2016" s="1">
        <f>EOMONTH(tbl_Subscriptions[[#This Row],[Start_Date]],0)</f>
        <v>44957</v>
      </c>
      <c r="J2016" s="1" t="str">
        <f>IF(tbl_Subscriptions[[#This Row],[Cancel_Date]]="","",EOMONTH(tbl_Subscriptions[[#This Row],[Cancel_Date]],0))</f>
        <v/>
      </c>
    </row>
    <row r="2017" spans="1:10" x14ac:dyDescent="0.25">
      <c r="A2017" t="s">
        <v>4047</v>
      </c>
      <c r="B2017" t="s">
        <v>1679</v>
      </c>
      <c r="C2017" t="s">
        <v>2027</v>
      </c>
      <c r="D2017" s="1">
        <v>44908</v>
      </c>
      <c r="E2017">
        <v>45180</v>
      </c>
      <c r="F2017">
        <v>45180</v>
      </c>
      <c r="G2017" t="s">
        <v>2041</v>
      </c>
      <c r="H2017" t="b">
        <v>1</v>
      </c>
      <c r="I2017" s="1">
        <f>EOMONTH(tbl_Subscriptions[[#This Row],[Start_Date]],0)</f>
        <v>44926</v>
      </c>
      <c r="J2017" s="1">
        <f>IF(tbl_Subscriptions[[#This Row],[Cancel_Date]]="","",EOMONTH(tbl_Subscriptions[[#This Row],[Cancel_Date]],0))</f>
        <v>45199</v>
      </c>
    </row>
    <row r="2018" spans="1:10" x14ac:dyDescent="0.25">
      <c r="A2018" t="s">
        <v>4048</v>
      </c>
      <c r="B2018" t="s">
        <v>1033</v>
      </c>
      <c r="C2018" t="s">
        <v>2034</v>
      </c>
      <c r="D2018" s="1">
        <v>44845</v>
      </c>
      <c r="E2018">
        <v>45094</v>
      </c>
      <c r="F2018">
        <v>45094</v>
      </c>
      <c r="G2018" t="s">
        <v>2037</v>
      </c>
      <c r="H2018" t="b">
        <v>1</v>
      </c>
      <c r="I2018" s="1">
        <f>EOMONTH(tbl_Subscriptions[[#This Row],[Start_Date]],0)</f>
        <v>44865</v>
      </c>
      <c r="J2018" s="1">
        <f>IF(tbl_Subscriptions[[#This Row],[Cancel_Date]]="","",EOMONTH(tbl_Subscriptions[[#This Row],[Cancel_Date]],0))</f>
        <v>45107</v>
      </c>
    </row>
    <row r="2019" spans="1:10" x14ac:dyDescent="0.25">
      <c r="A2019" t="s">
        <v>4049</v>
      </c>
      <c r="B2019" t="s">
        <v>1989</v>
      </c>
      <c r="C2019" t="s">
        <v>2031</v>
      </c>
      <c r="D2019" s="1">
        <v>44699</v>
      </c>
      <c r="H2019" t="b">
        <v>0</v>
      </c>
      <c r="I2019" s="1">
        <f>EOMONTH(tbl_Subscriptions[[#This Row],[Start_Date]],0)</f>
        <v>44712</v>
      </c>
      <c r="J2019" s="1" t="str">
        <f>IF(tbl_Subscriptions[[#This Row],[Cancel_Date]]="","",EOMONTH(tbl_Subscriptions[[#This Row],[Cancel_Date]],0))</f>
        <v/>
      </c>
    </row>
    <row r="2020" spans="1:10" x14ac:dyDescent="0.25">
      <c r="A2020" t="s">
        <v>4050</v>
      </c>
      <c r="B2020" t="s">
        <v>1115</v>
      </c>
      <c r="C2020" t="s">
        <v>2031</v>
      </c>
      <c r="D2020" s="1">
        <v>44786</v>
      </c>
      <c r="E2020">
        <v>45038</v>
      </c>
      <c r="F2020">
        <v>45038</v>
      </c>
      <c r="G2020" t="s">
        <v>2037</v>
      </c>
      <c r="H2020" t="b">
        <v>0</v>
      </c>
      <c r="I2020" s="1">
        <f>EOMONTH(tbl_Subscriptions[[#This Row],[Start_Date]],0)</f>
        <v>44804</v>
      </c>
      <c r="J2020" s="1">
        <f>IF(tbl_Subscriptions[[#This Row],[Cancel_Date]]="","",EOMONTH(tbl_Subscriptions[[#This Row],[Cancel_Date]],0))</f>
        <v>45046</v>
      </c>
    </row>
    <row r="2021" spans="1:10" x14ac:dyDescent="0.25">
      <c r="A2021" t="s">
        <v>4051</v>
      </c>
      <c r="B2021" t="s">
        <v>1677</v>
      </c>
      <c r="C2021" t="s">
        <v>2034</v>
      </c>
      <c r="D2021" s="1">
        <v>44997</v>
      </c>
      <c r="E2021">
        <v>45103</v>
      </c>
      <c r="F2021">
        <v>45103</v>
      </c>
      <c r="G2021" t="s">
        <v>2037</v>
      </c>
      <c r="H2021" t="b">
        <v>0</v>
      </c>
      <c r="I2021" s="1">
        <f>EOMONTH(tbl_Subscriptions[[#This Row],[Start_Date]],0)</f>
        <v>45016</v>
      </c>
      <c r="J2021" s="1">
        <f>IF(tbl_Subscriptions[[#This Row],[Cancel_Date]]="","",EOMONTH(tbl_Subscriptions[[#This Row],[Cancel_Date]],0))</f>
        <v>45107</v>
      </c>
    </row>
    <row r="2022" spans="1:10" x14ac:dyDescent="0.25">
      <c r="A2022" t="s">
        <v>4052</v>
      </c>
      <c r="B2022" t="s">
        <v>1351</v>
      </c>
      <c r="C2022" t="s">
        <v>2027</v>
      </c>
      <c r="D2022" s="1">
        <v>44445</v>
      </c>
      <c r="H2022" t="b">
        <v>0</v>
      </c>
      <c r="I2022" s="1">
        <f>EOMONTH(tbl_Subscriptions[[#This Row],[Start_Date]],0)</f>
        <v>44469</v>
      </c>
      <c r="J2022" s="1" t="str">
        <f>IF(tbl_Subscriptions[[#This Row],[Cancel_Date]]="","",EOMONTH(tbl_Subscriptions[[#This Row],[Cancel_Date]],0))</f>
        <v/>
      </c>
    </row>
    <row r="2023" spans="1:10" x14ac:dyDescent="0.25">
      <c r="A2023" t="s">
        <v>4053</v>
      </c>
      <c r="B2023" t="s">
        <v>1738</v>
      </c>
      <c r="C2023" t="s">
        <v>2034</v>
      </c>
      <c r="D2023" s="1">
        <v>44530</v>
      </c>
      <c r="H2023" t="b">
        <v>0</v>
      </c>
      <c r="I2023" s="1">
        <f>EOMONTH(tbl_Subscriptions[[#This Row],[Start_Date]],0)</f>
        <v>44530</v>
      </c>
      <c r="J2023" s="1" t="str">
        <f>IF(tbl_Subscriptions[[#This Row],[Cancel_Date]]="","",EOMONTH(tbl_Subscriptions[[#This Row],[Cancel_Date]],0))</f>
        <v/>
      </c>
    </row>
    <row r="2024" spans="1:10" x14ac:dyDescent="0.25">
      <c r="A2024" t="s">
        <v>4054</v>
      </c>
      <c r="B2024" t="s">
        <v>1741</v>
      </c>
      <c r="C2024" t="s">
        <v>2031</v>
      </c>
      <c r="D2024" s="1">
        <v>44582</v>
      </c>
      <c r="E2024">
        <v>44852</v>
      </c>
      <c r="F2024">
        <v>44852</v>
      </c>
      <c r="G2024" t="s">
        <v>2037</v>
      </c>
      <c r="H2024" t="b">
        <v>1</v>
      </c>
      <c r="I2024" s="1">
        <f>EOMONTH(tbl_Subscriptions[[#This Row],[Start_Date]],0)</f>
        <v>44592</v>
      </c>
      <c r="J2024" s="1">
        <f>IF(tbl_Subscriptions[[#This Row],[Cancel_Date]]="","",EOMONTH(tbl_Subscriptions[[#This Row],[Cancel_Date]],0))</f>
        <v>44865</v>
      </c>
    </row>
    <row r="2025" spans="1:10" x14ac:dyDescent="0.25">
      <c r="A2025" t="s">
        <v>4055</v>
      </c>
      <c r="B2025" t="s">
        <v>1752</v>
      </c>
      <c r="C2025" t="s">
        <v>2027</v>
      </c>
      <c r="D2025" s="1">
        <v>44484</v>
      </c>
      <c r="H2025" t="b">
        <v>0</v>
      </c>
      <c r="I2025" s="1">
        <f>EOMONTH(tbl_Subscriptions[[#This Row],[Start_Date]],0)</f>
        <v>44500</v>
      </c>
      <c r="J2025" s="1" t="str">
        <f>IF(tbl_Subscriptions[[#This Row],[Cancel_Date]]="","",EOMONTH(tbl_Subscriptions[[#This Row],[Cancel_Date]],0))</f>
        <v/>
      </c>
    </row>
    <row r="2026" spans="1:10" x14ac:dyDescent="0.25">
      <c r="A2026" t="s">
        <v>4056</v>
      </c>
      <c r="B2026" t="s">
        <v>1632</v>
      </c>
      <c r="C2026" t="s">
        <v>2034</v>
      </c>
      <c r="D2026" s="1">
        <v>45033</v>
      </c>
      <c r="E2026">
        <v>45264</v>
      </c>
      <c r="F2026">
        <v>45264</v>
      </c>
      <c r="G2026" t="s">
        <v>2041</v>
      </c>
      <c r="H2026" t="b">
        <v>0</v>
      </c>
      <c r="I2026" s="1">
        <f>EOMONTH(tbl_Subscriptions[[#This Row],[Start_Date]],0)</f>
        <v>45046</v>
      </c>
      <c r="J2026" s="1">
        <f>IF(tbl_Subscriptions[[#This Row],[Cancel_Date]]="","",EOMONTH(tbl_Subscriptions[[#This Row],[Cancel_Date]],0))</f>
        <v>45291</v>
      </c>
    </row>
    <row r="2027" spans="1:10" x14ac:dyDescent="0.25">
      <c r="A2027" t="s">
        <v>4057</v>
      </c>
      <c r="B2027" t="s">
        <v>878</v>
      </c>
      <c r="C2027" t="s">
        <v>2031</v>
      </c>
      <c r="D2027" s="1">
        <v>45001</v>
      </c>
      <c r="H2027" t="b">
        <v>0</v>
      </c>
      <c r="I2027" s="1">
        <f>EOMONTH(tbl_Subscriptions[[#This Row],[Start_Date]],0)</f>
        <v>45016</v>
      </c>
      <c r="J2027" s="1" t="str">
        <f>IF(tbl_Subscriptions[[#This Row],[Cancel_Date]]="","",EOMONTH(tbl_Subscriptions[[#This Row],[Cancel_Date]],0))</f>
        <v/>
      </c>
    </row>
    <row r="2028" spans="1:10" x14ac:dyDescent="0.25">
      <c r="A2028" t="s">
        <v>4058</v>
      </c>
      <c r="B2028" t="s">
        <v>1228</v>
      </c>
      <c r="C2028" t="s">
        <v>2034</v>
      </c>
      <c r="D2028" s="1">
        <v>44599</v>
      </c>
      <c r="H2028" t="b">
        <v>0</v>
      </c>
      <c r="I2028" s="1">
        <f>EOMONTH(tbl_Subscriptions[[#This Row],[Start_Date]],0)</f>
        <v>44620</v>
      </c>
      <c r="J2028" s="1" t="str">
        <f>IF(tbl_Subscriptions[[#This Row],[Cancel_Date]]="","",EOMONTH(tbl_Subscriptions[[#This Row],[Cancel_Date]],0))</f>
        <v/>
      </c>
    </row>
    <row r="2029" spans="1:10" x14ac:dyDescent="0.25">
      <c r="A2029" t="s">
        <v>4059</v>
      </c>
      <c r="B2029" t="s">
        <v>1898</v>
      </c>
      <c r="C2029" t="s">
        <v>2027</v>
      </c>
      <c r="D2029" s="1">
        <v>44570</v>
      </c>
      <c r="E2029">
        <v>44853</v>
      </c>
      <c r="F2029">
        <v>44853</v>
      </c>
      <c r="G2029" t="s">
        <v>2028</v>
      </c>
      <c r="H2029" t="b">
        <v>0</v>
      </c>
      <c r="I2029" s="1">
        <f>EOMONTH(tbl_Subscriptions[[#This Row],[Start_Date]],0)</f>
        <v>44592</v>
      </c>
      <c r="J2029" s="1">
        <f>IF(tbl_Subscriptions[[#This Row],[Cancel_Date]]="","",EOMONTH(tbl_Subscriptions[[#This Row],[Cancel_Date]],0))</f>
        <v>44865</v>
      </c>
    </row>
    <row r="2030" spans="1:10" x14ac:dyDescent="0.25">
      <c r="A2030" t="s">
        <v>4060</v>
      </c>
      <c r="B2030" t="s">
        <v>1295</v>
      </c>
      <c r="C2030" t="s">
        <v>2027</v>
      </c>
      <c r="D2030" s="1">
        <v>44313</v>
      </c>
      <c r="E2030">
        <v>44349</v>
      </c>
      <c r="F2030">
        <v>44349</v>
      </c>
      <c r="G2030" t="s">
        <v>2037</v>
      </c>
      <c r="H2030" t="b">
        <v>0</v>
      </c>
      <c r="I2030" s="1">
        <f>EOMONTH(tbl_Subscriptions[[#This Row],[Start_Date]],0)</f>
        <v>44316</v>
      </c>
      <c r="J2030" s="1">
        <f>IF(tbl_Subscriptions[[#This Row],[Cancel_Date]]="","",EOMONTH(tbl_Subscriptions[[#This Row],[Cancel_Date]],0))</f>
        <v>44377</v>
      </c>
    </row>
    <row r="2031" spans="1:10" x14ac:dyDescent="0.25">
      <c r="A2031" t="s">
        <v>4061</v>
      </c>
      <c r="B2031" t="s">
        <v>31</v>
      </c>
      <c r="C2031" t="s">
        <v>2027</v>
      </c>
      <c r="D2031" s="1">
        <v>44774</v>
      </c>
      <c r="H2031" t="b">
        <v>0</v>
      </c>
      <c r="I2031" s="1">
        <f>EOMONTH(tbl_Subscriptions[[#This Row],[Start_Date]],0)</f>
        <v>44804</v>
      </c>
      <c r="J2031" s="1" t="str">
        <f>IF(tbl_Subscriptions[[#This Row],[Cancel_Date]]="","",EOMONTH(tbl_Subscriptions[[#This Row],[Cancel_Date]],0))</f>
        <v/>
      </c>
    </row>
    <row r="2032" spans="1:10" x14ac:dyDescent="0.25">
      <c r="A2032" t="s">
        <v>4062</v>
      </c>
      <c r="B2032" t="s">
        <v>317</v>
      </c>
      <c r="C2032" t="s">
        <v>2027</v>
      </c>
      <c r="D2032" s="1">
        <v>44401</v>
      </c>
      <c r="H2032" t="b">
        <v>0</v>
      </c>
      <c r="I2032" s="1">
        <f>EOMONTH(tbl_Subscriptions[[#This Row],[Start_Date]],0)</f>
        <v>44408</v>
      </c>
      <c r="J2032" s="1" t="str">
        <f>IF(tbl_Subscriptions[[#This Row],[Cancel_Date]]="","",EOMONTH(tbl_Subscriptions[[#This Row],[Cancel_Date]],0))</f>
        <v/>
      </c>
    </row>
    <row r="2033" spans="1:10" x14ac:dyDescent="0.25">
      <c r="A2033" t="s">
        <v>4063</v>
      </c>
      <c r="B2033" t="s">
        <v>1118</v>
      </c>
      <c r="C2033" t="s">
        <v>2027</v>
      </c>
      <c r="D2033" s="1">
        <v>44803</v>
      </c>
      <c r="E2033">
        <v>44984</v>
      </c>
      <c r="F2033">
        <v>44984</v>
      </c>
      <c r="G2033" t="s">
        <v>2028</v>
      </c>
      <c r="H2033" t="b">
        <v>0</v>
      </c>
      <c r="I2033" s="1">
        <f>EOMONTH(tbl_Subscriptions[[#This Row],[Start_Date]],0)</f>
        <v>44804</v>
      </c>
      <c r="J2033" s="1">
        <f>IF(tbl_Subscriptions[[#This Row],[Cancel_Date]]="","",EOMONTH(tbl_Subscriptions[[#This Row],[Cancel_Date]],0))</f>
        <v>44985</v>
      </c>
    </row>
    <row r="2034" spans="1:10" x14ac:dyDescent="0.25">
      <c r="A2034" t="s">
        <v>4064</v>
      </c>
      <c r="B2034" t="s">
        <v>1093</v>
      </c>
      <c r="C2034" t="s">
        <v>2034</v>
      </c>
      <c r="D2034" s="1">
        <v>44755</v>
      </c>
      <c r="H2034" t="b">
        <v>0</v>
      </c>
      <c r="I2034" s="1">
        <f>EOMONTH(tbl_Subscriptions[[#This Row],[Start_Date]],0)</f>
        <v>44773</v>
      </c>
      <c r="J2034" s="1" t="str">
        <f>IF(tbl_Subscriptions[[#This Row],[Cancel_Date]]="","",EOMONTH(tbl_Subscriptions[[#This Row],[Cancel_Date]],0))</f>
        <v/>
      </c>
    </row>
    <row r="2035" spans="1:10" x14ac:dyDescent="0.25">
      <c r="A2035" t="s">
        <v>4065</v>
      </c>
      <c r="B2035" t="s">
        <v>805</v>
      </c>
      <c r="C2035" t="s">
        <v>2027</v>
      </c>
      <c r="D2035" s="1">
        <v>44381</v>
      </c>
      <c r="E2035">
        <v>44656</v>
      </c>
      <c r="F2035">
        <v>44656</v>
      </c>
      <c r="G2035" t="s">
        <v>2037</v>
      </c>
      <c r="H2035" t="b">
        <v>0</v>
      </c>
      <c r="I2035" s="1">
        <f>EOMONTH(tbl_Subscriptions[[#This Row],[Start_Date]],0)</f>
        <v>44408</v>
      </c>
      <c r="J2035" s="1">
        <f>IF(tbl_Subscriptions[[#This Row],[Cancel_Date]]="","",EOMONTH(tbl_Subscriptions[[#This Row],[Cancel_Date]],0))</f>
        <v>44681</v>
      </c>
    </row>
    <row r="2036" spans="1:10" x14ac:dyDescent="0.25">
      <c r="A2036" t="s">
        <v>4066</v>
      </c>
      <c r="B2036" t="s">
        <v>167</v>
      </c>
      <c r="C2036" t="s">
        <v>2027</v>
      </c>
      <c r="D2036" s="1">
        <v>44895</v>
      </c>
      <c r="E2036">
        <v>45160</v>
      </c>
      <c r="F2036">
        <v>45160</v>
      </c>
      <c r="G2036" t="s">
        <v>2037</v>
      </c>
      <c r="H2036" t="b">
        <v>1</v>
      </c>
      <c r="I2036" s="1">
        <f>EOMONTH(tbl_Subscriptions[[#This Row],[Start_Date]],0)</f>
        <v>44895</v>
      </c>
      <c r="J2036" s="1">
        <f>IF(tbl_Subscriptions[[#This Row],[Cancel_Date]]="","",EOMONTH(tbl_Subscriptions[[#This Row],[Cancel_Date]],0))</f>
        <v>45169</v>
      </c>
    </row>
    <row r="2037" spans="1:10" x14ac:dyDescent="0.25">
      <c r="A2037" t="s">
        <v>4067</v>
      </c>
      <c r="B2037" t="s">
        <v>1773</v>
      </c>
      <c r="C2037" t="s">
        <v>2031</v>
      </c>
      <c r="D2037" s="1">
        <v>44983</v>
      </c>
      <c r="H2037" t="b">
        <v>0</v>
      </c>
      <c r="I2037" s="1">
        <f>EOMONTH(tbl_Subscriptions[[#This Row],[Start_Date]],0)</f>
        <v>44985</v>
      </c>
      <c r="J2037" s="1" t="str">
        <f>IF(tbl_Subscriptions[[#This Row],[Cancel_Date]]="","",EOMONTH(tbl_Subscriptions[[#This Row],[Cancel_Date]],0))</f>
        <v/>
      </c>
    </row>
    <row r="2038" spans="1:10" x14ac:dyDescent="0.25">
      <c r="A2038" t="s">
        <v>4068</v>
      </c>
      <c r="B2038" t="s">
        <v>140</v>
      </c>
      <c r="C2038" t="s">
        <v>2027</v>
      </c>
      <c r="D2038" s="1">
        <v>44760</v>
      </c>
      <c r="E2038">
        <v>45022</v>
      </c>
      <c r="F2038">
        <v>45022</v>
      </c>
      <c r="G2038" t="s">
        <v>2041</v>
      </c>
      <c r="H2038" t="b">
        <v>0</v>
      </c>
      <c r="I2038" s="1">
        <f>EOMONTH(tbl_Subscriptions[[#This Row],[Start_Date]],0)</f>
        <v>44773</v>
      </c>
      <c r="J2038" s="1">
        <f>IF(tbl_Subscriptions[[#This Row],[Cancel_Date]]="","",EOMONTH(tbl_Subscriptions[[#This Row],[Cancel_Date]],0))</f>
        <v>45046</v>
      </c>
    </row>
    <row r="2039" spans="1:10" x14ac:dyDescent="0.25">
      <c r="A2039" t="s">
        <v>4069</v>
      </c>
      <c r="B2039" t="s">
        <v>1253</v>
      </c>
      <c r="C2039" t="s">
        <v>2031</v>
      </c>
      <c r="D2039" s="1">
        <v>44224</v>
      </c>
      <c r="H2039" t="b">
        <v>0</v>
      </c>
      <c r="I2039" s="1">
        <f>EOMONTH(tbl_Subscriptions[[#This Row],[Start_Date]],0)</f>
        <v>44227</v>
      </c>
      <c r="J2039" s="1" t="str">
        <f>IF(tbl_Subscriptions[[#This Row],[Cancel_Date]]="","",EOMONTH(tbl_Subscriptions[[#This Row],[Cancel_Date]],0))</f>
        <v/>
      </c>
    </row>
    <row r="2040" spans="1:10" x14ac:dyDescent="0.25">
      <c r="A2040" t="s">
        <v>4070</v>
      </c>
      <c r="B2040" t="s">
        <v>1322</v>
      </c>
      <c r="C2040" t="s">
        <v>2031</v>
      </c>
      <c r="D2040" s="1">
        <v>44941</v>
      </c>
      <c r="H2040" t="b">
        <v>1</v>
      </c>
      <c r="I2040" s="1">
        <f>EOMONTH(tbl_Subscriptions[[#This Row],[Start_Date]],0)</f>
        <v>44957</v>
      </c>
      <c r="J2040" s="1" t="str">
        <f>IF(tbl_Subscriptions[[#This Row],[Cancel_Date]]="","",EOMONTH(tbl_Subscriptions[[#This Row],[Cancel_Date]],0))</f>
        <v/>
      </c>
    </row>
    <row r="2041" spans="1:10" x14ac:dyDescent="0.25">
      <c r="A2041" t="s">
        <v>4071</v>
      </c>
      <c r="B2041" t="s">
        <v>556</v>
      </c>
      <c r="C2041" t="s">
        <v>2031</v>
      </c>
      <c r="D2041" s="1">
        <v>44669</v>
      </c>
      <c r="H2041" t="b">
        <v>0</v>
      </c>
      <c r="I2041" s="1">
        <f>EOMONTH(tbl_Subscriptions[[#This Row],[Start_Date]],0)</f>
        <v>44681</v>
      </c>
      <c r="J2041" s="1" t="str">
        <f>IF(tbl_Subscriptions[[#This Row],[Cancel_Date]]="","",EOMONTH(tbl_Subscriptions[[#This Row],[Cancel_Date]],0))</f>
        <v/>
      </c>
    </row>
    <row r="2042" spans="1:10" x14ac:dyDescent="0.25">
      <c r="A2042" t="s">
        <v>4072</v>
      </c>
      <c r="B2042" t="s">
        <v>1727</v>
      </c>
      <c r="C2042" t="s">
        <v>2034</v>
      </c>
      <c r="D2042" s="1">
        <v>44922</v>
      </c>
      <c r="H2042" t="b">
        <v>0</v>
      </c>
      <c r="I2042" s="1">
        <f>EOMONTH(tbl_Subscriptions[[#This Row],[Start_Date]],0)</f>
        <v>44926</v>
      </c>
      <c r="J2042" s="1" t="str">
        <f>IF(tbl_Subscriptions[[#This Row],[Cancel_Date]]="","",EOMONTH(tbl_Subscriptions[[#This Row],[Cancel_Date]],0))</f>
        <v/>
      </c>
    </row>
    <row r="2043" spans="1:10" x14ac:dyDescent="0.25">
      <c r="A2043" t="s">
        <v>4073</v>
      </c>
      <c r="B2043" t="s">
        <v>1198</v>
      </c>
      <c r="C2043" t="s">
        <v>2034</v>
      </c>
      <c r="D2043" s="1">
        <v>44411</v>
      </c>
      <c r="H2043" t="b">
        <v>0</v>
      </c>
      <c r="I2043" s="1">
        <f>EOMONTH(tbl_Subscriptions[[#This Row],[Start_Date]],0)</f>
        <v>44439</v>
      </c>
      <c r="J2043" s="1" t="str">
        <f>IF(tbl_Subscriptions[[#This Row],[Cancel_Date]]="","",EOMONTH(tbl_Subscriptions[[#This Row],[Cancel_Date]],0))</f>
        <v/>
      </c>
    </row>
    <row r="2044" spans="1:10" x14ac:dyDescent="0.25">
      <c r="A2044" t="s">
        <v>4074</v>
      </c>
      <c r="B2044" t="s">
        <v>1280</v>
      </c>
      <c r="C2044" t="s">
        <v>2031</v>
      </c>
      <c r="D2044" s="1">
        <v>44645</v>
      </c>
      <c r="H2044" t="b">
        <v>0</v>
      </c>
      <c r="I2044" s="1">
        <f>EOMONTH(tbl_Subscriptions[[#This Row],[Start_Date]],0)</f>
        <v>44651</v>
      </c>
      <c r="J2044" s="1" t="str">
        <f>IF(tbl_Subscriptions[[#This Row],[Cancel_Date]]="","",EOMONTH(tbl_Subscriptions[[#This Row],[Cancel_Date]],0))</f>
        <v/>
      </c>
    </row>
    <row r="2045" spans="1:10" x14ac:dyDescent="0.25">
      <c r="A2045" t="s">
        <v>4075</v>
      </c>
      <c r="B2045" t="s">
        <v>394</v>
      </c>
      <c r="C2045" t="s">
        <v>2034</v>
      </c>
      <c r="D2045" s="1">
        <v>45013</v>
      </c>
      <c r="H2045" t="b">
        <v>0</v>
      </c>
      <c r="I2045" s="1">
        <f>EOMONTH(tbl_Subscriptions[[#This Row],[Start_Date]],0)</f>
        <v>45016</v>
      </c>
      <c r="J2045" s="1" t="str">
        <f>IF(tbl_Subscriptions[[#This Row],[Cancel_Date]]="","",EOMONTH(tbl_Subscriptions[[#This Row],[Cancel_Date]],0))</f>
        <v/>
      </c>
    </row>
    <row r="2046" spans="1:10" x14ac:dyDescent="0.25">
      <c r="A2046" t="s">
        <v>4076</v>
      </c>
      <c r="B2046" t="s">
        <v>100</v>
      </c>
      <c r="C2046" t="s">
        <v>2027</v>
      </c>
      <c r="D2046" s="1">
        <v>44495</v>
      </c>
      <c r="H2046" t="b">
        <v>0</v>
      </c>
      <c r="I2046" s="1">
        <f>EOMONTH(tbl_Subscriptions[[#This Row],[Start_Date]],0)</f>
        <v>44500</v>
      </c>
      <c r="J2046" s="1" t="str">
        <f>IF(tbl_Subscriptions[[#This Row],[Cancel_Date]]="","",EOMONTH(tbl_Subscriptions[[#This Row],[Cancel_Date]],0))</f>
        <v/>
      </c>
    </row>
    <row r="2047" spans="1:10" x14ac:dyDescent="0.25">
      <c r="A2047" t="s">
        <v>4077</v>
      </c>
      <c r="B2047" t="s">
        <v>510</v>
      </c>
      <c r="C2047" t="s">
        <v>2034</v>
      </c>
      <c r="D2047" s="1">
        <v>45048</v>
      </c>
      <c r="E2047">
        <v>45248</v>
      </c>
      <c r="F2047">
        <v>45248</v>
      </c>
      <c r="G2047" t="s">
        <v>2037</v>
      </c>
      <c r="H2047" t="b">
        <v>0</v>
      </c>
      <c r="I2047" s="1">
        <f>EOMONTH(tbl_Subscriptions[[#This Row],[Start_Date]],0)</f>
        <v>45077</v>
      </c>
      <c r="J2047" s="1">
        <f>IF(tbl_Subscriptions[[#This Row],[Cancel_Date]]="","",EOMONTH(tbl_Subscriptions[[#This Row],[Cancel_Date]],0))</f>
        <v>45260</v>
      </c>
    </row>
    <row r="2048" spans="1:10" x14ac:dyDescent="0.25">
      <c r="A2048" t="s">
        <v>4078</v>
      </c>
      <c r="B2048" t="s">
        <v>374</v>
      </c>
      <c r="C2048" t="s">
        <v>2027</v>
      </c>
      <c r="D2048" s="1">
        <v>44906</v>
      </c>
      <c r="E2048">
        <v>45154</v>
      </c>
      <c r="F2048">
        <v>45154</v>
      </c>
      <c r="G2048" t="s">
        <v>2041</v>
      </c>
      <c r="H2048" t="b">
        <v>0</v>
      </c>
      <c r="I2048" s="1">
        <f>EOMONTH(tbl_Subscriptions[[#This Row],[Start_Date]],0)</f>
        <v>44926</v>
      </c>
      <c r="J2048" s="1">
        <f>IF(tbl_Subscriptions[[#This Row],[Cancel_Date]]="","",EOMONTH(tbl_Subscriptions[[#This Row],[Cancel_Date]],0))</f>
        <v>45169</v>
      </c>
    </row>
    <row r="2049" spans="1:10" x14ac:dyDescent="0.25">
      <c r="A2049" t="s">
        <v>4079</v>
      </c>
      <c r="B2049" t="s">
        <v>943</v>
      </c>
      <c r="C2049" t="s">
        <v>2027</v>
      </c>
      <c r="D2049" s="1">
        <v>44267</v>
      </c>
      <c r="H2049" t="b">
        <v>0</v>
      </c>
      <c r="I2049" s="1">
        <f>EOMONTH(tbl_Subscriptions[[#This Row],[Start_Date]],0)</f>
        <v>44286</v>
      </c>
      <c r="J2049" s="1" t="str">
        <f>IF(tbl_Subscriptions[[#This Row],[Cancel_Date]]="","",EOMONTH(tbl_Subscriptions[[#This Row],[Cancel_Date]],0))</f>
        <v/>
      </c>
    </row>
    <row r="2050" spans="1:10" x14ac:dyDescent="0.25">
      <c r="A2050" t="s">
        <v>4080</v>
      </c>
      <c r="B2050" t="s">
        <v>1315</v>
      </c>
      <c r="C2050" t="s">
        <v>2034</v>
      </c>
      <c r="D2050" s="1">
        <v>45035</v>
      </c>
      <c r="H2050" t="b">
        <v>0</v>
      </c>
      <c r="I2050" s="1">
        <f>EOMONTH(tbl_Subscriptions[[#This Row],[Start_Date]],0)</f>
        <v>45046</v>
      </c>
      <c r="J2050" s="1" t="str">
        <f>IF(tbl_Subscriptions[[#This Row],[Cancel_Date]]="","",EOMONTH(tbl_Subscriptions[[#This Row],[Cancel_Date]],0))</f>
        <v/>
      </c>
    </row>
    <row r="2051" spans="1:10" x14ac:dyDescent="0.25">
      <c r="A2051" t="s">
        <v>4081</v>
      </c>
      <c r="B2051" t="s">
        <v>1622</v>
      </c>
      <c r="C2051" t="s">
        <v>2034</v>
      </c>
      <c r="D2051" s="1">
        <v>45065</v>
      </c>
      <c r="H2051" t="b">
        <v>0</v>
      </c>
      <c r="I2051" s="1">
        <f>EOMONTH(tbl_Subscriptions[[#This Row],[Start_Date]],0)</f>
        <v>45077</v>
      </c>
      <c r="J2051" s="1" t="str">
        <f>IF(tbl_Subscriptions[[#This Row],[Cancel_Date]]="","",EOMONTH(tbl_Subscriptions[[#This Row],[Cancel_Date]],0))</f>
        <v/>
      </c>
    </row>
    <row r="2052" spans="1:10" x14ac:dyDescent="0.25">
      <c r="A2052" t="s">
        <v>4082</v>
      </c>
      <c r="B2052" t="s">
        <v>1086</v>
      </c>
      <c r="C2052" t="s">
        <v>2031</v>
      </c>
      <c r="D2052" s="1">
        <v>45011</v>
      </c>
      <c r="E2052">
        <v>45082</v>
      </c>
      <c r="F2052">
        <v>45082</v>
      </c>
      <c r="G2052" t="s">
        <v>2037</v>
      </c>
      <c r="H2052" t="b">
        <v>0</v>
      </c>
      <c r="I2052" s="1">
        <f>EOMONTH(tbl_Subscriptions[[#This Row],[Start_Date]],0)</f>
        <v>45016</v>
      </c>
      <c r="J2052" s="1">
        <f>IF(tbl_Subscriptions[[#This Row],[Cancel_Date]]="","",EOMONTH(tbl_Subscriptions[[#This Row],[Cancel_Date]],0))</f>
        <v>45107</v>
      </c>
    </row>
    <row r="2053" spans="1:10" x14ac:dyDescent="0.25">
      <c r="A2053" t="s">
        <v>4083</v>
      </c>
      <c r="B2053" t="s">
        <v>1023</v>
      </c>
      <c r="C2053" t="s">
        <v>2034</v>
      </c>
      <c r="D2053" s="1">
        <v>45011</v>
      </c>
      <c r="H2053" t="b">
        <v>0</v>
      </c>
      <c r="I2053" s="1">
        <f>EOMONTH(tbl_Subscriptions[[#This Row],[Start_Date]],0)</f>
        <v>45016</v>
      </c>
      <c r="J2053" s="1" t="str">
        <f>IF(tbl_Subscriptions[[#This Row],[Cancel_Date]]="","",EOMONTH(tbl_Subscriptions[[#This Row],[Cancel_Date]],0))</f>
        <v/>
      </c>
    </row>
    <row r="2054" spans="1:10" x14ac:dyDescent="0.25">
      <c r="A2054" t="s">
        <v>4084</v>
      </c>
      <c r="B2054" t="s">
        <v>1615</v>
      </c>
      <c r="C2054" t="s">
        <v>2034</v>
      </c>
      <c r="D2054" s="1">
        <v>44615</v>
      </c>
      <c r="H2054" t="b">
        <v>0</v>
      </c>
      <c r="I2054" s="1">
        <f>EOMONTH(tbl_Subscriptions[[#This Row],[Start_Date]],0)</f>
        <v>44620</v>
      </c>
      <c r="J2054" s="1" t="str">
        <f>IF(tbl_Subscriptions[[#This Row],[Cancel_Date]]="","",EOMONTH(tbl_Subscriptions[[#This Row],[Cancel_Date]],0))</f>
        <v/>
      </c>
    </row>
    <row r="2055" spans="1:10" x14ac:dyDescent="0.25">
      <c r="A2055" t="s">
        <v>4085</v>
      </c>
      <c r="B2055" t="s">
        <v>141</v>
      </c>
      <c r="C2055" t="s">
        <v>2034</v>
      </c>
      <c r="D2055" s="1">
        <v>44886</v>
      </c>
      <c r="E2055">
        <v>45102</v>
      </c>
      <c r="F2055">
        <v>45102</v>
      </c>
      <c r="G2055" t="s">
        <v>2028</v>
      </c>
      <c r="H2055" t="b">
        <v>0</v>
      </c>
      <c r="I2055" s="1">
        <f>EOMONTH(tbl_Subscriptions[[#This Row],[Start_Date]],0)</f>
        <v>44895</v>
      </c>
      <c r="J2055" s="1">
        <f>IF(tbl_Subscriptions[[#This Row],[Cancel_Date]]="","",EOMONTH(tbl_Subscriptions[[#This Row],[Cancel_Date]],0))</f>
        <v>45107</v>
      </c>
    </row>
    <row r="2056" spans="1:10" x14ac:dyDescent="0.25">
      <c r="A2056" t="s">
        <v>4086</v>
      </c>
      <c r="B2056" t="s">
        <v>1391</v>
      </c>
      <c r="C2056" t="s">
        <v>2027</v>
      </c>
      <c r="D2056" s="1">
        <v>44708</v>
      </c>
      <c r="E2056">
        <v>44925</v>
      </c>
      <c r="F2056">
        <v>44925</v>
      </c>
      <c r="G2056" t="s">
        <v>2041</v>
      </c>
      <c r="H2056" t="b">
        <v>0</v>
      </c>
      <c r="I2056" s="1">
        <f>EOMONTH(tbl_Subscriptions[[#This Row],[Start_Date]],0)</f>
        <v>44712</v>
      </c>
      <c r="J2056" s="1">
        <f>IF(tbl_Subscriptions[[#This Row],[Cancel_Date]]="","",EOMONTH(tbl_Subscriptions[[#This Row],[Cancel_Date]],0))</f>
        <v>44926</v>
      </c>
    </row>
    <row r="2057" spans="1:10" x14ac:dyDescent="0.25">
      <c r="A2057" t="s">
        <v>4087</v>
      </c>
      <c r="B2057" t="s">
        <v>726</v>
      </c>
      <c r="C2057" t="s">
        <v>2027</v>
      </c>
      <c r="D2057" s="1">
        <v>44339</v>
      </c>
      <c r="H2057" t="b">
        <v>1</v>
      </c>
      <c r="I2057" s="1">
        <f>EOMONTH(tbl_Subscriptions[[#This Row],[Start_Date]],0)</f>
        <v>44347</v>
      </c>
      <c r="J2057" s="1" t="str">
        <f>IF(tbl_Subscriptions[[#This Row],[Cancel_Date]]="","",EOMONTH(tbl_Subscriptions[[#This Row],[Cancel_Date]],0))</f>
        <v/>
      </c>
    </row>
    <row r="2058" spans="1:10" x14ac:dyDescent="0.25">
      <c r="A2058" t="s">
        <v>4088</v>
      </c>
      <c r="B2058" t="s">
        <v>348</v>
      </c>
      <c r="C2058" t="s">
        <v>2027</v>
      </c>
      <c r="D2058" s="1">
        <v>44845</v>
      </c>
      <c r="H2058" t="b">
        <v>1</v>
      </c>
      <c r="I2058" s="1">
        <f>EOMONTH(tbl_Subscriptions[[#This Row],[Start_Date]],0)</f>
        <v>44865</v>
      </c>
      <c r="J2058" s="1" t="str">
        <f>IF(tbl_Subscriptions[[#This Row],[Cancel_Date]]="","",EOMONTH(tbl_Subscriptions[[#This Row],[Cancel_Date]],0))</f>
        <v/>
      </c>
    </row>
    <row r="2059" spans="1:10" x14ac:dyDescent="0.25">
      <c r="A2059" t="s">
        <v>4089</v>
      </c>
      <c r="B2059" t="s">
        <v>1451</v>
      </c>
      <c r="C2059" t="s">
        <v>2031</v>
      </c>
      <c r="D2059" s="1">
        <v>44507</v>
      </c>
      <c r="E2059">
        <v>44571</v>
      </c>
      <c r="F2059">
        <v>44571</v>
      </c>
      <c r="G2059" t="s">
        <v>2037</v>
      </c>
      <c r="H2059" t="b">
        <v>0</v>
      </c>
      <c r="I2059" s="1">
        <f>EOMONTH(tbl_Subscriptions[[#This Row],[Start_Date]],0)</f>
        <v>44530</v>
      </c>
      <c r="J2059" s="1">
        <f>IF(tbl_Subscriptions[[#This Row],[Cancel_Date]]="","",EOMONTH(tbl_Subscriptions[[#This Row],[Cancel_Date]],0))</f>
        <v>44592</v>
      </c>
    </row>
    <row r="2060" spans="1:10" x14ac:dyDescent="0.25">
      <c r="A2060" t="s">
        <v>4090</v>
      </c>
      <c r="B2060" t="s">
        <v>1009</v>
      </c>
      <c r="C2060" t="s">
        <v>2031</v>
      </c>
      <c r="D2060" s="1">
        <v>44444</v>
      </c>
      <c r="H2060" t="b">
        <v>1</v>
      </c>
      <c r="I2060" s="1">
        <f>EOMONTH(tbl_Subscriptions[[#This Row],[Start_Date]],0)</f>
        <v>44469</v>
      </c>
      <c r="J2060" s="1" t="str">
        <f>IF(tbl_Subscriptions[[#This Row],[Cancel_Date]]="","",EOMONTH(tbl_Subscriptions[[#This Row],[Cancel_Date]],0))</f>
        <v/>
      </c>
    </row>
    <row r="2061" spans="1:10" x14ac:dyDescent="0.25">
      <c r="A2061" t="s">
        <v>4091</v>
      </c>
      <c r="B2061" t="s">
        <v>341</v>
      </c>
      <c r="C2061" t="s">
        <v>2031</v>
      </c>
      <c r="D2061" s="1">
        <v>44455</v>
      </c>
      <c r="E2061">
        <v>44656</v>
      </c>
      <c r="F2061">
        <v>44656</v>
      </c>
      <c r="G2061" t="s">
        <v>2028</v>
      </c>
      <c r="H2061" t="b">
        <v>0</v>
      </c>
      <c r="I2061" s="1">
        <f>EOMONTH(tbl_Subscriptions[[#This Row],[Start_Date]],0)</f>
        <v>44469</v>
      </c>
      <c r="J2061" s="1">
        <f>IF(tbl_Subscriptions[[#This Row],[Cancel_Date]]="","",EOMONTH(tbl_Subscriptions[[#This Row],[Cancel_Date]],0))</f>
        <v>44681</v>
      </c>
    </row>
    <row r="2062" spans="1:10" x14ac:dyDescent="0.25">
      <c r="A2062" t="s">
        <v>4092</v>
      </c>
      <c r="B2062" t="s">
        <v>1153</v>
      </c>
      <c r="C2062" t="s">
        <v>2027</v>
      </c>
      <c r="D2062" s="1">
        <v>44871</v>
      </c>
      <c r="H2062" t="b">
        <v>1</v>
      </c>
      <c r="I2062" s="1">
        <f>EOMONTH(tbl_Subscriptions[[#This Row],[Start_Date]],0)</f>
        <v>44895</v>
      </c>
      <c r="J2062" s="1" t="str">
        <f>IF(tbl_Subscriptions[[#This Row],[Cancel_Date]]="","",EOMONTH(tbl_Subscriptions[[#This Row],[Cancel_Date]],0))</f>
        <v/>
      </c>
    </row>
    <row r="2063" spans="1:10" x14ac:dyDescent="0.25">
      <c r="A2063" t="s">
        <v>4093</v>
      </c>
      <c r="B2063" t="s">
        <v>788</v>
      </c>
      <c r="C2063" t="s">
        <v>2034</v>
      </c>
      <c r="D2063" s="1">
        <v>44354</v>
      </c>
      <c r="H2063" t="b">
        <v>0</v>
      </c>
      <c r="I2063" s="1">
        <f>EOMONTH(tbl_Subscriptions[[#This Row],[Start_Date]],0)</f>
        <v>44377</v>
      </c>
      <c r="J2063" s="1" t="str">
        <f>IF(tbl_Subscriptions[[#This Row],[Cancel_Date]]="","",EOMONTH(tbl_Subscriptions[[#This Row],[Cancel_Date]],0))</f>
        <v/>
      </c>
    </row>
    <row r="2064" spans="1:10" x14ac:dyDescent="0.25">
      <c r="A2064" t="s">
        <v>4094</v>
      </c>
      <c r="B2064" t="s">
        <v>1131</v>
      </c>
      <c r="C2064" t="s">
        <v>2031</v>
      </c>
      <c r="D2064" s="1">
        <v>44929</v>
      </c>
      <c r="H2064" t="b">
        <v>1</v>
      </c>
      <c r="I2064" s="1">
        <f>EOMONTH(tbl_Subscriptions[[#This Row],[Start_Date]],0)</f>
        <v>44957</v>
      </c>
      <c r="J2064" s="1" t="str">
        <f>IF(tbl_Subscriptions[[#This Row],[Cancel_Date]]="","",EOMONTH(tbl_Subscriptions[[#This Row],[Cancel_Date]],0))</f>
        <v/>
      </c>
    </row>
    <row r="2065" spans="1:10" x14ac:dyDescent="0.25">
      <c r="A2065" t="s">
        <v>4095</v>
      </c>
      <c r="B2065" t="s">
        <v>451</v>
      </c>
      <c r="C2065" t="s">
        <v>2031</v>
      </c>
      <c r="D2065" s="1">
        <v>44630</v>
      </c>
      <c r="H2065" t="b">
        <v>0</v>
      </c>
      <c r="I2065" s="1">
        <f>EOMONTH(tbl_Subscriptions[[#This Row],[Start_Date]],0)</f>
        <v>44651</v>
      </c>
      <c r="J2065" s="1" t="str">
        <f>IF(tbl_Subscriptions[[#This Row],[Cancel_Date]]="","",EOMONTH(tbl_Subscriptions[[#This Row],[Cancel_Date]],0))</f>
        <v/>
      </c>
    </row>
    <row r="2066" spans="1:10" x14ac:dyDescent="0.25">
      <c r="A2066" t="s">
        <v>4096</v>
      </c>
      <c r="B2066" t="s">
        <v>728</v>
      </c>
      <c r="C2066" t="s">
        <v>2027</v>
      </c>
      <c r="D2066" s="1">
        <v>45005</v>
      </c>
      <c r="H2066" t="b">
        <v>0</v>
      </c>
      <c r="I2066" s="1">
        <f>EOMONTH(tbl_Subscriptions[[#This Row],[Start_Date]],0)</f>
        <v>45016</v>
      </c>
      <c r="J2066" s="1" t="str">
        <f>IF(tbl_Subscriptions[[#This Row],[Cancel_Date]]="","",EOMONTH(tbl_Subscriptions[[#This Row],[Cancel_Date]],0))</f>
        <v/>
      </c>
    </row>
    <row r="2067" spans="1:10" x14ac:dyDescent="0.25">
      <c r="A2067" t="s">
        <v>4097</v>
      </c>
      <c r="B2067" t="s">
        <v>812</v>
      </c>
      <c r="C2067" t="s">
        <v>2031</v>
      </c>
      <c r="D2067" s="1">
        <v>44583</v>
      </c>
      <c r="H2067" t="b">
        <v>0</v>
      </c>
      <c r="I2067" s="1">
        <f>EOMONTH(tbl_Subscriptions[[#This Row],[Start_Date]],0)</f>
        <v>44592</v>
      </c>
      <c r="J2067" s="1" t="str">
        <f>IF(tbl_Subscriptions[[#This Row],[Cancel_Date]]="","",EOMONTH(tbl_Subscriptions[[#This Row],[Cancel_Date]],0))</f>
        <v/>
      </c>
    </row>
    <row r="2068" spans="1:10" x14ac:dyDescent="0.25">
      <c r="A2068" t="s">
        <v>4098</v>
      </c>
      <c r="B2068" t="s">
        <v>730</v>
      </c>
      <c r="C2068" t="s">
        <v>2034</v>
      </c>
      <c r="D2068" s="1">
        <v>44272</v>
      </c>
      <c r="H2068" t="b">
        <v>0</v>
      </c>
      <c r="I2068" s="1">
        <f>EOMONTH(tbl_Subscriptions[[#This Row],[Start_Date]],0)</f>
        <v>44286</v>
      </c>
      <c r="J2068" s="1" t="str">
        <f>IF(tbl_Subscriptions[[#This Row],[Cancel_Date]]="","",EOMONTH(tbl_Subscriptions[[#This Row],[Cancel_Date]],0))</f>
        <v/>
      </c>
    </row>
    <row r="2069" spans="1:10" x14ac:dyDescent="0.25">
      <c r="A2069" t="s">
        <v>4099</v>
      </c>
      <c r="B2069" t="s">
        <v>1141</v>
      </c>
      <c r="C2069" t="s">
        <v>2027</v>
      </c>
      <c r="D2069" s="1">
        <v>44656</v>
      </c>
      <c r="H2069" t="b">
        <v>0</v>
      </c>
      <c r="I2069" s="1">
        <f>EOMONTH(tbl_Subscriptions[[#This Row],[Start_Date]],0)</f>
        <v>44681</v>
      </c>
      <c r="J2069" s="1" t="str">
        <f>IF(tbl_Subscriptions[[#This Row],[Cancel_Date]]="","",EOMONTH(tbl_Subscriptions[[#This Row],[Cancel_Date]],0))</f>
        <v/>
      </c>
    </row>
    <row r="2070" spans="1:10" x14ac:dyDescent="0.25">
      <c r="A2070" t="s">
        <v>4100</v>
      </c>
      <c r="B2070" t="s">
        <v>557</v>
      </c>
      <c r="C2070" t="s">
        <v>2027</v>
      </c>
      <c r="D2070" s="1">
        <v>44809</v>
      </c>
      <c r="E2070">
        <v>44975</v>
      </c>
      <c r="F2070">
        <v>44975</v>
      </c>
      <c r="G2070" t="s">
        <v>2037</v>
      </c>
      <c r="H2070" t="b">
        <v>0</v>
      </c>
      <c r="I2070" s="1">
        <f>EOMONTH(tbl_Subscriptions[[#This Row],[Start_Date]],0)</f>
        <v>44834</v>
      </c>
      <c r="J2070" s="1">
        <f>IF(tbl_Subscriptions[[#This Row],[Cancel_Date]]="","",EOMONTH(tbl_Subscriptions[[#This Row],[Cancel_Date]],0))</f>
        <v>44985</v>
      </c>
    </row>
    <row r="2071" spans="1:10" x14ac:dyDescent="0.25">
      <c r="A2071" t="s">
        <v>4101</v>
      </c>
      <c r="B2071" t="s">
        <v>619</v>
      </c>
      <c r="C2071" t="s">
        <v>2034</v>
      </c>
      <c r="D2071" s="1">
        <v>44687</v>
      </c>
      <c r="H2071" t="b">
        <v>0</v>
      </c>
      <c r="I2071" s="1">
        <f>EOMONTH(tbl_Subscriptions[[#This Row],[Start_Date]],0)</f>
        <v>44712</v>
      </c>
      <c r="J2071" s="1" t="str">
        <f>IF(tbl_Subscriptions[[#This Row],[Cancel_Date]]="","",EOMONTH(tbl_Subscriptions[[#This Row],[Cancel_Date]],0))</f>
        <v/>
      </c>
    </row>
    <row r="2072" spans="1:10" x14ac:dyDescent="0.25">
      <c r="A2072" t="s">
        <v>4102</v>
      </c>
      <c r="B2072" t="s">
        <v>1188</v>
      </c>
      <c r="C2072" t="s">
        <v>2034</v>
      </c>
      <c r="D2072" s="1">
        <v>44793</v>
      </c>
      <c r="E2072">
        <v>44855</v>
      </c>
      <c r="F2072">
        <v>44855</v>
      </c>
      <c r="G2072" t="s">
        <v>2041</v>
      </c>
      <c r="H2072" t="b">
        <v>0</v>
      </c>
      <c r="I2072" s="1">
        <f>EOMONTH(tbl_Subscriptions[[#This Row],[Start_Date]],0)</f>
        <v>44804</v>
      </c>
      <c r="J2072" s="1">
        <f>IF(tbl_Subscriptions[[#This Row],[Cancel_Date]]="","",EOMONTH(tbl_Subscriptions[[#This Row],[Cancel_Date]],0))</f>
        <v>44865</v>
      </c>
    </row>
    <row r="2073" spans="1:10" x14ac:dyDescent="0.25">
      <c r="A2073" t="s">
        <v>4103</v>
      </c>
      <c r="B2073" t="s">
        <v>1736</v>
      </c>
      <c r="C2073" t="s">
        <v>2034</v>
      </c>
      <c r="D2073" s="1">
        <v>44607</v>
      </c>
      <c r="E2073">
        <v>44885</v>
      </c>
      <c r="F2073">
        <v>44885</v>
      </c>
      <c r="G2073" t="s">
        <v>2037</v>
      </c>
      <c r="H2073" t="b">
        <v>0</v>
      </c>
      <c r="I2073" s="1">
        <f>EOMONTH(tbl_Subscriptions[[#This Row],[Start_Date]],0)</f>
        <v>44620</v>
      </c>
      <c r="J2073" s="1">
        <f>IF(tbl_Subscriptions[[#This Row],[Cancel_Date]]="","",EOMONTH(tbl_Subscriptions[[#This Row],[Cancel_Date]],0))</f>
        <v>44895</v>
      </c>
    </row>
    <row r="2074" spans="1:10" x14ac:dyDescent="0.25">
      <c r="A2074" t="s">
        <v>4104</v>
      </c>
      <c r="B2074" t="s">
        <v>275</v>
      </c>
      <c r="C2074" t="s">
        <v>2031</v>
      </c>
      <c r="D2074" s="1">
        <v>44744</v>
      </c>
      <c r="H2074" t="b">
        <v>1</v>
      </c>
      <c r="I2074" s="1">
        <f>EOMONTH(tbl_Subscriptions[[#This Row],[Start_Date]],0)</f>
        <v>44773</v>
      </c>
      <c r="J2074" s="1" t="str">
        <f>IF(tbl_Subscriptions[[#This Row],[Cancel_Date]]="","",EOMONTH(tbl_Subscriptions[[#This Row],[Cancel_Date]],0))</f>
        <v/>
      </c>
    </row>
    <row r="2075" spans="1:10" x14ac:dyDescent="0.25">
      <c r="A2075" t="s">
        <v>4105</v>
      </c>
      <c r="B2075" t="s">
        <v>1231</v>
      </c>
      <c r="C2075" t="s">
        <v>2034</v>
      </c>
      <c r="D2075" s="1">
        <v>44715</v>
      </c>
      <c r="E2075">
        <v>44894</v>
      </c>
      <c r="F2075">
        <v>44894</v>
      </c>
      <c r="G2075" t="s">
        <v>2041</v>
      </c>
      <c r="H2075" t="b">
        <v>0</v>
      </c>
      <c r="I2075" s="1">
        <f>EOMONTH(tbl_Subscriptions[[#This Row],[Start_Date]],0)</f>
        <v>44742</v>
      </c>
      <c r="J2075" s="1">
        <f>IF(tbl_Subscriptions[[#This Row],[Cancel_Date]]="","",EOMONTH(tbl_Subscriptions[[#This Row],[Cancel_Date]],0))</f>
        <v>44895</v>
      </c>
    </row>
    <row r="2076" spans="1:10" x14ac:dyDescent="0.25">
      <c r="A2076" t="s">
        <v>4106</v>
      </c>
      <c r="B2076" t="s">
        <v>1282</v>
      </c>
      <c r="C2076" t="s">
        <v>2027</v>
      </c>
      <c r="D2076" s="1">
        <v>45087</v>
      </c>
      <c r="H2076" t="b">
        <v>1</v>
      </c>
      <c r="I2076" s="1">
        <f>EOMONTH(tbl_Subscriptions[[#This Row],[Start_Date]],0)</f>
        <v>45107</v>
      </c>
      <c r="J2076" s="1" t="str">
        <f>IF(tbl_Subscriptions[[#This Row],[Cancel_Date]]="","",EOMONTH(tbl_Subscriptions[[#This Row],[Cancel_Date]],0))</f>
        <v/>
      </c>
    </row>
    <row r="2077" spans="1:10" x14ac:dyDescent="0.25">
      <c r="A2077" t="s">
        <v>4107</v>
      </c>
      <c r="B2077" t="s">
        <v>889</v>
      </c>
      <c r="C2077" t="s">
        <v>2034</v>
      </c>
      <c r="D2077" s="1">
        <v>44905</v>
      </c>
      <c r="H2077" t="b">
        <v>0</v>
      </c>
      <c r="I2077" s="1">
        <f>EOMONTH(tbl_Subscriptions[[#This Row],[Start_Date]],0)</f>
        <v>44926</v>
      </c>
      <c r="J2077" s="1" t="str">
        <f>IF(tbl_Subscriptions[[#This Row],[Cancel_Date]]="","",EOMONTH(tbl_Subscriptions[[#This Row],[Cancel_Date]],0))</f>
        <v/>
      </c>
    </row>
    <row r="2078" spans="1:10" x14ac:dyDescent="0.25">
      <c r="A2078" t="s">
        <v>4108</v>
      </c>
      <c r="B2078" t="s">
        <v>917</v>
      </c>
      <c r="C2078" t="s">
        <v>2027</v>
      </c>
      <c r="D2078" s="1">
        <v>44625</v>
      </c>
      <c r="H2078" t="b">
        <v>0</v>
      </c>
      <c r="I2078" s="1">
        <f>EOMONTH(tbl_Subscriptions[[#This Row],[Start_Date]],0)</f>
        <v>44651</v>
      </c>
      <c r="J2078" s="1" t="str">
        <f>IF(tbl_Subscriptions[[#This Row],[Cancel_Date]]="","",EOMONTH(tbl_Subscriptions[[#This Row],[Cancel_Date]],0))</f>
        <v/>
      </c>
    </row>
    <row r="2079" spans="1:10" x14ac:dyDescent="0.25">
      <c r="A2079" t="s">
        <v>4109</v>
      </c>
      <c r="B2079" t="s">
        <v>1545</v>
      </c>
      <c r="C2079" t="s">
        <v>2027</v>
      </c>
      <c r="D2079" s="1">
        <v>44753</v>
      </c>
      <c r="H2079" t="b">
        <v>1</v>
      </c>
      <c r="I2079" s="1">
        <f>EOMONTH(tbl_Subscriptions[[#This Row],[Start_Date]],0)</f>
        <v>44773</v>
      </c>
      <c r="J2079" s="1" t="str">
        <f>IF(tbl_Subscriptions[[#This Row],[Cancel_Date]]="","",EOMONTH(tbl_Subscriptions[[#This Row],[Cancel_Date]],0))</f>
        <v/>
      </c>
    </row>
    <row r="2080" spans="1:10" x14ac:dyDescent="0.25">
      <c r="A2080" t="s">
        <v>4110</v>
      </c>
      <c r="B2080" t="s">
        <v>1750</v>
      </c>
      <c r="C2080" t="s">
        <v>2031</v>
      </c>
      <c r="D2080" s="1">
        <v>44234</v>
      </c>
      <c r="H2080" t="b">
        <v>0</v>
      </c>
      <c r="I2080" s="1">
        <f>EOMONTH(tbl_Subscriptions[[#This Row],[Start_Date]],0)</f>
        <v>44255</v>
      </c>
      <c r="J2080" s="1" t="str">
        <f>IF(tbl_Subscriptions[[#This Row],[Cancel_Date]]="","",EOMONTH(tbl_Subscriptions[[#This Row],[Cancel_Date]],0))</f>
        <v/>
      </c>
    </row>
    <row r="2081" spans="1:10" x14ac:dyDescent="0.25">
      <c r="A2081" t="s">
        <v>4111</v>
      </c>
      <c r="B2081" t="s">
        <v>827</v>
      </c>
      <c r="C2081" t="s">
        <v>2034</v>
      </c>
      <c r="D2081" s="1">
        <v>45006</v>
      </c>
      <c r="E2081">
        <v>45270</v>
      </c>
      <c r="F2081">
        <v>45270</v>
      </c>
      <c r="G2081" t="s">
        <v>2028</v>
      </c>
      <c r="H2081" t="b">
        <v>0</v>
      </c>
      <c r="I2081" s="1">
        <f>EOMONTH(tbl_Subscriptions[[#This Row],[Start_Date]],0)</f>
        <v>45016</v>
      </c>
      <c r="J2081" s="1">
        <f>IF(tbl_Subscriptions[[#This Row],[Cancel_Date]]="","",EOMONTH(tbl_Subscriptions[[#This Row],[Cancel_Date]],0))</f>
        <v>45291</v>
      </c>
    </row>
    <row r="2082" spans="1:10" x14ac:dyDescent="0.25">
      <c r="A2082" t="s">
        <v>4112</v>
      </c>
      <c r="B2082" t="s">
        <v>695</v>
      </c>
      <c r="C2082" t="s">
        <v>2031</v>
      </c>
      <c r="D2082" s="1">
        <v>44565</v>
      </c>
      <c r="E2082">
        <v>44686</v>
      </c>
      <c r="F2082">
        <v>44686</v>
      </c>
      <c r="G2082" t="s">
        <v>2041</v>
      </c>
      <c r="H2082" t="b">
        <v>0</v>
      </c>
      <c r="I2082" s="1">
        <f>EOMONTH(tbl_Subscriptions[[#This Row],[Start_Date]],0)</f>
        <v>44592</v>
      </c>
      <c r="J2082" s="1">
        <f>IF(tbl_Subscriptions[[#This Row],[Cancel_Date]]="","",EOMONTH(tbl_Subscriptions[[#This Row],[Cancel_Date]],0))</f>
        <v>44712</v>
      </c>
    </row>
    <row r="2083" spans="1:10" x14ac:dyDescent="0.25">
      <c r="A2083" t="s">
        <v>4113</v>
      </c>
      <c r="B2083" t="s">
        <v>1861</v>
      </c>
      <c r="C2083" t="s">
        <v>2034</v>
      </c>
      <c r="D2083" s="1">
        <v>44915</v>
      </c>
      <c r="H2083" t="b">
        <v>0</v>
      </c>
      <c r="I2083" s="1">
        <f>EOMONTH(tbl_Subscriptions[[#This Row],[Start_Date]],0)</f>
        <v>44926</v>
      </c>
      <c r="J2083" s="1" t="str">
        <f>IF(tbl_Subscriptions[[#This Row],[Cancel_Date]]="","",EOMONTH(tbl_Subscriptions[[#This Row],[Cancel_Date]],0))</f>
        <v/>
      </c>
    </row>
    <row r="2084" spans="1:10" x14ac:dyDescent="0.25">
      <c r="A2084" t="s">
        <v>4114</v>
      </c>
      <c r="B2084" t="s">
        <v>289</v>
      </c>
      <c r="C2084" t="s">
        <v>2034</v>
      </c>
      <c r="D2084" s="1">
        <v>45028</v>
      </c>
      <c r="E2084">
        <v>45142</v>
      </c>
      <c r="F2084">
        <v>45142</v>
      </c>
      <c r="G2084" t="s">
        <v>2041</v>
      </c>
      <c r="H2084" t="b">
        <v>1</v>
      </c>
      <c r="I2084" s="1">
        <f>EOMONTH(tbl_Subscriptions[[#This Row],[Start_Date]],0)</f>
        <v>45046</v>
      </c>
      <c r="J2084" s="1">
        <f>IF(tbl_Subscriptions[[#This Row],[Cancel_Date]]="","",EOMONTH(tbl_Subscriptions[[#This Row],[Cancel_Date]],0))</f>
        <v>45169</v>
      </c>
    </row>
    <row r="2085" spans="1:10" x14ac:dyDescent="0.25">
      <c r="A2085" t="s">
        <v>4115</v>
      </c>
      <c r="B2085" t="s">
        <v>1562</v>
      </c>
      <c r="C2085" t="s">
        <v>2034</v>
      </c>
      <c r="D2085" s="1">
        <v>44746</v>
      </c>
      <c r="E2085">
        <v>44851</v>
      </c>
      <c r="F2085">
        <v>44851</v>
      </c>
      <c r="G2085" t="s">
        <v>2041</v>
      </c>
      <c r="H2085" t="b">
        <v>0</v>
      </c>
      <c r="I2085" s="1">
        <f>EOMONTH(tbl_Subscriptions[[#This Row],[Start_Date]],0)</f>
        <v>44773</v>
      </c>
      <c r="J2085" s="1">
        <f>IF(tbl_Subscriptions[[#This Row],[Cancel_Date]]="","",EOMONTH(tbl_Subscriptions[[#This Row],[Cancel_Date]],0))</f>
        <v>44865</v>
      </c>
    </row>
    <row r="2086" spans="1:10" x14ac:dyDescent="0.25">
      <c r="A2086" t="s">
        <v>4116</v>
      </c>
      <c r="B2086" t="s">
        <v>568</v>
      </c>
      <c r="C2086" t="s">
        <v>2034</v>
      </c>
      <c r="D2086" s="1">
        <v>44805</v>
      </c>
      <c r="E2086">
        <v>44939</v>
      </c>
      <c r="F2086">
        <v>44939</v>
      </c>
      <c r="G2086" t="s">
        <v>2037</v>
      </c>
      <c r="H2086" t="b">
        <v>0</v>
      </c>
      <c r="I2086" s="1">
        <f>EOMONTH(tbl_Subscriptions[[#This Row],[Start_Date]],0)</f>
        <v>44834</v>
      </c>
      <c r="J2086" s="1">
        <f>IF(tbl_Subscriptions[[#This Row],[Cancel_Date]]="","",EOMONTH(tbl_Subscriptions[[#This Row],[Cancel_Date]],0))</f>
        <v>44957</v>
      </c>
    </row>
    <row r="2087" spans="1:10" x14ac:dyDescent="0.25">
      <c r="A2087" t="s">
        <v>4117</v>
      </c>
      <c r="B2087" t="s">
        <v>1156</v>
      </c>
      <c r="C2087" t="s">
        <v>2034</v>
      </c>
      <c r="D2087" s="1">
        <v>44850</v>
      </c>
      <c r="H2087" t="b">
        <v>0</v>
      </c>
      <c r="I2087" s="1">
        <f>EOMONTH(tbl_Subscriptions[[#This Row],[Start_Date]],0)</f>
        <v>44865</v>
      </c>
      <c r="J2087" s="1" t="str">
        <f>IF(tbl_Subscriptions[[#This Row],[Cancel_Date]]="","",EOMONTH(tbl_Subscriptions[[#This Row],[Cancel_Date]],0))</f>
        <v/>
      </c>
    </row>
    <row r="2088" spans="1:10" x14ac:dyDescent="0.25">
      <c r="A2088" t="s">
        <v>4118</v>
      </c>
      <c r="B2088" t="s">
        <v>1381</v>
      </c>
      <c r="C2088" t="s">
        <v>2027</v>
      </c>
      <c r="D2088" s="1">
        <v>44284</v>
      </c>
      <c r="E2088">
        <v>44527</v>
      </c>
      <c r="F2088">
        <v>44527</v>
      </c>
      <c r="G2088" t="s">
        <v>2037</v>
      </c>
      <c r="H2088" t="b">
        <v>0</v>
      </c>
      <c r="I2088" s="1">
        <f>EOMONTH(tbl_Subscriptions[[#This Row],[Start_Date]],0)</f>
        <v>44286</v>
      </c>
      <c r="J2088" s="1">
        <f>IF(tbl_Subscriptions[[#This Row],[Cancel_Date]]="","",EOMONTH(tbl_Subscriptions[[#This Row],[Cancel_Date]],0))</f>
        <v>44530</v>
      </c>
    </row>
    <row r="2089" spans="1:10" x14ac:dyDescent="0.25">
      <c r="A2089" t="s">
        <v>4119</v>
      </c>
      <c r="B2089" t="s">
        <v>586</v>
      </c>
      <c r="C2089" t="s">
        <v>2027</v>
      </c>
      <c r="D2089" s="1">
        <v>44308</v>
      </c>
      <c r="H2089" t="b">
        <v>0</v>
      </c>
      <c r="I2089" s="1">
        <f>EOMONTH(tbl_Subscriptions[[#This Row],[Start_Date]],0)</f>
        <v>44316</v>
      </c>
      <c r="J2089" s="1" t="str">
        <f>IF(tbl_Subscriptions[[#This Row],[Cancel_Date]]="","",EOMONTH(tbl_Subscriptions[[#This Row],[Cancel_Date]],0))</f>
        <v/>
      </c>
    </row>
    <row r="2090" spans="1:10" x14ac:dyDescent="0.25">
      <c r="A2090" t="s">
        <v>4120</v>
      </c>
      <c r="B2090" t="s">
        <v>1985</v>
      </c>
      <c r="C2090" t="s">
        <v>2034</v>
      </c>
      <c r="D2090" s="1">
        <v>44984</v>
      </c>
      <c r="E2090">
        <v>45191</v>
      </c>
      <c r="F2090">
        <v>45191</v>
      </c>
      <c r="G2090" t="s">
        <v>2041</v>
      </c>
      <c r="H2090" t="b">
        <v>0</v>
      </c>
      <c r="I2090" s="1">
        <f>EOMONTH(tbl_Subscriptions[[#This Row],[Start_Date]],0)</f>
        <v>44985</v>
      </c>
      <c r="J2090" s="1">
        <f>IF(tbl_Subscriptions[[#This Row],[Cancel_Date]]="","",EOMONTH(tbl_Subscriptions[[#This Row],[Cancel_Date]],0))</f>
        <v>45199</v>
      </c>
    </row>
    <row r="2091" spans="1:10" x14ac:dyDescent="0.25">
      <c r="A2091" t="s">
        <v>4121</v>
      </c>
      <c r="B2091" t="s">
        <v>1004</v>
      </c>
      <c r="C2091" t="s">
        <v>2027</v>
      </c>
      <c r="D2091" s="1">
        <v>44451</v>
      </c>
      <c r="H2091" t="b">
        <v>0</v>
      </c>
      <c r="I2091" s="1">
        <f>EOMONTH(tbl_Subscriptions[[#This Row],[Start_Date]],0)</f>
        <v>44469</v>
      </c>
      <c r="J2091" s="1" t="str">
        <f>IF(tbl_Subscriptions[[#This Row],[Cancel_Date]]="","",EOMONTH(tbl_Subscriptions[[#This Row],[Cancel_Date]],0))</f>
        <v/>
      </c>
    </row>
    <row r="2092" spans="1:10" x14ac:dyDescent="0.25">
      <c r="A2092" t="s">
        <v>4122</v>
      </c>
      <c r="B2092" t="s">
        <v>377</v>
      </c>
      <c r="C2092" t="s">
        <v>2031</v>
      </c>
      <c r="D2092" s="1">
        <v>44870</v>
      </c>
      <c r="H2092" t="b">
        <v>0</v>
      </c>
      <c r="I2092" s="1">
        <f>EOMONTH(tbl_Subscriptions[[#This Row],[Start_Date]],0)</f>
        <v>44895</v>
      </c>
      <c r="J2092" s="1" t="str">
        <f>IF(tbl_Subscriptions[[#This Row],[Cancel_Date]]="","",EOMONTH(tbl_Subscriptions[[#This Row],[Cancel_Date]],0))</f>
        <v/>
      </c>
    </row>
    <row r="2093" spans="1:10" x14ac:dyDescent="0.25">
      <c r="A2093" t="s">
        <v>4123</v>
      </c>
      <c r="B2093" t="s">
        <v>1692</v>
      </c>
      <c r="C2093" t="s">
        <v>2031</v>
      </c>
      <c r="D2093" s="1">
        <v>44877</v>
      </c>
      <c r="E2093">
        <v>44939</v>
      </c>
      <c r="F2093">
        <v>44939</v>
      </c>
      <c r="G2093" t="s">
        <v>2028</v>
      </c>
      <c r="H2093" t="b">
        <v>0</v>
      </c>
      <c r="I2093" s="1">
        <f>EOMONTH(tbl_Subscriptions[[#This Row],[Start_Date]],0)</f>
        <v>44895</v>
      </c>
      <c r="J2093" s="1">
        <f>IF(tbl_Subscriptions[[#This Row],[Cancel_Date]]="","",EOMONTH(tbl_Subscriptions[[#This Row],[Cancel_Date]],0))</f>
        <v>44957</v>
      </c>
    </row>
    <row r="2094" spans="1:10" x14ac:dyDescent="0.25">
      <c r="A2094" t="s">
        <v>4124</v>
      </c>
      <c r="B2094" t="s">
        <v>1656</v>
      </c>
      <c r="C2094" t="s">
        <v>2031</v>
      </c>
      <c r="D2094" s="1">
        <v>44560</v>
      </c>
      <c r="H2094" t="b">
        <v>0</v>
      </c>
      <c r="I2094" s="1">
        <f>EOMONTH(tbl_Subscriptions[[#This Row],[Start_Date]],0)</f>
        <v>44561</v>
      </c>
      <c r="J2094" s="1" t="str">
        <f>IF(tbl_Subscriptions[[#This Row],[Cancel_Date]]="","",EOMONTH(tbl_Subscriptions[[#This Row],[Cancel_Date]],0))</f>
        <v/>
      </c>
    </row>
    <row r="2095" spans="1:10" x14ac:dyDescent="0.25">
      <c r="A2095" t="s">
        <v>4125</v>
      </c>
      <c r="B2095" t="s">
        <v>1376</v>
      </c>
      <c r="C2095" t="s">
        <v>2034</v>
      </c>
      <c r="D2095" s="1">
        <v>44367</v>
      </c>
      <c r="E2095">
        <v>44663</v>
      </c>
      <c r="F2095">
        <v>44663</v>
      </c>
      <c r="G2095" t="s">
        <v>2037</v>
      </c>
      <c r="H2095" t="b">
        <v>0</v>
      </c>
      <c r="I2095" s="1">
        <f>EOMONTH(tbl_Subscriptions[[#This Row],[Start_Date]],0)</f>
        <v>44377</v>
      </c>
      <c r="J2095" s="1">
        <f>IF(tbl_Subscriptions[[#This Row],[Cancel_Date]]="","",EOMONTH(tbl_Subscriptions[[#This Row],[Cancel_Date]],0))</f>
        <v>44681</v>
      </c>
    </row>
    <row r="2096" spans="1:10" x14ac:dyDescent="0.25">
      <c r="A2096" t="s">
        <v>4126</v>
      </c>
      <c r="B2096" t="s">
        <v>1731</v>
      </c>
      <c r="C2096" t="s">
        <v>2034</v>
      </c>
      <c r="D2096" s="1">
        <v>44859</v>
      </c>
      <c r="E2096">
        <v>45064</v>
      </c>
      <c r="F2096">
        <v>45064</v>
      </c>
      <c r="G2096" t="s">
        <v>2037</v>
      </c>
      <c r="H2096" t="b">
        <v>0</v>
      </c>
      <c r="I2096" s="1">
        <f>EOMONTH(tbl_Subscriptions[[#This Row],[Start_Date]],0)</f>
        <v>44865</v>
      </c>
      <c r="J2096" s="1">
        <f>IF(tbl_Subscriptions[[#This Row],[Cancel_Date]]="","",EOMONTH(tbl_Subscriptions[[#This Row],[Cancel_Date]],0))</f>
        <v>45077</v>
      </c>
    </row>
    <row r="2097" spans="1:10" x14ac:dyDescent="0.25">
      <c r="A2097" t="s">
        <v>4127</v>
      </c>
      <c r="B2097" t="s">
        <v>1211</v>
      </c>
      <c r="C2097" t="s">
        <v>2027</v>
      </c>
      <c r="D2097" s="1">
        <v>44824</v>
      </c>
      <c r="H2097" t="b">
        <v>0</v>
      </c>
      <c r="I2097" s="1">
        <f>EOMONTH(tbl_Subscriptions[[#This Row],[Start_Date]],0)</f>
        <v>44834</v>
      </c>
      <c r="J2097" s="1" t="str">
        <f>IF(tbl_Subscriptions[[#This Row],[Cancel_Date]]="","",EOMONTH(tbl_Subscriptions[[#This Row],[Cancel_Date]],0))</f>
        <v/>
      </c>
    </row>
    <row r="2098" spans="1:10" x14ac:dyDescent="0.25">
      <c r="A2098" t="s">
        <v>4128</v>
      </c>
      <c r="B2098" t="s">
        <v>1381</v>
      </c>
      <c r="C2098" t="s">
        <v>2027</v>
      </c>
      <c r="D2098" s="1">
        <v>44242</v>
      </c>
      <c r="E2098">
        <v>44499</v>
      </c>
      <c r="F2098">
        <v>44499</v>
      </c>
      <c r="G2098" t="s">
        <v>2041</v>
      </c>
      <c r="H2098" t="b">
        <v>0</v>
      </c>
      <c r="I2098" s="1">
        <f>EOMONTH(tbl_Subscriptions[[#This Row],[Start_Date]],0)</f>
        <v>44255</v>
      </c>
      <c r="J2098" s="1">
        <f>IF(tbl_Subscriptions[[#This Row],[Cancel_Date]]="","",EOMONTH(tbl_Subscriptions[[#This Row],[Cancel_Date]],0))</f>
        <v>44500</v>
      </c>
    </row>
    <row r="2099" spans="1:10" x14ac:dyDescent="0.25">
      <c r="A2099" t="s">
        <v>4129</v>
      </c>
      <c r="B2099" t="s">
        <v>816</v>
      </c>
      <c r="C2099" t="s">
        <v>2027</v>
      </c>
      <c r="D2099" s="1">
        <v>44773</v>
      </c>
      <c r="E2099">
        <v>44870</v>
      </c>
      <c r="F2099">
        <v>44870</v>
      </c>
      <c r="G2099" t="s">
        <v>2041</v>
      </c>
      <c r="H2099" t="b">
        <v>0</v>
      </c>
      <c r="I2099" s="1">
        <f>EOMONTH(tbl_Subscriptions[[#This Row],[Start_Date]],0)</f>
        <v>44773</v>
      </c>
      <c r="J2099" s="1">
        <f>IF(tbl_Subscriptions[[#This Row],[Cancel_Date]]="","",EOMONTH(tbl_Subscriptions[[#This Row],[Cancel_Date]],0))</f>
        <v>44895</v>
      </c>
    </row>
    <row r="2100" spans="1:10" x14ac:dyDescent="0.25">
      <c r="A2100" t="s">
        <v>4130</v>
      </c>
      <c r="B2100" t="s">
        <v>1303</v>
      </c>
      <c r="C2100" t="s">
        <v>2031</v>
      </c>
      <c r="D2100" s="1">
        <v>44857</v>
      </c>
      <c r="E2100">
        <v>45020</v>
      </c>
      <c r="F2100">
        <v>45020</v>
      </c>
      <c r="G2100" t="s">
        <v>2028</v>
      </c>
      <c r="H2100" t="b">
        <v>0</v>
      </c>
      <c r="I2100" s="1">
        <f>EOMONTH(tbl_Subscriptions[[#This Row],[Start_Date]],0)</f>
        <v>44865</v>
      </c>
      <c r="J2100" s="1">
        <f>IF(tbl_Subscriptions[[#This Row],[Cancel_Date]]="","",EOMONTH(tbl_Subscriptions[[#This Row],[Cancel_Date]],0))</f>
        <v>45046</v>
      </c>
    </row>
    <row r="2101" spans="1:10" x14ac:dyDescent="0.25">
      <c r="A2101" t="s">
        <v>4131</v>
      </c>
      <c r="B2101" t="s">
        <v>905</v>
      </c>
      <c r="C2101" t="s">
        <v>2031</v>
      </c>
      <c r="D2101" s="1">
        <v>44890</v>
      </c>
      <c r="H2101" t="b">
        <v>0</v>
      </c>
      <c r="I2101" s="1">
        <f>EOMONTH(tbl_Subscriptions[[#This Row],[Start_Date]],0)</f>
        <v>44895</v>
      </c>
      <c r="J2101" s="1" t="str">
        <f>IF(tbl_Subscriptions[[#This Row],[Cancel_Date]]="","",EOMONTH(tbl_Subscriptions[[#This Row],[Cancel_Date]],0))</f>
        <v/>
      </c>
    </row>
    <row r="2102" spans="1:10" x14ac:dyDescent="0.25">
      <c r="A2102" t="s">
        <v>4132</v>
      </c>
      <c r="B2102" t="s">
        <v>1777</v>
      </c>
      <c r="C2102" t="s">
        <v>2031</v>
      </c>
      <c r="D2102" s="1">
        <v>44859</v>
      </c>
      <c r="H2102" t="b">
        <v>0</v>
      </c>
      <c r="I2102" s="1">
        <f>EOMONTH(tbl_Subscriptions[[#This Row],[Start_Date]],0)</f>
        <v>44865</v>
      </c>
      <c r="J2102" s="1" t="str">
        <f>IF(tbl_Subscriptions[[#This Row],[Cancel_Date]]="","",EOMONTH(tbl_Subscriptions[[#This Row],[Cancel_Date]],0))</f>
        <v/>
      </c>
    </row>
    <row r="2103" spans="1:10" x14ac:dyDescent="0.25">
      <c r="A2103" t="s">
        <v>4133</v>
      </c>
      <c r="B2103" t="s">
        <v>1241</v>
      </c>
      <c r="C2103" t="s">
        <v>2031</v>
      </c>
      <c r="D2103" s="1">
        <v>44606</v>
      </c>
      <c r="H2103" t="b">
        <v>0</v>
      </c>
      <c r="I2103" s="1">
        <f>EOMONTH(tbl_Subscriptions[[#This Row],[Start_Date]],0)</f>
        <v>44620</v>
      </c>
      <c r="J2103" s="1" t="str">
        <f>IF(tbl_Subscriptions[[#This Row],[Cancel_Date]]="","",EOMONTH(tbl_Subscriptions[[#This Row],[Cancel_Date]],0))</f>
        <v/>
      </c>
    </row>
    <row r="2104" spans="1:10" x14ac:dyDescent="0.25">
      <c r="A2104" t="s">
        <v>4134</v>
      </c>
      <c r="B2104" t="s">
        <v>229</v>
      </c>
      <c r="C2104" t="s">
        <v>2027</v>
      </c>
      <c r="D2104" s="1">
        <v>44967</v>
      </c>
      <c r="E2104">
        <v>45177</v>
      </c>
      <c r="F2104">
        <v>45177</v>
      </c>
      <c r="G2104" t="s">
        <v>2041</v>
      </c>
      <c r="H2104" t="b">
        <v>0</v>
      </c>
      <c r="I2104" s="1">
        <f>EOMONTH(tbl_Subscriptions[[#This Row],[Start_Date]],0)</f>
        <v>44985</v>
      </c>
      <c r="J2104" s="1">
        <f>IF(tbl_Subscriptions[[#This Row],[Cancel_Date]]="","",EOMONTH(tbl_Subscriptions[[#This Row],[Cancel_Date]],0))</f>
        <v>45199</v>
      </c>
    </row>
    <row r="2105" spans="1:10" x14ac:dyDescent="0.25">
      <c r="A2105" t="s">
        <v>4135</v>
      </c>
      <c r="B2105" t="s">
        <v>305</v>
      </c>
      <c r="C2105" t="s">
        <v>2034</v>
      </c>
      <c r="D2105" s="1">
        <v>44536</v>
      </c>
      <c r="H2105" t="b">
        <v>0</v>
      </c>
      <c r="I2105" s="1">
        <f>EOMONTH(tbl_Subscriptions[[#This Row],[Start_Date]],0)</f>
        <v>44561</v>
      </c>
      <c r="J2105" s="1" t="str">
        <f>IF(tbl_Subscriptions[[#This Row],[Cancel_Date]]="","",EOMONTH(tbl_Subscriptions[[#This Row],[Cancel_Date]],0))</f>
        <v/>
      </c>
    </row>
    <row r="2106" spans="1:10" x14ac:dyDescent="0.25">
      <c r="A2106" t="s">
        <v>4136</v>
      </c>
      <c r="B2106" t="s">
        <v>1734</v>
      </c>
      <c r="C2106" t="s">
        <v>2034</v>
      </c>
      <c r="D2106" s="1">
        <v>45012</v>
      </c>
      <c r="E2106">
        <v>45124</v>
      </c>
      <c r="F2106">
        <v>45124</v>
      </c>
      <c r="G2106" t="s">
        <v>2037</v>
      </c>
      <c r="H2106" t="b">
        <v>0</v>
      </c>
      <c r="I2106" s="1">
        <f>EOMONTH(tbl_Subscriptions[[#This Row],[Start_Date]],0)</f>
        <v>45016</v>
      </c>
      <c r="J2106" s="1">
        <f>IF(tbl_Subscriptions[[#This Row],[Cancel_Date]]="","",EOMONTH(tbl_Subscriptions[[#This Row],[Cancel_Date]],0))</f>
        <v>45138</v>
      </c>
    </row>
    <row r="2107" spans="1:10" x14ac:dyDescent="0.25">
      <c r="A2107" t="s">
        <v>4137</v>
      </c>
      <c r="B2107" t="s">
        <v>1804</v>
      </c>
      <c r="C2107" t="s">
        <v>2031</v>
      </c>
      <c r="D2107" s="1">
        <v>44637</v>
      </c>
      <c r="H2107" t="b">
        <v>0</v>
      </c>
      <c r="I2107" s="1">
        <f>EOMONTH(tbl_Subscriptions[[#This Row],[Start_Date]],0)</f>
        <v>44651</v>
      </c>
      <c r="J2107" s="1" t="str">
        <f>IF(tbl_Subscriptions[[#This Row],[Cancel_Date]]="","",EOMONTH(tbl_Subscriptions[[#This Row],[Cancel_Date]],0))</f>
        <v/>
      </c>
    </row>
    <row r="2108" spans="1:10" x14ac:dyDescent="0.25">
      <c r="A2108" t="s">
        <v>4138</v>
      </c>
      <c r="B2108" t="s">
        <v>761</v>
      </c>
      <c r="C2108" t="s">
        <v>2034</v>
      </c>
      <c r="D2108" s="1">
        <v>44305</v>
      </c>
      <c r="E2108">
        <v>44424</v>
      </c>
      <c r="F2108">
        <v>44424</v>
      </c>
      <c r="G2108" t="s">
        <v>2037</v>
      </c>
      <c r="H2108" t="b">
        <v>0</v>
      </c>
      <c r="I2108" s="1">
        <f>EOMONTH(tbl_Subscriptions[[#This Row],[Start_Date]],0)</f>
        <v>44316</v>
      </c>
      <c r="J2108" s="1">
        <f>IF(tbl_Subscriptions[[#This Row],[Cancel_Date]]="","",EOMONTH(tbl_Subscriptions[[#This Row],[Cancel_Date]],0))</f>
        <v>44439</v>
      </c>
    </row>
    <row r="2109" spans="1:10" x14ac:dyDescent="0.25">
      <c r="A2109" t="s">
        <v>4139</v>
      </c>
      <c r="B2109" t="s">
        <v>1514</v>
      </c>
      <c r="C2109" t="s">
        <v>2034</v>
      </c>
      <c r="D2109" s="1">
        <v>44207</v>
      </c>
      <c r="H2109" t="b">
        <v>1</v>
      </c>
      <c r="I2109" s="1">
        <f>EOMONTH(tbl_Subscriptions[[#This Row],[Start_Date]],0)</f>
        <v>44227</v>
      </c>
      <c r="J2109" s="1" t="str">
        <f>IF(tbl_Subscriptions[[#This Row],[Cancel_Date]]="","",EOMONTH(tbl_Subscriptions[[#This Row],[Cancel_Date]],0))</f>
        <v/>
      </c>
    </row>
    <row r="2110" spans="1:10" x14ac:dyDescent="0.25">
      <c r="A2110" t="s">
        <v>4140</v>
      </c>
      <c r="B2110" t="s">
        <v>1524</v>
      </c>
      <c r="C2110" t="s">
        <v>2034</v>
      </c>
      <c r="D2110" s="1">
        <v>44297</v>
      </c>
      <c r="H2110" t="b">
        <v>0</v>
      </c>
      <c r="I2110" s="1">
        <f>EOMONTH(tbl_Subscriptions[[#This Row],[Start_Date]],0)</f>
        <v>44316</v>
      </c>
      <c r="J2110" s="1" t="str">
        <f>IF(tbl_Subscriptions[[#This Row],[Cancel_Date]]="","",EOMONTH(tbl_Subscriptions[[#This Row],[Cancel_Date]],0))</f>
        <v/>
      </c>
    </row>
    <row r="2111" spans="1:10" x14ac:dyDescent="0.25">
      <c r="A2111" t="s">
        <v>4141</v>
      </c>
      <c r="B2111" t="s">
        <v>1065</v>
      </c>
      <c r="C2111" t="s">
        <v>2031</v>
      </c>
      <c r="D2111" s="1">
        <v>44461</v>
      </c>
      <c r="E2111">
        <v>44612</v>
      </c>
      <c r="F2111">
        <v>44612</v>
      </c>
      <c r="G2111" t="s">
        <v>2028</v>
      </c>
      <c r="H2111" t="b">
        <v>0</v>
      </c>
      <c r="I2111" s="1">
        <f>EOMONTH(tbl_Subscriptions[[#This Row],[Start_Date]],0)</f>
        <v>44469</v>
      </c>
      <c r="J2111" s="1">
        <f>IF(tbl_Subscriptions[[#This Row],[Cancel_Date]]="","",EOMONTH(tbl_Subscriptions[[#This Row],[Cancel_Date]],0))</f>
        <v>44620</v>
      </c>
    </row>
    <row r="2112" spans="1:10" x14ac:dyDescent="0.25">
      <c r="A2112" t="s">
        <v>4142</v>
      </c>
      <c r="B2112" t="s">
        <v>1602</v>
      </c>
      <c r="C2112" t="s">
        <v>2027</v>
      </c>
      <c r="D2112" s="1">
        <v>44424</v>
      </c>
      <c r="E2112">
        <v>44616</v>
      </c>
      <c r="F2112">
        <v>44616</v>
      </c>
      <c r="G2112" t="s">
        <v>2037</v>
      </c>
      <c r="H2112" t="b">
        <v>0</v>
      </c>
      <c r="I2112" s="1">
        <f>EOMONTH(tbl_Subscriptions[[#This Row],[Start_Date]],0)</f>
        <v>44439</v>
      </c>
      <c r="J2112" s="1">
        <f>IF(tbl_Subscriptions[[#This Row],[Cancel_Date]]="","",EOMONTH(tbl_Subscriptions[[#This Row],[Cancel_Date]],0))</f>
        <v>44620</v>
      </c>
    </row>
    <row r="2113" spans="1:10" x14ac:dyDescent="0.25">
      <c r="A2113" t="s">
        <v>4143</v>
      </c>
      <c r="B2113" t="s">
        <v>1151</v>
      </c>
      <c r="C2113" t="s">
        <v>2027</v>
      </c>
      <c r="D2113" s="1">
        <v>44719</v>
      </c>
      <c r="E2113">
        <v>44882</v>
      </c>
      <c r="F2113">
        <v>44882</v>
      </c>
      <c r="G2113" t="s">
        <v>2041</v>
      </c>
      <c r="H2113" t="b">
        <v>0</v>
      </c>
      <c r="I2113" s="1">
        <f>EOMONTH(tbl_Subscriptions[[#This Row],[Start_Date]],0)</f>
        <v>44742</v>
      </c>
      <c r="J2113" s="1">
        <f>IF(tbl_Subscriptions[[#This Row],[Cancel_Date]]="","",EOMONTH(tbl_Subscriptions[[#This Row],[Cancel_Date]],0))</f>
        <v>44895</v>
      </c>
    </row>
    <row r="2114" spans="1:10" x14ac:dyDescent="0.25">
      <c r="A2114" t="s">
        <v>4144</v>
      </c>
      <c r="B2114" t="s">
        <v>314</v>
      </c>
      <c r="C2114" t="s">
        <v>2034</v>
      </c>
      <c r="D2114" s="1">
        <v>44961</v>
      </c>
      <c r="E2114">
        <v>45008</v>
      </c>
      <c r="F2114">
        <v>45008</v>
      </c>
      <c r="G2114" t="s">
        <v>2037</v>
      </c>
      <c r="H2114" t="b">
        <v>0</v>
      </c>
      <c r="I2114" s="1">
        <f>EOMONTH(tbl_Subscriptions[[#This Row],[Start_Date]],0)</f>
        <v>44985</v>
      </c>
      <c r="J2114" s="1">
        <f>IF(tbl_Subscriptions[[#This Row],[Cancel_Date]]="","",EOMONTH(tbl_Subscriptions[[#This Row],[Cancel_Date]],0))</f>
        <v>45016</v>
      </c>
    </row>
    <row r="2115" spans="1:10" x14ac:dyDescent="0.25">
      <c r="A2115" t="s">
        <v>4145</v>
      </c>
      <c r="B2115" t="s">
        <v>18</v>
      </c>
      <c r="C2115" t="s">
        <v>2027</v>
      </c>
      <c r="D2115" s="1">
        <v>44728</v>
      </c>
      <c r="E2115">
        <v>44934</v>
      </c>
      <c r="F2115">
        <v>44934</v>
      </c>
      <c r="G2115" t="s">
        <v>2028</v>
      </c>
      <c r="H2115" t="b">
        <v>0</v>
      </c>
      <c r="I2115" s="1">
        <f>EOMONTH(tbl_Subscriptions[[#This Row],[Start_Date]],0)</f>
        <v>44742</v>
      </c>
      <c r="J2115" s="1">
        <f>IF(tbl_Subscriptions[[#This Row],[Cancel_Date]]="","",EOMONTH(tbl_Subscriptions[[#This Row],[Cancel_Date]],0))</f>
        <v>44957</v>
      </c>
    </row>
    <row r="2116" spans="1:10" x14ac:dyDescent="0.25">
      <c r="A2116" t="s">
        <v>4146</v>
      </c>
      <c r="B2116" t="s">
        <v>568</v>
      </c>
      <c r="C2116" t="s">
        <v>2027</v>
      </c>
      <c r="D2116" s="1">
        <v>44768</v>
      </c>
      <c r="H2116" t="b">
        <v>0</v>
      </c>
      <c r="I2116" s="1">
        <f>EOMONTH(tbl_Subscriptions[[#This Row],[Start_Date]],0)</f>
        <v>44773</v>
      </c>
      <c r="J2116" s="1" t="str">
        <f>IF(tbl_Subscriptions[[#This Row],[Cancel_Date]]="","",EOMONTH(tbl_Subscriptions[[#This Row],[Cancel_Date]],0))</f>
        <v/>
      </c>
    </row>
    <row r="2117" spans="1:10" x14ac:dyDescent="0.25">
      <c r="A2117" t="s">
        <v>4147</v>
      </c>
      <c r="B2117" t="s">
        <v>699</v>
      </c>
      <c r="C2117" t="s">
        <v>2031</v>
      </c>
      <c r="D2117" s="1">
        <v>44791</v>
      </c>
      <c r="H2117" t="b">
        <v>0</v>
      </c>
      <c r="I2117" s="1">
        <f>EOMONTH(tbl_Subscriptions[[#This Row],[Start_Date]],0)</f>
        <v>44804</v>
      </c>
      <c r="J2117" s="1" t="str">
        <f>IF(tbl_Subscriptions[[#This Row],[Cancel_Date]]="","",EOMONTH(tbl_Subscriptions[[#This Row],[Cancel_Date]],0))</f>
        <v/>
      </c>
    </row>
    <row r="2118" spans="1:10" x14ac:dyDescent="0.25">
      <c r="A2118" t="s">
        <v>4148</v>
      </c>
      <c r="B2118" t="s">
        <v>1910</v>
      </c>
      <c r="C2118" t="s">
        <v>2031</v>
      </c>
      <c r="D2118" s="1">
        <v>44901</v>
      </c>
      <c r="E2118">
        <v>45085</v>
      </c>
      <c r="F2118">
        <v>45085</v>
      </c>
      <c r="G2118" t="s">
        <v>2028</v>
      </c>
      <c r="H2118" t="b">
        <v>0</v>
      </c>
      <c r="I2118" s="1">
        <f>EOMONTH(tbl_Subscriptions[[#This Row],[Start_Date]],0)</f>
        <v>44926</v>
      </c>
      <c r="J2118" s="1">
        <f>IF(tbl_Subscriptions[[#This Row],[Cancel_Date]]="","",EOMONTH(tbl_Subscriptions[[#This Row],[Cancel_Date]],0))</f>
        <v>45107</v>
      </c>
    </row>
    <row r="2119" spans="1:10" x14ac:dyDescent="0.25">
      <c r="A2119" t="s">
        <v>4149</v>
      </c>
      <c r="B2119" t="s">
        <v>813</v>
      </c>
      <c r="C2119" t="s">
        <v>2034</v>
      </c>
      <c r="D2119" s="1">
        <v>44786</v>
      </c>
      <c r="H2119" t="b">
        <v>0</v>
      </c>
      <c r="I2119" s="1">
        <f>EOMONTH(tbl_Subscriptions[[#This Row],[Start_Date]],0)</f>
        <v>44804</v>
      </c>
      <c r="J2119" s="1" t="str">
        <f>IF(tbl_Subscriptions[[#This Row],[Cancel_Date]]="","",EOMONTH(tbl_Subscriptions[[#This Row],[Cancel_Date]],0))</f>
        <v/>
      </c>
    </row>
    <row r="2120" spans="1:10" x14ac:dyDescent="0.25">
      <c r="A2120" t="s">
        <v>4150</v>
      </c>
      <c r="B2120" t="s">
        <v>221</v>
      </c>
      <c r="C2120" t="s">
        <v>2034</v>
      </c>
      <c r="D2120" s="1">
        <v>44423</v>
      </c>
      <c r="H2120" t="b">
        <v>0</v>
      </c>
      <c r="I2120" s="1">
        <f>EOMONTH(tbl_Subscriptions[[#This Row],[Start_Date]],0)</f>
        <v>44439</v>
      </c>
      <c r="J2120" s="1" t="str">
        <f>IF(tbl_Subscriptions[[#This Row],[Cancel_Date]]="","",EOMONTH(tbl_Subscriptions[[#This Row],[Cancel_Date]],0))</f>
        <v/>
      </c>
    </row>
    <row r="2121" spans="1:10" x14ac:dyDescent="0.25">
      <c r="A2121" t="s">
        <v>4151</v>
      </c>
      <c r="B2121" t="s">
        <v>343</v>
      </c>
      <c r="C2121" t="s">
        <v>2034</v>
      </c>
      <c r="D2121" s="1">
        <v>44653</v>
      </c>
      <c r="H2121" t="b">
        <v>1</v>
      </c>
      <c r="I2121" s="1">
        <f>EOMONTH(tbl_Subscriptions[[#This Row],[Start_Date]],0)</f>
        <v>44681</v>
      </c>
      <c r="J2121" s="1" t="str">
        <f>IF(tbl_Subscriptions[[#This Row],[Cancel_Date]]="","",EOMONTH(tbl_Subscriptions[[#This Row],[Cancel_Date]],0))</f>
        <v/>
      </c>
    </row>
    <row r="2122" spans="1:10" x14ac:dyDescent="0.25">
      <c r="A2122" t="s">
        <v>4152</v>
      </c>
      <c r="B2122" t="s">
        <v>843</v>
      </c>
      <c r="C2122" t="s">
        <v>2031</v>
      </c>
      <c r="D2122" s="1">
        <v>44580</v>
      </c>
      <c r="E2122">
        <v>44844</v>
      </c>
      <c r="F2122">
        <v>44844</v>
      </c>
      <c r="G2122" t="s">
        <v>2041</v>
      </c>
      <c r="H2122" t="b">
        <v>0</v>
      </c>
      <c r="I2122" s="1">
        <f>EOMONTH(tbl_Subscriptions[[#This Row],[Start_Date]],0)</f>
        <v>44592</v>
      </c>
      <c r="J2122" s="1">
        <f>IF(tbl_Subscriptions[[#This Row],[Cancel_Date]]="","",EOMONTH(tbl_Subscriptions[[#This Row],[Cancel_Date]],0))</f>
        <v>44865</v>
      </c>
    </row>
    <row r="2123" spans="1:10" x14ac:dyDescent="0.25">
      <c r="A2123" t="s">
        <v>4153</v>
      </c>
      <c r="B2123" t="s">
        <v>1827</v>
      </c>
      <c r="C2123" t="s">
        <v>2027</v>
      </c>
      <c r="D2123" s="1">
        <v>44597</v>
      </c>
      <c r="E2123">
        <v>44886</v>
      </c>
      <c r="F2123">
        <v>44886</v>
      </c>
      <c r="G2123" t="s">
        <v>2041</v>
      </c>
      <c r="H2123" t="b">
        <v>0</v>
      </c>
      <c r="I2123" s="1">
        <f>EOMONTH(tbl_Subscriptions[[#This Row],[Start_Date]],0)</f>
        <v>44620</v>
      </c>
      <c r="J2123" s="1">
        <f>IF(tbl_Subscriptions[[#This Row],[Cancel_Date]]="","",EOMONTH(tbl_Subscriptions[[#This Row],[Cancel_Date]],0))</f>
        <v>44895</v>
      </c>
    </row>
    <row r="2124" spans="1:10" x14ac:dyDescent="0.25">
      <c r="A2124" t="s">
        <v>4154</v>
      </c>
      <c r="B2124" t="s">
        <v>262</v>
      </c>
      <c r="C2124" t="s">
        <v>2031</v>
      </c>
      <c r="D2124" s="1">
        <v>44671</v>
      </c>
      <c r="H2124" t="b">
        <v>1</v>
      </c>
      <c r="I2124" s="1">
        <f>EOMONTH(tbl_Subscriptions[[#This Row],[Start_Date]],0)</f>
        <v>44681</v>
      </c>
      <c r="J2124" s="1" t="str">
        <f>IF(tbl_Subscriptions[[#This Row],[Cancel_Date]]="","",EOMONTH(tbl_Subscriptions[[#This Row],[Cancel_Date]],0))</f>
        <v/>
      </c>
    </row>
    <row r="2125" spans="1:10" x14ac:dyDescent="0.25">
      <c r="A2125" t="s">
        <v>4155</v>
      </c>
      <c r="B2125" t="s">
        <v>345</v>
      </c>
      <c r="C2125" t="s">
        <v>2031</v>
      </c>
      <c r="D2125" s="1">
        <v>44987</v>
      </c>
      <c r="E2125">
        <v>45165</v>
      </c>
      <c r="F2125">
        <v>45165</v>
      </c>
      <c r="G2125" t="s">
        <v>2037</v>
      </c>
      <c r="H2125" t="b">
        <v>0</v>
      </c>
      <c r="I2125" s="1">
        <f>EOMONTH(tbl_Subscriptions[[#This Row],[Start_Date]],0)</f>
        <v>45016</v>
      </c>
      <c r="J2125" s="1">
        <f>IF(tbl_Subscriptions[[#This Row],[Cancel_Date]]="","",EOMONTH(tbl_Subscriptions[[#This Row],[Cancel_Date]],0))</f>
        <v>45169</v>
      </c>
    </row>
    <row r="2126" spans="1:10" x14ac:dyDescent="0.25">
      <c r="A2126" t="s">
        <v>4156</v>
      </c>
      <c r="B2126" t="s">
        <v>1005</v>
      </c>
      <c r="C2126" t="s">
        <v>2027</v>
      </c>
      <c r="D2126" s="1">
        <v>44892</v>
      </c>
      <c r="H2126" t="b">
        <v>0</v>
      </c>
      <c r="I2126" s="1">
        <f>EOMONTH(tbl_Subscriptions[[#This Row],[Start_Date]],0)</f>
        <v>44895</v>
      </c>
      <c r="J2126" s="1" t="str">
        <f>IF(tbl_Subscriptions[[#This Row],[Cancel_Date]]="","",EOMONTH(tbl_Subscriptions[[#This Row],[Cancel_Date]],0))</f>
        <v/>
      </c>
    </row>
    <row r="2127" spans="1:10" x14ac:dyDescent="0.25">
      <c r="A2127" t="s">
        <v>4157</v>
      </c>
      <c r="B2127" t="s">
        <v>1089</v>
      </c>
      <c r="C2127" t="s">
        <v>2027</v>
      </c>
      <c r="D2127" s="1">
        <v>44799</v>
      </c>
      <c r="H2127" t="b">
        <v>0</v>
      </c>
      <c r="I2127" s="1">
        <f>EOMONTH(tbl_Subscriptions[[#This Row],[Start_Date]],0)</f>
        <v>44804</v>
      </c>
      <c r="J2127" s="1" t="str">
        <f>IF(tbl_Subscriptions[[#This Row],[Cancel_Date]]="","",EOMONTH(tbl_Subscriptions[[#This Row],[Cancel_Date]],0))</f>
        <v/>
      </c>
    </row>
    <row r="2128" spans="1:10" x14ac:dyDescent="0.25">
      <c r="A2128" t="s">
        <v>4158</v>
      </c>
      <c r="B2128" t="s">
        <v>779</v>
      </c>
      <c r="C2128" t="s">
        <v>2034</v>
      </c>
      <c r="D2128" s="1">
        <v>44904</v>
      </c>
      <c r="H2128" t="b">
        <v>1</v>
      </c>
      <c r="I2128" s="1">
        <f>EOMONTH(tbl_Subscriptions[[#This Row],[Start_Date]],0)</f>
        <v>44926</v>
      </c>
      <c r="J2128" s="1" t="str">
        <f>IF(tbl_Subscriptions[[#This Row],[Cancel_Date]]="","",EOMONTH(tbl_Subscriptions[[#This Row],[Cancel_Date]],0))</f>
        <v/>
      </c>
    </row>
    <row r="2129" spans="1:10" x14ac:dyDescent="0.25">
      <c r="A2129" t="s">
        <v>4159</v>
      </c>
      <c r="B2129" t="s">
        <v>1633</v>
      </c>
      <c r="C2129" t="s">
        <v>2027</v>
      </c>
      <c r="D2129" s="1">
        <v>44709</v>
      </c>
      <c r="H2129" t="b">
        <v>0</v>
      </c>
      <c r="I2129" s="1">
        <f>EOMONTH(tbl_Subscriptions[[#This Row],[Start_Date]],0)</f>
        <v>44712</v>
      </c>
      <c r="J2129" s="1" t="str">
        <f>IF(tbl_Subscriptions[[#This Row],[Cancel_Date]]="","",EOMONTH(tbl_Subscriptions[[#This Row],[Cancel_Date]],0))</f>
        <v/>
      </c>
    </row>
    <row r="2130" spans="1:10" x14ac:dyDescent="0.25">
      <c r="A2130" t="s">
        <v>4160</v>
      </c>
      <c r="B2130" t="s">
        <v>1664</v>
      </c>
      <c r="C2130" t="s">
        <v>2027</v>
      </c>
      <c r="D2130" s="1">
        <v>44351</v>
      </c>
      <c r="E2130">
        <v>44438</v>
      </c>
      <c r="F2130">
        <v>44438</v>
      </c>
      <c r="G2130" t="s">
        <v>2037</v>
      </c>
      <c r="H2130" t="b">
        <v>0</v>
      </c>
      <c r="I2130" s="1">
        <f>EOMONTH(tbl_Subscriptions[[#This Row],[Start_Date]],0)</f>
        <v>44377</v>
      </c>
      <c r="J2130" s="1">
        <f>IF(tbl_Subscriptions[[#This Row],[Cancel_Date]]="","",EOMONTH(tbl_Subscriptions[[#This Row],[Cancel_Date]],0))</f>
        <v>44439</v>
      </c>
    </row>
    <row r="2131" spans="1:10" x14ac:dyDescent="0.25">
      <c r="A2131" t="s">
        <v>4161</v>
      </c>
      <c r="B2131" t="s">
        <v>1055</v>
      </c>
      <c r="C2131" t="s">
        <v>2027</v>
      </c>
      <c r="D2131" s="1">
        <v>44550</v>
      </c>
      <c r="H2131" t="b">
        <v>0</v>
      </c>
      <c r="I2131" s="1">
        <f>EOMONTH(tbl_Subscriptions[[#This Row],[Start_Date]],0)</f>
        <v>44561</v>
      </c>
      <c r="J2131" s="1" t="str">
        <f>IF(tbl_Subscriptions[[#This Row],[Cancel_Date]]="","",EOMONTH(tbl_Subscriptions[[#This Row],[Cancel_Date]],0))</f>
        <v/>
      </c>
    </row>
    <row r="2132" spans="1:10" x14ac:dyDescent="0.25">
      <c r="A2132" t="s">
        <v>4162</v>
      </c>
      <c r="B2132" t="s">
        <v>925</v>
      </c>
      <c r="C2132" t="s">
        <v>2027</v>
      </c>
      <c r="D2132" s="1">
        <v>44222</v>
      </c>
      <c r="E2132">
        <v>44311</v>
      </c>
      <c r="F2132">
        <v>44311</v>
      </c>
      <c r="G2132" t="s">
        <v>2041</v>
      </c>
      <c r="H2132" t="b">
        <v>1</v>
      </c>
      <c r="I2132" s="1">
        <f>EOMONTH(tbl_Subscriptions[[#This Row],[Start_Date]],0)</f>
        <v>44227</v>
      </c>
      <c r="J2132" s="1">
        <f>IF(tbl_Subscriptions[[#This Row],[Cancel_Date]]="","",EOMONTH(tbl_Subscriptions[[#This Row],[Cancel_Date]],0))</f>
        <v>44316</v>
      </c>
    </row>
    <row r="2133" spans="1:10" x14ac:dyDescent="0.25">
      <c r="A2133" t="s">
        <v>4163</v>
      </c>
      <c r="B2133" t="s">
        <v>1422</v>
      </c>
      <c r="C2133" t="s">
        <v>2034</v>
      </c>
      <c r="D2133" s="1">
        <v>44691</v>
      </c>
      <c r="E2133">
        <v>44833</v>
      </c>
      <c r="F2133">
        <v>44833</v>
      </c>
      <c r="G2133" t="s">
        <v>2041</v>
      </c>
      <c r="H2133" t="b">
        <v>1</v>
      </c>
      <c r="I2133" s="1">
        <f>EOMONTH(tbl_Subscriptions[[#This Row],[Start_Date]],0)</f>
        <v>44712</v>
      </c>
      <c r="J2133" s="1">
        <f>IF(tbl_Subscriptions[[#This Row],[Cancel_Date]]="","",EOMONTH(tbl_Subscriptions[[#This Row],[Cancel_Date]],0))</f>
        <v>44834</v>
      </c>
    </row>
    <row r="2134" spans="1:10" x14ac:dyDescent="0.25">
      <c r="A2134" t="s">
        <v>4164</v>
      </c>
      <c r="B2134" t="s">
        <v>383</v>
      </c>
      <c r="C2134" t="s">
        <v>2034</v>
      </c>
      <c r="D2134" s="1">
        <v>44304</v>
      </c>
      <c r="H2134" t="b">
        <v>0</v>
      </c>
      <c r="I2134" s="1">
        <f>EOMONTH(tbl_Subscriptions[[#This Row],[Start_Date]],0)</f>
        <v>44316</v>
      </c>
      <c r="J2134" s="1" t="str">
        <f>IF(tbl_Subscriptions[[#This Row],[Cancel_Date]]="","",EOMONTH(tbl_Subscriptions[[#This Row],[Cancel_Date]],0))</f>
        <v/>
      </c>
    </row>
    <row r="2135" spans="1:10" x14ac:dyDescent="0.25">
      <c r="A2135" t="s">
        <v>4165</v>
      </c>
      <c r="B2135" t="s">
        <v>1644</v>
      </c>
      <c r="C2135" t="s">
        <v>2027</v>
      </c>
      <c r="D2135" s="1">
        <v>44499</v>
      </c>
      <c r="E2135">
        <v>44628</v>
      </c>
      <c r="F2135">
        <v>44628</v>
      </c>
      <c r="G2135" t="s">
        <v>2037</v>
      </c>
      <c r="H2135" t="b">
        <v>0</v>
      </c>
      <c r="I2135" s="1">
        <f>EOMONTH(tbl_Subscriptions[[#This Row],[Start_Date]],0)</f>
        <v>44500</v>
      </c>
      <c r="J2135" s="1">
        <f>IF(tbl_Subscriptions[[#This Row],[Cancel_Date]]="","",EOMONTH(tbl_Subscriptions[[#This Row],[Cancel_Date]],0))</f>
        <v>44651</v>
      </c>
    </row>
    <row r="2136" spans="1:10" x14ac:dyDescent="0.25">
      <c r="A2136" t="s">
        <v>4166</v>
      </c>
      <c r="B2136" t="s">
        <v>1384</v>
      </c>
      <c r="C2136" t="s">
        <v>2027</v>
      </c>
      <c r="D2136" s="1">
        <v>44622</v>
      </c>
      <c r="H2136" t="b">
        <v>0</v>
      </c>
      <c r="I2136" s="1">
        <f>EOMONTH(tbl_Subscriptions[[#This Row],[Start_Date]],0)</f>
        <v>44651</v>
      </c>
      <c r="J2136" s="1" t="str">
        <f>IF(tbl_Subscriptions[[#This Row],[Cancel_Date]]="","",EOMONTH(tbl_Subscriptions[[#This Row],[Cancel_Date]],0))</f>
        <v/>
      </c>
    </row>
    <row r="2137" spans="1:10" x14ac:dyDescent="0.25">
      <c r="A2137" t="s">
        <v>4167</v>
      </c>
      <c r="B2137" t="s">
        <v>1902</v>
      </c>
      <c r="C2137" t="s">
        <v>2034</v>
      </c>
      <c r="D2137" s="1">
        <v>44284</v>
      </c>
      <c r="H2137" t="b">
        <v>0</v>
      </c>
      <c r="I2137" s="1">
        <f>EOMONTH(tbl_Subscriptions[[#This Row],[Start_Date]],0)</f>
        <v>44286</v>
      </c>
      <c r="J2137" s="1" t="str">
        <f>IF(tbl_Subscriptions[[#This Row],[Cancel_Date]]="","",EOMONTH(tbl_Subscriptions[[#This Row],[Cancel_Date]],0))</f>
        <v/>
      </c>
    </row>
    <row r="2138" spans="1:10" x14ac:dyDescent="0.25">
      <c r="A2138" t="s">
        <v>4168</v>
      </c>
      <c r="B2138" t="s">
        <v>1834</v>
      </c>
      <c r="C2138" t="s">
        <v>2034</v>
      </c>
      <c r="D2138" s="1">
        <v>44315</v>
      </c>
      <c r="H2138" t="b">
        <v>1</v>
      </c>
      <c r="I2138" s="1">
        <f>EOMONTH(tbl_Subscriptions[[#This Row],[Start_Date]],0)</f>
        <v>44316</v>
      </c>
      <c r="J2138" s="1" t="str">
        <f>IF(tbl_Subscriptions[[#This Row],[Cancel_Date]]="","",EOMONTH(tbl_Subscriptions[[#This Row],[Cancel_Date]],0))</f>
        <v/>
      </c>
    </row>
    <row r="2139" spans="1:10" x14ac:dyDescent="0.25">
      <c r="A2139" t="s">
        <v>4169</v>
      </c>
      <c r="B2139" t="s">
        <v>1263</v>
      </c>
      <c r="C2139" t="s">
        <v>2027</v>
      </c>
      <c r="D2139" s="1">
        <v>45048</v>
      </c>
      <c r="E2139">
        <v>45120</v>
      </c>
      <c r="F2139">
        <v>45120</v>
      </c>
      <c r="G2139" t="s">
        <v>2037</v>
      </c>
      <c r="H2139" t="b">
        <v>0</v>
      </c>
      <c r="I2139" s="1">
        <f>EOMONTH(tbl_Subscriptions[[#This Row],[Start_Date]],0)</f>
        <v>45077</v>
      </c>
      <c r="J2139" s="1">
        <f>IF(tbl_Subscriptions[[#This Row],[Cancel_Date]]="","",EOMONTH(tbl_Subscriptions[[#This Row],[Cancel_Date]],0))</f>
        <v>45138</v>
      </c>
    </row>
    <row r="2140" spans="1:10" x14ac:dyDescent="0.25">
      <c r="A2140" t="s">
        <v>4170</v>
      </c>
      <c r="B2140" t="s">
        <v>91</v>
      </c>
      <c r="C2140" t="s">
        <v>2031</v>
      </c>
      <c r="D2140" s="1">
        <v>44944</v>
      </c>
      <c r="H2140" t="b">
        <v>0</v>
      </c>
      <c r="I2140" s="1">
        <f>EOMONTH(tbl_Subscriptions[[#This Row],[Start_Date]],0)</f>
        <v>44957</v>
      </c>
      <c r="J2140" s="1" t="str">
        <f>IF(tbl_Subscriptions[[#This Row],[Cancel_Date]]="","",EOMONTH(tbl_Subscriptions[[#This Row],[Cancel_Date]],0))</f>
        <v/>
      </c>
    </row>
    <row r="2141" spans="1:10" x14ac:dyDescent="0.25">
      <c r="A2141" t="s">
        <v>4171</v>
      </c>
      <c r="B2141" t="s">
        <v>1788</v>
      </c>
      <c r="C2141" t="s">
        <v>2034</v>
      </c>
      <c r="D2141" s="1">
        <v>44342</v>
      </c>
      <c r="H2141" t="b">
        <v>0</v>
      </c>
      <c r="I2141" s="1">
        <f>EOMONTH(tbl_Subscriptions[[#This Row],[Start_Date]],0)</f>
        <v>44347</v>
      </c>
      <c r="J2141" s="1" t="str">
        <f>IF(tbl_Subscriptions[[#This Row],[Cancel_Date]]="","",EOMONTH(tbl_Subscriptions[[#This Row],[Cancel_Date]],0))</f>
        <v/>
      </c>
    </row>
    <row r="2142" spans="1:10" x14ac:dyDescent="0.25">
      <c r="A2142" t="s">
        <v>4172</v>
      </c>
      <c r="B2142" t="s">
        <v>1814</v>
      </c>
      <c r="C2142" t="s">
        <v>2034</v>
      </c>
      <c r="D2142" s="1">
        <v>44553</v>
      </c>
      <c r="H2142" t="b">
        <v>0</v>
      </c>
      <c r="I2142" s="1">
        <f>EOMONTH(tbl_Subscriptions[[#This Row],[Start_Date]],0)</f>
        <v>44561</v>
      </c>
      <c r="J2142" s="1" t="str">
        <f>IF(tbl_Subscriptions[[#This Row],[Cancel_Date]]="","",EOMONTH(tbl_Subscriptions[[#This Row],[Cancel_Date]],0))</f>
        <v/>
      </c>
    </row>
    <row r="2143" spans="1:10" x14ac:dyDescent="0.25">
      <c r="A2143" t="s">
        <v>4173</v>
      </c>
      <c r="B2143" t="s">
        <v>1667</v>
      </c>
      <c r="C2143" t="s">
        <v>2034</v>
      </c>
      <c r="D2143" s="1">
        <v>44516</v>
      </c>
      <c r="H2143" t="b">
        <v>0</v>
      </c>
      <c r="I2143" s="1">
        <f>EOMONTH(tbl_Subscriptions[[#This Row],[Start_Date]],0)</f>
        <v>44530</v>
      </c>
      <c r="J2143" s="1" t="str">
        <f>IF(tbl_Subscriptions[[#This Row],[Cancel_Date]]="","",EOMONTH(tbl_Subscriptions[[#This Row],[Cancel_Date]],0))</f>
        <v/>
      </c>
    </row>
    <row r="2144" spans="1:10" x14ac:dyDescent="0.25">
      <c r="A2144" t="s">
        <v>4174</v>
      </c>
      <c r="B2144" t="s">
        <v>1088</v>
      </c>
      <c r="C2144" t="s">
        <v>2027</v>
      </c>
      <c r="D2144" s="1">
        <v>44548</v>
      </c>
      <c r="H2144" t="b">
        <v>1</v>
      </c>
      <c r="I2144" s="1">
        <f>EOMONTH(tbl_Subscriptions[[#This Row],[Start_Date]],0)</f>
        <v>44561</v>
      </c>
      <c r="J2144" s="1" t="str">
        <f>IF(tbl_Subscriptions[[#This Row],[Cancel_Date]]="","",EOMONTH(tbl_Subscriptions[[#This Row],[Cancel_Date]],0))</f>
        <v/>
      </c>
    </row>
    <row r="2145" spans="1:10" x14ac:dyDescent="0.25">
      <c r="A2145" t="s">
        <v>4175</v>
      </c>
      <c r="B2145" t="s">
        <v>1546</v>
      </c>
      <c r="C2145" t="s">
        <v>2027</v>
      </c>
      <c r="D2145" s="1">
        <v>44663</v>
      </c>
      <c r="H2145" t="b">
        <v>0</v>
      </c>
      <c r="I2145" s="1">
        <f>EOMONTH(tbl_Subscriptions[[#This Row],[Start_Date]],0)</f>
        <v>44681</v>
      </c>
      <c r="J2145" s="1" t="str">
        <f>IF(tbl_Subscriptions[[#This Row],[Cancel_Date]]="","",EOMONTH(tbl_Subscriptions[[#This Row],[Cancel_Date]],0))</f>
        <v/>
      </c>
    </row>
    <row r="2146" spans="1:10" x14ac:dyDescent="0.25">
      <c r="A2146" t="s">
        <v>4176</v>
      </c>
      <c r="B2146" t="s">
        <v>292</v>
      </c>
      <c r="C2146" t="s">
        <v>2034</v>
      </c>
      <c r="D2146" s="1">
        <v>45000</v>
      </c>
      <c r="H2146" t="b">
        <v>0</v>
      </c>
      <c r="I2146" s="1">
        <f>EOMONTH(tbl_Subscriptions[[#This Row],[Start_Date]],0)</f>
        <v>45016</v>
      </c>
      <c r="J2146" s="1" t="str">
        <f>IF(tbl_Subscriptions[[#This Row],[Cancel_Date]]="","",EOMONTH(tbl_Subscriptions[[#This Row],[Cancel_Date]],0))</f>
        <v/>
      </c>
    </row>
    <row r="2147" spans="1:10" x14ac:dyDescent="0.25">
      <c r="A2147" t="s">
        <v>4177</v>
      </c>
      <c r="B2147" t="s">
        <v>1597</v>
      </c>
      <c r="C2147" t="s">
        <v>2027</v>
      </c>
      <c r="D2147" s="1">
        <v>44408</v>
      </c>
      <c r="H2147" t="b">
        <v>0</v>
      </c>
      <c r="I2147" s="1">
        <f>EOMONTH(tbl_Subscriptions[[#This Row],[Start_Date]],0)</f>
        <v>44408</v>
      </c>
      <c r="J2147" s="1" t="str">
        <f>IF(tbl_Subscriptions[[#This Row],[Cancel_Date]]="","",EOMONTH(tbl_Subscriptions[[#This Row],[Cancel_Date]],0))</f>
        <v/>
      </c>
    </row>
    <row r="2148" spans="1:10" x14ac:dyDescent="0.25">
      <c r="A2148" t="s">
        <v>4178</v>
      </c>
      <c r="B2148" t="s">
        <v>226</v>
      </c>
      <c r="C2148" t="s">
        <v>2027</v>
      </c>
      <c r="D2148" s="1">
        <v>44730</v>
      </c>
      <c r="E2148">
        <v>44944</v>
      </c>
      <c r="F2148">
        <v>44944</v>
      </c>
      <c r="G2148" t="s">
        <v>2041</v>
      </c>
      <c r="H2148" t="b">
        <v>0</v>
      </c>
      <c r="I2148" s="1">
        <f>EOMONTH(tbl_Subscriptions[[#This Row],[Start_Date]],0)</f>
        <v>44742</v>
      </c>
      <c r="J2148" s="1">
        <f>IF(tbl_Subscriptions[[#This Row],[Cancel_Date]]="","",EOMONTH(tbl_Subscriptions[[#This Row],[Cancel_Date]],0))</f>
        <v>44957</v>
      </c>
    </row>
    <row r="2149" spans="1:10" x14ac:dyDescent="0.25">
      <c r="A2149" t="s">
        <v>4179</v>
      </c>
      <c r="B2149" t="s">
        <v>1971</v>
      </c>
      <c r="C2149" t="s">
        <v>2034</v>
      </c>
      <c r="D2149" s="1">
        <v>44691</v>
      </c>
      <c r="E2149">
        <v>44939</v>
      </c>
      <c r="F2149">
        <v>44939</v>
      </c>
      <c r="G2149" t="s">
        <v>2041</v>
      </c>
      <c r="H2149" t="b">
        <v>0</v>
      </c>
      <c r="I2149" s="1">
        <f>EOMONTH(tbl_Subscriptions[[#This Row],[Start_Date]],0)</f>
        <v>44712</v>
      </c>
      <c r="J2149" s="1">
        <f>IF(tbl_Subscriptions[[#This Row],[Cancel_Date]]="","",EOMONTH(tbl_Subscriptions[[#This Row],[Cancel_Date]],0))</f>
        <v>44957</v>
      </c>
    </row>
    <row r="2150" spans="1:10" x14ac:dyDescent="0.25">
      <c r="A2150" t="s">
        <v>4180</v>
      </c>
      <c r="B2150" t="s">
        <v>1903</v>
      </c>
      <c r="C2150" t="s">
        <v>2027</v>
      </c>
      <c r="D2150" s="1">
        <v>44553</v>
      </c>
      <c r="H2150" t="b">
        <v>0</v>
      </c>
      <c r="I2150" s="1">
        <f>EOMONTH(tbl_Subscriptions[[#This Row],[Start_Date]],0)</f>
        <v>44561</v>
      </c>
      <c r="J2150" s="1" t="str">
        <f>IF(tbl_Subscriptions[[#This Row],[Cancel_Date]]="","",EOMONTH(tbl_Subscriptions[[#This Row],[Cancel_Date]],0))</f>
        <v/>
      </c>
    </row>
    <row r="2151" spans="1:10" x14ac:dyDescent="0.25">
      <c r="A2151" t="s">
        <v>4181</v>
      </c>
      <c r="B2151" t="s">
        <v>1657</v>
      </c>
      <c r="C2151" t="s">
        <v>2031</v>
      </c>
      <c r="D2151" s="1">
        <v>44684</v>
      </c>
      <c r="E2151">
        <v>44890</v>
      </c>
      <c r="F2151">
        <v>44890</v>
      </c>
      <c r="G2151" t="s">
        <v>2041</v>
      </c>
      <c r="H2151" t="b">
        <v>1</v>
      </c>
      <c r="I2151" s="1">
        <f>EOMONTH(tbl_Subscriptions[[#This Row],[Start_Date]],0)</f>
        <v>44712</v>
      </c>
      <c r="J2151" s="1">
        <f>IF(tbl_Subscriptions[[#This Row],[Cancel_Date]]="","",EOMONTH(tbl_Subscriptions[[#This Row],[Cancel_Date]],0))</f>
        <v>44895</v>
      </c>
    </row>
    <row r="2152" spans="1:10" x14ac:dyDescent="0.25">
      <c r="A2152" t="s">
        <v>4182</v>
      </c>
      <c r="B2152" t="s">
        <v>142</v>
      </c>
      <c r="C2152" t="s">
        <v>2027</v>
      </c>
      <c r="D2152" s="1">
        <v>44296</v>
      </c>
      <c r="E2152">
        <v>44554</v>
      </c>
      <c r="F2152">
        <v>44554</v>
      </c>
      <c r="G2152" t="s">
        <v>2037</v>
      </c>
      <c r="H2152" t="b">
        <v>0</v>
      </c>
      <c r="I2152" s="1">
        <f>EOMONTH(tbl_Subscriptions[[#This Row],[Start_Date]],0)</f>
        <v>44316</v>
      </c>
      <c r="J2152" s="1">
        <f>IF(tbl_Subscriptions[[#This Row],[Cancel_Date]]="","",EOMONTH(tbl_Subscriptions[[#This Row],[Cancel_Date]],0))</f>
        <v>44561</v>
      </c>
    </row>
    <row r="2153" spans="1:10" x14ac:dyDescent="0.25">
      <c r="A2153" t="s">
        <v>4183</v>
      </c>
      <c r="B2153" t="s">
        <v>1052</v>
      </c>
      <c r="C2153" t="s">
        <v>2027</v>
      </c>
      <c r="D2153" s="1">
        <v>44645</v>
      </c>
      <c r="E2153">
        <v>44902</v>
      </c>
      <c r="F2153">
        <v>44902</v>
      </c>
      <c r="G2153" t="s">
        <v>2037</v>
      </c>
      <c r="H2153" t="b">
        <v>0</v>
      </c>
      <c r="I2153" s="1">
        <f>EOMONTH(tbl_Subscriptions[[#This Row],[Start_Date]],0)</f>
        <v>44651</v>
      </c>
      <c r="J2153" s="1">
        <f>IF(tbl_Subscriptions[[#This Row],[Cancel_Date]]="","",EOMONTH(tbl_Subscriptions[[#This Row],[Cancel_Date]],0))</f>
        <v>44926</v>
      </c>
    </row>
    <row r="2154" spans="1:10" x14ac:dyDescent="0.25">
      <c r="A2154" t="s">
        <v>4184</v>
      </c>
      <c r="B2154" t="s">
        <v>1371</v>
      </c>
      <c r="C2154" t="s">
        <v>2034</v>
      </c>
      <c r="D2154" s="1">
        <v>44936</v>
      </c>
      <c r="H2154" t="b">
        <v>0</v>
      </c>
      <c r="I2154" s="1">
        <f>EOMONTH(tbl_Subscriptions[[#This Row],[Start_Date]],0)</f>
        <v>44957</v>
      </c>
      <c r="J2154" s="1" t="str">
        <f>IF(tbl_Subscriptions[[#This Row],[Cancel_Date]]="","",EOMONTH(tbl_Subscriptions[[#This Row],[Cancel_Date]],0))</f>
        <v/>
      </c>
    </row>
    <row r="2155" spans="1:10" x14ac:dyDescent="0.25">
      <c r="A2155" t="s">
        <v>4185</v>
      </c>
      <c r="B2155" t="s">
        <v>1229</v>
      </c>
      <c r="C2155" t="s">
        <v>2034</v>
      </c>
      <c r="D2155" s="1">
        <v>44910</v>
      </c>
      <c r="H2155" t="b">
        <v>0</v>
      </c>
      <c r="I2155" s="1">
        <f>EOMONTH(tbl_Subscriptions[[#This Row],[Start_Date]],0)</f>
        <v>44926</v>
      </c>
      <c r="J2155" s="1" t="str">
        <f>IF(tbl_Subscriptions[[#This Row],[Cancel_Date]]="","",EOMONTH(tbl_Subscriptions[[#This Row],[Cancel_Date]],0))</f>
        <v/>
      </c>
    </row>
    <row r="2156" spans="1:10" x14ac:dyDescent="0.25">
      <c r="A2156" t="s">
        <v>4186</v>
      </c>
      <c r="B2156" t="s">
        <v>561</v>
      </c>
      <c r="C2156" t="s">
        <v>2031</v>
      </c>
      <c r="D2156" s="1">
        <v>44660</v>
      </c>
      <c r="E2156">
        <v>44907</v>
      </c>
      <c r="F2156">
        <v>44907</v>
      </c>
      <c r="G2156" t="s">
        <v>2037</v>
      </c>
      <c r="H2156" t="b">
        <v>1</v>
      </c>
      <c r="I2156" s="1">
        <f>EOMONTH(tbl_Subscriptions[[#This Row],[Start_Date]],0)</f>
        <v>44681</v>
      </c>
      <c r="J2156" s="1">
        <f>IF(tbl_Subscriptions[[#This Row],[Cancel_Date]]="","",EOMONTH(tbl_Subscriptions[[#This Row],[Cancel_Date]],0))</f>
        <v>44926</v>
      </c>
    </row>
    <row r="2157" spans="1:10" x14ac:dyDescent="0.25">
      <c r="A2157" t="s">
        <v>4187</v>
      </c>
      <c r="B2157" t="s">
        <v>1710</v>
      </c>
      <c r="C2157" t="s">
        <v>2027</v>
      </c>
      <c r="D2157" s="1">
        <v>44523</v>
      </c>
      <c r="H2157" t="b">
        <v>0</v>
      </c>
      <c r="I2157" s="1">
        <f>EOMONTH(tbl_Subscriptions[[#This Row],[Start_Date]],0)</f>
        <v>44530</v>
      </c>
      <c r="J2157" s="1" t="str">
        <f>IF(tbl_Subscriptions[[#This Row],[Cancel_Date]]="","",EOMONTH(tbl_Subscriptions[[#This Row],[Cancel_Date]],0))</f>
        <v/>
      </c>
    </row>
    <row r="2158" spans="1:10" x14ac:dyDescent="0.25">
      <c r="A2158" t="s">
        <v>4188</v>
      </c>
      <c r="B2158" t="s">
        <v>78</v>
      </c>
      <c r="C2158" t="s">
        <v>2031</v>
      </c>
      <c r="D2158" s="1">
        <v>44265</v>
      </c>
      <c r="E2158">
        <v>44339</v>
      </c>
      <c r="F2158">
        <v>44339</v>
      </c>
      <c r="G2158" t="s">
        <v>2028</v>
      </c>
      <c r="H2158" t="b">
        <v>0</v>
      </c>
      <c r="I2158" s="1">
        <f>EOMONTH(tbl_Subscriptions[[#This Row],[Start_Date]],0)</f>
        <v>44286</v>
      </c>
      <c r="J2158" s="1">
        <f>IF(tbl_Subscriptions[[#This Row],[Cancel_Date]]="","",EOMONTH(tbl_Subscriptions[[#This Row],[Cancel_Date]],0))</f>
        <v>44347</v>
      </c>
    </row>
    <row r="2159" spans="1:10" x14ac:dyDescent="0.25">
      <c r="A2159" t="s">
        <v>4189</v>
      </c>
      <c r="B2159" t="s">
        <v>1803</v>
      </c>
      <c r="C2159" t="s">
        <v>2031</v>
      </c>
      <c r="D2159" s="1">
        <v>44504</v>
      </c>
      <c r="E2159">
        <v>44777</v>
      </c>
      <c r="F2159">
        <v>44777</v>
      </c>
      <c r="G2159" t="s">
        <v>2037</v>
      </c>
      <c r="H2159" t="b">
        <v>0</v>
      </c>
      <c r="I2159" s="1">
        <f>EOMONTH(tbl_Subscriptions[[#This Row],[Start_Date]],0)</f>
        <v>44530</v>
      </c>
      <c r="J2159" s="1">
        <f>IF(tbl_Subscriptions[[#This Row],[Cancel_Date]]="","",EOMONTH(tbl_Subscriptions[[#This Row],[Cancel_Date]],0))</f>
        <v>44804</v>
      </c>
    </row>
    <row r="2160" spans="1:10" x14ac:dyDescent="0.25">
      <c r="A2160" t="s">
        <v>4190</v>
      </c>
      <c r="B2160" t="s">
        <v>917</v>
      </c>
      <c r="C2160" t="s">
        <v>2034</v>
      </c>
      <c r="D2160" s="1">
        <v>44242</v>
      </c>
      <c r="H2160" t="b">
        <v>0</v>
      </c>
      <c r="I2160" s="1">
        <f>EOMONTH(tbl_Subscriptions[[#This Row],[Start_Date]],0)</f>
        <v>44255</v>
      </c>
      <c r="J2160" s="1" t="str">
        <f>IF(tbl_Subscriptions[[#This Row],[Cancel_Date]]="","",EOMONTH(tbl_Subscriptions[[#This Row],[Cancel_Date]],0))</f>
        <v/>
      </c>
    </row>
    <row r="2161" spans="1:10" x14ac:dyDescent="0.25">
      <c r="A2161" t="s">
        <v>4191</v>
      </c>
      <c r="B2161" t="s">
        <v>904</v>
      </c>
      <c r="C2161" t="s">
        <v>2027</v>
      </c>
      <c r="D2161" s="1">
        <v>45026</v>
      </c>
      <c r="E2161">
        <v>45248</v>
      </c>
      <c r="F2161">
        <v>45248</v>
      </c>
      <c r="G2161" t="s">
        <v>2028</v>
      </c>
      <c r="H2161" t="b">
        <v>0</v>
      </c>
      <c r="I2161" s="1">
        <f>EOMONTH(tbl_Subscriptions[[#This Row],[Start_Date]],0)</f>
        <v>45046</v>
      </c>
      <c r="J2161" s="1">
        <f>IF(tbl_Subscriptions[[#This Row],[Cancel_Date]]="","",EOMONTH(tbl_Subscriptions[[#This Row],[Cancel_Date]],0))</f>
        <v>45260</v>
      </c>
    </row>
    <row r="2162" spans="1:10" x14ac:dyDescent="0.25">
      <c r="A2162" t="s">
        <v>4192</v>
      </c>
      <c r="B2162" t="s">
        <v>1993</v>
      </c>
      <c r="C2162" t="s">
        <v>2034</v>
      </c>
      <c r="D2162" s="1">
        <v>44924</v>
      </c>
      <c r="E2162">
        <v>45093</v>
      </c>
      <c r="F2162">
        <v>45093</v>
      </c>
      <c r="G2162" t="s">
        <v>2041</v>
      </c>
      <c r="H2162" t="b">
        <v>0</v>
      </c>
      <c r="I2162" s="1">
        <f>EOMONTH(tbl_Subscriptions[[#This Row],[Start_Date]],0)</f>
        <v>44926</v>
      </c>
      <c r="J2162" s="1">
        <f>IF(tbl_Subscriptions[[#This Row],[Cancel_Date]]="","",EOMONTH(tbl_Subscriptions[[#This Row],[Cancel_Date]],0))</f>
        <v>45107</v>
      </c>
    </row>
    <row r="2163" spans="1:10" x14ac:dyDescent="0.25">
      <c r="A2163" t="s">
        <v>4193</v>
      </c>
      <c r="B2163" t="s">
        <v>800</v>
      </c>
      <c r="C2163" t="s">
        <v>2031</v>
      </c>
      <c r="D2163" s="1">
        <v>44314</v>
      </c>
      <c r="E2163">
        <v>44580</v>
      </c>
      <c r="F2163">
        <v>44580</v>
      </c>
      <c r="G2163" t="s">
        <v>2037</v>
      </c>
      <c r="H2163" t="b">
        <v>0</v>
      </c>
      <c r="I2163" s="1">
        <f>EOMONTH(tbl_Subscriptions[[#This Row],[Start_Date]],0)</f>
        <v>44316</v>
      </c>
      <c r="J2163" s="1">
        <f>IF(tbl_Subscriptions[[#This Row],[Cancel_Date]]="","",EOMONTH(tbl_Subscriptions[[#This Row],[Cancel_Date]],0))</f>
        <v>44592</v>
      </c>
    </row>
    <row r="2164" spans="1:10" x14ac:dyDescent="0.25">
      <c r="A2164" t="s">
        <v>4194</v>
      </c>
      <c r="B2164" t="s">
        <v>460</v>
      </c>
      <c r="C2164" t="s">
        <v>2031</v>
      </c>
      <c r="D2164" s="1">
        <v>44220</v>
      </c>
      <c r="H2164" t="b">
        <v>0</v>
      </c>
      <c r="I2164" s="1">
        <f>EOMONTH(tbl_Subscriptions[[#This Row],[Start_Date]],0)</f>
        <v>44227</v>
      </c>
      <c r="J2164" s="1" t="str">
        <f>IF(tbl_Subscriptions[[#This Row],[Cancel_Date]]="","",EOMONTH(tbl_Subscriptions[[#This Row],[Cancel_Date]],0))</f>
        <v/>
      </c>
    </row>
    <row r="2165" spans="1:10" x14ac:dyDescent="0.25">
      <c r="A2165" t="s">
        <v>4195</v>
      </c>
      <c r="B2165" t="s">
        <v>1259</v>
      </c>
      <c r="C2165" t="s">
        <v>2034</v>
      </c>
      <c r="D2165" s="1">
        <v>45066</v>
      </c>
      <c r="H2165" t="b">
        <v>0</v>
      </c>
      <c r="I2165" s="1">
        <f>EOMONTH(tbl_Subscriptions[[#This Row],[Start_Date]],0)</f>
        <v>45077</v>
      </c>
      <c r="J2165" s="1" t="str">
        <f>IF(tbl_Subscriptions[[#This Row],[Cancel_Date]]="","",EOMONTH(tbl_Subscriptions[[#This Row],[Cancel_Date]],0))</f>
        <v/>
      </c>
    </row>
    <row r="2166" spans="1:10" x14ac:dyDescent="0.25">
      <c r="A2166" t="s">
        <v>4196</v>
      </c>
      <c r="B2166" t="s">
        <v>929</v>
      </c>
      <c r="C2166" t="s">
        <v>2034</v>
      </c>
      <c r="D2166" s="1">
        <v>44548</v>
      </c>
      <c r="E2166">
        <v>44773</v>
      </c>
      <c r="F2166">
        <v>44773</v>
      </c>
      <c r="G2166" t="s">
        <v>2041</v>
      </c>
      <c r="H2166" t="b">
        <v>0</v>
      </c>
      <c r="I2166" s="1">
        <f>EOMONTH(tbl_Subscriptions[[#This Row],[Start_Date]],0)</f>
        <v>44561</v>
      </c>
      <c r="J2166" s="1">
        <f>IF(tbl_Subscriptions[[#This Row],[Cancel_Date]]="","",EOMONTH(tbl_Subscriptions[[#This Row],[Cancel_Date]],0))</f>
        <v>44773</v>
      </c>
    </row>
    <row r="2167" spans="1:10" x14ac:dyDescent="0.25">
      <c r="A2167" t="s">
        <v>4197</v>
      </c>
      <c r="B2167" t="s">
        <v>1044</v>
      </c>
      <c r="C2167" t="s">
        <v>2034</v>
      </c>
      <c r="D2167" s="1">
        <v>44860</v>
      </c>
      <c r="H2167" t="b">
        <v>0</v>
      </c>
      <c r="I2167" s="1">
        <f>EOMONTH(tbl_Subscriptions[[#This Row],[Start_Date]],0)</f>
        <v>44865</v>
      </c>
      <c r="J2167" s="1" t="str">
        <f>IF(tbl_Subscriptions[[#This Row],[Cancel_Date]]="","",EOMONTH(tbl_Subscriptions[[#This Row],[Cancel_Date]],0))</f>
        <v/>
      </c>
    </row>
    <row r="2168" spans="1:10" x14ac:dyDescent="0.25">
      <c r="A2168" t="s">
        <v>4198</v>
      </c>
      <c r="B2168" t="s">
        <v>1578</v>
      </c>
      <c r="C2168" t="s">
        <v>2034</v>
      </c>
      <c r="D2168" s="1">
        <v>44308</v>
      </c>
      <c r="E2168">
        <v>44492</v>
      </c>
      <c r="F2168">
        <v>44492</v>
      </c>
      <c r="G2168" t="s">
        <v>2037</v>
      </c>
      <c r="H2168" t="b">
        <v>0</v>
      </c>
      <c r="I2168" s="1">
        <f>EOMONTH(tbl_Subscriptions[[#This Row],[Start_Date]],0)</f>
        <v>44316</v>
      </c>
      <c r="J2168" s="1">
        <f>IF(tbl_Subscriptions[[#This Row],[Cancel_Date]]="","",EOMONTH(tbl_Subscriptions[[#This Row],[Cancel_Date]],0))</f>
        <v>44500</v>
      </c>
    </row>
    <row r="2169" spans="1:10" x14ac:dyDescent="0.25">
      <c r="A2169" t="s">
        <v>4199</v>
      </c>
      <c r="B2169" t="s">
        <v>1760</v>
      </c>
      <c r="C2169" t="s">
        <v>2034</v>
      </c>
      <c r="D2169" s="1">
        <v>44890</v>
      </c>
      <c r="E2169">
        <v>45157</v>
      </c>
      <c r="F2169">
        <v>45157</v>
      </c>
      <c r="G2169" t="s">
        <v>2028</v>
      </c>
      <c r="H2169" t="b">
        <v>0</v>
      </c>
      <c r="I2169" s="1">
        <f>EOMONTH(tbl_Subscriptions[[#This Row],[Start_Date]],0)</f>
        <v>44895</v>
      </c>
      <c r="J2169" s="1">
        <f>IF(tbl_Subscriptions[[#This Row],[Cancel_Date]]="","",EOMONTH(tbl_Subscriptions[[#This Row],[Cancel_Date]],0))</f>
        <v>45169</v>
      </c>
    </row>
    <row r="2170" spans="1:10" x14ac:dyDescent="0.25">
      <c r="A2170" t="s">
        <v>4200</v>
      </c>
      <c r="B2170" t="s">
        <v>850</v>
      </c>
      <c r="C2170" t="s">
        <v>2031</v>
      </c>
      <c r="D2170" s="1">
        <v>45016</v>
      </c>
      <c r="E2170">
        <v>45047</v>
      </c>
      <c r="F2170">
        <v>45047</v>
      </c>
      <c r="G2170" t="s">
        <v>2028</v>
      </c>
      <c r="H2170" t="b">
        <v>1</v>
      </c>
      <c r="I2170" s="1">
        <f>EOMONTH(tbl_Subscriptions[[#This Row],[Start_Date]],0)</f>
        <v>45016</v>
      </c>
      <c r="J2170" s="1">
        <f>IF(tbl_Subscriptions[[#This Row],[Cancel_Date]]="","",EOMONTH(tbl_Subscriptions[[#This Row],[Cancel_Date]],0))</f>
        <v>45077</v>
      </c>
    </row>
    <row r="2171" spans="1:10" x14ac:dyDescent="0.25">
      <c r="A2171" t="s">
        <v>4201</v>
      </c>
      <c r="B2171" t="s">
        <v>1026</v>
      </c>
      <c r="C2171" t="s">
        <v>2034</v>
      </c>
      <c r="D2171" s="1">
        <v>44365</v>
      </c>
      <c r="E2171">
        <v>44636</v>
      </c>
      <c r="F2171">
        <v>44636</v>
      </c>
      <c r="G2171" t="s">
        <v>2028</v>
      </c>
      <c r="H2171" t="b">
        <v>0</v>
      </c>
      <c r="I2171" s="1">
        <f>EOMONTH(tbl_Subscriptions[[#This Row],[Start_Date]],0)</f>
        <v>44377</v>
      </c>
      <c r="J2171" s="1">
        <f>IF(tbl_Subscriptions[[#This Row],[Cancel_Date]]="","",EOMONTH(tbl_Subscriptions[[#This Row],[Cancel_Date]],0))</f>
        <v>44651</v>
      </c>
    </row>
    <row r="2172" spans="1:10" x14ac:dyDescent="0.25">
      <c r="A2172" t="s">
        <v>4202</v>
      </c>
      <c r="B2172" t="s">
        <v>1753</v>
      </c>
      <c r="C2172" t="s">
        <v>2027</v>
      </c>
      <c r="D2172" s="1">
        <v>44955</v>
      </c>
      <c r="H2172" t="b">
        <v>0</v>
      </c>
      <c r="I2172" s="1">
        <f>EOMONTH(tbl_Subscriptions[[#This Row],[Start_Date]],0)</f>
        <v>44957</v>
      </c>
      <c r="J2172" s="1" t="str">
        <f>IF(tbl_Subscriptions[[#This Row],[Cancel_Date]]="","",EOMONTH(tbl_Subscriptions[[#This Row],[Cancel_Date]],0))</f>
        <v/>
      </c>
    </row>
    <row r="2173" spans="1:10" x14ac:dyDescent="0.25">
      <c r="A2173" t="s">
        <v>4203</v>
      </c>
      <c r="B2173" t="s">
        <v>1398</v>
      </c>
      <c r="C2173" t="s">
        <v>2031</v>
      </c>
      <c r="D2173" s="1">
        <v>44446</v>
      </c>
      <c r="H2173" t="b">
        <v>0</v>
      </c>
      <c r="I2173" s="1">
        <f>EOMONTH(tbl_Subscriptions[[#This Row],[Start_Date]],0)</f>
        <v>44469</v>
      </c>
      <c r="J2173" s="1" t="str">
        <f>IF(tbl_Subscriptions[[#This Row],[Cancel_Date]]="","",EOMONTH(tbl_Subscriptions[[#This Row],[Cancel_Date]],0))</f>
        <v/>
      </c>
    </row>
    <row r="2174" spans="1:10" x14ac:dyDescent="0.25">
      <c r="A2174" t="s">
        <v>4204</v>
      </c>
      <c r="B2174" t="s">
        <v>644</v>
      </c>
      <c r="C2174" t="s">
        <v>2031</v>
      </c>
      <c r="D2174" s="1">
        <v>44725</v>
      </c>
      <c r="H2174" t="b">
        <v>0</v>
      </c>
      <c r="I2174" s="1">
        <f>EOMONTH(tbl_Subscriptions[[#This Row],[Start_Date]],0)</f>
        <v>44742</v>
      </c>
      <c r="J2174" s="1" t="str">
        <f>IF(tbl_Subscriptions[[#This Row],[Cancel_Date]]="","",EOMONTH(tbl_Subscriptions[[#This Row],[Cancel_Date]],0))</f>
        <v/>
      </c>
    </row>
    <row r="2175" spans="1:10" x14ac:dyDescent="0.25">
      <c r="A2175" t="s">
        <v>4205</v>
      </c>
      <c r="B2175" t="s">
        <v>1834</v>
      </c>
      <c r="C2175" t="s">
        <v>2027</v>
      </c>
      <c r="D2175" s="1">
        <v>44375</v>
      </c>
      <c r="H2175" t="b">
        <v>0</v>
      </c>
      <c r="I2175" s="1">
        <f>EOMONTH(tbl_Subscriptions[[#This Row],[Start_Date]],0)</f>
        <v>44377</v>
      </c>
      <c r="J2175" s="1" t="str">
        <f>IF(tbl_Subscriptions[[#This Row],[Cancel_Date]]="","",EOMONTH(tbl_Subscriptions[[#This Row],[Cancel_Date]],0))</f>
        <v/>
      </c>
    </row>
    <row r="2176" spans="1:10" x14ac:dyDescent="0.25">
      <c r="A2176" t="s">
        <v>4206</v>
      </c>
      <c r="B2176" t="s">
        <v>1709</v>
      </c>
      <c r="C2176" t="s">
        <v>2027</v>
      </c>
      <c r="D2176" s="1">
        <v>44762</v>
      </c>
      <c r="H2176" t="b">
        <v>1</v>
      </c>
      <c r="I2176" s="1">
        <f>EOMONTH(tbl_Subscriptions[[#This Row],[Start_Date]],0)</f>
        <v>44773</v>
      </c>
      <c r="J2176" s="1" t="str">
        <f>IF(tbl_Subscriptions[[#This Row],[Cancel_Date]]="","",EOMONTH(tbl_Subscriptions[[#This Row],[Cancel_Date]],0))</f>
        <v/>
      </c>
    </row>
    <row r="2177" spans="1:10" x14ac:dyDescent="0.25">
      <c r="A2177" t="s">
        <v>4207</v>
      </c>
      <c r="B2177" t="s">
        <v>1207</v>
      </c>
      <c r="C2177" t="s">
        <v>2031</v>
      </c>
      <c r="D2177" s="1">
        <v>44360</v>
      </c>
      <c r="E2177">
        <v>44451</v>
      </c>
      <c r="F2177">
        <v>44451</v>
      </c>
      <c r="G2177" t="s">
        <v>2041</v>
      </c>
      <c r="H2177" t="b">
        <v>0</v>
      </c>
      <c r="I2177" s="1">
        <f>EOMONTH(tbl_Subscriptions[[#This Row],[Start_Date]],0)</f>
        <v>44377</v>
      </c>
      <c r="J2177" s="1">
        <f>IF(tbl_Subscriptions[[#This Row],[Cancel_Date]]="","",EOMONTH(tbl_Subscriptions[[#This Row],[Cancel_Date]],0))</f>
        <v>44469</v>
      </c>
    </row>
    <row r="2178" spans="1:10" x14ac:dyDescent="0.25">
      <c r="A2178" t="s">
        <v>4208</v>
      </c>
      <c r="B2178" t="s">
        <v>1016</v>
      </c>
      <c r="C2178" t="s">
        <v>2034</v>
      </c>
      <c r="D2178" s="1">
        <v>44535</v>
      </c>
      <c r="H2178" t="b">
        <v>0</v>
      </c>
      <c r="I2178" s="1">
        <f>EOMONTH(tbl_Subscriptions[[#This Row],[Start_Date]],0)</f>
        <v>44561</v>
      </c>
      <c r="J2178" s="1" t="str">
        <f>IF(tbl_Subscriptions[[#This Row],[Cancel_Date]]="","",EOMONTH(tbl_Subscriptions[[#This Row],[Cancel_Date]],0))</f>
        <v/>
      </c>
    </row>
    <row r="2179" spans="1:10" x14ac:dyDescent="0.25">
      <c r="A2179" t="s">
        <v>4209</v>
      </c>
      <c r="B2179" t="s">
        <v>752</v>
      </c>
      <c r="C2179" t="s">
        <v>2031</v>
      </c>
      <c r="D2179" s="1">
        <v>44770</v>
      </c>
      <c r="H2179" t="b">
        <v>0</v>
      </c>
      <c r="I2179" s="1">
        <f>EOMONTH(tbl_Subscriptions[[#This Row],[Start_Date]],0)</f>
        <v>44773</v>
      </c>
      <c r="J2179" s="1" t="str">
        <f>IF(tbl_Subscriptions[[#This Row],[Cancel_Date]]="","",EOMONTH(tbl_Subscriptions[[#This Row],[Cancel_Date]],0))</f>
        <v/>
      </c>
    </row>
    <row r="2180" spans="1:10" x14ac:dyDescent="0.25">
      <c r="A2180" t="s">
        <v>4210</v>
      </c>
      <c r="B2180" t="s">
        <v>109</v>
      </c>
      <c r="C2180" t="s">
        <v>2031</v>
      </c>
      <c r="D2180" s="1">
        <v>44633</v>
      </c>
      <c r="H2180" t="b">
        <v>0</v>
      </c>
      <c r="I2180" s="1">
        <f>EOMONTH(tbl_Subscriptions[[#This Row],[Start_Date]],0)</f>
        <v>44651</v>
      </c>
      <c r="J2180" s="1" t="str">
        <f>IF(tbl_Subscriptions[[#This Row],[Cancel_Date]]="","",EOMONTH(tbl_Subscriptions[[#This Row],[Cancel_Date]],0))</f>
        <v/>
      </c>
    </row>
    <row r="2181" spans="1:10" x14ac:dyDescent="0.25">
      <c r="A2181" t="s">
        <v>4211</v>
      </c>
      <c r="B2181" t="s">
        <v>185</v>
      </c>
      <c r="C2181" t="s">
        <v>2027</v>
      </c>
      <c r="D2181" s="1">
        <v>44670</v>
      </c>
      <c r="H2181" t="b">
        <v>0</v>
      </c>
      <c r="I2181" s="1">
        <f>EOMONTH(tbl_Subscriptions[[#This Row],[Start_Date]],0)</f>
        <v>44681</v>
      </c>
      <c r="J2181" s="1" t="str">
        <f>IF(tbl_Subscriptions[[#This Row],[Cancel_Date]]="","",EOMONTH(tbl_Subscriptions[[#This Row],[Cancel_Date]],0))</f>
        <v/>
      </c>
    </row>
    <row r="2182" spans="1:10" x14ac:dyDescent="0.25">
      <c r="A2182" t="s">
        <v>4212</v>
      </c>
      <c r="B2182" t="s">
        <v>977</v>
      </c>
      <c r="C2182" t="s">
        <v>2031</v>
      </c>
      <c r="D2182" s="1">
        <v>44434</v>
      </c>
      <c r="H2182" t="b">
        <v>0</v>
      </c>
      <c r="I2182" s="1">
        <f>EOMONTH(tbl_Subscriptions[[#This Row],[Start_Date]],0)</f>
        <v>44439</v>
      </c>
      <c r="J2182" s="1" t="str">
        <f>IF(tbl_Subscriptions[[#This Row],[Cancel_Date]]="","",EOMONTH(tbl_Subscriptions[[#This Row],[Cancel_Date]],0))</f>
        <v/>
      </c>
    </row>
    <row r="2183" spans="1:10" x14ac:dyDescent="0.25">
      <c r="A2183" t="s">
        <v>4213</v>
      </c>
      <c r="B2183" t="s">
        <v>225</v>
      </c>
      <c r="C2183" t="s">
        <v>2034</v>
      </c>
      <c r="D2183" s="1">
        <v>45013</v>
      </c>
      <c r="H2183" t="b">
        <v>0</v>
      </c>
      <c r="I2183" s="1">
        <f>EOMONTH(tbl_Subscriptions[[#This Row],[Start_Date]],0)</f>
        <v>45016</v>
      </c>
      <c r="J2183" s="1" t="str">
        <f>IF(tbl_Subscriptions[[#This Row],[Cancel_Date]]="","",EOMONTH(tbl_Subscriptions[[#This Row],[Cancel_Date]],0))</f>
        <v/>
      </c>
    </row>
    <row r="2184" spans="1:10" x14ac:dyDescent="0.25">
      <c r="A2184" t="s">
        <v>4214</v>
      </c>
      <c r="B2184" t="s">
        <v>1324</v>
      </c>
      <c r="C2184" t="s">
        <v>2027</v>
      </c>
      <c r="D2184" s="1">
        <v>44611</v>
      </c>
      <c r="E2184">
        <v>44884</v>
      </c>
      <c r="F2184">
        <v>44884</v>
      </c>
      <c r="G2184" t="s">
        <v>2037</v>
      </c>
      <c r="H2184" t="b">
        <v>0</v>
      </c>
      <c r="I2184" s="1">
        <f>EOMONTH(tbl_Subscriptions[[#This Row],[Start_Date]],0)</f>
        <v>44620</v>
      </c>
      <c r="J2184" s="1">
        <f>IF(tbl_Subscriptions[[#This Row],[Cancel_Date]]="","",EOMONTH(tbl_Subscriptions[[#This Row],[Cancel_Date]],0))</f>
        <v>44895</v>
      </c>
    </row>
    <row r="2185" spans="1:10" x14ac:dyDescent="0.25">
      <c r="A2185" t="s">
        <v>4215</v>
      </c>
      <c r="B2185" t="s">
        <v>1107</v>
      </c>
      <c r="C2185" t="s">
        <v>2031</v>
      </c>
      <c r="D2185" s="1">
        <v>44841</v>
      </c>
      <c r="H2185" t="b">
        <v>0</v>
      </c>
      <c r="I2185" s="1">
        <f>EOMONTH(tbl_Subscriptions[[#This Row],[Start_Date]],0)</f>
        <v>44865</v>
      </c>
      <c r="J2185" s="1" t="str">
        <f>IF(tbl_Subscriptions[[#This Row],[Cancel_Date]]="","",EOMONTH(tbl_Subscriptions[[#This Row],[Cancel_Date]],0))</f>
        <v/>
      </c>
    </row>
    <row r="2186" spans="1:10" x14ac:dyDescent="0.25">
      <c r="A2186" t="s">
        <v>4216</v>
      </c>
      <c r="B2186" t="s">
        <v>1930</v>
      </c>
      <c r="C2186" t="s">
        <v>2031</v>
      </c>
      <c r="D2186" s="1">
        <v>44385</v>
      </c>
      <c r="H2186" t="b">
        <v>0</v>
      </c>
      <c r="I2186" s="1">
        <f>EOMONTH(tbl_Subscriptions[[#This Row],[Start_Date]],0)</f>
        <v>44408</v>
      </c>
      <c r="J2186" s="1" t="str">
        <f>IF(tbl_Subscriptions[[#This Row],[Cancel_Date]]="","",EOMONTH(tbl_Subscriptions[[#This Row],[Cancel_Date]],0))</f>
        <v/>
      </c>
    </row>
    <row r="2187" spans="1:10" x14ac:dyDescent="0.25">
      <c r="A2187" t="s">
        <v>4217</v>
      </c>
      <c r="B2187" t="s">
        <v>534</v>
      </c>
      <c r="C2187" t="s">
        <v>2034</v>
      </c>
      <c r="D2187" s="1">
        <v>44387</v>
      </c>
      <c r="H2187" t="b">
        <v>0</v>
      </c>
      <c r="I2187" s="1">
        <f>EOMONTH(tbl_Subscriptions[[#This Row],[Start_Date]],0)</f>
        <v>44408</v>
      </c>
      <c r="J2187" s="1" t="str">
        <f>IF(tbl_Subscriptions[[#This Row],[Cancel_Date]]="","",EOMONTH(tbl_Subscriptions[[#This Row],[Cancel_Date]],0))</f>
        <v/>
      </c>
    </row>
    <row r="2188" spans="1:10" x14ac:dyDescent="0.25">
      <c r="A2188" t="s">
        <v>4218</v>
      </c>
      <c r="B2188" t="s">
        <v>1199</v>
      </c>
      <c r="C2188" t="s">
        <v>2031</v>
      </c>
      <c r="D2188" s="1">
        <v>44852</v>
      </c>
      <c r="E2188">
        <v>45014</v>
      </c>
      <c r="F2188">
        <v>45014</v>
      </c>
      <c r="G2188" t="s">
        <v>2028</v>
      </c>
      <c r="H2188" t="b">
        <v>0</v>
      </c>
      <c r="I2188" s="1">
        <f>EOMONTH(tbl_Subscriptions[[#This Row],[Start_Date]],0)</f>
        <v>44865</v>
      </c>
      <c r="J2188" s="1">
        <f>IF(tbl_Subscriptions[[#This Row],[Cancel_Date]]="","",EOMONTH(tbl_Subscriptions[[#This Row],[Cancel_Date]],0))</f>
        <v>45016</v>
      </c>
    </row>
    <row r="2189" spans="1:10" x14ac:dyDescent="0.25">
      <c r="A2189" t="s">
        <v>4219</v>
      </c>
      <c r="B2189" t="s">
        <v>1803</v>
      </c>
      <c r="C2189" t="s">
        <v>2031</v>
      </c>
      <c r="D2189" s="1">
        <v>44870</v>
      </c>
      <c r="H2189" t="b">
        <v>0</v>
      </c>
      <c r="I2189" s="1">
        <f>EOMONTH(tbl_Subscriptions[[#This Row],[Start_Date]],0)</f>
        <v>44895</v>
      </c>
      <c r="J2189" s="1" t="str">
        <f>IF(tbl_Subscriptions[[#This Row],[Cancel_Date]]="","",EOMONTH(tbl_Subscriptions[[#This Row],[Cancel_Date]],0))</f>
        <v/>
      </c>
    </row>
    <row r="2190" spans="1:10" x14ac:dyDescent="0.25">
      <c r="A2190" t="s">
        <v>4220</v>
      </c>
      <c r="B2190" t="s">
        <v>1811</v>
      </c>
      <c r="C2190" t="s">
        <v>2031</v>
      </c>
      <c r="D2190" s="1">
        <v>44639</v>
      </c>
      <c r="E2190">
        <v>44905</v>
      </c>
      <c r="F2190">
        <v>44905</v>
      </c>
      <c r="G2190" t="s">
        <v>2037</v>
      </c>
      <c r="H2190" t="b">
        <v>0</v>
      </c>
      <c r="I2190" s="1">
        <f>EOMONTH(tbl_Subscriptions[[#This Row],[Start_Date]],0)</f>
        <v>44651</v>
      </c>
      <c r="J2190" s="1">
        <f>IF(tbl_Subscriptions[[#This Row],[Cancel_Date]]="","",EOMONTH(tbl_Subscriptions[[#This Row],[Cancel_Date]],0))</f>
        <v>44926</v>
      </c>
    </row>
    <row r="2191" spans="1:10" x14ac:dyDescent="0.25">
      <c r="A2191" t="s">
        <v>4221</v>
      </c>
      <c r="B2191" t="s">
        <v>765</v>
      </c>
      <c r="C2191" t="s">
        <v>2031</v>
      </c>
      <c r="D2191" s="1">
        <v>44602</v>
      </c>
      <c r="E2191">
        <v>44715</v>
      </c>
      <c r="F2191">
        <v>44715</v>
      </c>
      <c r="G2191" t="s">
        <v>2028</v>
      </c>
      <c r="H2191" t="b">
        <v>0</v>
      </c>
      <c r="I2191" s="1">
        <f>EOMONTH(tbl_Subscriptions[[#This Row],[Start_Date]],0)</f>
        <v>44620</v>
      </c>
      <c r="J2191" s="1">
        <f>IF(tbl_Subscriptions[[#This Row],[Cancel_Date]]="","",EOMONTH(tbl_Subscriptions[[#This Row],[Cancel_Date]],0))</f>
        <v>44742</v>
      </c>
    </row>
    <row r="2192" spans="1:10" x14ac:dyDescent="0.25">
      <c r="A2192" t="s">
        <v>4222</v>
      </c>
      <c r="B2192" t="s">
        <v>324</v>
      </c>
      <c r="C2192" t="s">
        <v>2034</v>
      </c>
      <c r="D2192" s="1">
        <v>44226</v>
      </c>
      <c r="E2192">
        <v>44470</v>
      </c>
      <c r="F2192">
        <v>44470</v>
      </c>
      <c r="G2192" t="s">
        <v>2037</v>
      </c>
      <c r="H2192" t="b">
        <v>0</v>
      </c>
      <c r="I2192" s="1">
        <f>EOMONTH(tbl_Subscriptions[[#This Row],[Start_Date]],0)</f>
        <v>44227</v>
      </c>
      <c r="J2192" s="1">
        <f>IF(tbl_Subscriptions[[#This Row],[Cancel_Date]]="","",EOMONTH(tbl_Subscriptions[[#This Row],[Cancel_Date]],0))</f>
        <v>44500</v>
      </c>
    </row>
    <row r="2193" spans="1:10" x14ac:dyDescent="0.25">
      <c r="A2193" t="s">
        <v>4223</v>
      </c>
      <c r="B2193" t="s">
        <v>1920</v>
      </c>
      <c r="C2193" t="s">
        <v>2031</v>
      </c>
      <c r="D2193" s="1">
        <v>44952</v>
      </c>
      <c r="H2193" t="b">
        <v>1</v>
      </c>
      <c r="I2193" s="1">
        <f>EOMONTH(tbl_Subscriptions[[#This Row],[Start_Date]],0)</f>
        <v>44957</v>
      </c>
      <c r="J2193" s="1" t="str">
        <f>IF(tbl_Subscriptions[[#This Row],[Cancel_Date]]="","",EOMONTH(tbl_Subscriptions[[#This Row],[Cancel_Date]],0))</f>
        <v/>
      </c>
    </row>
    <row r="2194" spans="1:10" x14ac:dyDescent="0.25">
      <c r="A2194" t="s">
        <v>4224</v>
      </c>
      <c r="B2194" t="s">
        <v>413</v>
      </c>
      <c r="C2194" t="s">
        <v>2031</v>
      </c>
      <c r="D2194" s="1">
        <v>44825</v>
      </c>
      <c r="H2194" t="b">
        <v>0</v>
      </c>
      <c r="I2194" s="1">
        <f>EOMONTH(tbl_Subscriptions[[#This Row],[Start_Date]],0)</f>
        <v>44834</v>
      </c>
      <c r="J2194" s="1" t="str">
        <f>IF(tbl_Subscriptions[[#This Row],[Cancel_Date]]="","",EOMONTH(tbl_Subscriptions[[#This Row],[Cancel_Date]],0))</f>
        <v/>
      </c>
    </row>
    <row r="2195" spans="1:10" x14ac:dyDescent="0.25">
      <c r="A2195" t="s">
        <v>4225</v>
      </c>
      <c r="B2195" t="s">
        <v>1116</v>
      </c>
      <c r="C2195" t="s">
        <v>2031</v>
      </c>
      <c r="D2195" s="1">
        <v>44399</v>
      </c>
      <c r="E2195">
        <v>44468</v>
      </c>
      <c r="F2195">
        <v>44468</v>
      </c>
      <c r="G2195" t="s">
        <v>2037</v>
      </c>
      <c r="H2195" t="b">
        <v>0</v>
      </c>
      <c r="I2195" s="1">
        <f>EOMONTH(tbl_Subscriptions[[#This Row],[Start_Date]],0)</f>
        <v>44408</v>
      </c>
      <c r="J2195" s="1">
        <f>IF(tbl_Subscriptions[[#This Row],[Cancel_Date]]="","",EOMONTH(tbl_Subscriptions[[#This Row],[Cancel_Date]],0))</f>
        <v>44469</v>
      </c>
    </row>
    <row r="2196" spans="1:10" x14ac:dyDescent="0.25">
      <c r="A2196" t="s">
        <v>4226</v>
      </c>
      <c r="B2196" t="s">
        <v>205</v>
      </c>
      <c r="C2196" t="s">
        <v>2027</v>
      </c>
      <c r="D2196" s="1">
        <v>44657</v>
      </c>
      <c r="E2196">
        <v>44780</v>
      </c>
      <c r="F2196">
        <v>44780</v>
      </c>
      <c r="G2196" t="s">
        <v>2028</v>
      </c>
      <c r="H2196" t="b">
        <v>1</v>
      </c>
      <c r="I2196" s="1">
        <f>EOMONTH(tbl_Subscriptions[[#This Row],[Start_Date]],0)</f>
        <v>44681</v>
      </c>
      <c r="J2196" s="1">
        <f>IF(tbl_Subscriptions[[#This Row],[Cancel_Date]]="","",EOMONTH(tbl_Subscriptions[[#This Row],[Cancel_Date]],0))</f>
        <v>44804</v>
      </c>
    </row>
    <row r="2197" spans="1:10" x14ac:dyDescent="0.25">
      <c r="A2197" t="s">
        <v>4227</v>
      </c>
      <c r="B2197" t="s">
        <v>1616</v>
      </c>
      <c r="C2197" t="s">
        <v>2034</v>
      </c>
      <c r="D2197" s="1">
        <v>44803</v>
      </c>
      <c r="H2197" t="b">
        <v>1</v>
      </c>
      <c r="I2197" s="1">
        <f>EOMONTH(tbl_Subscriptions[[#This Row],[Start_Date]],0)</f>
        <v>44804</v>
      </c>
      <c r="J2197" s="1" t="str">
        <f>IF(tbl_Subscriptions[[#This Row],[Cancel_Date]]="","",EOMONTH(tbl_Subscriptions[[#This Row],[Cancel_Date]],0))</f>
        <v/>
      </c>
    </row>
    <row r="2198" spans="1:10" x14ac:dyDescent="0.25">
      <c r="A2198" t="s">
        <v>4228</v>
      </c>
      <c r="B2198" t="s">
        <v>1379</v>
      </c>
      <c r="C2198" t="s">
        <v>2027</v>
      </c>
      <c r="D2198" s="1">
        <v>44636</v>
      </c>
      <c r="E2198">
        <v>44831</v>
      </c>
      <c r="F2198">
        <v>44831</v>
      </c>
      <c r="G2198" t="s">
        <v>2041</v>
      </c>
      <c r="H2198" t="b">
        <v>0</v>
      </c>
      <c r="I2198" s="1">
        <f>EOMONTH(tbl_Subscriptions[[#This Row],[Start_Date]],0)</f>
        <v>44651</v>
      </c>
      <c r="J2198" s="1">
        <f>IF(tbl_Subscriptions[[#This Row],[Cancel_Date]]="","",EOMONTH(tbl_Subscriptions[[#This Row],[Cancel_Date]],0))</f>
        <v>44834</v>
      </c>
    </row>
    <row r="2199" spans="1:10" x14ac:dyDescent="0.25">
      <c r="A2199" t="s">
        <v>4229</v>
      </c>
      <c r="B2199" t="s">
        <v>1718</v>
      </c>
      <c r="C2199" t="s">
        <v>2027</v>
      </c>
      <c r="D2199" s="1">
        <v>44595</v>
      </c>
      <c r="H2199" t="b">
        <v>0</v>
      </c>
      <c r="I2199" s="1">
        <f>EOMONTH(tbl_Subscriptions[[#This Row],[Start_Date]],0)</f>
        <v>44620</v>
      </c>
      <c r="J2199" s="1" t="str">
        <f>IF(tbl_Subscriptions[[#This Row],[Cancel_Date]]="","",EOMONTH(tbl_Subscriptions[[#This Row],[Cancel_Date]],0))</f>
        <v/>
      </c>
    </row>
    <row r="2200" spans="1:10" x14ac:dyDescent="0.25">
      <c r="A2200" t="s">
        <v>4230</v>
      </c>
      <c r="B2200" t="s">
        <v>1610</v>
      </c>
      <c r="C2200" t="s">
        <v>2034</v>
      </c>
      <c r="D2200" s="1">
        <v>44201</v>
      </c>
      <c r="H2200" t="b">
        <v>0</v>
      </c>
      <c r="I2200" s="1">
        <f>EOMONTH(tbl_Subscriptions[[#This Row],[Start_Date]],0)</f>
        <v>44227</v>
      </c>
      <c r="J2200" s="1" t="str">
        <f>IF(tbl_Subscriptions[[#This Row],[Cancel_Date]]="","",EOMONTH(tbl_Subscriptions[[#This Row],[Cancel_Date]],0))</f>
        <v/>
      </c>
    </row>
    <row r="2201" spans="1:10" x14ac:dyDescent="0.25">
      <c r="A2201" t="s">
        <v>4231</v>
      </c>
      <c r="B2201" t="s">
        <v>641</v>
      </c>
      <c r="C2201" t="s">
        <v>2027</v>
      </c>
      <c r="D2201" s="1">
        <v>44918</v>
      </c>
      <c r="E2201">
        <v>45133</v>
      </c>
      <c r="F2201">
        <v>45133</v>
      </c>
      <c r="G2201" t="s">
        <v>2028</v>
      </c>
      <c r="H2201" t="b">
        <v>0</v>
      </c>
      <c r="I2201" s="1">
        <f>EOMONTH(tbl_Subscriptions[[#This Row],[Start_Date]],0)</f>
        <v>44926</v>
      </c>
      <c r="J2201" s="1">
        <f>IF(tbl_Subscriptions[[#This Row],[Cancel_Date]]="","",EOMONTH(tbl_Subscriptions[[#This Row],[Cancel_Date]],0))</f>
        <v>45138</v>
      </c>
    </row>
    <row r="2202" spans="1:10" x14ac:dyDescent="0.25">
      <c r="A2202" t="s">
        <v>4232</v>
      </c>
      <c r="B2202" t="s">
        <v>748</v>
      </c>
      <c r="C2202" t="s">
        <v>2027</v>
      </c>
      <c r="D2202" s="1">
        <v>44416</v>
      </c>
      <c r="H2202" t="b">
        <v>1</v>
      </c>
      <c r="I2202" s="1">
        <f>EOMONTH(tbl_Subscriptions[[#This Row],[Start_Date]],0)</f>
        <v>44439</v>
      </c>
      <c r="J2202" s="1" t="str">
        <f>IF(tbl_Subscriptions[[#This Row],[Cancel_Date]]="","",EOMONTH(tbl_Subscriptions[[#This Row],[Cancel_Date]],0))</f>
        <v/>
      </c>
    </row>
    <row r="2203" spans="1:10" x14ac:dyDescent="0.25">
      <c r="A2203" t="s">
        <v>4233</v>
      </c>
      <c r="B2203" t="s">
        <v>258</v>
      </c>
      <c r="C2203" t="s">
        <v>2027</v>
      </c>
      <c r="D2203" s="1">
        <v>44407</v>
      </c>
      <c r="H2203" t="b">
        <v>0</v>
      </c>
      <c r="I2203" s="1">
        <f>EOMONTH(tbl_Subscriptions[[#This Row],[Start_Date]],0)</f>
        <v>44408</v>
      </c>
      <c r="J2203" s="1" t="str">
        <f>IF(tbl_Subscriptions[[#This Row],[Cancel_Date]]="","",EOMONTH(tbl_Subscriptions[[#This Row],[Cancel_Date]],0))</f>
        <v/>
      </c>
    </row>
    <row r="2204" spans="1:10" x14ac:dyDescent="0.25">
      <c r="A2204" t="s">
        <v>4234</v>
      </c>
      <c r="B2204" t="s">
        <v>551</v>
      </c>
      <c r="C2204" t="s">
        <v>2034</v>
      </c>
      <c r="D2204" s="1">
        <v>44482</v>
      </c>
      <c r="E2204">
        <v>44582</v>
      </c>
      <c r="F2204">
        <v>44582</v>
      </c>
      <c r="G2204" t="s">
        <v>2037</v>
      </c>
      <c r="H2204" t="b">
        <v>1</v>
      </c>
      <c r="I2204" s="1">
        <f>EOMONTH(tbl_Subscriptions[[#This Row],[Start_Date]],0)</f>
        <v>44500</v>
      </c>
      <c r="J2204" s="1">
        <f>IF(tbl_Subscriptions[[#This Row],[Cancel_Date]]="","",EOMONTH(tbl_Subscriptions[[#This Row],[Cancel_Date]],0))</f>
        <v>44592</v>
      </c>
    </row>
    <row r="2205" spans="1:10" x14ac:dyDescent="0.25">
      <c r="A2205" t="s">
        <v>4235</v>
      </c>
      <c r="B2205" t="s">
        <v>159</v>
      </c>
      <c r="C2205" t="s">
        <v>2031</v>
      </c>
      <c r="D2205" s="1">
        <v>44967</v>
      </c>
      <c r="E2205">
        <v>45245</v>
      </c>
      <c r="F2205">
        <v>45245</v>
      </c>
      <c r="G2205" t="s">
        <v>2041</v>
      </c>
      <c r="H2205" t="b">
        <v>0</v>
      </c>
      <c r="I2205" s="1">
        <f>EOMONTH(tbl_Subscriptions[[#This Row],[Start_Date]],0)</f>
        <v>44985</v>
      </c>
      <c r="J2205" s="1">
        <f>IF(tbl_Subscriptions[[#This Row],[Cancel_Date]]="","",EOMONTH(tbl_Subscriptions[[#This Row],[Cancel_Date]],0))</f>
        <v>45260</v>
      </c>
    </row>
    <row r="2206" spans="1:10" x14ac:dyDescent="0.25">
      <c r="A2206" t="s">
        <v>4236</v>
      </c>
      <c r="B2206" t="s">
        <v>1307</v>
      </c>
      <c r="C2206" t="s">
        <v>2034</v>
      </c>
      <c r="D2206" s="1">
        <v>44917</v>
      </c>
      <c r="E2206">
        <v>45030</v>
      </c>
      <c r="F2206">
        <v>45030</v>
      </c>
      <c r="G2206" t="s">
        <v>2028</v>
      </c>
      <c r="H2206" t="b">
        <v>0</v>
      </c>
      <c r="I2206" s="1">
        <f>EOMONTH(tbl_Subscriptions[[#This Row],[Start_Date]],0)</f>
        <v>44926</v>
      </c>
      <c r="J2206" s="1">
        <f>IF(tbl_Subscriptions[[#This Row],[Cancel_Date]]="","",EOMONTH(tbl_Subscriptions[[#This Row],[Cancel_Date]],0))</f>
        <v>45046</v>
      </c>
    </row>
    <row r="2207" spans="1:10" x14ac:dyDescent="0.25">
      <c r="A2207" t="s">
        <v>4237</v>
      </c>
      <c r="B2207" t="s">
        <v>157</v>
      </c>
      <c r="C2207" t="s">
        <v>2034</v>
      </c>
      <c r="D2207" s="1">
        <v>45025</v>
      </c>
      <c r="E2207">
        <v>45312</v>
      </c>
      <c r="F2207">
        <v>45312</v>
      </c>
      <c r="G2207" t="s">
        <v>2028</v>
      </c>
      <c r="H2207" t="b">
        <v>0</v>
      </c>
      <c r="I2207" s="1">
        <f>EOMONTH(tbl_Subscriptions[[#This Row],[Start_Date]],0)</f>
        <v>45046</v>
      </c>
      <c r="J2207" s="1">
        <f>IF(tbl_Subscriptions[[#This Row],[Cancel_Date]]="","",EOMONTH(tbl_Subscriptions[[#This Row],[Cancel_Date]],0))</f>
        <v>45322</v>
      </c>
    </row>
    <row r="2208" spans="1:10" x14ac:dyDescent="0.25">
      <c r="A2208" t="s">
        <v>4238</v>
      </c>
      <c r="B2208" t="s">
        <v>477</v>
      </c>
      <c r="C2208" t="s">
        <v>2034</v>
      </c>
      <c r="D2208" s="1">
        <v>45012</v>
      </c>
      <c r="H2208" t="b">
        <v>0</v>
      </c>
      <c r="I2208" s="1">
        <f>EOMONTH(tbl_Subscriptions[[#This Row],[Start_Date]],0)</f>
        <v>45016</v>
      </c>
      <c r="J2208" s="1" t="str">
        <f>IF(tbl_Subscriptions[[#This Row],[Cancel_Date]]="","",EOMONTH(tbl_Subscriptions[[#This Row],[Cancel_Date]],0))</f>
        <v/>
      </c>
    </row>
    <row r="2209" spans="1:10" x14ac:dyDescent="0.25">
      <c r="A2209" t="s">
        <v>4239</v>
      </c>
      <c r="B2209" t="s">
        <v>88</v>
      </c>
      <c r="C2209" t="s">
        <v>2027</v>
      </c>
      <c r="D2209" s="1">
        <v>44261</v>
      </c>
      <c r="H2209" t="b">
        <v>0</v>
      </c>
      <c r="I2209" s="1">
        <f>EOMONTH(tbl_Subscriptions[[#This Row],[Start_Date]],0)</f>
        <v>44286</v>
      </c>
      <c r="J2209" s="1" t="str">
        <f>IF(tbl_Subscriptions[[#This Row],[Cancel_Date]]="","",EOMONTH(tbl_Subscriptions[[#This Row],[Cancel_Date]],0))</f>
        <v/>
      </c>
    </row>
    <row r="2210" spans="1:10" x14ac:dyDescent="0.25">
      <c r="A2210" t="s">
        <v>4240</v>
      </c>
      <c r="B2210" t="s">
        <v>403</v>
      </c>
      <c r="C2210" t="s">
        <v>2031</v>
      </c>
      <c r="D2210" s="1">
        <v>44788</v>
      </c>
      <c r="H2210" t="b">
        <v>0</v>
      </c>
      <c r="I2210" s="1">
        <f>EOMONTH(tbl_Subscriptions[[#This Row],[Start_Date]],0)</f>
        <v>44804</v>
      </c>
      <c r="J2210" s="1" t="str">
        <f>IF(tbl_Subscriptions[[#This Row],[Cancel_Date]]="","",EOMONTH(tbl_Subscriptions[[#This Row],[Cancel_Date]],0))</f>
        <v/>
      </c>
    </row>
    <row r="2211" spans="1:10" x14ac:dyDescent="0.25">
      <c r="A2211" t="s">
        <v>4241</v>
      </c>
      <c r="B2211" t="s">
        <v>648</v>
      </c>
      <c r="C2211" t="s">
        <v>2034</v>
      </c>
      <c r="D2211" s="1">
        <v>44301</v>
      </c>
      <c r="H2211" t="b">
        <v>0</v>
      </c>
      <c r="I2211" s="1">
        <f>EOMONTH(tbl_Subscriptions[[#This Row],[Start_Date]],0)</f>
        <v>44316</v>
      </c>
      <c r="J2211" s="1" t="str">
        <f>IF(tbl_Subscriptions[[#This Row],[Cancel_Date]]="","",EOMONTH(tbl_Subscriptions[[#This Row],[Cancel_Date]],0))</f>
        <v/>
      </c>
    </row>
    <row r="2212" spans="1:10" x14ac:dyDescent="0.25">
      <c r="A2212" t="s">
        <v>4242</v>
      </c>
      <c r="B2212" t="s">
        <v>216</v>
      </c>
      <c r="C2212" t="s">
        <v>2034</v>
      </c>
      <c r="D2212" s="1">
        <v>45015</v>
      </c>
      <c r="H2212" t="b">
        <v>0</v>
      </c>
      <c r="I2212" s="1">
        <f>EOMONTH(tbl_Subscriptions[[#This Row],[Start_Date]],0)</f>
        <v>45016</v>
      </c>
      <c r="J2212" s="1" t="str">
        <f>IF(tbl_Subscriptions[[#This Row],[Cancel_Date]]="","",EOMONTH(tbl_Subscriptions[[#This Row],[Cancel_Date]],0))</f>
        <v/>
      </c>
    </row>
    <row r="2213" spans="1:10" x14ac:dyDescent="0.25">
      <c r="A2213" t="s">
        <v>4243</v>
      </c>
      <c r="B2213" t="s">
        <v>223</v>
      </c>
      <c r="C2213" t="s">
        <v>2031</v>
      </c>
      <c r="D2213" s="1">
        <v>45089</v>
      </c>
      <c r="H2213" t="b">
        <v>0</v>
      </c>
      <c r="I2213" s="1">
        <f>EOMONTH(tbl_Subscriptions[[#This Row],[Start_Date]],0)</f>
        <v>45107</v>
      </c>
      <c r="J2213" s="1" t="str">
        <f>IF(tbl_Subscriptions[[#This Row],[Cancel_Date]]="","",EOMONTH(tbl_Subscriptions[[#This Row],[Cancel_Date]],0))</f>
        <v/>
      </c>
    </row>
    <row r="2214" spans="1:10" x14ac:dyDescent="0.25">
      <c r="A2214" t="s">
        <v>4244</v>
      </c>
      <c r="B2214" t="s">
        <v>1768</v>
      </c>
      <c r="C2214" t="s">
        <v>2031</v>
      </c>
      <c r="D2214" s="1">
        <v>44746</v>
      </c>
      <c r="H2214" t="b">
        <v>0</v>
      </c>
      <c r="I2214" s="1">
        <f>EOMONTH(tbl_Subscriptions[[#This Row],[Start_Date]],0)</f>
        <v>44773</v>
      </c>
      <c r="J2214" s="1" t="str">
        <f>IF(tbl_Subscriptions[[#This Row],[Cancel_Date]]="","",EOMONTH(tbl_Subscriptions[[#This Row],[Cancel_Date]],0))</f>
        <v/>
      </c>
    </row>
    <row r="2215" spans="1:10" x14ac:dyDescent="0.25">
      <c r="A2215" t="s">
        <v>4245</v>
      </c>
      <c r="B2215" t="s">
        <v>586</v>
      </c>
      <c r="C2215" t="s">
        <v>2031</v>
      </c>
      <c r="D2215" s="1">
        <v>44388</v>
      </c>
      <c r="H2215" t="b">
        <v>0</v>
      </c>
      <c r="I2215" s="1">
        <f>EOMONTH(tbl_Subscriptions[[#This Row],[Start_Date]],0)</f>
        <v>44408</v>
      </c>
      <c r="J2215" s="1" t="str">
        <f>IF(tbl_Subscriptions[[#This Row],[Cancel_Date]]="","",EOMONTH(tbl_Subscriptions[[#This Row],[Cancel_Date]],0))</f>
        <v/>
      </c>
    </row>
    <row r="2216" spans="1:10" x14ac:dyDescent="0.25">
      <c r="A2216" t="s">
        <v>4246</v>
      </c>
      <c r="B2216" t="s">
        <v>1841</v>
      </c>
      <c r="C2216" t="s">
        <v>2027</v>
      </c>
      <c r="D2216" s="1">
        <v>44571</v>
      </c>
      <c r="H2216" t="b">
        <v>0</v>
      </c>
      <c r="I2216" s="1">
        <f>EOMONTH(tbl_Subscriptions[[#This Row],[Start_Date]],0)</f>
        <v>44592</v>
      </c>
      <c r="J2216" s="1" t="str">
        <f>IF(tbl_Subscriptions[[#This Row],[Cancel_Date]]="","",EOMONTH(tbl_Subscriptions[[#This Row],[Cancel_Date]],0))</f>
        <v/>
      </c>
    </row>
    <row r="2217" spans="1:10" x14ac:dyDescent="0.25">
      <c r="A2217" t="s">
        <v>4247</v>
      </c>
      <c r="B2217" t="s">
        <v>1000</v>
      </c>
      <c r="C2217" t="s">
        <v>2031</v>
      </c>
      <c r="D2217" s="1">
        <v>44530</v>
      </c>
      <c r="H2217" t="b">
        <v>1</v>
      </c>
      <c r="I2217" s="1">
        <f>EOMONTH(tbl_Subscriptions[[#This Row],[Start_Date]],0)</f>
        <v>44530</v>
      </c>
      <c r="J2217" s="1" t="str">
        <f>IF(tbl_Subscriptions[[#This Row],[Cancel_Date]]="","",EOMONTH(tbl_Subscriptions[[#This Row],[Cancel_Date]],0))</f>
        <v/>
      </c>
    </row>
    <row r="2218" spans="1:10" x14ac:dyDescent="0.25">
      <c r="A2218" t="s">
        <v>4248</v>
      </c>
      <c r="B2218" t="s">
        <v>823</v>
      </c>
      <c r="C2218" t="s">
        <v>2027</v>
      </c>
      <c r="D2218" s="1">
        <v>44398</v>
      </c>
      <c r="H2218" t="b">
        <v>1</v>
      </c>
      <c r="I2218" s="1">
        <f>EOMONTH(tbl_Subscriptions[[#This Row],[Start_Date]],0)</f>
        <v>44408</v>
      </c>
      <c r="J2218" s="1" t="str">
        <f>IF(tbl_Subscriptions[[#This Row],[Cancel_Date]]="","",EOMONTH(tbl_Subscriptions[[#This Row],[Cancel_Date]],0))</f>
        <v/>
      </c>
    </row>
    <row r="2219" spans="1:10" x14ac:dyDescent="0.25">
      <c r="A2219" t="s">
        <v>4249</v>
      </c>
      <c r="B2219" t="s">
        <v>1729</v>
      </c>
      <c r="C2219" t="s">
        <v>2034</v>
      </c>
      <c r="D2219" s="1">
        <v>44665</v>
      </c>
      <c r="E2219">
        <v>44762</v>
      </c>
      <c r="F2219">
        <v>44762</v>
      </c>
      <c r="G2219" t="s">
        <v>2028</v>
      </c>
      <c r="H2219" t="b">
        <v>0</v>
      </c>
      <c r="I2219" s="1">
        <f>EOMONTH(tbl_Subscriptions[[#This Row],[Start_Date]],0)</f>
        <v>44681</v>
      </c>
      <c r="J2219" s="1">
        <f>IF(tbl_Subscriptions[[#This Row],[Cancel_Date]]="","",EOMONTH(tbl_Subscriptions[[#This Row],[Cancel_Date]],0))</f>
        <v>44773</v>
      </c>
    </row>
    <row r="2220" spans="1:10" x14ac:dyDescent="0.25">
      <c r="A2220" t="s">
        <v>4250</v>
      </c>
      <c r="B2220" t="s">
        <v>877</v>
      </c>
      <c r="C2220" t="s">
        <v>2027</v>
      </c>
      <c r="D2220" s="1">
        <v>44313</v>
      </c>
      <c r="H2220" t="b">
        <v>0</v>
      </c>
      <c r="I2220" s="1">
        <f>EOMONTH(tbl_Subscriptions[[#This Row],[Start_Date]],0)</f>
        <v>44316</v>
      </c>
      <c r="J2220" s="1" t="str">
        <f>IF(tbl_Subscriptions[[#This Row],[Cancel_Date]]="","",EOMONTH(tbl_Subscriptions[[#This Row],[Cancel_Date]],0))</f>
        <v/>
      </c>
    </row>
    <row r="2221" spans="1:10" x14ac:dyDescent="0.25">
      <c r="A2221" t="s">
        <v>4251</v>
      </c>
      <c r="B2221" t="s">
        <v>900</v>
      </c>
      <c r="C2221" t="s">
        <v>2031</v>
      </c>
      <c r="D2221" s="1">
        <v>44465</v>
      </c>
      <c r="E2221">
        <v>44680</v>
      </c>
      <c r="F2221">
        <v>44680</v>
      </c>
      <c r="G2221" t="s">
        <v>2028</v>
      </c>
      <c r="H2221" t="b">
        <v>0</v>
      </c>
      <c r="I2221" s="1">
        <f>EOMONTH(tbl_Subscriptions[[#This Row],[Start_Date]],0)</f>
        <v>44469</v>
      </c>
      <c r="J2221" s="1">
        <f>IF(tbl_Subscriptions[[#This Row],[Cancel_Date]]="","",EOMONTH(tbl_Subscriptions[[#This Row],[Cancel_Date]],0))</f>
        <v>44681</v>
      </c>
    </row>
    <row r="2222" spans="1:10" x14ac:dyDescent="0.25">
      <c r="A2222" t="s">
        <v>4252</v>
      </c>
      <c r="B2222" t="s">
        <v>992</v>
      </c>
      <c r="C2222" t="s">
        <v>2027</v>
      </c>
      <c r="D2222" s="1">
        <v>44883</v>
      </c>
      <c r="H2222" t="b">
        <v>0</v>
      </c>
      <c r="I2222" s="1">
        <f>EOMONTH(tbl_Subscriptions[[#This Row],[Start_Date]],0)</f>
        <v>44895</v>
      </c>
      <c r="J2222" s="1" t="str">
        <f>IF(tbl_Subscriptions[[#This Row],[Cancel_Date]]="","",EOMONTH(tbl_Subscriptions[[#This Row],[Cancel_Date]],0))</f>
        <v/>
      </c>
    </row>
    <row r="2223" spans="1:10" x14ac:dyDescent="0.25">
      <c r="A2223" t="s">
        <v>4253</v>
      </c>
      <c r="B2223" t="s">
        <v>658</v>
      </c>
      <c r="C2223" t="s">
        <v>2031</v>
      </c>
      <c r="D2223" s="1">
        <v>45080</v>
      </c>
      <c r="H2223" t="b">
        <v>0</v>
      </c>
      <c r="I2223" s="1">
        <f>EOMONTH(tbl_Subscriptions[[#This Row],[Start_Date]],0)</f>
        <v>45107</v>
      </c>
      <c r="J2223" s="1" t="str">
        <f>IF(tbl_Subscriptions[[#This Row],[Cancel_Date]]="","",EOMONTH(tbl_Subscriptions[[#This Row],[Cancel_Date]],0))</f>
        <v/>
      </c>
    </row>
    <row r="2224" spans="1:10" x14ac:dyDescent="0.25">
      <c r="A2224" t="s">
        <v>4254</v>
      </c>
      <c r="B2224" t="s">
        <v>1473</v>
      </c>
      <c r="C2224" t="s">
        <v>2027</v>
      </c>
      <c r="D2224" s="1">
        <v>44698</v>
      </c>
      <c r="H2224" t="b">
        <v>0</v>
      </c>
      <c r="I2224" s="1">
        <f>EOMONTH(tbl_Subscriptions[[#This Row],[Start_Date]],0)</f>
        <v>44712</v>
      </c>
      <c r="J2224" s="1" t="str">
        <f>IF(tbl_Subscriptions[[#This Row],[Cancel_Date]]="","",EOMONTH(tbl_Subscriptions[[#This Row],[Cancel_Date]],0))</f>
        <v/>
      </c>
    </row>
    <row r="2225" spans="1:10" x14ac:dyDescent="0.25">
      <c r="A2225" t="s">
        <v>4255</v>
      </c>
      <c r="B2225" t="s">
        <v>1932</v>
      </c>
      <c r="C2225" t="s">
        <v>2034</v>
      </c>
      <c r="D2225" s="1">
        <v>44737</v>
      </c>
      <c r="H2225" t="b">
        <v>0</v>
      </c>
      <c r="I2225" s="1">
        <f>EOMONTH(tbl_Subscriptions[[#This Row],[Start_Date]],0)</f>
        <v>44742</v>
      </c>
      <c r="J2225" s="1" t="str">
        <f>IF(tbl_Subscriptions[[#This Row],[Cancel_Date]]="","",EOMONTH(tbl_Subscriptions[[#This Row],[Cancel_Date]],0))</f>
        <v/>
      </c>
    </row>
    <row r="2226" spans="1:10" x14ac:dyDescent="0.25">
      <c r="A2226" t="s">
        <v>4256</v>
      </c>
      <c r="B2226" t="s">
        <v>343</v>
      </c>
      <c r="C2226" t="s">
        <v>2027</v>
      </c>
      <c r="D2226" s="1">
        <v>44851</v>
      </c>
      <c r="E2226">
        <v>45036</v>
      </c>
      <c r="F2226">
        <v>45036</v>
      </c>
      <c r="G2226" t="s">
        <v>2028</v>
      </c>
      <c r="H2226" t="b">
        <v>0</v>
      </c>
      <c r="I2226" s="1">
        <f>EOMONTH(tbl_Subscriptions[[#This Row],[Start_Date]],0)</f>
        <v>44865</v>
      </c>
      <c r="J2226" s="1">
        <f>IF(tbl_Subscriptions[[#This Row],[Cancel_Date]]="","",EOMONTH(tbl_Subscriptions[[#This Row],[Cancel_Date]],0))</f>
        <v>45046</v>
      </c>
    </row>
    <row r="2227" spans="1:10" x14ac:dyDescent="0.25">
      <c r="A2227" t="s">
        <v>4257</v>
      </c>
      <c r="B2227" t="s">
        <v>460</v>
      </c>
      <c r="C2227" t="s">
        <v>2034</v>
      </c>
      <c r="D2227" s="1">
        <v>44517</v>
      </c>
      <c r="H2227" t="b">
        <v>0</v>
      </c>
      <c r="I2227" s="1">
        <f>EOMONTH(tbl_Subscriptions[[#This Row],[Start_Date]],0)</f>
        <v>44530</v>
      </c>
      <c r="J2227" s="1" t="str">
        <f>IF(tbl_Subscriptions[[#This Row],[Cancel_Date]]="","",EOMONTH(tbl_Subscriptions[[#This Row],[Cancel_Date]],0))</f>
        <v/>
      </c>
    </row>
    <row r="2228" spans="1:10" x14ac:dyDescent="0.25">
      <c r="A2228" t="s">
        <v>4258</v>
      </c>
      <c r="B2228" t="s">
        <v>822</v>
      </c>
      <c r="C2228" t="s">
        <v>2031</v>
      </c>
      <c r="D2228" s="1">
        <v>44808</v>
      </c>
      <c r="E2228">
        <v>44903</v>
      </c>
      <c r="F2228">
        <v>44903</v>
      </c>
      <c r="G2228" t="s">
        <v>2037</v>
      </c>
      <c r="H2228" t="b">
        <v>0</v>
      </c>
      <c r="I2228" s="1">
        <f>EOMONTH(tbl_Subscriptions[[#This Row],[Start_Date]],0)</f>
        <v>44834</v>
      </c>
      <c r="J2228" s="1">
        <f>IF(tbl_Subscriptions[[#This Row],[Cancel_Date]]="","",EOMONTH(tbl_Subscriptions[[#This Row],[Cancel_Date]],0))</f>
        <v>44926</v>
      </c>
    </row>
    <row r="2229" spans="1:10" x14ac:dyDescent="0.25">
      <c r="A2229" t="s">
        <v>4259</v>
      </c>
      <c r="B2229" t="s">
        <v>306</v>
      </c>
      <c r="C2229" t="s">
        <v>2034</v>
      </c>
      <c r="D2229" s="1">
        <v>44594</v>
      </c>
      <c r="E2229">
        <v>44740</v>
      </c>
      <c r="F2229">
        <v>44740</v>
      </c>
      <c r="G2229" t="s">
        <v>2041</v>
      </c>
      <c r="H2229" t="b">
        <v>1</v>
      </c>
      <c r="I2229" s="1">
        <f>EOMONTH(tbl_Subscriptions[[#This Row],[Start_Date]],0)</f>
        <v>44620</v>
      </c>
      <c r="J2229" s="1">
        <f>IF(tbl_Subscriptions[[#This Row],[Cancel_Date]]="","",EOMONTH(tbl_Subscriptions[[#This Row],[Cancel_Date]],0))</f>
        <v>44742</v>
      </c>
    </row>
    <row r="2230" spans="1:10" x14ac:dyDescent="0.25">
      <c r="A2230" t="s">
        <v>4260</v>
      </c>
      <c r="B2230" t="s">
        <v>244</v>
      </c>
      <c r="C2230" t="s">
        <v>2031</v>
      </c>
      <c r="D2230" s="1">
        <v>44822</v>
      </c>
      <c r="E2230">
        <v>44918</v>
      </c>
      <c r="F2230">
        <v>44918</v>
      </c>
      <c r="G2230" t="s">
        <v>2028</v>
      </c>
      <c r="H2230" t="b">
        <v>1</v>
      </c>
      <c r="I2230" s="1">
        <f>EOMONTH(tbl_Subscriptions[[#This Row],[Start_Date]],0)</f>
        <v>44834</v>
      </c>
      <c r="J2230" s="1">
        <f>IF(tbl_Subscriptions[[#This Row],[Cancel_Date]]="","",EOMONTH(tbl_Subscriptions[[#This Row],[Cancel_Date]],0))</f>
        <v>44926</v>
      </c>
    </row>
    <row r="2231" spans="1:10" x14ac:dyDescent="0.25">
      <c r="A2231" t="s">
        <v>4261</v>
      </c>
      <c r="B2231" t="s">
        <v>1106</v>
      </c>
      <c r="C2231" t="s">
        <v>2031</v>
      </c>
      <c r="D2231" s="1">
        <v>44598</v>
      </c>
      <c r="H2231" t="b">
        <v>0</v>
      </c>
      <c r="I2231" s="1">
        <f>EOMONTH(tbl_Subscriptions[[#This Row],[Start_Date]],0)</f>
        <v>44620</v>
      </c>
      <c r="J2231" s="1" t="str">
        <f>IF(tbl_Subscriptions[[#This Row],[Cancel_Date]]="","",EOMONTH(tbl_Subscriptions[[#This Row],[Cancel_Date]],0))</f>
        <v/>
      </c>
    </row>
    <row r="2232" spans="1:10" x14ac:dyDescent="0.25">
      <c r="A2232" t="s">
        <v>4262</v>
      </c>
      <c r="B2232" t="s">
        <v>985</v>
      </c>
      <c r="C2232" t="s">
        <v>2034</v>
      </c>
      <c r="D2232" s="1">
        <v>44798</v>
      </c>
      <c r="H2232" t="b">
        <v>0</v>
      </c>
      <c r="I2232" s="1">
        <f>EOMONTH(tbl_Subscriptions[[#This Row],[Start_Date]],0)</f>
        <v>44804</v>
      </c>
      <c r="J2232" s="1" t="str">
        <f>IF(tbl_Subscriptions[[#This Row],[Cancel_Date]]="","",EOMONTH(tbl_Subscriptions[[#This Row],[Cancel_Date]],0))</f>
        <v/>
      </c>
    </row>
    <row r="2233" spans="1:10" x14ac:dyDescent="0.25">
      <c r="A2233" t="s">
        <v>4263</v>
      </c>
      <c r="B2233" t="s">
        <v>956</v>
      </c>
      <c r="C2233" t="s">
        <v>2034</v>
      </c>
      <c r="D2233" s="1">
        <v>44313</v>
      </c>
      <c r="E2233">
        <v>44352</v>
      </c>
      <c r="F2233">
        <v>44352</v>
      </c>
      <c r="G2233" t="s">
        <v>2041</v>
      </c>
      <c r="H2233" t="b">
        <v>0</v>
      </c>
      <c r="I2233" s="1">
        <f>EOMONTH(tbl_Subscriptions[[#This Row],[Start_Date]],0)</f>
        <v>44316</v>
      </c>
      <c r="J2233" s="1">
        <f>IF(tbl_Subscriptions[[#This Row],[Cancel_Date]]="","",EOMONTH(tbl_Subscriptions[[#This Row],[Cancel_Date]],0))</f>
        <v>44377</v>
      </c>
    </row>
    <row r="2234" spans="1:10" x14ac:dyDescent="0.25">
      <c r="A2234" t="s">
        <v>4264</v>
      </c>
      <c r="B2234" t="s">
        <v>578</v>
      </c>
      <c r="C2234" t="s">
        <v>2027</v>
      </c>
      <c r="D2234" s="1">
        <v>44553</v>
      </c>
      <c r="H2234" t="b">
        <v>1</v>
      </c>
      <c r="I2234" s="1">
        <f>EOMONTH(tbl_Subscriptions[[#This Row],[Start_Date]],0)</f>
        <v>44561</v>
      </c>
      <c r="J2234" s="1" t="str">
        <f>IF(tbl_Subscriptions[[#This Row],[Cancel_Date]]="","",EOMONTH(tbl_Subscriptions[[#This Row],[Cancel_Date]],0))</f>
        <v/>
      </c>
    </row>
    <row r="2235" spans="1:10" x14ac:dyDescent="0.25">
      <c r="A2235" t="s">
        <v>4265</v>
      </c>
      <c r="B2235" t="s">
        <v>732</v>
      </c>
      <c r="C2235" t="s">
        <v>2027</v>
      </c>
      <c r="D2235" s="1">
        <v>44557</v>
      </c>
      <c r="E2235">
        <v>44642</v>
      </c>
      <c r="F2235">
        <v>44642</v>
      </c>
      <c r="G2235" t="s">
        <v>2028</v>
      </c>
      <c r="H2235" t="b">
        <v>0</v>
      </c>
      <c r="I2235" s="1">
        <f>EOMONTH(tbl_Subscriptions[[#This Row],[Start_Date]],0)</f>
        <v>44561</v>
      </c>
      <c r="J2235" s="1">
        <f>IF(tbl_Subscriptions[[#This Row],[Cancel_Date]]="","",EOMONTH(tbl_Subscriptions[[#This Row],[Cancel_Date]],0))</f>
        <v>44651</v>
      </c>
    </row>
    <row r="2236" spans="1:10" x14ac:dyDescent="0.25">
      <c r="A2236" t="s">
        <v>4266</v>
      </c>
      <c r="B2236" t="s">
        <v>516</v>
      </c>
      <c r="C2236" t="s">
        <v>2034</v>
      </c>
      <c r="D2236" s="1">
        <v>45062</v>
      </c>
      <c r="H2236" t="b">
        <v>0</v>
      </c>
      <c r="I2236" s="1">
        <f>EOMONTH(tbl_Subscriptions[[#This Row],[Start_Date]],0)</f>
        <v>45077</v>
      </c>
      <c r="J2236" s="1" t="str">
        <f>IF(tbl_Subscriptions[[#This Row],[Cancel_Date]]="","",EOMONTH(tbl_Subscriptions[[#This Row],[Cancel_Date]],0))</f>
        <v/>
      </c>
    </row>
    <row r="2237" spans="1:10" x14ac:dyDescent="0.25">
      <c r="A2237" t="s">
        <v>4267</v>
      </c>
      <c r="B2237" t="s">
        <v>867</v>
      </c>
      <c r="C2237" t="s">
        <v>2034</v>
      </c>
      <c r="D2237" s="1">
        <v>44665</v>
      </c>
      <c r="H2237" t="b">
        <v>0</v>
      </c>
      <c r="I2237" s="1">
        <f>EOMONTH(tbl_Subscriptions[[#This Row],[Start_Date]],0)</f>
        <v>44681</v>
      </c>
      <c r="J2237" s="1" t="str">
        <f>IF(tbl_Subscriptions[[#This Row],[Cancel_Date]]="","",EOMONTH(tbl_Subscriptions[[#This Row],[Cancel_Date]],0))</f>
        <v/>
      </c>
    </row>
    <row r="2238" spans="1:10" x14ac:dyDescent="0.25">
      <c r="A2238" t="s">
        <v>4268</v>
      </c>
      <c r="B2238" t="s">
        <v>944</v>
      </c>
      <c r="C2238" t="s">
        <v>2034</v>
      </c>
      <c r="D2238" s="1">
        <v>44829</v>
      </c>
      <c r="E2238">
        <v>44919</v>
      </c>
      <c r="F2238">
        <v>44919</v>
      </c>
      <c r="G2238" t="s">
        <v>2041</v>
      </c>
      <c r="H2238" t="b">
        <v>1</v>
      </c>
      <c r="I2238" s="1">
        <f>EOMONTH(tbl_Subscriptions[[#This Row],[Start_Date]],0)</f>
        <v>44834</v>
      </c>
      <c r="J2238" s="1">
        <f>IF(tbl_Subscriptions[[#This Row],[Cancel_Date]]="","",EOMONTH(tbl_Subscriptions[[#This Row],[Cancel_Date]],0))</f>
        <v>44926</v>
      </c>
    </row>
    <row r="2239" spans="1:10" x14ac:dyDescent="0.25">
      <c r="A2239" t="s">
        <v>4269</v>
      </c>
      <c r="B2239" t="s">
        <v>1959</v>
      </c>
      <c r="C2239" t="s">
        <v>2034</v>
      </c>
      <c r="D2239" s="1">
        <v>44373</v>
      </c>
      <c r="E2239">
        <v>44557</v>
      </c>
      <c r="F2239">
        <v>44557</v>
      </c>
      <c r="G2239" t="s">
        <v>2037</v>
      </c>
      <c r="H2239" t="b">
        <v>0</v>
      </c>
      <c r="I2239" s="1">
        <f>EOMONTH(tbl_Subscriptions[[#This Row],[Start_Date]],0)</f>
        <v>44377</v>
      </c>
      <c r="J2239" s="1">
        <f>IF(tbl_Subscriptions[[#This Row],[Cancel_Date]]="","",EOMONTH(tbl_Subscriptions[[#This Row],[Cancel_Date]],0))</f>
        <v>44561</v>
      </c>
    </row>
    <row r="2240" spans="1:10" x14ac:dyDescent="0.25">
      <c r="A2240" t="s">
        <v>4270</v>
      </c>
      <c r="B2240" t="s">
        <v>78</v>
      </c>
      <c r="C2240" t="s">
        <v>2031</v>
      </c>
      <c r="D2240" s="1">
        <v>45030</v>
      </c>
      <c r="E2240">
        <v>45109</v>
      </c>
      <c r="F2240">
        <v>45109</v>
      </c>
      <c r="G2240" t="s">
        <v>2028</v>
      </c>
      <c r="H2240" t="b">
        <v>1</v>
      </c>
      <c r="I2240" s="1">
        <f>EOMONTH(tbl_Subscriptions[[#This Row],[Start_Date]],0)</f>
        <v>45046</v>
      </c>
      <c r="J2240" s="1">
        <f>IF(tbl_Subscriptions[[#This Row],[Cancel_Date]]="","",EOMONTH(tbl_Subscriptions[[#This Row],[Cancel_Date]],0))</f>
        <v>45138</v>
      </c>
    </row>
    <row r="2241" spans="1:10" x14ac:dyDescent="0.25">
      <c r="A2241" t="s">
        <v>4271</v>
      </c>
      <c r="B2241" t="s">
        <v>1439</v>
      </c>
      <c r="C2241" t="s">
        <v>2034</v>
      </c>
      <c r="D2241" s="1">
        <v>44886</v>
      </c>
      <c r="H2241" t="b">
        <v>0</v>
      </c>
      <c r="I2241" s="1">
        <f>EOMONTH(tbl_Subscriptions[[#This Row],[Start_Date]],0)</f>
        <v>44895</v>
      </c>
      <c r="J2241" s="1" t="str">
        <f>IF(tbl_Subscriptions[[#This Row],[Cancel_Date]]="","",EOMONTH(tbl_Subscriptions[[#This Row],[Cancel_Date]],0))</f>
        <v/>
      </c>
    </row>
    <row r="2242" spans="1:10" x14ac:dyDescent="0.25">
      <c r="A2242" t="s">
        <v>4272</v>
      </c>
      <c r="B2242" t="s">
        <v>275</v>
      </c>
      <c r="C2242" t="s">
        <v>2034</v>
      </c>
      <c r="D2242" s="1">
        <v>44919</v>
      </c>
      <c r="E2242">
        <v>45051</v>
      </c>
      <c r="F2242">
        <v>45051</v>
      </c>
      <c r="G2242" t="s">
        <v>2028</v>
      </c>
      <c r="H2242" t="b">
        <v>0</v>
      </c>
      <c r="I2242" s="1">
        <f>EOMONTH(tbl_Subscriptions[[#This Row],[Start_Date]],0)</f>
        <v>44926</v>
      </c>
      <c r="J2242" s="1">
        <f>IF(tbl_Subscriptions[[#This Row],[Cancel_Date]]="","",EOMONTH(tbl_Subscriptions[[#This Row],[Cancel_Date]],0))</f>
        <v>45077</v>
      </c>
    </row>
    <row r="2243" spans="1:10" x14ac:dyDescent="0.25">
      <c r="A2243" t="s">
        <v>4273</v>
      </c>
      <c r="B2243" t="s">
        <v>595</v>
      </c>
      <c r="C2243" t="s">
        <v>2034</v>
      </c>
      <c r="D2243" s="1">
        <v>45016</v>
      </c>
      <c r="H2243" t="b">
        <v>1</v>
      </c>
      <c r="I2243" s="1">
        <f>EOMONTH(tbl_Subscriptions[[#This Row],[Start_Date]],0)</f>
        <v>45016</v>
      </c>
      <c r="J2243" s="1" t="str">
        <f>IF(tbl_Subscriptions[[#This Row],[Cancel_Date]]="","",EOMONTH(tbl_Subscriptions[[#This Row],[Cancel_Date]],0))</f>
        <v/>
      </c>
    </row>
    <row r="2244" spans="1:10" x14ac:dyDescent="0.25">
      <c r="A2244" t="s">
        <v>4274</v>
      </c>
      <c r="B2244" t="s">
        <v>257</v>
      </c>
      <c r="C2244" t="s">
        <v>2034</v>
      </c>
      <c r="D2244" s="1">
        <v>44501</v>
      </c>
      <c r="E2244">
        <v>44605</v>
      </c>
      <c r="F2244">
        <v>44605</v>
      </c>
      <c r="G2244" t="s">
        <v>2037</v>
      </c>
      <c r="H2244" t="b">
        <v>0</v>
      </c>
      <c r="I2244" s="1">
        <f>EOMONTH(tbl_Subscriptions[[#This Row],[Start_Date]],0)</f>
        <v>44530</v>
      </c>
      <c r="J2244" s="1">
        <f>IF(tbl_Subscriptions[[#This Row],[Cancel_Date]]="","",EOMONTH(tbl_Subscriptions[[#This Row],[Cancel_Date]],0))</f>
        <v>44620</v>
      </c>
    </row>
    <row r="2245" spans="1:10" x14ac:dyDescent="0.25">
      <c r="A2245" t="s">
        <v>4275</v>
      </c>
      <c r="B2245" t="s">
        <v>1843</v>
      </c>
      <c r="C2245" t="s">
        <v>2031</v>
      </c>
      <c r="D2245" s="1">
        <v>44826</v>
      </c>
      <c r="H2245" t="b">
        <v>1</v>
      </c>
      <c r="I2245" s="1">
        <f>EOMONTH(tbl_Subscriptions[[#This Row],[Start_Date]],0)</f>
        <v>44834</v>
      </c>
      <c r="J2245" s="1" t="str">
        <f>IF(tbl_Subscriptions[[#This Row],[Cancel_Date]]="","",EOMONTH(tbl_Subscriptions[[#This Row],[Cancel_Date]],0))</f>
        <v/>
      </c>
    </row>
    <row r="2246" spans="1:10" x14ac:dyDescent="0.25">
      <c r="A2246" t="s">
        <v>4276</v>
      </c>
      <c r="B2246" t="s">
        <v>56</v>
      </c>
      <c r="C2246" t="s">
        <v>2027</v>
      </c>
      <c r="D2246" s="1">
        <v>44801</v>
      </c>
      <c r="H2246" t="b">
        <v>0</v>
      </c>
      <c r="I2246" s="1">
        <f>EOMONTH(tbl_Subscriptions[[#This Row],[Start_Date]],0)</f>
        <v>44804</v>
      </c>
      <c r="J2246" s="1" t="str">
        <f>IF(tbl_Subscriptions[[#This Row],[Cancel_Date]]="","",EOMONTH(tbl_Subscriptions[[#This Row],[Cancel_Date]],0))</f>
        <v/>
      </c>
    </row>
    <row r="2247" spans="1:10" x14ac:dyDescent="0.25">
      <c r="A2247" t="s">
        <v>4277</v>
      </c>
      <c r="B2247" t="s">
        <v>43</v>
      </c>
      <c r="C2247" t="s">
        <v>2027</v>
      </c>
      <c r="D2247" s="1">
        <v>44283</v>
      </c>
      <c r="E2247">
        <v>44395</v>
      </c>
      <c r="F2247">
        <v>44395</v>
      </c>
      <c r="G2247" t="s">
        <v>2037</v>
      </c>
      <c r="H2247" t="b">
        <v>0</v>
      </c>
      <c r="I2247" s="1">
        <f>EOMONTH(tbl_Subscriptions[[#This Row],[Start_Date]],0)</f>
        <v>44286</v>
      </c>
      <c r="J2247" s="1">
        <f>IF(tbl_Subscriptions[[#This Row],[Cancel_Date]]="","",EOMONTH(tbl_Subscriptions[[#This Row],[Cancel_Date]],0))</f>
        <v>44408</v>
      </c>
    </row>
    <row r="2248" spans="1:10" x14ac:dyDescent="0.25">
      <c r="A2248" t="s">
        <v>4278</v>
      </c>
      <c r="B2248" t="s">
        <v>428</v>
      </c>
      <c r="C2248" t="s">
        <v>2027</v>
      </c>
      <c r="D2248" s="1">
        <v>44885</v>
      </c>
      <c r="H2248" t="b">
        <v>0</v>
      </c>
      <c r="I2248" s="1">
        <f>EOMONTH(tbl_Subscriptions[[#This Row],[Start_Date]],0)</f>
        <v>44895</v>
      </c>
      <c r="J2248" s="1" t="str">
        <f>IF(tbl_Subscriptions[[#This Row],[Cancel_Date]]="","",EOMONTH(tbl_Subscriptions[[#This Row],[Cancel_Date]],0))</f>
        <v/>
      </c>
    </row>
    <row r="2249" spans="1:10" x14ac:dyDescent="0.25">
      <c r="A2249" t="s">
        <v>4279</v>
      </c>
      <c r="B2249" t="s">
        <v>479</v>
      </c>
      <c r="C2249" t="s">
        <v>2027</v>
      </c>
      <c r="D2249" s="1">
        <v>44334</v>
      </c>
      <c r="H2249" t="b">
        <v>0</v>
      </c>
      <c r="I2249" s="1">
        <f>EOMONTH(tbl_Subscriptions[[#This Row],[Start_Date]],0)</f>
        <v>44347</v>
      </c>
      <c r="J2249" s="1" t="str">
        <f>IF(tbl_Subscriptions[[#This Row],[Cancel_Date]]="","",EOMONTH(tbl_Subscriptions[[#This Row],[Cancel_Date]],0))</f>
        <v/>
      </c>
    </row>
    <row r="2250" spans="1:10" x14ac:dyDescent="0.25">
      <c r="A2250" t="s">
        <v>4280</v>
      </c>
      <c r="B2250" t="s">
        <v>1613</v>
      </c>
      <c r="C2250" t="s">
        <v>2027</v>
      </c>
      <c r="D2250" s="1">
        <v>44517</v>
      </c>
      <c r="H2250" t="b">
        <v>0</v>
      </c>
      <c r="I2250" s="1">
        <f>EOMONTH(tbl_Subscriptions[[#This Row],[Start_Date]],0)</f>
        <v>44530</v>
      </c>
      <c r="J2250" s="1" t="str">
        <f>IF(tbl_Subscriptions[[#This Row],[Cancel_Date]]="","",EOMONTH(tbl_Subscriptions[[#This Row],[Cancel_Date]],0))</f>
        <v/>
      </c>
    </row>
    <row r="2251" spans="1:10" x14ac:dyDescent="0.25">
      <c r="A2251" t="s">
        <v>4281</v>
      </c>
      <c r="B2251" t="s">
        <v>1006</v>
      </c>
      <c r="C2251" t="s">
        <v>2031</v>
      </c>
      <c r="D2251" s="1">
        <v>44317</v>
      </c>
      <c r="E2251">
        <v>44354</v>
      </c>
      <c r="F2251">
        <v>44354</v>
      </c>
      <c r="G2251" t="s">
        <v>2037</v>
      </c>
      <c r="H2251" t="b">
        <v>0</v>
      </c>
      <c r="I2251" s="1">
        <f>EOMONTH(tbl_Subscriptions[[#This Row],[Start_Date]],0)</f>
        <v>44347</v>
      </c>
      <c r="J2251" s="1">
        <f>IF(tbl_Subscriptions[[#This Row],[Cancel_Date]]="","",EOMONTH(tbl_Subscriptions[[#This Row],[Cancel_Date]],0))</f>
        <v>44377</v>
      </c>
    </row>
    <row r="2252" spans="1:10" x14ac:dyDescent="0.25">
      <c r="A2252" t="s">
        <v>4282</v>
      </c>
      <c r="B2252" t="s">
        <v>1459</v>
      </c>
      <c r="C2252" t="s">
        <v>2027</v>
      </c>
      <c r="D2252" s="1">
        <v>44441</v>
      </c>
      <c r="E2252">
        <v>44569</v>
      </c>
      <c r="F2252">
        <v>44569</v>
      </c>
      <c r="G2252" t="s">
        <v>2041</v>
      </c>
      <c r="H2252" t="b">
        <v>0</v>
      </c>
      <c r="I2252" s="1">
        <f>EOMONTH(tbl_Subscriptions[[#This Row],[Start_Date]],0)</f>
        <v>44469</v>
      </c>
      <c r="J2252" s="1">
        <f>IF(tbl_Subscriptions[[#This Row],[Cancel_Date]]="","",EOMONTH(tbl_Subscriptions[[#This Row],[Cancel_Date]],0))</f>
        <v>44592</v>
      </c>
    </row>
    <row r="2253" spans="1:10" x14ac:dyDescent="0.25">
      <c r="A2253" t="s">
        <v>4283</v>
      </c>
      <c r="B2253" t="s">
        <v>375</v>
      </c>
      <c r="C2253" t="s">
        <v>2031</v>
      </c>
      <c r="D2253" s="1">
        <v>44509</v>
      </c>
      <c r="E2253">
        <v>44541</v>
      </c>
      <c r="F2253">
        <v>44541</v>
      </c>
      <c r="G2253" t="s">
        <v>2037</v>
      </c>
      <c r="H2253" t="b">
        <v>0</v>
      </c>
      <c r="I2253" s="1">
        <f>EOMONTH(tbl_Subscriptions[[#This Row],[Start_Date]],0)</f>
        <v>44530</v>
      </c>
      <c r="J2253" s="1">
        <f>IF(tbl_Subscriptions[[#This Row],[Cancel_Date]]="","",EOMONTH(tbl_Subscriptions[[#This Row],[Cancel_Date]],0))</f>
        <v>44561</v>
      </c>
    </row>
    <row r="2254" spans="1:10" x14ac:dyDescent="0.25">
      <c r="A2254" t="s">
        <v>4284</v>
      </c>
      <c r="B2254" t="s">
        <v>401</v>
      </c>
      <c r="C2254" t="s">
        <v>2031</v>
      </c>
      <c r="D2254" s="1">
        <v>44316</v>
      </c>
      <c r="E2254">
        <v>44455</v>
      </c>
      <c r="F2254">
        <v>44455</v>
      </c>
      <c r="G2254" t="s">
        <v>2037</v>
      </c>
      <c r="H2254" t="b">
        <v>0</v>
      </c>
      <c r="I2254" s="1">
        <f>EOMONTH(tbl_Subscriptions[[#This Row],[Start_Date]],0)</f>
        <v>44316</v>
      </c>
      <c r="J2254" s="1">
        <f>IF(tbl_Subscriptions[[#This Row],[Cancel_Date]]="","",EOMONTH(tbl_Subscriptions[[#This Row],[Cancel_Date]],0))</f>
        <v>44469</v>
      </c>
    </row>
    <row r="2255" spans="1:10" x14ac:dyDescent="0.25">
      <c r="A2255" t="s">
        <v>4285</v>
      </c>
      <c r="B2255" t="s">
        <v>1851</v>
      </c>
      <c r="C2255" t="s">
        <v>2027</v>
      </c>
      <c r="D2255" s="1">
        <v>44384</v>
      </c>
      <c r="H2255" t="b">
        <v>0</v>
      </c>
      <c r="I2255" s="1">
        <f>EOMONTH(tbl_Subscriptions[[#This Row],[Start_Date]],0)</f>
        <v>44408</v>
      </c>
      <c r="J2255" s="1" t="str">
        <f>IF(tbl_Subscriptions[[#This Row],[Cancel_Date]]="","",EOMONTH(tbl_Subscriptions[[#This Row],[Cancel_Date]],0))</f>
        <v/>
      </c>
    </row>
    <row r="2256" spans="1:10" x14ac:dyDescent="0.25">
      <c r="A2256" t="s">
        <v>4286</v>
      </c>
      <c r="B2256" t="s">
        <v>1200</v>
      </c>
      <c r="C2256" t="s">
        <v>2027</v>
      </c>
      <c r="D2256" s="1">
        <v>44579</v>
      </c>
      <c r="H2256" t="b">
        <v>0</v>
      </c>
      <c r="I2256" s="1">
        <f>EOMONTH(tbl_Subscriptions[[#This Row],[Start_Date]],0)</f>
        <v>44592</v>
      </c>
      <c r="J2256" s="1" t="str">
        <f>IF(tbl_Subscriptions[[#This Row],[Cancel_Date]]="","",EOMONTH(tbl_Subscriptions[[#This Row],[Cancel_Date]],0))</f>
        <v/>
      </c>
    </row>
    <row r="2257" spans="1:10" x14ac:dyDescent="0.25">
      <c r="A2257" t="s">
        <v>4287</v>
      </c>
      <c r="B2257" t="s">
        <v>587</v>
      </c>
      <c r="C2257" t="s">
        <v>2027</v>
      </c>
      <c r="D2257" s="1">
        <v>44907</v>
      </c>
      <c r="H2257" t="b">
        <v>0</v>
      </c>
      <c r="I2257" s="1">
        <f>EOMONTH(tbl_Subscriptions[[#This Row],[Start_Date]],0)</f>
        <v>44926</v>
      </c>
      <c r="J2257" s="1" t="str">
        <f>IF(tbl_Subscriptions[[#This Row],[Cancel_Date]]="","",EOMONTH(tbl_Subscriptions[[#This Row],[Cancel_Date]],0))</f>
        <v/>
      </c>
    </row>
    <row r="2258" spans="1:10" x14ac:dyDescent="0.25">
      <c r="A2258" t="s">
        <v>4288</v>
      </c>
      <c r="B2258" t="s">
        <v>1475</v>
      </c>
      <c r="C2258" t="s">
        <v>2034</v>
      </c>
      <c r="D2258" s="1">
        <v>44341</v>
      </c>
      <c r="E2258">
        <v>44425</v>
      </c>
      <c r="F2258">
        <v>44425</v>
      </c>
      <c r="G2258" t="s">
        <v>2028</v>
      </c>
      <c r="H2258" t="b">
        <v>0</v>
      </c>
      <c r="I2258" s="1">
        <f>EOMONTH(tbl_Subscriptions[[#This Row],[Start_Date]],0)</f>
        <v>44347</v>
      </c>
      <c r="J2258" s="1">
        <f>IF(tbl_Subscriptions[[#This Row],[Cancel_Date]]="","",EOMONTH(tbl_Subscriptions[[#This Row],[Cancel_Date]],0))</f>
        <v>44439</v>
      </c>
    </row>
    <row r="2259" spans="1:10" x14ac:dyDescent="0.25">
      <c r="A2259" t="s">
        <v>4289</v>
      </c>
      <c r="B2259" t="s">
        <v>1090</v>
      </c>
      <c r="C2259" t="s">
        <v>2031</v>
      </c>
      <c r="D2259" s="1">
        <v>44720</v>
      </c>
      <c r="H2259" t="b">
        <v>0</v>
      </c>
      <c r="I2259" s="1">
        <f>EOMONTH(tbl_Subscriptions[[#This Row],[Start_Date]],0)</f>
        <v>44742</v>
      </c>
      <c r="J2259" s="1" t="str">
        <f>IF(tbl_Subscriptions[[#This Row],[Cancel_Date]]="","",EOMONTH(tbl_Subscriptions[[#This Row],[Cancel_Date]],0))</f>
        <v/>
      </c>
    </row>
    <row r="2260" spans="1:10" x14ac:dyDescent="0.25">
      <c r="A2260" t="s">
        <v>4290</v>
      </c>
      <c r="B2260" t="s">
        <v>1370</v>
      </c>
      <c r="C2260" t="s">
        <v>2027</v>
      </c>
      <c r="D2260" s="1">
        <v>44594</v>
      </c>
      <c r="H2260" t="b">
        <v>0</v>
      </c>
      <c r="I2260" s="1">
        <f>EOMONTH(tbl_Subscriptions[[#This Row],[Start_Date]],0)</f>
        <v>44620</v>
      </c>
      <c r="J2260" s="1" t="str">
        <f>IF(tbl_Subscriptions[[#This Row],[Cancel_Date]]="","",EOMONTH(tbl_Subscriptions[[#This Row],[Cancel_Date]],0))</f>
        <v/>
      </c>
    </row>
    <row r="2261" spans="1:10" x14ac:dyDescent="0.25">
      <c r="A2261" t="s">
        <v>4291</v>
      </c>
      <c r="B2261" t="s">
        <v>451</v>
      </c>
      <c r="C2261" t="s">
        <v>2034</v>
      </c>
      <c r="D2261" s="1">
        <v>44625</v>
      </c>
      <c r="H2261" t="b">
        <v>0</v>
      </c>
      <c r="I2261" s="1">
        <f>EOMONTH(tbl_Subscriptions[[#This Row],[Start_Date]],0)</f>
        <v>44651</v>
      </c>
      <c r="J2261" s="1" t="str">
        <f>IF(tbl_Subscriptions[[#This Row],[Cancel_Date]]="","",EOMONTH(tbl_Subscriptions[[#This Row],[Cancel_Date]],0))</f>
        <v/>
      </c>
    </row>
    <row r="2262" spans="1:10" x14ac:dyDescent="0.25">
      <c r="A2262" t="s">
        <v>4292</v>
      </c>
      <c r="B2262" t="s">
        <v>1473</v>
      </c>
      <c r="C2262" t="s">
        <v>2031</v>
      </c>
      <c r="D2262" s="1">
        <v>44807</v>
      </c>
      <c r="H2262" t="b">
        <v>1</v>
      </c>
      <c r="I2262" s="1">
        <f>EOMONTH(tbl_Subscriptions[[#This Row],[Start_Date]],0)</f>
        <v>44834</v>
      </c>
      <c r="J2262" s="1" t="str">
        <f>IF(tbl_Subscriptions[[#This Row],[Cancel_Date]]="","",EOMONTH(tbl_Subscriptions[[#This Row],[Cancel_Date]],0))</f>
        <v/>
      </c>
    </row>
    <row r="2263" spans="1:10" x14ac:dyDescent="0.25">
      <c r="A2263" t="s">
        <v>4293</v>
      </c>
      <c r="B2263" t="s">
        <v>74</v>
      </c>
      <c r="C2263" t="s">
        <v>2034</v>
      </c>
      <c r="D2263" s="1">
        <v>44338</v>
      </c>
      <c r="H2263" t="b">
        <v>0</v>
      </c>
      <c r="I2263" s="1">
        <f>EOMONTH(tbl_Subscriptions[[#This Row],[Start_Date]],0)</f>
        <v>44347</v>
      </c>
      <c r="J2263" s="1" t="str">
        <f>IF(tbl_Subscriptions[[#This Row],[Cancel_Date]]="","",EOMONTH(tbl_Subscriptions[[#This Row],[Cancel_Date]],0))</f>
        <v/>
      </c>
    </row>
    <row r="2264" spans="1:10" x14ac:dyDescent="0.25">
      <c r="A2264" t="s">
        <v>4294</v>
      </c>
      <c r="B2264" t="s">
        <v>595</v>
      </c>
      <c r="C2264" t="s">
        <v>2034</v>
      </c>
      <c r="D2264" s="1">
        <v>44785</v>
      </c>
      <c r="H2264" t="b">
        <v>0</v>
      </c>
      <c r="I2264" s="1">
        <f>EOMONTH(tbl_Subscriptions[[#This Row],[Start_Date]],0)</f>
        <v>44804</v>
      </c>
      <c r="J2264" s="1" t="str">
        <f>IF(tbl_Subscriptions[[#This Row],[Cancel_Date]]="","",EOMONTH(tbl_Subscriptions[[#This Row],[Cancel_Date]],0))</f>
        <v/>
      </c>
    </row>
    <row r="2265" spans="1:10" x14ac:dyDescent="0.25">
      <c r="A2265" t="s">
        <v>4295</v>
      </c>
      <c r="B2265" t="s">
        <v>286</v>
      </c>
      <c r="C2265" t="s">
        <v>2027</v>
      </c>
      <c r="D2265" s="1">
        <v>44589</v>
      </c>
      <c r="E2265">
        <v>44857</v>
      </c>
      <c r="F2265">
        <v>44857</v>
      </c>
      <c r="G2265" t="s">
        <v>2028</v>
      </c>
      <c r="H2265" t="b">
        <v>0</v>
      </c>
      <c r="I2265" s="1">
        <f>EOMONTH(tbl_Subscriptions[[#This Row],[Start_Date]],0)</f>
        <v>44592</v>
      </c>
      <c r="J2265" s="1">
        <f>IF(tbl_Subscriptions[[#This Row],[Cancel_Date]]="","",EOMONTH(tbl_Subscriptions[[#This Row],[Cancel_Date]],0))</f>
        <v>44865</v>
      </c>
    </row>
    <row r="2266" spans="1:10" x14ac:dyDescent="0.25">
      <c r="A2266" t="s">
        <v>4296</v>
      </c>
      <c r="B2266" t="s">
        <v>87</v>
      </c>
      <c r="C2266" t="s">
        <v>2031</v>
      </c>
      <c r="D2266" s="1">
        <v>44630</v>
      </c>
      <c r="H2266" t="b">
        <v>0</v>
      </c>
      <c r="I2266" s="1">
        <f>EOMONTH(tbl_Subscriptions[[#This Row],[Start_Date]],0)</f>
        <v>44651</v>
      </c>
      <c r="J2266" s="1" t="str">
        <f>IF(tbl_Subscriptions[[#This Row],[Cancel_Date]]="","",EOMONTH(tbl_Subscriptions[[#This Row],[Cancel_Date]],0))</f>
        <v/>
      </c>
    </row>
    <row r="2267" spans="1:10" x14ac:dyDescent="0.25">
      <c r="A2267" t="s">
        <v>4297</v>
      </c>
      <c r="B2267" t="s">
        <v>1770</v>
      </c>
      <c r="C2267" t="s">
        <v>2034</v>
      </c>
      <c r="D2267" s="1">
        <v>44387</v>
      </c>
      <c r="H2267" t="b">
        <v>0</v>
      </c>
      <c r="I2267" s="1">
        <f>EOMONTH(tbl_Subscriptions[[#This Row],[Start_Date]],0)</f>
        <v>44408</v>
      </c>
      <c r="J2267" s="1" t="str">
        <f>IF(tbl_Subscriptions[[#This Row],[Cancel_Date]]="","",EOMONTH(tbl_Subscriptions[[#This Row],[Cancel_Date]],0))</f>
        <v/>
      </c>
    </row>
    <row r="2268" spans="1:10" x14ac:dyDescent="0.25">
      <c r="A2268" t="s">
        <v>4298</v>
      </c>
      <c r="B2268" t="s">
        <v>920</v>
      </c>
      <c r="C2268" t="s">
        <v>2031</v>
      </c>
      <c r="D2268" s="1">
        <v>44695</v>
      </c>
      <c r="H2268" t="b">
        <v>0</v>
      </c>
      <c r="I2268" s="1">
        <f>EOMONTH(tbl_Subscriptions[[#This Row],[Start_Date]],0)</f>
        <v>44712</v>
      </c>
      <c r="J2268" s="1" t="str">
        <f>IF(tbl_Subscriptions[[#This Row],[Cancel_Date]]="","",EOMONTH(tbl_Subscriptions[[#This Row],[Cancel_Date]],0))</f>
        <v/>
      </c>
    </row>
    <row r="2269" spans="1:10" x14ac:dyDescent="0.25">
      <c r="A2269" t="s">
        <v>4299</v>
      </c>
      <c r="B2269" t="s">
        <v>1643</v>
      </c>
      <c r="C2269" t="s">
        <v>2027</v>
      </c>
      <c r="D2269" s="1">
        <v>44847</v>
      </c>
      <c r="E2269">
        <v>44897</v>
      </c>
      <c r="F2269">
        <v>44897</v>
      </c>
      <c r="G2269" t="s">
        <v>2028</v>
      </c>
      <c r="H2269" t="b">
        <v>0</v>
      </c>
      <c r="I2269" s="1">
        <f>EOMONTH(tbl_Subscriptions[[#This Row],[Start_Date]],0)</f>
        <v>44865</v>
      </c>
      <c r="J2269" s="1">
        <f>IF(tbl_Subscriptions[[#This Row],[Cancel_Date]]="","",EOMONTH(tbl_Subscriptions[[#This Row],[Cancel_Date]],0))</f>
        <v>44926</v>
      </c>
    </row>
    <row r="2270" spans="1:10" x14ac:dyDescent="0.25">
      <c r="A2270" t="s">
        <v>4300</v>
      </c>
      <c r="B2270" t="s">
        <v>1491</v>
      </c>
      <c r="C2270" t="s">
        <v>2031</v>
      </c>
      <c r="D2270" s="1">
        <v>44747</v>
      </c>
      <c r="E2270">
        <v>44836</v>
      </c>
      <c r="F2270">
        <v>44836</v>
      </c>
      <c r="G2270" t="s">
        <v>2041</v>
      </c>
      <c r="H2270" t="b">
        <v>0</v>
      </c>
      <c r="I2270" s="1">
        <f>EOMONTH(tbl_Subscriptions[[#This Row],[Start_Date]],0)</f>
        <v>44773</v>
      </c>
      <c r="J2270" s="1">
        <f>IF(tbl_Subscriptions[[#This Row],[Cancel_Date]]="","",EOMONTH(tbl_Subscriptions[[#This Row],[Cancel_Date]],0))</f>
        <v>44865</v>
      </c>
    </row>
    <row r="2271" spans="1:10" x14ac:dyDescent="0.25">
      <c r="A2271" t="s">
        <v>4301</v>
      </c>
      <c r="B2271" t="s">
        <v>811</v>
      </c>
      <c r="C2271" t="s">
        <v>2034</v>
      </c>
      <c r="D2271" s="1">
        <v>44907</v>
      </c>
      <c r="E2271">
        <v>45096</v>
      </c>
      <c r="F2271">
        <v>45096</v>
      </c>
      <c r="G2271" t="s">
        <v>2037</v>
      </c>
      <c r="H2271" t="b">
        <v>1</v>
      </c>
      <c r="I2271" s="1">
        <f>EOMONTH(tbl_Subscriptions[[#This Row],[Start_Date]],0)</f>
        <v>44926</v>
      </c>
      <c r="J2271" s="1">
        <f>IF(tbl_Subscriptions[[#This Row],[Cancel_Date]]="","",EOMONTH(tbl_Subscriptions[[#This Row],[Cancel_Date]],0))</f>
        <v>45107</v>
      </c>
    </row>
    <row r="2272" spans="1:10" x14ac:dyDescent="0.25">
      <c r="A2272" t="s">
        <v>4302</v>
      </c>
      <c r="B2272" t="s">
        <v>275</v>
      </c>
      <c r="C2272" t="s">
        <v>2034</v>
      </c>
      <c r="D2272" s="1">
        <v>44857</v>
      </c>
      <c r="H2272" t="b">
        <v>1</v>
      </c>
      <c r="I2272" s="1">
        <f>EOMONTH(tbl_Subscriptions[[#This Row],[Start_Date]],0)</f>
        <v>44865</v>
      </c>
      <c r="J2272" s="1" t="str">
        <f>IF(tbl_Subscriptions[[#This Row],[Cancel_Date]]="","",EOMONTH(tbl_Subscriptions[[#This Row],[Cancel_Date]],0))</f>
        <v/>
      </c>
    </row>
    <row r="2273" spans="1:10" x14ac:dyDescent="0.25">
      <c r="A2273" t="s">
        <v>4303</v>
      </c>
      <c r="B2273" t="s">
        <v>690</v>
      </c>
      <c r="C2273" t="s">
        <v>2031</v>
      </c>
      <c r="D2273" s="1">
        <v>44374</v>
      </c>
      <c r="H2273" t="b">
        <v>0</v>
      </c>
      <c r="I2273" s="1">
        <f>EOMONTH(tbl_Subscriptions[[#This Row],[Start_Date]],0)</f>
        <v>44377</v>
      </c>
      <c r="J2273" s="1" t="str">
        <f>IF(tbl_Subscriptions[[#This Row],[Cancel_Date]]="","",EOMONTH(tbl_Subscriptions[[#This Row],[Cancel_Date]],0))</f>
        <v/>
      </c>
    </row>
    <row r="2274" spans="1:10" x14ac:dyDescent="0.25">
      <c r="A2274" t="s">
        <v>4304</v>
      </c>
      <c r="B2274" t="s">
        <v>508</v>
      </c>
      <c r="C2274" t="s">
        <v>2034</v>
      </c>
      <c r="D2274" s="1">
        <v>44765</v>
      </c>
      <c r="H2274" t="b">
        <v>0</v>
      </c>
      <c r="I2274" s="1">
        <f>EOMONTH(tbl_Subscriptions[[#This Row],[Start_Date]],0)</f>
        <v>44773</v>
      </c>
      <c r="J2274" s="1" t="str">
        <f>IF(tbl_Subscriptions[[#This Row],[Cancel_Date]]="","",EOMONTH(tbl_Subscriptions[[#This Row],[Cancel_Date]],0))</f>
        <v/>
      </c>
    </row>
    <row r="2275" spans="1:10" x14ac:dyDescent="0.25">
      <c r="A2275" t="s">
        <v>4305</v>
      </c>
      <c r="B2275" t="s">
        <v>764</v>
      </c>
      <c r="C2275" t="s">
        <v>2034</v>
      </c>
      <c r="D2275" s="1">
        <v>44367</v>
      </c>
      <c r="E2275">
        <v>44616</v>
      </c>
      <c r="F2275">
        <v>44616</v>
      </c>
      <c r="G2275" t="s">
        <v>2028</v>
      </c>
      <c r="H2275" t="b">
        <v>0</v>
      </c>
      <c r="I2275" s="1">
        <f>EOMONTH(tbl_Subscriptions[[#This Row],[Start_Date]],0)</f>
        <v>44377</v>
      </c>
      <c r="J2275" s="1">
        <f>IF(tbl_Subscriptions[[#This Row],[Cancel_Date]]="","",EOMONTH(tbl_Subscriptions[[#This Row],[Cancel_Date]],0))</f>
        <v>44620</v>
      </c>
    </row>
    <row r="2276" spans="1:10" x14ac:dyDescent="0.25">
      <c r="A2276" t="s">
        <v>4306</v>
      </c>
      <c r="B2276" t="s">
        <v>1685</v>
      </c>
      <c r="C2276" t="s">
        <v>2034</v>
      </c>
      <c r="D2276" s="1">
        <v>44698</v>
      </c>
      <c r="H2276" t="b">
        <v>1</v>
      </c>
      <c r="I2276" s="1">
        <f>EOMONTH(tbl_Subscriptions[[#This Row],[Start_Date]],0)</f>
        <v>44712</v>
      </c>
      <c r="J2276" s="1" t="str">
        <f>IF(tbl_Subscriptions[[#This Row],[Cancel_Date]]="","",EOMONTH(tbl_Subscriptions[[#This Row],[Cancel_Date]],0))</f>
        <v/>
      </c>
    </row>
    <row r="2277" spans="1:10" x14ac:dyDescent="0.25">
      <c r="A2277" t="s">
        <v>4307</v>
      </c>
      <c r="B2277" t="s">
        <v>67</v>
      </c>
      <c r="C2277" t="s">
        <v>2027</v>
      </c>
      <c r="D2277" s="1">
        <v>44492</v>
      </c>
      <c r="H2277" t="b">
        <v>0</v>
      </c>
      <c r="I2277" s="1">
        <f>EOMONTH(tbl_Subscriptions[[#This Row],[Start_Date]],0)</f>
        <v>44500</v>
      </c>
      <c r="J2277" s="1" t="str">
        <f>IF(tbl_Subscriptions[[#This Row],[Cancel_Date]]="","",EOMONTH(tbl_Subscriptions[[#This Row],[Cancel_Date]],0))</f>
        <v/>
      </c>
    </row>
    <row r="2278" spans="1:10" x14ac:dyDescent="0.25">
      <c r="A2278" t="s">
        <v>4308</v>
      </c>
      <c r="B2278" t="s">
        <v>1701</v>
      </c>
      <c r="C2278" t="s">
        <v>2027</v>
      </c>
      <c r="D2278" s="1">
        <v>44340</v>
      </c>
      <c r="H2278" t="b">
        <v>1</v>
      </c>
      <c r="I2278" s="1">
        <f>EOMONTH(tbl_Subscriptions[[#This Row],[Start_Date]],0)</f>
        <v>44347</v>
      </c>
      <c r="J2278" s="1" t="str">
        <f>IF(tbl_Subscriptions[[#This Row],[Cancel_Date]]="","",EOMONTH(tbl_Subscriptions[[#This Row],[Cancel_Date]],0))</f>
        <v/>
      </c>
    </row>
    <row r="2279" spans="1:10" x14ac:dyDescent="0.25">
      <c r="A2279" t="s">
        <v>4309</v>
      </c>
      <c r="B2279" t="s">
        <v>334</v>
      </c>
      <c r="C2279" t="s">
        <v>2034</v>
      </c>
      <c r="D2279" s="1">
        <v>44388</v>
      </c>
      <c r="H2279" t="b">
        <v>0</v>
      </c>
      <c r="I2279" s="1">
        <f>EOMONTH(tbl_Subscriptions[[#This Row],[Start_Date]],0)</f>
        <v>44408</v>
      </c>
      <c r="J2279" s="1" t="str">
        <f>IF(tbl_Subscriptions[[#This Row],[Cancel_Date]]="","",EOMONTH(tbl_Subscriptions[[#This Row],[Cancel_Date]],0))</f>
        <v/>
      </c>
    </row>
    <row r="2280" spans="1:10" x14ac:dyDescent="0.25">
      <c r="A2280" t="s">
        <v>4310</v>
      </c>
      <c r="B2280" t="s">
        <v>431</v>
      </c>
      <c r="C2280" t="s">
        <v>2031</v>
      </c>
      <c r="D2280" s="1">
        <v>44519</v>
      </c>
      <c r="H2280" t="b">
        <v>0</v>
      </c>
      <c r="I2280" s="1">
        <f>EOMONTH(tbl_Subscriptions[[#This Row],[Start_Date]],0)</f>
        <v>44530</v>
      </c>
      <c r="J2280" s="1" t="str">
        <f>IF(tbl_Subscriptions[[#This Row],[Cancel_Date]]="","",EOMONTH(tbl_Subscriptions[[#This Row],[Cancel_Date]],0))</f>
        <v/>
      </c>
    </row>
    <row r="2281" spans="1:10" x14ac:dyDescent="0.25">
      <c r="A2281" t="s">
        <v>4311</v>
      </c>
      <c r="B2281" t="s">
        <v>452</v>
      </c>
      <c r="C2281" t="s">
        <v>2027</v>
      </c>
      <c r="D2281" s="1">
        <v>45059</v>
      </c>
      <c r="E2281">
        <v>45340</v>
      </c>
      <c r="F2281">
        <v>45340</v>
      </c>
      <c r="G2281" t="s">
        <v>2037</v>
      </c>
      <c r="H2281" t="b">
        <v>0</v>
      </c>
      <c r="I2281" s="1">
        <f>EOMONTH(tbl_Subscriptions[[#This Row],[Start_Date]],0)</f>
        <v>45077</v>
      </c>
      <c r="J2281" s="1">
        <f>IF(tbl_Subscriptions[[#This Row],[Cancel_Date]]="","",EOMONTH(tbl_Subscriptions[[#This Row],[Cancel_Date]],0))</f>
        <v>45351</v>
      </c>
    </row>
    <row r="2282" spans="1:10" x14ac:dyDescent="0.25">
      <c r="A2282" t="s">
        <v>4312</v>
      </c>
      <c r="B2282" t="s">
        <v>1044</v>
      </c>
      <c r="C2282" t="s">
        <v>2031</v>
      </c>
      <c r="D2282" s="1">
        <v>44658</v>
      </c>
      <c r="E2282">
        <v>44912</v>
      </c>
      <c r="F2282">
        <v>44912</v>
      </c>
      <c r="G2282" t="s">
        <v>2037</v>
      </c>
      <c r="H2282" t="b">
        <v>1</v>
      </c>
      <c r="I2282" s="1">
        <f>EOMONTH(tbl_Subscriptions[[#This Row],[Start_Date]],0)</f>
        <v>44681</v>
      </c>
      <c r="J2282" s="1">
        <f>IF(tbl_Subscriptions[[#This Row],[Cancel_Date]]="","",EOMONTH(tbl_Subscriptions[[#This Row],[Cancel_Date]],0))</f>
        <v>44926</v>
      </c>
    </row>
    <row r="2283" spans="1:10" x14ac:dyDescent="0.25">
      <c r="A2283" t="s">
        <v>4313</v>
      </c>
      <c r="B2283" t="s">
        <v>1883</v>
      </c>
      <c r="C2283" t="s">
        <v>2034</v>
      </c>
      <c r="D2283" s="1">
        <v>44831</v>
      </c>
      <c r="H2283" t="b">
        <v>0</v>
      </c>
      <c r="I2283" s="1">
        <f>EOMONTH(tbl_Subscriptions[[#This Row],[Start_Date]],0)</f>
        <v>44834</v>
      </c>
      <c r="J2283" s="1" t="str">
        <f>IF(tbl_Subscriptions[[#This Row],[Cancel_Date]]="","",EOMONTH(tbl_Subscriptions[[#This Row],[Cancel_Date]],0))</f>
        <v/>
      </c>
    </row>
    <row r="2284" spans="1:10" x14ac:dyDescent="0.25">
      <c r="A2284" t="s">
        <v>4314</v>
      </c>
      <c r="B2284" t="s">
        <v>1994</v>
      </c>
      <c r="C2284" t="s">
        <v>2034</v>
      </c>
      <c r="D2284" s="1">
        <v>44251</v>
      </c>
      <c r="E2284">
        <v>44354</v>
      </c>
      <c r="F2284">
        <v>44354</v>
      </c>
      <c r="G2284" t="s">
        <v>2041</v>
      </c>
      <c r="H2284" t="b">
        <v>0</v>
      </c>
      <c r="I2284" s="1">
        <f>EOMONTH(tbl_Subscriptions[[#This Row],[Start_Date]],0)</f>
        <v>44255</v>
      </c>
      <c r="J2284" s="1">
        <f>IF(tbl_Subscriptions[[#This Row],[Cancel_Date]]="","",EOMONTH(tbl_Subscriptions[[#This Row],[Cancel_Date]],0))</f>
        <v>44377</v>
      </c>
    </row>
    <row r="2285" spans="1:10" x14ac:dyDescent="0.25">
      <c r="A2285" t="s">
        <v>4315</v>
      </c>
      <c r="B2285" t="s">
        <v>1187</v>
      </c>
      <c r="C2285" t="s">
        <v>2031</v>
      </c>
      <c r="D2285" s="1">
        <v>45083</v>
      </c>
      <c r="H2285" t="b">
        <v>1</v>
      </c>
      <c r="I2285" s="1">
        <f>EOMONTH(tbl_Subscriptions[[#This Row],[Start_Date]],0)</f>
        <v>45107</v>
      </c>
      <c r="J2285" s="1" t="str">
        <f>IF(tbl_Subscriptions[[#This Row],[Cancel_Date]]="","",EOMONTH(tbl_Subscriptions[[#This Row],[Cancel_Date]],0))</f>
        <v/>
      </c>
    </row>
    <row r="2286" spans="1:10" x14ac:dyDescent="0.25">
      <c r="A2286" t="s">
        <v>4316</v>
      </c>
      <c r="B2286" t="s">
        <v>1998</v>
      </c>
      <c r="C2286" t="s">
        <v>2027</v>
      </c>
      <c r="D2286" s="1">
        <v>44564</v>
      </c>
      <c r="H2286" t="b">
        <v>0</v>
      </c>
      <c r="I2286" s="1">
        <f>EOMONTH(tbl_Subscriptions[[#This Row],[Start_Date]],0)</f>
        <v>44592</v>
      </c>
      <c r="J2286" s="1" t="str">
        <f>IF(tbl_Subscriptions[[#This Row],[Cancel_Date]]="","",EOMONTH(tbl_Subscriptions[[#This Row],[Cancel_Date]],0))</f>
        <v/>
      </c>
    </row>
    <row r="2287" spans="1:10" x14ac:dyDescent="0.25">
      <c r="A2287" t="s">
        <v>4317</v>
      </c>
      <c r="B2287" t="s">
        <v>1408</v>
      </c>
      <c r="C2287" t="s">
        <v>2031</v>
      </c>
      <c r="D2287" s="1">
        <v>44206</v>
      </c>
      <c r="E2287">
        <v>44322</v>
      </c>
      <c r="F2287">
        <v>44322</v>
      </c>
      <c r="G2287" t="s">
        <v>2028</v>
      </c>
      <c r="H2287" t="b">
        <v>0</v>
      </c>
      <c r="I2287" s="1">
        <f>EOMONTH(tbl_Subscriptions[[#This Row],[Start_Date]],0)</f>
        <v>44227</v>
      </c>
      <c r="J2287" s="1">
        <f>IF(tbl_Subscriptions[[#This Row],[Cancel_Date]]="","",EOMONTH(tbl_Subscriptions[[#This Row],[Cancel_Date]],0))</f>
        <v>44347</v>
      </c>
    </row>
    <row r="2288" spans="1:10" x14ac:dyDescent="0.25">
      <c r="A2288" t="s">
        <v>4318</v>
      </c>
      <c r="B2288" t="s">
        <v>438</v>
      </c>
      <c r="C2288" t="s">
        <v>2031</v>
      </c>
      <c r="D2288" s="1">
        <v>44693</v>
      </c>
      <c r="H2288" t="b">
        <v>1</v>
      </c>
      <c r="I2288" s="1">
        <f>EOMONTH(tbl_Subscriptions[[#This Row],[Start_Date]],0)</f>
        <v>44712</v>
      </c>
      <c r="J2288" s="1" t="str">
        <f>IF(tbl_Subscriptions[[#This Row],[Cancel_Date]]="","",EOMONTH(tbl_Subscriptions[[#This Row],[Cancel_Date]],0))</f>
        <v/>
      </c>
    </row>
    <row r="2289" spans="1:10" x14ac:dyDescent="0.25">
      <c r="A2289" t="s">
        <v>4319</v>
      </c>
      <c r="B2289" t="s">
        <v>1615</v>
      </c>
      <c r="C2289" t="s">
        <v>2034</v>
      </c>
      <c r="D2289" s="1">
        <v>44336</v>
      </c>
      <c r="E2289">
        <v>44468</v>
      </c>
      <c r="F2289">
        <v>44468</v>
      </c>
      <c r="G2289" t="s">
        <v>2037</v>
      </c>
      <c r="H2289" t="b">
        <v>0</v>
      </c>
      <c r="I2289" s="1">
        <f>EOMONTH(tbl_Subscriptions[[#This Row],[Start_Date]],0)</f>
        <v>44347</v>
      </c>
      <c r="J2289" s="1">
        <f>IF(tbl_Subscriptions[[#This Row],[Cancel_Date]]="","",EOMONTH(tbl_Subscriptions[[#This Row],[Cancel_Date]],0))</f>
        <v>44469</v>
      </c>
    </row>
    <row r="2290" spans="1:10" x14ac:dyDescent="0.25">
      <c r="A2290" t="s">
        <v>4320</v>
      </c>
      <c r="B2290" t="s">
        <v>1827</v>
      </c>
      <c r="C2290" t="s">
        <v>2027</v>
      </c>
      <c r="D2290" s="1">
        <v>44396</v>
      </c>
      <c r="H2290" t="b">
        <v>1</v>
      </c>
      <c r="I2290" s="1">
        <f>EOMONTH(tbl_Subscriptions[[#This Row],[Start_Date]],0)</f>
        <v>44408</v>
      </c>
      <c r="J2290" s="1" t="str">
        <f>IF(tbl_Subscriptions[[#This Row],[Cancel_Date]]="","",EOMONTH(tbl_Subscriptions[[#This Row],[Cancel_Date]],0))</f>
        <v/>
      </c>
    </row>
    <row r="2291" spans="1:10" x14ac:dyDescent="0.25">
      <c r="A2291" t="s">
        <v>4321</v>
      </c>
      <c r="B2291" t="s">
        <v>1603</v>
      </c>
      <c r="C2291" t="s">
        <v>2031</v>
      </c>
      <c r="D2291" s="1">
        <v>45031</v>
      </c>
      <c r="H2291" t="b">
        <v>0</v>
      </c>
      <c r="I2291" s="1">
        <f>EOMONTH(tbl_Subscriptions[[#This Row],[Start_Date]],0)</f>
        <v>45046</v>
      </c>
      <c r="J2291" s="1" t="str">
        <f>IF(tbl_Subscriptions[[#This Row],[Cancel_Date]]="","",EOMONTH(tbl_Subscriptions[[#This Row],[Cancel_Date]],0))</f>
        <v/>
      </c>
    </row>
    <row r="2292" spans="1:10" x14ac:dyDescent="0.25">
      <c r="A2292" t="s">
        <v>4322</v>
      </c>
      <c r="B2292" t="s">
        <v>862</v>
      </c>
      <c r="C2292" t="s">
        <v>2027</v>
      </c>
      <c r="D2292" s="1">
        <v>44590</v>
      </c>
      <c r="E2292">
        <v>44837</v>
      </c>
      <c r="F2292">
        <v>44837</v>
      </c>
      <c r="G2292" t="s">
        <v>2037</v>
      </c>
      <c r="H2292" t="b">
        <v>0</v>
      </c>
      <c r="I2292" s="1">
        <f>EOMONTH(tbl_Subscriptions[[#This Row],[Start_Date]],0)</f>
        <v>44592</v>
      </c>
      <c r="J2292" s="1">
        <f>IF(tbl_Subscriptions[[#This Row],[Cancel_Date]]="","",EOMONTH(tbl_Subscriptions[[#This Row],[Cancel_Date]],0))</f>
        <v>44865</v>
      </c>
    </row>
    <row r="2293" spans="1:10" x14ac:dyDescent="0.25">
      <c r="A2293" t="s">
        <v>4323</v>
      </c>
      <c r="B2293" t="s">
        <v>1486</v>
      </c>
      <c r="C2293" t="s">
        <v>2034</v>
      </c>
      <c r="D2293" s="1">
        <v>44772</v>
      </c>
      <c r="H2293" t="b">
        <v>0</v>
      </c>
      <c r="I2293" s="1">
        <f>EOMONTH(tbl_Subscriptions[[#This Row],[Start_Date]],0)</f>
        <v>44773</v>
      </c>
      <c r="J2293" s="1" t="str">
        <f>IF(tbl_Subscriptions[[#This Row],[Cancel_Date]]="","",EOMONTH(tbl_Subscriptions[[#This Row],[Cancel_Date]],0))</f>
        <v/>
      </c>
    </row>
    <row r="2294" spans="1:10" x14ac:dyDescent="0.25">
      <c r="A2294" t="s">
        <v>4324</v>
      </c>
      <c r="B2294" t="s">
        <v>934</v>
      </c>
      <c r="C2294" t="s">
        <v>2027</v>
      </c>
      <c r="D2294" s="1">
        <v>44714</v>
      </c>
      <c r="H2294" t="b">
        <v>0</v>
      </c>
      <c r="I2294" s="1">
        <f>EOMONTH(tbl_Subscriptions[[#This Row],[Start_Date]],0)</f>
        <v>44742</v>
      </c>
      <c r="J2294" s="1" t="str">
        <f>IF(tbl_Subscriptions[[#This Row],[Cancel_Date]]="","",EOMONTH(tbl_Subscriptions[[#This Row],[Cancel_Date]],0))</f>
        <v/>
      </c>
    </row>
    <row r="2295" spans="1:10" x14ac:dyDescent="0.25">
      <c r="A2295" t="s">
        <v>4325</v>
      </c>
      <c r="B2295" t="s">
        <v>452</v>
      </c>
      <c r="C2295" t="s">
        <v>2034</v>
      </c>
      <c r="D2295" s="1">
        <v>44865</v>
      </c>
      <c r="H2295" t="b">
        <v>0</v>
      </c>
      <c r="I2295" s="1">
        <f>EOMONTH(tbl_Subscriptions[[#This Row],[Start_Date]],0)</f>
        <v>44865</v>
      </c>
      <c r="J2295" s="1" t="str">
        <f>IF(tbl_Subscriptions[[#This Row],[Cancel_Date]]="","",EOMONTH(tbl_Subscriptions[[#This Row],[Cancel_Date]],0))</f>
        <v/>
      </c>
    </row>
    <row r="2296" spans="1:10" x14ac:dyDescent="0.25">
      <c r="A2296" t="s">
        <v>4326</v>
      </c>
      <c r="B2296" t="s">
        <v>661</v>
      </c>
      <c r="C2296" t="s">
        <v>2027</v>
      </c>
      <c r="D2296" s="1">
        <v>44703</v>
      </c>
      <c r="H2296" t="b">
        <v>0</v>
      </c>
      <c r="I2296" s="1">
        <f>EOMONTH(tbl_Subscriptions[[#This Row],[Start_Date]],0)</f>
        <v>44712</v>
      </c>
      <c r="J2296" s="1" t="str">
        <f>IF(tbl_Subscriptions[[#This Row],[Cancel_Date]]="","",EOMONTH(tbl_Subscriptions[[#This Row],[Cancel_Date]],0))</f>
        <v/>
      </c>
    </row>
    <row r="2297" spans="1:10" x14ac:dyDescent="0.25">
      <c r="A2297" t="s">
        <v>4327</v>
      </c>
      <c r="B2297" t="s">
        <v>1597</v>
      </c>
      <c r="C2297" t="s">
        <v>2031</v>
      </c>
      <c r="D2297" s="1">
        <v>44615</v>
      </c>
      <c r="H2297" t="b">
        <v>0</v>
      </c>
      <c r="I2297" s="1">
        <f>EOMONTH(tbl_Subscriptions[[#This Row],[Start_Date]],0)</f>
        <v>44620</v>
      </c>
      <c r="J2297" s="1" t="str">
        <f>IF(tbl_Subscriptions[[#This Row],[Cancel_Date]]="","",EOMONTH(tbl_Subscriptions[[#This Row],[Cancel_Date]],0))</f>
        <v/>
      </c>
    </row>
    <row r="2298" spans="1:10" x14ac:dyDescent="0.25">
      <c r="A2298" t="s">
        <v>4328</v>
      </c>
      <c r="B2298" t="s">
        <v>75</v>
      </c>
      <c r="C2298" t="s">
        <v>2034</v>
      </c>
      <c r="D2298" s="1">
        <v>44898</v>
      </c>
      <c r="H2298" t="b">
        <v>0</v>
      </c>
      <c r="I2298" s="1">
        <f>EOMONTH(tbl_Subscriptions[[#This Row],[Start_Date]],0)</f>
        <v>44926</v>
      </c>
      <c r="J2298" s="1" t="str">
        <f>IF(tbl_Subscriptions[[#This Row],[Cancel_Date]]="","",EOMONTH(tbl_Subscriptions[[#This Row],[Cancel_Date]],0))</f>
        <v/>
      </c>
    </row>
    <row r="2299" spans="1:10" x14ac:dyDescent="0.25">
      <c r="A2299" t="s">
        <v>4329</v>
      </c>
      <c r="B2299" t="s">
        <v>1604</v>
      </c>
      <c r="C2299" t="s">
        <v>2031</v>
      </c>
      <c r="D2299" s="1">
        <v>44700</v>
      </c>
      <c r="H2299" t="b">
        <v>1</v>
      </c>
      <c r="I2299" s="1">
        <f>EOMONTH(tbl_Subscriptions[[#This Row],[Start_Date]],0)</f>
        <v>44712</v>
      </c>
      <c r="J2299" s="1" t="str">
        <f>IF(tbl_Subscriptions[[#This Row],[Cancel_Date]]="","",EOMONTH(tbl_Subscriptions[[#This Row],[Cancel_Date]],0))</f>
        <v/>
      </c>
    </row>
    <row r="2300" spans="1:10" x14ac:dyDescent="0.25">
      <c r="A2300" t="s">
        <v>4330</v>
      </c>
      <c r="B2300" t="s">
        <v>982</v>
      </c>
      <c r="C2300" t="s">
        <v>2034</v>
      </c>
      <c r="D2300" s="1">
        <v>44622</v>
      </c>
      <c r="H2300" t="b">
        <v>0</v>
      </c>
      <c r="I2300" s="1">
        <f>EOMONTH(tbl_Subscriptions[[#This Row],[Start_Date]],0)</f>
        <v>44651</v>
      </c>
      <c r="J2300" s="1" t="str">
        <f>IF(tbl_Subscriptions[[#This Row],[Cancel_Date]]="","",EOMONTH(tbl_Subscriptions[[#This Row],[Cancel_Date]],0))</f>
        <v/>
      </c>
    </row>
    <row r="2301" spans="1:10" x14ac:dyDescent="0.25">
      <c r="A2301" t="s">
        <v>4331</v>
      </c>
      <c r="B2301" t="s">
        <v>995</v>
      </c>
      <c r="C2301" t="s">
        <v>2027</v>
      </c>
      <c r="D2301" s="1">
        <v>44924</v>
      </c>
      <c r="H2301" t="b">
        <v>0</v>
      </c>
      <c r="I2301" s="1">
        <f>EOMONTH(tbl_Subscriptions[[#This Row],[Start_Date]],0)</f>
        <v>44926</v>
      </c>
      <c r="J2301" s="1" t="str">
        <f>IF(tbl_Subscriptions[[#This Row],[Cancel_Date]]="","",EOMONTH(tbl_Subscriptions[[#This Row],[Cancel_Date]],0))</f>
        <v/>
      </c>
    </row>
    <row r="2302" spans="1:10" x14ac:dyDescent="0.25">
      <c r="A2302" t="s">
        <v>4332</v>
      </c>
      <c r="B2302" t="s">
        <v>1220</v>
      </c>
      <c r="C2302" t="s">
        <v>2027</v>
      </c>
      <c r="D2302" s="1">
        <v>45057</v>
      </c>
      <c r="H2302" t="b">
        <v>0</v>
      </c>
      <c r="I2302" s="1">
        <f>EOMONTH(tbl_Subscriptions[[#This Row],[Start_Date]],0)</f>
        <v>45077</v>
      </c>
      <c r="J2302" s="1" t="str">
        <f>IF(tbl_Subscriptions[[#This Row],[Cancel_Date]]="","",EOMONTH(tbl_Subscriptions[[#This Row],[Cancel_Date]],0))</f>
        <v/>
      </c>
    </row>
    <row r="2303" spans="1:10" x14ac:dyDescent="0.25">
      <c r="A2303" t="s">
        <v>4333</v>
      </c>
      <c r="B2303" t="s">
        <v>1335</v>
      </c>
      <c r="C2303" t="s">
        <v>2034</v>
      </c>
      <c r="D2303" s="1">
        <v>44651</v>
      </c>
      <c r="H2303" t="b">
        <v>0</v>
      </c>
      <c r="I2303" s="1">
        <f>EOMONTH(tbl_Subscriptions[[#This Row],[Start_Date]],0)</f>
        <v>44651</v>
      </c>
      <c r="J2303" s="1" t="str">
        <f>IF(tbl_Subscriptions[[#This Row],[Cancel_Date]]="","",EOMONTH(tbl_Subscriptions[[#This Row],[Cancel_Date]],0))</f>
        <v/>
      </c>
    </row>
    <row r="2304" spans="1:10" x14ac:dyDescent="0.25">
      <c r="A2304" t="s">
        <v>4334</v>
      </c>
      <c r="B2304" t="s">
        <v>64</v>
      </c>
      <c r="C2304" t="s">
        <v>2034</v>
      </c>
      <c r="D2304" s="1">
        <v>44697</v>
      </c>
      <c r="H2304" t="b">
        <v>0</v>
      </c>
      <c r="I2304" s="1">
        <f>EOMONTH(tbl_Subscriptions[[#This Row],[Start_Date]],0)</f>
        <v>44712</v>
      </c>
      <c r="J2304" s="1" t="str">
        <f>IF(tbl_Subscriptions[[#This Row],[Cancel_Date]]="","",EOMONTH(tbl_Subscriptions[[#This Row],[Cancel_Date]],0))</f>
        <v/>
      </c>
    </row>
    <row r="2305" spans="1:10" x14ac:dyDescent="0.25">
      <c r="A2305" t="s">
        <v>4335</v>
      </c>
      <c r="B2305" t="s">
        <v>1212</v>
      </c>
      <c r="C2305" t="s">
        <v>2034</v>
      </c>
      <c r="D2305" s="1">
        <v>44368</v>
      </c>
      <c r="E2305">
        <v>44630</v>
      </c>
      <c r="F2305">
        <v>44630</v>
      </c>
      <c r="G2305" t="s">
        <v>2028</v>
      </c>
      <c r="H2305" t="b">
        <v>0</v>
      </c>
      <c r="I2305" s="1">
        <f>EOMONTH(tbl_Subscriptions[[#This Row],[Start_Date]],0)</f>
        <v>44377</v>
      </c>
      <c r="J2305" s="1">
        <f>IF(tbl_Subscriptions[[#This Row],[Cancel_Date]]="","",EOMONTH(tbl_Subscriptions[[#This Row],[Cancel_Date]],0))</f>
        <v>44651</v>
      </c>
    </row>
    <row r="2306" spans="1:10" x14ac:dyDescent="0.25">
      <c r="A2306" t="s">
        <v>4336</v>
      </c>
      <c r="B2306" t="s">
        <v>1313</v>
      </c>
      <c r="C2306" t="s">
        <v>2027</v>
      </c>
      <c r="D2306" s="1">
        <v>44281</v>
      </c>
      <c r="E2306">
        <v>44561</v>
      </c>
      <c r="F2306">
        <v>44561</v>
      </c>
      <c r="G2306" t="s">
        <v>2041</v>
      </c>
      <c r="H2306" t="b">
        <v>0</v>
      </c>
      <c r="I2306" s="1">
        <f>EOMONTH(tbl_Subscriptions[[#This Row],[Start_Date]],0)</f>
        <v>44286</v>
      </c>
      <c r="J2306" s="1">
        <f>IF(tbl_Subscriptions[[#This Row],[Cancel_Date]]="","",EOMONTH(tbl_Subscriptions[[#This Row],[Cancel_Date]],0))</f>
        <v>44561</v>
      </c>
    </row>
    <row r="2307" spans="1:10" x14ac:dyDescent="0.25">
      <c r="A2307" t="s">
        <v>4337</v>
      </c>
      <c r="B2307" t="s">
        <v>435</v>
      </c>
      <c r="C2307" t="s">
        <v>2034</v>
      </c>
      <c r="D2307" s="1">
        <v>44775</v>
      </c>
      <c r="E2307">
        <v>44873</v>
      </c>
      <c r="F2307">
        <v>44873</v>
      </c>
      <c r="G2307" t="s">
        <v>2028</v>
      </c>
      <c r="H2307" t="b">
        <v>0</v>
      </c>
      <c r="I2307" s="1">
        <f>EOMONTH(tbl_Subscriptions[[#This Row],[Start_Date]],0)</f>
        <v>44804</v>
      </c>
      <c r="J2307" s="1">
        <f>IF(tbl_Subscriptions[[#This Row],[Cancel_Date]]="","",EOMONTH(tbl_Subscriptions[[#This Row],[Cancel_Date]],0))</f>
        <v>44895</v>
      </c>
    </row>
    <row r="2308" spans="1:10" x14ac:dyDescent="0.25">
      <c r="A2308" t="s">
        <v>4338</v>
      </c>
      <c r="B2308" t="s">
        <v>866</v>
      </c>
      <c r="C2308" t="s">
        <v>2034</v>
      </c>
      <c r="D2308" s="1">
        <v>44228</v>
      </c>
      <c r="E2308">
        <v>44285</v>
      </c>
      <c r="F2308">
        <v>44285</v>
      </c>
      <c r="G2308" t="s">
        <v>2028</v>
      </c>
      <c r="H2308" t="b">
        <v>0</v>
      </c>
      <c r="I2308" s="1">
        <f>EOMONTH(tbl_Subscriptions[[#This Row],[Start_Date]],0)</f>
        <v>44255</v>
      </c>
      <c r="J2308" s="1">
        <f>IF(tbl_Subscriptions[[#This Row],[Cancel_Date]]="","",EOMONTH(tbl_Subscriptions[[#This Row],[Cancel_Date]],0))</f>
        <v>44286</v>
      </c>
    </row>
    <row r="2309" spans="1:10" x14ac:dyDescent="0.25">
      <c r="A2309" t="s">
        <v>4339</v>
      </c>
      <c r="B2309" t="s">
        <v>157</v>
      </c>
      <c r="C2309" t="s">
        <v>2031</v>
      </c>
      <c r="D2309" s="1">
        <v>45011</v>
      </c>
      <c r="H2309" t="b">
        <v>0</v>
      </c>
      <c r="I2309" s="1">
        <f>EOMONTH(tbl_Subscriptions[[#This Row],[Start_Date]],0)</f>
        <v>45016</v>
      </c>
      <c r="J2309" s="1" t="str">
        <f>IF(tbl_Subscriptions[[#This Row],[Cancel_Date]]="","",EOMONTH(tbl_Subscriptions[[#This Row],[Cancel_Date]],0))</f>
        <v/>
      </c>
    </row>
    <row r="2310" spans="1:10" x14ac:dyDescent="0.25">
      <c r="A2310" t="s">
        <v>4340</v>
      </c>
      <c r="B2310" t="s">
        <v>265</v>
      </c>
      <c r="C2310" t="s">
        <v>2034</v>
      </c>
      <c r="D2310" s="1">
        <v>44976</v>
      </c>
      <c r="E2310">
        <v>45097</v>
      </c>
      <c r="F2310">
        <v>45097</v>
      </c>
      <c r="G2310" t="s">
        <v>2041</v>
      </c>
      <c r="H2310" t="b">
        <v>0</v>
      </c>
      <c r="I2310" s="1">
        <f>EOMONTH(tbl_Subscriptions[[#This Row],[Start_Date]],0)</f>
        <v>44985</v>
      </c>
      <c r="J2310" s="1">
        <f>IF(tbl_Subscriptions[[#This Row],[Cancel_Date]]="","",EOMONTH(tbl_Subscriptions[[#This Row],[Cancel_Date]],0))</f>
        <v>45107</v>
      </c>
    </row>
    <row r="2311" spans="1:10" x14ac:dyDescent="0.25">
      <c r="A2311" t="s">
        <v>4341</v>
      </c>
      <c r="B2311" t="s">
        <v>1190</v>
      </c>
      <c r="C2311" t="s">
        <v>2031</v>
      </c>
      <c r="D2311" s="1">
        <v>44422</v>
      </c>
      <c r="H2311" t="b">
        <v>0</v>
      </c>
      <c r="I2311" s="1">
        <f>EOMONTH(tbl_Subscriptions[[#This Row],[Start_Date]],0)</f>
        <v>44439</v>
      </c>
      <c r="J2311" s="1" t="str">
        <f>IF(tbl_Subscriptions[[#This Row],[Cancel_Date]]="","",EOMONTH(tbl_Subscriptions[[#This Row],[Cancel_Date]],0))</f>
        <v/>
      </c>
    </row>
    <row r="2312" spans="1:10" x14ac:dyDescent="0.25">
      <c r="A2312" t="s">
        <v>4342</v>
      </c>
      <c r="B2312" t="s">
        <v>248</v>
      </c>
      <c r="C2312" t="s">
        <v>2031</v>
      </c>
      <c r="D2312" s="1">
        <v>44496</v>
      </c>
      <c r="E2312">
        <v>44681</v>
      </c>
      <c r="F2312">
        <v>44681</v>
      </c>
      <c r="G2312" t="s">
        <v>2037</v>
      </c>
      <c r="H2312" t="b">
        <v>1</v>
      </c>
      <c r="I2312" s="1">
        <f>EOMONTH(tbl_Subscriptions[[#This Row],[Start_Date]],0)</f>
        <v>44500</v>
      </c>
      <c r="J2312" s="1">
        <f>IF(tbl_Subscriptions[[#This Row],[Cancel_Date]]="","",EOMONTH(tbl_Subscriptions[[#This Row],[Cancel_Date]],0))</f>
        <v>44681</v>
      </c>
    </row>
    <row r="2313" spans="1:10" x14ac:dyDescent="0.25">
      <c r="A2313" t="s">
        <v>4343</v>
      </c>
      <c r="B2313" t="s">
        <v>810</v>
      </c>
      <c r="C2313" t="s">
        <v>2031</v>
      </c>
      <c r="D2313" s="1">
        <v>44230</v>
      </c>
      <c r="H2313" t="b">
        <v>0</v>
      </c>
      <c r="I2313" s="1">
        <f>EOMONTH(tbl_Subscriptions[[#This Row],[Start_Date]],0)</f>
        <v>44255</v>
      </c>
      <c r="J2313" s="1" t="str">
        <f>IF(tbl_Subscriptions[[#This Row],[Cancel_Date]]="","",EOMONTH(tbl_Subscriptions[[#This Row],[Cancel_Date]],0))</f>
        <v/>
      </c>
    </row>
    <row r="2314" spans="1:10" x14ac:dyDescent="0.25">
      <c r="A2314" t="s">
        <v>4344</v>
      </c>
      <c r="B2314" t="s">
        <v>655</v>
      </c>
      <c r="C2314" t="s">
        <v>2027</v>
      </c>
      <c r="D2314" s="1">
        <v>44478</v>
      </c>
      <c r="H2314" t="b">
        <v>0</v>
      </c>
      <c r="I2314" s="1">
        <f>EOMONTH(tbl_Subscriptions[[#This Row],[Start_Date]],0)</f>
        <v>44500</v>
      </c>
      <c r="J2314" s="1" t="str">
        <f>IF(tbl_Subscriptions[[#This Row],[Cancel_Date]]="","",EOMONTH(tbl_Subscriptions[[#This Row],[Cancel_Date]],0))</f>
        <v/>
      </c>
    </row>
    <row r="2315" spans="1:10" x14ac:dyDescent="0.25">
      <c r="A2315" t="s">
        <v>4345</v>
      </c>
      <c r="B2315" t="s">
        <v>1746</v>
      </c>
      <c r="C2315" t="s">
        <v>2031</v>
      </c>
      <c r="D2315" s="1">
        <v>44427</v>
      </c>
      <c r="H2315" t="b">
        <v>0</v>
      </c>
      <c r="I2315" s="1">
        <f>EOMONTH(tbl_Subscriptions[[#This Row],[Start_Date]],0)</f>
        <v>44439</v>
      </c>
      <c r="J2315" s="1" t="str">
        <f>IF(tbl_Subscriptions[[#This Row],[Cancel_Date]]="","",EOMONTH(tbl_Subscriptions[[#This Row],[Cancel_Date]],0))</f>
        <v/>
      </c>
    </row>
    <row r="2316" spans="1:10" x14ac:dyDescent="0.25">
      <c r="A2316" t="s">
        <v>4346</v>
      </c>
      <c r="B2316" t="s">
        <v>392</v>
      </c>
      <c r="C2316" t="s">
        <v>2034</v>
      </c>
      <c r="D2316" s="1">
        <v>44747</v>
      </c>
      <c r="H2316" t="b">
        <v>0</v>
      </c>
      <c r="I2316" s="1">
        <f>EOMONTH(tbl_Subscriptions[[#This Row],[Start_Date]],0)</f>
        <v>44773</v>
      </c>
      <c r="J2316" s="1" t="str">
        <f>IF(tbl_Subscriptions[[#This Row],[Cancel_Date]]="","",EOMONTH(tbl_Subscriptions[[#This Row],[Cancel_Date]],0))</f>
        <v/>
      </c>
    </row>
    <row r="2317" spans="1:10" x14ac:dyDescent="0.25">
      <c r="A2317" t="s">
        <v>4347</v>
      </c>
      <c r="B2317" t="s">
        <v>1122</v>
      </c>
      <c r="C2317" t="s">
        <v>2027</v>
      </c>
      <c r="D2317" s="1">
        <v>44492</v>
      </c>
      <c r="H2317" t="b">
        <v>0</v>
      </c>
      <c r="I2317" s="1">
        <f>EOMONTH(tbl_Subscriptions[[#This Row],[Start_Date]],0)</f>
        <v>44500</v>
      </c>
      <c r="J2317" s="1" t="str">
        <f>IF(tbl_Subscriptions[[#This Row],[Cancel_Date]]="","",EOMONTH(tbl_Subscriptions[[#This Row],[Cancel_Date]],0))</f>
        <v/>
      </c>
    </row>
    <row r="2318" spans="1:10" x14ac:dyDescent="0.25">
      <c r="A2318" t="s">
        <v>4348</v>
      </c>
      <c r="B2318" t="s">
        <v>1648</v>
      </c>
      <c r="C2318" t="s">
        <v>2027</v>
      </c>
      <c r="D2318" s="1">
        <v>44369</v>
      </c>
      <c r="H2318" t="b">
        <v>0</v>
      </c>
      <c r="I2318" s="1">
        <f>EOMONTH(tbl_Subscriptions[[#This Row],[Start_Date]],0)</f>
        <v>44377</v>
      </c>
      <c r="J2318" s="1" t="str">
        <f>IF(tbl_Subscriptions[[#This Row],[Cancel_Date]]="","",EOMONTH(tbl_Subscriptions[[#This Row],[Cancel_Date]],0))</f>
        <v/>
      </c>
    </row>
    <row r="2319" spans="1:10" x14ac:dyDescent="0.25">
      <c r="A2319" t="s">
        <v>4349</v>
      </c>
      <c r="B2319" t="s">
        <v>756</v>
      </c>
      <c r="C2319" t="s">
        <v>2027</v>
      </c>
      <c r="D2319" s="1">
        <v>44996</v>
      </c>
      <c r="E2319">
        <v>45280</v>
      </c>
      <c r="F2319">
        <v>45280</v>
      </c>
      <c r="G2319" t="s">
        <v>2041</v>
      </c>
      <c r="H2319" t="b">
        <v>0</v>
      </c>
      <c r="I2319" s="1">
        <f>EOMONTH(tbl_Subscriptions[[#This Row],[Start_Date]],0)</f>
        <v>45016</v>
      </c>
      <c r="J2319" s="1">
        <f>IF(tbl_Subscriptions[[#This Row],[Cancel_Date]]="","",EOMONTH(tbl_Subscriptions[[#This Row],[Cancel_Date]],0))</f>
        <v>45291</v>
      </c>
    </row>
    <row r="2320" spans="1:10" x14ac:dyDescent="0.25">
      <c r="A2320" t="s">
        <v>4350</v>
      </c>
      <c r="B2320" t="s">
        <v>1107</v>
      </c>
      <c r="C2320" t="s">
        <v>2027</v>
      </c>
      <c r="D2320" s="1">
        <v>44665</v>
      </c>
      <c r="H2320" t="b">
        <v>1</v>
      </c>
      <c r="I2320" s="1">
        <f>EOMONTH(tbl_Subscriptions[[#This Row],[Start_Date]],0)</f>
        <v>44681</v>
      </c>
      <c r="J2320" s="1" t="str">
        <f>IF(tbl_Subscriptions[[#This Row],[Cancel_Date]]="","",EOMONTH(tbl_Subscriptions[[#This Row],[Cancel_Date]],0))</f>
        <v/>
      </c>
    </row>
    <row r="2321" spans="1:10" x14ac:dyDescent="0.25">
      <c r="A2321" t="s">
        <v>4351</v>
      </c>
      <c r="B2321" t="s">
        <v>106</v>
      </c>
      <c r="C2321" t="s">
        <v>2027</v>
      </c>
      <c r="D2321" s="1">
        <v>44776</v>
      </c>
      <c r="H2321" t="b">
        <v>0</v>
      </c>
      <c r="I2321" s="1">
        <f>EOMONTH(tbl_Subscriptions[[#This Row],[Start_Date]],0)</f>
        <v>44804</v>
      </c>
      <c r="J2321" s="1" t="str">
        <f>IF(tbl_Subscriptions[[#This Row],[Cancel_Date]]="","",EOMONTH(tbl_Subscriptions[[#This Row],[Cancel_Date]],0))</f>
        <v/>
      </c>
    </row>
    <row r="2322" spans="1:10" x14ac:dyDescent="0.25">
      <c r="A2322" t="s">
        <v>4352</v>
      </c>
      <c r="B2322" t="s">
        <v>1130</v>
      </c>
      <c r="C2322" t="s">
        <v>2027</v>
      </c>
      <c r="D2322" s="1">
        <v>44957</v>
      </c>
      <c r="H2322" t="b">
        <v>0</v>
      </c>
      <c r="I2322" s="1">
        <f>EOMONTH(tbl_Subscriptions[[#This Row],[Start_Date]],0)</f>
        <v>44957</v>
      </c>
      <c r="J2322" s="1" t="str">
        <f>IF(tbl_Subscriptions[[#This Row],[Cancel_Date]]="","",EOMONTH(tbl_Subscriptions[[#This Row],[Cancel_Date]],0))</f>
        <v/>
      </c>
    </row>
    <row r="2323" spans="1:10" x14ac:dyDescent="0.25">
      <c r="A2323" t="s">
        <v>4353</v>
      </c>
      <c r="B2323" t="s">
        <v>731</v>
      </c>
      <c r="C2323" t="s">
        <v>2027</v>
      </c>
      <c r="D2323" s="1">
        <v>44988</v>
      </c>
      <c r="H2323" t="b">
        <v>0</v>
      </c>
      <c r="I2323" s="1">
        <f>EOMONTH(tbl_Subscriptions[[#This Row],[Start_Date]],0)</f>
        <v>45016</v>
      </c>
      <c r="J2323" s="1" t="str">
        <f>IF(tbl_Subscriptions[[#This Row],[Cancel_Date]]="","",EOMONTH(tbl_Subscriptions[[#This Row],[Cancel_Date]],0))</f>
        <v/>
      </c>
    </row>
    <row r="2324" spans="1:10" x14ac:dyDescent="0.25">
      <c r="A2324" t="s">
        <v>4354</v>
      </c>
      <c r="B2324" t="s">
        <v>1768</v>
      </c>
      <c r="C2324" t="s">
        <v>2031</v>
      </c>
      <c r="D2324" s="1">
        <v>44981</v>
      </c>
      <c r="E2324">
        <v>45027</v>
      </c>
      <c r="F2324">
        <v>45027</v>
      </c>
      <c r="G2324" t="s">
        <v>2041</v>
      </c>
      <c r="H2324" t="b">
        <v>0</v>
      </c>
      <c r="I2324" s="1">
        <f>EOMONTH(tbl_Subscriptions[[#This Row],[Start_Date]],0)</f>
        <v>44985</v>
      </c>
      <c r="J2324" s="1">
        <f>IF(tbl_Subscriptions[[#This Row],[Cancel_Date]]="","",EOMONTH(tbl_Subscriptions[[#This Row],[Cancel_Date]],0))</f>
        <v>45046</v>
      </c>
    </row>
    <row r="2325" spans="1:10" x14ac:dyDescent="0.25">
      <c r="A2325" t="s">
        <v>4355</v>
      </c>
      <c r="B2325" t="s">
        <v>1246</v>
      </c>
      <c r="C2325" t="s">
        <v>2034</v>
      </c>
      <c r="D2325" s="1">
        <v>44704</v>
      </c>
      <c r="H2325" t="b">
        <v>0</v>
      </c>
      <c r="I2325" s="1">
        <f>EOMONTH(tbl_Subscriptions[[#This Row],[Start_Date]],0)</f>
        <v>44712</v>
      </c>
      <c r="J2325" s="1" t="str">
        <f>IF(tbl_Subscriptions[[#This Row],[Cancel_Date]]="","",EOMONTH(tbl_Subscriptions[[#This Row],[Cancel_Date]],0))</f>
        <v/>
      </c>
    </row>
    <row r="2326" spans="1:10" x14ac:dyDescent="0.25">
      <c r="A2326" t="s">
        <v>4356</v>
      </c>
      <c r="B2326" t="s">
        <v>1955</v>
      </c>
      <c r="C2326" t="s">
        <v>2034</v>
      </c>
      <c r="D2326" s="1">
        <v>44759</v>
      </c>
      <c r="E2326">
        <v>45019</v>
      </c>
      <c r="F2326">
        <v>45019</v>
      </c>
      <c r="G2326" t="s">
        <v>2041</v>
      </c>
      <c r="H2326" t="b">
        <v>0</v>
      </c>
      <c r="I2326" s="1">
        <f>EOMONTH(tbl_Subscriptions[[#This Row],[Start_Date]],0)</f>
        <v>44773</v>
      </c>
      <c r="J2326" s="1">
        <f>IF(tbl_Subscriptions[[#This Row],[Cancel_Date]]="","",EOMONTH(tbl_Subscriptions[[#This Row],[Cancel_Date]],0))</f>
        <v>45046</v>
      </c>
    </row>
    <row r="2327" spans="1:10" x14ac:dyDescent="0.25">
      <c r="A2327" t="s">
        <v>4357</v>
      </c>
      <c r="B2327" t="s">
        <v>1424</v>
      </c>
      <c r="C2327" t="s">
        <v>2031</v>
      </c>
      <c r="D2327" s="1">
        <v>44720</v>
      </c>
      <c r="H2327" t="b">
        <v>0</v>
      </c>
      <c r="I2327" s="1">
        <f>EOMONTH(tbl_Subscriptions[[#This Row],[Start_Date]],0)</f>
        <v>44742</v>
      </c>
      <c r="J2327" s="1" t="str">
        <f>IF(tbl_Subscriptions[[#This Row],[Cancel_Date]]="","",EOMONTH(tbl_Subscriptions[[#This Row],[Cancel_Date]],0))</f>
        <v/>
      </c>
    </row>
    <row r="2328" spans="1:10" x14ac:dyDescent="0.25">
      <c r="A2328" t="s">
        <v>4358</v>
      </c>
      <c r="B2328" t="s">
        <v>619</v>
      </c>
      <c r="C2328" t="s">
        <v>2031</v>
      </c>
      <c r="D2328" s="1">
        <v>44312</v>
      </c>
      <c r="H2328" t="b">
        <v>1</v>
      </c>
      <c r="I2328" s="1">
        <f>EOMONTH(tbl_Subscriptions[[#This Row],[Start_Date]],0)</f>
        <v>44316</v>
      </c>
      <c r="J2328" s="1" t="str">
        <f>IF(tbl_Subscriptions[[#This Row],[Cancel_Date]]="","",EOMONTH(tbl_Subscriptions[[#This Row],[Cancel_Date]],0))</f>
        <v/>
      </c>
    </row>
    <row r="2329" spans="1:10" x14ac:dyDescent="0.25">
      <c r="A2329" t="s">
        <v>4359</v>
      </c>
      <c r="B2329" t="s">
        <v>1518</v>
      </c>
      <c r="C2329" t="s">
        <v>2027</v>
      </c>
      <c r="D2329" s="1">
        <v>44783</v>
      </c>
      <c r="E2329">
        <v>44903</v>
      </c>
      <c r="F2329">
        <v>44903</v>
      </c>
      <c r="G2329" t="s">
        <v>2037</v>
      </c>
      <c r="H2329" t="b">
        <v>0</v>
      </c>
      <c r="I2329" s="1">
        <f>EOMONTH(tbl_Subscriptions[[#This Row],[Start_Date]],0)</f>
        <v>44804</v>
      </c>
      <c r="J2329" s="1">
        <f>IF(tbl_Subscriptions[[#This Row],[Cancel_Date]]="","",EOMONTH(tbl_Subscriptions[[#This Row],[Cancel_Date]],0))</f>
        <v>44926</v>
      </c>
    </row>
    <row r="2330" spans="1:10" x14ac:dyDescent="0.25">
      <c r="A2330" t="s">
        <v>4360</v>
      </c>
      <c r="B2330" t="s">
        <v>1615</v>
      </c>
      <c r="C2330" t="s">
        <v>2027</v>
      </c>
      <c r="D2330" s="1">
        <v>44313</v>
      </c>
      <c r="H2330" t="b">
        <v>0</v>
      </c>
      <c r="I2330" s="1">
        <f>EOMONTH(tbl_Subscriptions[[#This Row],[Start_Date]],0)</f>
        <v>44316</v>
      </c>
      <c r="J2330" s="1" t="str">
        <f>IF(tbl_Subscriptions[[#This Row],[Cancel_Date]]="","",EOMONTH(tbl_Subscriptions[[#This Row],[Cancel_Date]],0))</f>
        <v/>
      </c>
    </row>
    <row r="2331" spans="1:10" x14ac:dyDescent="0.25">
      <c r="A2331" t="s">
        <v>4361</v>
      </c>
      <c r="B2331" t="s">
        <v>1825</v>
      </c>
      <c r="C2331" t="s">
        <v>2031</v>
      </c>
      <c r="D2331" s="1">
        <v>44471</v>
      </c>
      <c r="H2331" t="b">
        <v>1</v>
      </c>
      <c r="I2331" s="1">
        <f>EOMONTH(tbl_Subscriptions[[#This Row],[Start_Date]],0)</f>
        <v>44500</v>
      </c>
      <c r="J2331" s="1" t="str">
        <f>IF(tbl_Subscriptions[[#This Row],[Cancel_Date]]="","",EOMONTH(tbl_Subscriptions[[#This Row],[Cancel_Date]],0))</f>
        <v/>
      </c>
    </row>
    <row r="2332" spans="1:10" x14ac:dyDescent="0.25">
      <c r="A2332" t="s">
        <v>4362</v>
      </c>
      <c r="B2332" t="s">
        <v>1648</v>
      </c>
      <c r="C2332" t="s">
        <v>2027</v>
      </c>
      <c r="D2332" s="1">
        <v>44990</v>
      </c>
      <c r="H2332" t="b">
        <v>0</v>
      </c>
      <c r="I2332" s="1">
        <f>EOMONTH(tbl_Subscriptions[[#This Row],[Start_Date]],0)</f>
        <v>45016</v>
      </c>
      <c r="J2332" s="1" t="str">
        <f>IF(tbl_Subscriptions[[#This Row],[Cancel_Date]]="","",EOMONTH(tbl_Subscriptions[[#This Row],[Cancel_Date]],0))</f>
        <v/>
      </c>
    </row>
    <row r="2333" spans="1:10" x14ac:dyDescent="0.25">
      <c r="A2333" t="s">
        <v>4363</v>
      </c>
      <c r="B2333" t="s">
        <v>1861</v>
      </c>
      <c r="C2333" t="s">
        <v>2034</v>
      </c>
      <c r="D2333" s="1">
        <v>44753</v>
      </c>
      <c r="E2333">
        <v>45003</v>
      </c>
      <c r="F2333">
        <v>45003</v>
      </c>
      <c r="G2333" t="s">
        <v>2028</v>
      </c>
      <c r="H2333" t="b">
        <v>0</v>
      </c>
      <c r="I2333" s="1">
        <f>EOMONTH(tbl_Subscriptions[[#This Row],[Start_Date]],0)</f>
        <v>44773</v>
      </c>
      <c r="J2333" s="1">
        <f>IF(tbl_Subscriptions[[#This Row],[Cancel_Date]]="","",EOMONTH(tbl_Subscriptions[[#This Row],[Cancel_Date]],0))</f>
        <v>45016</v>
      </c>
    </row>
    <row r="2334" spans="1:10" x14ac:dyDescent="0.25">
      <c r="A2334" t="s">
        <v>4364</v>
      </c>
      <c r="B2334" t="s">
        <v>557</v>
      </c>
      <c r="C2334" t="s">
        <v>2034</v>
      </c>
      <c r="D2334" s="1">
        <v>45040</v>
      </c>
      <c r="E2334">
        <v>45269</v>
      </c>
      <c r="F2334">
        <v>45269</v>
      </c>
      <c r="G2334" t="s">
        <v>2041</v>
      </c>
      <c r="H2334" t="b">
        <v>0</v>
      </c>
      <c r="I2334" s="1">
        <f>EOMONTH(tbl_Subscriptions[[#This Row],[Start_Date]],0)</f>
        <v>45046</v>
      </c>
      <c r="J2334" s="1">
        <f>IF(tbl_Subscriptions[[#This Row],[Cancel_Date]]="","",EOMONTH(tbl_Subscriptions[[#This Row],[Cancel_Date]],0))</f>
        <v>45291</v>
      </c>
    </row>
    <row r="2335" spans="1:10" x14ac:dyDescent="0.25">
      <c r="A2335" t="s">
        <v>4365</v>
      </c>
      <c r="B2335" t="s">
        <v>232</v>
      </c>
      <c r="C2335" t="s">
        <v>2027</v>
      </c>
      <c r="D2335" s="1">
        <v>44572</v>
      </c>
      <c r="H2335" t="b">
        <v>0</v>
      </c>
      <c r="I2335" s="1">
        <f>EOMONTH(tbl_Subscriptions[[#This Row],[Start_Date]],0)</f>
        <v>44592</v>
      </c>
      <c r="J2335" s="1" t="str">
        <f>IF(tbl_Subscriptions[[#This Row],[Cancel_Date]]="","",EOMONTH(tbl_Subscriptions[[#This Row],[Cancel_Date]],0))</f>
        <v/>
      </c>
    </row>
    <row r="2336" spans="1:10" x14ac:dyDescent="0.25">
      <c r="A2336" t="s">
        <v>4366</v>
      </c>
      <c r="B2336" t="s">
        <v>92</v>
      </c>
      <c r="C2336" t="s">
        <v>2027</v>
      </c>
      <c r="D2336" s="1">
        <v>44752</v>
      </c>
      <c r="H2336" t="b">
        <v>0</v>
      </c>
      <c r="I2336" s="1">
        <f>EOMONTH(tbl_Subscriptions[[#This Row],[Start_Date]],0)</f>
        <v>44773</v>
      </c>
      <c r="J2336" s="1" t="str">
        <f>IF(tbl_Subscriptions[[#This Row],[Cancel_Date]]="","",EOMONTH(tbl_Subscriptions[[#This Row],[Cancel_Date]],0))</f>
        <v/>
      </c>
    </row>
    <row r="2337" spans="1:10" x14ac:dyDescent="0.25">
      <c r="A2337" t="s">
        <v>4367</v>
      </c>
      <c r="B2337" t="s">
        <v>79</v>
      </c>
      <c r="C2337" t="s">
        <v>2027</v>
      </c>
      <c r="D2337" s="1">
        <v>45039</v>
      </c>
      <c r="H2337" t="b">
        <v>0</v>
      </c>
      <c r="I2337" s="1">
        <f>EOMONTH(tbl_Subscriptions[[#This Row],[Start_Date]],0)</f>
        <v>45046</v>
      </c>
      <c r="J2337" s="1" t="str">
        <f>IF(tbl_Subscriptions[[#This Row],[Cancel_Date]]="","",EOMONTH(tbl_Subscriptions[[#This Row],[Cancel_Date]],0))</f>
        <v/>
      </c>
    </row>
    <row r="2338" spans="1:10" x14ac:dyDescent="0.25">
      <c r="A2338" t="s">
        <v>4368</v>
      </c>
      <c r="B2338" t="s">
        <v>716</v>
      </c>
      <c r="C2338" t="s">
        <v>2034</v>
      </c>
      <c r="D2338" s="1">
        <v>44971</v>
      </c>
      <c r="H2338" t="b">
        <v>0</v>
      </c>
      <c r="I2338" s="1">
        <f>EOMONTH(tbl_Subscriptions[[#This Row],[Start_Date]],0)</f>
        <v>44985</v>
      </c>
      <c r="J2338" s="1" t="str">
        <f>IF(tbl_Subscriptions[[#This Row],[Cancel_Date]]="","",EOMONTH(tbl_Subscriptions[[#This Row],[Cancel_Date]],0))</f>
        <v/>
      </c>
    </row>
    <row r="2339" spans="1:10" x14ac:dyDescent="0.25">
      <c r="A2339" t="s">
        <v>4369</v>
      </c>
      <c r="B2339" t="s">
        <v>1585</v>
      </c>
      <c r="C2339" t="s">
        <v>2027</v>
      </c>
      <c r="D2339" s="1">
        <v>44239</v>
      </c>
      <c r="H2339" t="b">
        <v>0</v>
      </c>
      <c r="I2339" s="1">
        <f>EOMONTH(tbl_Subscriptions[[#This Row],[Start_Date]],0)</f>
        <v>44255</v>
      </c>
      <c r="J2339" s="1" t="str">
        <f>IF(tbl_Subscriptions[[#This Row],[Cancel_Date]]="","",EOMONTH(tbl_Subscriptions[[#This Row],[Cancel_Date]],0))</f>
        <v/>
      </c>
    </row>
    <row r="2340" spans="1:10" x14ac:dyDescent="0.25">
      <c r="A2340" t="s">
        <v>4370</v>
      </c>
      <c r="B2340" t="s">
        <v>1261</v>
      </c>
      <c r="C2340" t="s">
        <v>2031</v>
      </c>
      <c r="D2340" s="1">
        <v>44975</v>
      </c>
      <c r="H2340" t="b">
        <v>0</v>
      </c>
      <c r="I2340" s="1">
        <f>EOMONTH(tbl_Subscriptions[[#This Row],[Start_Date]],0)</f>
        <v>44985</v>
      </c>
      <c r="J2340" s="1" t="str">
        <f>IF(tbl_Subscriptions[[#This Row],[Cancel_Date]]="","",EOMONTH(tbl_Subscriptions[[#This Row],[Cancel_Date]],0))</f>
        <v/>
      </c>
    </row>
    <row r="2341" spans="1:10" x14ac:dyDescent="0.25">
      <c r="A2341" t="s">
        <v>4371</v>
      </c>
      <c r="B2341" t="s">
        <v>30</v>
      </c>
      <c r="C2341" t="s">
        <v>2027</v>
      </c>
      <c r="D2341" s="1">
        <v>44933</v>
      </c>
      <c r="H2341" t="b">
        <v>1</v>
      </c>
      <c r="I2341" s="1">
        <f>EOMONTH(tbl_Subscriptions[[#This Row],[Start_Date]],0)</f>
        <v>44957</v>
      </c>
      <c r="J2341" s="1" t="str">
        <f>IF(tbl_Subscriptions[[#This Row],[Cancel_Date]]="","",EOMONTH(tbl_Subscriptions[[#This Row],[Cancel_Date]],0))</f>
        <v/>
      </c>
    </row>
    <row r="2342" spans="1:10" x14ac:dyDescent="0.25">
      <c r="A2342" t="s">
        <v>4372</v>
      </c>
      <c r="B2342" t="s">
        <v>832</v>
      </c>
      <c r="C2342" t="s">
        <v>2031</v>
      </c>
      <c r="D2342" s="1">
        <v>44648</v>
      </c>
      <c r="E2342">
        <v>44706</v>
      </c>
      <c r="F2342">
        <v>44706</v>
      </c>
      <c r="G2342" t="s">
        <v>2041</v>
      </c>
      <c r="H2342" t="b">
        <v>0</v>
      </c>
      <c r="I2342" s="1">
        <f>EOMONTH(tbl_Subscriptions[[#This Row],[Start_Date]],0)</f>
        <v>44651</v>
      </c>
      <c r="J2342" s="1">
        <f>IF(tbl_Subscriptions[[#This Row],[Cancel_Date]]="","",EOMONTH(tbl_Subscriptions[[#This Row],[Cancel_Date]],0))</f>
        <v>44712</v>
      </c>
    </row>
    <row r="2343" spans="1:10" x14ac:dyDescent="0.25">
      <c r="A2343" t="s">
        <v>4373</v>
      </c>
      <c r="B2343" t="s">
        <v>1457</v>
      </c>
      <c r="C2343" t="s">
        <v>2027</v>
      </c>
      <c r="D2343" s="1">
        <v>44756</v>
      </c>
      <c r="E2343">
        <v>44979</v>
      </c>
      <c r="F2343">
        <v>44979</v>
      </c>
      <c r="G2343" t="s">
        <v>2037</v>
      </c>
      <c r="H2343" t="b">
        <v>0</v>
      </c>
      <c r="I2343" s="1">
        <f>EOMONTH(tbl_Subscriptions[[#This Row],[Start_Date]],0)</f>
        <v>44773</v>
      </c>
      <c r="J2343" s="1">
        <f>IF(tbl_Subscriptions[[#This Row],[Cancel_Date]]="","",EOMONTH(tbl_Subscriptions[[#This Row],[Cancel_Date]],0))</f>
        <v>44985</v>
      </c>
    </row>
    <row r="2344" spans="1:10" x14ac:dyDescent="0.25">
      <c r="A2344" t="s">
        <v>4374</v>
      </c>
      <c r="B2344" t="s">
        <v>50</v>
      </c>
      <c r="C2344" t="s">
        <v>2027</v>
      </c>
      <c r="D2344" s="1">
        <v>44420</v>
      </c>
      <c r="H2344" t="b">
        <v>0</v>
      </c>
      <c r="I2344" s="1">
        <f>EOMONTH(tbl_Subscriptions[[#This Row],[Start_Date]],0)</f>
        <v>44439</v>
      </c>
      <c r="J2344" s="1" t="str">
        <f>IF(tbl_Subscriptions[[#This Row],[Cancel_Date]]="","",EOMONTH(tbl_Subscriptions[[#This Row],[Cancel_Date]],0))</f>
        <v/>
      </c>
    </row>
    <row r="2345" spans="1:10" x14ac:dyDescent="0.25">
      <c r="A2345" t="s">
        <v>4375</v>
      </c>
      <c r="B2345" t="s">
        <v>1202</v>
      </c>
      <c r="C2345" t="s">
        <v>2034</v>
      </c>
      <c r="D2345" s="1">
        <v>44632</v>
      </c>
      <c r="H2345" t="b">
        <v>0</v>
      </c>
      <c r="I2345" s="1">
        <f>EOMONTH(tbl_Subscriptions[[#This Row],[Start_Date]],0)</f>
        <v>44651</v>
      </c>
      <c r="J2345" s="1" t="str">
        <f>IF(tbl_Subscriptions[[#This Row],[Cancel_Date]]="","",EOMONTH(tbl_Subscriptions[[#This Row],[Cancel_Date]],0))</f>
        <v/>
      </c>
    </row>
    <row r="2346" spans="1:10" x14ac:dyDescent="0.25">
      <c r="A2346" t="s">
        <v>4376</v>
      </c>
      <c r="B2346" t="s">
        <v>1019</v>
      </c>
      <c r="C2346" t="s">
        <v>2031</v>
      </c>
      <c r="D2346" s="1">
        <v>44301</v>
      </c>
      <c r="E2346">
        <v>44362</v>
      </c>
      <c r="F2346">
        <v>44362</v>
      </c>
      <c r="G2346" t="s">
        <v>2028</v>
      </c>
      <c r="H2346" t="b">
        <v>0</v>
      </c>
      <c r="I2346" s="1">
        <f>EOMONTH(tbl_Subscriptions[[#This Row],[Start_Date]],0)</f>
        <v>44316</v>
      </c>
      <c r="J2346" s="1">
        <f>IF(tbl_Subscriptions[[#This Row],[Cancel_Date]]="","",EOMONTH(tbl_Subscriptions[[#This Row],[Cancel_Date]],0))</f>
        <v>44377</v>
      </c>
    </row>
    <row r="2347" spans="1:10" x14ac:dyDescent="0.25">
      <c r="A2347" t="s">
        <v>4377</v>
      </c>
      <c r="B2347" t="s">
        <v>255</v>
      </c>
      <c r="C2347" t="s">
        <v>2031</v>
      </c>
      <c r="D2347" s="1">
        <v>44950</v>
      </c>
      <c r="H2347" t="b">
        <v>0</v>
      </c>
      <c r="I2347" s="1">
        <f>EOMONTH(tbl_Subscriptions[[#This Row],[Start_Date]],0)</f>
        <v>44957</v>
      </c>
      <c r="J2347" s="1" t="str">
        <f>IF(tbl_Subscriptions[[#This Row],[Cancel_Date]]="","",EOMONTH(tbl_Subscriptions[[#This Row],[Cancel_Date]],0))</f>
        <v/>
      </c>
    </row>
    <row r="2348" spans="1:10" x14ac:dyDescent="0.25">
      <c r="A2348" t="s">
        <v>4378</v>
      </c>
      <c r="B2348" t="s">
        <v>1781</v>
      </c>
      <c r="C2348" t="s">
        <v>2031</v>
      </c>
      <c r="D2348" s="1">
        <v>45046</v>
      </c>
      <c r="E2348">
        <v>45263</v>
      </c>
      <c r="F2348">
        <v>45263</v>
      </c>
      <c r="G2348" t="s">
        <v>2041</v>
      </c>
      <c r="H2348" t="b">
        <v>0</v>
      </c>
      <c r="I2348" s="1">
        <f>EOMONTH(tbl_Subscriptions[[#This Row],[Start_Date]],0)</f>
        <v>45046</v>
      </c>
      <c r="J2348" s="1">
        <f>IF(tbl_Subscriptions[[#This Row],[Cancel_Date]]="","",EOMONTH(tbl_Subscriptions[[#This Row],[Cancel_Date]],0))</f>
        <v>45291</v>
      </c>
    </row>
    <row r="2349" spans="1:10" x14ac:dyDescent="0.25">
      <c r="A2349" t="s">
        <v>4379</v>
      </c>
      <c r="B2349" t="s">
        <v>1223</v>
      </c>
      <c r="C2349" t="s">
        <v>2034</v>
      </c>
      <c r="D2349" s="1">
        <v>44866</v>
      </c>
      <c r="H2349" t="b">
        <v>1</v>
      </c>
      <c r="I2349" s="1">
        <f>EOMONTH(tbl_Subscriptions[[#This Row],[Start_Date]],0)</f>
        <v>44895</v>
      </c>
      <c r="J2349" s="1" t="str">
        <f>IF(tbl_Subscriptions[[#This Row],[Cancel_Date]]="","",EOMONTH(tbl_Subscriptions[[#This Row],[Cancel_Date]],0))</f>
        <v/>
      </c>
    </row>
    <row r="2350" spans="1:10" x14ac:dyDescent="0.25">
      <c r="A2350" t="s">
        <v>4380</v>
      </c>
      <c r="B2350" t="s">
        <v>1871</v>
      </c>
      <c r="C2350" t="s">
        <v>2031</v>
      </c>
      <c r="D2350" s="1">
        <v>44966</v>
      </c>
      <c r="H2350" t="b">
        <v>0</v>
      </c>
      <c r="I2350" s="1">
        <f>EOMONTH(tbl_Subscriptions[[#This Row],[Start_Date]],0)</f>
        <v>44985</v>
      </c>
      <c r="J2350" s="1" t="str">
        <f>IF(tbl_Subscriptions[[#This Row],[Cancel_Date]]="","",EOMONTH(tbl_Subscriptions[[#This Row],[Cancel_Date]],0))</f>
        <v/>
      </c>
    </row>
    <row r="2351" spans="1:10" x14ac:dyDescent="0.25">
      <c r="A2351" t="s">
        <v>4381</v>
      </c>
      <c r="B2351" t="s">
        <v>576</v>
      </c>
      <c r="C2351" t="s">
        <v>2034</v>
      </c>
      <c r="D2351" s="1">
        <v>44450</v>
      </c>
      <c r="H2351" t="b">
        <v>0</v>
      </c>
      <c r="I2351" s="1">
        <f>EOMONTH(tbl_Subscriptions[[#This Row],[Start_Date]],0)</f>
        <v>44469</v>
      </c>
      <c r="J2351" s="1" t="str">
        <f>IF(tbl_Subscriptions[[#This Row],[Cancel_Date]]="","",EOMONTH(tbl_Subscriptions[[#This Row],[Cancel_Date]],0))</f>
        <v/>
      </c>
    </row>
    <row r="2352" spans="1:10" x14ac:dyDescent="0.25">
      <c r="A2352" t="s">
        <v>4382</v>
      </c>
      <c r="B2352" t="s">
        <v>1383</v>
      </c>
      <c r="C2352" t="s">
        <v>2027</v>
      </c>
      <c r="D2352" s="1">
        <v>44501</v>
      </c>
      <c r="H2352" t="b">
        <v>0</v>
      </c>
      <c r="I2352" s="1">
        <f>EOMONTH(tbl_Subscriptions[[#This Row],[Start_Date]],0)</f>
        <v>44530</v>
      </c>
      <c r="J2352" s="1" t="str">
        <f>IF(tbl_Subscriptions[[#This Row],[Cancel_Date]]="","",EOMONTH(tbl_Subscriptions[[#This Row],[Cancel_Date]],0))</f>
        <v/>
      </c>
    </row>
    <row r="2353" spans="1:10" x14ac:dyDescent="0.25">
      <c r="A2353" t="s">
        <v>4383</v>
      </c>
      <c r="B2353" t="s">
        <v>1500</v>
      </c>
      <c r="C2353" t="s">
        <v>2027</v>
      </c>
      <c r="D2353" s="1">
        <v>45092</v>
      </c>
      <c r="H2353" t="b">
        <v>0</v>
      </c>
      <c r="I2353" s="1">
        <f>EOMONTH(tbl_Subscriptions[[#This Row],[Start_Date]],0)</f>
        <v>45107</v>
      </c>
      <c r="J2353" s="1" t="str">
        <f>IF(tbl_Subscriptions[[#This Row],[Cancel_Date]]="","",EOMONTH(tbl_Subscriptions[[#This Row],[Cancel_Date]],0))</f>
        <v/>
      </c>
    </row>
    <row r="2354" spans="1:10" x14ac:dyDescent="0.25">
      <c r="A2354" t="s">
        <v>4384</v>
      </c>
      <c r="B2354" t="s">
        <v>1122</v>
      </c>
      <c r="C2354" t="s">
        <v>2031</v>
      </c>
      <c r="D2354" s="1">
        <v>44230</v>
      </c>
      <c r="H2354" t="b">
        <v>0</v>
      </c>
      <c r="I2354" s="1">
        <f>EOMONTH(tbl_Subscriptions[[#This Row],[Start_Date]],0)</f>
        <v>44255</v>
      </c>
      <c r="J2354" s="1" t="str">
        <f>IF(tbl_Subscriptions[[#This Row],[Cancel_Date]]="","",EOMONTH(tbl_Subscriptions[[#This Row],[Cancel_Date]],0))</f>
        <v/>
      </c>
    </row>
    <row r="2355" spans="1:10" x14ac:dyDescent="0.25">
      <c r="A2355" t="s">
        <v>4385</v>
      </c>
      <c r="B2355" t="s">
        <v>665</v>
      </c>
      <c r="C2355" t="s">
        <v>2027</v>
      </c>
      <c r="D2355" s="1">
        <v>44657</v>
      </c>
      <c r="H2355" t="b">
        <v>0</v>
      </c>
      <c r="I2355" s="1">
        <f>EOMONTH(tbl_Subscriptions[[#This Row],[Start_Date]],0)</f>
        <v>44681</v>
      </c>
      <c r="J2355" s="1" t="str">
        <f>IF(tbl_Subscriptions[[#This Row],[Cancel_Date]]="","",EOMONTH(tbl_Subscriptions[[#This Row],[Cancel_Date]],0))</f>
        <v/>
      </c>
    </row>
    <row r="2356" spans="1:10" x14ac:dyDescent="0.25">
      <c r="A2356" t="s">
        <v>4386</v>
      </c>
      <c r="B2356" t="s">
        <v>1814</v>
      </c>
      <c r="C2356" t="s">
        <v>2027</v>
      </c>
      <c r="D2356" s="1">
        <v>44466</v>
      </c>
      <c r="H2356" t="b">
        <v>1</v>
      </c>
      <c r="I2356" s="1">
        <f>EOMONTH(tbl_Subscriptions[[#This Row],[Start_Date]],0)</f>
        <v>44469</v>
      </c>
      <c r="J2356" s="1" t="str">
        <f>IF(tbl_Subscriptions[[#This Row],[Cancel_Date]]="","",EOMONTH(tbl_Subscriptions[[#This Row],[Cancel_Date]],0))</f>
        <v/>
      </c>
    </row>
    <row r="2357" spans="1:10" x14ac:dyDescent="0.25">
      <c r="A2357" t="s">
        <v>4387</v>
      </c>
      <c r="B2357" t="s">
        <v>1005</v>
      </c>
      <c r="C2357" t="s">
        <v>2031</v>
      </c>
      <c r="D2357" s="1">
        <v>44553</v>
      </c>
      <c r="E2357">
        <v>44708</v>
      </c>
      <c r="F2357">
        <v>44708</v>
      </c>
      <c r="G2357" t="s">
        <v>2028</v>
      </c>
      <c r="H2357" t="b">
        <v>1</v>
      </c>
      <c r="I2357" s="1">
        <f>EOMONTH(tbl_Subscriptions[[#This Row],[Start_Date]],0)</f>
        <v>44561</v>
      </c>
      <c r="J2357" s="1">
        <f>IF(tbl_Subscriptions[[#This Row],[Cancel_Date]]="","",EOMONTH(tbl_Subscriptions[[#This Row],[Cancel_Date]],0))</f>
        <v>44712</v>
      </c>
    </row>
    <row r="2358" spans="1:10" x14ac:dyDescent="0.25">
      <c r="A2358" t="s">
        <v>4388</v>
      </c>
      <c r="B2358" t="s">
        <v>838</v>
      </c>
      <c r="C2358" t="s">
        <v>2027</v>
      </c>
      <c r="D2358" s="1">
        <v>45079</v>
      </c>
      <c r="E2358">
        <v>45268</v>
      </c>
      <c r="F2358">
        <v>45268</v>
      </c>
      <c r="G2358" t="s">
        <v>2037</v>
      </c>
      <c r="H2358" t="b">
        <v>0</v>
      </c>
      <c r="I2358" s="1">
        <f>EOMONTH(tbl_Subscriptions[[#This Row],[Start_Date]],0)</f>
        <v>45107</v>
      </c>
      <c r="J2358" s="1">
        <f>IF(tbl_Subscriptions[[#This Row],[Cancel_Date]]="","",EOMONTH(tbl_Subscriptions[[#This Row],[Cancel_Date]],0))</f>
        <v>45291</v>
      </c>
    </row>
    <row r="2359" spans="1:10" x14ac:dyDescent="0.25">
      <c r="A2359" t="s">
        <v>4389</v>
      </c>
      <c r="B2359" t="s">
        <v>1801</v>
      </c>
      <c r="C2359" t="s">
        <v>2031</v>
      </c>
      <c r="D2359" s="1">
        <v>45033</v>
      </c>
      <c r="E2359">
        <v>45096</v>
      </c>
      <c r="F2359">
        <v>45096</v>
      </c>
      <c r="G2359" t="s">
        <v>2041</v>
      </c>
      <c r="H2359" t="b">
        <v>0</v>
      </c>
      <c r="I2359" s="1">
        <f>EOMONTH(tbl_Subscriptions[[#This Row],[Start_Date]],0)</f>
        <v>45046</v>
      </c>
      <c r="J2359" s="1">
        <f>IF(tbl_Subscriptions[[#This Row],[Cancel_Date]]="","",EOMONTH(tbl_Subscriptions[[#This Row],[Cancel_Date]],0))</f>
        <v>45107</v>
      </c>
    </row>
    <row r="2360" spans="1:10" x14ac:dyDescent="0.25">
      <c r="A2360" t="s">
        <v>4390</v>
      </c>
      <c r="B2360" t="s">
        <v>491</v>
      </c>
      <c r="C2360" t="s">
        <v>2031</v>
      </c>
      <c r="D2360" s="1">
        <v>44286</v>
      </c>
      <c r="E2360">
        <v>44402</v>
      </c>
      <c r="F2360">
        <v>44402</v>
      </c>
      <c r="G2360" t="s">
        <v>2028</v>
      </c>
      <c r="H2360" t="b">
        <v>0</v>
      </c>
      <c r="I2360" s="1">
        <f>EOMONTH(tbl_Subscriptions[[#This Row],[Start_Date]],0)</f>
        <v>44286</v>
      </c>
      <c r="J2360" s="1">
        <f>IF(tbl_Subscriptions[[#This Row],[Cancel_Date]]="","",EOMONTH(tbl_Subscriptions[[#This Row],[Cancel_Date]],0))</f>
        <v>44408</v>
      </c>
    </row>
    <row r="2361" spans="1:10" x14ac:dyDescent="0.25">
      <c r="A2361" t="s">
        <v>4391</v>
      </c>
      <c r="B2361" t="s">
        <v>1713</v>
      </c>
      <c r="C2361" t="s">
        <v>2027</v>
      </c>
      <c r="D2361" s="1">
        <v>44646</v>
      </c>
      <c r="H2361" t="b">
        <v>0</v>
      </c>
      <c r="I2361" s="1">
        <f>EOMONTH(tbl_Subscriptions[[#This Row],[Start_Date]],0)</f>
        <v>44651</v>
      </c>
      <c r="J2361" s="1" t="str">
        <f>IF(tbl_Subscriptions[[#This Row],[Cancel_Date]]="","",EOMONTH(tbl_Subscriptions[[#This Row],[Cancel_Date]],0))</f>
        <v/>
      </c>
    </row>
    <row r="2362" spans="1:10" x14ac:dyDescent="0.25">
      <c r="A2362" t="s">
        <v>4392</v>
      </c>
      <c r="B2362" t="s">
        <v>1757</v>
      </c>
      <c r="C2362" t="s">
        <v>2027</v>
      </c>
      <c r="D2362" s="1">
        <v>45083</v>
      </c>
      <c r="E2362">
        <v>45329</v>
      </c>
      <c r="F2362">
        <v>45329</v>
      </c>
      <c r="G2362" t="s">
        <v>2037</v>
      </c>
      <c r="H2362" t="b">
        <v>0</v>
      </c>
      <c r="I2362" s="1">
        <f>EOMONTH(tbl_Subscriptions[[#This Row],[Start_Date]],0)</f>
        <v>45107</v>
      </c>
      <c r="J2362" s="1">
        <f>IF(tbl_Subscriptions[[#This Row],[Cancel_Date]]="","",EOMONTH(tbl_Subscriptions[[#This Row],[Cancel_Date]],0))</f>
        <v>45351</v>
      </c>
    </row>
    <row r="2363" spans="1:10" x14ac:dyDescent="0.25">
      <c r="A2363" t="s">
        <v>4393</v>
      </c>
      <c r="B2363" t="s">
        <v>130</v>
      </c>
      <c r="C2363" t="s">
        <v>2027</v>
      </c>
      <c r="D2363" s="1">
        <v>44317</v>
      </c>
      <c r="H2363" t="b">
        <v>0</v>
      </c>
      <c r="I2363" s="1">
        <f>EOMONTH(tbl_Subscriptions[[#This Row],[Start_Date]],0)</f>
        <v>44347</v>
      </c>
      <c r="J2363" s="1" t="str">
        <f>IF(tbl_Subscriptions[[#This Row],[Cancel_Date]]="","",EOMONTH(tbl_Subscriptions[[#This Row],[Cancel_Date]],0))</f>
        <v/>
      </c>
    </row>
    <row r="2364" spans="1:10" x14ac:dyDescent="0.25">
      <c r="A2364" t="s">
        <v>4394</v>
      </c>
      <c r="B2364" t="s">
        <v>1334</v>
      </c>
      <c r="C2364" t="s">
        <v>2027</v>
      </c>
      <c r="D2364" s="1">
        <v>44991</v>
      </c>
      <c r="H2364" t="b">
        <v>0</v>
      </c>
      <c r="I2364" s="1">
        <f>EOMONTH(tbl_Subscriptions[[#This Row],[Start_Date]],0)</f>
        <v>45016</v>
      </c>
      <c r="J2364" s="1" t="str">
        <f>IF(tbl_Subscriptions[[#This Row],[Cancel_Date]]="","",EOMONTH(tbl_Subscriptions[[#This Row],[Cancel_Date]],0))</f>
        <v/>
      </c>
    </row>
    <row r="2365" spans="1:10" x14ac:dyDescent="0.25">
      <c r="A2365" t="s">
        <v>4395</v>
      </c>
      <c r="B2365" t="s">
        <v>1992</v>
      </c>
      <c r="C2365" t="s">
        <v>2027</v>
      </c>
      <c r="D2365" s="1">
        <v>45028</v>
      </c>
      <c r="E2365">
        <v>45298</v>
      </c>
      <c r="F2365">
        <v>45298</v>
      </c>
      <c r="G2365" t="s">
        <v>2037</v>
      </c>
      <c r="H2365" t="b">
        <v>0</v>
      </c>
      <c r="I2365" s="1">
        <f>EOMONTH(tbl_Subscriptions[[#This Row],[Start_Date]],0)</f>
        <v>45046</v>
      </c>
      <c r="J2365" s="1">
        <f>IF(tbl_Subscriptions[[#This Row],[Cancel_Date]]="","",EOMONTH(tbl_Subscriptions[[#This Row],[Cancel_Date]],0))</f>
        <v>45322</v>
      </c>
    </row>
    <row r="2366" spans="1:10" x14ac:dyDescent="0.25">
      <c r="A2366" t="s">
        <v>4396</v>
      </c>
      <c r="B2366" t="s">
        <v>1864</v>
      </c>
      <c r="C2366" t="s">
        <v>2034</v>
      </c>
      <c r="D2366" s="1">
        <v>44439</v>
      </c>
      <c r="E2366">
        <v>44631</v>
      </c>
      <c r="F2366">
        <v>44631</v>
      </c>
      <c r="G2366" t="s">
        <v>2041</v>
      </c>
      <c r="H2366" t="b">
        <v>0</v>
      </c>
      <c r="I2366" s="1">
        <f>EOMONTH(tbl_Subscriptions[[#This Row],[Start_Date]],0)</f>
        <v>44439</v>
      </c>
      <c r="J2366" s="1">
        <f>IF(tbl_Subscriptions[[#This Row],[Cancel_Date]]="","",EOMONTH(tbl_Subscriptions[[#This Row],[Cancel_Date]],0))</f>
        <v>44651</v>
      </c>
    </row>
    <row r="2367" spans="1:10" x14ac:dyDescent="0.25">
      <c r="A2367" t="s">
        <v>4397</v>
      </c>
      <c r="B2367" t="s">
        <v>1673</v>
      </c>
      <c r="C2367" t="s">
        <v>2027</v>
      </c>
      <c r="D2367" s="1">
        <v>44411</v>
      </c>
      <c r="H2367" t="b">
        <v>0</v>
      </c>
      <c r="I2367" s="1">
        <f>EOMONTH(tbl_Subscriptions[[#This Row],[Start_Date]],0)</f>
        <v>44439</v>
      </c>
      <c r="J2367" s="1" t="str">
        <f>IF(tbl_Subscriptions[[#This Row],[Cancel_Date]]="","",EOMONTH(tbl_Subscriptions[[#This Row],[Cancel_Date]],0))</f>
        <v/>
      </c>
    </row>
    <row r="2368" spans="1:10" x14ac:dyDescent="0.25">
      <c r="A2368" t="s">
        <v>4398</v>
      </c>
      <c r="B2368" t="s">
        <v>401</v>
      </c>
      <c r="C2368" t="s">
        <v>2034</v>
      </c>
      <c r="D2368" s="1">
        <v>45027</v>
      </c>
      <c r="E2368">
        <v>45107</v>
      </c>
      <c r="F2368">
        <v>45107</v>
      </c>
      <c r="G2368" t="s">
        <v>2041</v>
      </c>
      <c r="H2368" t="b">
        <v>0</v>
      </c>
      <c r="I2368" s="1">
        <f>EOMONTH(tbl_Subscriptions[[#This Row],[Start_Date]],0)</f>
        <v>45046</v>
      </c>
      <c r="J2368" s="1">
        <f>IF(tbl_Subscriptions[[#This Row],[Cancel_Date]]="","",EOMONTH(tbl_Subscriptions[[#This Row],[Cancel_Date]],0))</f>
        <v>45107</v>
      </c>
    </row>
    <row r="2369" spans="1:10" x14ac:dyDescent="0.25">
      <c r="A2369" t="s">
        <v>4399</v>
      </c>
      <c r="B2369" t="s">
        <v>35</v>
      </c>
      <c r="C2369" t="s">
        <v>2031</v>
      </c>
      <c r="D2369" s="1">
        <v>44952</v>
      </c>
      <c r="E2369">
        <v>45087</v>
      </c>
      <c r="F2369">
        <v>45087</v>
      </c>
      <c r="G2369" t="s">
        <v>2041</v>
      </c>
      <c r="H2369" t="b">
        <v>0</v>
      </c>
      <c r="I2369" s="1">
        <f>EOMONTH(tbl_Subscriptions[[#This Row],[Start_Date]],0)</f>
        <v>44957</v>
      </c>
      <c r="J2369" s="1">
        <f>IF(tbl_Subscriptions[[#This Row],[Cancel_Date]]="","",EOMONTH(tbl_Subscriptions[[#This Row],[Cancel_Date]],0))</f>
        <v>45107</v>
      </c>
    </row>
    <row r="2370" spans="1:10" x14ac:dyDescent="0.25">
      <c r="A2370" t="s">
        <v>4400</v>
      </c>
      <c r="B2370" t="s">
        <v>511</v>
      </c>
      <c r="C2370" t="s">
        <v>2027</v>
      </c>
      <c r="D2370" s="1">
        <v>44799</v>
      </c>
      <c r="H2370" t="b">
        <v>0</v>
      </c>
      <c r="I2370" s="1">
        <f>EOMONTH(tbl_Subscriptions[[#This Row],[Start_Date]],0)</f>
        <v>44804</v>
      </c>
      <c r="J2370" s="1" t="str">
        <f>IF(tbl_Subscriptions[[#This Row],[Cancel_Date]]="","",EOMONTH(tbl_Subscriptions[[#This Row],[Cancel_Date]],0))</f>
        <v/>
      </c>
    </row>
    <row r="2371" spans="1:10" x14ac:dyDescent="0.25">
      <c r="A2371" t="s">
        <v>4401</v>
      </c>
      <c r="B2371" t="s">
        <v>1373</v>
      </c>
      <c r="C2371" t="s">
        <v>2027</v>
      </c>
      <c r="D2371" s="1">
        <v>44902</v>
      </c>
      <c r="H2371" t="b">
        <v>0</v>
      </c>
      <c r="I2371" s="1">
        <f>EOMONTH(tbl_Subscriptions[[#This Row],[Start_Date]],0)</f>
        <v>44926</v>
      </c>
      <c r="J2371" s="1" t="str">
        <f>IF(tbl_Subscriptions[[#This Row],[Cancel_Date]]="","",EOMONTH(tbl_Subscriptions[[#This Row],[Cancel_Date]],0))</f>
        <v/>
      </c>
    </row>
    <row r="2372" spans="1:10" x14ac:dyDescent="0.25">
      <c r="A2372" t="s">
        <v>4402</v>
      </c>
      <c r="B2372" t="s">
        <v>944</v>
      </c>
      <c r="C2372" t="s">
        <v>2027</v>
      </c>
      <c r="D2372" s="1">
        <v>44556</v>
      </c>
      <c r="H2372" t="b">
        <v>0</v>
      </c>
      <c r="I2372" s="1">
        <f>EOMONTH(tbl_Subscriptions[[#This Row],[Start_Date]],0)</f>
        <v>44561</v>
      </c>
      <c r="J2372" s="1" t="str">
        <f>IF(tbl_Subscriptions[[#This Row],[Cancel_Date]]="","",EOMONTH(tbl_Subscriptions[[#This Row],[Cancel_Date]],0))</f>
        <v/>
      </c>
    </row>
    <row r="2373" spans="1:10" x14ac:dyDescent="0.25">
      <c r="A2373" t="s">
        <v>4403</v>
      </c>
      <c r="B2373" t="s">
        <v>1781</v>
      </c>
      <c r="C2373" t="s">
        <v>2031</v>
      </c>
      <c r="D2373" s="1">
        <v>45078</v>
      </c>
      <c r="E2373">
        <v>45261</v>
      </c>
      <c r="F2373">
        <v>45261</v>
      </c>
      <c r="G2373" t="s">
        <v>2041</v>
      </c>
      <c r="H2373" t="b">
        <v>0</v>
      </c>
      <c r="I2373" s="1">
        <f>EOMONTH(tbl_Subscriptions[[#This Row],[Start_Date]],0)</f>
        <v>45107</v>
      </c>
      <c r="J2373" s="1">
        <f>IF(tbl_Subscriptions[[#This Row],[Cancel_Date]]="","",EOMONTH(tbl_Subscriptions[[#This Row],[Cancel_Date]],0))</f>
        <v>45291</v>
      </c>
    </row>
    <row r="2374" spans="1:10" x14ac:dyDescent="0.25">
      <c r="A2374" t="s">
        <v>4404</v>
      </c>
      <c r="B2374" t="s">
        <v>1915</v>
      </c>
      <c r="C2374" t="s">
        <v>2034</v>
      </c>
      <c r="D2374" s="1">
        <v>44924</v>
      </c>
      <c r="H2374" t="b">
        <v>0</v>
      </c>
      <c r="I2374" s="1">
        <f>EOMONTH(tbl_Subscriptions[[#This Row],[Start_Date]],0)</f>
        <v>44926</v>
      </c>
      <c r="J2374" s="1" t="str">
        <f>IF(tbl_Subscriptions[[#This Row],[Cancel_Date]]="","",EOMONTH(tbl_Subscriptions[[#This Row],[Cancel_Date]],0))</f>
        <v/>
      </c>
    </row>
    <row r="2375" spans="1:10" x14ac:dyDescent="0.25">
      <c r="A2375" t="s">
        <v>4405</v>
      </c>
      <c r="B2375" t="s">
        <v>1528</v>
      </c>
      <c r="C2375" t="s">
        <v>2034</v>
      </c>
      <c r="D2375" s="1">
        <v>44821</v>
      </c>
      <c r="E2375">
        <v>44889</v>
      </c>
      <c r="F2375">
        <v>44889</v>
      </c>
      <c r="G2375" t="s">
        <v>2037</v>
      </c>
      <c r="H2375" t="b">
        <v>0</v>
      </c>
      <c r="I2375" s="1">
        <f>EOMONTH(tbl_Subscriptions[[#This Row],[Start_Date]],0)</f>
        <v>44834</v>
      </c>
      <c r="J2375" s="1">
        <f>IF(tbl_Subscriptions[[#This Row],[Cancel_Date]]="","",EOMONTH(tbl_Subscriptions[[#This Row],[Cancel_Date]],0))</f>
        <v>44895</v>
      </c>
    </row>
    <row r="2376" spans="1:10" x14ac:dyDescent="0.25">
      <c r="A2376" t="s">
        <v>4406</v>
      </c>
      <c r="B2376" t="s">
        <v>1448</v>
      </c>
      <c r="C2376" t="s">
        <v>2027</v>
      </c>
      <c r="D2376" s="1">
        <v>44844</v>
      </c>
      <c r="E2376">
        <v>45009</v>
      </c>
      <c r="F2376">
        <v>45009</v>
      </c>
      <c r="G2376" t="s">
        <v>2028</v>
      </c>
      <c r="H2376" t="b">
        <v>1</v>
      </c>
      <c r="I2376" s="1">
        <f>EOMONTH(tbl_Subscriptions[[#This Row],[Start_Date]],0)</f>
        <v>44865</v>
      </c>
      <c r="J2376" s="1">
        <f>IF(tbl_Subscriptions[[#This Row],[Cancel_Date]]="","",EOMONTH(tbl_Subscriptions[[#This Row],[Cancel_Date]],0))</f>
        <v>45016</v>
      </c>
    </row>
    <row r="2377" spans="1:10" x14ac:dyDescent="0.25">
      <c r="A2377" t="s">
        <v>4407</v>
      </c>
      <c r="B2377" t="s">
        <v>135</v>
      </c>
      <c r="C2377" t="s">
        <v>2027</v>
      </c>
      <c r="D2377" s="1">
        <v>44635</v>
      </c>
      <c r="E2377">
        <v>44870</v>
      </c>
      <c r="F2377">
        <v>44870</v>
      </c>
      <c r="G2377" t="s">
        <v>2028</v>
      </c>
      <c r="H2377" t="b">
        <v>0</v>
      </c>
      <c r="I2377" s="1">
        <f>EOMONTH(tbl_Subscriptions[[#This Row],[Start_Date]],0)</f>
        <v>44651</v>
      </c>
      <c r="J2377" s="1">
        <f>IF(tbl_Subscriptions[[#This Row],[Cancel_Date]]="","",EOMONTH(tbl_Subscriptions[[#This Row],[Cancel_Date]],0))</f>
        <v>44895</v>
      </c>
    </row>
    <row r="2378" spans="1:10" x14ac:dyDescent="0.25">
      <c r="A2378" t="s">
        <v>4408</v>
      </c>
      <c r="B2378" t="s">
        <v>1597</v>
      </c>
      <c r="C2378" t="s">
        <v>2027</v>
      </c>
      <c r="D2378" s="1">
        <v>44366</v>
      </c>
      <c r="H2378" t="b">
        <v>0</v>
      </c>
      <c r="I2378" s="1">
        <f>EOMONTH(tbl_Subscriptions[[#This Row],[Start_Date]],0)</f>
        <v>44377</v>
      </c>
      <c r="J2378" s="1" t="str">
        <f>IF(tbl_Subscriptions[[#This Row],[Cancel_Date]]="","",EOMONTH(tbl_Subscriptions[[#This Row],[Cancel_Date]],0))</f>
        <v/>
      </c>
    </row>
    <row r="2379" spans="1:10" x14ac:dyDescent="0.25">
      <c r="A2379" t="s">
        <v>4409</v>
      </c>
      <c r="B2379" t="s">
        <v>898</v>
      </c>
      <c r="C2379" t="s">
        <v>2027</v>
      </c>
      <c r="D2379" s="1">
        <v>44827</v>
      </c>
      <c r="H2379" t="b">
        <v>0</v>
      </c>
      <c r="I2379" s="1">
        <f>EOMONTH(tbl_Subscriptions[[#This Row],[Start_Date]],0)</f>
        <v>44834</v>
      </c>
      <c r="J2379" s="1" t="str">
        <f>IF(tbl_Subscriptions[[#This Row],[Cancel_Date]]="","",EOMONTH(tbl_Subscriptions[[#This Row],[Cancel_Date]],0))</f>
        <v/>
      </c>
    </row>
    <row r="2380" spans="1:10" x14ac:dyDescent="0.25">
      <c r="A2380" t="s">
        <v>4410</v>
      </c>
      <c r="B2380" t="s">
        <v>133</v>
      </c>
      <c r="C2380" t="s">
        <v>2031</v>
      </c>
      <c r="D2380" s="1">
        <v>44339</v>
      </c>
      <c r="H2380" t="b">
        <v>0</v>
      </c>
      <c r="I2380" s="1">
        <f>EOMONTH(tbl_Subscriptions[[#This Row],[Start_Date]],0)</f>
        <v>44347</v>
      </c>
      <c r="J2380" s="1" t="str">
        <f>IF(tbl_Subscriptions[[#This Row],[Cancel_Date]]="","",EOMONTH(tbl_Subscriptions[[#This Row],[Cancel_Date]],0))</f>
        <v/>
      </c>
    </row>
    <row r="2381" spans="1:10" x14ac:dyDescent="0.25">
      <c r="A2381" t="s">
        <v>4411</v>
      </c>
      <c r="B2381" t="s">
        <v>1837</v>
      </c>
      <c r="C2381" t="s">
        <v>2027</v>
      </c>
      <c r="D2381" s="1">
        <v>45000</v>
      </c>
      <c r="H2381" t="b">
        <v>0</v>
      </c>
      <c r="I2381" s="1">
        <f>EOMONTH(tbl_Subscriptions[[#This Row],[Start_Date]],0)</f>
        <v>45016</v>
      </c>
      <c r="J2381" s="1" t="str">
        <f>IF(tbl_Subscriptions[[#This Row],[Cancel_Date]]="","",EOMONTH(tbl_Subscriptions[[#This Row],[Cancel_Date]],0))</f>
        <v/>
      </c>
    </row>
    <row r="2382" spans="1:10" x14ac:dyDescent="0.25">
      <c r="A2382" t="s">
        <v>4412</v>
      </c>
      <c r="B2382" t="s">
        <v>1591</v>
      </c>
      <c r="C2382" t="s">
        <v>2031</v>
      </c>
      <c r="D2382" s="1">
        <v>44408</v>
      </c>
      <c r="H2382" t="b">
        <v>0</v>
      </c>
      <c r="I2382" s="1">
        <f>EOMONTH(tbl_Subscriptions[[#This Row],[Start_Date]],0)</f>
        <v>44408</v>
      </c>
      <c r="J2382" s="1" t="str">
        <f>IF(tbl_Subscriptions[[#This Row],[Cancel_Date]]="","",EOMONTH(tbl_Subscriptions[[#This Row],[Cancel_Date]],0))</f>
        <v/>
      </c>
    </row>
    <row r="2383" spans="1:10" x14ac:dyDescent="0.25">
      <c r="A2383" t="s">
        <v>4413</v>
      </c>
      <c r="B2383" t="s">
        <v>832</v>
      </c>
      <c r="C2383" t="s">
        <v>2027</v>
      </c>
      <c r="D2383" s="1">
        <v>45030</v>
      </c>
      <c r="E2383">
        <v>45303</v>
      </c>
      <c r="F2383">
        <v>45303</v>
      </c>
      <c r="G2383" t="s">
        <v>2041</v>
      </c>
      <c r="H2383" t="b">
        <v>0</v>
      </c>
      <c r="I2383" s="1">
        <f>EOMONTH(tbl_Subscriptions[[#This Row],[Start_Date]],0)</f>
        <v>45046</v>
      </c>
      <c r="J2383" s="1">
        <f>IF(tbl_Subscriptions[[#This Row],[Cancel_Date]]="","",EOMONTH(tbl_Subscriptions[[#This Row],[Cancel_Date]],0))</f>
        <v>45322</v>
      </c>
    </row>
    <row r="2384" spans="1:10" x14ac:dyDescent="0.25">
      <c r="A2384" t="s">
        <v>4414</v>
      </c>
      <c r="B2384" t="s">
        <v>1667</v>
      </c>
      <c r="C2384" t="s">
        <v>2034</v>
      </c>
      <c r="D2384" s="1">
        <v>44408</v>
      </c>
      <c r="E2384">
        <v>44477</v>
      </c>
      <c r="F2384">
        <v>44477</v>
      </c>
      <c r="G2384" t="s">
        <v>2037</v>
      </c>
      <c r="H2384" t="b">
        <v>0</v>
      </c>
      <c r="I2384" s="1">
        <f>EOMONTH(tbl_Subscriptions[[#This Row],[Start_Date]],0)</f>
        <v>44408</v>
      </c>
      <c r="J2384" s="1">
        <f>IF(tbl_Subscriptions[[#This Row],[Cancel_Date]]="","",EOMONTH(tbl_Subscriptions[[#This Row],[Cancel_Date]],0))</f>
        <v>44500</v>
      </c>
    </row>
    <row r="2385" spans="1:10" x14ac:dyDescent="0.25">
      <c r="A2385" t="s">
        <v>4415</v>
      </c>
      <c r="B2385" t="s">
        <v>1589</v>
      </c>
      <c r="C2385" t="s">
        <v>2034</v>
      </c>
      <c r="D2385" s="1">
        <v>45021</v>
      </c>
      <c r="H2385" t="b">
        <v>0</v>
      </c>
      <c r="I2385" s="1">
        <f>EOMONTH(tbl_Subscriptions[[#This Row],[Start_Date]],0)</f>
        <v>45046</v>
      </c>
      <c r="J2385" s="1" t="str">
        <f>IF(tbl_Subscriptions[[#This Row],[Cancel_Date]]="","",EOMONTH(tbl_Subscriptions[[#This Row],[Cancel_Date]],0))</f>
        <v/>
      </c>
    </row>
    <row r="2386" spans="1:10" x14ac:dyDescent="0.25">
      <c r="A2386" t="s">
        <v>4416</v>
      </c>
      <c r="B2386" t="s">
        <v>662</v>
      </c>
      <c r="C2386" t="s">
        <v>2027</v>
      </c>
      <c r="D2386" s="1">
        <v>44257</v>
      </c>
      <c r="H2386" t="b">
        <v>0</v>
      </c>
      <c r="I2386" s="1">
        <f>EOMONTH(tbl_Subscriptions[[#This Row],[Start_Date]],0)</f>
        <v>44286</v>
      </c>
      <c r="J2386" s="1" t="str">
        <f>IF(tbl_Subscriptions[[#This Row],[Cancel_Date]]="","",EOMONTH(tbl_Subscriptions[[#This Row],[Cancel_Date]],0))</f>
        <v/>
      </c>
    </row>
    <row r="2387" spans="1:10" x14ac:dyDescent="0.25">
      <c r="A2387" t="s">
        <v>4417</v>
      </c>
      <c r="B2387" t="s">
        <v>1378</v>
      </c>
      <c r="C2387" t="s">
        <v>2027</v>
      </c>
      <c r="D2387" s="1">
        <v>44780</v>
      </c>
      <c r="E2387">
        <v>44970</v>
      </c>
      <c r="F2387">
        <v>44970</v>
      </c>
      <c r="G2387" t="s">
        <v>2028</v>
      </c>
      <c r="H2387" t="b">
        <v>0</v>
      </c>
      <c r="I2387" s="1">
        <f>EOMONTH(tbl_Subscriptions[[#This Row],[Start_Date]],0)</f>
        <v>44804</v>
      </c>
      <c r="J2387" s="1">
        <f>IF(tbl_Subscriptions[[#This Row],[Cancel_Date]]="","",EOMONTH(tbl_Subscriptions[[#This Row],[Cancel_Date]],0))</f>
        <v>44985</v>
      </c>
    </row>
    <row r="2388" spans="1:10" x14ac:dyDescent="0.25">
      <c r="A2388" t="s">
        <v>4418</v>
      </c>
      <c r="B2388" t="s">
        <v>354</v>
      </c>
      <c r="C2388" t="s">
        <v>2031</v>
      </c>
      <c r="D2388" s="1">
        <v>44556</v>
      </c>
      <c r="H2388" t="b">
        <v>0</v>
      </c>
      <c r="I2388" s="1">
        <f>EOMONTH(tbl_Subscriptions[[#This Row],[Start_Date]],0)</f>
        <v>44561</v>
      </c>
      <c r="J2388" s="1" t="str">
        <f>IF(tbl_Subscriptions[[#This Row],[Cancel_Date]]="","",EOMONTH(tbl_Subscriptions[[#This Row],[Cancel_Date]],0))</f>
        <v/>
      </c>
    </row>
    <row r="2389" spans="1:10" x14ac:dyDescent="0.25">
      <c r="A2389" t="s">
        <v>4419</v>
      </c>
      <c r="B2389" t="s">
        <v>940</v>
      </c>
      <c r="C2389" t="s">
        <v>2027</v>
      </c>
      <c r="D2389" s="1">
        <v>44742</v>
      </c>
      <c r="E2389">
        <v>45035</v>
      </c>
      <c r="F2389">
        <v>45035</v>
      </c>
      <c r="G2389" t="s">
        <v>2041</v>
      </c>
      <c r="H2389" t="b">
        <v>0</v>
      </c>
      <c r="I2389" s="1">
        <f>EOMONTH(tbl_Subscriptions[[#This Row],[Start_Date]],0)</f>
        <v>44742</v>
      </c>
      <c r="J2389" s="1">
        <f>IF(tbl_Subscriptions[[#This Row],[Cancel_Date]]="","",EOMONTH(tbl_Subscriptions[[#This Row],[Cancel_Date]],0))</f>
        <v>45046</v>
      </c>
    </row>
    <row r="2390" spans="1:10" x14ac:dyDescent="0.25">
      <c r="A2390" t="s">
        <v>4420</v>
      </c>
      <c r="B2390" t="s">
        <v>1931</v>
      </c>
      <c r="C2390" t="s">
        <v>2027</v>
      </c>
      <c r="D2390" s="1">
        <v>44484</v>
      </c>
      <c r="H2390" t="b">
        <v>0</v>
      </c>
      <c r="I2390" s="1">
        <f>EOMONTH(tbl_Subscriptions[[#This Row],[Start_Date]],0)</f>
        <v>44500</v>
      </c>
      <c r="J2390" s="1" t="str">
        <f>IF(tbl_Subscriptions[[#This Row],[Cancel_Date]]="","",EOMONTH(tbl_Subscriptions[[#This Row],[Cancel_Date]],0))</f>
        <v/>
      </c>
    </row>
    <row r="2391" spans="1:10" x14ac:dyDescent="0.25">
      <c r="A2391" t="s">
        <v>4421</v>
      </c>
      <c r="B2391" t="s">
        <v>1782</v>
      </c>
      <c r="C2391" t="s">
        <v>2027</v>
      </c>
      <c r="D2391" s="1">
        <v>44808</v>
      </c>
      <c r="H2391" t="b">
        <v>0</v>
      </c>
      <c r="I2391" s="1">
        <f>EOMONTH(tbl_Subscriptions[[#This Row],[Start_Date]],0)</f>
        <v>44834</v>
      </c>
      <c r="J2391" s="1" t="str">
        <f>IF(tbl_Subscriptions[[#This Row],[Cancel_Date]]="","",EOMONTH(tbl_Subscriptions[[#This Row],[Cancel_Date]],0))</f>
        <v/>
      </c>
    </row>
    <row r="2392" spans="1:10" x14ac:dyDescent="0.25">
      <c r="A2392" t="s">
        <v>4422</v>
      </c>
      <c r="B2392" t="s">
        <v>165</v>
      </c>
      <c r="C2392" t="s">
        <v>2034</v>
      </c>
      <c r="D2392" s="1">
        <v>44748</v>
      </c>
      <c r="H2392" t="b">
        <v>0</v>
      </c>
      <c r="I2392" s="1">
        <f>EOMONTH(tbl_Subscriptions[[#This Row],[Start_Date]],0)</f>
        <v>44773</v>
      </c>
      <c r="J2392" s="1" t="str">
        <f>IF(tbl_Subscriptions[[#This Row],[Cancel_Date]]="","",EOMONTH(tbl_Subscriptions[[#This Row],[Cancel_Date]],0))</f>
        <v/>
      </c>
    </row>
    <row r="2393" spans="1:10" x14ac:dyDescent="0.25">
      <c r="A2393" t="s">
        <v>4423</v>
      </c>
      <c r="B2393" t="s">
        <v>140</v>
      </c>
      <c r="C2393" t="s">
        <v>2031</v>
      </c>
      <c r="D2393" s="1">
        <v>44369</v>
      </c>
      <c r="H2393" t="b">
        <v>0</v>
      </c>
      <c r="I2393" s="1">
        <f>EOMONTH(tbl_Subscriptions[[#This Row],[Start_Date]],0)</f>
        <v>44377</v>
      </c>
      <c r="J2393" s="1" t="str">
        <f>IF(tbl_Subscriptions[[#This Row],[Cancel_Date]]="","",EOMONTH(tbl_Subscriptions[[#This Row],[Cancel_Date]],0))</f>
        <v/>
      </c>
    </row>
    <row r="2394" spans="1:10" x14ac:dyDescent="0.25">
      <c r="A2394" t="s">
        <v>4424</v>
      </c>
      <c r="B2394" t="s">
        <v>99</v>
      </c>
      <c r="C2394" t="s">
        <v>2034</v>
      </c>
      <c r="D2394" s="1">
        <v>44528</v>
      </c>
      <c r="H2394" t="b">
        <v>0</v>
      </c>
      <c r="I2394" s="1">
        <f>EOMONTH(tbl_Subscriptions[[#This Row],[Start_Date]],0)</f>
        <v>44530</v>
      </c>
      <c r="J2394" s="1" t="str">
        <f>IF(tbl_Subscriptions[[#This Row],[Cancel_Date]]="","",EOMONTH(tbl_Subscriptions[[#This Row],[Cancel_Date]],0))</f>
        <v/>
      </c>
    </row>
    <row r="2395" spans="1:10" x14ac:dyDescent="0.25">
      <c r="A2395" t="s">
        <v>4425</v>
      </c>
      <c r="B2395" t="s">
        <v>703</v>
      </c>
      <c r="C2395" t="s">
        <v>2031</v>
      </c>
      <c r="D2395" s="1">
        <v>44917</v>
      </c>
      <c r="E2395">
        <v>45202</v>
      </c>
      <c r="F2395">
        <v>45202</v>
      </c>
      <c r="G2395" t="s">
        <v>2028</v>
      </c>
      <c r="H2395" t="b">
        <v>0</v>
      </c>
      <c r="I2395" s="1">
        <f>EOMONTH(tbl_Subscriptions[[#This Row],[Start_Date]],0)</f>
        <v>44926</v>
      </c>
      <c r="J2395" s="1">
        <f>IF(tbl_Subscriptions[[#This Row],[Cancel_Date]]="","",EOMONTH(tbl_Subscriptions[[#This Row],[Cancel_Date]],0))</f>
        <v>45230</v>
      </c>
    </row>
    <row r="2396" spans="1:10" x14ac:dyDescent="0.25">
      <c r="A2396" t="s">
        <v>4426</v>
      </c>
      <c r="B2396" t="s">
        <v>1708</v>
      </c>
      <c r="C2396" t="s">
        <v>2034</v>
      </c>
      <c r="D2396" s="1">
        <v>44496</v>
      </c>
      <c r="H2396" t="b">
        <v>1</v>
      </c>
      <c r="I2396" s="1">
        <f>EOMONTH(tbl_Subscriptions[[#This Row],[Start_Date]],0)</f>
        <v>44500</v>
      </c>
      <c r="J2396" s="1" t="str">
        <f>IF(tbl_Subscriptions[[#This Row],[Cancel_Date]]="","",EOMONTH(tbl_Subscriptions[[#This Row],[Cancel_Date]],0))</f>
        <v/>
      </c>
    </row>
    <row r="2397" spans="1:10" x14ac:dyDescent="0.25">
      <c r="A2397" t="s">
        <v>4427</v>
      </c>
      <c r="B2397" t="s">
        <v>680</v>
      </c>
      <c r="C2397" t="s">
        <v>2027</v>
      </c>
      <c r="D2397" s="1">
        <v>44493</v>
      </c>
      <c r="H2397" t="b">
        <v>0</v>
      </c>
      <c r="I2397" s="1">
        <f>EOMONTH(tbl_Subscriptions[[#This Row],[Start_Date]],0)</f>
        <v>44500</v>
      </c>
      <c r="J2397" s="1" t="str">
        <f>IF(tbl_Subscriptions[[#This Row],[Cancel_Date]]="","",EOMONTH(tbl_Subscriptions[[#This Row],[Cancel_Date]],0))</f>
        <v/>
      </c>
    </row>
    <row r="2398" spans="1:10" x14ac:dyDescent="0.25">
      <c r="A2398" t="s">
        <v>4428</v>
      </c>
      <c r="B2398" t="s">
        <v>393</v>
      </c>
      <c r="C2398" t="s">
        <v>2034</v>
      </c>
      <c r="D2398" s="1">
        <v>44783</v>
      </c>
      <c r="H2398" t="b">
        <v>0</v>
      </c>
      <c r="I2398" s="1">
        <f>EOMONTH(tbl_Subscriptions[[#This Row],[Start_Date]],0)</f>
        <v>44804</v>
      </c>
      <c r="J2398" s="1" t="str">
        <f>IF(tbl_Subscriptions[[#This Row],[Cancel_Date]]="","",EOMONTH(tbl_Subscriptions[[#This Row],[Cancel_Date]],0))</f>
        <v/>
      </c>
    </row>
    <row r="2399" spans="1:10" x14ac:dyDescent="0.25">
      <c r="A2399" t="s">
        <v>4429</v>
      </c>
      <c r="B2399" t="s">
        <v>1612</v>
      </c>
      <c r="C2399" t="s">
        <v>2034</v>
      </c>
      <c r="D2399" s="1">
        <v>44470</v>
      </c>
      <c r="E2399">
        <v>44722</v>
      </c>
      <c r="F2399">
        <v>44722</v>
      </c>
      <c r="G2399" t="s">
        <v>2037</v>
      </c>
      <c r="H2399" t="b">
        <v>1</v>
      </c>
      <c r="I2399" s="1">
        <f>EOMONTH(tbl_Subscriptions[[#This Row],[Start_Date]],0)</f>
        <v>44500</v>
      </c>
      <c r="J2399" s="1">
        <f>IF(tbl_Subscriptions[[#This Row],[Cancel_Date]]="","",EOMONTH(tbl_Subscriptions[[#This Row],[Cancel_Date]],0))</f>
        <v>44742</v>
      </c>
    </row>
    <row r="2400" spans="1:10" x14ac:dyDescent="0.25">
      <c r="A2400" t="s">
        <v>4430</v>
      </c>
      <c r="B2400" t="s">
        <v>81</v>
      </c>
      <c r="C2400" t="s">
        <v>2031</v>
      </c>
      <c r="D2400" s="1">
        <v>45075</v>
      </c>
      <c r="H2400" t="b">
        <v>0</v>
      </c>
      <c r="I2400" s="1">
        <f>EOMONTH(tbl_Subscriptions[[#This Row],[Start_Date]],0)</f>
        <v>45077</v>
      </c>
      <c r="J2400" s="1" t="str">
        <f>IF(tbl_Subscriptions[[#This Row],[Cancel_Date]]="","",EOMONTH(tbl_Subscriptions[[#This Row],[Cancel_Date]],0))</f>
        <v/>
      </c>
    </row>
    <row r="2401" spans="1:10" x14ac:dyDescent="0.25">
      <c r="A2401" t="s">
        <v>4431</v>
      </c>
      <c r="B2401" t="s">
        <v>522</v>
      </c>
      <c r="C2401" t="s">
        <v>2031</v>
      </c>
      <c r="D2401" s="1">
        <v>44723</v>
      </c>
      <c r="E2401">
        <v>44855</v>
      </c>
      <c r="F2401">
        <v>44855</v>
      </c>
      <c r="G2401" t="s">
        <v>2041</v>
      </c>
      <c r="H2401" t="b">
        <v>0</v>
      </c>
      <c r="I2401" s="1">
        <f>EOMONTH(tbl_Subscriptions[[#This Row],[Start_Date]],0)</f>
        <v>44742</v>
      </c>
      <c r="J2401" s="1">
        <f>IF(tbl_Subscriptions[[#This Row],[Cancel_Date]]="","",EOMONTH(tbl_Subscriptions[[#This Row],[Cancel_Date]],0))</f>
        <v>44865</v>
      </c>
    </row>
    <row r="2402" spans="1:10" x14ac:dyDescent="0.25">
      <c r="A2402" t="s">
        <v>4432</v>
      </c>
      <c r="B2402" t="s">
        <v>686</v>
      </c>
      <c r="C2402" t="s">
        <v>2034</v>
      </c>
      <c r="D2402" s="1">
        <v>44892</v>
      </c>
      <c r="H2402" t="b">
        <v>0</v>
      </c>
      <c r="I2402" s="1">
        <f>EOMONTH(tbl_Subscriptions[[#This Row],[Start_Date]],0)</f>
        <v>44895</v>
      </c>
      <c r="J2402" s="1" t="str">
        <f>IF(tbl_Subscriptions[[#This Row],[Cancel_Date]]="","",EOMONTH(tbl_Subscriptions[[#This Row],[Cancel_Date]],0))</f>
        <v/>
      </c>
    </row>
    <row r="2403" spans="1:10" x14ac:dyDescent="0.25">
      <c r="A2403" t="s">
        <v>4433</v>
      </c>
      <c r="B2403" t="s">
        <v>467</v>
      </c>
      <c r="C2403" t="s">
        <v>2031</v>
      </c>
      <c r="D2403" s="1">
        <v>45031</v>
      </c>
      <c r="E2403">
        <v>45214</v>
      </c>
      <c r="F2403">
        <v>45214</v>
      </c>
      <c r="G2403" t="s">
        <v>2041</v>
      </c>
      <c r="H2403" t="b">
        <v>0</v>
      </c>
      <c r="I2403" s="1">
        <f>EOMONTH(tbl_Subscriptions[[#This Row],[Start_Date]],0)</f>
        <v>45046</v>
      </c>
      <c r="J2403" s="1">
        <f>IF(tbl_Subscriptions[[#This Row],[Cancel_Date]]="","",EOMONTH(tbl_Subscriptions[[#This Row],[Cancel_Date]],0))</f>
        <v>45230</v>
      </c>
    </row>
    <row r="2404" spans="1:10" x14ac:dyDescent="0.25">
      <c r="A2404" t="s">
        <v>4434</v>
      </c>
      <c r="B2404" t="s">
        <v>1470</v>
      </c>
      <c r="C2404" t="s">
        <v>2031</v>
      </c>
      <c r="D2404" s="1">
        <v>44294</v>
      </c>
      <c r="H2404" t="b">
        <v>0</v>
      </c>
      <c r="I2404" s="1">
        <f>EOMONTH(tbl_Subscriptions[[#This Row],[Start_Date]],0)</f>
        <v>44316</v>
      </c>
      <c r="J2404" s="1" t="str">
        <f>IF(tbl_Subscriptions[[#This Row],[Cancel_Date]]="","",EOMONTH(tbl_Subscriptions[[#This Row],[Cancel_Date]],0))</f>
        <v/>
      </c>
    </row>
    <row r="2405" spans="1:10" x14ac:dyDescent="0.25">
      <c r="A2405" t="s">
        <v>4435</v>
      </c>
      <c r="B2405" t="s">
        <v>886</v>
      </c>
      <c r="C2405" t="s">
        <v>2031</v>
      </c>
      <c r="D2405" s="1">
        <v>44335</v>
      </c>
      <c r="H2405" t="b">
        <v>0</v>
      </c>
      <c r="I2405" s="1">
        <f>EOMONTH(tbl_Subscriptions[[#This Row],[Start_Date]],0)</f>
        <v>44347</v>
      </c>
      <c r="J2405" s="1" t="str">
        <f>IF(tbl_Subscriptions[[#This Row],[Cancel_Date]]="","",EOMONTH(tbl_Subscriptions[[#This Row],[Cancel_Date]],0))</f>
        <v/>
      </c>
    </row>
    <row r="2406" spans="1:10" x14ac:dyDescent="0.25">
      <c r="A2406" t="s">
        <v>4436</v>
      </c>
      <c r="B2406" t="s">
        <v>1469</v>
      </c>
      <c r="C2406" t="s">
        <v>2031</v>
      </c>
      <c r="D2406" s="1">
        <v>44965</v>
      </c>
      <c r="H2406" t="b">
        <v>0</v>
      </c>
      <c r="I2406" s="1">
        <f>EOMONTH(tbl_Subscriptions[[#This Row],[Start_Date]],0)</f>
        <v>44985</v>
      </c>
      <c r="J2406" s="1" t="str">
        <f>IF(tbl_Subscriptions[[#This Row],[Cancel_Date]]="","",EOMONTH(tbl_Subscriptions[[#This Row],[Cancel_Date]],0))</f>
        <v/>
      </c>
    </row>
    <row r="2407" spans="1:10" x14ac:dyDescent="0.25">
      <c r="A2407" t="s">
        <v>4437</v>
      </c>
      <c r="B2407" t="s">
        <v>1463</v>
      </c>
      <c r="C2407" t="s">
        <v>2031</v>
      </c>
      <c r="D2407" s="1">
        <v>45001</v>
      </c>
      <c r="H2407" t="b">
        <v>0</v>
      </c>
      <c r="I2407" s="1">
        <f>EOMONTH(tbl_Subscriptions[[#This Row],[Start_Date]],0)</f>
        <v>45016</v>
      </c>
      <c r="J2407" s="1" t="str">
        <f>IF(tbl_Subscriptions[[#This Row],[Cancel_Date]]="","",EOMONTH(tbl_Subscriptions[[#This Row],[Cancel_Date]],0))</f>
        <v/>
      </c>
    </row>
    <row r="2408" spans="1:10" x14ac:dyDescent="0.25">
      <c r="A2408" t="s">
        <v>4438</v>
      </c>
      <c r="B2408" t="s">
        <v>1364</v>
      </c>
      <c r="C2408" t="s">
        <v>2034</v>
      </c>
      <c r="D2408" s="1">
        <v>44618</v>
      </c>
      <c r="H2408" t="b">
        <v>0</v>
      </c>
      <c r="I2408" s="1">
        <f>EOMONTH(tbl_Subscriptions[[#This Row],[Start_Date]],0)</f>
        <v>44620</v>
      </c>
      <c r="J2408" s="1" t="str">
        <f>IF(tbl_Subscriptions[[#This Row],[Cancel_Date]]="","",EOMONTH(tbl_Subscriptions[[#This Row],[Cancel_Date]],0))</f>
        <v/>
      </c>
    </row>
    <row r="2409" spans="1:10" x14ac:dyDescent="0.25">
      <c r="A2409" t="s">
        <v>4439</v>
      </c>
      <c r="B2409" t="s">
        <v>1955</v>
      </c>
      <c r="C2409" t="s">
        <v>2031</v>
      </c>
      <c r="D2409" s="1">
        <v>44257</v>
      </c>
      <c r="E2409">
        <v>44433</v>
      </c>
      <c r="F2409">
        <v>44433</v>
      </c>
      <c r="G2409" t="s">
        <v>2037</v>
      </c>
      <c r="H2409" t="b">
        <v>0</v>
      </c>
      <c r="I2409" s="1">
        <f>EOMONTH(tbl_Subscriptions[[#This Row],[Start_Date]],0)</f>
        <v>44286</v>
      </c>
      <c r="J2409" s="1">
        <f>IF(tbl_Subscriptions[[#This Row],[Cancel_Date]]="","",EOMONTH(tbl_Subscriptions[[#This Row],[Cancel_Date]],0))</f>
        <v>44439</v>
      </c>
    </row>
    <row r="2410" spans="1:10" x14ac:dyDescent="0.25">
      <c r="A2410" t="s">
        <v>4440</v>
      </c>
      <c r="B2410" t="s">
        <v>698</v>
      </c>
      <c r="C2410" t="s">
        <v>2027</v>
      </c>
      <c r="D2410" s="1">
        <v>44480</v>
      </c>
      <c r="E2410">
        <v>44630</v>
      </c>
      <c r="F2410">
        <v>44630</v>
      </c>
      <c r="G2410" t="s">
        <v>2041</v>
      </c>
      <c r="H2410" t="b">
        <v>1</v>
      </c>
      <c r="I2410" s="1">
        <f>EOMONTH(tbl_Subscriptions[[#This Row],[Start_Date]],0)</f>
        <v>44500</v>
      </c>
      <c r="J2410" s="1">
        <f>IF(tbl_Subscriptions[[#This Row],[Cancel_Date]]="","",EOMONTH(tbl_Subscriptions[[#This Row],[Cancel_Date]],0))</f>
        <v>44651</v>
      </c>
    </row>
    <row r="2411" spans="1:10" x14ac:dyDescent="0.25">
      <c r="A2411" t="s">
        <v>4441</v>
      </c>
      <c r="B2411" t="s">
        <v>1208</v>
      </c>
      <c r="C2411" t="s">
        <v>2034</v>
      </c>
      <c r="D2411" s="1">
        <v>45084</v>
      </c>
      <c r="E2411">
        <v>45190</v>
      </c>
      <c r="F2411">
        <v>45190</v>
      </c>
      <c r="G2411" t="s">
        <v>2028</v>
      </c>
      <c r="H2411" t="b">
        <v>0</v>
      </c>
      <c r="I2411" s="1">
        <f>EOMONTH(tbl_Subscriptions[[#This Row],[Start_Date]],0)</f>
        <v>45107</v>
      </c>
      <c r="J2411" s="1">
        <f>IF(tbl_Subscriptions[[#This Row],[Cancel_Date]]="","",EOMONTH(tbl_Subscriptions[[#This Row],[Cancel_Date]],0))</f>
        <v>45199</v>
      </c>
    </row>
    <row r="2412" spans="1:10" x14ac:dyDescent="0.25">
      <c r="A2412" t="s">
        <v>4442</v>
      </c>
      <c r="B2412" t="s">
        <v>1639</v>
      </c>
      <c r="C2412" t="s">
        <v>2034</v>
      </c>
      <c r="D2412" s="1">
        <v>44868</v>
      </c>
      <c r="E2412">
        <v>45056</v>
      </c>
      <c r="F2412">
        <v>45056</v>
      </c>
      <c r="G2412" t="s">
        <v>2041</v>
      </c>
      <c r="H2412" t="b">
        <v>0</v>
      </c>
      <c r="I2412" s="1">
        <f>EOMONTH(tbl_Subscriptions[[#This Row],[Start_Date]],0)</f>
        <v>44895</v>
      </c>
      <c r="J2412" s="1">
        <f>IF(tbl_Subscriptions[[#This Row],[Cancel_Date]]="","",EOMONTH(tbl_Subscriptions[[#This Row],[Cancel_Date]],0))</f>
        <v>45077</v>
      </c>
    </row>
    <row r="2413" spans="1:10" x14ac:dyDescent="0.25">
      <c r="A2413" t="s">
        <v>4443</v>
      </c>
      <c r="B2413" t="s">
        <v>1999</v>
      </c>
      <c r="C2413" t="s">
        <v>2034</v>
      </c>
      <c r="D2413" s="1">
        <v>44326</v>
      </c>
      <c r="H2413" t="b">
        <v>0</v>
      </c>
      <c r="I2413" s="1">
        <f>EOMONTH(tbl_Subscriptions[[#This Row],[Start_Date]],0)</f>
        <v>44347</v>
      </c>
      <c r="J2413" s="1" t="str">
        <f>IF(tbl_Subscriptions[[#This Row],[Cancel_Date]]="","",EOMONTH(tbl_Subscriptions[[#This Row],[Cancel_Date]],0))</f>
        <v/>
      </c>
    </row>
    <row r="2414" spans="1:10" x14ac:dyDescent="0.25">
      <c r="A2414" t="s">
        <v>4444</v>
      </c>
      <c r="B2414" t="s">
        <v>1691</v>
      </c>
      <c r="C2414" t="s">
        <v>2031</v>
      </c>
      <c r="D2414" s="1">
        <v>44915</v>
      </c>
      <c r="H2414" t="b">
        <v>1</v>
      </c>
      <c r="I2414" s="1">
        <f>EOMONTH(tbl_Subscriptions[[#This Row],[Start_Date]],0)</f>
        <v>44926</v>
      </c>
      <c r="J2414" s="1" t="str">
        <f>IF(tbl_Subscriptions[[#This Row],[Cancel_Date]]="","",EOMONTH(tbl_Subscriptions[[#This Row],[Cancel_Date]],0))</f>
        <v/>
      </c>
    </row>
    <row r="2415" spans="1:10" x14ac:dyDescent="0.25">
      <c r="A2415" t="s">
        <v>4445</v>
      </c>
      <c r="B2415" t="s">
        <v>479</v>
      </c>
      <c r="C2415" t="s">
        <v>2027</v>
      </c>
      <c r="D2415" s="1">
        <v>45083</v>
      </c>
      <c r="H2415" t="b">
        <v>0</v>
      </c>
      <c r="I2415" s="1">
        <f>EOMONTH(tbl_Subscriptions[[#This Row],[Start_Date]],0)</f>
        <v>45107</v>
      </c>
      <c r="J2415" s="1" t="str">
        <f>IF(tbl_Subscriptions[[#This Row],[Cancel_Date]]="","",EOMONTH(tbl_Subscriptions[[#This Row],[Cancel_Date]],0))</f>
        <v/>
      </c>
    </row>
    <row r="2416" spans="1:10" x14ac:dyDescent="0.25">
      <c r="A2416" t="s">
        <v>4446</v>
      </c>
      <c r="B2416" t="s">
        <v>477</v>
      </c>
      <c r="C2416" t="s">
        <v>2031</v>
      </c>
      <c r="D2416" s="1">
        <v>44332</v>
      </c>
      <c r="H2416" t="b">
        <v>0</v>
      </c>
      <c r="I2416" s="1">
        <f>EOMONTH(tbl_Subscriptions[[#This Row],[Start_Date]],0)</f>
        <v>44347</v>
      </c>
      <c r="J2416" s="1" t="str">
        <f>IF(tbl_Subscriptions[[#This Row],[Cancel_Date]]="","",EOMONTH(tbl_Subscriptions[[#This Row],[Cancel_Date]],0))</f>
        <v/>
      </c>
    </row>
    <row r="2417" spans="1:10" x14ac:dyDescent="0.25">
      <c r="A2417" t="s">
        <v>4447</v>
      </c>
      <c r="B2417" t="s">
        <v>1231</v>
      </c>
      <c r="C2417" t="s">
        <v>2034</v>
      </c>
      <c r="D2417" s="1">
        <v>44452</v>
      </c>
      <c r="E2417">
        <v>44621</v>
      </c>
      <c r="F2417">
        <v>44621</v>
      </c>
      <c r="G2417" t="s">
        <v>2028</v>
      </c>
      <c r="H2417" t="b">
        <v>0</v>
      </c>
      <c r="I2417" s="1">
        <f>EOMONTH(tbl_Subscriptions[[#This Row],[Start_Date]],0)</f>
        <v>44469</v>
      </c>
      <c r="J2417" s="1">
        <f>IF(tbl_Subscriptions[[#This Row],[Cancel_Date]]="","",EOMONTH(tbl_Subscriptions[[#This Row],[Cancel_Date]],0))</f>
        <v>44651</v>
      </c>
    </row>
    <row r="2418" spans="1:10" x14ac:dyDescent="0.25">
      <c r="A2418" t="s">
        <v>4448</v>
      </c>
      <c r="B2418" t="s">
        <v>482</v>
      </c>
      <c r="C2418" t="s">
        <v>2034</v>
      </c>
      <c r="D2418" s="1">
        <v>44346</v>
      </c>
      <c r="E2418">
        <v>44518</v>
      </c>
      <c r="F2418">
        <v>44518</v>
      </c>
      <c r="G2418" t="s">
        <v>2037</v>
      </c>
      <c r="H2418" t="b">
        <v>0</v>
      </c>
      <c r="I2418" s="1">
        <f>EOMONTH(tbl_Subscriptions[[#This Row],[Start_Date]],0)</f>
        <v>44347</v>
      </c>
      <c r="J2418" s="1">
        <f>IF(tbl_Subscriptions[[#This Row],[Cancel_Date]]="","",EOMONTH(tbl_Subscriptions[[#This Row],[Cancel_Date]],0))</f>
        <v>44530</v>
      </c>
    </row>
    <row r="2419" spans="1:10" x14ac:dyDescent="0.25">
      <c r="A2419" t="s">
        <v>4449</v>
      </c>
      <c r="B2419" t="s">
        <v>930</v>
      </c>
      <c r="C2419" t="s">
        <v>2034</v>
      </c>
      <c r="D2419" s="1">
        <v>44925</v>
      </c>
      <c r="H2419" t="b">
        <v>0</v>
      </c>
      <c r="I2419" s="1">
        <f>EOMONTH(tbl_Subscriptions[[#This Row],[Start_Date]],0)</f>
        <v>44926</v>
      </c>
      <c r="J2419" s="1" t="str">
        <f>IF(tbl_Subscriptions[[#This Row],[Cancel_Date]]="","",EOMONTH(tbl_Subscriptions[[#This Row],[Cancel_Date]],0))</f>
        <v/>
      </c>
    </row>
    <row r="2420" spans="1:10" x14ac:dyDescent="0.25">
      <c r="A2420" t="s">
        <v>4450</v>
      </c>
      <c r="B2420" t="s">
        <v>397</v>
      </c>
      <c r="C2420" t="s">
        <v>2034</v>
      </c>
      <c r="D2420" s="1">
        <v>44526</v>
      </c>
      <c r="H2420" t="b">
        <v>0</v>
      </c>
      <c r="I2420" s="1">
        <f>EOMONTH(tbl_Subscriptions[[#This Row],[Start_Date]],0)</f>
        <v>44530</v>
      </c>
      <c r="J2420" s="1" t="str">
        <f>IF(tbl_Subscriptions[[#This Row],[Cancel_Date]]="","",EOMONTH(tbl_Subscriptions[[#This Row],[Cancel_Date]],0))</f>
        <v/>
      </c>
    </row>
    <row r="2421" spans="1:10" x14ac:dyDescent="0.25">
      <c r="A2421" t="s">
        <v>4451</v>
      </c>
      <c r="B2421" t="s">
        <v>1044</v>
      </c>
      <c r="C2421" t="s">
        <v>2031</v>
      </c>
      <c r="D2421" s="1">
        <v>45045</v>
      </c>
      <c r="E2421">
        <v>45323</v>
      </c>
      <c r="F2421">
        <v>45323</v>
      </c>
      <c r="G2421" t="s">
        <v>2028</v>
      </c>
      <c r="H2421" t="b">
        <v>0</v>
      </c>
      <c r="I2421" s="1">
        <f>EOMONTH(tbl_Subscriptions[[#This Row],[Start_Date]],0)</f>
        <v>45046</v>
      </c>
      <c r="J2421" s="1">
        <f>IF(tbl_Subscriptions[[#This Row],[Cancel_Date]]="","",EOMONTH(tbl_Subscriptions[[#This Row],[Cancel_Date]],0))</f>
        <v>45351</v>
      </c>
    </row>
    <row r="2422" spans="1:10" x14ac:dyDescent="0.25">
      <c r="A2422" t="s">
        <v>4452</v>
      </c>
      <c r="B2422" t="s">
        <v>1660</v>
      </c>
      <c r="C2422" t="s">
        <v>2027</v>
      </c>
      <c r="D2422" s="1">
        <v>44450</v>
      </c>
      <c r="E2422">
        <v>44522</v>
      </c>
      <c r="F2422">
        <v>44522</v>
      </c>
      <c r="G2422" t="s">
        <v>2041</v>
      </c>
      <c r="H2422" t="b">
        <v>1</v>
      </c>
      <c r="I2422" s="1">
        <f>EOMONTH(tbl_Subscriptions[[#This Row],[Start_Date]],0)</f>
        <v>44469</v>
      </c>
      <c r="J2422" s="1">
        <f>IF(tbl_Subscriptions[[#This Row],[Cancel_Date]]="","",EOMONTH(tbl_Subscriptions[[#This Row],[Cancel_Date]],0))</f>
        <v>44530</v>
      </c>
    </row>
    <row r="2423" spans="1:10" x14ac:dyDescent="0.25">
      <c r="A2423" t="s">
        <v>4453</v>
      </c>
      <c r="B2423" t="s">
        <v>382</v>
      </c>
      <c r="C2423" t="s">
        <v>2027</v>
      </c>
      <c r="D2423" s="1">
        <v>44976</v>
      </c>
      <c r="H2423" t="b">
        <v>0</v>
      </c>
      <c r="I2423" s="1">
        <f>EOMONTH(tbl_Subscriptions[[#This Row],[Start_Date]],0)</f>
        <v>44985</v>
      </c>
      <c r="J2423" s="1" t="str">
        <f>IF(tbl_Subscriptions[[#This Row],[Cancel_Date]]="","",EOMONTH(tbl_Subscriptions[[#This Row],[Cancel_Date]],0))</f>
        <v/>
      </c>
    </row>
    <row r="2424" spans="1:10" x14ac:dyDescent="0.25">
      <c r="A2424" t="s">
        <v>4454</v>
      </c>
      <c r="B2424" t="s">
        <v>90</v>
      </c>
      <c r="C2424" t="s">
        <v>2034</v>
      </c>
      <c r="D2424" s="1">
        <v>45060</v>
      </c>
      <c r="H2424" t="b">
        <v>0</v>
      </c>
      <c r="I2424" s="1">
        <f>EOMONTH(tbl_Subscriptions[[#This Row],[Start_Date]],0)</f>
        <v>45077</v>
      </c>
      <c r="J2424" s="1" t="str">
        <f>IF(tbl_Subscriptions[[#This Row],[Cancel_Date]]="","",EOMONTH(tbl_Subscriptions[[#This Row],[Cancel_Date]],0))</f>
        <v/>
      </c>
    </row>
    <row r="2425" spans="1:10" x14ac:dyDescent="0.25">
      <c r="A2425" t="s">
        <v>4455</v>
      </c>
      <c r="B2425" t="s">
        <v>1469</v>
      </c>
      <c r="C2425" t="s">
        <v>2027</v>
      </c>
      <c r="D2425" s="1">
        <v>44889</v>
      </c>
      <c r="H2425" t="b">
        <v>0</v>
      </c>
      <c r="I2425" s="1">
        <f>EOMONTH(tbl_Subscriptions[[#This Row],[Start_Date]],0)</f>
        <v>44895</v>
      </c>
      <c r="J2425" s="1" t="str">
        <f>IF(tbl_Subscriptions[[#This Row],[Cancel_Date]]="","",EOMONTH(tbl_Subscriptions[[#This Row],[Cancel_Date]],0))</f>
        <v/>
      </c>
    </row>
    <row r="2426" spans="1:10" x14ac:dyDescent="0.25">
      <c r="A2426" t="s">
        <v>4456</v>
      </c>
      <c r="B2426" t="s">
        <v>656</v>
      </c>
      <c r="C2426" t="s">
        <v>2034</v>
      </c>
      <c r="D2426" s="1">
        <v>44599</v>
      </c>
      <c r="H2426" t="b">
        <v>0</v>
      </c>
      <c r="I2426" s="1">
        <f>EOMONTH(tbl_Subscriptions[[#This Row],[Start_Date]],0)</f>
        <v>44620</v>
      </c>
      <c r="J2426" s="1" t="str">
        <f>IF(tbl_Subscriptions[[#This Row],[Cancel_Date]]="","",EOMONTH(tbl_Subscriptions[[#This Row],[Cancel_Date]],0))</f>
        <v/>
      </c>
    </row>
    <row r="2427" spans="1:10" x14ac:dyDescent="0.25">
      <c r="A2427" t="s">
        <v>4457</v>
      </c>
      <c r="B2427" t="s">
        <v>1212</v>
      </c>
      <c r="C2427" t="s">
        <v>2034</v>
      </c>
      <c r="D2427" s="1">
        <v>44698</v>
      </c>
      <c r="H2427" t="b">
        <v>1</v>
      </c>
      <c r="I2427" s="1">
        <f>EOMONTH(tbl_Subscriptions[[#This Row],[Start_Date]],0)</f>
        <v>44712</v>
      </c>
      <c r="J2427" s="1" t="str">
        <f>IF(tbl_Subscriptions[[#This Row],[Cancel_Date]]="","",EOMONTH(tbl_Subscriptions[[#This Row],[Cancel_Date]],0))</f>
        <v/>
      </c>
    </row>
    <row r="2428" spans="1:10" x14ac:dyDescent="0.25">
      <c r="A2428" t="s">
        <v>4458</v>
      </c>
      <c r="B2428" t="s">
        <v>1247</v>
      </c>
      <c r="C2428" t="s">
        <v>2027</v>
      </c>
      <c r="D2428" s="1">
        <v>44342</v>
      </c>
      <c r="H2428" t="b">
        <v>0</v>
      </c>
      <c r="I2428" s="1">
        <f>EOMONTH(tbl_Subscriptions[[#This Row],[Start_Date]],0)</f>
        <v>44347</v>
      </c>
      <c r="J2428" s="1" t="str">
        <f>IF(tbl_Subscriptions[[#This Row],[Cancel_Date]]="","",EOMONTH(tbl_Subscriptions[[#This Row],[Cancel_Date]],0))</f>
        <v/>
      </c>
    </row>
    <row r="2429" spans="1:10" x14ac:dyDescent="0.25">
      <c r="A2429" t="s">
        <v>4459</v>
      </c>
      <c r="B2429" t="s">
        <v>1867</v>
      </c>
      <c r="C2429" t="s">
        <v>2034</v>
      </c>
      <c r="D2429" s="1">
        <v>44788</v>
      </c>
      <c r="E2429">
        <v>44889</v>
      </c>
      <c r="F2429">
        <v>44889</v>
      </c>
      <c r="G2429" t="s">
        <v>2028</v>
      </c>
      <c r="H2429" t="b">
        <v>0</v>
      </c>
      <c r="I2429" s="1">
        <f>EOMONTH(tbl_Subscriptions[[#This Row],[Start_Date]],0)</f>
        <v>44804</v>
      </c>
      <c r="J2429" s="1">
        <f>IF(tbl_Subscriptions[[#This Row],[Cancel_Date]]="","",EOMONTH(tbl_Subscriptions[[#This Row],[Cancel_Date]],0))</f>
        <v>44895</v>
      </c>
    </row>
    <row r="2430" spans="1:10" x14ac:dyDescent="0.25">
      <c r="A2430" t="s">
        <v>4460</v>
      </c>
      <c r="B2430" t="s">
        <v>355</v>
      </c>
      <c r="C2430" t="s">
        <v>2027</v>
      </c>
      <c r="D2430" s="1">
        <v>44844</v>
      </c>
      <c r="E2430">
        <v>45130</v>
      </c>
      <c r="F2430">
        <v>45130</v>
      </c>
      <c r="G2430" t="s">
        <v>2028</v>
      </c>
      <c r="H2430" t="b">
        <v>0</v>
      </c>
      <c r="I2430" s="1">
        <f>EOMONTH(tbl_Subscriptions[[#This Row],[Start_Date]],0)</f>
        <v>44865</v>
      </c>
      <c r="J2430" s="1">
        <f>IF(tbl_Subscriptions[[#This Row],[Cancel_Date]]="","",EOMONTH(tbl_Subscriptions[[#This Row],[Cancel_Date]],0))</f>
        <v>45138</v>
      </c>
    </row>
    <row r="2431" spans="1:10" x14ac:dyDescent="0.25">
      <c r="A2431" t="s">
        <v>4461</v>
      </c>
      <c r="B2431" t="s">
        <v>1514</v>
      </c>
      <c r="C2431" t="s">
        <v>2034</v>
      </c>
      <c r="D2431" s="1">
        <v>44472</v>
      </c>
      <c r="H2431" t="b">
        <v>0</v>
      </c>
      <c r="I2431" s="1">
        <f>EOMONTH(tbl_Subscriptions[[#This Row],[Start_Date]],0)</f>
        <v>44500</v>
      </c>
      <c r="J2431" s="1" t="str">
        <f>IF(tbl_Subscriptions[[#This Row],[Cancel_Date]]="","",EOMONTH(tbl_Subscriptions[[#This Row],[Cancel_Date]],0))</f>
        <v/>
      </c>
    </row>
    <row r="2432" spans="1:10" x14ac:dyDescent="0.25">
      <c r="A2432" t="s">
        <v>4462</v>
      </c>
      <c r="B2432" t="s">
        <v>213</v>
      </c>
      <c r="C2432" t="s">
        <v>2027</v>
      </c>
      <c r="D2432" s="1">
        <v>44839</v>
      </c>
      <c r="H2432" t="b">
        <v>0</v>
      </c>
      <c r="I2432" s="1">
        <f>EOMONTH(tbl_Subscriptions[[#This Row],[Start_Date]],0)</f>
        <v>44865</v>
      </c>
      <c r="J2432" s="1" t="str">
        <f>IF(tbl_Subscriptions[[#This Row],[Cancel_Date]]="","",EOMONTH(tbl_Subscriptions[[#This Row],[Cancel_Date]],0))</f>
        <v/>
      </c>
    </row>
    <row r="2433" spans="1:10" x14ac:dyDescent="0.25">
      <c r="A2433" t="s">
        <v>4463</v>
      </c>
      <c r="B2433" t="s">
        <v>1712</v>
      </c>
      <c r="C2433" t="s">
        <v>2034</v>
      </c>
      <c r="D2433" s="1">
        <v>44621</v>
      </c>
      <c r="H2433" t="b">
        <v>0</v>
      </c>
      <c r="I2433" s="1">
        <f>EOMONTH(tbl_Subscriptions[[#This Row],[Start_Date]],0)</f>
        <v>44651</v>
      </c>
      <c r="J2433" s="1" t="str">
        <f>IF(tbl_Subscriptions[[#This Row],[Cancel_Date]]="","",EOMONTH(tbl_Subscriptions[[#This Row],[Cancel_Date]],0))</f>
        <v/>
      </c>
    </row>
    <row r="2434" spans="1:10" x14ac:dyDescent="0.25">
      <c r="A2434" t="s">
        <v>4464</v>
      </c>
      <c r="B2434" t="s">
        <v>1030</v>
      </c>
      <c r="C2434" t="s">
        <v>2027</v>
      </c>
      <c r="D2434" s="1">
        <v>44581</v>
      </c>
      <c r="H2434" t="b">
        <v>0</v>
      </c>
      <c r="I2434" s="1">
        <f>EOMONTH(tbl_Subscriptions[[#This Row],[Start_Date]],0)</f>
        <v>44592</v>
      </c>
      <c r="J2434" s="1" t="str">
        <f>IF(tbl_Subscriptions[[#This Row],[Cancel_Date]]="","",EOMONTH(tbl_Subscriptions[[#This Row],[Cancel_Date]],0))</f>
        <v/>
      </c>
    </row>
    <row r="2435" spans="1:10" x14ac:dyDescent="0.25">
      <c r="A2435" t="s">
        <v>4465</v>
      </c>
      <c r="B2435" t="s">
        <v>671</v>
      </c>
      <c r="C2435" t="s">
        <v>2034</v>
      </c>
      <c r="D2435" s="1">
        <v>44659</v>
      </c>
      <c r="E2435">
        <v>44735</v>
      </c>
      <c r="F2435">
        <v>44735</v>
      </c>
      <c r="G2435" t="s">
        <v>2028</v>
      </c>
      <c r="H2435" t="b">
        <v>0</v>
      </c>
      <c r="I2435" s="1">
        <f>EOMONTH(tbl_Subscriptions[[#This Row],[Start_Date]],0)</f>
        <v>44681</v>
      </c>
      <c r="J2435" s="1">
        <f>IF(tbl_Subscriptions[[#This Row],[Cancel_Date]]="","",EOMONTH(tbl_Subscriptions[[#This Row],[Cancel_Date]],0))</f>
        <v>44742</v>
      </c>
    </row>
    <row r="2436" spans="1:10" x14ac:dyDescent="0.25">
      <c r="A2436" t="s">
        <v>4466</v>
      </c>
      <c r="B2436" t="s">
        <v>1317</v>
      </c>
      <c r="C2436" t="s">
        <v>2034</v>
      </c>
      <c r="D2436" s="1">
        <v>44274</v>
      </c>
      <c r="H2436" t="b">
        <v>0</v>
      </c>
      <c r="I2436" s="1">
        <f>EOMONTH(tbl_Subscriptions[[#This Row],[Start_Date]],0)</f>
        <v>44286</v>
      </c>
      <c r="J2436" s="1" t="str">
        <f>IF(tbl_Subscriptions[[#This Row],[Cancel_Date]]="","",EOMONTH(tbl_Subscriptions[[#This Row],[Cancel_Date]],0))</f>
        <v/>
      </c>
    </row>
    <row r="2437" spans="1:10" x14ac:dyDescent="0.25">
      <c r="A2437" t="s">
        <v>4467</v>
      </c>
      <c r="B2437" t="s">
        <v>21</v>
      </c>
      <c r="C2437" t="s">
        <v>2034</v>
      </c>
      <c r="D2437" s="1">
        <v>44845</v>
      </c>
      <c r="H2437" t="b">
        <v>0</v>
      </c>
      <c r="I2437" s="1">
        <f>EOMONTH(tbl_Subscriptions[[#This Row],[Start_Date]],0)</f>
        <v>44865</v>
      </c>
      <c r="J2437" s="1" t="str">
        <f>IF(tbl_Subscriptions[[#This Row],[Cancel_Date]]="","",EOMONTH(tbl_Subscriptions[[#This Row],[Cancel_Date]],0))</f>
        <v/>
      </c>
    </row>
    <row r="2438" spans="1:10" x14ac:dyDescent="0.25">
      <c r="A2438" t="s">
        <v>4468</v>
      </c>
      <c r="B2438" t="s">
        <v>923</v>
      </c>
      <c r="C2438" t="s">
        <v>2027</v>
      </c>
      <c r="D2438" s="1">
        <v>45010</v>
      </c>
      <c r="E2438">
        <v>45239</v>
      </c>
      <c r="F2438">
        <v>45239</v>
      </c>
      <c r="G2438" t="s">
        <v>2037</v>
      </c>
      <c r="H2438" t="b">
        <v>0</v>
      </c>
      <c r="I2438" s="1">
        <f>EOMONTH(tbl_Subscriptions[[#This Row],[Start_Date]],0)</f>
        <v>45016</v>
      </c>
      <c r="J2438" s="1">
        <f>IF(tbl_Subscriptions[[#This Row],[Cancel_Date]]="","",EOMONTH(tbl_Subscriptions[[#This Row],[Cancel_Date]],0))</f>
        <v>45260</v>
      </c>
    </row>
    <row r="2439" spans="1:10" x14ac:dyDescent="0.25">
      <c r="A2439" t="s">
        <v>4469</v>
      </c>
      <c r="B2439" t="s">
        <v>997</v>
      </c>
      <c r="C2439" t="s">
        <v>2031</v>
      </c>
      <c r="D2439" s="1">
        <v>44984</v>
      </c>
      <c r="H2439" t="b">
        <v>0</v>
      </c>
      <c r="I2439" s="1">
        <f>EOMONTH(tbl_Subscriptions[[#This Row],[Start_Date]],0)</f>
        <v>44985</v>
      </c>
      <c r="J2439" s="1" t="str">
        <f>IF(tbl_Subscriptions[[#This Row],[Cancel_Date]]="","",EOMONTH(tbl_Subscriptions[[#This Row],[Cancel_Date]],0))</f>
        <v/>
      </c>
    </row>
    <row r="2440" spans="1:10" x14ac:dyDescent="0.25">
      <c r="A2440" t="s">
        <v>4470</v>
      </c>
      <c r="B2440" t="s">
        <v>584</v>
      </c>
      <c r="C2440" t="s">
        <v>2034</v>
      </c>
      <c r="D2440" s="1">
        <v>44292</v>
      </c>
      <c r="H2440" t="b">
        <v>0</v>
      </c>
      <c r="I2440" s="1">
        <f>EOMONTH(tbl_Subscriptions[[#This Row],[Start_Date]],0)</f>
        <v>44316</v>
      </c>
      <c r="J2440" s="1" t="str">
        <f>IF(tbl_Subscriptions[[#This Row],[Cancel_Date]]="","",EOMONTH(tbl_Subscriptions[[#This Row],[Cancel_Date]],0))</f>
        <v/>
      </c>
    </row>
    <row r="2441" spans="1:10" x14ac:dyDescent="0.25">
      <c r="A2441" t="s">
        <v>4471</v>
      </c>
      <c r="B2441" t="s">
        <v>634</v>
      </c>
      <c r="C2441" t="s">
        <v>2034</v>
      </c>
      <c r="D2441" s="1">
        <v>44609</v>
      </c>
      <c r="E2441">
        <v>44693</v>
      </c>
      <c r="F2441">
        <v>44693</v>
      </c>
      <c r="G2441" t="s">
        <v>2028</v>
      </c>
      <c r="H2441" t="b">
        <v>0</v>
      </c>
      <c r="I2441" s="1">
        <f>EOMONTH(tbl_Subscriptions[[#This Row],[Start_Date]],0)</f>
        <v>44620</v>
      </c>
      <c r="J2441" s="1">
        <f>IF(tbl_Subscriptions[[#This Row],[Cancel_Date]]="","",EOMONTH(tbl_Subscriptions[[#This Row],[Cancel_Date]],0))</f>
        <v>44712</v>
      </c>
    </row>
    <row r="2442" spans="1:10" x14ac:dyDescent="0.25">
      <c r="A2442" t="s">
        <v>4472</v>
      </c>
      <c r="B2442" t="s">
        <v>1896</v>
      </c>
      <c r="C2442" t="s">
        <v>2027</v>
      </c>
      <c r="D2442" s="1">
        <v>44724</v>
      </c>
      <c r="E2442">
        <v>44894</v>
      </c>
      <c r="F2442">
        <v>44894</v>
      </c>
      <c r="G2442" t="s">
        <v>2041</v>
      </c>
      <c r="H2442" t="b">
        <v>0</v>
      </c>
      <c r="I2442" s="1">
        <f>EOMONTH(tbl_Subscriptions[[#This Row],[Start_Date]],0)</f>
        <v>44742</v>
      </c>
      <c r="J2442" s="1">
        <f>IF(tbl_Subscriptions[[#This Row],[Cancel_Date]]="","",EOMONTH(tbl_Subscriptions[[#This Row],[Cancel_Date]],0))</f>
        <v>44895</v>
      </c>
    </row>
    <row r="2443" spans="1:10" x14ac:dyDescent="0.25">
      <c r="A2443" t="s">
        <v>4473</v>
      </c>
      <c r="B2443" t="s">
        <v>1892</v>
      </c>
      <c r="C2443" t="s">
        <v>2034</v>
      </c>
      <c r="D2443" s="1">
        <v>44964</v>
      </c>
      <c r="H2443" t="b">
        <v>0</v>
      </c>
      <c r="I2443" s="1">
        <f>EOMONTH(tbl_Subscriptions[[#This Row],[Start_Date]],0)</f>
        <v>44985</v>
      </c>
      <c r="J2443" s="1" t="str">
        <f>IF(tbl_Subscriptions[[#This Row],[Cancel_Date]]="","",EOMONTH(tbl_Subscriptions[[#This Row],[Cancel_Date]],0))</f>
        <v/>
      </c>
    </row>
    <row r="2444" spans="1:10" x14ac:dyDescent="0.25">
      <c r="A2444" t="s">
        <v>4474</v>
      </c>
      <c r="B2444" t="s">
        <v>591</v>
      </c>
      <c r="C2444" t="s">
        <v>2034</v>
      </c>
      <c r="D2444" s="1">
        <v>44481</v>
      </c>
      <c r="H2444" t="b">
        <v>0</v>
      </c>
      <c r="I2444" s="1">
        <f>EOMONTH(tbl_Subscriptions[[#This Row],[Start_Date]],0)</f>
        <v>44500</v>
      </c>
      <c r="J2444" s="1" t="str">
        <f>IF(tbl_Subscriptions[[#This Row],[Cancel_Date]]="","",EOMONTH(tbl_Subscriptions[[#This Row],[Cancel_Date]],0))</f>
        <v/>
      </c>
    </row>
    <row r="2445" spans="1:10" x14ac:dyDescent="0.25">
      <c r="A2445" t="s">
        <v>4475</v>
      </c>
      <c r="B2445" t="s">
        <v>617</v>
      </c>
      <c r="C2445" t="s">
        <v>2034</v>
      </c>
      <c r="D2445" s="1">
        <v>44908</v>
      </c>
      <c r="E2445">
        <v>45129</v>
      </c>
      <c r="F2445">
        <v>45129</v>
      </c>
      <c r="G2445" t="s">
        <v>2037</v>
      </c>
      <c r="H2445" t="b">
        <v>0</v>
      </c>
      <c r="I2445" s="1">
        <f>EOMONTH(tbl_Subscriptions[[#This Row],[Start_Date]],0)</f>
        <v>44926</v>
      </c>
      <c r="J2445" s="1">
        <f>IF(tbl_Subscriptions[[#This Row],[Cancel_Date]]="","",EOMONTH(tbl_Subscriptions[[#This Row],[Cancel_Date]],0))</f>
        <v>45138</v>
      </c>
    </row>
    <row r="2446" spans="1:10" x14ac:dyDescent="0.25">
      <c r="A2446" t="s">
        <v>4476</v>
      </c>
      <c r="B2446" t="s">
        <v>788</v>
      </c>
      <c r="C2446" t="s">
        <v>2034</v>
      </c>
      <c r="D2446" s="1">
        <v>45095</v>
      </c>
      <c r="H2446" t="b">
        <v>0</v>
      </c>
      <c r="I2446" s="1">
        <f>EOMONTH(tbl_Subscriptions[[#This Row],[Start_Date]],0)</f>
        <v>45107</v>
      </c>
      <c r="J2446" s="1" t="str">
        <f>IF(tbl_Subscriptions[[#This Row],[Cancel_Date]]="","",EOMONTH(tbl_Subscriptions[[#This Row],[Cancel_Date]],0))</f>
        <v/>
      </c>
    </row>
    <row r="2447" spans="1:10" x14ac:dyDescent="0.25">
      <c r="A2447" t="s">
        <v>4477</v>
      </c>
      <c r="B2447" t="s">
        <v>1220</v>
      </c>
      <c r="C2447" t="s">
        <v>2031</v>
      </c>
      <c r="D2447" s="1">
        <v>44574</v>
      </c>
      <c r="E2447">
        <v>44820</v>
      </c>
      <c r="F2447">
        <v>44820</v>
      </c>
      <c r="G2447" t="s">
        <v>2041</v>
      </c>
      <c r="H2447" t="b">
        <v>1</v>
      </c>
      <c r="I2447" s="1">
        <f>EOMONTH(tbl_Subscriptions[[#This Row],[Start_Date]],0)</f>
        <v>44592</v>
      </c>
      <c r="J2447" s="1">
        <f>IF(tbl_Subscriptions[[#This Row],[Cancel_Date]]="","",EOMONTH(tbl_Subscriptions[[#This Row],[Cancel_Date]],0))</f>
        <v>44834</v>
      </c>
    </row>
    <row r="2448" spans="1:10" x14ac:dyDescent="0.25">
      <c r="A2448" t="s">
        <v>4478</v>
      </c>
      <c r="B2448" t="s">
        <v>260</v>
      </c>
      <c r="C2448" t="s">
        <v>2031</v>
      </c>
      <c r="D2448" s="1">
        <v>44662</v>
      </c>
      <c r="H2448" t="b">
        <v>1</v>
      </c>
      <c r="I2448" s="1">
        <f>EOMONTH(tbl_Subscriptions[[#This Row],[Start_Date]],0)</f>
        <v>44681</v>
      </c>
      <c r="J2448" s="1" t="str">
        <f>IF(tbl_Subscriptions[[#This Row],[Cancel_Date]]="","",EOMONTH(tbl_Subscriptions[[#This Row],[Cancel_Date]],0))</f>
        <v/>
      </c>
    </row>
    <row r="2449" spans="1:10" x14ac:dyDescent="0.25">
      <c r="A2449" t="s">
        <v>4479</v>
      </c>
      <c r="B2449" t="s">
        <v>1245</v>
      </c>
      <c r="C2449" t="s">
        <v>2034</v>
      </c>
      <c r="D2449" s="1">
        <v>44696</v>
      </c>
      <c r="H2449" t="b">
        <v>0</v>
      </c>
      <c r="I2449" s="1">
        <f>EOMONTH(tbl_Subscriptions[[#This Row],[Start_Date]],0)</f>
        <v>44712</v>
      </c>
      <c r="J2449" s="1" t="str">
        <f>IF(tbl_Subscriptions[[#This Row],[Cancel_Date]]="","",EOMONTH(tbl_Subscriptions[[#This Row],[Cancel_Date]],0))</f>
        <v/>
      </c>
    </row>
    <row r="2450" spans="1:10" x14ac:dyDescent="0.25">
      <c r="A2450" t="s">
        <v>4480</v>
      </c>
      <c r="B2450" t="s">
        <v>1585</v>
      </c>
      <c r="C2450" t="s">
        <v>2034</v>
      </c>
      <c r="D2450" s="1">
        <v>44532</v>
      </c>
      <c r="H2450" t="b">
        <v>0</v>
      </c>
      <c r="I2450" s="1">
        <f>EOMONTH(tbl_Subscriptions[[#This Row],[Start_Date]],0)</f>
        <v>44561</v>
      </c>
      <c r="J2450" s="1" t="str">
        <f>IF(tbl_Subscriptions[[#This Row],[Cancel_Date]]="","",EOMONTH(tbl_Subscriptions[[#This Row],[Cancel_Date]],0))</f>
        <v/>
      </c>
    </row>
    <row r="2451" spans="1:10" x14ac:dyDescent="0.25">
      <c r="A2451" t="s">
        <v>4481</v>
      </c>
      <c r="B2451" t="s">
        <v>1843</v>
      </c>
      <c r="C2451" t="s">
        <v>2034</v>
      </c>
      <c r="D2451" s="1">
        <v>44792</v>
      </c>
      <c r="H2451" t="b">
        <v>0</v>
      </c>
      <c r="I2451" s="1">
        <f>EOMONTH(tbl_Subscriptions[[#This Row],[Start_Date]],0)</f>
        <v>44804</v>
      </c>
      <c r="J2451" s="1" t="str">
        <f>IF(tbl_Subscriptions[[#This Row],[Cancel_Date]]="","",EOMONTH(tbl_Subscriptions[[#This Row],[Cancel_Date]],0))</f>
        <v/>
      </c>
    </row>
    <row r="2452" spans="1:10" x14ac:dyDescent="0.25">
      <c r="A2452" t="s">
        <v>4482</v>
      </c>
      <c r="B2452" t="s">
        <v>1504</v>
      </c>
      <c r="C2452" t="s">
        <v>2031</v>
      </c>
      <c r="D2452" s="1">
        <v>44199</v>
      </c>
      <c r="H2452" t="b">
        <v>0</v>
      </c>
      <c r="I2452" s="1">
        <f>EOMONTH(tbl_Subscriptions[[#This Row],[Start_Date]],0)</f>
        <v>44227</v>
      </c>
      <c r="J2452" s="1" t="str">
        <f>IF(tbl_Subscriptions[[#This Row],[Cancel_Date]]="","",EOMONTH(tbl_Subscriptions[[#This Row],[Cancel_Date]],0))</f>
        <v/>
      </c>
    </row>
    <row r="2453" spans="1:10" x14ac:dyDescent="0.25">
      <c r="A2453" t="s">
        <v>4483</v>
      </c>
      <c r="B2453" t="s">
        <v>1122</v>
      </c>
      <c r="C2453" t="s">
        <v>2031</v>
      </c>
      <c r="D2453" s="1">
        <v>45086</v>
      </c>
      <c r="H2453" t="b">
        <v>0</v>
      </c>
      <c r="I2453" s="1">
        <f>EOMONTH(tbl_Subscriptions[[#This Row],[Start_Date]],0)</f>
        <v>45107</v>
      </c>
      <c r="J2453" s="1" t="str">
        <f>IF(tbl_Subscriptions[[#This Row],[Cancel_Date]]="","",EOMONTH(tbl_Subscriptions[[#This Row],[Cancel_Date]],0))</f>
        <v/>
      </c>
    </row>
    <row r="2454" spans="1:10" x14ac:dyDescent="0.25">
      <c r="A2454" t="s">
        <v>4484</v>
      </c>
      <c r="B2454" t="s">
        <v>1565</v>
      </c>
      <c r="C2454" t="s">
        <v>2027</v>
      </c>
      <c r="D2454" s="1">
        <v>44989</v>
      </c>
      <c r="H2454" t="b">
        <v>0</v>
      </c>
      <c r="I2454" s="1">
        <f>EOMONTH(tbl_Subscriptions[[#This Row],[Start_Date]],0)</f>
        <v>45016</v>
      </c>
      <c r="J2454" s="1" t="str">
        <f>IF(tbl_Subscriptions[[#This Row],[Cancel_Date]]="","",EOMONTH(tbl_Subscriptions[[#This Row],[Cancel_Date]],0))</f>
        <v/>
      </c>
    </row>
    <row r="2455" spans="1:10" x14ac:dyDescent="0.25">
      <c r="A2455" t="s">
        <v>4485</v>
      </c>
      <c r="B2455" t="s">
        <v>1459</v>
      </c>
      <c r="C2455" t="s">
        <v>2027</v>
      </c>
      <c r="D2455" s="1">
        <v>45064</v>
      </c>
      <c r="E2455">
        <v>45111</v>
      </c>
      <c r="F2455">
        <v>45111</v>
      </c>
      <c r="G2455" t="s">
        <v>2037</v>
      </c>
      <c r="H2455" t="b">
        <v>0</v>
      </c>
      <c r="I2455" s="1">
        <f>EOMONTH(tbl_Subscriptions[[#This Row],[Start_Date]],0)</f>
        <v>45077</v>
      </c>
      <c r="J2455" s="1">
        <f>IF(tbl_Subscriptions[[#This Row],[Cancel_Date]]="","",EOMONTH(tbl_Subscriptions[[#This Row],[Cancel_Date]],0))</f>
        <v>45138</v>
      </c>
    </row>
    <row r="2456" spans="1:10" x14ac:dyDescent="0.25">
      <c r="A2456" t="s">
        <v>4486</v>
      </c>
      <c r="B2456" t="s">
        <v>784</v>
      </c>
      <c r="C2456" t="s">
        <v>2034</v>
      </c>
      <c r="D2456" s="1">
        <v>44947</v>
      </c>
      <c r="H2456" t="b">
        <v>0</v>
      </c>
      <c r="I2456" s="1">
        <f>EOMONTH(tbl_Subscriptions[[#This Row],[Start_Date]],0)</f>
        <v>44957</v>
      </c>
      <c r="J2456" s="1" t="str">
        <f>IF(tbl_Subscriptions[[#This Row],[Cancel_Date]]="","",EOMONTH(tbl_Subscriptions[[#This Row],[Cancel_Date]],0))</f>
        <v/>
      </c>
    </row>
    <row r="2457" spans="1:10" x14ac:dyDescent="0.25">
      <c r="A2457" t="s">
        <v>4487</v>
      </c>
      <c r="B2457" t="s">
        <v>402</v>
      </c>
      <c r="C2457" t="s">
        <v>2034</v>
      </c>
      <c r="D2457" s="1">
        <v>44292</v>
      </c>
      <c r="H2457" t="b">
        <v>0</v>
      </c>
      <c r="I2457" s="1">
        <f>EOMONTH(tbl_Subscriptions[[#This Row],[Start_Date]],0)</f>
        <v>44316</v>
      </c>
      <c r="J2457" s="1" t="str">
        <f>IF(tbl_Subscriptions[[#This Row],[Cancel_Date]]="","",EOMONTH(tbl_Subscriptions[[#This Row],[Cancel_Date]],0))</f>
        <v/>
      </c>
    </row>
    <row r="2458" spans="1:10" x14ac:dyDescent="0.25">
      <c r="A2458" t="s">
        <v>4488</v>
      </c>
      <c r="B2458" t="s">
        <v>409</v>
      </c>
      <c r="C2458" t="s">
        <v>2031</v>
      </c>
      <c r="D2458" s="1">
        <v>44945</v>
      </c>
      <c r="H2458" t="b">
        <v>1</v>
      </c>
      <c r="I2458" s="1">
        <f>EOMONTH(tbl_Subscriptions[[#This Row],[Start_Date]],0)</f>
        <v>44957</v>
      </c>
      <c r="J2458" s="1" t="str">
        <f>IF(tbl_Subscriptions[[#This Row],[Cancel_Date]]="","",EOMONTH(tbl_Subscriptions[[#This Row],[Cancel_Date]],0))</f>
        <v/>
      </c>
    </row>
    <row r="2459" spans="1:10" x14ac:dyDescent="0.25">
      <c r="A2459" t="s">
        <v>4489</v>
      </c>
      <c r="B2459" t="s">
        <v>914</v>
      </c>
      <c r="C2459" t="s">
        <v>2034</v>
      </c>
      <c r="D2459" s="1">
        <v>44666</v>
      </c>
      <c r="H2459" t="b">
        <v>1</v>
      </c>
      <c r="I2459" s="1">
        <f>EOMONTH(tbl_Subscriptions[[#This Row],[Start_Date]],0)</f>
        <v>44681</v>
      </c>
      <c r="J2459" s="1" t="str">
        <f>IF(tbl_Subscriptions[[#This Row],[Cancel_Date]]="","",EOMONTH(tbl_Subscriptions[[#This Row],[Cancel_Date]],0))</f>
        <v/>
      </c>
    </row>
    <row r="2460" spans="1:10" x14ac:dyDescent="0.25">
      <c r="A2460" t="s">
        <v>4490</v>
      </c>
      <c r="B2460" t="s">
        <v>1841</v>
      </c>
      <c r="C2460" t="s">
        <v>2034</v>
      </c>
      <c r="D2460" s="1">
        <v>44847</v>
      </c>
      <c r="E2460">
        <v>45073</v>
      </c>
      <c r="F2460">
        <v>45073</v>
      </c>
      <c r="G2460" t="s">
        <v>2041</v>
      </c>
      <c r="H2460" t="b">
        <v>0</v>
      </c>
      <c r="I2460" s="1">
        <f>EOMONTH(tbl_Subscriptions[[#This Row],[Start_Date]],0)</f>
        <v>44865</v>
      </c>
      <c r="J2460" s="1">
        <f>IF(tbl_Subscriptions[[#This Row],[Cancel_Date]]="","",EOMONTH(tbl_Subscriptions[[#This Row],[Cancel_Date]],0))</f>
        <v>45077</v>
      </c>
    </row>
    <row r="2461" spans="1:10" x14ac:dyDescent="0.25">
      <c r="A2461" t="s">
        <v>4491</v>
      </c>
      <c r="B2461" t="s">
        <v>706</v>
      </c>
      <c r="C2461" t="s">
        <v>2031</v>
      </c>
      <c r="D2461" s="1">
        <v>44877</v>
      </c>
      <c r="H2461" t="b">
        <v>0</v>
      </c>
      <c r="I2461" s="1">
        <f>EOMONTH(tbl_Subscriptions[[#This Row],[Start_Date]],0)</f>
        <v>44895</v>
      </c>
      <c r="J2461" s="1" t="str">
        <f>IF(tbl_Subscriptions[[#This Row],[Cancel_Date]]="","",EOMONTH(tbl_Subscriptions[[#This Row],[Cancel_Date]],0))</f>
        <v/>
      </c>
    </row>
    <row r="2462" spans="1:10" x14ac:dyDescent="0.25">
      <c r="A2462" t="s">
        <v>4492</v>
      </c>
      <c r="B2462" t="s">
        <v>1168</v>
      </c>
      <c r="C2462" t="s">
        <v>2031</v>
      </c>
      <c r="D2462" s="1">
        <v>44911</v>
      </c>
      <c r="H2462" t="b">
        <v>0</v>
      </c>
      <c r="I2462" s="1">
        <f>EOMONTH(tbl_Subscriptions[[#This Row],[Start_Date]],0)</f>
        <v>44926</v>
      </c>
      <c r="J2462" s="1" t="str">
        <f>IF(tbl_Subscriptions[[#This Row],[Cancel_Date]]="","",EOMONTH(tbl_Subscriptions[[#This Row],[Cancel_Date]],0))</f>
        <v/>
      </c>
    </row>
    <row r="2463" spans="1:10" x14ac:dyDescent="0.25">
      <c r="A2463" t="s">
        <v>4493</v>
      </c>
      <c r="B2463" t="s">
        <v>1536</v>
      </c>
      <c r="C2463" t="s">
        <v>2031</v>
      </c>
      <c r="D2463" s="1">
        <v>44563</v>
      </c>
      <c r="H2463" t="b">
        <v>1</v>
      </c>
      <c r="I2463" s="1">
        <f>EOMONTH(tbl_Subscriptions[[#This Row],[Start_Date]],0)</f>
        <v>44592</v>
      </c>
      <c r="J2463" s="1" t="str">
        <f>IF(tbl_Subscriptions[[#This Row],[Cancel_Date]]="","",EOMONTH(tbl_Subscriptions[[#This Row],[Cancel_Date]],0))</f>
        <v/>
      </c>
    </row>
    <row r="2464" spans="1:10" x14ac:dyDescent="0.25">
      <c r="A2464" t="s">
        <v>4494</v>
      </c>
      <c r="B2464" t="s">
        <v>65</v>
      </c>
      <c r="C2464" t="s">
        <v>2031</v>
      </c>
      <c r="D2464" s="1">
        <v>45067</v>
      </c>
      <c r="H2464" t="b">
        <v>1</v>
      </c>
      <c r="I2464" s="1">
        <f>EOMONTH(tbl_Subscriptions[[#This Row],[Start_Date]],0)</f>
        <v>45077</v>
      </c>
      <c r="J2464" s="1" t="str">
        <f>IF(tbl_Subscriptions[[#This Row],[Cancel_Date]]="","",EOMONTH(tbl_Subscriptions[[#This Row],[Cancel_Date]],0))</f>
        <v/>
      </c>
    </row>
    <row r="2465" spans="1:10" x14ac:dyDescent="0.25">
      <c r="A2465" t="s">
        <v>4495</v>
      </c>
      <c r="B2465" t="s">
        <v>1760</v>
      </c>
      <c r="C2465" t="s">
        <v>2027</v>
      </c>
      <c r="D2465" s="1">
        <v>44261</v>
      </c>
      <c r="H2465" t="b">
        <v>0</v>
      </c>
      <c r="I2465" s="1">
        <f>EOMONTH(tbl_Subscriptions[[#This Row],[Start_Date]],0)</f>
        <v>44286</v>
      </c>
      <c r="J2465" s="1" t="str">
        <f>IF(tbl_Subscriptions[[#This Row],[Cancel_Date]]="","",EOMONTH(tbl_Subscriptions[[#This Row],[Cancel_Date]],0))</f>
        <v/>
      </c>
    </row>
    <row r="2466" spans="1:10" x14ac:dyDescent="0.25">
      <c r="A2466" t="s">
        <v>4496</v>
      </c>
      <c r="B2466" t="s">
        <v>1518</v>
      </c>
      <c r="C2466" t="s">
        <v>2031</v>
      </c>
      <c r="D2466" s="1">
        <v>45011</v>
      </c>
      <c r="E2466">
        <v>45267</v>
      </c>
      <c r="F2466">
        <v>45267</v>
      </c>
      <c r="G2466" t="s">
        <v>2041</v>
      </c>
      <c r="H2466" t="b">
        <v>0</v>
      </c>
      <c r="I2466" s="1">
        <f>EOMONTH(tbl_Subscriptions[[#This Row],[Start_Date]],0)</f>
        <v>45016</v>
      </c>
      <c r="J2466" s="1">
        <f>IF(tbl_Subscriptions[[#This Row],[Cancel_Date]]="","",EOMONTH(tbl_Subscriptions[[#This Row],[Cancel_Date]],0))</f>
        <v>45291</v>
      </c>
    </row>
    <row r="2467" spans="1:10" x14ac:dyDescent="0.25">
      <c r="A2467" t="s">
        <v>4497</v>
      </c>
      <c r="B2467" t="s">
        <v>1991</v>
      </c>
      <c r="C2467" t="s">
        <v>2031</v>
      </c>
      <c r="D2467" s="1">
        <v>44744</v>
      </c>
      <c r="E2467">
        <v>44975</v>
      </c>
      <c r="F2467">
        <v>44975</v>
      </c>
      <c r="G2467" t="s">
        <v>2041</v>
      </c>
      <c r="H2467" t="b">
        <v>0</v>
      </c>
      <c r="I2467" s="1">
        <f>EOMONTH(tbl_Subscriptions[[#This Row],[Start_Date]],0)</f>
        <v>44773</v>
      </c>
      <c r="J2467" s="1">
        <f>IF(tbl_Subscriptions[[#This Row],[Cancel_Date]]="","",EOMONTH(tbl_Subscriptions[[#This Row],[Cancel_Date]],0))</f>
        <v>44985</v>
      </c>
    </row>
    <row r="2468" spans="1:10" x14ac:dyDescent="0.25">
      <c r="A2468" t="s">
        <v>4498</v>
      </c>
      <c r="B2468" t="s">
        <v>637</v>
      </c>
      <c r="C2468" t="s">
        <v>2034</v>
      </c>
      <c r="D2468" s="1">
        <v>44604</v>
      </c>
      <c r="E2468">
        <v>44754</v>
      </c>
      <c r="F2468">
        <v>44754</v>
      </c>
      <c r="G2468" t="s">
        <v>2041</v>
      </c>
      <c r="H2468" t="b">
        <v>0</v>
      </c>
      <c r="I2468" s="1">
        <f>EOMONTH(tbl_Subscriptions[[#This Row],[Start_Date]],0)</f>
        <v>44620</v>
      </c>
      <c r="J2468" s="1">
        <f>IF(tbl_Subscriptions[[#This Row],[Cancel_Date]]="","",EOMONTH(tbl_Subscriptions[[#This Row],[Cancel_Date]],0))</f>
        <v>44773</v>
      </c>
    </row>
    <row r="2469" spans="1:10" x14ac:dyDescent="0.25">
      <c r="A2469" t="s">
        <v>4499</v>
      </c>
      <c r="B2469" t="s">
        <v>482</v>
      </c>
      <c r="C2469" t="s">
        <v>2034</v>
      </c>
      <c r="D2469" s="1">
        <v>44420</v>
      </c>
      <c r="E2469">
        <v>44532</v>
      </c>
      <c r="F2469">
        <v>44532</v>
      </c>
      <c r="G2469" t="s">
        <v>2041</v>
      </c>
      <c r="H2469" t="b">
        <v>0</v>
      </c>
      <c r="I2469" s="1">
        <f>EOMONTH(tbl_Subscriptions[[#This Row],[Start_Date]],0)</f>
        <v>44439</v>
      </c>
      <c r="J2469" s="1">
        <f>IF(tbl_Subscriptions[[#This Row],[Cancel_Date]]="","",EOMONTH(tbl_Subscriptions[[#This Row],[Cancel_Date]],0))</f>
        <v>44561</v>
      </c>
    </row>
    <row r="2470" spans="1:10" x14ac:dyDescent="0.25">
      <c r="A2470" t="s">
        <v>4500</v>
      </c>
      <c r="B2470" t="s">
        <v>1829</v>
      </c>
      <c r="C2470" t="s">
        <v>2034</v>
      </c>
      <c r="D2470" s="1">
        <v>44636</v>
      </c>
      <c r="H2470" t="b">
        <v>0</v>
      </c>
      <c r="I2470" s="1">
        <f>EOMONTH(tbl_Subscriptions[[#This Row],[Start_Date]],0)</f>
        <v>44651</v>
      </c>
      <c r="J2470" s="1" t="str">
        <f>IF(tbl_Subscriptions[[#This Row],[Cancel_Date]]="","",EOMONTH(tbl_Subscriptions[[#This Row],[Cancel_Date]],0))</f>
        <v/>
      </c>
    </row>
    <row r="2471" spans="1:10" x14ac:dyDescent="0.25">
      <c r="A2471" t="s">
        <v>4501</v>
      </c>
      <c r="B2471" t="s">
        <v>1891</v>
      </c>
      <c r="C2471" t="s">
        <v>2027</v>
      </c>
      <c r="D2471" s="1">
        <v>45041</v>
      </c>
      <c r="H2471" t="b">
        <v>0</v>
      </c>
      <c r="I2471" s="1">
        <f>EOMONTH(tbl_Subscriptions[[#This Row],[Start_Date]],0)</f>
        <v>45046</v>
      </c>
      <c r="J2471" s="1" t="str">
        <f>IF(tbl_Subscriptions[[#This Row],[Cancel_Date]]="","",EOMONTH(tbl_Subscriptions[[#This Row],[Cancel_Date]],0))</f>
        <v/>
      </c>
    </row>
    <row r="2472" spans="1:10" x14ac:dyDescent="0.25">
      <c r="A2472" t="s">
        <v>4502</v>
      </c>
      <c r="B2472" t="s">
        <v>141</v>
      </c>
      <c r="C2472" t="s">
        <v>2031</v>
      </c>
      <c r="D2472" s="1">
        <v>44413</v>
      </c>
      <c r="H2472" t="b">
        <v>0</v>
      </c>
      <c r="I2472" s="1">
        <f>EOMONTH(tbl_Subscriptions[[#This Row],[Start_Date]],0)</f>
        <v>44439</v>
      </c>
      <c r="J2472" s="1" t="str">
        <f>IF(tbl_Subscriptions[[#This Row],[Cancel_Date]]="","",EOMONTH(tbl_Subscriptions[[#This Row],[Cancel_Date]],0))</f>
        <v/>
      </c>
    </row>
    <row r="2473" spans="1:10" x14ac:dyDescent="0.25">
      <c r="A2473" t="s">
        <v>4503</v>
      </c>
      <c r="B2473" t="s">
        <v>1516</v>
      </c>
      <c r="C2473" t="s">
        <v>2031</v>
      </c>
      <c r="D2473" s="1">
        <v>44703</v>
      </c>
      <c r="H2473" t="b">
        <v>0</v>
      </c>
      <c r="I2473" s="1">
        <f>EOMONTH(tbl_Subscriptions[[#This Row],[Start_Date]],0)</f>
        <v>44712</v>
      </c>
      <c r="J2473" s="1" t="str">
        <f>IF(tbl_Subscriptions[[#This Row],[Cancel_Date]]="","",EOMONTH(tbl_Subscriptions[[#This Row],[Cancel_Date]],0))</f>
        <v/>
      </c>
    </row>
    <row r="2474" spans="1:10" x14ac:dyDescent="0.25">
      <c r="A2474" t="s">
        <v>4504</v>
      </c>
      <c r="B2474" t="s">
        <v>152</v>
      </c>
      <c r="C2474" t="s">
        <v>2027</v>
      </c>
      <c r="D2474" s="1">
        <v>44471</v>
      </c>
      <c r="E2474">
        <v>44542</v>
      </c>
      <c r="F2474">
        <v>44542</v>
      </c>
      <c r="G2474" t="s">
        <v>2041</v>
      </c>
      <c r="H2474" t="b">
        <v>0</v>
      </c>
      <c r="I2474" s="1">
        <f>EOMONTH(tbl_Subscriptions[[#This Row],[Start_Date]],0)</f>
        <v>44500</v>
      </c>
      <c r="J2474" s="1">
        <f>IF(tbl_Subscriptions[[#This Row],[Cancel_Date]]="","",EOMONTH(tbl_Subscriptions[[#This Row],[Cancel_Date]],0))</f>
        <v>44561</v>
      </c>
    </row>
    <row r="2475" spans="1:10" x14ac:dyDescent="0.25">
      <c r="A2475" t="s">
        <v>4505</v>
      </c>
      <c r="B2475" t="s">
        <v>1661</v>
      </c>
      <c r="C2475" t="s">
        <v>2031</v>
      </c>
      <c r="D2475" s="1">
        <v>44527</v>
      </c>
      <c r="H2475" t="b">
        <v>0</v>
      </c>
      <c r="I2475" s="1">
        <f>EOMONTH(tbl_Subscriptions[[#This Row],[Start_Date]],0)</f>
        <v>44530</v>
      </c>
      <c r="J2475" s="1" t="str">
        <f>IF(tbl_Subscriptions[[#This Row],[Cancel_Date]]="","",EOMONTH(tbl_Subscriptions[[#This Row],[Cancel_Date]],0))</f>
        <v/>
      </c>
    </row>
    <row r="2476" spans="1:10" x14ac:dyDescent="0.25">
      <c r="A2476" t="s">
        <v>4506</v>
      </c>
      <c r="B2476" t="s">
        <v>1859</v>
      </c>
      <c r="C2476" t="s">
        <v>2034</v>
      </c>
      <c r="D2476" s="1">
        <v>45045</v>
      </c>
      <c r="H2476" t="b">
        <v>0</v>
      </c>
      <c r="I2476" s="1">
        <f>EOMONTH(tbl_Subscriptions[[#This Row],[Start_Date]],0)</f>
        <v>45046</v>
      </c>
      <c r="J2476" s="1" t="str">
        <f>IF(tbl_Subscriptions[[#This Row],[Cancel_Date]]="","",EOMONTH(tbl_Subscriptions[[#This Row],[Cancel_Date]],0))</f>
        <v/>
      </c>
    </row>
    <row r="2477" spans="1:10" x14ac:dyDescent="0.25">
      <c r="A2477" t="s">
        <v>4507</v>
      </c>
      <c r="B2477" t="s">
        <v>859</v>
      </c>
      <c r="C2477" t="s">
        <v>2027</v>
      </c>
      <c r="D2477" s="1">
        <v>44487</v>
      </c>
      <c r="H2477" t="b">
        <v>0</v>
      </c>
      <c r="I2477" s="1">
        <f>EOMONTH(tbl_Subscriptions[[#This Row],[Start_Date]],0)</f>
        <v>44500</v>
      </c>
      <c r="J2477" s="1" t="str">
        <f>IF(tbl_Subscriptions[[#This Row],[Cancel_Date]]="","",EOMONTH(tbl_Subscriptions[[#This Row],[Cancel_Date]],0))</f>
        <v/>
      </c>
    </row>
    <row r="2478" spans="1:10" x14ac:dyDescent="0.25">
      <c r="A2478" t="s">
        <v>4508</v>
      </c>
      <c r="B2478" t="s">
        <v>1604</v>
      </c>
      <c r="C2478" t="s">
        <v>2031</v>
      </c>
      <c r="D2478" s="1">
        <v>44542</v>
      </c>
      <c r="H2478" t="b">
        <v>1</v>
      </c>
      <c r="I2478" s="1">
        <f>EOMONTH(tbl_Subscriptions[[#This Row],[Start_Date]],0)</f>
        <v>44561</v>
      </c>
      <c r="J2478" s="1" t="str">
        <f>IF(tbl_Subscriptions[[#This Row],[Cancel_Date]]="","",EOMONTH(tbl_Subscriptions[[#This Row],[Cancel_Date]],0))</f>
        <v/>
      </c>
    </row>
    <row r="2479" spans="1:10" x14ac:dyDescent="0.25">
      <c r="A2479" t="s">
        <v>4509</v>
      </c>
      <c r="B2479" t="s">
        <v>867</v>
      </c>
      <c r="C2479" t="s">
        <v>2027</v>
      </c>
      <c r="D2479" s="1">
        <v>44757</v>
      </c>
      <c r="H2479" t="b">
        <v>1</v>
      </c>
      <c r="I2479" s="1">
        <f>EOMONTH(tbl_Subscriptions[[#This Row],[Start_Date]],0)</f>
        <v>44773</v>
      </c>
      <c r="J2479" s="1" t="str">
        <f>IF(tbl_Subscriptions[[#This Row],[Cancel_Date]]="","",EOMONTH(tbl_Subscriptions[[#This Row],[Cancel_Date]],0))</f>
        <v/>
      </c>
    </row>
    <row r="2480" spans="1:10" x14ac:dyDescent="0.25">
      <c r="A2480" t="s">
        <v>4510</v>
      </c>
      <c r="B2480" t="s">
        <v>625</v>
      </c>
      <c r="C2480" t="s">
        <v>2027</v>
      </c>
      <c r="D2480" s="1">
        <v>44788</v>
      </c>
      <c r="H2480" t="b">
        <v>1</v>
      </c>
      <c r="I2480" s="1">
        <f>EOMONTH(tbl_Subscriptions[[#This Row],[Start_Date]],0)</f>
        <v>44804</v>
      </c>
      <c r="J2480" s="1" t="str">
        <f>IF(tbl_Subscriptions[[#This Row],[Cancel_Date]]="","",EOMONTH(tbl_Subscriptions[[#This Row],[Cancel_Date]],0))</f>
        <v/>
      </c>
    </row>
    <row r="2481" spans="1:10" x14ac:dyDescent="0.25">
      <c r="A2481" t="s">
        <v>4511</v>
      </c>
      <c r="B2481" t="s">
        <v>1822</v>
      </c>
      <c r="C2481" t="s">
        <v>2031</v>
      </c>
      <c r="D2481" s="1">
        <v>44330</v>
      </c>
      <c r="H2481" t="b">
        <v>1</v>
      </c>
      <c r="I2481" s="1">
        <f>EOMONTH(tbl_Subscriptions[[#This Row],[Start_Date]],0)</f>
        <v>44347</v>
      </c>
      <c r="J2481" s="1" t="str">
        <f>IF(tbl_Subscriptions[[#This Row],[Cancel_Date]]="","",EOMONTH(tbl_Subscriptions[[#This Row],[Cancel_Date]],0))</f>
        <v/>
      </c>
    </row>
    <row r="2482" spans="1:10" x14ac:dyDescent="0.25">
      <c r="A2482" t="s">
        <v>4512</v>
      </c>
      <c r="B2482" t="s">
        <v>41</v>
      </c>
      <c r="C2482" t="s">
        <v>2034</v>
      </c>
      <c r="D2482" s="1">
        <v>44776</v>
      </c>
      <c r="H2482" t="b">
        <v>0</v>
      </c>
      <c r="I2482" s="1">
        <f>EOMONTH(tbl_Subscriptions[[#This Row],[Start_Date]],0)</f>
        <v>44804</v>
      </c>
      <c r="J2482" s="1" t="str">
        <f>IF(tbl_Subscriptions[[#This Row],[Cancel_Date]]="","",EOMONTH(tbl_Subscriptions[[#This Row],[Cancel_Date]],0))</f>
        <v/>
      </c>
    </row>
    <row r="2483" spans="1:10" x14ac:dyDescent="0.25">
      <c r="A2483" t="s">
        <v>4513</v>
      </c>
      <c r="B2483" t="s">
        <v>584</v>
      </c>
      <c r="C2483" t="s">
        <v>2031</v>
      </c>
      <c r="D2483" s="1">
        <v>45069</v>
      </c>
      <c r="H2483" t="b">
        <v>0</v>
      </c>
      <c r="I2483" s="1">
        <f>EOMONTH(tbl_Subscriptions[[#This Row],[Start_Date]],0)</f>
        <v>45077</v>
      </c>
      <c r="J2483" s="1" t="str">
        <f>IF(tbl_Subscriptions[[#This Row],[Cancel_Date]]="","",EOMONTH(tbl_Subscriptions[[#This Row],[Cancel_Date]],0))</f>
        <v/>
      </c>
    </row>
    <row r="2484" spans="1:10" x14ac:dyDescent="0.25">
      <c r="A2484" t="s">
        <v>4514</v>
      </c>
      <c r="B2484" t="s">
        <v>1928</v>
      </c>
      <c r="C2484" t="s">
        <v>2031</v>
      </c>
      <c r="D2484" s="1">
        <v>44693</v>
      </c>
      <c r="H2484" t="b">
        <v>0</v>
      </c>
      <c r="I2484" s="1">
        <f>EOMONTH(tbl_Subscriptions[[#This Row],[Start_Date]],0)</f>
        <v>44712</v>
      </c>
      <c r="J2484" s="1" t="str">
        <f>IF(tbl_Subscriptions[[#This Row],[Cancel_Date]]="","",EOMONTH(tbl_Subscriptions[[#This Row],[Cancel_Date]],0))</f>
        <v/>
      </c>
    </row>
    <row r="2485" spans="1:10" x14ac:dyDescent="0.25">
      <c r="A2485" t="s">
        <v>4515</v>
      </c>
      <c r="B2485" t="s">
        <v>784</v>
      </c>
      <c r="C2485" t="s">
        <v>2034</v>
      </c>
      <c r="D2485" s="1">
        <v>45004</v>
      </c>
      <c r="H2485" t="b">
        <v>0</v>
      </c>
      <c r="I2485" s="1">
        <f>EOMONTH(tbl_Subscriptions[[#This Row],[Start_Date]],0)</f>
        <v>45016</v>
      </c>
      <c r="J2485" s="1" t="str">
        <f>IF(tbl_Subscriptions[[#This Row],[Cancel_Date]]="","",EOMONTH(tbl_Subscriptions[[#This Row],[Cancel_Date]],0))</f>
        <v/>
      </c>
    </row>
    <row r="2486" spans="1:10" x14ac:dyDescent="0.25">
      <c r="A2486" t="s">
        <v>4516</v>
      </c>
      <c r="B2486" t="s">
        <v>983</v>
      </c>
      <c r="C2486" t="s">
        <v>2031</v>
      </c>
      <c r="D2486" s="1">
        <v>44548</v>
      </c>
      <c r="H2486" t="b">
        <v>0</v>
      </c>
      <c r="I2486" s="1">
        <f>EOMONTH(tbl_Subscriptions[[#This Row],[Start_Date]],0)</f>
        <v>44561</v>
      </c>
      <c r="J2486" s="1" t="str">
        <f>IF(tbl_Subscriptions[[#This Row],[Cancel_Date]]="","",EOMONTH(tbl_Subscriptions[[#This Row],[Cancel_Date]],0))</f>
        <v/>
      </c>
    </row>
    <row r="2487" spans="1:10" x14ac:dyDescent="0.25">
      <c r="A2487" t="s">
        <v>4517</v>
      </c>
      <c r="B2487" t="s">
        <v>253</v>
      </c>
      <c r="C2487" t="s">
        <v>2031</v>
      </c>
      <c r="D2487" s="1">
        <v>44895</v>
      </c>
      <c r="H2487" t="b">
        <v>0</v>
      </c>
      <c r="I2487" s="1">
        <f>EOMONTH(tbl_Subscriptions[[#This Row],[Start_Date]],0)</f>
        <v>44895</v>
      </c>
      <c r="J2487" s="1" t="str">
        <f>IF(tbl_Subscriptions[[#This Row],[Cancel_Date]]="","",EOMONTH(tbl_Subscriptions[[#This Row],[Cancel_Date]],0))</f>
        <v/>
      </c>
    </row>
    <row r="2488" spans="1:10" x14ac:dyDescent="0.25">
      <c r="A2488" t="s">
        <v>4518</v>
      </c>
      <c r="B2488" t="s">
        <v>1014</v>
      </c>
      <c r="C2488" t="s">
        <v>2031</v>
      </c>
      <c r="D2488" s="1">
        <v>44977</v>
      </c>
      <c r="H2488" t="b">
        <v>0</v>
      </c>
      <c r="I2488" s="1">
        <f>EOMONTH(tbl_Subscriptions[[#This Row],[Start_Date]],0)</f>
        <v>44985</v>
      </c>
      <c r="J2488" s="1" t="str">
        <f>IF(tbl_Subscriptions[[#This Row],[Cancel_Date]]="","",EOMONTH(tbl_Subscriptions[[#This Row],[Cancel_Date]],0))</f>
        <v/>
      </c>
    </row>
    <row r="2489" spans="1:10" x14ac:dyDescent="0.25">
      <c r="A2489" t="s">
        <v>4519</v>
      </c>
      <c r="B2489" t="s">
        <v>1101</v>
      </c>
      <c r="C2489" t="s">
        <v>2027</v>
      </c>
      <c r="D2489" s="1">
        <v>44246</v>
      </c>
      <c r="E2489">
        <v>44302</v>
      </c>
      <c r="F2489">
        <v>44302</v>
      </c>
      <c r="G2489" t="s">
        <v>2037</v>
      </c>
      <c r="H2489" t="b">
        <v>0</v>
      </c>
      <c r="I2489" s="1">
        <f>EOMONTH(tbl_Subscriptions[[#This Row],[Start_Date]],0)</f>
        <v>44255</v>
      </c>
      <c r="J2489" s="1">
        <f>IF(tbl_Subscriptions[[#This Row],[Cancel_Date]]="","",EOMONTH(tbl_Subscriptions[[#This Row],[Cancel_Date]],0))</f>
        <v>44316</v>
      </c>
    </row>
    <row r="2490" spans="1:10" x14ac:dyDescent="0.25">
      <c r="A2490" t="s">
        <v>4520</v>
      </c>
      <c r="B2490" t="s">
        <v>1206</v>
      </c>
      <c r="C2490" t="s">
        <v>2027</v>
      </c>
      <c r="D2490" s="1">
        <v>44244</v>
      </c>
      <c r="H2490" t="b">
        <v>1</v>
      </c>
      <c r="I2490" s="1">
        <f>EOMONTH(tbl_Subscriptions[[#This Row],[Start_Date]],0)</f>
        <v>44255</v>
      </c>
      <c r="J2490" s="1" t="str">
        <f>IF(tbl_Subscriptions[[#This Row],[Cancel_Date]]="","",EOMONTH(tbl_Subscriptions[[#This Row],[Cancel_Date]],0))</f>
        <v/>
      </c>
    </row>
    <row r="2491" spans="1:10" x14ac:dyDescent="0.25">
      <c r="A2491" t="s">
        <v>4521</v>
      </c>
      <c r="B2491" t="s">
        <v>1813</v>
      </c>
      <c r="C2491" t="s">
        <v>2027</v>
      </c>
      <c r="D2491" s="1">
        <v>44298</v>
      </c>
      <c r="H2491" t="b">
        <v>0</v>
      </c>
      <c r="I2491" s="1">
        <f>EOMONTH(tbl_Subscriptions[[#This Row],[Start_Date]],0)</f>
        <v>44316</v>
      </c>
      <c r="J2491" s="1" t="str">
        <f>IF(tbl_Subscriptions[[#This Row],[Cancel_Date]]="","",EOMONTH(tbl_Subscriptions[[#This Row],[Cancel_Date]],0))</f>
        <v/>
      </c>
    </row>
    <row r="2492" spans="1:10" x14ac:dyDescent="0.25">
      <c r="A2492" t="s">
        <v>4522</v>
      </c>
      <c r="B2492" t="s">
        <v>844</v>
      </c>
      <c r="C2492" t="s">
        <v>2031</v>
      </c>
      <c r="D2492" s="1">
        <v>44838</v>
      </c>
      <c r="H2492" t="b">
        <v>1</v>
      </c>
      <c r="I2492" s="1">
        <f>EOMONTH(tbl_Subscriptions[[#This Row],[Start_Date]],0)</f>
        <v>44865</v>
      </c>
      <c r="J2492" s="1" t="str">
        <f>IF(tbl_Subscriptions[[#This Row],[Cancel_Date]]="","",EOMONTH(tbl_Subscriptions[[#This Row],[Cancel_Date]],0))</f>
        <v/>
      </c>
    </row>
    <row r="2493" spans="1:10" x14ac:dyDescent="0.25">
      <c r="A2493" t="s">
        <v>4523</v>
      </c>
      <c r="B2493" t="s">
        <v>234</v>
      </c>
      <c r="C2493" t="s">
        <v>2034</v>
      </c>
      <c r="D2493" s="1">
        <v>44999</v>
      </c>
      <c r="E2493">
        <v>45234</v>
      </c>
      <c r="F2493">
        <v>45234</v>
      </c>
      <c r="G2493" t="s">
        <v>2028</v>
      </c>
      <c r="H2493" t="b">
        <v>0</v>
      </c>
      <c r="I2493" s="1">
        <f>EOMONTH(tbl_Subscriptions[[#This Row],[Start_Date]],0)</f>
        <v>45016</v>
      </c>
      <c r="J2493" s="1">
        <f>IF(tbl_Subscriptions[[#This Row],[Cancel_Date]]="","",EOMONTH(tbl_Subscriptions[[#This Row],[Cancel_Date]],0))</f>
        <v>45260</v>
      </c>
    </row>
    <row r="2494" spans="1:10" x14ac:dyDescent="0.25">
      <c r="A2494" t="s">
        <v>4524</v>
      </c>
      <c r="B2494" t="s">
        <v>1225</v>
      </c>
      <c r="C2494" t="s">
        <v>2027</v>
      </c>
      <c r="D2494" s="1">
        <v>45053</v>
      </c>
      <c r="H2494" t="b">
        <v>0</v>
      </c>
      <c r="I2494" s="1">
        <f>EOMONTH(tbl_Subscriptions[[#This Row],[Start_Date]],0)</f>
        <v>45077</v>
      </c>
      <c r="J2494" s="1" t="str">
        <f>IF(tbl_Subscriptions[[#This Row],[Cancel_Date]]="","",EOMONTH(tbl_Subscriptions[[#This Row],[Cancel_Date]],0))</f>
        <v/>
      </c>
    </row>
    <row r="2495" spans="1:10" x14ac:dyDescent="0.25">
      <c r="A2495" t="s">
        <v>4525</v>
      </c>
      <c r="B2495" t="s">
        <v>1611</v>
      </c>
      <c r="C2495" t="s">
        <v>2034</v>
      </c>
      <c r="D2495" s="1">
        <v>44667</v>
      </c>
      <c r="E2495">
        <v>44739</v>
      </c>
      <c r="F2495">
        <v>44739</v>
      </c>
      <c r="G2495" t="s">
        <v>2028</v>
      </c>
      <c r="H2495" t="b">
        <v>0</v>
      </c>
      <c r="I2495" s="1">
        <f>EOMONTH(tbl_Subscriptions[[#This Row],[Start_Date]],0)</f>
        <v>44681</v>
      </c>
      <c r="J2495" s="1">
        <f>IF(tbl_Subscriptions[[#This Row],[Cancel_Date]]="","",EOMONTH(tbl_Subscriptions[[#This Row],[Cancel_Date]],0))</f>
        <v>44742</v>
      </c>
    </row>
    <row r="2496" spans="1:10" x14ac:dyDescent="0.25">
      <c r="A2496" t="s">
        <v>4526</v>
      </c>
      <c r="B2496" t="s">
        <v>675</v>
      </c>
      <c r="C2496" t="s">
        <v>2031</v>
      </c>
      <c r="D2496" s="1">
        <v>44213</v>
      </c>
      <c r="E2496">
        <v>44507</v>
      </c>
      <c r="F2496">
        <v>44507</v>
      </c>
      <c r="G2496" t="s">
        <v>2037</v>
      </c>
      <c r="H2496" t="b">
        <v>0</v>
      </c>
      <c r="I2496" s="1">
        <f>EOMONTH(tbl_Subscriptions[[#This Row],[Start_Date]],0)</f>
        <v>44227</v>
      </c>
      <c r="J2496" s="1">
        <f>IF(tbl_Subscriptions[[#This Row],[Cancel_Date]]="","",EOMONTH(tbl_Subscriptions[[#This Row],[Cancel_Date]],0))</f>
        <v>44530</v>
      </c>
    </row>
    <row r="2497" spans="1:10" x14ac:dyDescent="0.25">
      <c r="A2497" t="s">
        <v>4527</v>
      </c>
      <c r="B2497" t="s">
        <v>953</v>
      </c>
      <c r="C2497" t="s">
        <v>2027</v>
      </c>
      <c r="D2497" s="1">
        <v>44324</v>
      </c>
      <c r="H2497" t="b">
        <v>0</v>
      </c>
      <c r="I2497" s="1">
        <f>EOMONTH(tbl_Subscriptions[[#This Row],[Start_Date]],0)</f>
        <v>44347</v>
      </c>
      <c r="J2497" s="1" t="str">
        <f>IF(tbl_Subscriptions[[#This Row],[Cancel_Date]]="","",EOMONTH(tbl_Subscriptions[[#This Row],[Cancel_Date]],0))</f>
        <v/>
      </c>
    </row>
    <row r="2498" spans="1:10" x14ac:dyDescent="0.25">
      <c r="A2498" t="s">
        <v>4528</v>
      </c>
      <c r="B2498" t="s">
        <v>1132</v>
      </c>
      <c r="C2498" t="s">
        <v>2031</v>
      </c>
      <c r="D2498" s="1">
        <v>45075</v>
      </c>
      <c r="H2498" t="b">
        <v>1</v>
      </c>
      <c r="I2498" s="1">
        <f>EOMONTH(tbl_Subscriptions[[#This Row],[Start_Date]],0)</f>
        <v>45077</v>
      </c>
      <c r="J2498" s="1" t="str">
        <f>IF(tbl_Subscriptions[[#This Row],[Cancel_Date]]="","",EOMONTH(tbl_Subscriptions[[#This Row],[Cancel_Date]],0))</f>
        <v/>
      </c>
    </row>
    <row r="2499" spans="1:10" x14ac:dyDescent="0.25">
      <c r="A2499" t="s">
        <v>4529</v>
      </c>
      <c r="B2499" t="s">
        <v>2006</v>
      </c>
      <c r="C2499" t="s">
        <v>2034</v>
      </c>
      <c r="D2499" s="1">
        <v>44358</v>
      </c>
      <c r="H2499" t="b">
        <v>0</v>
      </c>
      <c r="I2499" s="1">
        <f>EOMONTH(tbl_Subscriptions[[#This Row],[Start_Date]],0)</f>
        <v>44377</v>
      </c>
      <c r="J2499" s="1" t="str">
        <f>IF(tbl_Subscriptions[[#This Row],[Cancel_Date]]="","",EOMONTH(tbl_Subscriptions[[#This Row],[Cancel_Date]],0))</f>
        <v/>
      </c>
    </row>
    <row r="2500" spans="1:10" x14ac:dyDescent="0.25">
      <c r="A2500" t="s">
        <v>4530</v>
      </c>
      <c r="B2500" t="s">
        <v>329</v>
      </c>
      <c r="C2500" t="s">
        <v>2027</v>
      </c>
      <c r="D2500" s="1">
        <v>44648</v>
      </c>
      <c r="H2500" t="b">
        <v>0</v>
      </c>
      <c r="I2500" s="1">
        <f>EOMONTH(tbl_Subscriptions[[#This Row],[Start_Date]],0)</f>
        <v>44651</v>
      </c>
      <c r="J2500" s="1" t="str">
        <f>IF(tbl_Subscriptions[[#This Row],[Cancel_Date]]="","",EOMONTH(tbl_Subscriptions[[#This Row],[Cancel_Date]],0))</f>
        <v/>
      </c>
    </row>
    <row r="2501" spans="1:10" x14ac:dyDescent="0.25">
      <c r="A2501" t="s">
        <v>4531</v>
      </c>
      <c r="B2501" t="s">
        <v>575</v>
      </c>
      <c r="C2501" t="s">
        <v>2027</v>
      </c>
      <c r="D2501" s="1">
        <v>44664</v>
      </c>
      <c r="H2501" t="b">
        <v>0</v>
      </c>
      <c r="I2501" s="1">
        <f>EOMONTH(tbl_Subscriptions[[#This Row],[Start_Date]],0)</f>
        <v>44681</v>
      </c>
      <c r="J2501" s="1" t="str">
        <f>IF(tbl_Subscriptions[[#This Row],[Cancel_Date]]="","",EOMONTH(tbl_Subscriptions[[#This Row],[Cancel_Date]],0))</f>
        <v/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6FB8-6ADB-4B77-AE72-D2347ADB0DB8}">
  <dimension ref="A1:O6001"/>
  <sheetViews>
    <sheetView workbookViewId="0">
      <selection activeCell="D20" sqref="D20"/>
    </sheetView>
  </sheetViews>
  <sheetFormatPr defaultRowHeight="15" x14ac:dyDescent="0.25"/>
  <cols>
    <col min="1" max="1" width="12.5703125" customWidth="1"/>
    <col min="2" max="2" width="15" customWidth="1"/>
    <col min="3" max="3" width="17.42578125" customWidth="1"/>
    <col min="4" max="4" width="14.85546875" customWidth="1"/>
    <col min="5" max="5" width="14.28515625" customWidth="1"/>
    <col min="6" max="6" width="16.28515625" customWidth="1"/>
    <col min="7" max="7" width="16.5703125" bestFit="1" customWidth="1"/>
    <col min="8" max="8" width="10" bestFit="1" customWidth="1"/>
    <col min="9" max="9" width="10.42578125" bestFit="1" customWidth="1"/>
    <col min="10" max="10" width="7.28515625" bestFit="1" customWidth="1"/>
    <col min="11" max="11" width="16.28515625" bestFit="1" customWidth="1"/>
    <col min="12" max="12" width="13" bestFit="1" customWidth="1"/>
    <col min="13" max="13" width="12.42578125" bestFit="1" customWidth="1"/>
    <col min="14" max="15" width="13.28515625" bestFit="1" customWidth="1"/>
  </cols>
  <sheetData>
    <row r="1" spans="1:15" x14ac:dyDescent="0.25">
      <c r="A1" t="s">
        <v>4532</v>
      </c>
      <c r="B1" t="s">
        <v>0</v>
      </c>
      <c r="C1" t="s">
        <v>2019</v>
      </c>
      <c r="D1" t="s">
        <v>4533</v>
      </c>
      <c r="E1" t="s">
        <v>4534</v>
      </c>
      <c r="F1" t="s">
        <v>4535</v>
      </c>
      <c r="G1" t="s">
        <v>4536</v>
      </c>
      <c r="H1" t="s">
        <v>2020</v>
      </c>
      <c r="I1" t="s">
        <v>10542</v>
      </c>
      <c r="J1" t="s">
        <v>10551</v>
      </c>
      <c r="K1" t="s">
        <v>10548</v>
      </c>
      <c r="L1" t="s">
        <v>10547</v>
      </c>
      <c r="M1" t="s">
        <v>3</v>
      </c>
      <c r="N1" t="s">
        <v>10552</v>
      </c>
      <c r="O1" t="s">
        <v>10554</v>
      </c>
    </row>
    <row r="2" spans="1:15" x14ac:dyDescent="0.25">
      <c r="A2" t="s">
        <v>5792</v>
      </c>
      <c r="B2" t="s">
        <v>246</v>
      </c>
      <c r="C2" t="s">
        <v>2688</v>
      </c>
      <c r="D2" s="1">
        <v>44197</v>
      </c>
      <c r="E2">
        <v>55</v>
      </c>
      <c r="F2" t="b">
        <v>1</v>
      </c>
      <c r="G2" t="s">
        <v>4549</v>
      </c>
      <c r="H2" t="s">
        <v>2031</v>
      </c>
      <c r="I2" s="1">
        <f>DATE(YEAR(tbl_Invoices[[#This Row],[Invoice_Date]]), MONTH(tbl_Invoices[[#This Row],[Invoice_Date]]), DAY(tbl_Invoices[[#This Row],[Invoice_Date]]))</f>
        <v>44197</v>
      </c>
      <c r="J2">
        <f>YEAR(tbl_Invoices[[#This Row],[Invoice_Date]])</f>
        <v>2021</v>
      </c>
      <c r="K2" s="1">
        <f>_xlfn.XLOOKUP(tbl_Invoices[[#This Row],[Customer_ID]], tbl_Customers[Customer_ID], tbl_Customers[Cohort_Month])</f>
        <v>44316</v>
      </c>
      <c r="L2" s="1" t="str">
        <f ca="1">_xlfn.XLOOKUP(tbl_Invoices[[#This Row],[Customer_ID]], tbl_Customers[Customer_ID], tbl_Customers[Age_Group])</f>
        <v>45–54</v>
      </c>
      <c r="M2" s="1" t="str">
        <f>_xlfn.XLOOKUP(tbl_Invoices[[#This Row],[Customer_ID]], tbl_Customers[Customer_ID], tbl_Customers[Region])</f>
        <v>International</v>
      </c>
      <c r="N2" s="1" t="str" cm="1">
        <f t="array" ref="N2">_xlfn.IFS(
   _xlfn.SINGLE(tbl_Invoices[Plan_ID])="P1","Basic",
   _xlfn.SINGLE(tbl_Invoices[Plan_ID])="P2","Standard",
   _xlfn.SINGLE(tbl_Invoices[Plan_ID])="P3","Premium"
)</f>
        <v>Premium</v>
      </c>
      <c r="O2" s="2">
        <f>IF(tbl_Invoices[[#This Row],[Revenue_Type]]="Churned",0,1)</f>
        <v>1</v>
      </c>
    </row>
    <row r="3" spans="1:15" x14ac:dyDescent="0.25">
      <c r="A3" t="s">
        <v>10405</v>
      </c>
      <c r="B3" t="s">
        <v>403</v>
      </c>
      <c r="C3" t="s">
        <v>4240</v>
      </c>
      <c r="D3" s="1">
        <v>44197</v>
      </c>
      <c r="E3">
        <v>55</v>
      </c>
      <c r="F3" t="b">
        <v>1</v>
      </c>
      <c r="G3" t="s">
        <v>4540</v>
      </c>
      <c r="H3" t="s">
        <v>2031</v>
      </c>
      <c r="I3" s="1">
        <f>DATE(YEAR(tbl_Invoices[[#This Row],[Invoice_Date]]), MONTH(tbl_Invoices[[#This Row],[Invoice_Date]]), DAY(tbl_Invoices[[#This Row],[Invoice_Date]]))</f>
        <v>44197</v>
      </c>
      <c r="J3">
        <f>YEAR(tbl_Invoices[[#This Row],[Invoice_Date]])</f>
        <v>2021</v>
      </c>
      <c r="K3" s="1">
        <f>_xlfn.XLOOKUP(tbl_Invoices[[#This Row],[Customer_ID]], tbl_Customers[Customer_ID], tbl_Customers[Cohort_Month])</f>
        <v>44773</v>
      </c>
      <c r="L3" s="1" t="str">
        <f ca="1">_xlfn.XLOOKUP(tbl_Invoices[[#This Row],[Customer_ID]], tbl_Customers[Customer_ID], tbl_Customers[Age_Group])</f>
        <v>45–54</v>
      </c>
      <c r="M3" s="1" t="str">
        <f>_xlfn.XLOOKUP(tbl_Invoices[[#This Row],[Customer_ID]], tbl_Customers[Customer_ID], tbl_Customers[Region])</f>
        <v>Midwest</v>
      </c>
      <c r="N3" s="1" t="str" cm="1">
        <f t="array" ref="N3">_xlfn.IFS(
   _xlfn.SINGLE(tbl_Invoices[Plan_ID])="P1","Basic",
   _xlfn.SINGLE(tbl_Invoices[Plan_ID])="P2","Standard",
   _xlfn.SINGLE(tbl_Invoices[Plan_ID])="P3","Premium"
)</f>
        <v>Premium</v>
      </c>
      <c r="O3" s="2">
        <f>IF(tbl_Invoices[[#This Row],[Revenue_Type]]="Churned",0,1)</f>
        <v>1</v>
      </c>
    </row>
    <row r="4" spans="1:15" x14ac:dyDescent="0.25">
      <c r="A4" t="s">
        <v>10230</v>
      </c>
      <c r="B4" t="s">
        <v>624</v>
      </c>
      <c r="C4" t="s">
        <v>3057</v>
      </c>
      <c r="D4" s="1">
        <v>44197</v>
      </c>
      <c r="E4">
        <v>55</v>
      </c>
      <c r="F4" t="b">
        <v>1</v>
      </c>
      <c r="G4" t="s">
        <v>4538</v>
      </c>
      <c r="H4" t="s">
        <v>2031</v>
      </c>
      <c r="I4" s="1">
        <f>DATE(YEAR(tbl_Invoices[[#This Row],[Invoice_Date]]), MONTH(tbl_Invoices[[#This Row],[Invoice_Date]]), DAY(tbl_Invoices[[#This Row],[Invoice_Date]]))</f>
        <v>44197</v>
      </c>
      <c r="J4">
        <f>YEAR(tbl_Invoices[[#This Row],[Invoice_Date]])</f>
        <v>2021</v>
      </c>
      <c r="K4" s="1">
        <f>_xlfn.XLOOKUP(tbl_Invoices[[#This Row],[Customer_ID]], tbl_Customers[Customer_ID], tbl_Customers[Cohort_Month])</f>
        <v>44500</v>
      </c>
      <c r="L4" s="1" t="str">
        <f ca="1">_xlfn.XLOOKUP(tbl_Invoices[[#This Row],[Customer_ID]], tbl_Customers[Customer_ID], tbl_Customers[Age_Group])</f>
        <v>25–34</v>
      </c>
      <c r="M4" s="1" t="str">
        <f>_xlfn.XLOOKUP(tbl_Invoices[[#This Row],[Customer_ID]], tbl_Customers[Customer_ID], tbl_Customers[Region])</f>
        <v>East</v>
      </c>
      <c r="N4" s="1" t="str" cm="1">
        <f t="array" ref="N4">_xlfn.IFS(
   _xlfn.SINGLE(tbl_Invoices[Plan_ID])="P1","Basic",
   _xlfn.SINGLE(tbl_Invoices[Plan_ID])="P2","Standard",
   _xlfn.SINGLE(tbl_Invoices[Plan_ID])="P3","Premium"
)</f>
        <v>Premium</v>
      </c>
      <c r="O4" s="2">
        <f>IF(tbl_Invoices[[#This Row],[Revenue_Type]]="Churned",0,1)</f>
        <v>1</v>
      </c>
    </row>
    <row r="5" spans="1:15" x14ac:dyDescent="0.25">
      <c r="A5" t="s">
        <v>7780</v>
      </c>
      <c r="B5" t="s">
        <v>1768</v>
      </c>
      <c r="C5" t="s">
        <v>4244</v>
      </c>
      <c r="D5" s="1">
        <v>44197</v>
      </c>
      <c r="E5">
        <v>55</v>
      </c>
      <c r="F5" t="b">
        <v>1</v>
      </c>
      <c r="G5" t="s">
        <v>4540</v>
      </c>
      <c r="H5" t="s">
        <v>2031</v>
      </c>
      <c r="I5" s="1">
        <f>DATE(YEAR(tbl_Invoices[[#This Row],[Invoice_Date]]), MONTH(tbl_Invoices[[#This Row],[Invoice_Date]]), DAY(tbl_Invoices[[#This Row],[Invoice_Date]]))</f>
        <v>44197</v>
      </c>
      <c r="J5">
        <f>YEAR(tbl_Invoices[[#This Row],[Invoice_Date]])</f>
        <v>2021</v>
      </c>
      <c r="K5" s="1">
        <f>_xlfn.XLOOKUP(tbl_Invoices[[#This Row],[Customer_ID]], tbl_Customers[Customer_ID], tbl_Customers[Cohort_Month])</f>
        <v>44500</v>
      </c>
      <c r="L5" s="1" t="str">
        <f ca="1">_xlfn.XLOOKUP(tbl_Invoices[[#This Row],[Customer_ID]], tbl_Customers[Customer_ID], tbl_Customers[Age_Group])</f>
        <v>25–34</v>
      </c>
      <c r="M5" s="1" t="str">
        <f>_xlfn.XLOOKUP(tbl_Invoices[[#This Row],[Customer_ID]], tbl_Customers[Customer_ID], tbl_Customers[Region])</f>
        <v>East</v>
      </c>
      <c r="N5" s="1" t="str" cm="1">
        <f t="array" ref="N5">_xlfn.IFS(
   _xlfn.SINGLE(tbl_Invoices[Plan_ID])="P1","Basic",
   _xlfn.SINGLE(tbl_Invoices[Plan_ID])="P2","Standard",
   _xlfn.SINGLE(tbl_Invoices[Plan_ID])="P3","Premium"
)</f>
        <v>Premium</v>
      </c>
      <c r="O5" s="2">
        <f>IF(tbl_Invoices[[#This Row],[Revenue_Type]]="Churned",0,1)</f>
        <v>1</v>
      </c>
    </row>
    <row r="6" spans="1:15" x14ac:dyDescent="0.25">
      <c r="A6" t="s">
        <v>8288</v>
      </c>
      <c r="B6" t="s">
        <v>1975</v>
      </c>
      <c r="C6" t="s">
        <v>3746</v>
      </c>
      <c r="D6" s="1">
        <v>44197</v>
      </c>
      <c r="E6">
        <v>25</v>
      </c>
      <c r="F6" t="b">
        <v>1</v>
      </c>
      <c r="G6" t="s">
        <v>4538</v>
      </c>
      <c r="H6" t="s">
        <v>2034</v>
      </c>
      <c r="I6" s="1">
        <f>DATE(YEAR(tbl_Invoices[[#This Row],[Invoice_Date]]), MONTH(tbl_Invoices[[#This Row],[Invoice_Date]]), DAY(tbl_Invoices[[#This Row],[Invoice_Date]]))</f>
        <v>44197</v>
      </c>
      <c r="J6">
        <f>YEAR(tbl_Invoices[[#This Row],[Invoice_Date]])</f>
        <v>2021</v>
      </c>
      <c r="K6" s="1">
        <f>_xlfn.XLOOKUP(tbl_Invoices[[#This Row],[Customer_ID]], tbl_Customers[Customer_ID], tbl_Customers[Cohort_Month])</f>
        <v>44742</v>
      </c>
      <c r="L6" s="1" t="str">
        <f ca="1">_xlfn.XLOOKUP(tbl_Invoices[[#This Row],[Customer_ID]], tbl_Customers[Customer_ID], tbl_Customers[Age_Group])</f>
        <v>25–34</v>
      </c>
      <c r="M6" s="1" t="str">
        <f>_xlfn.XLOOKUP(tbl_Invoices[[#This Row],[Customer_ID]], tbl_Customers[Customer_ID], tbl_Customers[Region])</f>
        <v>Midwest</v>
      </c>
      <c r="N6" s="1" t="str" cm="1">
        <f t="array" ref="N6">_xlfn.IFS(
   _xlfn.SINGLE(tbl_Invoices[Plan_ID])="P1","Basic",
   _xlfn.SINGLE(tbl_Invoices[Plan_ID])="P2","Standard",
   _xlfn.SINGLE(tbl_Invoices[Plan_ID])="P3","Premium"
)</f>
        <v>Standard</v>
      </c>
      <c r="O6" s="2">
        <f>IF(tbl_Invoices[[#This Row],[Revenue_Type]]="Churned",0,1)</f>
        <v>1</v>
      </c>
    </row>
    <row r="7" spans="1:15" x14ac:dyDescent="0.25">
      <c r="A7" t="s">
        <v>8637</v>
      </c>
      <c r="B7" t="s">
        <v>81</v>
      </c>
      <c r="C7" t="s">
        <v>3645</v>
      </c>
      <c r="D7" s="1">
        <v>44198</v>
      </c>
      <c r="E7">
        <v>12</v>
      </c>
      <c r="F7" t="b">
        <v>1</v>
      </c>
      <c r="G7" t="s">
        <v>4545</v>
      </c>
      <c r="H7" t="s">
        <v>2027</v>
      </c>
      <c r="I7" s="1">
        <f>DATE(YEAR(tbl_Invoices[[#This Row],[Invoice_Date]]), MONTH(tbl_Invoices[[#This Row],[Invoice_Date]]), DAY(tbl_Invoices[[#This Row],[Invoice_Date]]))</f>
        <v>44198</v>
      </c>
      <c r="J7">
        <f>YEAR(tbl_Invoices[[#This Row],[Invoice_Date]])</f>
        <v>2021</v>
      </c>
      <c r="K7" s="1">
        <f>_xlfn.XLOOKUP(tbl_Invoices[[#This Row],[Customer_ID]], tbl_Customers[Customer_ID], tbl_Customers[Cohort_Month])</f>
        <v>44773</v>
      </c>
      <c r="L7" s="1" t="str">
        <f ca="1">_xlfn.XLOOKUP(tbl_Invoices[[#This Row],[Customer_ID]], tbl_Customers[Customer_ID], tbl_Customers[Age_Group])</f>
        <v>45–54</v>
      </c>
      <c r="M7" s="1" t="str">
        <f>_xlfn.XLOOKUP(tbl_Invoices[[#This Row],[Customer_ID]], tbl_Customers[Customer_ID], tbl_Customers[Region])</f>
        <v>West</v>
      </c>
      <c r="N7" s="1" t="str" cm="1">
        <f t="array" ref="N7">_xlfn.IFS(
   _xlfn.SINGLE(tbl_Invoices[Plan_ID])="P1","Basic",
   _xlfn.SINGLE(tbl_Invoices[Plan_ID])="P2","Standard",
   _xlfn.SINGLE(tbl_Invoices[Plan_ID])="P3","Premium"
)</f>
        <v>Basic</v>
      </c>
      <c r="O7" s="2">
        <f>IF(tbl_Invoices[[#This Row],[Revenue_Type]]="Churned",0,1)</f>
        <v>0</v>
      </c>
    </row>
    <row r="8" spans="1:15" x14ac:dyDescent="0.25">
      <c r="A8" t="s">
        <v>7480</v>
      </c>
      <c r="B8" t="s">
        <v>220</v>
      </c>
      <c r="C8" t="s">
        <v>2953</v>
      </c>
      <c r="D8" s="1">
        <v>44198</v>
      </c>
      <c r="E8">
        <v>12</v>
      </c>
      <c r="F8" t="b">
        <v>1</v>
      </c>
      <c r="G8" t="s">
        <v>4549</v>
      </c>
      <c r="H8" t="s">
        <v>2027</v>
      </c>
      <c r="I8" s="1">
        <f>DATE(YEAR(tbl_Invoices[[#This Row],[Invoice_Date]]), MONTH(tbl_Invoices[[#This Row],[Invoice_Date]]), DAY(tbl_Invoices[[#This Row],[Invoice_Date]]))</f>
        <v>44198</v>
      </c>
      <c r="J8">
        <f>YEAR(tbl_Invoices[[#This Row],[Invoice_Date]])</f>
        <v>2021</v>
      </c>
      <c r="K8" s="1">
        <f>_xlfn.XLOOKUP(tbl_Invoices[[#This Row],[Customer_ID]], tbl_Customers[Customer_ID], tbl_Customers[Cohort_Month])</f>
        <v>44469</v>
      </c>
      <c r="L8" s="1" t="str">
        <f ca="1">_xlfn.XLOOKUP(tbl_Invoices[[#This Row],[Customer_ID]], tbl_Customers[Customer_ID], tbl_Customers[Age_Group])</f>
        <v>45–54</v>
      </c>
      <c r="M8" s="1" t="str">
        <f>_xlfn.XLOOKUP(tbl_Invoices[[#This Row],[Customer_ID]], tbl_Customers[Customer_ID], tbl_Customers[Region])</f>
        <v>International</v>
      </c>
      <c r="N8" s="1" t="str" cm="1">
        <f t="array" ref="N8">_xlfn.IFS(
   _xlfn.SINGLE(tbl_Invoices[Plan_ID])="P1","Basic",
   _xlfn.SINGLE(tbl_Invoices[Plan_ID])="P2","Standard",
   _xlfn.SINGLE(tbl_Invoices[Plan_ID])="P3","Premium"
)</f>
        <v>Basic</v>
      </c>
      <c r="O8" s="2">
        <f>IF(tbl_Invoices[[#This Row],[Revenue_Type]]="Churned",0,1)</f>
        <v>1</v>
      </c>
    </row>
    <row r="9" spans="1:15" x14ac:dyDescent="0.25">
      <c r="A9" t="s">
        <v>7209</v>
      </c>
      <c r="B9" t="s">
        <v>427</v>
      </c>
      <c r="C9" t="s">
        <v>2219</v>
      </c>
      <c r="D9" s="1">
        <v>44198</v>
      </c>
      <c r="E9">
        <v>12</v>
      </c>
      <c r="F9" t="b">
        <v>1</v>
      </c>
      <c r="G9" t="s">
        <v>4547</v>
      </c>
      <c r="H9" t="s">
        <v>2027</v>
      </c>
      <c r="I9" s="1">
        <f>DATE(YEAR(tbl_Invoices[[#This Row],[Invoice_Date]]), MONTH(tbl_Invoices[[#This Row],[Invoice_Date]]), DAY(tbl_Invoices[[#This Row],[Invoice_Date]]))</f>
        <v>44198</v>
      </c>
      <c r="J9">
        <f>YEAR(tbl_Invoices[[#This Row],[Invoice_Date]])</f>
        <v>2021</v>
      </c>
      <c r="K9" s="1">
        <f>_xlfn.XLOOKUP(tbl_Invoices[[#This Row],[Customer_ID]], tbl_Customers[Customer_ID], tbl_Customers[Cohort_Month])</f>
        <v>44742</v>
      </c>
      <c r="L9" s="1" t="str">
        <f ca="1">_xlfn.XLOOKUP(tbl_Invoices[[#This Row],[Customer_ID]], tbl_Customers[Customer_ID], tbl_Customers[Age_Group])</f>
        <v>25–34</v>
      </c>
      <c r="M9" s="1" t="str">
        <f>_xlfn.XLOOKUP(tbl_Invoices[[#This Row],[Customer_ID]], tbl_Customers[Customer_ID], tbl_Customers[Region])</f>
        <v>International</v>
      </c>
      <c r="N9" s="1" t="str" cm="1">
        <f t="array" ref="N9">_xlfn.IFS(
   _xlfn.SINGLE(tbl_Invoices[Plan_ID])="P1","Basic",
   _xlfn.SINGLE(tbl_Invoices[Plan_ID])="P2","Standard",
   _xlfn.SINGLE(tbl_Invoices[Plan_ID])="P3","Premium"
)</f>
        <v>Basic</v>
      </c>
      <c r="O9" s="2">
        <f>IF(tbl_Invoices[[#This Row],[Revenue_Type]]="Churned",0,1)</f>
        <v>1</v>
      </c>
    </row>
    <row r="10" spans="1:15" x14ac:dyDescent="0.25">
      <c r="A10" t="s">
        <v>8465</v>
      </c>
      <c r="B10" t="s">
        <v>468</v>
      </c>
      <c r="C10" t="s">
        <v>3629</v>
      </c>
      <c r="D10" s="1">
        <v>44198</v>
      </c>
      <c r="E10">
        <v>25</v>
      </c>
      <c r="F10" t="b">
        <v>1</v>
      </c>
      <c r="G10" t="s">
        <v>4547</v>
      </c>
      <c r="H10" t="s">
        <v>2034</v>
      </c>
      <c r="I10" s="1">
        <f>DATE(YEAR(tbl_Invoices[[#This Row],[Invoice_Date]]), MONTH(tbl_Invoices[[#This Row],[Invoice_Date]]), DAY(tbl_Invoices[[#This Row],[Invoice_Date]]))</f>
        <v>44198</v>
      </c>
      <c r="J10">
        <f>YEAR(tbl_Invoices[[#This Row],[Invoice_Date]])</f>
        <v>2021</v>
      </c>
      <c r="K10" s="1">
        <f>_xlfn.XLOOKUP(tbl_Invoices[[#This Row],[Customer_ID]], tbl_Customers[Customer_ID], tbl_Customers[Cohort_Month])</f>
        <v>44227</v>
      </c>
      <c r="L10" s="1" t="str">
        <f ca="1">_xlfn.XLOOKUP(tbl_Invoices[[#This Row],[Customer_ID]], tbl_Customers[Customer_ID], tbl_Customers[Age_Group])</f>
        <v>35–44</v>
      </c>
      <c r="M10" s="1" t="str">
        <f>_xlfn.XLOOKUP(tbl_Invoices[[#This Row],[Customer_ID]], tbl_Customers[Customer_ID], tbl_Customers[Region])</f>
        <v>International</v>
      </c>
      <c r="N10" s="1" t="str" cm="1">
        <f t="array" ref="N10">_xlfn.IFS(
   _xlfn.SINGLE(tbl_Invoices[Plan_ID])="P1","Basic",
   _xlfn.SINGLE(tbl_Invoices[Plan_ID])="P2","Standard",
   _xlfn.SINGLE(tbl_Invoices[Plan_ID])="P3","Premium"
)</f>
        <v>Standard</v>
      </c>
      <c r="O10" s="2">
        <f>IF(tbl_Invoices[[#This Row],[Revenue_Type]]="Churned",0,1)</f>
        <v>1</v>
      </c>
    </row>
    <row r="11" spans="1:15" x14ac:dyDescent="0.25">
      <c r="A11" t="s">
        <v>5784</v>
      </c>
      <c r="B11" t="s">
        <v>695</v>
      </c>
      <c r="C11" t="s">
        <v>4112</v>
      </c>
      <c r="D11" s="1">
        <v>44198</v>
      </c>
      <c r="E11">
        <v>55</v>
      </c>
      <c r="F11" t="b">
        <v>1</v>
      </c>
      <c r="G11" t="s">
        <v>4547</v>
      </c>
      <c r="H11" t="s">
        <v>2031</v>
      </c>
      <c r="I11" s="1">
        <f>DATE(YEAR(tbl_Invoices[[#This Row],[Invoice_Date]]), MONTH(tbl_Invoices[[#This Row],[Invoice_Date]]), DAY(tbl_Invoices[[#This Row],[Invoice_Date]]))</f>
        <v>44198</v>
      </c>
      <c r="J11">
        <f>YEAR(tbl_Invoices[[#This Row],[Invoice_Date]])</f>
        <v>2021</v>
      </c>
      <c r="K11" s="1">
        <f>_xlfn.XLOOKUP(tbl_Invoices[[#This Row],[Customer_ID]], tbl_Customers[Customer_ID], tbl_Customers[Cohort_Month])</f>
        <v>44408</v>
      </c>
      <c r="L11" s="1" t="str">
        <f ca="1">_xlfn.XLOOKUP(tbl_Invoices[[#This Row],[Customer_ID]], tbl_Customers[Customer_ID], tbl_Customers[Age_Group])</f>
        <v>25–34</v>
      </c>
      <c r="M11" s="1" t="str">
        <f>_xlfn.XLOOKUP(tbl_Invoices[[#This Row],[Customer_ID]], tbl_Customers[Customer_ID], tbl_Customers[Region])</f>
        <v>South</v>
      </c>
      <c r="N11" s="1" t="str" cm="1">
        <f t="array" ref="N11">_xlfn.IFS(
   _xlfn.SINGLE(tbl_Invoices[Plan_ID])="P1","Basic",
   _xlfn.SINGLE(tbl_Invoices[Plan_ID])="P2","Standard",
   _xlfn.SINGLE(tbl_Invoices[Plan_ID])="P3","Premium"
)</f>
        <v>Premium</v>
      </c>
      <c r="O11" s="2">
        <f>IF(tbl_Invoices[[#This Row],[Revenue_Type]]="Churned",0,1)</f>
        <v>1</v>
      </c>
    </row>
    <row r="12" spans="1:15" x14ac:dyDescent="0.25">
      <c r="A12" t="s">
        <v>10079</v>
      </c>
      <c r="B12" t="s">
        <v>1375</v>
      </c>
      <c r="C12" t="s">
        <v>2506</v>
      </c>
      <c r="D12" s="1">
        <v>44198</v>
      </c>
      <c r="E12">
        <v>25</v>
      </c>
      <c r="F12" t="b">
        <v>1</v>
      </c>
      <c r="G12" t="s">
        <v>4545</v>
      </c>
      <c r="H12" t="s">
        <v>2034</v>
      </c>
      <c r="I12" s="1">
        <f>DATE(YEAR(tbl_Invoices[[#This Row],[Invoice_Date]]), MONTH(tbl_Invoices[[#This Row],[Invoice_Date]]), DAY(tbl_Invoices[[#This Row],[Invoice_Date]]))</f>
        <v>44198</v>
      </c>
      <c r="J12">
        <f>YEAR(tbl_Invoices[[#This Row],[Invoice_Date]])</f>
        <v>2021</v>
      </c>
      <c r="K12" s="1">
        <f>_xlfn.XLOOKUP(tbl_Invoices[[#This Row],[Customer_ID]], tbl_Customers[Customer_ID], tbl_Customers[Cohort_Month])</f>
        <v>44926</v>
      </c>
      <c r="L12" s="1" t="str">
        <f ca="1">_xlfn.XLOOKUP(tbl_Invoices[[#This Row],[Customer_ID]], tbl_Customers[Customer_ID], tbl_Customers[Age_Group])</f>
        <v>55+</v>
      </c>
      <c r="M12" s="1" t="str">
        <f>_xlfn.XLOOKUP(tbl_Invoices[[#This Row],[Customer_ID]], tbl_Customers[Customer_ID], tbl_Customers[Region])</f>
        <v>Midwest</v>
      </c>
      <c r="N12" s="1" t="str" cm="1">
        <f t="array" ref="N12">_xlfn.IFS(
   _xlfn.SINGLE(tbl_Invoices[Plan_ID])="P1","Basic",
   _xlfn.SINGLE(tbl_Invoices[Plan_ID])="P2","Standard",
   _xlfn.SINGLE(tbl_Invoices[Plan_ID])="P3","Premium"
)</f>
        <v>Standard</v>
      </c>
      <c r="O12" s="2">
        <f>IF(tbl_Invoices[[#This Row],[Revenue_Type]]="Churned",0,1)</f>
        <v>0</v>
      </c>
    </row>
    <row r="13" spans="1:15" x14ac:dyDescent="0.25">
      <c r="A13" t="s">
        <v>8769</v>
      </c>
      <c r="B13" t="s">
        <v>385</v>
      </c>
      <c r="C13" t="s">
        <v>2227</v>
      </c>
      <c r="D13" s="1">
        <v>44199</v>
      </c>
      <c r="E13">
        <v>12</v>
      </c>
      <c r="F13" t="b">
        <v>1</v>
      </c>
      <c r="G13" t="s">
        <v>4540</v>
      </c>
      <c r="H13" t="s">
        <v>2027</v>
      </c>
      <c r="I13" s="1">
        <f>DATE(YEAR(tbl_Invoices[[#This Row],[Invoice_Date]]), MONTH(tbl_Invoices[[#This Row],[Invoice_Date]]), DAY(tbl_Invoices[[#This Row],[Invoice_Date]]))</f>
        <v>44199</v>
      </c>
      <c r="J13">
        <f>YEAR(tbl_Invoices[[#This Row],[Invoice_Date]])</f>
        <v>2021</v>
      </c>
      <c r="K13" s="1">
        <f>_xlfn.XLOOKUP(tbl_Invoices[[#This Row],[Customer_ID]], tbl_Customers[Customer_ID], tbl_Customers[Cohort_Month])</f>
        <v>44712</v>
      </c>
      <c r="L13" s="1" t="str">
        <f ca="1">_xlfn.XLOOKUP(tbl_Invoices[[#This Row],[Customer_ID]], tbl_Customers[Customer_ID], tbl_Customers[Age_Group])</f>
        <v>25–34</v>
      </c>
      <c r="M13" s="1" t="str">
        <f>_xlfn.XLOOKUP(tbl_Invoices[[#This Row],[Customer_ID]], tbl_Customers[Customer_ID], tbl_Customers[Region])</f>
        <v>Midwest</v>
      </c>
      <c r="N13" s="1" t="str" cm="1">
        <f t="array" ref="N13">_xlfn.IFS(
   _xlfn.SINGLE(tbl_Invoices[Plan_ID])="P1","Basic",
   _xlfn.SINGLE(tbl_Invoices[Plan_ID])="P2","Standard",
   _xlfn.SINGLE(tbl_Invoices[Plan_ID])="P3","Premium"
)</f>
        <v>Basic</v>
      </c>
      <c r="O13" s="2">
        <f>IF(tbl_Invoices[[#This Row],[Revenue_Type]]="Churned",0,1)</f>
        <v>1</v>
      </c>
    </row>
    <row r="14" spans="1:15" x14ac:dyDescent="0.25">
      <c r="A14" t="s">
        <v>5575</v>
      </c>
      <c r="B14" t="s">
        <v>625</v>
      </c>
      <c r="C14" t="s">
        <v>4510</v>
      </c>
      <c r="D14" s="1">
        <v>44199</v>
      </c>
      <c r="E14">
        <v>12</v>
      </c>
      <c r="F14" t="b">
        <v>1</v>
      </c>
      <c r="G14" t="s">
        <v>4549</v>
      </c>
      <c r="H14" t="s">
        <v>2027</v>
      </c>
      <c r="I14" s="1">
        <f>DATE(YEAR(tbl_Invoices[[#This Row],[Invoice_Date]]), MONTH(tbl_Invoices[[#This Row],[Invoice_Date]]), DAY(tbl_Invoices[[#This Row],[Invoice_Date]]))</f>
        <v>44199</v>
      </c>
      <c r="J14">
        <f>YEAR(tbl_Invoices[[#This Row],[Invoice_Date]])</f>
        <v>2021</v>
      </c>
      <c r="K14" s="1">
        <f>_xlfn.XLOOKUP(tbl_Invoices[[#This Row],[Customer_ID]], tbl_Customers[Customer_ID], tbl_Customers[Cohort_Month])</f>
        <v>45107</v>
      </c>
      <c r="L14" s="1" t="str">
        <f ca="1">_xlfn.XLOOKUP(tbl_Invoices[[#This Row],[Customer_ID]], tbl_Customers[Customer_ID], tbl_Customers[Age_Group])</f>
        <v>25–34</v>
      </c>
      <c r="M14" s="1" t="str">
        <f>_xlfn.XLOOKUP(tbl_Invoices[[#This Row],[Customer_ID]], tbl_Customers[Customer_ID], tbl_Customers[Region])</f>
        <v>Midwest</v>
      </c>
      <c r="N14" s="1" t="str" cm="1">
        <f t="array" ref="N14">_xlfn.IFS(
   _xlfn.SINGLE(tbl_Invoices[Plan_ID])="P1","Basic",
   _xlfn.SINGLE(tbl_Invoices[Plan_ID])="P2","Standard",
   _xlfn.SINGLE(tbl_Invoices[Plan_ID])="P3","Premium"
)</f>
        <v>Basic</v>
      </c>
      <c r="O14" s="2">
        <f>IF(tbl_Invoices[[#This Row],[Revenue_Type]]="Churned",0,1)</f>
        <v>1</v>
      </c>
    </row>
    <row r="15" spans="1:15" x14ac:dyDescent="0.25">
      <c r="A15" t="s">
        <v>8699</v>
      </c>
      <c r="B15" t="s">
        <v>957</v>
      </c>
      <c r="C15" t="s">
        <v>2940</v>
      </c>
      <c r="D15" s="1">
        <v>44199</v>
      </c>
      <c r="E15">
        <v>25</v>
      </c>
      <c r="F15" t="b">
        <v>1</v>
      </c>
      <c r="G15" t="s">
        <v>4538</v>
      </c>
      <c r="H15" t="s">
        <v>2034</v>
      </c>
      <c r="I15" s="1">
        <f>DATE(YEAR(tbl_Invoices[[#This Row],[Invoice_Date]]), MONTH(tbl_Invoices[[#This Row],[Invoice_Date]]), DAY(tbl_Invoices[[#This Row],[Invoice_Date]]))</f>
        <v>44199</v>
      </c>
      <c r="J15">
        <f>YEAR(tbl_Invoices[[#This Row],[Invoice_Date]])</f>
        <v>2021</v>
      </c>
      <c r="K15" s="1">
        <f>_xlfn.XLOOKUP(tbl_Invoices[[#This Row],[Customer_ID]], tbl_Customers[Customer_ID], tbl_Customers[Cohort_Month])</f>
        <v>44469</v>
      </c>
      <c r="L15" s="1" t="str">
        <f ca="1">_xlfn.XLOOKUP(tbl_Invoices[[#This Row],[Customer_ID]], tbl_Customers[Customer_ID], tbl_Customers[Age_Group])</f>
        <v>25–34</v>
      </c>
      <c r="M15" s="1" t="str">
        <f>_xlfn.XLOOKUP(tbl_Invoices[[#This Row],[Customer_ID]], tbl_Customers[Customer_ID], tbl_Customers[Region])</f>
        <v>International</v>
      </c>
      <c r="N15" s="1" t="str" cm="1">
        <f t="array" ref="N15">_xlfn.IFS(
   _xlfn.SINGLE(tbl_Invoices[Plan_ID])="P1","Basic",
   _xlfn.SINGLE(tbl_Invoices[Plan_ID])="P2","Standard",
   _xlfn.SINGLE(tbl_Invoices[Plan_ID])="P3","Premium"
)</f>
        <v>Standard</v>
      </c>
      <c r="O15" s="2">
        <f>IF(tbl_Invoices[[#This Row],[Revenue_Type]]="Churned",0,1)</f>
        <v>1</v>
      </c>
    </row>
    <row r="16" spans="1:15" x14ac:dyDescent="0.25">
      <c r="A16" t="s">
        <v>5975</v>
      </c>
      <c r="B16" t="s">
        <v>958</v>
      </c>
      <c r="C16" t="s">
        <v>2800</v>
      </c>
      <c r="D16" s="1">
        <v>44199</v>
      </c>
      <c r="E16">
        <v>25</v>
      </c>
      <c r="F16" t="b">
        <v>1</v>
      </c>
      <c r="G16" t="s">
        <v>4540</v>
      </c>
      <c r="H16" t="s">
        <v>2034</v>
      </c>
      <c r="I16" s="1">
        <f>DATE(YEAR(tbl_Invoices[[#This Row],[Invoice_Date]]), MONTH(tbl_Invoices[[#This Row],[Invoice_Date]]), DAY(tbl_Invoices[[#This Row],[Invoice_Date]]))</f>
        <v>44199</v>
      </c>
      <c r="J16">
        <f>YEAR(tbl_Invoices[[#This Row],[Invoice_Date]])</f>
        <v>2021</v>
      </c>
      <c r="K16" s="1">
        <f>_xlfn.XLOOKUP(tbl_Invoices[[#This Row],[Customer_ID]], tbl_Customers[Customer_ID], tbl_Customers[Cohort_Month])</f>
        <v>44985</v>
      </c>
      <c r="L16" s="1" t="str">
        <f ca="1">_xlfn.XLOOKUP(tbl_Invoices[[#This Row],[Customer_ID]], tbl_Customers[Customer_ID], tbl_Customers[Age_Group])</f>
        <v>25–34</v>
      </c>
      <c r="M16" s="1" t="str">
        <f>_xlfn.XLOOKUP(tbl_Invoices[[#This Row],[Customer_ID]], tbl_Customers[Customer_ID], tbl_Customers[Region])</f>
        <v>West</v>
      </c>
      <c r="N16" s="1" t="str" cm="1">
        <f t="array" ref="N16">_xlfn.IFS(
   _xlfn.SINGLE(tbl_Invoices[Plan_ID])="P1","Basic",
   _xlfn.SINGLE(tbl_Invoices[Plan_ID])="P2","Standard",
   _xlfn.SINGLE(tbl_Invoices[Plan_ID])="P3","Premium"
)</f>
        <v>Standard</v>
      </c>
      <c r="O16" s="2">
        <f>IF(tbl_Invoices[[#This Row],[Revenue_Type]]="Churned",0,1)</f>
        <v>1</v>
      </c>
    </row>
    <row r="17" spans="1:15" x14ac:dyDescent="0.25">
      <c r="A17" t="s">
        <v>8072</v>
      </c>
      <c r="B17" t="s">
        <v>1090</v>
      </c>
      <c r="C17" t="s">
        <v>4289</v>
      </c>
      <c r="D17" s="1">
        <v>44199</v>
      </c>
      <c r="E17">
        <v>55</v>
      </c>
      <c r="F17" t="b">
        <v>1</v>
      </c>
      <c r="G17" t="s">
        <v>4538</v>
      </c>
      <c r="H17" t="s">
        <v>2031</v>
      </c>
      <c r="I17" s="1">
        <f>DATE(YEAR(tbl_Invoices[[#This Row],[Invoice_Date]]), MONTH(tbl_Invoices[[#This Row],[Invoice_Date]]), DAY(tbl_Invoices[[#This Row],[Invoice_Date]]))</f>
        <v>44199</v>
      </c>
      <c r="J17">
        <f>YEAR(tbl_Invoices[[#This Row],[Invoice_Date]])</f>
        <v>2021</v>
      </c>
      <c r="K17" s="1">
        <f>_xlfn.XLOOKUP(tbl_Invoices[[#This Row],[Customer_ID]], tbl_Customers[Customer_ID], tbl_Customers[Cohort_Month])</f>
        <v>44439</v>
      </c>
      <c r="L17" s="1" t="str">
        <f ca="1">_xlfn.XLOOKUP(tbl_Invoices[[#This Row],[Customer_ID]], tbl_Customers[Customer_ID], tbl_Customers[Age_Group])</f>
        <v>55+</v>
      </c>
      <c r="M17" s="1" t="str">
        <f>_xlfn.XLOOKUP(tbl_Invoices[[#This Row],[Customer_ID]], tbl_Customers[Customer_ID], tbl_Customers[Region])</f>
        <v>Midwest</v>
      </c>
      <c r="N17" s="1" t="str" cm="1">
        <f t="array" ref="N17">_xlfn.IFS(
   _xlfn.SINGLE(tbl_Invoices[Plan_ID])="P1","Basic",
   _xlfn.SINGLE(tbl_Invoices[Plan_ID])="P2","Standard",
   _xlfn.SINGLE(tbl_Invoices[Plan_ID])="P3","Premium"
)</f>
        <v>Premium</v>
      </c>
      <c r="O17" s="2">
        <f>IF(tbl_Invoices[[#This Row],[Revenue_Type]]="Churned",0,1)</f>
        <v>1</v>
      </c>
    </row>
    <row r="18" spans="1:15" x14ac:dyDescent="0.25">
      <c r="A18" t="s">
        <v>5852</v>
      </c>
      <c r="B18" t="s">
        <v>1324</v>
      </c>
      <c r="C18" t="s">
        <v>2198</v>
      </c>
      <c r="D18" s="1">
        <v>44199</v>
      </c>
      <c r="E18">
        <v>12</v>
      </c>
      <c r="F18" t="b">
        <v>1</v>
      </c>
      <c r="G18" t="s">
        <v>4545</v>
      </c>
      <c r="H18" t="s">
        <v>2027</v>
      </c>
      <c r="I18" s="1">
        <f>DATE(YEAR(tbl_Invoices[[#This Row],[Invoice_Date]]), MONTH(tbl_Invoices[[#This Row],[Invoice_Date]]), DAY(tbl_Invoices[[#This Row],[Invoice_Date]]))</f>
        <v>44199</v>
      </c>
      <c r="J18">
        <f>YEAR(tbl_Invoices[[#This Row],[Invoice_Date]])</f>
        <v>2021</v>
      </c>
      <c r="K18" s="1">
        <f>_xlfn.XLOOKUP(tbl_Invoices[[#This Row],[Customer_ID]], tbl_Customers[Customer_ID], tbl_Customers[Cohort_Month])</f>
        <v>44561</v>
      </c>
      <c r="L18" s="1" t="str">
        <f ca="1">_xlfn.XLOOKUP(tbl_Invoices[[#This Row],[Customer_ID]], tbl_Customers[Customer_ID], tbl_Customers[Age_Group])</f>
        <v>25–34</v>
      </c>
      <c r="M18" s="1" t="str">
        <f>_xlfn.XLOOKUP(tbl_Invoices[[#This Row],[Customer_ID]], tbl_Customers[Customer_ID], tbl_Customers[Region])</f>
        <v>Midwest</v>
      </c>
      <c r="N18" s="1" t="str" cm="1">
        <f t="array" ref="N18">_xlfn.IFS(
   _xlfn.SINGLE(tbl_Invoices[Plan_ID])="P1","Basic",
   _xlfn.SINGLE(tbl_Invoices[Plan_ID])="P2","Standard",
   _xlfn.SINGLE(tbl_Invoices[Plan_ID])="P3","Premium"
)</f>
        <v>Basic</v>
      </c>
      <c r="O18" s="2">
        <f>IF(tbl_Invoices[[#This Row],[Revenue_Type]]="Churned",0,1)</f>
        <v>0</v>
      </c>
    </row>
    <row r="19" spans="1:15" x14ac:dyDescent="0.25">
      <c r="A19" t="s">
        <v>8420</v>
      </c>
      <c r="B19" t="s">
        <v>317</v>
      </c>
      <c r="C19" t="s">
        <v>4062</v>
      </c>
      <c r="D19" s="1">
        <v>44200</v>
      </c>
      <c r="E19">
        <v>12</v>
      </c>
      <c r="F19" t="b">
        <v>1</v>
      </c>
      <c r="G19" t="s">
        <v>4538</v>
      </c>
      <c r="H19" t="s">
        <v>2027</v>
      </c>
      <c r="I19" s="1">
        <f>DATE(YEAR(tbl_Invoices[[#This Row],[Invoice_Date]]), MONTH(tbl_Invoices[[#This Row],[Invoice_Date]]), DAY(tbl_Invoices[[#This Row],[Invoice_Date]]))</f>
        <v>44200</v>
      </c>
      <c r="J19">
        <f>YEAR(tbl_Invoices[[#This Row],[Invoice_Date]])</f>
        <v>2021</v>
      </c>
      <c r="K19" s="1">
        <f>_xlfn.XLOOKUP(tbl_Invoices[[#This Row],[Customer_ID]], tbl_Customers[Customer_ID], tbl_Customers[Cohort_Month])</f>
        <v>44895</v>
      </c>
      <c r="L19" s="1" t="str">
        <f ca="1">_xlfn.XLOOKUP(tbl_Invoices[[#This Row],[Customer_ID]], tbl_Customers[Customer_ID], tbl_Customers[Age_Group])</f>
        <v>35–44</v>
      </c>
      <c r="M19" s="1" t="str">
        <f>_xlfn.XLOOKUP(tbl_Invoices[[#This Row],[Customer_ID]], tbl_Customers[Customer_ID], tbl_Customers[Region])</f>
        <v>East</v>
      </c>
      <c r="N19" s="1" t="str" cm="1">
        <f t="array" ref="N19">_xlfn.IFS(
   _xlfn.SINGLE(tbl_Invoices[Plan_ID])="P1","Basic",
   _xlfn.SINGLE(tbl_Invoices[Plan_ID])="P2","Standard",
   _xlfn.SINGLE(tbl_Invoices[Plan_ID])="P3","Premium"
)</f>
        <v>Basic</v>
      </c>
      <c r="O19" s="2">
        <f>IF(tbl_Invoices[[#This Row],[Revenue_Type]]="Churned",0,1)</f>
        <v>1</v>
      </c>
    </row>
    <row r="20" spans="1:15" x14ac:dyDescent="0.25">
      <c r="A20" t="s">
        <v>10040</v>
      </c>
      <c r="B20" t="s">
        <v>756</v>
      </c>
      <c r="C20" t="s">
        <v>2952</v>
      </c>
      <c r="D20" s="1">
        <v>44200</v>
      </c>
      <c r="E20">
        <v>25</v>
      </c>
      <c r="F20" t="b">
        <v>1</v>
      </c>
      <c r="G20" t="s">
        <v>4547</v>
      </c>
      <c r="H20" t="s">
        <v>2034</v>
      </c>
      <c r="I20" s="1">
        <f>DATE(YEAR(tbl_Invoices[[#This Row],[Invoice_Date]]), MONTH(tbl_Invoices[[#This Row],[Invoice_Date]]), DAY(tbl_Invoices[[#This Row],[Invoice_Date]]))</f>
        <v>44200</v>
      </c>
      <c r="J20">
        <f>YEAR(tbl_Invoices[[#This Row],[Invoice_Date]])</f>
        <v>2021</v>
      </c>
      <c r="K20" s="1">
        <f>_xlfn.XLOOKUP(tbl_Invoices[[#This Row],[Customer_ID]], tbl_Customers[Customer_ID], tbl_Customers[Cohort_Month])</f>
        <v>44651</v>
      </c>
      <c r="L20" s="1" t="str">
        <f ca="1">_xlfn.XLOOKUP(tbl_Invoices[[#This Row],[Customer_ID]], tbl_Customers[Customer_ID], tbl_Customers[Age_Group])</f>
        <v>35–44</v>
      </c>
      <c r="M20" s="1" t="str">
        <f>_xlfn.XLOOKUP(tbl_Invoices[[#This Row],[Customer_ID]], tbl_Customers[Customer_ID], tbl_Customers[Region])</f>
        <v>West</v>
      </c>
      <c r="N20" s="1" t="str" cm="1">
        <f t="array" ref="N20">_xlfn.IFS(
   _xlfn.SINGLE(tbl_Invoices[Plan_ID])="P1","Basic",
   _xlfn.SINGLE(tbl_Invoices[Plan_ID])="P2","Standard",
   _xlfn.SINGLE(tbl_Invoices[Plan_ID])="P3","Premium"
)</f>
        <v>Standard</v>
      </c>
      <c r="O20" s="2">
        <f>IF(tbl_Invoices[[#This Row],[Revenue_Type]]="Churned",0,1)</f>
        <v>1</v>
      </c>
    </row>
    <row r="21" spans="1:15" x14ac:dyDescent="0.25">
      <c r="A21" t="s">
        <v>7313</v>
      </c>
      <c r="B21" t="s">
        <v>1183</v>
      </c>
      <c r="C21" t="s">
        <v>2089</v>
      </c>
      <c r="D21" s="1">
        <v>44200</v>
      </c>
      <c r="E21">
        <v>12</v>
      </c>
      <c r="F21" t="b">
        <v>1</v>
      </c>
      <c r="G21" t="s">
        <v>4540</v>
      </c>
      <c r="H21" t="s">
        <v>2027</v>
      </c>
      <c r="I21" s="1">
        <f>DATE(YEAR(tbl_Invoices[[#This Row],[Invoice_Date]]), MONTH(tbl_Invoices[[#This Row],[Invoice_Date]]), DAY(tbl_Invoices[[#This Row],[Invoice_Date]]))</f>
        <v>44200</v>
      </c>
      <c r="J21">
        <f>YEAR(tbl_Invoices[[#This Row],[Invoice_Date]])</f>
        <v>2021</v>
      </c>
      <c r="K21" s="1">
        <f>_xlfn.XLOOKUP(tbl_Invoices[[#This Row],[Customer_ID]], tbl_Customers[Customer_ID], tbl_Customers[Cohort_Month])</f>
        <v>45046</v>
      </c>
      <c r="L21" s="1" t="str">
        <f ca="1">_xlfn.XLOOKUP(tbl_Invoices[[#This Row],[Customer_ID]], tbl_Customers[Customer_ID], tbl_Customers[Age_Group])</f>
        <v>55+</v>
      </c>
      <c r="M21" s="1" t="str">
        <f>_xlfn.XLOOKUP(tbl_Invoices[[#This Row],[Customer_ID]], tbl_Customers[Customer_ID], tbl_Customers[Region])</f>
        <v>West</v>
      </c>
      <c r="N21" s="1" t="str" cm="1">
        <f t="array" ref="N21">_xlfn.IFS(
   _xlfn.SINGLE(tbl_Invoices[Plan_ID])="P1","Basic",
   _xlfn.SINGLE(tbl_Invoices[Plan_ID])="P2","Standard",
   _xlfn.SINGLE(tbl_Invoices[Plan_ID])="P3","Premium"
)</f>
        <v>Basic</v>
      </c>
      <c r="O21" s="2">
        <f>IF(tbl_Invoices[[#This Row],[Revenue_Type]]="Churned",0,1)</f>
        <v>1</v>
      </c>
    </row>
    <row r="22" spans="1:15" x14ac:dyDescent="0.25">
      <c r="A22" t="s">
        <v>9271</v>
      </c>
      <c r="B22" t="s">
        <v>1193</v>
      </c>
      <c r="C22" t="s">
        <v>2088</v>
      </c>
      <c r="D22" s="1">
        <v>44200</v>
      </c>
      <c r="E22">
        <v>55</v>
      </c>
      <c r="F22" t="b">
        <v>1</v>
      </c>
      <c r="G22" t="s">
        <v>4540</v>
      </c>
      <c r="H22" t="s">
        <v>2031</v>
      </c>
      <c r="I22" s="1">
        <f>DATE(YEAR(tbl_Invoices[[#This Row],[Invoice_Date]]), MONTH(tbl_Invoices[[#This Row],[Invoice_Date]]), DAY(tbl_Invoices[[#This Row],[Invoice_Date]]))</f>
        <v>44200</v>
      </c>
      <c r="J22">
        <f>YEAR(tbl_Invoices[[#This Row],[Invoice_Date]])</f>
        <v>2021</v>
      </c>
      <c r="K22" s="1">
        <f>_xlfn.XLOOKUP(tbl_Invoices[[#This Row],[Customer_ID]], tbl_Customers[Customer_ID], tbl_Customers[Cohort_Month])</f>
        <v>44834</v>
      </c>
      <c r="L22" s="1" t="str">
        <f ca="1">_xlfn.XLOOKUP(tbl_Invoices[[#This Row],[Customer_ID]], tbl_Customers[Customer_ID], tbl_Customers[Age_Group])</f>
        <v>45–54</v>
      </c>
      <c r="M22" s="1" t="str">
        <f>_xlfn.XLOOKUP(tbl_Invoices[[#This Row],[Customer_ID]], tbl_Customers[Customer_ID], tbl_Customers[Region])</f>
        <v>West</v>
      </c>
      <c r="N22" s="1" t="str" cm="1">
        <f t="array" ref="N22">_xlfn.IFS(
   _xlfn.SINGLE(tbl_Invoices[Plan_ID])="P1","Basic",
   _xlfn.SINGLE(tbl_Invoices[Plan_ID])="P2","Standard",
   _xlfn.SINGLE(tbl_Invoices[Plan_ID])="P3","Premium"
)</f>
        <v>Premium</v>
      </c>
      <c r="O22" s="2">
        <f>IF(tbl_Invoices[[#This Row],[Revenue_Type]]="Churned",0,1)</f>
        <v>1</v>
      </c>
    </row>
    <row r="23" spans="1:15" x14ac:dyDescent="0.25">
      <c r="A23" t="s">
        <v>7342</v>
      </c>
      <c r="B23" t="s">
        <v>1644</v>
      </c>
      <c r="C23" t="s">
        <v>4165</v>
      </c>
      <c r="D23" s="1">
        <v>44200</v>
      </c>
      <c r="E23">
        <v>12</v>
      </c>
      <c r="F23" t="b">
        <v>1</v>
      </c>
      <c r="G23" t="s">
        <v>4545</v>
      </c>
      <c r="H23" t="s">
        <v>2027</v>
      </c>
      <c r="I23" s="1">
        <f>DATE(YEAR(tbl_Invoices[[#This Row],[Invoice_Date]]), MONTH(tbl_Invoices[[#This Row],[Invoice_Date]]), DAY(tbl_Invoices[[#This Row],[Invoice_Date]]))</f>
        <v>44200</v>
      </c>
      <c r="J23">
        <f>YEAR(tbl_Invoices[[#This Row],[Invoice_Date]])</f>
        <v>2021</v>
      </c>
      <c r="K23" s="1">
        <f>_xlfn.XLOOKUP(tbl_Invoices[[#This Row],[Customer_ID]], tbl_Customers[Customer_ID], tbl_Customers[Cohort_Month])</f>
        <v>44895</v>
      </c>
      <c r="L23" s="1" t="str">
        <f ca="1">_xlfn.XLOOKUP(tbl_Invoices[[#This Row],[Customer_ID]], tbl_Customers[Customer_ID], tbl_Customers[Age_Group])</f>
        <v>55+</v>
      </c>
      <c r="M23" s="1" t="str">
        <f>_xlfn.XLOOKUP(tbl_Invoices[[#This Row],[Customer_ID]], tbl_Customers[Customer_ID], tbl_Customers[Region])</f>
        <v>West</v>
      </c>
      <c r="N23" s="1" t="str" cm="1">
        <f t="array" ref="N23">_xlfn.IFS(
   _xlfn.SINGLE(tbl_Invoices[Plan_ID])="P1","Basic",
   _xlfn.SINGLE(tbl_Invoices[Plan_ID])="P2","Standard",
   _xlfn.SINGLE(tbl_Invoices[Plan_ID])="P3","Premium"
)</f>
        <v>Basic</v>
      </c>
      <c r="O23" s="2">
        <f>IF(tbl_Invoices[[#This Row],[Revenue_Type]]="Churned",0,1)</f>
        <v>0</v>
      </c>
    </row>
    <row r="24" spans="1:15" x14ac:dyDescent="0.25">
      <c r="A24" t="s">
        <v>6212</v>
      </c>
      <c r="B24" t="s">
        <v>1949</v>
      </c>
      <c r="C24" t="s">
        <v>2166</v>
      </c>
      <c r="D24" s="1">
        <v>44200</v>
      </c>
      <c r="E24">
        <v>55</v>
      </c>
      <c r="F24" t="b">
        <v>1</v>
      </c>
      <c r="G24" t="s">
        <v>4549</v>
      </c>
      <c r="H24" t="s">
        <v>2031</v>
      </c>
      <c r="I24" s="1">
        <f>DATE(YEAR(tbl_Invoices[[#This Row],[Invoice_Date]]), MONTH(tbl_Invoices[[#This Row],[Invoice_Date]]), DAY(tbl_Invoices[[#This Row],[Invoice_Date]]))</f>
        <v>44200</v>
      </c>
      <c r="J24">
        <f>YEAR(tbl_Invoices[[#This Row],[Invoice_Date]])</f>
        <v>2021</v>
      </c>
      <c r="K24" s="1">
        <f>_xlfn.XLOOKUP(tbl_Invoices[[#This Row],[Customer_ID]], tbl_Customers[Customer_ID], tbl_Customers[Cohort_Month])</f>
        <v>44592</v>
      </c>
      <c r="L24" s="1" t="str">
        <f ca="1">_xlfn.XLOOKUP(tbl_Invoices[[#This Row],[Customer_ID]], tbl_Customers[Customer_ID], tbl_Customers[Age_Group])</f>
        <v>45–54</v>
      </c>
      <c r="M24" s="1" t="str">
        <f>_xlfn.XLOOKUP(tbl_Invoices[[#This Row],[Customer_ID]], tbl_Customers[Customer_ID], tbl_Customers[Region])</f>
        <v>International</v>
      </c>
      <c r="N24" s="1" t="str" cm="1">
        <f t="array" ref="N24">_xlfn.IFS(
   _xlfn.SINGLE(tbl_Invoices[Plan_ID])="P1","Basic",
   _xlfn.SINGLE(tbl_Invoices[Plan_ID])="P2","Standard",
   _xlfn.SINGLE(tbl_Invoices[Plan_ID])="P3","Premium"
)</f>
        <v>Premium</v>
      </c>
      <c r="O24" s="2">
        <f>IF(tbl_Invoices[[#This Row],[Revenue_Type]]="Churned",0,1)</f>
        <v>1</v>
      </c>
    </row>
    <row r="25" spans="1:15" x14ac:dyDescent="0.25">
      <c r="A25" t="s">
        <v>9410</v>
      </c>
      <c r="B25" t="s">
        <v>584</v>
      </c>
      <c r="C25" t="s">
        <v>4470</v>
      </c>
      <c r="D25" s="1">
        <v>44201</v>
      </c>
      <c r="E25">
        <v>25</v>
      </c>
      <c r="F25" t="b">
        <v>1</v>
      </c>
      <c r="G25" t="s">
        <v>4545</v>
      </c>
      <c r="H25" t="s">
        <v>2034</v>
      </c>
      <c r="I25" s="1">
        <f>DATE(YEAR(tbl_Invoices[[#This Row],[Invoice_Date]]), MONTH(tbl_Invoices[[#This Row],[Invoice_Date]]), DAY(tbl_Invoices[[#This Row],[Invoice_Date]]))</f>
        <v>44201</v>
      </c>
      <c r="J25">
        <f>YEAR(tbl_Invoices[[#This Row],[Invoice_Date]])</f>
        <v>2021</v>
      </c>
      <c r="K25" s="1">
        <f>_xlfn.XLOOKUP(tbl_Invoices[[#This Row],[Customer_ID]], tbl_Customers[Customer_ID], tbl_Customers[Cohort_Month])</f>
        <v>44408</v>
      </c>
      <c r="L25" s="1" t="str">
        <f ca="1">_xlfn.XLOOKUP(tbl_Invoices[[#This Row],[Customer_ID]], tbl_Customers[Customer_ID], tbl_Customers[Age_Group])</f>
        <v>35–44</v>
      </c>
      <c r="M25" s="1" t="str">
        <f>_xlfn.XLOOKUP(tbl_Invoices[[#This Row],[Customer_ID]], tbl_Customers[Customer_ID], tbl_Customers[Region])</f>
        <v>International</v>
      </c>
      <c r="N25" s="1" t="str" cm="1">
        <f t="array" ref="N25">_xlfn.IFS(
   _xlfn.SINGLE(tbl_Invoices[Plan_ID])="P1","Basic",
   _xlfn.SINGLE(tbl_Invoices[Plan_ID])="P2","Standard",
   _xlfn.SINGLE(tbl_Invoices[Plan_ID])="P3","Premium"
)</f>
        <v>Standard</v>
      </c>
      <c r="O25" s="2">
        <f>IF(tbl_Invoices[[#This Row],[Revenue_Type]]="Churned",0,1)</f>
        <v>0</v>
      </c>
    </row>
    <row r="26" spans="1:15" x14ac:dyDescent="0.25">
      <c r="A26" t="s">
        <v>9758</v>
      </c>
      <c r="B26" t="s">
        <v>682</v>
      </c>
      <c r="C26" t="s">
        <v>2478</v>
      </c>
      <c r="D26" s="1">
        <v>44201</v>
      </c>
      <c r="E26">
        <v>25</v>
      </c>
      <c r="F26" t="b">
        <v>1</v>
      </c>
      <c r="G26" t="s">
        <v>4538</v>
      </c>
      <c r="H26" t="s">
        <v>2034</v>
      </c>
      <c r="I26" s="1">
        <f>DATE(YEAR(tbl_Invoices[[#This Row],[Invoice_Date]]), MONTH(tbl_Invoices[[#This Row],[Invoice_Date]]), DAY(tbl_Invoices[[#This Row],[Invoice_Date]]))</f>
        <v>44201</v>
      </c>
      <c r="J26">
        <f>YEAR(tbl_Invoices[[#This Row],[Invoice_Date]])</f>
        <v>2021</v>
      </c>
      <c r="K26" s="1">
        <f>_xlfn.XLOOKUP(tbl_Invoices[[#This Row],[Customer_ID]], tbl_Customers[Customer_ID], tbl_Customers[Cohort_Month])</f>
        <v>44347</v>
      </c>
      <c r="L26" s="1" t="str">
        <f ca="1">_xlfn.XLOOKUP(tbl_Invoices[[#This Row],[Customer_ID]], tbl_Customers[Customer_ID], tbl_Customers[Age_Group])</f>
        <v>25–34</v>
      </c>
      <c r="M26" s="1" t="str">
        <f>_xlfn.XLOOKUP(tbl_Invoices[[#This Row],[Customer_ID]], tbl_Customers[Customer_ID], tbl_Customers[Region])</f>
        <v>South</v>
      </c>
      <c r="N26" s="1" t="str" cm="1">
        <f t="array" ref="N26">_xlfn.IFS(
   _xlfn.SINGLE(tbl_Invoices[Plan_ID])="P1","Basic",
   _xlfn.SINGLE(tbl_Invoices[Plan_ID])="P2","Standard",
   _xlfn.SINGLE(tbl_Invoices[Plan_ID])="P3","Premium"
)</f>
        <v>Standard</v>
      </c>
      <c r="O26" s="2">
        <f>IF(tbl_Invoices[[#This Row],[Revenue_Type]]="Churned",0,1)</f>
        <v>1</v>
      </c>
    </row>
    <row r="27" spans="1:15" x14ac:dyDescent="0.25">
      <c r="A27" t="s">
        <v>6805</v>
      </c>
      <c r="B27" t="s">
        <v>734</v>
      </c>
      <c r="C27" t="s">
        <v>3165</v>
      </c>
      <c r="D27" s="1">
        <v>44201</v>
      </c>
      <c r="E27">
        <v>25</v>
      </c>
      <c r="F27" t="b">
        <v>1</v>
      </c>
      <c r="G27" t="s">
        <v>4547</v>
      </c>
      <c r="H27" t="s">
        <v>2034</v>
      </c>
      <c r="I27" s="1">
        <f>DATE(YEAR(tbl_Invoices[[#This Row],[Invoice_Date]]), MONTH(tbl_Invoices[[#This Row],[Invoice_Date]]), DAY(tbl_Invoices[[#This Row],[Invoice_Date]]))</f>
        <v>44201</v>
      </c>
      <c r="J27">
        <f>YEAR(tbl_Invoices[[#This Row],[Invoice_Date]])</f>
        <v>2021</v>
      </c>
      <c r="K27" s="1">
        <f>_xlfn.XLOOKUP(tbl_Invoices[[#This Row],[Customer_ID]], tbl_Customers[Customer_ID], tbl_Customers[Cohort_Month])</f>
        <v>44865</v>
      </c>
      <c r="L27" s="1" t="str">
        <f ca="1">_xlfn.XLOOKUP(tbl_Invoices[[#This Row],[Customer_ID]], tbl_Customers[Customer_ID], tbl_Customers[Age_Group])</f>
        <v>45–54</v>
      </c>
      <c r="M27" s="1" t="str">
        <f>_xlfn.XLOOKUP(tbl_Invoices[[#This Row],[Customer_ID]], tbl_Customers[Customer_ID], tbl_Customers[Region])</f>
        <v>South</v>
      </c>
      <c r="N27" s="1" t="str" cm="1">
        <f t="array" ref="N27">_xlfn.IFS(
   _xlfn.SINGLE(tbl_Invoices[Plan_ID])="P1","Basic",
   _xlfn.SINGLE(tbl_Invoices[Plan_ID])="P2","Standard",
   _xlfn.SINGLE(tbl_Invoices[Plan_ID])="P3","Premium"
)</f>
        <v>Standard</v>
      </c>
      <c r="O27" s="2">
        <f>IF(tbl_Invoices[[#This Row],[Revenue_Type]]="Churned",0,1)</f>
        <v>1</v>
      </c>
    </row>
    <row r="28" spans="1:15" x14ac:dyDescent="0.25">
      <c r="A28" t="s">
        <v>5855</v>
      </c>
      <c r="B28" t="s">
        <v>910</v>
      </c>
      <c r="C28" t="s">
        <v>2956</v>
      </c>
      <c r="D28" s="1">
        <v>44201</v>
      </c>
      <c r="E28">
        <v>55</v>
      </c>
      <c r="F28" t="b">
        <v>1</v>
      </c>
      <c r="G28" t="s">
        <v>4547</v>
      </c>
      <c r="H28" t="s">
        <v>2031</v>
      </c>
      <c r="I28" s="1">
        <f>DATE(YEAR(tbl_Invoices[[#This Row],[Invoice_Date]]), MONTH(tbl_Invoices[[#This Row],[Invoice_Date]]), DAY(tbl_Invoices[[#This Row],[Invoice_Date]]))</f>
        <v>44201</v>
      </c>
      <c r="J28">
        <f>YEAR(tbl_Invoices[[#This Row],[Invoice_Date]])</f>
        <v>2021</v>
      </c>
      <c r="K28" s="1">
        <f>_xlfn.XLOOKUP(tbl_Invoices[[#This Row],[Customer_ID]], tbl_Customers[Customer_ID], tbl_Customers[Cohort_Month])</f>
        <v>44255</v>
      </c>
      <c r="L28" s="1" t="str">
        <f ca="1">_xlfn.XLOOKUP(tbl_Invoices[[#This Row],[Customer_ID]], tbl_Customers[Customer_ID], tbl_Customers[Age_Group])</f>
        <v>35–44</v>
      </c>
      <c r="M28" s="1" t="str">
        <f>_xlfn.XLOOKUP(tbl_Invoices[[#This Row],[Customer_ID]], tbl_Customers[Customer_ID], tbl_Customers[Region])</f>
        <v>Midwest</v>
      </c>
      <c r="N28" s="1" t="str" cm="1">
        <f t="array" ref="N28">_xlfn.IFS(
   _xlfn.SINGLE(tbl_Invoices[Plan_ID])="P1","Basic",
   _xlfn.SINGLE(tbl_Invoices[Plan_ID])="P2","Standard",
   _xlfn.SINGLE(tbl_Invoices[Plan_ID])="P3","Premium"
)</f>
        <v>Premium</v>
      </c>
      <c r="O28" s="2">
        <f>IF(tbl_Invoices[[#This Row],[Revenue_Type]]="Churned",0,1)</f>
        <v>1</v>
      </c>
    </row>
    <row r="29" spans="1:15" x14ac:dyDescent="0.25">
      <c r="A29" t="s">
        <v>7085</v>
      </c>
      <c r="B29" t="s">
        <v>1122</v>
      </c>
      <c r="C29" t="s">
        <v>4384</v>
      </c>
      <c r="D29" s="1">
        <v>44201</v>
      </c>
      <c r="E29">
        <v>55</v>
      </c>
      <c r="F29" t="b">
        <v>1</v>
      </c>
      <c r="G29" t="s">
        <v>4549</v>
      </c>
      <c r="H29" t="s">
        <v>2031</v>
      </c>
      <c r="I29" s="1">
        <f>DATE(YEAR(tbl_Invoices[[#This Row],[Invoice_Date]]), MONTH(tbl_Invoices[[#This Row],[Invoice_Date]]), DAY(tbl_Invoices[[#This Row],[Invoice_Date]]))</f>
        <v>44201</v>
      </c>
      <c r="J29">
        <f>YEAR(tbl_Invoices[[#This Row],[Invoice_Date]])</f>
        <v>2021</v>
      </c>
      <c r="K29" s="1">
        <f>_xlfn.XLOOKUP(tbl_Invoices[[#This Row],[Customer_ID]], tbl_Customers[Customer_ID], tbl_Customers[Cohort_Month])</f>
        <v>44408</v>
      </c>
      <c r="L29" s="1" t="str">
        <f ca="1">_xlfn.XLOOKUP(tbl_Invoices[[#This Row],[Customer_ID]], tbl_Customers[Customer_ID], tbl_Customers[Age_Group])</f>
        <v>45–54</v>
      </c>
      <c r="M29" s="1" t="str">
        <f>_xlfn.XLOOKUP(tbl_Invoices[[#This Row],[Customer_ID]], tbl_Customers[Customer_ID], tbl_Customers[Region])</f>
        <v>International</v>
      </c>
      <c r="N29" s="1" t="str" cm="1">
        <f t="array" ref="N29">_xlfn.IFS(
   _xlfn.SINGLE(tbl_Invoices[Plan_ID])="P1","Basic",
   _xlfn.SINGLE(tbl_Invoices[Plan_ID])="P2","Standard",
   _xlfn.SINGLE(tbl_Invoices[Plan_ID])="P3","Premium"
)</f>
        <v>Premium</v>
      </c>
      <c r="O29" s="2">
        <f>IF(tbl_Invoices[[#This Row],[Revenue_Type]]="Churned",0,1)</f>
        <v>1</v>
      </c>
    </row>
    <row r="30" spans="1:15" x14ac:dyDescent="0.25">
      <c r="A30" t="s">
        <v>4786</v>
      </c>
      <c r="B30" t="s">
        <v>1133</v>
      </c>
      <c r="C30" t="s">
        <v>2915</v>
      </c>
      <c r="D30" s="1">
        <v>44201</v>
      </c>
      <c r="E30">
        <v>55</v>
      </c>
      <c r="F30" t="b">
        <v>1</v>
      </c>
      <c r="G30" t="s">
        <v>4545</v>
      </c>
      <c r="H30" t="s">
        <v>2031</v>
      </c>
      <c r="I30" s="1">
        <f>DATE(YEAR(tbl_Invoices[[#This Row],[Invoice_Date]]), MONTH(tbl_Invoices[[#This Row],[Invoice_Date]]), DAY(tbl_Invoices[[#This Row],[Invoice_Date]]))</f>
        <v>44201</v>
      </c>
      <c r="J30">
        <f>YEAR(tbl_Invoices[[#This Row],[Invoice_Date]])</f>
        <v>2021</v>
      </c>
      <c r="K30" s="1">
        <f>_xlfn.XLOOKUP(tbl_Invoices[[#This Row],[Customer_ID]], tbl_Customers[Customer_ID], tbl_Customers[Cohort_Month])</f>
        <v>44500</v>
      </c>
      <c r="L30" s="1" t="str">
        <f ca="1">_xlfn.XLOOKUP(tbl_Invoices[[#This Row],[Customer_ID]], tbl_Customers[Customer_ID], tbl_Customers[Age_Group])</f>
        <v>45–54</v>
      </c>
      <c r="M30" s="1" t="str">
        <f>_xlfn.XLOOKUP(tbl_Invoices[[#This Row],[Customer_ID]], tbl_Customers[Customer_ID], tbl_Customers[Region])</f>
        <v>South</v>
      </c>
      <c r="N30" s="1" t="str" cm="1">
        <f t="array" ref="N30">_xlfn.IFS(
   _xlfn.SINGLE(tbl_Invoices[Plan_ID])="P1","Basic",
   _xlfn.SINGLE(tbl_Invoices[Plan_ID])="P2","Standard",
   _xlfn.SINGLE(tbl_Invoices[Plan_ID])="P3","Premium"
)</f>
        <v>Premium</v>
      </c>
      <c r="O30" s="2">
        <f>IF(tbl_Invoices[[#This Row],[Revenue_Type]]="Churned",0,1)</f>
        <v>0</v>
      </c>
    </row>
    <row r="31" spans="1:15" x14ac:dyDescent="0.25">
      <c r="A31" t="s">
        <v>5004</v>
      </c>
      <c r="B31" t="s">
        <v>368</v>
      </c>
      <c r="C31" t="s">
        <v>3385</v>
      </c>
      <c r="D31" s="1">
        <v>44202</v>
      </c>
      <c r="E31">
        <v>25</v>
      </c>
      <c r="F31" t="b">
        <v>1</v>
      </c>
      <c r="G31" t="s">
        <v>4549</v>
      </c>
      <c r="H31" t="s">
        <v>2034</v>
      </c>
      <c r="I31" s="1">
        <f>DATE(YEAR(tbl_Invoices[[#This Row],[Invoice_Date]]), MONTH(tbl_Invoices[[#This Row],[Invoice_Date]]), DAY(tbl_Invoices[[#This Row],[Invoice_Date]]))</f>
        <v>44202</v>
      </c>
      <c r="J31">
        <f>YEAR(tbl_Invoices[[#This Row],[Invoice_Date]])</f>
        <v>2021</v>
      </c>
      <c r="K31" s="1">
        <f>_xlfn.XLOOKUP(tbl_Invoices[[#This Row],[Customer_ID]], tbl_Customers[Customer_ID], tbl_Customers[Cohort_Month])</f>
        <v>45046</v>
      </c>
      <c r="L31" s="1" t="str">
        <f ca="1">_xlfn.XLOOKUP(tbl_Invoices[[#This Row],[Customer_ID]], tbl_Customers[Customer_ID], tbl_Customers[Age_Group])</f>
        <v>35–44</v>
      </c>
      <c r="M31" s="1" t="str">
        <f>_xlfn.XLOOKUP(tbl_Invoices[[#This Row],[Customer_ID]], tbl_Customers[Customer_ID], tbl_Customers[Region])</f>
        <v>International</v>
      </c>
      <c r="N31" s="1" t="str" cm="1">
        <f t="array" ref="N31">_xlfn.IFS(
   _xlfn.SINGLE(tbl_Invoices[Plan_ID])="P1","Basic",
   _xlfn.SINGLE(tbl_Invoices[Plan_ID])="P2","Standard",
   _xlfn.SINGLE(tbl_Invoices[Plan_ID])="P3","Premium"
)</f>
        <v>Standard</v>
      </c>
      <c r="O31" s="2">
        <f>IF(tbl_Invoices[[#This Row],[Revenue_Type]]="Churned",0,1)</f>
        <v>1</v>
      </c>
    </row>
    <row r="32" spans="1:15" x14ac:dyDescent="0.25">
      <c r="A32" t="s">
        <v>7753</v>
      </c>
      <c r="B32" t="s">
        <v>603</v>
      </c>
      <c r="C32" t="s">
        <v>3905</v>
      </c>
      <c r="D32" s="1">
        <v>44202</v>
      </c>
      <c r="E32">
        <v>55</v>
      </c>
      <c r="F32" t="b">
        <v>1</v>
      </c>
      <c r="G32" t="s">
        <v>4538</v>
      </c>
      <c r="H32" t="s">
        <v>2031</v>
      </c>
      <c r="I32" s="1">
        <f>DATE(YEAR(tbl_Invoices[[#This Row],[Invoice_Date]]), MONTH(tbl_Invoices[[#This Row],[Invoice_Date]]), DAY(tbl_Invoices[[#This Row],[Invoice_Date]]))</f>
        <v>44202</v>
      </c>
      <c r="J32">
        <f>YEAR(tbl_Invoices[[#This Row],[Invoice_Date]])</f>
        <v>2021</v>
      </c>
      <c r="K32" s="1">
        <f>_xlfn.XLOOKUP(tbl_Invoices[[#This Row],[Customer_ID]], tbl_Customers[Customer_ID], tbl_Customers[Cohort_Month])</f>
        <v>44592</v>
      </c>
      <c r="L32" s="1" t="str">
        <f ca="1">_xlfn.XLOOKUP(tbl_Invoices[[#This Row],[Customer_ID]], tbl_Customers[Customer_ID], tbl_Customers[Age_Group])</f>
        <v>55+</v>
      </c>
      <c r="M32" s="1" t="str">
        <f>_xlfn.XLOOKUP(tbl_Invoices[[#This Row],[Customer_ID]], tbl_Customers[Customer_ID], tbl_Customers[Region])</f>
        <v>South</v>
      </c>
      <c r="N32" s="1" t="str" cm="1">
        <f t="array" ref="N32">_xlfn.IFS(
   _xlfn.SINGLE(tbl_Invoices[Plan_ID])="P1","Basic",
   _xlfn.SINGLE(tbl_Invoices[Plan_ID])="P2","Standard",
   _xlfn.SINGLE(tbl_Invoices[Plan_ID])="P3","Premium"
)</f>
        <v>Premium</v>
      </c>
      <c r="O32" s="2">
        <f>IF(tbl_Invoices[[#This Row],[Revenue_Type]]="Churned",0,1)</f>
        <v>1</v>
      </c>
    </row>
    <row r="33" spans="1:15" x14ac:dyDescent="0.25">
      <c r="A33" t="s">
        <v>9824</v>
      </c>
      <c r="B33" t="s">
        <v>634</v>
      </c>
      <c r="C33" t="s">
        <v>4471</v>
      </c>
      <c r="D33" s="1">
        <v>44202</v>
      </c>
      <c r="E33">
        <v>25</v>
      </c>
      <c r="F33" t="b">
        <v>1</v>
      </c>
      <c r="G33" t="s">
        <v>4545</v>
      </c>
      <c r="H33" t="s">
        <v>2034</v>
      </c>
      <c r="I33" s="1">
        <f>DATE(YEAR(tbl_Invoices[[#This Row],[Invoice_Date]]), MONTH(tbl_Invoices[[#This Row],[Invoice_Date]]), DAY(tbl_Invoices[[#This Row],[Invoice_Date]]))</f>
        <v>44202</v>
      </c>
      <c r="J33">
        <f>YEAR(tbl_Invoices[[#This Row],[Invoice_Date]])</f>
        <v>2021</v>
      </c>
      <c r="K33" s="1">
        <f>_xlfn.XLOOKUP(tbl_Invoices[[#This Row],[Customer_ID]], tbl_Customers[Customer_ID], tbl_Customers[Cohort_Month])</f>
        <v>45077</v>
      </c>
      <c r="L33" s="1" t="str">
        <f ca="1">_xlfn.XLOOKUP(tbl_Invoices[[#This Row],[Customer_ID]], tbl_Customers[Customer_ID], tbl_Customers[Age_Group])</f>
        <v>25–34</v>
      </c>
      <c r="M33" s="1" t="str">
        <f>_xlfn.XLOOKUP(tbl_Invoices[[#This Row],[Customer_ID]], tbl_Customers[Customer_ID], tbl_Customers[Region])</f>
        <v>South</v>
      </c>
      <c r="N33" s="1" t="str" cm="1">
        <f t="array" ref="N33">_xlfn.IFS(
   _xlfn.SINGLE(tbl_Invoices[Plan_ID])="P1","Basic",
   _xlfn.SINGLE(tbl_Invoices[Plan_ID])="P2","Standard",
   _xlfn.SINGLE(tbl_Invoices[Plan_ID])="P3","Premium"
)</f>
        <v>Standard</v>
      </c>
      <c r="O33" s="2">
        <f>IF(tbl_Invoices[[#This Row],[Revenue_Type]]="Churned",0,1)</f>
        <v>0</v>
      </c>
    </row>
    <row r="34" spans="1:15" x14ac:dyDescent="0.25">
      <c r="A34" t="s">
        <v>6004</v>
      </c>
      <c r="B34" t="s">
        <v>641</v>
      </c>
      <c r="C34" t="s">
        <v>3725</v>
      </c>
      <c r="D34" s="1">
        <v>44202</v>
      </c>
      <c r="E34">
        <v>12</v>
      </c>
      <c r="F34" t="b">
        <v>1</v>
      </c>
      <c r="G34" t="s">
        <v>4547</v>
      </c>
      <c r="H34" t="s">
        <v>2027</v>
      </c>
      <c r="I34" s="1">
        <f>DATE(YEAR(tbl_Invoices[[#This Row],[Invoice_Date]]), MONTH(tbl_Invoices[[#This Row],[Invoice_Date]]), DAY(tbl_Invoices[[#This Row],[Invoice_Date]]))</f>
        <v>44202</v>
      </c>
      <c r="J34">
        <f>YEAR(tbl_Invoices[[#This Row],[Invoice_Date]])</f>
        <v>2021</v>
      </c>
      <c r="K34" s="1">
        <f>_xlfn.XLOOKUP(tbl_Invoices[[#This Row],[Customer_ID]], tbl_Customers[Customer_ID], tbl_Customers[Cohort_Month])</f>
        <v>44408</v>
      </c>
      <c r="L34" s="1" t="str">
        <f ca="1">_xlfn.XLOOKUP(tbl_Invoices[[#This Row],[Customer_ID]], tbl_Customers[Customer_ID], tbl_Customers[Age_Group])</f>
        <v>25–34</v>
      </c>
      <c r="M34" s="1" t="str">
        <f>_xlfn.XLOOKUP(tbl_Invoices[[#This Row],[Customer_ID]], tbl_Customers[Customer_ID], tbl_Customers[Region])</f>
        <v>West</v>
      </c>
      <c r="N34" s="1" t="str" cm="1">
        <f t="array" ref="N34">_xlfn.IFS(
   _xlfn.SINGLE(tbl_Invoices[Plan_ID])="P1","Basic",
   _xlfn.SINGLE(tbl_Invoices[Plan_ID])="P2","Standard",
   _xlfn.SINGLE(tbl_Invoices[Plan_ID])="P3","Premium"
)</f>
        <v>Basic</v>
      </c>
      <c r="O34" s="2">
        <f>IF(tbl_Invoices[[#This Row],[Revenue_Type]]="Churned",0,1)</f>
        <v>1</v>
      </c>
    </row>
    <row r="35" spans="1:15" x14ac:dyDescent="0.25">
      <c r="A35" t="s">
        <v>8096</v>
      </c>
      <c r="B35" t="s">
        <v>734</v>
      </c>
      <c r="C35" t="s">
        <v>3165</v>
      </c>
      <c r="D35" s="1">
        <v>44202</v>
      </c>
      <c r="E35">
        <v>25</v>
      </c>
      <c r="F35" t="b">
        <v>1</v>
      </c>
      <c r="G35" t="s">
        <v>4549</v>
      </c>
      <c r="H35" t="s">
        <v>2034</v>
      </c>
      <c r="I35" s="1">
        <f>DATE(YEAR(tbl_Invoices[[#This Row],[Invoice_Date]]), MONTH(tbl_Invoices[[#This Row],[Invoice_Date]]), DAY(tbl_Invoices[[#This Row],[Invoice_Date]]))</f>
        <v>44202</v>
      </c>
      <c r="J35">
        <f>YEAR(tbl_Invoices[[#This Row],[Invoice_Date]])</f>
        <v>2021</v>
      </c>
      <c r="K35" s="1">
        <f>_xlfn.XLOOKUP(tbl_Invoices[[#This Row],[Customer_ID]], tbl_Customers[Customer_ID], tbl_Customers[Cohort_Month])</f>
        <v>44865</v>
      </c>
      <c r="L35" s="1" t="str">
        <f ca="1">_xlfn.XLOOKUP(tbl_Invoices[[#This Row],[Customer_ID]], tbl_Customers[Customer_ID], tbl_Customers[Age_Group])</f>
        <v>45–54</v>
      </c>
      <c r="M35" s="1" t="str">
        <f>_xlfn.XLOOKUP(tbl_Invoices[[#This Row],[Customer_ID]], tbl_Customers[Customer_ID], tbl_Customers[Region])</f>
        <v>South</v>
      </c>
      <c r="N35" s="1" t="str" cm="1">
        <f t="array" ref="N35">_xlfn.IFS(
   _xlfn.SINGLE(tbl_Invoices[Plan_ID])="P1","Basic",
   _xlfn.SINGLE(tbl_Invoices[Plan_ID])="P2","Standard",
   _xlfn.SINGLE(tbl_Invoices[Plan_ID])="P3","Premium"
)</f>
        <v>Standard</v>
      </c>
      <c r="O35" s="2">
        <f>IF(tbl_Invoices[[#This Row],[Revenue_Type]]="Churned",0,1)</f>
        <v>1</v>
      </c>
    </row>
    <row r="36" spans="1:15" x14ac:dyDescent="0.25">
      <c r="A36" t="s">
        <v>10225</v>
      </c>
      <c r="B36" t="s">
        <v>943</v>
      </c>
      <c r="C36" t="s">
        <v>4079</v>
      </c>
      <c r="D36" s="1">
        <v>44202</v>
      </c>
      <c r="E36">
        <v>12</v>
      </c>
      <c r="F36" t="b">
        <v>1</v>
      </c>
      <c r="G36" t="s">
        <v>4538</v>
      </c>
      <c r="H36" t="s">
        <v>2027</v>
      </c>
      <c r="I36" s="1">
        <f>DATE(YEAR(tbl_Invoices[[#This Row],[Invoice_Date]]), MONTH(tbl_Invoices[[#This Row],[Invoice_Date]]), DAY(tbl_Invoices[[#This Row],[Invoice_Date]]))</f>
        <v>44202</v>
      </c>
      <c r="J36">
        <f>YEAR(tbl_Invoices[[#This Row],[Invoice_Date]])</f>
        <v>2021</v>
      </c>
      <c r="K36" s="1">
        <f>_xlfn.XLOOKUP(tbl_Invoices[[#This Row],[Customer_ID]], tbl_Customers[Customer_ID], tbl_Customers[Cohort_Month])</f>
        <v>44408</v>
      </c>
      <c r="L36" s="1" t="str">
        <f ca="1">_xlfn.XLOOKUP(tbl_Invoices[[#This Row],[Customer_ID]], tbl_Customers[Customer_ID], tbl_Customers[Age_Group])</f>
        <v>45–54</v>
      </c>
      <c r="M36" s="1" t="str">
        <f>_xlfn.XLOOKUP(tbl_Invoices[[#This Row],[Customer_ID]], tbl_Customers[Customer_ID], tbl_Customers[Region])</f>
        <v>South</v>
      </c>
      <c r="N36" s="1" t="str" cm="1">
        <f t="array" ref="N36">_xlfn.IFS(
   _xlfn.SINGLE(tbl_Invoices[Plan_ID])="P1","Basic",
   _xlfn.SINGLE(tbl_Invoices[Plan_ID])="P2","Standard",
   _xlfn.SINGLE(tbl_Invoices[Plan_ID])="P3","Premium"
)</f>
        <v>Basic</v>
      </c>
      <c r="O36" s="2">
        <f>IF(tbl_Invoices[[#This Row],[Revenue_Type]]="Churned",0,1)</f>
        <v>1</v>
      </c>
    </row>
    <row r="37" spans="1:15" x14ac:dyDescent="0.25">
      <c r="A37" t="s">
        <v>5444</v>
      </c>
      <c r="B37" t="s">
        <v>1059</v>
      </c>
      <c r="C37" t="s">
        <v>3910</v>
      </c>
      <c r="D37" s="1">
        <v>44202</v>
      </c>
      <c r="E37">
        <v>55</v>
      </c>
      <c r="F37" t="b">
        <v>1</v>
      </c>
      <c r="G37" t="s">
        <v>4538</v>
      </c>
      <c r="H37" t="s">
        <v>2031</v>
      </c>
      <c r="I37" s="1">
        <f>DATE(YEAR(tbl_Invoices[[#This Row],[Invoice_Date]]), MONTH(tbl_Invoices[[#This Row],[Invoice_Date]]), DAY(tbl_Invoices[[#This Row],[Invoice_Date]]))</f>
        <v>44202</v>
      </c>
      <c r="J37">
        <f>YEAR(tbl_Invoices[[#This Row],[Invoice_Date]])</f>
        <v>2021</v>
      </c>
      <c r="K37" s="1">
        <f>_xlfn.XLOOKUP(tbl_Invoices[[#This Row],[Customer_ID]], tbl_Customers[Customer_ID], tbl_Customers[Cohort_Month])</f>
        <v>44439</v>
      </c>
      <c r="L37" s="1" t="str">
        <f ca="1">_xlfn.XLOOKUP(tbl_Invoices[[#This Row],[Customer_ID]], tbl_Customers[Customer_ID], tbl_Customers[Age_Group])</f>
        <v>25–34</v>
      </c>
      <c r="M37" s="1" t="str">
        <f>_xlfn.XLOOKUP(tbl_Invoices[[#This Row],[Customer_ID]], tbl_Customers[Customer_ID], tbl_Customers[Region])</f>
        <v>International</v>
      </c>
      <c r="N37" s="1" t="str" cm="1">
        <f t="array" ref="N37">_xlfn.IFS(
   _xlfn.SINGLE(tbl_Invoices[Plan_ID])="P1","Basic",
   _xlfn.SINGLE(tbl_Invoices[Plan_ID])="P2","Standard",
   _xlfn.SINGLE(tbl_Invoices[Plan_ID])="P3","Premium"
)</f>
        <v>Premium</v>
      </c>
      <c r="O37" s="2">
        <f>IF(tbl_Invoices[[#This Row],[Revenue_Type]]="Churned",0,1)</f>
        <v>1</v>
      </c>
    </row>
    <row r="38" spans="1:15" x14ac:dyDescent="0.25">
      <c r="A38" t="s">
        <v>9575</v>
      </c>
      <c r="B38" t="s">
        <v>1160</v>
      </c>
      <c r="C38" t="s">
        <v>2880</v>
      </c>
      <c r="D38" s="1">
        <v>44202</v>
      </c>
      <c r="E38">
        <v>25</v>
      </c>
      <c r="F38" t="b">
        <v>1</v>
      </c>
      <c r="G38" t="s">
        <v>4538</v>
      </c>
      <c r="H38" t="s">
        <v>2034</v>
      </c>
      <c r="I38" s="1">
        <f>DATE(YEAR(tbl_Invoices[[#This Row],[Invoice_Date]]), MONTH(tbl_Invoices[[#This Row],[Invoice_Date]]), DAY(tbl_Invoices[[#This Row],[Invoice_Date]]))</f>
        <v>44202</v>
      </c>
      <c r="J38">
        <f>YEAR(tbl_Invoices[[#This Row],[Invoice_Date]])</f>
        <v>2021</v>
      </c>
      <c r="K38" s="1">
        <f>_xlfn.XLOOKUP(tbl_Invoices[[#This Row],[Customer_ID]], tbl_Customers[Customer_ID], tbl_Customers[Cohort_Month])</f>
        <v>44804</v>
      </c>
      <c r="L38" s="1" t="str">
        <f ca="1">_xlfn.XLOOKUP(tbl_Invoices[[#This Row],[Customer_ID]], tbl_Customers[Customer_ID], tbl_Customers[Age_Group])</f>
        <v>35–44</v>
      </c>
      <c r="M38" s="1" t="str">
        <f>_xlfn.XLOOKUP(tbl_Invoices[[#This Row],[Customer_ID]], tbl_Customers[Customer_ID], tbl_Customers[Region])</f>
        <v>West</v>
      </c>
      <c r="N38" s="1" t="str" cm="1">
        <f t="array" ref="N38">_xlfn.IFS(
   _xlfn.SINGLE(tbl_Invoices[Plan_ID])="P1","Basic",
   _xlfn.SINGLE(tbl_Invoices[Plan_ID])="P2","Standard",
   _xlfn.SINGLE(tbl_Invoices[Plan_ID])="P3","Premium"
)</f>
        <v>Standard</v>
      </c>
      <c r="O38" s="2">
        <f>IF(tbl_Invoices[[#This Row],[Revenue_Type]]="Churned",0,1)</f>
        <v>1</v>
      </c>
    </row>
    <row r="39" spans="1:15" x14ac:dyDescent="0.25">
      <c r="A39" t="s">
        <v>4678</v>
      </c>
      <c r="B39" t="s">
        <v>1328</v>
      </c>
      <c r="C39" t="s">
        <v>3080</v>
      </c>
      <c r="D39" s="1">
        <v>44202</v>
      </c>
      <c r="E39">
        <v>12</v>
      </c>
      <c r="F39" t="b">
        <v>1</v>
      </c>
      <c r="G39" t="s">
        <v>4549</v>
      </c>
      <c r="H39" t="s">
        <v>2027</v>
      </c>
      <c r="I39" s="1">
        <f>DATE(YEAR(tbl_Invoices[[#This Row],[Invoice_Date]]), MONTH(tbl_Invoices[[#This Row],[Invoice_Date]]), DAY(tbl_Invoices[[#This Row],[Invoice_Date]]))</f>
        <v>44202</v>
      </c>
      <c r="J39">
        <f>YEAR(tbl_Invoices[[#This Row],[Invoice_Date]])</f>
        <v>2021</v>
      </c>
      <c r="K39" s="1">
        <f>_xlfn.XLOOKUP(tbl_Invoices[[#This Row],[Customer_ID]], tbl_Customers[Customer_ID], tbl_Customers[Cohort_Month])</f>
        <v>45077</v>
      </c>
      <c r="L39" s="1" t="str">
        <f ca="1">_xlfn.XLOOKUP(tbl_Invoices[[#This Row],[Customer_ID]], tbl_Customers[Customer_ID], tbl_Customers[Age_Group])</f>
        <v>35–44</v>
      </c>
      <c r="M39" s="1" t="str">
        <f>_xlfn.XLOOKUP(tbl_Invoices[[#This Row],[Customer_ID]], tbl_Customers[Customer_ID], tbl_Customers[Region])</f>
        <v>East</v>
      </c>
      <c r="N39" s="1" t="str" cm="1">
        <f t="array" ref="N39">_xlfn.IFS(
   _xlfn.SINGLE(tbl_Invoices[Plan_ID])="P1","Basic",
   _xlfn.SINGLE(tbl_Invoices[Plan_ID])="P2","Standard",
   _xlfn.SINGLE(tbl_Invoices[Plan_ID])="P3","Premium"
)</f>
        <v>Basic</v>
      </c>
      <c r="O39" s="2">
        <f>IF(tbl_Invoices[[#This Row],[Revenue_Type]]="Churned",0,1)</f>
        <v>1</v>
      </c>
    </row>
    <row r="40" spans="1:15" x14ac:dyDescent="0.25">
      <c r="A40" t="s">
        <v>4823</v>
      </c>
      <c r="B40" t="s">
        <v>1508</v>
      </c>
      <c r="C40" t="s">
        <v>2286</v>
      </c>
      <c r="D40" s="1">
        <v>44202</v>
      </c>
      <c r="E40">
        <v>12</v>
      </c>
      <c r="F40" t="b">
        <v>1</v>
      </c>
      <c r="G40" t="s">
        <v>4549</v>
      </c>
      <c r="H40" t="s">
        <v>2027</v>
      </c>
      <c r="I40" s="1">
        <f>DATE(YEAR(tbl_Invoices[[#This Row],[Invoice_Date]]), MONTH(tbl_Invoices[[#This Row],[Invoice_Date]]), DAY(tbl_Invoices[[#This Row],[Invoice_Date]]))</f>
        <v>44202</v>
      </c>
      <c r="J40">
        <f>YEAR(tbl_Invoices[[#This Row],[Invoice_Date]])</f>
        <v>2021</v>
      </c>
      <c r="K40" s="1">
        <f>_xlfn.XLOOKUP(tbl_Invoices[[#This Row],[Customer_ID]], tbl_Customers[Customer_ID], tbl_Customers[Cohort_Month])</f>
        <v>45077</v>
      </c>
      <c r="L40" s="1" t="str">
        <f ca="1">_xlfn.XLOOKUP(tbl_Invoices[[#This Row],[Customer_ID]], tbl_Customers[Customer_ID], tbl_Customers[Age_Group])</f>
        <v>25–34</v>
      </c>
      <c r="M40" s="1" t="str">
        <f>_xlfn.XLOOKUP(tbl_Invoices[[#This Row],[Customer_ID]], tbl_Customers[Customer_ID], tbl_Customers[Region])</f>
        <v>South</v>
      </c>
      <c r="N40" s="1" t="str" cm="1">
        <f t="array" ref="N40">_xlfn.IFS(
   _xlfn.SINGLE(tbl_Invoices[Plan_ID])="P1","Basic",
   _xlfn.SINGLE(tbl_Invoices[Plan_ID])="P2","Standard",
   _xlfn.SINGLE(tbl_Invoices[Plan_ID])="P3","Premium"
)</f>
        <v>Basic</v>
      </c>
      <c r="O40" s="2">
        <f>IF(tbl_Invoices[[#This Row],[Revenue_Type]]="Churned",0,1)</f>
        <v>1</v>
      </c>
    </row>
    <row r="41" spans="1:15" x14ac:dyDescent="0.25">
      <c r="A41" t="s">
        <v>8140</v>
      </c>
      <c r="B41" t="s">
        <v>1576</v>
      </c>
      <c r="C41" t="s">
        <v>3147</v>
      </c>
      <c r="D41" s="1">
        <v>44202</v>
      </c>
      <c r="E41">
        <v>12</v>
      </c>
      <c r="F41" t="b">
        <v>1</v>
      </c>
      <c r="G41" t="s">
        <v>4547</v>
      </c>
      <c r="H41" t="s">
        <v>2027</v>
      </c>
      <c r="I41" s="1">
        <f>DATE(YEAR(tbl_Invoices[[#This Row],[Invoice_Date]]), MONTH(tbl_Invoices[[#This Row],[Invoice_Date]]), DAY(tbl_Invoices[[#This Row],[Invoice_Date]]))</f>
        <v>44202</v>
      </c>
      <c r="J41">
        <f>YEAR(tbl_Invoices[[#This Row],[Invoice_Date]])</f>
        <v>2021</v>
      </c>
      <c r="K41" s="1">
        <f>_xlfn.XLOOKUP(tbl_Invoices[[#This Row],[Customer_ID]], tbl_Customers[Customer_ID], tbl_Customers[Cohort_Month])</f>
        <v>44681</v>
      </c>
      <c r="L41" s="1" t="str">
        <f ca="1">_xlfn.XLOOKUP(tbl_Invoices[[#This Row],[Customer_ID]], tbl_Customers[Customer_ID], tbl_Customers[Age_Group])</f>
        <v>35–44</v>
      </c>
      <c r="M41" s="1" t="str">
        <f>_xlfn.XLOOKUP(tbl_Invoices[[#This Row],[Customer_ID]], tbl_Customers[Customer_ID], tbl_Customers[Region])</f>
        <v>International</v>
      </c>
      <c r="N41" s="1" t="str" cm="1">
        <f t="array" ref="N41">_xlfn.IFS(
   _xlfn.SINGLE(tbl_Invoices[Plan_ID])="P1","Basic",
   _xlfn.SINGLE(tbl_Invoices[Plan_ID])="P2","Standard",
   _xlfn.SINGLE(tbl_Invoices[Plan_ID])="P3","Premium"
)</f>
        <v>Basic</v>
      </c>
      <c r="O41" s="2">
        <f>IF(tbl_Invoices[[#This Row],[Revenue_Type]]="Churned",0,1)</f>
        <v>1</v>
      </c>
    </row>
    <row r="42" spans="1:15" x14ac:dyDescent="0.25">
      <c r="A42" t="s">
        <v>10397</v>
      </c>
      <c r="B42" t="s">
        <v>603</v>
      </c>
      <c r="C42" t="s">
        <v>3905</v>
      </c>
      <c r="D42" s="1">
        <v>44203</v>
      </c>
      <c r="E42">
        <v>55</v>
      </c>
      <c r="F42" t="b">
        <v>1</v>
      </c>
      <c r="G42" t="s">
        <v>4547</v>
      </c>
      <c r="H42" t="s">
        <v>2031</v>
      </c>
      <c r="I42" s="1">
        <f>DATE(YEAR(tbl_Invoices[[#This Row],[Invoice_Date]]), MONTH(tbl_Invoices[[#This Row],[Invoice_Date]]), DAY(tbl_Invoices[[#This Row],[Invoice_Date]]))</f>
        <v>44203</v>
      </c>
      <c r="J42">
        <f>YEAR(tbl_Invoices[[#This Row],[Invoice_Date]])</f>
        <v>2021</v>
      </c>
      <c r="K42" s="1">
        <f>_xlfn.XLOOKUP(tbl_Invoices[[#This Row],[Customer_ID]], tbl_Customers[Customer_ID], tbl_Customers[Cohort_Month])</f>
        <v>44592</v>
      </c>
      <c r="L42" s="1" t="str">
        <f ca="1">_xlfn.XLOOKUP(tbl_Invoices[[#This Row],[Customer_ID]], tbl_Customers[Customer_ID], tbl_Customers[Age_Group])</f>
        <v>55+</v>
      </c>
      <c r="M42" s="1" t="str">
        <f>_xlfn.XLOOKUP(tbl_Invoices[[#This Row],[Customer_ID]], tbl_Customers[Customer_ID], tbl_Customers[Region])</f>
        <v>South</v>
      </c>
      <c r="N42" s="1" t="str" cm="1">
        <f t="array" ref="N42">_xlfn.IFS(
   _xlfn.SINGLE(tbl_Invoices[Plan_ID])="P1","Basic",
   _xlfn.SINGLE(tbl_Invoices[Plan_ID])="P2","Standard",
   _xlfn.SINGLE(tbl_Invoices[Plan_ID])="P3","Premium"
)</f>
        <v>Premium</v>
      </c>
      <c r="O42" s="2">
        <f>IF(tbl_Invoices[[#This Row],[Revenue_Type]]="Churned",0,1)</f>
        <v>1</v>
      </c>
    </row>
    <row r="43" spans="1:15" x14ac:dyDescent="0.25">
      <c r="A43" t="s">
        <v>6993</v>
      </c>
      <c r="B43" t="s">
        <v>958</v>
      </c>
      <c r="C43" t="s">
        <v>3569</v>
      </c>
      <c r="D43" s="1">
        <v>44203</v>
      </c>
      <c r="E43">
        <v>12</v>
      </c>
      <c r="F43" t="b">
        <v>1</v>
      </c>
      <c r="G43" t="s">
        <v>4549</v>
      </c>
      <c r="H43" t="s">
        <v>2027</v>
      </c>
      <c r="I43" s="1">
        <f>DATE(YEAR(tbl_Invoices[[#This Row],[Invoice_Date]]), MONTH(tbl_Invoices[[#This Row],[Invoice_Date]]), DAY(tbl_Invoices[[#This Row],[Invoice_Date]]))</f>
        <v>44203</v>
      </c>
      <c r="J43">
        <f>YEAR(tbl_Invoices[[#This Row],[Invoice_Date]])</f>
        <v>2021</v>
      </c>
      <c r="K43" s="1">
        <f>_xlfn.XLOOKUP(tbl_Invoices[[#This Row],[Customer_ID]], tbl_Customers[Customer_ID], tbl_Customers[Cohort_Month])</f>
        <v>44985</v>
      </c>
      <c r="L43" s="1" t="str">
        <f ca="1">_xlfn.XLOOKUP(tbl_Invoices[[#This Row],[Customer_ID]], tbl_Customers[Customer_ID], tbl_Customers[Age_Group])</f>
        <v>25–34</v>
      </c>
      <c r="M43" s="1" t="str">
        <f>_xlfn.XLOOKUP(tbl_Invoices[[#This Row],[Customer_ID]], tbl_Customers[Customer_ID], tbl_Customers[Region])</f>
        <v>West</v>
      </c>
      <c r="N43" s="1" t="str" cm="1">
        <f t="array" ref="N43">_xlfn.IFS(
   _xlfn.SINGLE(tbl_Invoices[Plan_ID])="P1","Basic",
   _xlfn.SINGLE(tbl_Invoices[Plan_ID])="P2","Standard",
   _xlfn.SINGLE(tbl_Invoices[Plan_ID])="P3","Premium"
)</f>
        <v>Basic</v>
      </c>
      <c r="O43" s="2">
        <f>IF(tbl_Invoices[[#This Row],[Revenue_Type]]="Churned",0,1)</f>
        <v>1</v>
      </c>
    </row>
    <row r="44" spans="1:15" x14ac:dyDescent="0.25">
      <c r="A44" t="s">
        <v>6233</v>
      </c>
      <c r="B44" t="s">
        <v>1028</v>
      </c>
      <c r="C44" t="s">
        <v>2533</v>
      </c>
      <c r="D44" s="1">
        <v>44203</v>
      </c>
      <c r="E44">
        <v>25</v>
      </c>
      <c r="F44" t="b">
        <v>1</v>
      </c>
      <c r="G44" t="s">
        <v>4538</v>
      </c>
      <c r="H44" t="s">
        <v>2034</v>
      </c>
      <c r="I44" s="1">
        <f>DATE(YEAR(tbl_Invoices[[#This Row],[Invoice_Date]]), MONTH(tbl_Invoices[[#This Row],[Invoice_Date]]), DAY(tbl_Invoices[[#This Row],[Invoice_Date]]))</f>
        <v>44203</v>
      </c>
      <c r="J44">
        <f>YEAR(tbl_Invoices[[#This Row],[Invoice_Date]])</f>
        <v>2021</v>
      </c>
      <c r="K44" s="1">
        <f>_xlfn.XLOOKUP(tbl_Invoices[[#This Row],[Customer_ID]], tbl_Customers[Customer_ID], tbl_Customers[Cohort_Month])</f>
        <v>45046</v>
      </c>
      <c r="L44" s="1" t="str">
        <f ca="1">_xlfn.XLOOKUP(tbl_Invoices[[#This Row],[Customer_ID]], tbl_Customers[Customer_ID], tbl_Customers[Age_Group])</f>
        <v>25–34</v>
      </c>
      <c r="M44" s="1" t="str">
        <f>_xlfn.XLOOKUP(tbl_Invoices[[#This Row],[Customer_ID]], tbl_Customers[Customer_ID], tbl_Customers[Region])</f>
        <v>East</v>
      </c>
      <c r="N44" s="1" t="str" cm="1">
        <f t="array" ref="N44">_xlfn.IFS(
   _xlfn.SINGLE(tbl_Invoices[Plan_ID])="P1","Basic",
   _xlfn.SINGLE(tbl_Invoices[Plan_ID])="P2","Standard",
   _xlfn.SINGLE(tbl_Invoices[Plan_ID])="P3","Premium"
)</f>
        <v>Standard</v>
      </c>
      <c r="O44" s="2">
        <f>IF(tbl_Invoices[[#This Row],[Revenue_Type]]="Churned",0,1)</f>
        <v>1</v>
      </c>
    </row>
    <row r="45" spans="1:15" x14ac:dyDescent="0.25">
      <c r="A45" t="s">
        <v>10346</v>
      </c>
      <c r="B45" t="s">
        <v>1085</v>
      </c>
      <c r="C45" t="s">
        <v>3053</v>
      </c>
      <c r="D45" s="1">
        <v>44203</v>
      </c>
      <c r="E45">
        <v>25</v>
      </c>
      <c r="F45" t="b">
        <v>1</v>
      </c>
      <c r="G45" t="s">
        <v>4549</v>
      </c>
      <c r="H45" t="s">
        <v>2034</v>
      </c>
      <c r="I45" s="1">
        <f>DATE(YEAR(tbl_Invoices[[#This Row],[Invoice_Date]]), MONTH(tbl_Invoices[[#This Row],[Invoice_Date]]), DAY(tbl_Invoices[[#This Row],[Invoice_Date]]))</f>
        <v>44203</v>
      </c>
      <c r="J45">
        <f>YEAR(tbl_Invoices[[#This Row],[Invoice_Date]])</f>
        <v>2021</v>
      </c>
      <c r="K45" s="1">
        <f>_xlfn.XLOOKUP(tbl_Invoices[[#This Row],[Customer_ID]], tbl_Customers[Customer_ID], tbl_Customers[Cohort_Month])</f>
        <v>44681</v>
      </c>
      <c r="L45" s="1" t="str">
        <f ca="1">_xlfn.XLOOKUP(tbl_Invoices[[#This Row],[Customer_ID]], tbl_Customers[Customer_ID], tbl_Customers[Age_Group])</f>
        <v>45–54</v>
      </c>
      <c r="M45" s="1" t="str">
        <f>_xlfn.XLOOKUP(tbl_Invoices[[#This Row],[Customer_ID]], tbl_Customers[Customer_ID], tbl_Customers[Region])</f>
        <v>Midwest</v>
      </c>
      <c r="N45" s="1" t="str" cm="1">
        <f t="array" ref="N45">_xlfn.IFS(
   _xlfn.SINGLE(tbl_Invoices[Plan_ID])="P1","Basic",
   _xlfn.SINGLE(tbl_Invoices[Plan_ID])="P2","Standard",
   _xlfn.SINGLE(tbl_Invoices[Plan_ID])="P3","Premium"
)</f>
        <v>Standard</v>
      </c>
      <c r="O45" s="2">
        <f>IF(tbl_Invoices[[#This Row],[Revenue_Type]]="Churned",0,1)</f>
        <v>1</v>
      </c>
    </row>
    <row r="46" spans="1:15" x14ac:dyDescent="0.25">
      <c r="A46" t="s">
        <v>7205</v>
      </c>
      <c r="B46" t="s">
        <v>1612</v>
      </c>
      <c r="C46" t="s">
        <v>3609</v>
      </c>
      <c r="D46" s="1">
        <v>44203</v>
      </c>
      <c r="E46">
        <v>12</v>
      </c>
      <c r="F46" t="b">
        <v>1</v>
      </c>
      <c r="G46" t="s">
        <v>4540</v>
      </c>
      <c r="H46" t="s">
        <v>2027</v>
      </c>
      <c r="I46" s="1">
        <f>DATE(YEAR(tbl_Invoices[[#This Row],[Invoice_Date]]), MONTH(tbl_Invoices[[#This Row],[Invoice_Date]]), DAY(tbl_Invoices[[#This Row],[Invoice_Date]]))</f>
        <v>44203</v>
      </c>
      <c r="J46">
        <f>YEAR(tbl_Invoices[[#This Row],[Invoice_Date]])</f>
        <v>2021</v>
      </c>
      <c r="K46" s="1">
        <f>_xlfn.XLOOKUP(tbl_Invoices[[#This Row],[Customer_ID]], tbl_Customers[Customer_ID], tbl_Customers[Cohort_Month])</f>
        <v>45046</v>
      </c>
      <c r="L46" s="1" t="str">
        <f ca="1">_xlfn.XLOOKUP(tbl_Invoices[[#This Row],[Customer_ID]], tbl_Customers[Customer_ID], tbl_Customers[Age_Group])</f>
        <v>25–34</v>
      </c>
      <c r="M46" s="1" t="str">
        <f>_xlfn.XLOOKUP(tbl_Invoices[[#This Row],[Customer_ID]], tbl_Customers[Customer_ID], tbl_Customers[Region])</f>
        <v>International</v>
      </c>
      <c r="N46" s="1" t="str" cm="1">
        <f t="array" ref="N46">_xlfn.IFS(
   _xlfn.SINGLE(tbl_Invoices[Plan_ID])="P1","Basic",
   _xlfn.SINGLE(tbl_Invoices[Plan_ID])="P2","Standard",
   _xlfn.SINGLE(tbl_Invoices[Plan_ID])="P3","Premium"
)</f>
        <v>Basic</v>
      </c>
      <c r="O46" s="2">
        <f>IF(tbl_Invoices[[#This Row],[Revenue_Type]]="Churned",0,1)</f>
        <v>1</v>
      </c>
    </row>
    <row r="47" spans="1:15" x14ac:dyDescent="0.25">
      <c r="A47" t="s">
        <v>8089</v>
      </c>
      <c r="B47" t="s">
        <v>1792</v>
      </c>
      <c r="C47" t="s">
        <v>2895</v>
      </c>
      <c r="D47" s="1">
        <v>44203</v>
      </c>
      <c r="E47">
        <v>25</v>
      </c>
      <c r="F47" t="b">
        <v>1</v>
      </c>
      <c r="G47" t="s">
        <v>4540</v>
      </c>
      <c r="H47" t="s">
        <v>2034</v>
      </c>
      <c r="I47" s="1">
        <f>DATE(YEAR(tbl_Invoices[[#This Row],[Invoice_Date]]), MONTH(tbl_Invoices[[#This Row],[Invoice_Date]]), DAY(tbl_Invoices[[#This Row],[Invoice_Date]]))</f>
        <v>44203</v>
      </c>
      <c r="J47">
        <f>YEAR(tbl_Invoices[[#This Row],[Invoice_Date]])</f>
        <v>2021</v>
      </c>
      <c r="K47" s="1">
        <f>_xlfn.XLOOKUP(tbl_Invoices[[#This Row],[Customer_ID]], tbl_Customers[Customer_ID], tbl_Customers[Cohort_Month])</f>
        <v>44316</v>
      </c>
      <c r="L47" s="1" t="str">
        <f ca="1">_xlfn.XLOOKUP(tbl_Invoices[[#This Row],[Customer_ID]], tbl_Customers[Customer_ID], tbl_Customers[Age_Group])</f>
        <v>35–44</v>
      </c>
      <c r="M47" s="1" t="str">
        <f>_xlfn.XLOOKUP(tbl_Invoices[[#This Row],[Customer_ID]], tbl_Customers[Customer_ID], tbl_Customers[Region])</f>
        <v>South</v>
      </c>
      <c r="N47" s="1" t="str" cm="1">
        <f t="array" ref="N47">_xlfn.IFS(
   _xlfn.SINGLE(tbl_Invoices[Plan_ID])="P1","Basic",
   _xlfn.SINGLE(tbl_Invoices[Plan_ID])="P2","Standard",
   _xlfn.SINGLE(tbl_Invoices[Plan_ID])="P3","Premium"
)</f>
        <v>Standard</v>
      </c>
      <c r="O47" s="2">
        <f>IF(tbl_Invoices[[#This Row],[Revenue_Type]]="Churned",0,1)</f>
        <v>1</v>
      </c>
    </row>
    <row r="48" spans="1:15" x14ac:dyDescent="0.25">
      <c r="A48" t="s">
        <v>5284</v>
      </c>
      <c r="B48" t="s">
        <v>1813</v>
      </c>
      <c r="C48" t="s">
        <v>3024</v>
      </c>
      <c r="D48" s="1">
        <v>44203</v>
      </c>
      <c r="E48">
        <v>55</v>
      </c>
      <c r="F48" t="b">
        <v>1</v>
      </c>
      <c r="G48" t="s">
        <v>4545</v>
      </c>
      <c r="H48" t="s">
        <v>2031</v>
      </c>
      <c r="I48" s="1">
        <f>DATE(YEAR(tbl_Invoices[[#This Row],[Invoice_Date]]), MONTH(tbl_Invoices[[#This Row],[Invoice_Date]]), DAY(tbl_Invoices[[#This Row],[Invoice_Date]]))</f>
        <v>44203</v>
      </c>
      <c r="J48">
        <f>YEAR(tbl_Invoices[[#This Row],[Invoice_Date]])</f>
        <v>2021</v>
      </c>
      <c r="K48" s="1">
        <f>_xlfn.XLOOKUP(tbl_Invoices[[#This Row],[Customer_ID]], tbl_Customers[Customer_ID], tbl_Customers[Cohort_Month])</f>
        <v>44439</v>
      </c>
      <c r="L48" s="1" t="str">
        <f ca="1">_xlfn.XLOOKUP(tbl_Invoices[[#This Row],[Customer_ID]], tbl_Customers[Customer_ID], tbl_Customers[Age_Group])</f>
        <v>25–34</v>
      </c>
      <c r="M48" s="1" t="str">
        <f>_xlfn.XLOOKUP(tbl_Invoices[[#This Row],[Customer_ID]], tbl_Customers[Customer_ID], tbl_Customers[Region])</f>
        <v>East</v>
      </c>
      <c r="N48" s="1" t="str" cm="1">
        <f t="array" ref="N48">_xlfn.IFS(
   _xlfn.SINGLE(tbl_Invoices[Plan_ID])="P1","Basic",
   _xlfn.SINGLE(tbl_Invoices[Plan_ID])="P2","Standard",
   _xlfn.SINGLE(tbl_Invoices[Plan_ID])="P3","Premium"
)</f>
        <v>Premium</v>
      </c>
      <c r="O48" s="2">
        <f>IF(tbl_Invoices[[#This Row],[Revenue_Type]]="Churned",0,1)</f>
        <v>0</v>
      </c>
    </row>
    <row r="49" spans="1:15" x14ac:dyDescent="0.25">
      <c r="A49" t="s">
        <v>6635</v>
      </c>
      <c r="B49" t="s">
        <v>298</v>
      </c>
      <c r="C49" t="s">
        <v>2144</v>
      </c>
      <c r="D49" s="1">
        <v>44204</v>
      </c>
      <c r="E49">
        <v>12</v>
      </c>
      <c r="F49" t="b">
        <v>1</v>
      </c>
      <c r="G49" t="s">
        <v>4545</v>
      </c>
      <c r="H49" t="s">
        <v>2027</v>
      </c>
      <c r="I49" s="1">
        <f>DATE(YEAR(tbl_Invoices[[#This Row],[Invoice_Date]]), MONTH(tbl_Invoices[[#This Row],[Invoice_Date]]), DAY(tbl_Invoices[[#This Row],[Invoice_Date]]))</f>
        <v>44204</v>
      </c>
      <c r="J49">
        <f>YEAR(tbl_Invoices[[#This Row],[Invoice_Date]])</f>
        <v>2021</v>
      </c>
      <c r="K49" s="1">
        <f>_xlfn.XLOOKUP(tbl_Invoices[[#This Row],[Customer_ID]], tbl_Customers[Customer_ID], tbl_Customers[Cohort_Month])</f>
        <v>44804</v>
      </c>
      <c r="L49" s="1" t="str">
        <f ca="1">_xlfn.XLOOKUP(tbl_Invoices[[#This Row],[Customer_ID]], tbl_Customers[Customer_ID], tbl_Customers[Age_Group])</f>
        <v>25–34</v>
      </c>
      <c r="M49" s="1" t="str">
        <f>_xlfn.XLOOKUP(tbl_Invoices[[#This Row],[Customer_ID]], tbl_Customers[Customer_ID], tbl_Customers[Region])</f>
        <v>South</v>
      </c>
      <c r="N49" s="1" t="str" cm="1">
        <f t="array" ref="N49">_xlfn.IFS(
   _xlfn.SINGLE(tbl_Invoices[Plan_ID])="P1","Basic",
   _xlfn.SINGLE(tbl_Invoices[Plan_ID])="P2","Standard",
   _xlfn.SINGLE(tbl_Invoices[Plan_ID])="P3","Premium"
)</f>
        <v>Basic</v>
      </c>
      <c r="O49" s="2">
        <f>IF(tbl_Invoices[[#This Row],[Revenue_Type]]="Churned",0,1)</f>
        <v>0</v>
      </c>
    </row>
    <row r="50" spans="1:15" x14ac:dyDescent="0.25">
      <c r="A50" t="s">
        <v>8114</v>
      </c>
      <c r="B50" t="s">
        <v>956</v>
      </c>
      <c r="C50" t="s">
        <v>4263</v>
      </c>
      <c r="D50" s="1">
        <v>44204</v>
      </c>
      <c r="E50">
        <v>25</v>
      </c>
      <c r="F50" t="b">
        <v>1</v>
      </c>
      <c r="G50" t="s">
        <v>4545</v>
      </c>
      <c r="H50" t="s">
        <v>2034</v>
      </c>
      <c r="I50" s="1">
        <f>DATE(YEAR(tbl_Invoices[[#This Row],[Invoice_Date]]), MONTH(tbl_Invoices[[#This Row],[Invoice_Date]]), DAY(tbl_Invoices[[#This Row],[Invoice_Date]]))</f>
        <v>44204</v>
      </c>
      <c r="J50">
        <f>YEAR(tbl_Invoices[[#This Row],[Invoice_Date]])</f>
        <v>2021</v>
      </c>
      <c r="K50" s="1">
        <f>_xlfn.XLOOKUP(tbl_Invoices[[#This Row],[Customer_ID]], tbl_Customers[Customer_ID], tbl_Customers[Cohort_Month])</f>
        <v>44926</v>
      </c>
      <c r="L50" s="1" t="str">
        <f ca="1">_xlfn.XLOOKUP(tbl_Invoices[[#This Row],[Customer_ID]], tbl_Customers[Customer_ID], tbl_Customers[Age_Group])</f>
        <v>18–24</v>
      </c>
      <c r="M50" s="1" t="str">
        <f>_xlfn.XLOOKUP(tbl_Invoices[[#This Row],[Customer_ID]], tbl_Customers[Customer_ID], tbl_Customers[Region])</f>
        <v>Midwest</v>
      </c>
      <c r="N50" s="1" t="str" cm="1">
        <f t="array" ref="N50">_xlfn.IFS(
   _xlfn.SINGLE(tbl_Invoices[Plan_ID])="P1","Basic",
   _xlfn.SINGLE(tbl_Invoices[Plan_ID])="P2","Standard",
   _xlfn.SINGLE(tbl_Invoices[Plan_ID])="P3","Premium"
)</f>
        <v>Standard</v>
      </c>
      <c r="O50" s="2">
        <f>IF(tbl_Invoices[[#This Row],[Revenue_Type]]="Churned",0,1)</f>
        <v>0</v>
      </c>
    </row>
    <row r="51" spans="1:15" x14ac:dyDescent="0.25">
      <c r="A51" t="s">
        <v>8021</v>
      </c>
      <c r="B51" t="s">
        <v>1134</v>
      </c>
      <c r="C51" t="s">
        <v>2205</v>
      </c>
      <c r="D51" s="1">
        <v>44204</v>
      </c>
      <c r="E51">
        <v>25</v>
      </c>
      <c r="F51" t="b">
        <v>1</v>
      </c>
      <c r="G51" t="s">
        <v>4538</v>
      </c>
      <c r="H51" t="s">
        <v>2034</v>
      </c>
      <c r="I51" s="1">
        <f>DATE(YEAR(tbl_Invoices[[#This Row],[Invoice_Date]]), MONTH(tbl_Invoices[[#This Row],[Invoice_Date]]), DAY(tbl_Invoices[[#This Row],[Invoice_Date]]))</f>
        <v>44204</v>
      </c>
      <c r="J51">
        <f>YEAR(tbl_Invoices[[#This Row],[Invoice_Date]])</f>
        <v>2021</v>
      </c>
      <c r="K51" s="1">
        <f>_xlfn.XLOOKUP(tbl_Invoices[[#This Row],[Customer_ID]], tbl_Customers[Customer_ID], tbl_Customers[Cohort_Month])</f>
        <v>44316</v>
      </c>
      <c r="L51" s="1" t="str">
        <f ca="1">_xlfn.XLOOKUP(tbl_Invoices[[#This Row],[Customer_ID]], tbl_Customers[Customer_ID], tbl_Customers[Age_Group])</f>
        <v>25–34</v>
      </c>
      <c r="M51" s="1" t="str">
        <f>_xlfn.XLOOKUP(tbl_Invoices[[#This Row],[Customer_ID]], tbl_Customers[Customer_ID], tbl_Customers[Region])</f>
        <v>International</v>
      </c>
      <c r="N51" s="1" t="str" cm="1">
        <f t="array" ref="N51">_xlfn.IFS(
   _xlfn.SINGLE(tbl_Invoices[Plan_ID])="P1","Basic",
   _xlfn.SINGLE(tbl_Invoices[Plan_ID])="P2","Standard",
   _xlfn.SINGLE(tbl_Invoices[Plan_ID])="P3","Premium"
)</f>
        <v>Standard</v>
      </c>
      <c r="O51" s="2">
        <f>IF(tbl_Invoices[[#This Row],[Revenue_Type]]="Churned",0,1)</f>
        <v>1</v>
      </c>
    </row>
    <row r="52" spans="1:15" x14ac:dyDescent="0.25">
      <c r="A52" t="s">
        <v>9394</v>
      </c>
      <c r="B52" t="s">
        <v>1221</v>
      </c>
      <c r="C52" t="s">
        <v>3440</v>
      </c>
      <c r="D52" s="1">
        <v>44204</v>
      </c>
      <c r="E52">
        <v>55</v>
      </c>
      <c r="F52" t="b">
        <v>1</v>
      </c>
      <c r="G52" t="s">
        <v>4538</v>
      </c>
      <c r="H52" t="s">
        <v>2031</v>
      </c>
      <c r="I52" s="1">
        <f>DATE(YEAR(tbl_Invoices[[#This Row],[Invoice_Date]]), MONTH(tbl_Invoices[[#This Row],[Invoice_Date]]), DAY(tbl_Invoices[[#This Row],[Invoice_Date]]))</f>
        <v>44204</v>
      </c>
      <c r="J52">
        <f>YEAR(tbl_Invoices[[#This Row],[Invoice_Date]])</f>
        <v>2021</v>
      </c>
      <c r="K52" s="1">
        <f>_xlfn.XLOOKUP(tbl_Invoices[[#This Row],[Customer_ID]], tbl_Customers[Customer_ID], tbl_Customers[Cohort_Month])</f>
        <v>44469</v>
      </c>
      <c r="L52" s="1" t="str">
        <f ca="1">_xlfn.XLOOKUP(tbl_Invoices[[#This Row],[Customer_ID]], tbl_Customers[Customer_ID], tbl_Customers[Age_Group])</f>
        <v>18–24</v>
      </c>
      <c r="M52" s="1" t="str">
        <f>_xlfn.XLOOKUP(tbl_Invoices[[#This Row],[Customer_ID]], tbl_Customers[Customer_ID], tbl_Customers[Region])</f>
        <v>International</v>
      </c>
      <c r="N52" s="1" t="str" cm="1">
        <f t="array" ref="N52">_xlfn.IFS(
   _xlfn.SINGLE(tbl_Invoices[Plan_ID])="P1","Basic",
   _xlfn.SINGLE(tbl_Invoices[Plan_ID])="P2","Standard",
   _xlfn.SINGLE(tbl_Invoices[Plan_ID])="P3","Premium"
)</f>
        <v>Premium</v>
      </c>
      <c r="O52" s="2">
        <f>IF(tbl_Invoices[[#This Row],[Revenue_Type]]="Churned",0,1)</f>
        <v>1</v>
      </c>
    </row>
    <row r="53" spans="1:15" x14ac:dyDescent="0.25">
      <c r="A53" t="s">
        <v>7274</v>
      </c>
      <c r="B53" t="s">
        <v>1469</v>
      </c>
      <c r="C53" t="s">
        <v>2596</v>
      </c>
      <c r="D53" s="1">
        <v>44204</v>
      </c>
      <c r="E53">
        <v>55</v>
      </c>
      <c r="F53" t="b">
        <v>1</v>
      </c>
      <c r="G53" t="s">
        <v>4540</v>
      </c>
      <c r="H53" t="s">
        <v>2031</v>
      </c>
      <c r="I53" s="1">
        <f>DATE(YEAR(tbl_Invoices[[#This Row],[Invoice_Date]]), MONTH(tbl_Invoices[[#This Row],[Invoice_Date]]), DAY(tbl_Invoices[[#This Row],[Invoice_Date]]))</f>
        <v>44204</v>
      </c>
      <c r="J53">
        <f>YEAR(tbl_Invoices[[#This Row],[Invoice_Date]])</f>
        <v>2021</v>
      </c>
      <c r="K53" s="1">
        <f>_xlfn.XLOOKUP(tbl_Invoices[[#This Row],[Customer_ID]], tbl_Customers[Customer_ID], tbl_Customers[Cohort_Month])</f>
        <v>45046</v>
      </c>
      <c r="L53" s="1" t="str">
        <f ca="1">_xlfn.XLOOKUP(tbl_Invoices[[#This Row],[Customer_ID]], tbl_Customers[Customer_ID], tbl_Customers[Age_Group])</f>
        <v>45–54</v>
      </c>
      <c r="M53" s="1" t="str">
        <f>_xlfn.XLOOKUP(tbl_Invoices[[#This Row],[Customer_ID]], tbl_Customers[Customer_ID], tbl_Customers[Region])</f>
        <v>Midwest</v>
      </c>
      <c r="N53" s="1" t="str" cm="1">
        <f t="array" ref="N53">_xlfn.IFS(
   _xlfn.SINGLE(tbl_Invoices[Plan_ID])="P1","Basic",
   _xlfn.SINGLE(tbl_Invoices[Plan_ID])="P2","Standard",
   _xlfn.SINGLE(tbl_Invoices[Plan_ID])="P3","Premium"
)</f>
        <v>Premium</v>
      </c>
      <c r="O53" s="2">
        <f>IF(tbl_Invoices[[#This Row],[Revenue_Type]]="Churned",0,1)</f>
        <v>1</v>
      </c>
    </row>
    <row r="54" spans="1:15" x14ac:dyDescent="0.25">
      <c r="A54" t="s">
        <v>7283</v>
      </c>
      <c r="B54" t="s">
        <v>1794</v>
      </c>
      <c r="C54" t="s">
        <v>3571</v>
      </c>
      <c r="D54" s="1">
        <v>44204</v>
      </c>
      <c r="E54">
        <v>12</v>
      </c>
      <c r="F54" t="b">
        <v>1</v>
      </c>
      <c r="G54" t="s">
        <v>4549</v>
      </c>
      <c r="H54" t="s">
        <v>2027</v>
      </c>
      <c r="I54" s="1">
        <f>DATE(YEAR(tbl_Invoices[[#This Row],[Invoice_Date]]), MONTH(tbl_Invoices[[#This Row],[Invoice_Date]]), DAY(tbl_Invoices[[#This Row],[Invoice_Date]]))</f>
        <v>44204</v>
      </c>
      <c r="J54">
        <f>YEAR(tbl_Invoices[[#This Row],[Invoice_Date]])</f>
        <v>2021</v>
      </c>
      <c r="K54" s="1">
        <f>_xlfn.XLOOKUP(tbl_Invoices[[#This Row],[Customer_ID]], tbl_Customers[Customer_ID], tbl_Customers[Cohort_Month])</f>
        <v>44439</v>
      </c>
      <c r="L54" s="1" t="str">
        <f ca="1">_xlfn.XLOOKUP(tbl_Invoices[[#This Row],[Customer_ID]], tbl_Customers[Customer_ID], tbl_Customers[Age_Group])</f>
        <v>25–34</v>
      </c>
      <c r="M54" s="1" t="str">
        <f>_xlfn.XLOOKUP(tbl_Invoices[[#This Row],[Customer_ID]], tbl_Customers[Customer_ID], tbl_Customers[Region])</f>
        <v>West</v>
      </c>
      <c r="N54" s="1" t="str" cm="1">
        <f t="array" ref="N54">_xlfn.IFS(
   _xlfn.SINGLE(tbl_Invoices[Plan_ID])="P1","Basic",
   _xlfn.SINGLE(tbl_Invoices[Plan_ID])="P2","Standard",
   _xlfn.SINGLE(tbl_Invoices[Plan_ID])="P3","Premium"
)</f>
        <v>Basic</v>
      </c>
      <c r="O54" s="2">
        <f>IF(tbl_Invoices[[#This Row],[Revenue_Type]]="Churned",0,1)</f>
        <v>1</v>
      </c>
    </row>
    <row r="55" spans="1:15" x14ac:dyDescent="0.25">
      <c r="A55" t="s">
        <v>5927</v>
      </c>
      <c r="B55" t="s">
        <v>1996</v>
      </c>
      <c r="C55" t="s">
        <v>2100</v>
      </c>
      <c r="D55" s="1">
        <v>44204</v>
      </c>
      <c r="E55">
        <v>55</v>
      </c>
      <c r="F55" t="b">
        <v>1</v>
      </c>
      <c r="G55" t="s">
        <v>4549</v>
      </c>
      <c r="H55" t="s">
        <v>2031</v>
      </c>
      <c r="I55" s="1">
        <f>DATE(YEAR(tbl_Invoices[[#This Row],[Invoice_Date]]), MONTH(tbl_Invoices[[#This Row],[Invoice_Date]]), DAY(tbl_Invoices[[#This Row],[Invoice_Date]]))</f>
        <v>44204</v>
      </c>
      <c r="J55">
        <f>YEAR(tbl_Invoices[[#This Row],[Invoice_Date]])</f>
        <v>2021</v>
      </c>
      <c r="K55" s="1">
        <f>_xlfn.XLOOKUP(tbl_Invoices[[#This Row],[Customer_ID]], tbl_Customers[Customer_ID], tbl_Customers[Cohort_Month])</f>
        <v>44985</v>
      </c>
      <c r="L55" s="1" t="str">
        <f ca="1">_xlfn.XLOOKUP(tbl_Invoices[[#This Row],[Customer_ID]], tbl_Customers[Customer_ID], tbl_Customers[Age_Group])</f>
        <v>35–44</v>
      </c>
      <c r="M55" s="1" t="str">
        <f>_xlfn.XLOOKUP(tbl_Invoices[[#This Row],[Customer_ID]], tbl_Customers[Customer_ID], tbl_Customers[Region])</f>
        <v>Midwest</v>
      </c>
      <c r="N55" s="1" t="str" cm="1">
        <f t="array" ref="N55">_xlfn.IFS(
   _xlfn.SINGLE(tbl_Invoices[Plan_ID])="P1","Basic",
   _xlfn.SINGLE(tbl_Invoices[Plan_ID])="P2","Standard",
   _xlfn.SINGLE(tbl_Invoices[Plan_ID])="P3","Premium"
)</f>
        <v>Premium</v>
      </c>
      <c r="O55" s="2">
        <f>IF(tbl_Invoices[[#This Row],[Revenue_Type]]="Churned",0,1)</f>
        <v>1</v>
      </c>
    </row>
    <row r="56" spans="1:15" x14ac:dyDescent="0.25">
      <c r="A56" t="s">
        <v>9118</v>
      </c>
      <c r="B56" t="s">
        <v>371</v>
      </c>
      <c r="C56" t="s">
        <v>2906</v>
      </c>
      <c r="D56" s="1">
        <v>44205</v>
      </c>
      <c r="E56">
        <v>55</v>
      </c>
      <c r="F56" t="b">
        <v>1</v>
      </c>
      <c r="G56" t="s">
        <v>4540</v>
      </c>
      <c r="H56" t="s">
        <v>2031</v>
      </c>
      <c r="I56" s="1">
        <f>DATE(YEAR(tbl_Invoices[[#This Row],[Invoice_Date]]), MONTH(tbl_Invoices[[#This Row],[Invoice_Date]]), DAY(tbl_Invoices[[#This Row],[Invoice_Date]]))</f>
        <v>44205</v>
      </c>
      <c r="J56">
        <f>YEAR(tbl_Invoices[[#This Row],[Invoice_Date]])</f>
        <v>2021</v>
      </c>
      <c r="K56" s="1">
        <f>_xlfn.XLOOKUP(tbl_Invoices[[#This Row],[Customer_ID]], tbl_Customers[Customer_ID], tbl_Customers[Cohort_Month])</f>
        <v>44773</v>
      </c>
      <c r="L56" s="1" t="str">
        <f ca="1">_xlfn.XLOOKUP(tbl_Invoices[[#This Row],[Customer_ID]], tbl_Customers[Customer_ID], tbl_Customers[Age_Group])</f>
        <v>45–54</v>
      </c>
      <c r="M56" s="1" t="str">
        <f>_xlfn.XLOOKUP(tbl_Invoices[[#This Row],[Customer_ID]], tbl_Customers[Customer_ID], tbl_Customers[Region])</f>
        <v>East</v>
      </c>
      <c r="N56" s="1" t="str" cm="1">
        <f t="array" ref="N56">_xlfn.IFS(
   _xlfn.SINGLE(tbl_Invoices[Plan_ID])="P1","Basic",
   _xlfn.SINGLE(tbl_Invoices[Plan_ID])="P2","Standard",
   _xlfn.SINGLE(tbl_Invoices[Plan_ID])="P3","Premium"
)</f>
        <v>Premium</v>
      </c>
      <c r="O56" s="2">
        <f>IF(tbl_Invoices[[#This Row],[Revenue_Type]]="Churned",0,1)</f>
        <v>1</v>
      </c>
    </row>
    <row r="57" spans="1:15" x14ac:dyDescent="0.25">
      <c r="A57" t="s">
        <v>5086</v>
      </c>
      <c r="B57" t="s">
        <v>595</v>
      </c>
      <c r="C57" t="s">
        <v>4273</v>
      </c>
      <c r="D57" s="1">
        <v>44205</v>
      </c>
      <c r="E57">
        <v>25</v>
      </c>
      <c r="F57" t="b">
        <v>1</v>
      </c>
      <c r="G57" t="s">
        <v>4547</v>
      </c>
      <c r="H57" t="s">
        <v>2034</v>
      </c>
      <c r="I57" s="1">
        <f>DATE(YEAR(tbl_Invoices[[#This Row],[Invoice_Date]]), MONTH(tbl_Invoices[[#This Row],[Invoice_Date]]), DAY(tbl_Invoices[[#This Row],[Invoice_Date]]))</f>
        <v>44205</v>
      </c>
      <c r="J57">
        <f>YEAR(tbl_Invoices[[#This Row],[Invoice_Date]])</f>
        <v>2021</v>
      </c>
      <c r="K57" s="1">
        <f>_xlfn.XLOOKUP(tbl_Invoices[[#This Row],[Customer_ID]], tbl_Customers[Customer_ID], tbl_Customers[Cohort_Month])</f>
        <v>44957</v>
      </c>
      <c r="L57" s="1" t="str">
        <f ca="1">_xlfn.XLOOKUP(tbl_Invoices[[#This Row],[Customer_ID]], tbl_Customers[Customer_ID], tbl_Customers[Age_Group])</f>
        <v>25–34</v>
      </c>
      <c r="M57" s="1" t="str">
        <f>_xlfn.XLOOKUP(tbl_Invoices[[#This Row],[Customer_ID]], tbl_Customers[Customer_ID], tbl_Customers[Region])</f>
        <v>Midwest</v>
      </c>
      <c r="N57" s="1" t="str" cm="1">
        <f t="array" ref="N57">_xlfn.IFS(
   _xlfn.SINGLE(tbl_Invoices[Plan_ID])="P1","Basic",
   _xlfn.SINGLE(tbl_Invoices[Plan_ID])="P2","Standard",
   _xlfn.SINGLE(tbl_Invoices[Plan_ID])="P3","Premium"
)</f>
        <v>Standard</v>
      </c>
      <c r="O57" s="2">
        <f>IF(tbl_Invoices[[#This Row],[Revenue_Type]]="Churned",0,1)</f>
        <v>1</v>
      </c>
    </row>
    <row r="58" spans="1:15" x14ac:dyDescent="0.25">
      <c r="A58" t="s">
        <v>6461</v>
      </c>
      <c r="B58" t="s">
        <v>905</v>
      </c>
      <c r="C58" t="s">
        <v>4131</v>
      </c>
      <c r="D58" s="1">
        <v>44205</v>
      </c>
      <c r="E58">
        <v>55</v>
      </c>
      <c r="F58" t="b">
        <v>1</v>
      </c>
      <c r="G58" t="s">
        <v>4545</v>
      </c>
      <c r="H58" t="s">
        <v>2031</v>
      </c>
      <c r="I58" s="1">
        <f>DATE(YEAR(tbl_Invoices[[#This Row],[Invoice_Date]]), MONTH(tbl_Invoices[[#This Row],[Invoice_Date]]), DAY(tbl_Invoices[[#This Row],[Invoice_Date]]))</f>
        <v>44205</v>
      </c>
      <c r="J58">
        <f>YEAR(tbl_Invoices[[#This Row],[Invoice_Date]])</f>
        <v>2021</v>
      </c>
      <c r="K58" s="1">
        <f>_xlfn.XLOOKUP(tbl_Invoices[[#This Row],[Customer_ID]], tbl_Customers[Customer_ID], tbl_Customers[Cohort_Month])</f>
        <v>44651</v>
      </c>
      <c r="L58" s="1" t="str">
        <f ca="1">_xlfn.XLOOKUP(tbl_Invoices[[#This Row],[Customer_ID]], tbl_Customers[Customer_ID], tbl_Customers[Age_Group])</f>
        <v>45–54</v>
      </c>
      <c r="M58" s="1" t="str">
        <f>_xlfn.XLOOKUP(tbl_Invoices[[#This Row],[Customer_ID]], tbl_Customers[Customer_ID], tbl_Customers[Region])</f>
        <v>Midwest</v>
      </c>
      <c r="N58" s="1" t="str" cm="1">
        <f t="array" ref="N58">_xlfn.IFS(
   _xlfn.SINGLE(tbl_Invoices[Plan_ID])="P1","Basic",
   _xlfn.SINGLE(tbl_Invoices[Plan_ID])="P2","Standard",
   _xlfn.SINGLE(tbl_Invoices[Plan_ID])="P3","Premium"
)</f>
        <v>Premium</v>
      </c>
      <c r="O58" s="2">
        <f>IF(tbl_Invoices[[#This Row],[Revenue_Type]]="Churned",0,1)</f>
        <v>0</v>
      </c>
    </row>
    <row r="59" spans="1:15" x14ac:dyDescent="0.25">
      <c r="A59" t="s">
        <v>10195</v>
      </c>
      <c r="B59" t="s">
        <v>1447</v>
      </c>
      <c r="C59" t="s">
        <v>2799</v>
      </c>
      <c r="D59" s="1">
        <v>44205</v>
      </c>
      <c r="E59">
        <v>12</v>
      </c>
      <c r="F59" t="b">
        <v>1</v>
      </c>
      <c r="G59" t="s">
        <v>4538</v>
      </c>
      <c r="H59" t="s">
        <v>2027</v>
      </c>
      <c r="I59" s="1">
        <f>DATE(YEAR(tbl_Invoices[[#This Row],[Invoice_Date]]), MONTH(tbl_Invoices[[#This Row],[Invoice_Date]]), DAY(tbl_Invoices[[#This Row],[Invoice_Date]]))</f>
        <v>44205</v>
      </c>
      <c r="J59">
        <f>YEAR(tbl_Invoices[[#This Row],[Invoice_Date]])</f>
        <v>2021</v>
      </c>
      <c r="K59" s="1">
        <f>_xlfn.XLOOKUP(tbl_Invoices[[#This Row],[Customer_ID]], tbl_Customers[Customer_ID], tbl_Customers[Cohort_Month])</f>
        <v>44561</v>
      </c>
      <c r="L59" s="1" t="str">
        <f ca="1">_xlfn.XLOOKUP(tbl_Invoices[[#This Row],[Customer_ID]], tbl_Customers[Customer_ID], tbl_Customers[Age_Group])</f>
        <v>25–34</v>
      </c>
      <c r="M59" s="1" t="str">
        <f>_xlfn.XLOOKUP(tbl_Invoices[[#This Row],[Customer_ID]], tbl_Customers[Customer_ID], tbl_Customers[Region])</f>
        <v>South</v>
      </c>
      <c r="N59" s="1" t="str" cm="1">
        <f t="array" ref="N59">_xlfn.IFS(
   _xlfn.SINGLE(tbl_Invoices[Plan_ID])="P1","Basic",
   _xlfn.SINGLE(tbl_Invoices[Plan_ID])="P2","Standard",
   _xlfn.SINGLE(tbl_Invoices[Plan_ID])="P3","Premium"
)</f>
        <v>Basic</v>
      </c>
      <c r="O59" s="2">
        <f>IF(tbl_Invoices[[#This Row],[Revenue_Type]]="Churned",0,1)</f>
        <v>1</v>
      </c>
    </row>
    <row r="60" spans="1:15" x14ac:dyDescent="0.25">
      <c r="A60" t="s">
        <v>5893</v>
      </c>
      <c r="B60" t="s">
        <v>1465</v>
      </c>
      <c r="C60" t="s">
        <v>2795</v>
      </c>
      <c r="D60" s="1">
        <v>44205</v>
      </c>
      <c r="E60">
        <v>25</v>
      </c>
      <c r="F60" t="b">
        <v>1</v>
      </c>
      <c r="G60" t="s">
        <v>4549</v>
      </c>
      <c r="H60" t="s">
        <v>2034</v>
      </c>
      <c r="I60" s="1">
        <f>DATE(YEAR(tbl_Invoices[[#This Row],[Invoice_Date]]), MONTH(tbl_Invoices[[#This Row],[Invoice_Date]]), DAY(tbl_Invoices[[#This Row],[Invoice_Date]]))</f>
        <v>44205</v>
      </c>
      <c r="J60">
        <f>YEAR(tbl_Invoices[[#This Row],[Invoice_Date]])</f>
        <v>2021</v>
      </c>
      <c r="K60" s="1">
        <f>_xlfn.XLOOKUP(tbl_Invoices[[#This Row],[Customer_ID]], tbl_Customers[Customer_ID], tbl_Customers[Cohort_Month])</f>
        <v>44530</v>
      </c>
      <c r="L60" s="1" t="str">
        <f ca="1">_xlfn.XLOOKUP(tbl_Invoices[[#This Row],[Customer_ID]], tbl_Customers[Customer_ID], tbl_Customers[Age_Group])</f>
        <v>45–54</v>
      </c>
      <c r="M60" s="1" t="str">
        <f>_xlfn.XLOOKUP(tbl_Invoices[[#This Row],[Customer_ID]], tbl_Customers[Customer_ID], tbl_Customers[Region])</f>
        <v>East</v>
      </c>
      <c r="N60" s="1" t="str" cm="1">
        <f t="array" ref="N60">_xlfn.IFS(
   _xlfn.SINGLE(tbl_Invoices[Plan_ID])="P1","Basic",
   _xlfn.SINGLE(tbl_Invoices[Plan_ID])="P2","Standard",
   _xlfn.SINGLE(tbl_Invoices[Plan_ID])="P3","Premium"
)</f>
        <v>Standard</v>
      </c>
      <c r="O60" s="2">
        <f>IF(tbl_Invoices[[#This Row],[Revenue_Type]]="Churned",0,1)</f>
        <v>1</v>
      </c>
    </row>
    <row r="61" spans="1:15" x14ac:dyDescent="0.25">
      <c r="A61" t="s">
        <v>8958</v>
      </c>
      <c r="B61" t="s">
        <v>1534</v>
      </c>
      <c r="C61" t="s">
        <v>3800</v>
      </c>
      <c r="D61" s="1">
        <v>44205</v>
      </c>
      <c r="E61">
        <v>55</v>
      </c>
      <c r="F61" t="b">
        <v>1</v>
      </c>
      <c r="G61" t="s">
        <v>4549</v>
      </c>
      <c r="H61" t="s">
        <v>2031</v>
      </c>
      <c r="I61" s="1">
        <f>DATE(YEAR(tbl_Invoices[[#This Row],[Invoice_Date]]), MONTH(tbl_Invoices[[#This Row],[Invoice_Date]]), DAY(tbl_Invoices[[#This Row],[Invoice_Date]]))</f>
        <v>44205</v>
      </c>
      <c r="J61">
        <f>YEAR(tbl_Invoices[[#This Row],[Invoice_Date]])</f>
        <v>2021</v>
      </c>
      <c r="K61" s="1">
        <f>_xlfn.XLOOKUP(tbl_Invoices[[#This Row],[Customer_ID]], tbl_Customers[Customer_ID], tbl_Customers[Cohort_Month])</f>
        <v>44985</v>
      </c>
      <c r="L61" s="1" t="str">
        <f ca="1">_xlfn.XLOOKUP(tbl_Invoices[[#This Row],[Customer_ID]], tbl_Customers[Customer_ID], tbl_Customers[Age_Group])</f>
        <v>55+</v>
      </c>
      <c r="M61" s="1" t="str">
        <f>_xlfn.XLOOKUP(tbl_Invoices[[#This Row],[Customer_ID]], tbl_Customers[Customer_ID], tbl_Customers[Region])</f>
        <v>Midwest</v>
      </c>
      <c r="N61" s="1" t="str" cm="1">
        <f t="array" ref="N61">_xlfn.IFS(
   _xlfn.SINGLE(tbl_Invoices[Plan_ID])="P1","Basic",
   _xlfn.SINGLE(tbl_Invoices[Plan_ID])="P2","Standard",
   _xlfn.SINGLE(tbl_Invoices[Plan_ID])="P3","Premium"
)</f>
        <v>Premium</v>
      </c>
      <c r="O61" s="2">
        <f>IF(tbl_Invoices[[#This Row],[Revenue_Type]]="Churned",0,1)</f>
        <v>1</v>
      </c>
    </row>
    <row r="62" spans="1:15" x14ac:dyDescent="0.25">
      <c r="A62" t="s">
        <v>8201</v>
      </c>
      <c r="B62" t="s">
        <v>1546</v>
      </c>
      <c r="C62" t="s">
        <v>3205</v>
      </c>
      <c r="D62" s="1">
        <v>44205</v>
      </c>
      <c r="E62">
        <v>55</v>
      </c>
      <c r="F62" t="b">
        <v>1</v>
      </c>
      <c r="G62" t="s">
        <v>4538</v>
      </c>
      <c r="H62" t="s">
        <v>2031</v>
      </c>
      <c r="I62" s="1">
        <f>DATE(YEAR(tbl_Invoices[[#This Row],[Invoice_Date]]), MONTH(tbl_Invoices[[#This Row],[Invoice_Date]]), DAY(tbl_Invoices[[#This Row],[Invoice_Date]]))</f>
        <v>44205</v>
      </c>
      <c r="J62">
        <f>YEAR(tbl_Invoices[[#This Row],[Invoice_Date]])</f>
        <v>2021</v>
      </c>
      <c r="K62" s="1">
        <f>_xlfn.XLOOKUP(tbl_Invoices[[#This Row],[Customer_ID]], tbl_Customers[Customer_ID], tbl_Customers[Cohort_Month])</f>
        <v>45016</v>
      </c>
      <c r="L62" s="1" t="str">
        <f ca="1">_xlfn.XLOOKUP(tbl_Invoices[[#This Row],[Customer_ID]], tbl_Customers[Customer_ID], tbl_Customers[Age_Group])</f>
        <v>18–24</v>
      </c>
      <c r="M62" s="1" t="str">
        <f>_xlfn.XLOOKUP(tbl_Invoices[[#This Row],[Customer_ID]], tbl_Customers[Customer_ID], tbl_Customers[Region])</f>
        <v>West</v>
      </c>
      <c r="N62" s="1" t="str" cm="1">
        <f t="array" ref="N62">_xlfn.IFS(
   _xlfn.SINGLE(tbl_Invoices[Plan_ID])="P1","Basic",
   _xlfn.SINGLE(tbl_Invoices[Plan_ID])="P2","Standard",
   _xlfn.SINGLE(tbl_Invoices[Plan_ID])="P3","Premium"
)</f>
        <v>Premium</v>
      </c>
      <c r="O62" s="2">
        <f>IF(tbl_Invoices[[#This Row],[Revenue_Type]]="Churned",0,1)</f>
        <v>1</v>
      </c>
    </row>
    <row r="63" spans="1:15" x14ac:dyDescent="0.25">
      <c r="A63" t="s">
        <v>5364</v>
      </c>
      <c r="B63" t="s">
        <v>1564</v>
      </c>
      <c r="C63" t="s">
        <v>2406</v>
      </c>
      <c r="D63" s="1">
        <v>44205</v>
      </c>
      <c r="E63">
        <v>55</v>
      </c>
      <c r="F63" t="b">
        <v>1</v>
      </c>
      <c r="G63" t="s">
        <v>4545</v>
      </c>
      <c r="H63" t="s">
        <v>2031</v>
      </c>
      <c r="I63" s="1">
        <f>DATE(YEAR(tbl_Invoices[[#This Row],[Invoice_Date]]), MONTH(tbl_Invoices[[#This Row],[Invoice_Date]]), DAY(tbl_Invoices[[#This Row],[Invoice_Date]]))</f>
        <v>44205</v>
      </c>
      <c r="J63">
        <f>YEAR(tbl_Invoices[[#This Row],[Invoice_Date]])</f>
        <v>2021</v>
      </c>
      <c r="K63" s="1">
        <f>_xlfn.XLOOKUP(tbl_Invoices[[#This Row],[Customer_ID]], tbl_Customers[Customer_ID], tbl_Customers[Cohort_Month])</f>
        <v>45107</v>
      </c>
      <c r="L63" s="1" t="str">
        <f ca="1">_xlfn.XLOOKUP(tbl_Invoices[[#This Row],[Customer_ID]], tbl_Customers[Customer_ID], tbl_Customers[Age_Group])</f>
        <v>45–54</v>
      </c>
      <c r="M63" s="1" t="str">
        <f>_xlfn.XLOOKUP(tbl_Invoices[[#This Row],[Customer_ID]], tbl_Customers[Customer_ID], tbl_Customers[Region])</f>
        <v>Midwest</v>
      </c>
      <c r="N63" s="1" t="str" cm="1">
        <f t="array" ref="N63">_xlfn.IFS(
   _xlfn.SINGLE(tbl_Invoices[Plan_ID])="P1","Basic",
   _xlfn.SINGLE(tbl_Invoices[Plan_ID])="P2","Standard",
   _xlfn.SINGLE(tbl_Invoices[Plan_ID])="P3","Premium"
)</f>
        <v>Premium</v>
      </c>
      <c r="O63" s="2">
        <f>IF(tbl_Invoices[[#This Row],[Revenue_Type]]="Churned",0,1)</f>
        <v>0</v>
      </c>
    </row>
    <row r="64" spans="1:15" x14ac:dyDescent="0.25">
      <c r="A64" t="s">
        <v>6164</v>
      </c>
      <c r="B64" t="s">
        <v>1706</v>
      </c>
      <c r="C64" t="s">
        <v>3013</v>
      </c>
      <c r="D64" s="1">
        <v>44205</v>
      </c>
      <c r="E64">
        <v>12</v>
      </c>
      <c r="F64" t="b">
        <v>1</v>
      </c>
      <c r="G64" t="s">
        <v>4549</v>
      </c>
      <c r="H64" t="s">
        <v>2027</v>
      </c>
      <c r="I64" s="1">
        <f>DATE(YEAR(tbl_Invoices[[#This Row],[Invoice_Date]]), MONTH(tbl_Invoices[[#This Row],[Invoice_Date]]), DAY(tbl_Invoices[[#This Row],[Invoice_Date]]))</f>
        <v>44205</v>
      </c>
      <c r="J64">
        <f>YEAR(tbl_Invoices[[#This Row],[Invoice_Date]])</f>
        <v>2021</v>
      </c>
      <c r="K64" s="1">
        <f>_xlfn.XLOOKUP(tbl_Invoices[[#This Row],[Customer_ID]], tbl_Customers[Customer_ID], tbl_Customers[Cohort_Month])</f>
        <v>44773</v>
      </c>
      <c r="L64" s="1" t="str">
        <f ca="1">_xlfn.XLOOKUP(tbl_Invoices[[#This Row],[Customer_ID]], tbl_Customers[Customer_ID], tbl_Customers[Age_Group])</f>
        <v>55+</v>
      </c>
      <c r="M64" s="1" t="str">
        <f>_xlfn.XLOOKUP(tbl_Invoices[[#This Row],[Customer_ID]], tbl_Customers[Customer_ID], tbl_Customers[Region])</f>
        <v>South</v>
      </c>
      <c r="N64" s="1" t="str" cm="1">
        <f t="array" ref="N64">_xlfn.IFS(
   _xlfn.SINGLE(tbl_Invoices[Plan_ID])="P1","Basic",
   _xlfn.SINGLE(tbl_Invoices[Plan_ID])="P2","Standard",
   _xlfn.SINGLE(tbl_Invoices[Plan_ID])="P3","Premium"
)</f>
        <v>Basic</v>
      </c>
      <c r="O64" s="2">
        <f>IF(tbl_Invoices[[#This Row],[Revenue_Type]]="Churned",0,1)</f>
        <v>1</v>
      </c>
    </row>
    <row r="65" spans="1:15" x14ac:dyDescent="0.25">
      <c r="A65" t="s">
        <v>8596</v>
      </c>
      <c r="B65" t="s">
        <v>56</v>
      </c>
      <c r="C65" t="s">
        <v>2365</v>
      </c>
      <c r="D65" s="1">
        <v>44206</v>
      </c>
      <c r="E65">
        <v>55</v>
      </c>
      <c r="F65" t="b">
        <v>1</v>
      </c>
      <c r="G65" t="s">
        <v>4538</v>
      </c>
      <c r="H65" t="s">
        <v>2031</v>
      </c>
      <c r="I65" s="1">
        <f>DATE(YEAR(tbl_Invoices[[#This Row],[Invoice_Date]]), MONTH(tbl_Invoices[[#This Row],[Invoice_Date]]), DAY(tbl_Invoices[[#This Row],[Invoice_Date]]))</f>
        <v>44206</v>
      </c>
      <c r="J65">
        <f>YEAR(tbl_Invoices[[#This Row],[Invoice_Date]])</f>
        <v>2021</v>
      </c>
      <c r="K65" s="1">
        <f>_xlfn.XLOOKUP(tbl_Invoices[[#This Row],[Customer_ID]], tbl_Customers[Customer_ID], tbl_Customers[Cohort_Month])</f>
        <v>44227</v>
      </c>
      <c r="L65" s="1" t="str">
        <f ca="1">_xlfn.XLOOKUP(tbl_Invoices[[#This Row],[Customer_ID]], tbl_Customers[Customer_ID], tbl_Customers[Age_Group])</f>
        <v>55+</v>
      </c>
      <c r="M65" s="1" t="str">
        <f>_xlfn.XLOOKUP(tbl_Invoices[[#This Row],[Customer_ID]], tbl_Customers[Customer_ID], tbl_Customers[Region])</f>
        <v>East</v>
      </c>
      <c r="N65" s="1" t="str" cm="1">
        <f t="array" ref="N65">_xlfn.IFS(
   _xlfn.SINGLE(tbl_Invoices[Plan_ID])="P1","Basic",
   _xlfn.SINGLE(tbl_Invoices[Plan_ID])="P2","Standard",
   _xlfn.SINGLE(tbl_Invoices[Plan_ID])="P3","Premium"
)</f>
        <v>Premium</v>
      </c>
      <c r="O65" s="2">
        <f>IF(tbl_Invoices[[#This Row],[Revenue_Type]]="Churned",0,1)</f>
        <v>1</v>
      </c>
    </row>
    <row r="66" spans="1:15" x14ac:dyDescent="0.25">
      <c r="A66" t="s">
        <v>5899</v>
      </c>
      <c r="B66" t="s">
        <v>200</v>
      </c>
      <c r="C66" t="s">
        <v>2601</v>
      </c>
      <c r="D66" s="1">
        <v>44206</v>
      </c>
      <c r="E66">
        <v>12</v>
      </c>
      <c r="F66" t="b">
        <v>1</v>
      </c>
      <c r="G66" t="s">
        <v>4545</v>
      </c>
      <c r="H66" t="s">
        <v>2027</v>
      </c>
      <c r="I66" s="1">
        <f>DATE(YEAR(tbl_Invoices[[#This Row],[Invoice_Date]]), MONTH(tbl_Invoices[[#This Row],[Invoice_Date]]), DAY(tbl_Invoices[[#This Row],[Invoice_Date]]))</f>
        <v>44206</v>
      </c>
      <c r="J66">
        <f>YEAR(tbl_Invoices[[#This Row],[Invoice_Date]])</f>
        <v>2021</v>
      </c>
      <c r="K66" s="1">
        <f>_xlfn.XLOOKUP(tbl_Invoices[[#This Row],[Customer_ID]], tbl_Customers[Customer_ID], tbl_Customers[Cohort_Month])</f>
        <v>44227</v>
      </c>
      <c r="L66" s="1" t="str">
        <f ca="1">_xlfn.XLOOKUP(tbl_Invoices[[#This Row],[Customer_ID]], tbl_Customers[Customer_ID], tbl_Customers[Age_Group])</f>
        <v>35–44</v>
      </c>
      <c r="M66" s="1" t="str">
        <f>_xlfn.XLOOKUP(tbl_Invoices[[#This Row],[Customer_ID]], tbl_Customers[Customer_ID], tbl_Customers[Region])</f>
        <v>West</v>
      </c>
      <c r="N66" s="1" t="str" cm="1">
        <f t="array" ref="N66">_xlfn.IFS(
   _xlfn.SINGLE(tbl_Invoices[Plan_ID])="P1","Basic",
   _xlfn.SINGLE(tbl_Invoices[Plan_ID])="P2","Standard",
   _xlfn.SINGLE(tbl_Invoices[Plan_ID])="P3","Premium"
)</f>
        <v>Basic</v>
      </c>
      <c r="O66" s="2">
        <f>IF(tbl_Invoices[[#This Row],[Revenue_Type]]="Churned",0,1)</f>
        <v>0</v>
      </c>
    </row>
    <row r="67" spans="1:15" x14ac:dyDescent="0.25">
      <c r="A67" t="s">
        <v>8102</v>
      </c>
      <c r="B67" t="s">
        <v>647</v>
      </c>
      <c r="C67" t="s">
        <v>3409</v>
      </c>
      <c r="D67" s="1">
        <v>44206</v>
      </c>
      <c r="E67">
        <v>55</v>
      </c>
      <c r="F67" t="b">
        <v>1</v>
      </c>
      <c r="G67" t="s">
        <v>4545</v>
      </c>
      <c r="H67" t="s">
        <v>2031</v>
      </c>
      <c r="I67" s="1">
        <f>DATE(YEAR(tbl_Invoices[[#This Row],[Invoice_Date]]), MONTH(tbl_Invoices[[#This Row],[Invoice_Date]]), DAY(tbl_Invoices[[#This Row],[Invoice_Date]]))</f>
        <v>44206</v>
      </c>
      <c r="J67">
        <f>YEAR(tbl_Invoices[[#This Row],[Invoice_Date]])</f>
        <v>2021</v>
      </c>
      <c r="K67" s="1">
        <f>_xlfn.XLOOKUP(tbl_Invoices[[#This Row],[Customer_ID]], tbl_Customers[Customer_ID], tbl_Customers[Cohort_Month])</f>
        <v>44651</v>
      </c>
      <c r="L67" s="1" t="str">
        <f ca="1">_xlfn.XLOOKUP(tbl_Invoices[[#This Row],[Customer_ID]], tbl_Customers[Customer_ID], tbl_Customers[Age_Group])</f>
        <v>45–54</v>
      </c>
      <c r="M67" s="1" t="str">
        <f>_xlfn.XLOOKUP(tbl_Invoices[[#This Row],[Customer_ID]], tbl_Customers[Customer_ID], tbl_Customers[Region])</f>
        <v>Midwest</v>
      </c>
      <c r="N67" s="1" t="str" cm="1">
        <f t="array" ref="N67">_xlfn.IFS(
   _xlfn.SINGLE(tbl_Invoices[Plan_ID])="P1","Basic",
   _xlfn.SINGLE(tbl_Invoices[Plan_ID])="P2","Standard",
   _xlfn.SINGLE(tbl_Invoices[Plan_ID])="P3","Premium"
)</f>
        <v>Premium</v>
      </c>
      <c r="O67" s="2">
        <f>IF(tbl_Invoices[[#This Row],[Revenue_Type]]="Churned",0,1)</f>
        <v>0</v>
      </c>
    </row>
    <row r="68" spans="1:15" x14ac:dyDescent="0.25">
      <c r="A68" t="s">
        <v>7938</v>
      </c>
      <c r="B68" t="s">
        <v>665</v>
      </c>
      <c r="C68" t="s">
        <v>4385</v>
      </c>
      <c r="D68" s="1">
        <v>44206</v>
      </c>
      <c r="E68">
        <v>12</v>
      </c>
      <c r="F68" t="b">
        <v>1</v>
      </c>
      <c r="G68" t="s">
        <v>4545</v>
      </c>
      <c r="H68" t="s">
        <v>2027</v>
      </c>
      <c r="I68" s="1">
        <f>DATE(YEAR(tbl_Invoices[[#This Row],[Invoice_Date]]), MONTH(tbl_Invoices[[#This Row],[Invoice_Date]]), DAY(tbl_Invoices[[#This Row],[Invoice_Date]]))</f>
        <v>44206</v>
      </c>
      <c r="J68">
        <f>YEAR(tbl_Invoices[[#This Row],[Invoice_Date]])</f>
        <v>2021</v>
      </c>
      <c r="K68" s="1">
        <f>_xlfn.XLOOKUP(tbl_Invoices[[#This Row],[Customer_ID]], tbl_Customers[Customer_ID], tbl_Customers[Cohort_Month])</f>
        <v>45046</v>
      </c>
      <c r="L68" s="1" t="str">
        <f ca="1">_xlfn.XLOOKUP(tbl_Invoices[[#This Row],[Customer_ID]], tbl_Customers[Customer_ID], tbl_Customers[Age_Group])</f>
        <v>18–24</v>
      </c>
      <c r="M68" s="1" t="str">
        <f>_xlfn.XLOOKUP(tbl_Invoices[[#This Row],[Customer_ID]], tbl_Customers[Customer_ID], tbl_Customers[Region])</f>
        <v>East</v>
      </c>
      <c r="N68" s="1" t="str" cm="1">
        <f t="array" ref="N68">_xlfn.IFS(
   _xlfn.SINGLE(tbl_Invoices[Plan_ID])="P1","Basic",
   _xlfn.SINGLE(tbl_Invoices[Plan_ID])="P2","Standard",
   _xlfn.SINGLE(tbl_Invoices[Plan_ID])="P3","Premium"
)</f>
        <v>Basic</v>
      </c>
      <c r="O68" s="2">
        <f>IF(tbl_Invoices[[#This Row],[Revenue_Type]]="Churned",0,1)</f>
        <v>0</v>
      </c>
    </row>
    <row r="69" spans="1:15" x14ac:dyDescent="0.25">
      <c r="A69" t="s">
        <v>6521</v>
      </c>
      <c r="B69" t="s">
        <v>844</v>
      </c>
      <c r="C69" t="s">
        <v>3594</v>
      </c>
      <c r="D69" s="1">
        <v>44206</v>
      </c>
      <c r="E69">
        <v>12</v>
      </c>
      <c r="F69" t="b">
        <v>1</v>
      </c>
      <c r="G69" t="s">
        <v>4540</v>
      </c>
      <c r="H69" t="s">
        <v>2027</v>
      </c>
      <c r="I69" s="1">
        <f>DATE(YEAR(tbl_Invoices[[#This Row],[Invoice_Date]]), MONTH(tbl_Invoices[[#This Row],[Invoice_Date]]), DAY(tbl_Invoices[[#This Row],[Invoice_Date]]))</f>
        <v>44206</v>
      </c>
      <c r="J69">
        <f>YEAR(tbl_Invoices[[#This Row],[Invoice_Date]])</f>
        <v>2021</v>
      </c>
      <c r="K69" s="1">
        <f>_xlfn.XLOOKUP(tbl_Invoices[[#This Row],[Customer_ID]], tbl_Customers[Customer_ID], tbl_Customers[Cohort_Month])</f>
        <v>44620</v>
      </c>
      <c r="L69" s="1" t="str">
        <f ca="1">_xlfn.XLOOKUP(tbl_Invoices[[#This Row],[Customer_ID]], tbl_Customers[Customer_ID], tbl_Customers[Age_Group])</f>
        <v>55+</v>
      </c>
      <c r="M69" s="1" t="str">
        <f>_xlfn.XLOOKUP(tbl_Invoices[[#This Row],[Customer_ID]], tbl_Customers[Customer_ID], tbl_Customers[Region])</f>
        <v>International</v>
      </c>
      <c r="N69" s="1" t="str" cm="1">
        <f t="array" ref="N69">_xlfn.IFS(
   _xlfn.SINGLE(tbl_Invoices[Plan_ID])="P1","Basic",
   _xlfn.SINGLE(tbl_Invoices[Plan_ID])="P2","Standard",
   _xlfn.SINGLE(tbl_Invoices[Plan_ID])="P3","Premium"
)</f>
        <v>Basic</v>
      </c>
      <c r="O69" s="2">
        <f>IF(tbl_Invoices[[#This Row],[Revenue_Type]]="Churned",0,1)</f>
        <v>1</v>
      </c>
    </row>
    <row r="70" spans="1:15" x14ac:dyDescent="0.25">
      <c r="A70" t="s">
        <v>7503</v>
      </c>
      <c r="B70" t="s">
        <v>1228</v>
      </c>
      <c r="C70" t="s">
        <v>2965</v>
      </c>
      <c r="D70" s="1">
        <v>44206</v>
      </c>
      <c r="E70">
        <v>12</v>
      </c>
      <c r="F70" t="b">
        <v>1</v>
      </c>
      <c r="G70" t="s">
        <v>4545</v>
      </c>
      <c r="H70" t="s">
        <v>2027</v>
      </c>
      <c r="I70" s="1">
        <f>DATE(YEAR(tbl_Invoices[[#This Row],[Invoice_Date]]), MONTH(tbl_Invoices[[#This Row],[Invoice_Date]]), DAY(tbl_Invoices[[#This Row],[Invoice_Date]]))</f>
        <v>44206</v>
      </c>
      <c r="J70">
        <f>YEAR(tbl_Invoices[[#This Row],[Invoice_Date]])</f>
        <v>2021</v>
      </c>
      <c r="K70" s="1">
        <f>_xlfn.XLOOKUP(tbl_Invoices[[#This Row],[Customer_ID]], tbl_Customers[Customer_ID], tbl_Customers[Cohort_Month])</f>
        <v>44681</v>
      </c>
      <c r="L70" s="1" t="str">
        <f ca="1">_xlfn.XLOOKUP(tbl_Invoices[[#This Row],[Customer_ID]], tbl_Customers[Customer_ID], tbl_Customers[Age_Group])</f>
        <v>25–34</v>
      </c>
      <c r="M70" s="1" t="str">
        <f>_xlfn.XLOOKUP(tbl_Invoices[[#This Row],[Customer_ID]], tbl_Customers[Customer_ID], tbl_Customers[Region])</f>
        <v>West</v>
      </c>
      <c r="N70" s="1" t="str" cm="1">
        <f t="array" ref="N70">_xlfn.IFS(
   _xlfn.SINGLE(tbl_Invoices[Plan_ID])="P1","Basic",
   _xlfn.SINGLE(tbl_Invoices[Plan_ID])="P2","Standard",
   _xlfn.SINGLE(tbl_Invoices[Plan_ID])="P3","Premium"
)</f>
        <v>Basic</v>
      </c>
      <c r="O70" s="2">
        <f>IF(tbl_Invoices[[#This Row],[Revenue_Type]]="Churned",0,1)</f>
        <v>0</v>
      </c>
    </row>
    <row r="71" spans="1:15" x14ac:dyDescent="0.25">
      <c r="A71" t="s">
        <v>9694</v>
      </c>
      <c r="B71" t="s">
        <v>1272</v>
      </c>
      <c r="C71" t="s">
        <v>3022</v>
      </c>
      <c r="D71" s="1">
        <v>44206</v>
      </c>
      <c r="E71">
        <v>12</v>
      </c>
      <c r="F71" t="b">
        <v>1</v>
      </c>
      <c r="G71" t="s">
        <v>4540</v>
      </c>
      <c r="H71" t="s">
        <v>2027</v>
      </c>
      <c r="I71" s="1">
        <f>DATE(YEAR(tbl_Invoices[[#This Row],[Invoice_Date]]), MONTH(tbl_Invoices[[#This Row],[Invoice_Date]]), DAY(tbl_Invoices[[#This Row],[Invoice_Date]]))</f>
        <v>44206</v>
      </c>
      <c r="J71">
        <f>YEAR(tbl_Invoices[[#This Row],[Invoice_Date]])</f>
        <v>2021</v>
      </c>
      <c r="K71" s="1">
        <f>_xlfn.XLOOKUP(tbl_Invoices[[#This Row],[Customer_ID]], tbl_Customers[Customer_ID], tbl_Customers[Cohort_Month])</f>
        <v>44347</v>
      </c>
      <c r="L71" s="1" t="str">
        <f ca="1">_xlfn.XLOOKUP(tbl_Invoices[[#This Row],[Customer_ID]], tbl_Customers[Customer_ID], tbl_Customers[Age_Group])</f>
        <v>35–44</v>
      </c>
      <c r="M71" s="1" t="str">
        <f>_xlfn.XLOOKUP(tbl_Invoices[[#This Row],[Customer_ID]], tbl_Customers[Customer_ID], tbl_Customers[Region])</f>
        <v>East</v>
      </c>
      <c r="N71" s="1" t="str" cm="1">
        <f t="array" ref="N71">_xlfn.IFS(
   _xlfn.SINGLE(tbl_Invoices[Plan_ID])="P1","Basic",
   _xlfn.SINGLE(tbl_Invoices[Plan_ID])="P2","Standard",
   _xlfn.SINGLE(tbl_Invoices[Plan_ID])="P3","Premium"
)</f>
        <v>Basic</v>
      </c>
      <c r="O71" s="2">
        <f>IF(tbl_Invoices[[#This Row],[Revenue_Type]]="Churned",0,1)</f>
        <v>1</v>
      </c>
    </row>
    <row r="72" spans="1:15" x14ac:dyDescent="0.25">
      <c r="A72" t="s">
        <v>5856</v>
      </c>
      <c r="B72" t="s">
        <v>1546</v>
      </c>
      <c r="C72" t="s">
        <v>3205</v>
      </c>
      <c r="D72" s="1">
        <v>44206</v>
      </c>
      <c r="E72">
        <v>55</v>
      </c>
      <c r="F72" t="b">
        <v>1</v>
      </c>
      <c r="G72" t="s">
        <v>4545</v>
      </c>
      <c r="H72" t="s">
        <v>2031</v>
      </c>
      <c r="I72" s="1">
        <f>DATE(YEAR(tbl_Invoices[[#This Row],[Invoice_Date]]), MONTH(tbl_Invoices[[#This Row],[Invoice_Date]]), DAY(tbl_Invoices[[#This Row],[Invoice_Date]]))</f>
        <v>44206</v>
      </c>
      <c r="J72">
        <f>YEAR(tbl_Invoices[[#This Row],[Invoice_Date]])</f>
        <v>2021</v>
      </c>
      <c r="K72" s="1">
        <f>_xlfn.XLOOKUP(tbl_Invoices[[#This Row],[Customer_ID]], tbl_Customers[Customer_ID], tbl_Customers[Cohort_Month])</f>
        <v>45016</v>
      </c>
      <c r="L72" s="1" t="str">
        <f ca="1">_xlfn.XLOOKUP(tbl_Invoices[[#This Row],[Customer_ID]], tbl_Customers[Customer_ID], tbl_Customers[Age_Group])</f>
        <v>18–24</v>
      </c>
      <c r="M72" s="1" t="str">
        <f>_xlfn.XLOOKUP(tbl_Invoices[[#This Row],[Customer_ID]], tbl_Customers[Customer_ID], tbl_Customers[Region])</f>
        <v>West</v>
      </c>
      <c r="N72" s="1" t="str" cm="1">
        <f t="array" ref="N72">_xlfn.IFS(
   _xlfn.SINGLE(tbl_Invoices[Plan_ID])="P1","Basic",
   _xlfn.SINGLE(tbl_Invoices[Plan_ID])="P2","Standard",
   _xlfn.SINGLE(tbl_Invoices[Plan_ID])="P3","Premium"
)</f>
        <v>Premium</v>
      </c>
      <c r="O72" s="2">
        <f>IF(tbl_Invoices[[#This Row],[Revenue_Type]]="Churned",0,1)</f>
        <v>0</v>
      </c>
    </row>
    <row r="73" spans="1:15" x14ac:dyDescent="0.25">
      <c r="A73" t="s">
        <v>7622</v>
      </c>
      <c r="B73" t="s">
        <v>1695</v>
      </c>
      <c r="C73" t="s">
        <v>2399</v>
      </c>
      <c r="D73" s="1">
        <v>44206</v>
      </c>
      <c r="E73">
        <v>55</v>
      </c>
      <c r="F73" t="b">
        <v>1</v>
      </c>
      <c r="G73" t="s">
        <v>4547</v>
      </c>
      <c r="H73" t="s">
        <v>2031</v>
      </c>
      <c r="I73" s="1">
        <f>DATE(YEAR(tbl_Invoices[[#This Row],[Invoice_Date]]), MONTH(tbl_Invoices[[#This Row],[Invoice_Date]]), DAY(tbl_Invoices[[#This Row],[Invoice_Date]]))</f>
        <v>44206</v>
      </c>
      <c r="J73">
        <f>YEAR(tbl_Invoices[[#This Row],[Invoice_Date]])</f>
        <v>2021</v>
      </c>
      <c r="K73" s="1">
        <f>_xlfn.XLOOKUP(tbl_Invoices[[#This Row],[Customer_ID]], tbl_Customers[Customer_ID], tbl_Customers[Cohort_Month])</f>
        <v>44895</v>
      </c>
      <c r="L73" s="1" t="str">
        <f ca="1">_xlfn.XLOOKUP(tbl_Invoices[[#This Row],[Customer_ID]], tbl_Customers[Customer_ID], tbl_Customers[Age_Group])</f>
        <v>35–44</v>
      </c>
      <c r="M73" s="1" t="str">
        <f>_xlfn.XLOOKUP(tbl_Invoices[[#This Row],[Customer_ID]], tbl_Customers[Customer_ID], tbl_Customers[Region])</f>
        <v>East</v>
      </c>
      <c r="N73" s="1" t="str" cm="1">
        <f t="array" ref="N73">_xlfn.IFS(
   _xlfn.SINGLE(tbl_Invoices[Plan_ID])="P1","Basic",
   _xlfn.SINGLE(tbl_Invoices[Plan_ID])="P2","Standard",
   _xlfn.SINGLE(tbl_Invoices[Plan_ID])="P3","Premium"
)</f>
        <v>Premium</v>
      </c>
      <c r="O73" s="2">
        <f>IF(tbl_Invoices[[#This Row],[Revenue_Type]]="Churned",0,1)</f>
        <v>1</v>
      </c>
    </row>
    <row r="74" spans="1:15" x14ac:dyDescent="0.25">
      <c r="A74" t="s">
        <v>10074</v>
      </c>
      <c r="B74" t="s">
        <v>1757</v>
      </c>
      <c r="C74" t="s">
        <v>2150</v>
      </c>
      <c r="D74" s="1">
        <v>44206</v>
      </c>
      <c r="E74">
        <v>55</v>
      </c>
      <c r="F74" t="b">
        <v>1</v>
      </c>
      <c r="G74" t="s">
        <v>4549</v>
      </c>
      <c r="H74" t="s">
        <v>2031</v>
      </c>
      <c r="I74" s="1">
        <f>DATE(YEAR(tbl_Invoices[[#This Row],[Invoice_Date]]), MONTH(tbl_Invoices[[#This Row],[Invoice_Date]]), DAY(tbl_Invoices[[#This Row],[Invoice_Date]]))</f>
        <v>44206</v>
      </c>
      <c r="J74">
        <f>YEAR(tbl_Invoices[[#This Row],[Invoice_Date]])</f>
        <v>2021</v>
      </c>
      <c r="K74" s="1">
        <f>_xlfn.XLOOKUP(tbl_Invoices[[#This Row],[Customer_ID]], tbl_Customers[Customer_ID], tbl_Customers[Cohort_Month])</f>
        <v>44804</v>
      </c>
      <c r="L74" s="1" t="str">
        <f ca="1">_xlfn.XLOOKUP(tbl_Invoices[[#This Row],[Customer_ID]], tbl_Customers[Customer_ID], tbl_Customers[Age_Group])</f>
        <v>25–34</v>
      </c>
      <c r="M74" s="1" t="str">
        <f>_xlfn.XLOOKUP(tbl_Invoices[[#This Row],[Customer_ID]], tbl_Customers[Customer_ID], tbl_Customers[Region])</f>
        <v>Midwest</v>
      </c>
      <c r="N74" s="1" t="str" cm="1">
        <f t="array" ref="N74">_xlfn.IFS(
   _xlfn.SINGLE(tbl_Invoices[Plan_ID])="P1","Basic",
   _xlfn.SINGLE(tbl_Invoices[Plan_ID])="P2","Standard",
   _xlfn.SINGLE(tbl_Invoices[Plan_ID])="P3","Premium"
)</f>
        <v>Premium</v>
      </c>
      <c r="O74" s="2">
        <f>IF(tbl_Invoices[[#This Row],[Revenue_Type]]="Churned",0,1)</f>
        <v>1</v>
      </c>
    </row>
    <row r="75" spans="1:15" x14ac:dyDescent="0.25">
      <c r="A75" t="s">
        <v>7270</v>
      </c>
      <c r="B75" t="s">
        <v>1834</v>
      </c>
      <c r="C75" t="s">
        <v>4205</v>
      </c>
      <c r="D75" s="1">
        <v>44206</v>
      </c>
      <c r="E75">
        <v>12</v>
      </c>
      <c r="F75" t="b">
        <v>1</v>
      </c>
      <c r="G75" t="s">
        <v>4538</v>
      </c>
      <c r="H75" t="s">
        <v>2027</v>
      </c>
      <c r="I75" s="1">
        <f>DATE(YEAR(tbl_Invoices[[#This Row],[Invoice_Date]]), MONTH(tbl_Invoices[[#This Row],[Invoice_Date]]), DAY(tbl_Invoices[[#This Row],[Invoice_Date]]))</f>
        <v>44206</v>
      </c>
      <c r="J75">
        <f>YEAR(tbl_Invoices[[#This Row],[Invoice_Date]])</f>
        <v>2021</v>
      </c>
      <c r="K75" s="1">
        <f>_xlfn.XLOOKUP(tbl_Invoices[[#This Row],[Customer_ID]], tbl_Customers[Customer_ID], tbl_Customers[Cohort_Month])</f>
        <v>44227</v>
      </c>
      <c r="L75" s="1" t="str">
        <f ca="1">_xlfn.XLOOKUP(tbl_Invoices[[#This Row],[Customer_ID]], tbl_Customers[Customer_ID], tbl_Customers[Age_Group])</f>
        <v>55+</v>
      </c>
      <c r="M75" s="1" t="str">
        <f>_xlfn.XLOOKUP(tbl_Invoices[[#This Row],[Customer_ID]], tbl_Customers[Customer_ID], tbl_Customers[Region])</f>
        <v>International</v>
      </c>
      <c r="N75" s="1" t="str" cm="1">
        <f t="array" ref="N75">_xlfn.IFS(
   _xlfn.SINGLE(tbl_Invoices[Plan_ID])="P1","Basic",
   _xlfn.SINGLE(tbl_Invoices[Plan_ID])="P2","Standard",
   _xlfn.SINGLE(tbl_Invoices[Plan_ID])="P3","Premium"
)</f>
        <v>Basic</v>
      </c>
      <c r="O75" s="2">
        <f>IF(tbl_Invoices[[#This Row],[Revenue_Type]]="Churned",0,1)</f>
        <v>1</v>
      </c>
    </row>
    <row r="76" spans="1:15" x14ac:dyDescent="0.25">
      <c r="A76" t="s">
        <v>10499</v>
      </c>
      <c r="B76" t="s">
        <v>1883</v>
      </c>
      <c r="C76" t="s">
        <v>3584</v>
      </c>
      <c r="D76" s="1">
        <v>44206</v>
      </c>
      <c r="E76">
        <v>12</v>
      </c>
      <c r="F76" t="b">
        <v>1</v>
      </c>
      <c r="G76" t="s">
        <v>4545</v>
      </c>
      <c r="H76" t="s">
        <v>2027</v>
      </c>
      <c r="I76" s="1">
        <f>DATE(YEAR(tbl_Invoices[[#This Row],[Invoice_Date]]), MONTH(tbl_Invoices[[#This Row],[Invoice_Date]]), DAY(tbl_Invoices[[#This Row],[Invoice_Date]]))</f>
        <v>44206</v>
      </c>
      <c r="J76">
        <f>YEAR(tbl_Invoices[[#This Row],[Invoice_Date]])</f>
        <v>2021</v>
      </c>
      <c r="K76" s="1">
        <f>_xlfn.XLOOKUP(tbl_Invoices[[#This Row],[Customer_ID]], tbl_Customers[Customer_ID], tbl_Customers[Cohort_Month])</f>
        <v>44926</v>
      </c>
      <c r="L76" s="1" t="str">
        <f ca="1">_xlfn.XLOOKUP(tbl_Invoices[[#This Row],[Customer_ID]], tbl_Customers[Customer_ID], tbl_Customers[Age_Group])</f>
        <v>45–54</v>
      </c>
      <c r="M76" s="1" t="str">
        <f>_xlfn.XLOOKUP(tbl_Invoices[[#This Row],[Customer_ID]], tbl_Customers[Customer_ID], tbl_Customers[Region])</f>
        <v>West</v>
      </c>
      <c r="N76" s="1" t="str" cm="1">
        <f t="array" ref="N76">_xlfn.IFS(
   _xlfn.SINGLE(tbl_Invoices[Plan_ID])="P1","Basic",
   _xlfn.SINGLE(tbl_Invoices[Plan_ID])="P2","Standard",
   _xlfn.SINGLE(tbl_Invoices[Plan_ID])="P3","Premium"
)</f>
        <v>Basic</v>
      </c>
      <c r="O76" s="2">
        <f>IF(tbl_Invoices[[#This Row],[Revenue_Type]]="Churned",0,1)</f>
        <v>0</v>
      </c>
    </row>
    <row r="77" spans="1:15" x14ac:dyDescent="0.25">
      <c r="A77" t="s">
        <v>8426</v>
      </c>
      <c r="B77" t="s">
        <v>1885</v>
      </c>
      <c r="C77" t="s">
        <v>2775</v>
      </c>
      <c r="D77" s="1">
        <v>44206</v>
      </c>
      <c r="E77">
        <v>12</v>
      </c>
      <c r="F77" t="b">
        <v>1</v>
      </c>
      <c r="G77" t="s">
        <v>4549</v>
      </c>
      <c r="H77" t="s">
        <v>2027</v>
      </c>
      <c r="I77" s="1">
        <f>DATE(YEAR(tbl_Invoices[[#This Row],[Invoice_Date]]), MONTH(tbl_Invoices[[#This Row],[Invoice_Date]]), DAY(tbl_Invoices[[#This Row],[Invoice_Date]]))</f>
        <v>44206</v>
      </c>
      <c r="J77">
        <f>YEAR(tbl_Invoices[[#This Row],[Invoice_Date]])</f>
        <v>2021</v>
      </c>
      <c r="K77" s="1">
        <f>_xlfn.XLOOKUP(tbl_Invoices[[#This Row],[Customer_ID]], tbl_Customers[Customer_ID], tbl_Customers[Cohort_Month])</f>
        <v>44286</v>
      </c>
      <c r="L77" s="1" t="str">
        <f ca="1">_xlfn.XLOOKUP(tbl_Invoices[[#This Row],[Customer_ID]], tbl_Customers[Customer_ID], tbl_Customers[Age_Group])</f>
        <v>45–54</v>
      </c>
      <c r="M77" s="1" t="str">
        <f>_xlfn.XLOOKUP(tbl_Invoices[[#This Row],[Customer_ID]], tbl_Customers[Customer_ID], tbl_Customers[Region])</f>
        <v>East</v>
      </c>
      <c r="N77" s="1" t="str" cm="1">
        <f t="array" ref="N77">_xlfn.IFS(
   _xlfn.SINGLE(tbl_Invoices[Plan_ID])="P1","Basic",
   _xlfn.SINGLE(tbl_Invoices[Plan_ID])="P2","Standard",
   _xlfn.SINGLE(tbl_Invoices[Plan_ID])="P3","Premium"
)</f>
        <v>Basic</v>
      </c>
      <c r="O77" s="2">
        <f>IF(tbl_Invoices[[#This Row],[Revenue_Type]]="Churned",0,1)</f>
        <v>1</v>
      </c>
    </row>
    <row r="78" spans="1:15" x14ac:dyDescent="0.25">
      <c r="A78" t="s">
        <v>4645</v>
      </c>
      <c r="B78" t="s">
        <v>104</v>
      </c>
      <c r="C78" t="s">
        <v>3992</v>
      </c>
      <c r="D78" s="1">
        <v>44207</v>
      </c>
      <c r="E78">
        <v>55</v>
      </c>
      <c r="F78" t="b">
        <v>1</v>
      </c>
      <c r="G78" t="s">
        <v>4540</v>
      </c>
      <c r="H78" t="s">
        <v>2031</v>
      </c>
      <c r="I78" s="1">
        <f>DATE(YEAR(tbl_Invoices[[#This Row],[Invoice_Date]]), MONTH(tbl_Invoices[[#This Row],[Invoice_Date]]), DAY(tbl_Invoices[[#This Row],[Invoice_Date]]))</f>
        <v>44207</v>
      </c>
      <c r="J78">
        <f>YEAR(tbl_Invoices[[#This Row],[Invoice_Date]])</f>
        <v>2021</v>
      </c>
      <c r="K78" s="1">
        <f>_xlfn.XLOOKUP(tbl_Invoices[[#This Row],[Customer_ID]], tbl_Customers[Customer_ID], tbl_Customers[Cohort_Month])</f>
        <v>45107</v>
      </c>
      <c r="L78" s="1" t="str">
        <f ca="1">_xlfn.XLOOKUP(tbl_Invoices[[#This Row],[Customer_ID]], tbl_Customers[Customer_ID], tbl_Customers[Age_Group])</f>
        <v>45–54</v>
      </c>
      <c r="M78" s="1" t="str">
        <f>_xlfn.XLOOKUP(tbl_Invoices[[#This Row],[Customer_ID]], tbl_Customers[Customer_ID], tbl_Customers[Region])</f>
        <v>West</v>
      </c>
      <c r="N78" s="1" t="str" cm="1">
        <f t="array" ref="N78">_xlfn.IFS(
   _xlfn.SINGLE(tbl_Invoices[Plan_ID])="P1","Basic",
   _xlfn.SINGLE(tbl_Invoices[Plan_ID])="P2","Standard",
   _xlfn.SINGLE(tbl_Invoices[Plan_ID])="P3","Premium"
)</f>
        <v>Premium</v>
      </c>
      <c r="O78" s="2">
        <f>IF(tbl_Invoices[[#This Row],[Revenue_Type]]="Churned",0,1)</f>
        <v>1</v>
      </c>
    </row>
    <row r="79" spans="1:15" x14ac:dyDescent="0.25">
      <c r="A79" t="s">
        <v>6235</v>
      </c>
      <c r="B79" t="s">
        <v>109</v>
      </c>
      <c r="C79" t="s">
        <v>4210</v>
      </c>
      <c r="D79" s="1">
        <v>44207</v>
      </c>
      <c r="E79">
        <v>55</v>
      </c>
      <c r="F79" t="b">
        <v>1</v>
      </c>
      <c r="G79" t="s">
        <v>4549</v>
      </c>
      <c r="H79" t="s">
        <v>2031</v>
      </c>
      <c r="I79" s="1">
        <f>DATE(YEAR(tbl_Invoices[[#This Row],[Invoice_Date]]), MONTH(tbl_Invoices[[#This Row],[Invoice_Date]]), DAY(tbl_Invoices[[#This Row],[Invoice_Date]]))</f>
        <v>44207</v>
      </c>
      <c r="J79">
        <f>YEAR(tbl_Invoices[[#This Row],[Invoice_Date]])</f>
        <v>2021</v>
      </c>
      <c r="K79" s="1">
        <f>_xlfn.XLOOKUP(tbl_Invoices[[#This Row],[Customer_ID]], tbl_Customers[Customer_ID], tbl_Customers[Cohort_Month])</f>
        <v>44865</v>
      </c>
      <c r="L79" s="1" t="str">
        <f ca="1">_xlfn.XLOOKUP(tbl_Invoices[[#This Row],[Customer_ID]], tbl_Customers[Customer_ID], tbl_Customers[Age_Group])</f>
        <v>25–34</v>
      </c>
      <c r="M79" s="1" t="str">
        <f>_xlfn.XLOOKUP(tbl_Invoices[[#This Row],[Customer_ID]], tbl_Customers[Customer_ID], tbl_Customers[Region])</f>
        <v>South</v>
      </c>
      <c r="N79" s="1" t="str" cm="1">
        <f t="array" ref="N79">_xlfn.IFS(
   _xlfn.SINGLE(tbl_Invoices[Plan_ID])="P1","Basic",
   _xlfn.SINGLE(tbl_Invoices[Plan_ID])="P2","Standard",
   _xlfn.SINGLE(tbl_Invoices[Plan_ID])="P3","Premium"
)</f>
        <v>Premium</v>
      </c>
      <c r="O79" s="2">
        <f>IF(tbl_Invoices[[#This Row],[Revenue_Type]]="Churned",0,1)</f>
        <v>1</v>
      </c>
    </row>
    <row r="80" spans="1:15" x14ac:dyDescent="0.25">
      <c r="A80" t="s">
        <v>9807</v>
      </c>
      <c r="B80" t="s">
        <v>167</v>
      </c>
      <c r="C80" t="s">
        <v>2892</v>
      </c>
      <c r="D80" s="1">
        <v>44207</v>
      </c>
      <c r="E80">
        <v>25</v>
      </c>
      <c r="F80" t="b">
        <v>1</v>
      </c>
      <c r="G80" t="s">
        <v>4545</v>
      </c>
      <c r="H80" t="s">
        <v>2034</v>
      </c>
      <c r="I80" s="1">
        <f>DATE(YEAR(tbl_Invoices[[#This Row],[Invoice_Date]]), MONTH(tbl_Invoices[[#This Row],[Invoice_Date]]), DAY(tbl_Invoices[[#This Row],[Invoice_Date]]))</f>
        <v>44207</v>
      </c>
      <c r="J80">
        <f>YEAR(tbl_Invoices[[#This Row],[Invoice_Date]])</f>
        <v>2021</v>
      </c>
      <c r="K80" s="1">
        <f>_xlfn.XLOOKUP(tbl_Invoices[[#This Row],[Customer_ID]], tbl_Customers[Customer_ID], tbl_Customers[Cohort_Month])</f>
        <v>44773</v>
      </c>
      <c r="L80" s="1" t="str">
        <f ca="1">_xlfn.XLOOKUP(tbl_Invoices[[#This Row],[Customer_ID]], tbl_Customers[Customer_ID], tbl_Customers[Age_Group])</f>
        <v>35–44</v>
      </c>
      <c r="M80" s="1" t="str">
        <f>_xlfn.XLOOKUP(tbl_Invoices[[#This Row],[Customer_ID]], tbl_Customers[Customer_ID], tbl_Customers[Region])</f>
        <v>Midwest</v>
      </c>
      <c r="N80" s="1" t="str" cm="1">
        <f t="array" ref="N80">_xlfn.IFS(
   _xlfn.SINGLE(tbl_Invoices[Plan_ID])="P1","Basic",
   _xlfn.SINGLE(tbl_Invoices[Plan_ID])="P2","Standard",
   _xlfn.SINGLE(tbl_Invoices[Plan_ID])="P3","Premium"
)</f>
        <v>Standard</v>
      </c>
      <c r="O80" s="2">
        <f>IF(tbl_Invoices[[#This Row],[Revenue_Type]]="Churned",0,1)</f>
        <v>0</v>
      </c>
    </row>
    <row r="81" spans="1:15" x14ac:dyDescent="0.25">
      <c r="A81" t="s">
        <v>6098</v>
      </c>
      <c r="B81" t="s">
        <v>734</v>
      </c>
      <c r="C81" t="s">
        <v>2290</v>
      </c>
      <c r="D81" s="1">
        <v>44207</v>
      </c>
      <c r="E81">
        <v>55</v>
      </c>
      <c r="F81" t="b">
        <v>1</v>
      </c>
      <c r="G81" t="s">
        <v>4538</v>
      </c>
      <c r="H81" t="s">
        <v>2031</v>
      </c>
      <c r="I81" s="1">
        <f>DATE(YEAR(tbl_Invoices[[#This Row],[Invoice_Date]]), MONTH(tbl_Invoices[[#This Row],[Invoice_Date]]), DAY(tbl_Invoices[[#This Row],[Invoice_Date]]))</f>
        <v>44207</v>
      </c>
      <c r="J81">
        <f>YEAR(tbl_Invoices[[#This Row],[Invoice_Date]])</f>
        <v>2021</v>
      </c>
      <c r="K81" s="1">
        <f>_xlfn.XLOOKUP(tbl_Invoices[[#This Row],[Customer_ID]], tbl_Customers[Customer_ID], tbl_Customers[Cohort_Month])</f>
        <v>44865</v>
      </c>
      <c r="L81" s="1" t="str">
        <f ca="1">_xlfn.XLOOKUP(tbl_Invoices[[#This Row],[Customer_ID]], tbl_Customers[Customer_ID], tbl_Customers[Age_Group])</f>
        <v>45–54</v>
      </c>
      <c r="M81" s="1" t="str">
        <f>_xlfn.XLOOKUP(tbl_Invoices[[#This Row],[Customer_ID]], tbl_Customers[Customer_ID], tbl_Customers[Region])</f>
        <v>South</v>
      </c>
      <c r="N81" s="1" t="str" cm="1">
        <f t="array" ref="N81">_xlfn.IFS(
   _xlfn.SINGLE(tbl_Invoices[Plan_ID])="P1","Basic",
   _xlfn.SINGLE(tbl_Invoices[Plan_ID])="P2","Standard",
   _xlfn.SINGLE(tbl_Invoices[Plan_ID])="P3","Premium"
)</f>
        <v>Premium</v>
      </c>
      <c r="O81" s="2">
        <f>IF(tbl_Invoices[[#This Row],[Revenue_Type]]="Churned",0,1)</f>
        <v>1</v>
      </c>
    </row>
    <row r="82" spans="1:15" x14ac:dyDescent="0.25">
      <c r="A82" t="s">
        <v>7890</v>
      </c>
      <c r="B82" t="s">
        <v>887</v>
      </c>
      <c r="C82" t="s">
        <v>3741</v>
      </c>
      <c r="D82" s="1">
        <v>44207</v>
      </c>
      <c r="E82">
        <v>55</v>
      </c>
      <c r="F82" t="b">
        <v>1</v>
      </c>
      <c r="G82" t="s">
        <v>4540</v>
      </c>
      <c r="H82" t="s">
        <v>2031</v>
      </c>
      <c r="I82" s="1">
        <f>DATE(YEAR(tbl_Invoices[[#This Row],[Invoice_Date]]), MONTH(tbl_Invoices[[#This Row],[Invoice_Date]]), DAY(tbl_Invoices[[#This Row],[Invoice_Date]]))</f>
        <v>44207</v>
      </c>
      <c r="J82">
        <f>YEAR(tbl_Invoices[[#This Row],[Invoice_Date]])</f>
        <v>2021</v>
      </c>
      <c r="K82" s="1">
        <f>_xlfn.XLOOKUP(tbl_Invoices[[#This Row],[Customer_ID]], tbl_Customers[Customer_ID], tbl_Customers[Cohort_Month])</f>
        <v>44895</v>
      </c>
      <c r="L82" s="1" t="str">
        <f ca="1">_xlfn.XLOOKUP(tbl_Invoices[[#This Row],[Customer_ID]], tbl_Customers[Customer_ID], tbl_Customers[Age_Group])</f>
        <v>35–44</v>
      </c>
      <c r="M82" s="1" t="str">
        <f>_xlfn.XLOOKUP(tbl_Invoices[[#This Row],[Customer_ID]], tbl_Customers[Customer_ID], tbl_Customers[Region])</f>
        <v>Midwest</v>
      </c>
      <c r="N82" s="1" t="str" cm="1">
        <f t="array" ref="N82">_xlfn.IFS(
   _xlfn.SINGLE(tbl_Invoices[Plan_ID])="P1","Basic",
   _xlfn.SINGLE(tbl_Invoices[Plan_ID])="P2","Standard",
   _xlfn.SINGLE(tbl_Invoices[Plan_ID])="P3","Premium"
)</f>
        <v>Premium</v>
      </c>
      <c r="O82" s="2">
        <f>IF(tbl_Invoices[[#This Row],[Revenue_Type]]="Churned",0,1)</f>
        <v>1</v>
      </c>
    </row>
    <row r="83" spans="1:15" x14ac:dyDescent="0.25">
      <c r="A83" t="s">
        <v>8001</v>
      </c>
      <c r="B83" t="s">
        <v>1037</v>
      </c>
      <c r="C83" t="s">
        <v>2665</v>
      </c>
      <c r="D83" s="1">
        <v>44207</v>
      </c>
      <c r="E83">
        <v>25</v>
      </c>
      <c r="F83" t="b">
        <v>1</v>
      </c>
      <c r="G83" t="s">
        <v>4547</v>
      </c>
      <c r="H83" t="s">
        <v>2034</v>
      </c>
      <c r="I83" s="1">
        <f>DATE(YEAR(tbl_Invoices[[#This Row],[Invoice_Date]]), MONTH(tbl_Invoices[[#This Row],[Invoice_Date]]), DAY(tbl_Invoices[[#This Row],[Invoice_Date]]))</f>
        <v>44207</v>
      </c>
      <c r="J83">
        <f>YEAR(tbl_Invoices[[#This Row],[Invoice_Date]])</f>
        <v>2021</v>
      </c>
      <c r="K83" s="1">
        <f>_xlfn.XLOOKUP(tbl_Invoices[[#This Row],[Customer_ID]], tbl_Customers[Customer_ID], tbl_Customers[Cohort_Month])</f>
        <v>44500</v>
      </c>
      <c r="L83" s="1" t="str">
        <f ca="1">_xlfn.XLOOKUP(tbl_Invoices[[#This Row],[Customer_ID]], tbl_Customers[Customer_ID], tbl_Customers[Age_Group])</f>
        <v>35–44</v>
      </c>
      <c r="M83" s="1" t="str">
        <f>_xlfn.XLOOKUP(tbl_Invoices[[#This Row],[Customer_ID]], tbl_Customers[Customer_ID], tbl_Customers[Region])</f>
        <v>International</v>
      </c>
      <c r="N83" s="1" t="str" cm="1">
        <f t="array" ref="N83">_xlfn.IFS(
   _xlfn.SINGLE(tbl_Invoices[Plan_ID])="P1","Basic",
   _xlfn.SINGLE(tbl_Invoices[Plan_ID])="P2","Standard",
   _xlfn.SINGLE(tbl_Invoices[Plan_ID])="P3","Premium"
)</f>
        <v>Standard</v>
      </c>
      <c r="O83" s="2">
        <f>IF(tbl_Invoices[[#This Row],[Revenue_Type]]="Churned",0,1)</f>
        <v>1</v>
      </c>
    </row>
    <row r="84" spans="1:15" x14ac:dyDescent="0.25">
      <c r="A84" t="s">
        <v>6735</v>
      </c>
      <c r="B84" t="s">
        <v>1172</v>
      </c>
      <c r="C84" t="s">
        <v>3363</v>
      </c>
      <c r="D84" s="1">
        <v>44207</v>
      </c>
      <c r="E84">
        <v>12</v>
      </c>
      <c r="F84" t="b">
        <v>1</v>
      </c>
      <c r="G84" t="s">
        <v>4545</v>
      </c>
      <c r="H84" t="s">
        <v>2027</v>
      </c>
      <c r="I84" s="1">
        <f>DATE(YEAR(tbl_Invoices[[#This Row],[Invoice_Date]]), MONTH(tbl_Invoices[[#This Row],[Invoice_Date]]), DAY(tbl_Invoices[[#This Row],[Invoice_Date]]))</f>
        <v>44207</v>
      </c>
      <c r="J84">
        <f>YEAR(tbl_Invoices[[#This Row],[Invoice_Date]])</f>
        <v>2021</v>
      </c>
      <c r="K84" s="1">
        <f>_xlfn.XLOOKUP(tbl_Invoices[[#This Row],[Customer_ID]], tbl_Customers[Customer_ID], tbl_Customers[Cohort_Month])</f>
        <v>45046</v>
      </c>
      <c r="L84" s="1" t="str">
        <f ca="1">_xlfn.XLOOKUP(tbl_Invoices[[#This Row],[Customer_ID]], tbl_Customers[Customer_ID], tbl_Customers[Age_Group])</f>
        <v>35–44</v>
      </c>
      <c r="M84" s="1" t="str">
        <f>_xlfn.XLOOKUP(tbl_Invoices[[#This Row],[Customer_ID]], tbl_Customers[Customer_ID], tbl_Customers[Region])</f>
        <v>East</v>
      </c>
      <c r="N84" s="1" t="str" cm="1">
        <f t="array" ref="N84">_xlfn.IFS(
   _xlfn.SINGLE(tbl_Invoices[Plan_ID])="P1","Basic",
   _xlfn.SINGLE(tbl_Invoices[Plan_ID])="P2","Standard",
   _xlfn.SINGLE(tbl_Invoices[Plan_ID])="P3","Premium"
)</f>
        <v>Basic</v>
      </c>
      <c r="O84" s="2">
        <f>IF(tbl_Invoices[[#This Row],[Revenue_Type]]="Churned",0,1)</f>
        <v>0</v>
      </c>
    </row>
    <row r="85" spans="1:15" x14ac:dyDescent="0.25">
      <c r="A85" t="s">
        <v>9237</v>
      </c>
      <c r="B85" t="s">
        <v>1312</v>
      </c>
      <c r="C85" t="s">
        <v>2503</v>
      </c>
      <c r="D85" s="1">
        <v>44207</v>
      </c>
      <c r="E85">
        <v>12</v>
      </c>
      <c r="F85" t="b">
        <v>1</v>
      </c>
      <c r="G85" t="s">
        <v>4538</v>
      </c>
      <c r="H85" t="s">
        <v>2027</v>
      </c>
      <c r="I85" s="1">
        <f>DATE(YEAR(tbl_Invoices[[#This Row],[Invoice_Date]]), MONTH(tbl_Invoices[[#This Row],[Invoice_Date]]), DAY(tbl_Invoices[[#This Row],[Invoice_Date]]))</f>
        <v>44207</v>
      </c>
      <c r="J85">
        <f>YEAR(tbl_Invoices[[#This Row],[Invoice_Date]])</f>
        <v>2021</v>
      </c>
      <c r="K85" s="1">
        <f>_xlfn.XLOOKUP(tbl_Invoices[[#This Row],[Customer_ID]], tbl_Customers[Customer_ID], tbl_Customers[Cohort_Month])</f>
        <v>44651</v>
      </c>
      <c r="L85" s="1" t="str">
        <f ca="1">_xlfn.XLOOKUP(tbl_Invoices[[#This Row],[Customer_ID]], tbl_Customers[Customer_ID], tbl_Customers[Age_Group])</f>
        <v>18–24</v>
      </c>
      <c r="M85" s="1" t="str">
        <f>_xlfn.XLOOKUP(tbl_Invoices[[#This Row],[Customer_ID]], tbl_Customers[Customer_ID], tbl_Customers[Region])</f>
        <v>East</v>
      </c>
      <c r="N85" s="1" t="str" cm="1">
        <f t="array" ref="N85">_xlfn.IFS(
   _xlfn.SINGLE(tbl_Invoices[Plan_ID])="P1","Basic",
   _xlfn.SINGLE(tbl_Invoices[Plan_ID])="P2","Standard",
   _xlfn.SINGLE(tbl_Invoices[Plan_ID])="P3","Premium"
)</f>
        <v>Basic</v>
      </c>
      <c r="O85" s="2">
        <f>IF(tbl_Invoices[[#This Row],[Revenue_Type]]="Churned",0,1)</f>
        <v>1</v>
      </c>
    </row>
    <row r="86" spans="1:15" x14ac:dyDescent="0.25">
      <c r="A86" t="s">
        <v>8485</v>
      </c>
      <c r="B86" t="s">
        <v>1405</v>
      </c>
      <c r="C86" t="s">
        <v>3201</v>
      </c>
      <c r="D86" s="1">
        <v>44207</v>
      </c>
      <c r="E86">
        <v>12</v>
      </c>
      <c r="F86" t="b">
        <v>1</v>
      </c>
      <c r="G86" t="s">
        <v>4540</v>
      </c>
      <c r="H86" t="s">
        <v>2027</v>
      </c>
      <c r="I86" s="1">
        <f>DATE(YEAR(tbl_Invoices[[#This Row],[Invoice_Date]]), MONTH(tbl_Invoices[[#This Row],[Invoice_Date]]), DAY(tbl_Invoices[[#This Row],[Invoice_Date]]))</f>
        <v>44207</v>
      </c>
      <c r="J86">
        <f>YEAR(tbl_Invoices[[#This Row],[Invoice_Date]])</f>
        <v>2021</v>
      </c>
      <c r="K86" s="1">
        <f>_xlfn.XLOOKUP(tbl_Invoices[[#This Row],[Customer_ID]], tbl_Customers[Customer_ID], tbl_Customers[Cohort_Month])</f>
        <v>44651</v>
      </c>
      <c r="L86" s="1" t="str">
        <f ca="1">_xlfn.XLOOKUP(tbl_Invoices[[#This Row],[Customer_ID]], tbl_Customers[Customer_ID], tbl_Customers[Age_Group])</f>
        <v>25–34</v>
      </c>
      <c r="M86" s="1" t="str">
        <f>_xlfn.XLOOKUP(tbl_Invoices[[#This Row],[Customer_ID]], tbl_Customers[Customer_ID], tbl_Customers[Region])</f>
        <v>South</v>
      </c>
      <c r="N86" s="1" t="str" cm="1">
        <f t="array" ref="N86">_xlfn.IFS(
   _xlfn.SINGLE(tbl_Invoices[Plan_ID])="P1","Basic",
   _xlfn.SINGLE(tbl_Invoices[Plan_ID])="P2","Standard",
   _xlfn.SINGLE(tbl_Invoices[Plan_ID])="P3","Premium"
)</f>
        <v>Basic</v>
      </c>
      <c r="O86" s="2">
        <f>IF(tbl_Invoices[[#This Row],[Revenue_Type]]="Churned",0,1)</f>
        <v>1</v>
      </c>
    </row>
    <row r="87" spans="1:15" x14ac:dyDescent="0.25">
      <c r="A87" t="s">
        <v>5325</v>
      </c>
      <c r="B87" t="s">
        <v>1481</v>
      </c>
      <c r="C87" t="s">
        <v>2859</v>
      </c>
      <c r="D87" s="1">
        <v>44207</v>
      </c>
      <c r="E87">
        <v>55</v>
      </c>
      <c r="F87" t="b">
        <v>1</v>
      </c>
      <c r="G87" t="s">
        <v>4540</v>
      </c>
      <c r="H87" t="s">
        <v>2031</v>
      </c>
      <c r="I87" s="1">
        <f>DATE(YEAR(tbl_Invoices[[#This Row],[Invoice_Date]]), MONTH(tbl_Invoices[[#This Row],[Invoice_Date]]), DAY(tbl_Invoices[[#This Row],[Invoice_Date]]))</f>
        <v>44207</v>
      </c>
      <c r="J87">
        <f>YEAR(tbl_Invoices[[#This Row],[Invoice_Date]])</f>
        <v>2021</v>
      </c>
      <c r="K87" s="1">
        <f>_xlfn.XLOOKUP(tbl_Invoices[[#This Row],[Customer_ID]], tbl_Customers[Customer_ID], tbl_Customers[Cohort_Month])</f>
        <v>44804</v>
      </c>
      <c r="L87" s="1" t="str">
        <f ca="1">_xlfn.XLOOKUP(tbl_Invoices[[#This Row],[Customer_ID]], tbl_Customers[Customer_ID], tbl_Customers[Age_Group])</f>
        <v>45–54</v>
      </c>
      <c r="M87" s="1" t="str">
        <f>_xlfn.XLOOKUP(tbl_Invoices[[#This Row],[Customer_ID]], tbl_Customers[Customer_ID], tbl_Customers[Region])</f>
        <v>East</v>
      </c>
      <c r="N87" s="1" t="str" cm="1">
        <f t="array" ref="N87">_xlfn.IFS(
   _xlfn.SINGLE(tbl_Invoices[Plan_ID])="P1","Basic",
   _xlfn.SINGLE(tbl_Invoices[Plan_ID])="P2","Standard",
   _xlfn.SINGLE(tbl_Invoices[Plan_ID])="P3","Premium"
)</f>
        <v>Premium</v>
      </c>
      <c r="O87" s="2">
        <f>IF(tbl_Invoices[[#This Row],[Revenue_Type]]="Churned",0,1)</f>
        <v>1</v>
      </c>
    </row>
    <row r="88" spans="1:15" x14ac:dyDescent="0.25">
      <c r="A88" t="s">
        <v>9560</v>
      </c>
      <c r="B88" t="s">
        <v>1785</v>
      </c>
      <c r="C88" t="s">
        <v>3959</v>
      </c>
      <c r="D88" s="1">
        <v>44207</v>
      </c>
      <c r="E88">
        <v>25</v>
      </c>
      <c r="F88" t="b">
        <v>1</v>
      </c>
      <c r="G88" t="s">
        <v>4549</v>
      </c>
      <c r="H88" t="s">
        <v>2034</v>
      </c>
      <c r="I88" s="1">
        <f>DATE(YEAR(tbl_Invoices[[#This Row],[Invoice_Date]]), MONTH(tbl_Invoices[[#This Row],[Invoice_Date]]), DAY(tbl_Invoices[[#This Row],[Invoice_Date]]))</f>
        <v>44207</v>
      </c>
      <c r="J88">
        <f>YEAR(tbl_Invoices[[#This Row],[Invoice_Date]])</f>
        <v>2021</v>
      </c>
      <c r="K88" s="1">
        <f>_xlfn.XLOOKUP(tbl_Invoices[[#This Row],[Customer_ID]], tbl_Customers[Customer_ID], tbl_Customers[Cohort_Month])</f>
        <v>44620</v>
      </c>
      <c r="L88" s="1" t="str">
        <f ca="1">_xlfn.XLOOKUP(tbl_Invoices[[#This Row],[Customer_ID]], tbl_Customers[Customer_ID], tbl_Customers[Age_Group])</f>
        <v>25–34</v>
      </c>
      <c r="M88" s="1" t="str">
        <f>_xlfn.XLOOKUP(tbl_Invoices[[#This Row],[Customer_ID]], tbl_Customers[Customer_ID], tbl_Customers[Region])</f>
        <v>Midwest</v>
      </c>
      <c r="N88" s="1" t="str" cm="1">
        <f t="array" ref="N88">_xlfn.IFS(
   _xlfn.SINGLE(tbl_Invoices[Plan_ID])="P1","Basic",
   _xlfn.SINGLE(tbl_Invoices[Plan_ID])="P2","Standard",
   _xlfn.SINGLE(tbl_Invoices[Plan_ID])="P3","Premium"
)</f>
        <v>Standard</v>
      </c>
      <c r="O88" s="2">
        <f>IF(tbl_Invoices[[#This Row],[Revenue_Type]]="Churned",0,1)</f>
        <v>1</v>
      </c>
    </row>
    <row r="89" spans="1:15" x14ac:dyDescent="0.25">
      <c r="A89" t="s">
        <v>8864</v>
      </c>
      <c r="B89" t="s">
        <v>159</v>
      </c>
      <c r="C89" t="s">
        <v>4235</v>
      </c>
      <c r="D89" s="1">
        <v>44208</v>
      </c>
      <c r="E89">
        <v>55</v>
      </c>
      <c r="F89" t="b">
        <v>1</v>
      </c>
      <c r="G89" t="s">
        <v>4547</v>
      </c>
      <c r="H89" t="s">
        <v>2031</v>
      </c>
      <c r="I89" s="1">
        <f>DATE(YEAR(tbl_Invoices[[#This Row],[Invoice_Date]]), MONTH(tbl_Invoices[[#This Row],[Invoice_Date]]), DAY(tbl_Invoices[[#This Row],[Invoice_Date]]))</f>
        <v>44208</v>
      </c>
      <c r="J89">
        <f>YEAR(tbl_Invoices[[#This Row],[Invoice_Date]])</f>
        <v>2021</v>
      </c>
      <c r="K89" s="1">
        <f>_xlfn.XLOOKUP(tbl_Invoices[[#This Row],[Customer_ID]], tbl_Customers[Customer_ID], tbl_Customers[Cohort_Month])</f>
        <v>44865</v>
      </c>
      <c r="L89" s="1" t="str">
        <f ca="1">_xlfn.XLOOKUP(tbl_Invoices[[#This Row],[Customer_ID]], tbl_Customers[Customer_ID], tbl_Customers[Age_Group])</f>
        <v>55+</v>
      </c>
      <c r="M89" s="1" t="str">
        <f>_xlfn.XLOOKUP(tbl_Invoices[[#This Row],[Customer_ID]], tbl_Customers[Customer_ID], tbl_Customers[Region])</f>
        <v>West</v>
      </c>
      <c r="N89" s="1" t="str" cm="1">
        <f t="array" ref="N89">_xlfn.IFS(
   _xlfn.SINGLE(tbl_Invoices[Plan_ID])="P1","Basic",
   _xlfn.SINGLE(tbl_Invoices[Plan_ID])="P2","Standard",
   _xlfn.SINGLE(tbl_Invoices[Plan_ID])="P3","Premium"
)</f>
        <v>Premium</v>
      </c>
      <c r="O89" s="2">
        <f>IF(tbl_Invoices[[#This Row],[Revenue_Type]]="Churned",0,1)</f>
        <v>1</v>
      </c>
    </row>
    <row r="90" spans="1:15" x14ac:dyDescent="0.25">
      <c r="A90" t="s">
        <v>10483</v>
      </c>
      <c r="B90" t="s">
        <v>159</v>
      </c>
      <c r="C90" t="s">
        <v>4235</v>
      </c>
      <c r="D90" s="1">
        <v>44208</v>
      </c>
      <c r="E90">
        <v>55</v>
      </c>
      <c r="F90" t="b">
        <v>1</v>
      </c>
      <c r="G90" t="s">
        <v>4547</v>
      </c>
      <c r="H90" t="s">
        <v>2031</v>
      </c>
      <c r="I90" s="1">
        <f>DATE(YEAR(tbl_Invoices[[#This Row],[Invoice_Date]]), MONTH(tbl_Invoices[[#This Row],[Invoice_Date]]), DAY(tbl_Invoices[[#This Row],[Invoice_Date]]))</f>
        <v>44208</v>
      </c>
      <c r="J90">
        <f>YEAR(tbl_Invoices[[#This Row],[Invoice_Date]])</f>
        <v>2021</v>
      </c>
      <c r="K90" s="1">
        <f>_xlfn.XLOOKUP(tbl_Invoices[[#This Row],[Customer_ID]], tbl_Customers[Customer_ID], tbl_Customers[Cohort_Month])</f>
        <v>44865</v>
      </c>
      <c r="L90" s="1" t="str">
        <f ca="1">_xlfn.XLOOKUP(tbl_Invoices[[#This Row],[Customer_ID]], tbl_Customers[Customer_ID], tbl_Customers[Age_Group])</f>
        <v>55+</v>
      </c>
      <c r="M90" s="1" t="str">
        <f>_xlfn.XLOOKUP(tbl_Invoices[[#This Row],[Customer_ID]], tbl_Customers[Customer_ID], tbl_Customers[Region])</f>
        <v>West</v>
      </c>
      <c r="N90" s="1" t="str" cm="1">
        <f t="array" ref="N90">_xlfn.IFS(
   _xlfn.SINGLE(tbl_Invoices[Plan_ID])="P1","Basic",
   _xlfn.SINGLE(tbl_Invoices[Plan_ID])="P2","Standard",
   _xlfn.SINGLE(tbl_Invoices[Plan_ID])="P3","Premium"
)</f>
        <v>Premium</v>
      </c>
      <c r="O90" s="2">
        <f>IF(tbl_Invoices[[#This Row],[Revenue_Type]]="Churned",0,1)</f>
        <v>1</v>
      </c>
    </row>
    <row r="91" spans="1:15" x14ac:dyDescent="0.25">
      <c r="A91" t="s">
        <v>6597</v>
      </c>
      <c r="B91" t="s">
        <v>220</v>
      </c>
      <c r="C91" t="s">
        <v>2953</v>
      </c>
      <c r="D91" s="1">
        <v>44208</v>
      </c>
      <c r="E91">
        <v>12</v>
      </c>
      <c r="F91" t="b">
        <v>1</v>
      </c>
      <c r="G91" t="s">
        <v>4549</v>
      </c>
      <c r="H91" t="s">
        <v>2027</v>
      </c>
      <c r="I91" s="1">
        <f>DATE(YEAR(tbl_Invoices[[#This Row],[Invoice_Date]]), MONTH(tbl_Invoices[[#This Row],[Invoice_Date]]), DAY(tbl_Invoices[[#This Row],[Invoice_Date]]))</f>
        <v>44208</v>
      </c>
      <c r="J91">
        <f>YEAR(tbl_Invoices[[#This Row],[Invoice_Date]])</f>
        <v>2021</v>
      </c>
      <c r="K91" s="1">
        <f>_xlfn.XLOOKUP(tbl_Invoices[[#This Row],[Customer_ID]], tbl_Customers[Customer_ID], tbl_Customers[Cohort_Month])</f>
        <v>44469</v>
      </c>
      <c r="L91" s="1" t="str">
        <f ca="1">_xlfn.XLOOKUP(tbl_Invoices[[#This Row],[Customer_ID]], tbl_Customers[Customer_ID], tbl_Customers[Age_Group])</f>
        <v>45–54</v>
      </c>
      <c r="M91" s="1" t="str">
        <f>_xlfn.XLOOKUP(tbl_Invoices[[#This Row],[Customer_ID]], tbl_Customers[Customer_ID], tbl_Customers[Region])</f>
        <v>International</v>
      </c>
      <c r="N91" s="1" t="str" cm="1">
        <f t="array" ref="N91">_xlfn.IFS(
   _xlfn.SINGLE(tbl_Invoices[Plan_ID])="P1","Basic",
   _xlfn.SINGLE(tbl_Invoices[Plan_ID])="P2","Standard",
   _xlfn.SINGLE(tbl_Invoices[Plan_ID])="P3","Premium"
)</f>
        <v>Basic</v>
      </c>
      <c r="O91" s="2">
        <f>IF(tbl_Invoices[[#This Row],[Revenue_Type]]="Churned",0,1)</f>
        <v>1</v>
      </c>
    </row>
    <row r="92" spans="1:15" x14ac:dyDescent="0.25">
      <c r="A92" t="s">
        <v>9697</v>
      </c>
      <c r="B92" t="s">
        <v>339</v>
      </c>
      <c r="C92" t="s">
        <v>2154</v>
      </c>
      <c r="D92" s="1">
        <v>44208</v>
      </c>
      <c r="E92">
        <v>25</v>
      </c>
      <c r="F92" t="b">
        <v>1</v>
      </c>
      <c r="G92" t="s">
        <v>4549</v>
      </c>
      <c r="H92" t="s">
        <v>2034</v>
      </c>
      <c r="I92" s="1">
        <f>DATE(YEAR(tbl_Invoices[[#This Row],[Invoice_Date]]), MONTH(tbl_Invoices[[#This Row],[Invoice_Date]]), DAY(tbl_Invoices[[#This Row],[Invoice_Date]]))</f>
        <v>44208</v>
      </c>
      <c r="J92">
        <f>YEAR(tbl_Invoices[[#This Row],[Invoice_Date]])</f>
        <v>2021</v>
      </c>
      <c r="K92" s="1">
        <f>_xlfn.XLOOKUP(tbl_Invoices[[#This Row],[Customer_ID]], tbl_Customers[Customer_ID], tbl_Customers[Cohort_Month])</f>
        <v>44681</v>
      </c>
      <c r="L92" s="1" t="str">
        <f ca="1">_xlfn.XLOOKUP(tbl_Invoices[[#This Row],[Customer_ID]], tbl_Customers[Customer_ID], tbl_Customers[Age_Group])</f>
        <v>35–44</v>
      </c>
      <c r="M92" s="1" t="str">
        <f>_xlfn.XLOOKUP(tbl_Invoices[[#This Row],[Customer_ID]], tbl_Customers[Customer_ID], tbl_Customers[Region])</f>
        <v>International</v>
      </c>
      <c r="N92" s="1" t="str" cm="1">
        <f t="array" ref="N92">_xlfn.IFS(
   _xlfn.SINGLE(tbl_Invoices[Plan_ID])="P1","Basic",
   _xlfn.SINGLE(tbl_Invoices[Plan_ID])="P2","Standard",
   _xlfn.SINGLE(tbl_Invoices[Plan_ID])="P3","Premium"
)</f>
        <v>Standard</v>
      </c>
      <c r="O92" s="2">
        <f>IF(tbl_Invoices[[#This Row],[Revenue_Type]]="Churned",0,1)</f>
        <v>1</v>
      </c>
    </row>
    <row r="93" spans="1:15" x14ac:dyDescent="0.25">
      <c r="A93" t="s">
        <v>9475</v>
      </c>
      <c r="B93" t="s">
        <v>369</v>
      </c>
      <c r="C93" t="s">
        <v>4007</v>
      </c>
      <c r="D93" s="1">
        <v>44208</v>
      </c>
      <c r="E93">
        <v>25</v>
      </c>
      <c r="F93" t="b">
        <v>1</v>
      </c>
      <c r="G93" t="s">
        <v>4547</v>
      </c>
      <c r="H93" t="s">
        <v>2034</v>
      </c>
      <c r="I93" s="1">
        <f>DATE(YEAR(tbl_Invoices[[#This Row],[Invoice_Date]]), MONTH(tbl_Invoices[[#This Row],[Invoice_Date]]), DAY(tbl_Invoices[[#This Row],[Invoice_Date]]))</f>
        <v>44208</v>
      </c>
      <c r="J93">
        <f>YEAR(tbl_Invoices[[#This Row],[Invoice_Date]])</f>
        <v>2021</v>
      </c>
      <c r="K93" s="1">
        <f>_xlfn.XLOOKUP(tbl_Invoices[[#This Row],[Customer_ID]], tbl_Customers[Customer_ID], tbl_Customers[Cohort_Month])</f>
        <v>45107</v>
      </c>
      <c r="L93" s="1" t="str">
        <f ca="1">_xlfn.XLOOKUP(tbl_Invoices[[#This Row],[Customer_ID]], tbl_Customers[Customer_ID], tbl_Customers[Age_Group])</f>
        <v>35–44</v>
      </c>
      <c r="M93" s="1" t="str">
        <f>_xlfn.XLOOKUP(tbl_Invoices[[#This Row],[Customer_ID]], tbl_Customers[Customer_ID], tbl_Customers[Region])</f>
        <v>West</v>
      </c>
      <c r="N93" s="1" t="str" cm="1">
        <f t="array" ref="N93">_xlfn.IFS(
   _xlfn.SINGLE(tbl_Invoices[Plan_ID])="P1","Basic",
   _xlfn.SINGLE(tbl_Invoices[Plan_ID])="P2","Standard",
   _xlfn.SINGLE(tbl_Invoices[Plan_ID])="P3","Premium"
)</f>
        <v>Standard</v>
      </c>
      <c r="O93" s="2">
        <f>IF(tbl_Invoices[[#This Row],[Revenue_Type]]="Churned",0,1)</f>
        <v>1</v>
      </c>
    </row>
    <row r="94" spans="1:15" x14ac:dyDescent="0.25">
      <c r="A94" t="s">
        <v>6774</v>
      </c>
      <c r="B94" t="s">
        <v>1135</v>
      </c>
      <c r="C94" t="s">
        <v>2484</v>
      </c>
      <c r="D94" s="1">
        <v>44208</v>
      </c>
      <c r="E94">
        <v>12</v>
      </c>
      <c r="F94" t="b">
        <v>1</v>
      </c>
      <c r="G94" t="s">
        <v>4545</v>
      </c>
      <c r="H94" t="s">
        <v>2027</v>
      </c>
      <c r="I94" s="1">
        <f>DATE(YEAR(tbl_Invoices[[#This Row],[Invoice_Date]]), MONTH(tbl_Invoices[[#This Row],[Invoice_Date]]), DAY(tbl_Invoices[[#This Row],[Invoice_Date]]))</f>
        <v>44208</v>
      </c>
      <c r="J94">
        <f>YEAR(tbl_Invoices[[#This Row],[Invoice_Date]])</f>
        <v>2021</v>
      </c>
      <c r="K94" s="1">
        <f>_xlfn.XLOOKUP(tbl_Invoices[[#This Row],[Customer_ID]], tbl_Customers[Customer_ID], tbl_Customers[Cohort_Month])</f>
        <v>45077</v>
      </c>
      <c r="L94" s="1" t="str">
        <f ca="1">_xlfn.XLOOKUP(tbl_Invoices[[#This Row],[Customer_ID]], tbl_Customers[Customer_ID], tbl_Customers[Age_Group])</f>
        <v>35–44</v>
      </c>
      <c r="M94" s="1" t="str">
        <f>_xlfn.XLOOKUP(tbl_Invoices[[#This Row],[Customer_ID]], tbl_Customers[Customer_ID], tbl_Customers[Region])</f>
        <v>East</v>
      </c>
      <c r="N94" s="1" t="str" cm="1">
        <f t="array" ref="N94">_xlfn.IFS(
   _xlfn.SINGLE(tbl_Invoices[Plan_ID])="P1","Basic",
   _xlfn.SINGLE(tbl_Invoices[Plan_ID])="P2","Standard",
   _xlfn.SINGLE(tbl_Invoices[Plan_ID])="P3","Premium"
)</f>
        <v>Basic</v>
      </c>
      <c r="O94" s="2">
        <f>IF(tbl_Invoices[[#This Row],[Revenue_Type]]="Churned",0,1)</f>
        <v>0</v>
      </c>
    </row>
    <row r="95" spans="1:15" x14ac:dyDescent="0.25">
      <c r="A95" t="s">
        <v>8936</v>
      </c>
      <c r="B95" t="s">
        <v>1721</v>
      </c>
      <c r="C95" t="s">
        <v>2530</v>
      </c>
      <c r="D95" s="1">
        <v>44208</v>
      </c>
      <c r="E95">
        <v>55</v>
      </c>
      <c r="F95" t="b">
        <v>1</v>
      </c>
      <c r="G95" t="s">
        <v>4547</v>
      </c>
      <c r="H95" t="s">
        <v>2031</v>
      </c>
      <c r="I95" s="1">
        <f>DATE(YEAR(tbl_Invoices[[#This Row],[Invoice_Date]]), MONTH(tbl_Invoices[[#This Row],[Invoice_Date]]), DAY(tbl_Invoices[[#This Row],[Invoice_Date]]))</f>
        <v>44208</v>
      </c>
      <c r="J95">
        <f>YEAR(tbl_Invoices[[#This Row],[Invoice_Date]])</f>
        <v>2021</v>
      </c>
      <c r="K95" s="1">
        <f>_xlfn.XLOOKUP(tbl_Invoices[[#This Row],[Customer_ID]], tbl_Customers[Customer_ID], tbl_Customers[Cohort_Month])</f>
        <v>44439</v>
      </c>
      <c r="L95" s="1" t="str">
        <f ca="1">_xlfn.XLOOKUP(tbl_Invoices[[#This Row],[Customer_ID]], tbl_Customers[Customer_ID], tbl_Customers[Age_Group])</f>
        <v>45–54</v>
      </c>
      <c r="M95" s="1" t="str">
        <f>_xlfn.XLOOKUP(tbl_Invoices[[#This Row],[Customer_ID]], tbl_Customers[Customer_ID], tbl_Customers[Region])</f>
        <v>South</v>
      </c>
      <c r="N95" s="1" t="str" cm="1">
        <f t="array" ref="N95">_xlfn.IFS(
   _xlfn.SINGLE(tbl_Invoices[Plan_ID])="P1","Basic",
   _xlfn.SINGLE(tbl_Invoices[Plan_ID])="P2","Standard",
   _xlfn.SINGLE(tbl_Invoices[Plan_ID])="P3","Premium"
)</f>
        <v>Premium</v>
      </c>
      <c r="O95" s="2">
        <f>IF(tbl_Invoices[[#This Row],[Revenue_Type]]="Churned",0,1)</f>
        <v>1</v>
      </c>
    </row>
    <row r="96" spans="1:15" x14ac:dyDescent="0.25">
      <c r="A96" t="s">
        <v>7683</v>
      </c>
      <c r="B96" t="s">
        <v>2010</v>
      </c>
      <c r="C96" t="s">
        <v>2980</v>
      </c>
      <c r="D96" s="1">
        <v>44208</v>
      </c>
      <c r="E96">
        <v>25</v>
      </c>
      <c r="F96" t="b">
        <v>1</v>
      </c>
      <c r="G96" t="s">
        <v>4545</v>
      </c>
      <c r="H96" t="s">
        <v>2034</v>
      </c>
      <c r="I96" s="1">
        <f>DATE(YEAR(tbl_Invoices[[#This Row],[Invoice_Date]]), MONTH(tbl_Invoices[[#This Row],[Invoice_Date]]), DAY(tbl_Invoices[[#This Row],[Invoice_Date]]))</f>
        <v>44208</v>
      </c>
      <c r="J96">
        <f>YEAR(tbl_Invoices[[#This Row],[Invoice_Date]])</f>
        <v>2021</v>
      </c>
      <c r="K96" s="1">
        <f>_xlfn.XLOOKUP(tbl_Invoices[[#This Row],[Customer_ID]], tbl_Customers[Customer_ID], tbl_Customers[Cohort_Month])</f>
        <v>44408</v>
      </c>
      <c r="L96" s="1" t="str">
        <f ca="1">_xlfn.XLOOKUP(tbl_Invoices[[#This Row],[Customer_ID]], tbl_Customers[Customer_ID], tbl_Customers[Age_Group])</f>
        <v>18–24</v>
      </c>
      <c r="M96" s="1" t="str">
        <f>_xlfn.XLOOKUP(tbl_Invoices[[#This Row],[Customer_ID]], tbl_Customers[Customer_ID], tbl_Customers[Region])</f>
        <v>International</v>
      </c>
      <c r="N96" s="1" t="str" cm="1">
        <f t="array" ref="N96">_xlfn.IFS(
   _xlfn.SINGLE(tbl_Invoices[Plan_ID])="P1","Basic",
   _xlfn.SINGLE(tbl_Invoices[Plan_ID])="P2","Standard",
   _xlfn.SINGLE(tbl_Invoices[Plan_ID])="P3","Premium"
)</f>
        <v>Standard</v>
      </c>
      <c r="O96" s="2">
        <f>IF(tbl_Invoices[[#This Row],[Revenue_Type]]="Churned",0,1)</f>
        <v>0</v>
      </c>
    </row>
    <row r="97" spans="1:15" x14ac:dyDescent="0.25">
      <c r="A97" t="s">
        <v>8573</v>
      </c>
      <c r="B97" t="s">
        <v>157</v>
      </c>
      <c r="C97" t="s">
        <v>4237</v>
      </c>
      <c r="D97" s="1">
        <v>44209</v>
      </c>
      <c r="E97">
        <v>25</v>
      </c>
      <c r="F97" t="b">
        <v>1</v>
      </c>
      <c r="G97" t="s">
        <v>4538</v>
      </c>
      <c r="H97" t="s">
        <v>2034</v>
      </c>
      <c r="I97" s="1">
        <f>DATE(YEAR(tbl_Invoices[[#This Row],[Invoice_Date]]), MONTH(tbl_Invoices[[#This Row],[Invoice_Date]]), DAY(tbl_Invoices[[#This Row],[Invoice_Date]]))</f>
        <v>44209</v>
      </c>
      <c r="J97">
        <f>YEAR(tbl_Invoices[[#This Row],[Invoice_Date]])</f>
        <v>2021</v>
      </c>
      <c r="K97" s="1">
        <f>_xlfn.XLOOKUP(tbl_Invoices[[#This Row],[Customer_ID]], tbl_Customers[Customer_ID], tbl_Customers[Cohort_Month])</f>
        <v>44712</v>
      </c>
      <c r="L97" s="1" t="str">
        <f ca="1">_xlfn.XLOOKUP(tbl_Invoices[[#This Row],[Customer_ID]], tbl_Customers[Customer_ID], tbl_Customers[Age_Group])</f>
        <v>35–44</v>
      </c>
      <c r="M97" s="1" t="str">
        <f>_xlfn.XLOOKUP(tbl_Invoices[[#This Row],[Customer_ID]], tbl_Customers[Customer_ID], tbl_Customers[Region])</f>
        <v>International</v>
      </c>
      <c r="N97" s="1" t="str" cm="1">
        <f t="array" ref="N97">_xlfn.IFS(
   _xlfn.SINGLE(tbl_Invoices[Plan_ID])="P1","Basic",
   _xlfn.SINGLE(tbl_Invoices[Plan_ID])="P2","Standard",
   _xlfn.SINGLE(tbl_Invoices[Plan_ID])="P3","Premium"
)</f>
        <v>Standard</v>
      </c>
      <c r="O97" s="2">
        <f>IF(tbl_Invoices[[#This Row],[Revenue_Type]]="Churned",0,1)</f>
        <v>1</v>
      </c>
    </row>
    <row r="98" spans="1:15" x14ac:dyDescent="0.25">
      <c r="A98" t="s">
        <v>6474</v>
      </c>
      <c r="B98" t="s">
        <v>252</v>
      </c>
      <c r="C98" t="s">
        <v>2746</v>
      </c>
      <c r="D98" s="1">
        <v>44209</v>
      </c>
      <c r="E98">
        <v>25</v>
      </c>
      <c r="F98" t="b">
        <v>1</v>
      </c>
      <c r="G98" t="s">
        <v>4547</v>
      </c>
      <c r="H98" t="s">
        <v>2034</v>
      </c>
      <c r="I98" s="1">
        <f>DATE(YEAR(tbl_Invoices[[#This Row],[Invoice_Date]]), MONTH(tbl_Invoices[[#This Row],[Invoice_Date]]), DAY(tbl_Invoices[[#This Row],[Invoice_Date]]))</f>
        <v>44209</v>
      </c>
      <c r="J98">
        <f>YEAR(tbl_Invoices[[#This Row],[Invoice_Date]])</f>
        <v>2021</v>
      </c>
      <c r="K98" s="1">
        <f>_xlfn.XLOOKUP(tbl_Invoices[[#This Row],[Customer_ID]], tbl_Customers[Customer_ID], tbl_Customers[Cohort_Month])</f>
        <v>44469</v>
      </c>
      <c r="L98" s="1" t="str">
        <f ca="1">_xlfn.XLOOKUP(tbl_Invoices[[#This Row],[Customer_ID]], tbl_Customers[Customer_ID], tbl_Customers[Age_Group])</f>
        <v>18–24</v>
      </c>
      <c r="M98" s="1" t="str">
        <f>_xlfn.XLOOKUP(tbl_Invoices[[#This Row],[Customer_ID]], tbl_Customers[Customer_ID], tbl_Customers[Region])</f>
        <v>International</v>
      </c>
      <c r="N98" s="1" t="str" cm="1">
        <f t="array" ref="N98">_xlfn.IFS(
   _xlfn.SINGLE(tbl_Invoices[Plan_ID])="P1","Basic",
   _xlfn.SINGLE(tbl_Invoices[Plan_ID])="P2","Standard",
   _xlfn.SINGLE(tbl_Invoices[Plan_ID])="P3","Premium"
)</f>
        <v>Standard</v>
      </c>
      <c r="O98" s="2">
        <f>IF(tbl_Invoices[[#This Row],[Revenue_Type]]="Churned",0,1)</f>
        <v>1</v>
      </c>
    </row>
    <row r="99" spans="1:15" x14ac:dyDescent="0.25">
      <c r="A99" t="s">
        <v>6119</v>
      </c>
      <c r="B99" t="s">
        <v>890</v>
      </c>
      <c r="C99" t="s">
        <v>2704</v>
      </c>
      <c r="D99" s="1">
        <v>44209</v>
      </c>
      <c r="E99">
        <v>25</v>
      </c>
      <c r="F99" t="b">
        <v>1</v>
      </c>
      <c r="G99" t="s">
        <v>4540</v>
      </c>
      <c r="H99" t="s">
        <v>2034</v>
      </c>
      <c r="I99" s="1">
        <f>DATE(YEAR(tbl_Invoices[[#This Row],[Invoice_Date]]), MONTH(tbl_Invoices[[#This Row],[Invoice_Date]]), DAY(tbl_Invoices[[#This Row],[Invoice_Date]]))</f>
        <v>44209</v>
      </c>
      <c r="J99">
        <f>YEAR(tbl_Invoices[[#This Row],[Invoice_Date]])</f>
        <v>2021</v>
      </c>
      <c r="K99" s="1">
        <f>_xlfn.XLOOKUP(tbl_Invoices[[#This Row],[Customer_ID]], tbl_Customers[Customer_ID], tbl_Customers[Cohort_Month])</f>
        <v>44957</v>
      </c>
      <c r="L99" s="1" t="str">
        <f ca="1">_xlfn.XLOOKUP(tbl_Invoices[[#This Row],[Customer_ID]], tbl_Customers[Customer_ID], tbl_Customers[Age_Group])</f>
        <v>45–54</v>
      </c>
      <c r="M99" s="1" t="str">
        <f>_xlfn.XLOOKUP(tbl_Invoices[[#This Row],[Customer_ID]], tbl_Customers[Customer_ID], tbl_Customers[Region])</f>
        <v>East</v>
      </c>
      <c r="N99" s="1" t="str" cm="1">
        <f t="array" ref="N99">_xlfn.IFS(
   _xlfn.SINGLE(tbl_Invoices[Plan_ID])="P1","Basic",
   _xlfn.SINGLE(tbl_Invoices[Plan_ID])="P2","Standard",
   _xlfn.SINGLE(tbl_Invoices[Plan_ID])="P3","Premium"
)</f>
        <v>Standard</v>
      </c>
      <c r="O99" s="2">
        <f>IF(tbl_Invoices[[#This Row],[Revenue_Type]]="Churned",0,1)</f>
        <v>1</v>
      </c>
    </row>
    <row r="100" spans="1:15" x14ac:dyDescent="0.25">
      <c r="A100" t="s">
        <v>6861</v>
      </c>
      <c r="B100" t="s">
        <v>1467</v>
      </c>
      <c r="C100" t="s">
        <v>3010</v>
      </c>
      <c r="D100" s="1">
        <v>44209</v>
      </c>
      <c r="E100">
        <v>55</v>
      </c>
      <c r="F100" t="b">
        <v>1</v>
      </c>
      <c r="G100" t="s">
        <v>4549</v>
      </c>
      <c r="H100" t="s">
        <v>2031</v>
      </c>
      <c r="I100" s="1">
        <f>DATE(YEAR(tbl_Invoices[[#This Row],[Invoice_Date]]), MONTH(tbl_Invoices[[#This Row],[Invoice_Date]]), DAY(tbl_Invoices[[#This Row],[Invoice_Date]]))</f>
        <v>44209</v>
      </c>
      <c r="J100">
        <f>YEAR(tbl_Invoices[[#This Row],[Invoice_Date]])</f>
        <v>2021</v>
      </c>
      <c r="K100" s="1">
        <f>_xlfn.XLOOKUP(tbl_Invoices[[#This Row],[Customer_ID]], tbl_Customers[Customer_ID], tbl_Customers[Cohort_Month])</f>
        <v>44681</v>
      </c>
      <c r="L100" s="1" t="str">
        <f ca="1">_xlfn.XLOOKUP(tbl_Invoices[[#This Row],[Customer_ID]], tbl_Customers[Customer_ID], tbl_Customers[Age_Group])</f>
        <v>55+</v>
      </c>
      <c r="M100" s="1" t="str">
        <f>_xlfn.XLOOKUP(tbl_Invoices[[#This Row],[Customer_ID]], tbl_Customers[Customer_ID], tbl_Customers[Region])</f>
        <v>Midwest</v>
      </c>
      <c r="N100" s="1" t="str" cm="1">
        <f t="array" ref="N100">_xlfn.IFS(
   _xlfn.SINGLE(tbl_Invoices[Plan_ID])="P1","Basic",
   _xlfn.SINGLE(tbl_Invoices[Plan_ID])="P2","Standard",
   _xlfn.SINGLE(tbl_Invoices[Plan_ID])="P3","Premium"
)</f>
        <v>Premium</v>
      </c>
      <c r="O100" s="2">
        <f>IF(tbl_Invoices[[#This Row],[Revenue_Type]]="Churned",0,1)</f>
        <v>1</v>
      </c>
    </row>
    <row r="101" spans="1:15" x14ac:dyDescent="0.25">
      <c r="A101" t="s">
        <v>8829</v>
      </c>
      <c r="B101" t="s">
        <v>1591</v>
      </c>
      <c r="C101" t="s">
        <v>3181</v>
      </c>
      <c r="D101" s="1">
        <v>44209</v>
      </c>
      <c r="E101">
        <v>55</v>
      </c>
      <c r="F101" t="b">
        <v>1</v>
      </c>
      <c r="G101" t="s">
        <v>4547</v>
      </c>
      <c r="H101" t="s">
        <v>2031</v>
      </c>
      <c r="I101" s="1">
        <f>DATE(YEAR(tbl_Invoices[[#This Row],[Invoice_Date]]), MONTH(tbl_Invoices[[#This Row],[Invoice_Date]]), DAY(tbl_Invoices[[#This Row],[Invoice_Date]]))</f>
        <v>44209</v>
      </c>
      <c r="J101">
        <f>YEAR(tbl_Invoices[[#This Row],[Invoice_Date]])</f>
        <v>2021</v>
      </c>
      <c r="K101" s="1">
        <f>_xlfn.XLOOKUP(tbl_Invoices[[#This Row],[Customer_ID]], tbl_Customers[Customer_ID], tbl_Customers[Cohort_Month])</f>
        <v>44865</v>
      </c>
      <c r="L101" s="1" t="str">
        <f ca="1">_xlfn.XLOOKUP(tbl_Invoices[[#This Row],[Customer_ID]], tbl_Customers[Customer_ID], tbl_Customers[Age_Group])</f>
        <v>45–54</v>
      </c>
      <c r="M101" s="1" t="str">
        <f>_xlfn.XLOOKUP(tbl_Invoices[[#This Row],[Customer_ID]], tbl_Customers[Customer_ID], tbl_Customers[Region])</f>
        <v>International</v>
      </c>
      <c r="N101" s="1" t="str" cm="1">
        <f t="array" ref="N101">_xlfn.IFS(
   _xlfn.SINGLE(tbl_Invoices[Plan_ID])="P1","Basic",
   _xlfn.SINGLE(tbl_Invoices[Plan_ID])="P2","Standard",
   _xlfn.SINGLE(tbl_Invoices[Plan_ID])="P3","Premium"
)</f>
        <v>Premium</v>
      </c>
      <c r="O101" s="2">
        <f>IF(tbl_Invoices[[#This Row],[Revenue_Type]]="Churned",0,1)</f>
        <v>1</v>
      </c>
    </row>
    <row r="102" spans="1:15" x14ac:dyDescent="0.25">
      <c r="A102" t="s">
        <v>7156</v>
      </c>
      <c r="B102" t="s">
        <v>1760</v>
      </c>
      <c r="C102" t="s">
        <v>2276</v>
      </c>
      <c r="D102" s="1">
        <v>44209</v>
      </c>
      <c r="E102">
        <v>55</v>
      </c>
      <c r="F102" t="b">
        <v>1</v>
      </c>
      <c r="G102" t="s">
        <v>4538</v>
      </c>
      <c r="H102" t="s">
        <v>2031</v>
      </c>
      <c r="I102" s="1">
        <f>DATE(YEAR(tbl_Invoices[[#This Row],[Invoice_Date]]), MONTH(tbl_Invoices[[#This Row],[Invoice_Date]]), DAY(tbl_Invoices[[#This Row],[Invoice_Date]]))</f>
        <v>44209</v>
      </c>
      <c r="J102">
        <f>YEAR(tbl_Invoices[[#This Row],[Invoice_Date]])</f>
        <v>2021</v>
      </c>
      <c r="K102" s="1">
        <f>_xlfn.XLOOKUP(tbl_Invoices[[#This Row],[Customer_ID]], tbl_Customers[Customer_ID], tbl_Customers[Cohort_Month])</f>
        <v>44377</v>
      </c>
      <c r="L102" s="1" t="str">
        <f ca="1">_xlfn.XLOOKUP(tbl_Invoices[[#This Row],[Customer_ID]], tbl_Customers[Customer_ID], tbl_Customers[Age_Group])</f>
        <v>25–34</v>
      </c>
      <c r="M102" s="1" t="str">
        <f>_xlfn.XLOOKUP(tbl_Invoices[[#This Row],[Customer_ID]], tbl_Customers[Customer_ID], tbl_Customers[Region])</f>
        <v>South</v>
      </c>
      <c r="N102" s="1" t="str" cm="1">
        <f t="array" ref="N102">_xlfn.IFS(
   _xlfn.SINGLE(tbl_Invoices[Plan_ID])="P1","Basic",
   _xlfn.SINGLE(tbl_Invoices[Plan_ID])="P2","Standard",
   _xlfn.SINGLE(tbl_Invoices[Plan_ID])="P3","Premium"
)</f>
        <v>Premium</v>
      </c>
      <c r="O102" s="2">
        <f>IF(tbl_Invoices[[#This Row],[Revenue_Type]]="Churned",0,1)</f>
        <v>1</v>
      </c>
    </row>
    <row r="103" spans="1:15" x14ac:dyDescent="0.25">
      <c r="A103" t="s">
        <v>10061</v>
      </c>
      <c r="B103" t="s">
        <v>214</v>
      </c>
      <c r="C103" t="s">
        <v>2789</v>
      </c>
      <c r="D103" s="1">
        <v>44210</v>
      </c>
      <c r="E103">
        <v>12</v>
      </c>
      <c r="F103" t="b">
        <v>1</v>
      </c>
      <c r="G103" t="s">
        <v>4538</v>
      </c>
      <c r="H103" t="s">
        <v>2027</v>
      </c>
      <c r="I103" s="1">
        <f>DATE(YEAR(tbl_Invoices[[#This Row],[Invoice_Date]]), MONTH(tbl_Invoices[[#This Row],[Invoice_Date]]), DAY(tbl_Invoices[[#This Row],[Invoice_Date]]))</f>
        <v>44210</v>
      </c>
      <c r="J103">
        <f>YEAR(tbl_Invoices[[#This Row],[Invoice_Date]])</f>
        <v>2021</v>
      </c>
      <c r="K103" s="1">
        <f>_xlfn.XLOOKUP(tbl_Invoices[[#This Row],[Customer_ID]], tbl_Customers[Customer_ID], tbl_Customers[Cohort_Month])</f>
        <v>44377</v>
      </c>
      <c r="L103" s="1" t="str">
        <f ca="1">_xlfn.XLOOKUP(tbl_Invoices[[#This Row],[Customer_ID]], tbl_Customers[Customer_ID], tbl_Customers[Age_Group])</f>
        <v>35–44</v>
      </c>
      <c r="M103" s="1" t="str">
        <f>_xlfn.XLOOKUP(tbl_Invoices[[#This Row],[Customer_ID]], tbl_Customers[Customer_ID], tbl_Customers[Region])</f>
        <v>South</v>
      </c>
      <c r="N103" s="1" t="str" cm="1">
        <f t="array" ref="N103">_xlfn.IFS(
   _xlfn.SINGLE(tbl_Invoices[Plan_ID])="P1","Basic",
   _xlfn.SINGLE(tbl_Invoices[Plan_ID])="P2","Standard",
   _xlfn.SINGLE(tbl_Invoices[Plan_ID])="P3","Premium"
)</f>
        <v>Basic</v>
      </c>
      <c r="O103" s="2">
        <f>IF(tbl_Invoices[[#This Row],[Revenue_Type]]="Churned",0,1)</f>
        <v>1</v>
      </c>
    </row>
    <row r="104" spans="1:15" x14ac:dyDescent="0.25">
      <c r="A104" t="s">
        <v>8190</v>
      </c>
      <c r="B104" t="s">
        <v>614</v>
      </c>
      <c r="C104" t="s">
        <v>3638</v>
      </c>
      <c r="D104" s="1">
        <v>44210</v>
      </c>
      <c r="E104">
        <v>25</v>
      </c>
      <c r="F104" t="b">
        <v>1</v>
      </c>
      <c r="G104" t="s">
        <v>4545</v>
      </c>
      <c r="H104" t="s">
        <v>2034</v>
      </c>
      <c r="I104" s="1">
        <f>DATE(YEAR(tbl_Invoices[[#This Row],[Invoice_Date]]), MONTH(tbl_Invoices[[#This Row],[Invoice_Date]]), DAY(tbl_Invoices[[#This Row],[Invoice_Date]]))</f>
        <v>44210</v>
      </c>
      <c r="J104">
        <f>YEAR(tbl_Invoices[[#This Row],[Invoice_Date]])</f>
        <v>2021</v>
      </c>
      <c r="K104" s="1">
        <f>_xlfn.XLOOKUP(tbl_Invoices[[#This Row],[Customer_ID]], tbl_Customers[Customer_ID], tbl_Customers[Cohort_Month])</f>
        <v>45046</v>
      </c>
      <c r="L104" s="1" t="str">
        <f ca="1">_xlfn.XLOOKUP(tbl_Invoices[[#This Row],[Customer_ID]], tbl_Customers[Customer_ID], tbl_Customers[Age_Group])</f>
        <v>35–44</v>
      </c>
      <c r="M104" s="1" t="str">
        <f>_xlfn.XLOOKUP(tbl_Invoices[[#This Row],[Customer_ID]], tbl_Customers[Customer_ID], tbl_Customers[Region])</f>
        <v>East</v>
      </c>
      <c r="N104" s="1" t="str" cm="1">
        <f t="array" ref="N104">_xlfn.IFS(
   _xlfn.SINGLE(tbl_Invoices[Plan_ID])="P1","Basic",
   _xlfn.SINGLE(tbl_Invoices[Plan_ID])="P2","Standard",
   _xlfn.SINGLE(tbl_Invoices[Plan_ID])="P3","Premium"
)</f>
        <v>Standard</v>
      </c>
      <c r="O104" s="2">
        <f>IF(tbl_Invoices[[#This Row],[Revenue_Type]]="Churned",0,1)</f>
        <v>0</v>
      </c>
    </row>
    <row r="105" spans="1:15" x14ac:dyDescent="0.25">
      <c r="A105" t="s">
        <v>6922</v>
      </c>
      <c r="B105" t="s">
        <v>828</v>
      </c>
      <c r="C105" t="s">
        <v>2542</v>
      </c>
      <c r="D105" s="1">
        <v>44210</v>
      </c>
      <c r="E105">
        <v>55</v>
      </c>
      <c r="F105" t="b">
        <v>1</v>
      </c>
      <c r="G105" t="s">
        <v>4538</v>
      </c>
      <c r="H105" t="s">
        <v>2031</v>
      </c>
      <c r="I105" s="1">
        <f>DATE(YEAR(tbl_Invoices[[#This Row],[Invoice_Date]]), MONTH(tbl_Invoices[[#This Row],[Invoice_Date]]), DAY(tbl_Invoices[[#This Row],[Invoice_Date]]))</f>
        <v>44210</v>
      </c>
      <c r="J105">
        <f>YEAR(tbl_Invoices[[#This Row],[Invoice_Date]])</f>
        <v>2021</v>
      </c>
      <c r="K105" s="1">
        <f>_xlfn.XLOOKUP(tbl_Invoices[[#This Row],[Customer_ID]], tbl_Customers[Customer_ID], tbl_Customers[Cohort_Month])</f>
        <v>44439</v>
      </c>
      <c r="L105" s="1" t="str">
        <f ca="1">_xlfn.XLOOKUP(tbl_Invoices[[#This Row],[Customer_ID]], tbl_Customers[Customer_ID], tbl_Customers[Age_Group])</f>
        <v>55+</v>
      </c>
      <c r="M105" s="1" t="str">
        <f>_xlfn.XLOOKUP(tbl_Invoices[[#This Row],[Customer_ID]], tbl_Customers[Customer_ID], tbl_Customers[Region])</f>
        <v>East</v>
      </c>
      <c r="N105" s="1" t="str" cm="1">
        <f t="array" ref="N105">_xlfn.IFS(
   _xlfn.SINGLE(tbl_Invoices[Plan_ID])="P1","Basic",
   _xlfn.SINGLE(tbl_Invoices[Plan_ID])="P2","Standard",
   _xlfn.SINGLE(tbl_Invoices[Plan_ID])="P3","Premium"
)</f>
        <v>Premium</v>
      </c>
      <c r="O105" s="2">
        <f>IF(tbl_Invoices[[#This Row],[Revenue_Type]]="Churned",0,1)</f>
        <v>1</v>
      </c>
    </row>
    <row r="106" spans="1:15" x14ac:dyDescent="0.25">
      <c r="A106" t="s">
        <v>8852</v>
      </c>
      <c r="B106" t="s">
        <v>857</v>
      </c>
      <c r="C106" t="s">
        <v>3055</v>
      </c>
      <c r="D106" s="1">
        <v>44210</v>
      </c>
      <c r="E106">
        <v>55</v>
      </c>
      <c r="F106" t="b">
        <v>1</v>
      </c>
      <c r="G106" t="s">
        <v>4540</v>
      </c>
      <c r="H106" t="s">
        <v>2031</v>
      </c>
      <c r="I106" s="1">
        <f>DATE(YEAR(tbl_Invoices[[#This Row],[Invoice_Date]]), MONTH(tbl_Invoices[[#This Row],[Invoice_Date]]), DAY(tbl_Invoices[[#This Row],[Invoice_Date]]))</f>
        <v>44210</v>
      </c>
      <c r="J106">
        <f>YEAR(tbl_Invoices[[#This Row],[Invoice_Date]])</f>
        <v>2021</v>
      </c>
      <c r="K106" s="1">
        <f>_xlfn.XLOOKUP(tbl_Invoices[[#This Row],[Customer_ID]], tbl_Customers[Customer_ID], tbl_Customers[Cohort_Month])</f>
        <v>44227</v>
      </c>
      <c r="L106" s="1" t="str">
        <f ca="1">_xlfn.XLOOKUP(tbl_Invoices[[#This Row],[Customer_ID]], tbl_Customers[Customer_ID], tbl_Customers[Age_Group])</f>
        <v>45–54</v>
      </c>
      <c r="M106" s="1" t="str">
        <f>_xlfn.XLOOKUP(tbl_Invoices[[#This Row],[Customer_ID]], tbl_Customers[Customer_ID], tbl_Customers[Region])</f>
        <v>South</v>
      </c>
      <c r="N106" s="1" t="str" cm="1">
        <f t="array" ref="N106">_xlfn.IFS(
   _xlfn.SINGLE(tbl_Invoices[Plan_ID])="P1","Basic",
   _xlfn.SINGLE(tbl_Invoices[Plan_ID])="P2","Standard",
   _xlfn.SINGLE(tbl_Invoices[Plan_ID])="P3","Premium"
)</f>
        <v>Premium</v>
      </c>
      <c r="O106" s="2">
        <f>IF(tbl_Invoices[[#This Row],[Revenue_Type]]="Churned",0,1)</f>
        <v>1</v>
      </c>
    </row>
    <row r="107" spans="1:15" x14ac:dyDescent="0.25">
      <c r="A107" t="s">
        <v>7086</v>
      </c>
      <c r="B107" t="s">
        <v>868</v>
      </c>
      <c r="C107" t="s">
        <v>2140</v>
      </c>
      <c r="D107" s="1">
        <v>44210</v>
      </c>
      <c r="E107">
        <v>25</v>
      </c>
      <c r="F107" t="b">
        <v>1</v>
      </c>
      <c r="G107" t="s">
        <v>4549</v>
      </c>
      <c r="H107" t="s">
        <v>2034</v>
      </c>
      <c r="I107" s="1">
        <f>DATE(YEAR(tbl_Invoices[[#This Row],[Invoice_Date]]), MONTH(tbl_Invoices[[#This Row],[Invoice_Date]]), DAY(tbl_Invoices[[#This Row],[Invoice_Date]]))</f>
        <v>44210</v>
      </c>
      <c r="J107">
        <f>YEAR(tbl_Invoices[[#This Row],[Invoice_Date]])</f>
        <v>2021</v>
      </c>
      <c r="K107" s="1">
        <f>_xlfn.XLOOKUP(tbl_Invoices[[#This Row],[Customer_ID]], tbl_Customers[Customer_ID], tbl_Customers[Cohort_Month])</f>
        <v>45077</v>
      </c>
      <c r="L107" s="1" t="str">
        <f ca="1">_xlfn.XLOOKUP(tbl_Invoices[[#This Row],[Customer_ID]], tbl_Customers[Customer_ID], tbl_Customers[Age_Group])</f>
        <v>55+</v>
      </c>
      <c r="M107" s="1" t="str">
        <f>_xlfn.XLOOKUP(tbl_Invoices[[#This Row],[Customer_ID]], tbl_Customers[Customer_ID], tbl_Customers[Region])</f>
        <v>West</v>
      </c>
      <c r="N107" s="1" t="str" cm="1">
        <f t="array" ref="N107">_xlfn.IFS(
   _xlfn.SINGLE(tbl_Invoices[Plan_ID])="P1","Basic",
   _xlfn.SINGLE(tbl_Invoices[Plan_ID])="P2","Standard",
   _xlfn.SINGLE(tbl_Invoices[Plan_ID])="P3","Premium"
)</f>
        <v>Standard</v>
      </c>
      <c r="O107" s="2">
        <f>IF(tbl_Invoices[[#This Row],[Revenue_Type]]="Churned",0,1)</f>
        <v>1</v>
      </c>
    </row>
    <row r="108" spans="1:15" x14ac:dyDescent="0.25">
      <c r="A108" t="s">
        <v>5007</v>
      </c>
      <c r="B108" t="s">
        <v>1017</v>
      </c>
      <c r="C108" t="s">
        <v>2426</v>
      </c>
      <c r="D108" s="1">
        <v>44210</v>
      </c>
      <c r="E108">
        <v>25</v>
      </c>
      <c r="F108" t="b">
        <v>1</v>
      </c>
      <c r="G108" t="s">
        <v>4549</v>
      </c>
      <c r="H108" t="s">
        <v>2034</v>
      </c>
      <c r="I108" s="1">
        <f>DATE(YEAR(tbl_Invoices[[#This Row],[Invoice_Date]]), MONTH(tbl_Invoices[[#This Row],[Invoice_Date]]), DAY(tbl_Invoices[[#This Row],[Invoice_Date]]))</f>
        <v>44210</v>
      </c>
      <c r="J108">
        <f>YEAR(tbl_Invoices[[#This Row],[Invoice_Date]])</f>
        <v>2021</v>
      </c>
      <c r="K108" s="1">
        <f>_xlfn.XLOOKUP(tbl_Invoices[[#This Row],[Customer_ID]], tbl_Customers[Customer_ID], tbl_Customers[Cohort_Month])</f>
        <v>45046</v>
      </c>
      <c r="L108" s="1" t="str">
        <f ca="1">_xlfn.XLOOKUP(tbl_Invoices[[#This Row],[Customer_ID]], tbl_Customers[Customer_ID], tbl_Customers[Age_Group])</f>
        <v>45–54</v>
      </c>
      <c r="M108" s="1" t="str">
        <f>_xlfn.XLOOKUP(tbl_Invoices[[#This Row],[Customer_ID]], tbl_Customers[Customer_ID], tbl_Customers[Region])</f>
        <v>South</v>
      </c>
      <c r="N108" s="1" t="str" cm="1">
        <f t="array" ref="N108">_xlfn.IFS(
   _xlfn.SINGLE(tbl_Invoices[Plan_ID])="P1","Basic",
   _xlfn.SINGLE(tbl_Invoices[Plan_ID])="P2","Standard",
   _xlfn.SINGLE(tbl_Invoices[Plan_ID])="P3","Premium"
)</f>
        <v>Standard</v>
      </c>
      <c r="O108" s="2">
        <f>IF(tbl_Invoices[[#This Row],[Revenue_Type]]="Churned",0,1)</f>
        <v>1</v>
      </c>
    </row>
    <row r="109" spans="1:15" x14ac:dyDescent="0.25">
      <c r="A109" t="s">
        <v>10116</v>
      </c>
      <c r="B109" t="s">
        <v>1019</v>
      </c>
      <c r="C109" t="s">
        <v>3792</v>
      </c>
      <c r="D109" s="1">
        <v>44210</v>
      </c>
      <c r="E109">
        <v>12</v>
      </c>
      <c r="F109" t="b">
        <v>1</v>
      </c>
      <c r="G109" t="s">
        <v>4549</v>
      </c>
      <c r="H109" t="s">
        <v>2027</v>
      </c>
      <c r="I109" s="1">
        <f>DATE(YEAR(tbl_Invoices[[#This Row],[Invoice_Date]]), MONTH(tbl_Invoices[[#This Row],[Invoice_Date]]), DAY(tbl_Invoices[[#This Row],[Invoice_Date]]))</f>
        <v>44210</v>
      </c>
      <c r="J109">
        <f>YEAR(tbl_Invoices[[#This Row],[Invoice_Date]])</f>
        <v>2021</v>
      </c>
      <c r="K109" s="1">
        <f>_xlfn.XLOOKUP(tbl_Invoices[[#This Row],[Customer_ID]], tbl_Customers[Customer_ID], tbl_Customers[Cohort_Month])</f>
        <v>44926</v>
      </c>
      <c r="L109" s="1" t="str">
        <f ca="1">_xlfn.XLOOKUP(tbl_Invoices[[#This Row],[Customer_ID]], tbl_Customers[Customer_ID], tbl_Customers[Age_Group])</f>
        <v>45–54</v>
      </c>
      <c r="M109" s="1" t="str">
        <f>_xlfn.XLOOKUP(tbl_Invoices[[#This Row],[Customer_ID]], tbl_Customers[Customer_ID], tbl_Customers[Region])</f>
        <v>International</v>
      </c>
      <c r="N109" s="1" t="str" cm="1">
        <f t="array" ref="N109">_xlfn.IFS(
   _xlfn.SINGLE(tbl_Invoices[Plan_ID])="P1","Basic",
   _xlfn.SINGLE(tbl_Invoices[Plan_ID])="P2","Standard",
   _xlfn.SINGLE(tbl_Invoices[Plan_ID])="P3","Premium"
)</f>
        <v>Basic</v>
      </c>
      <c r="O109" s="2">
        <f>IF(tbl_Invoices[[#This Row],[Revenue_Type]]="Churned",0,1)</f>
        <v>1</v>
      </c>
    </row>
    <row r="110" spans="1:15" x14ac:dyDescent="0.25">
      <c r="A110" t="s">
        <v>8594</v>
      </c>
      <c r="B110" t="s">
        <v>1086</v>
      </c>
      <c r="C110" t="s">
        <v>2670</v>
      </c>
      <c r="D110" s="1">
        <v>44210</v>
      </c>
      <c r="E110">
        <v>55</v>
      </c>
      <c r="F110" t="b">
        <v>1</v>
      </c>
      <c r="G110" t="s">
        <v>4545</v>
      </c>
      <c r="H110" t="s">
        <v>2031</v>
      </c>
      <c r="I110" s="1">
        <f>DATE(YEAR(tbl_Invoices[[#This Row],[Invoice_Date]]), MONTH(tbl_Invoices[[#This Row],[Invoice_Date]]), DAY(tbl_Invoices[[#This Row],[Invoice_Date]]))</f>
        <v>44210</v>
      </c>
      <c r="J110">
        <f>YEAR(tbl_Invoices[[#This Row],[Invoice_Date]])</f>
        <v>2021</v>
      </c>
      <c r="K110" s="1">
        <f>_xlfn.XLOOKUP(tbl_Invoices[[#This Row],[Customer_ID]], tbl_Customers[Customer_ID], tbl_Customers[Cohort_Month])</f>
        <v>45016</v>
      </c>
      <c r="L110" s="1" t="str">
        <f ca="1">_xlfn.XLOOKUP(tbl_Invoices[[#This Row],[Customer_ID]], tbl_Customers[Customer_ID], tbl_Customers[Age_Group])</f>
        <v>55+</v>
      </c>
      <c r="M110" s="1" t="str">
        <f>_xlfn.XLOOKUP(tbl_Invoices[[#This Row],[Customer_ID]], tbl_Customers[Customer_ID], tbl_Customers[Region])</f>
        <v>Midwest</v>
      </c>
      <c r="N110" s="1" t="str" cm="1">
        <f t="array" ref="N110">_xlfn.IFS(
   _xlfn.SINGLE(tbl_Invoices[Plan_ID])="P1","Basic",
   _xlfn.SINGLE(tbl_Invoices[Plan_ID])="P2","Standard",
   _xlfn.SINGLE(tbl_Invoices[Plan_ID])="P3","Premium"
)</f>
        <v>Premium</v>
      </c>
      <c r="O110" s="2">
        <f>IF(tbl_Invoices[[#This Row],[Revenue_Type]]="Churned",0,1)</f>
        <v>0</v>
      </c>
    </row>
    <row r="111" spans="1:15" x14ac:dyDescent="0.25">
      <c r="A111" t="s">
        <v>8581</v>
      </c>
      <c r="B111" t="s">
        <v>1170</v>
      </c>
      <c r="C111" t="s">
        <v>3451</v>
      </c>
      <c r="D111" s="1">
        <v>44210</v>
      </c>
      <c r="E111">
        <v>25</v>
      </c>
      <c r="F111" t="b">
        <v>1</v>
      </c>
      <c r="G111" t="s">
        <v>4540</v>
      </c>
      <c r="H111" t="s">
        <v>2034</v>
      </c>
      <c r="I111" s="1">
        <f>DATE(YEAR(tbl_Invoices[[#This Row],[Invoice_Date]]), MONTH(tbl_Invoices[[#This Row],[Invoice_Date]]), DAY(tbl_Invoices[[#This Row],[Invoice_Date]]))</f>
        <v>44210</v>
      </c>
      <c r="J111">
        <f>YEAR(tbl_Invoices[[#This Row],[Invoice_Date]])</f>
        <v>2021</v>
      </c>
      <c r="K111" s="1">
        <f>_xlfn.XLOOKUP(tbl_Invoices[[#This Row],[Customer_ID]], tbl_Customers[Customer_ID], tbl_Customers[Cohort_Month])</f>
        <v>44712</v>
      </c>
      <c r="L111" s="1" t="str">
        <f ca="1">_xlfn.XLOOKUP(tbl_Invoices[[#This Row],[Customer_ID]], tbl_Customers[Customer_ID], tbl_Customers[Age_Group])</f>
        <v>18–24</v>
      </c>
      <c r="M111" s="1" t="str">
        <f>_xlfn.XLOOKUP(tbl_Invoices[[#This Row],[Customer_ID]], tbl_Customers[Customer_ID], tbl_Customers[Region])</f>
        <v>East</v>
      </c>
      <c r="N111" s="1" t="str" cm="1">
        <f t="array" ref="N111">_xlfn.IFS(
   _xlfn.SINGLE(tbl_Invoices[Plan_ID])="P1","Basic",
   _xlfn.SINGLE(tbl_Invoices[Plan_ID])="P2","Standard",
   _xlfn.SINGLE(tbl_Invoices[Plan_ID])="P3","Premium"
)</f>
        <v>Standard</v>
      </c>
      <c r="O111" s="2">
        <f>IF(tbl_Invoices[[#This Row],[Revenue_Type]]="Churned",0,1)</f>
        <v>1</v>
      </c>
    </row>
    <row r="112" spans="1:15" x14ac:dyDescent="0.25">
      <c r="A112" t="s">
        <v>8309</v>
      </c>
      <c r="B112" t="s">
        <v>1462</v>
      </c>
      <c r="C112" t="s">
        <v>3785</v>
      </c>
      <c r="D112" s="1">
        <v>44210</v>
      </c>
      <c r="E112">
        <v>25</v>
      </c>
      <c r="F112" t="b">
        <v>1</v>
      </c>
      <c r="G112" t="s">
        <v>4545</v>
      </c>
      <c r="H112" t="s">
        <v>2034</v>
      </c>
      <c r="I112" s="1">
        <f>DATE(YEAR(tbl_Invoices[[#This Row],[Invoice_Date]]), MONTH(tbl_Invoices[[#This Row],[Invoice_Date]]), DAY(tbl_Invoices[[#This Row],[Invoice_Date]]))</f>
        <v>44210</v>
      </c>
      <c r="J112">
        <f>YEAR(tbl_Invoices[[#This Row],[Invoice_Date]])</f>
        <v>2021</v>
      </c>
      <c r="K112" s="1">
        <f>_xlfn.XLOOKUP(tbl_Invoices[[#This Row],[Customer_ID]], tbl_Customers[Customer_ID], tbl_Customers[Cohort_Month])</f>
        <v>45016</v>
      </c>
      <c r="L112" s="1" t="str">
        <f ca="1">_xlfn.XLOOKUP(tbl_Invoices[[#This Row],[Customer_ID]], tbl_Customers[Customer_ID], tbl_Customers[Age_Group])</f>
        <v>45–54</v>
      </c>
      <c r="M112" s="1" t="str">
        <f>_xlfn.XLOOKUP(tbl_Invoices[[#This Row],[Customer_ID]], tbl_Customers[Customer_ID], tbl_Customers[Region])</f>
        <v>West</v>
      </c>
      <c r="N112" s="1" t="str" cm="1">
        <f t="array" ref="N112">_xlfn.IFS(
   _xlfn.SINGLE(tbl_Invoices[Plan_ID])="P1","Basic",
   _xlfn.SINGLE(tbl_Invoices[Plan_ID])="P2","Standard",
   _xlfn.SINGLE(tbl_Invoices[Plan_ID])="P3","Premium"
)</f>
        <v>Standard</v>
      </c>
      <c r="O112" s="2">
        <f>IF(tbl_Invoices[[#This Row],[Revenue_Type]]="Churned",0,1)</f>
        <v>0</v>
      </c>
    </row>
    <row r="113" spans="1:15" x14ac:dyDescent="0.25">
      <c r="A113" t="s">
        <v>9896</v>
      </c>
      <c r="B113" t="s">
        <v>1643</v>
      </c>
      <c r="C113" t="s">
        <v>4299</v>
      </c>
      <c r="D113" s="1">
        <v>44210</v>
      </c>
      <c r="E113">
        <v>12</v>
      </c>
      <c r="F113" t="b">
        <v>1</v>
      </c>
      <c r="G113" t="s">
        <v>4540</v>
      </c>
      <c r="H113" t="s">
        <v>2027</v>
      </c>
      <c r="I113" s="1">
        <f>DATE(YEAR(tbl_Invoices[[#This Row],[Invoice_Date]]), MONTH(tbl_Invoices[[#This Row],[Invoice_Date]]), DAY(tbl_Invoices[[#This Row],[Invoice_Date]]))</f>
        <v>44210</v>
      </c>
      <c r="J113">
        <f>YEAR(tbl_Invoices[[#This Row],[Invoice_Date]])</f>
        <v>2021</v>
      </c>
      <c r="K113" s="1">
        <f>_xlfn.XLOOKUP(tbl_Invoices[[#This Row],[Customer_ID]], tbl_Customers[Customer_ID], tbl_Customers[Cohort_Month])</f>
        <v>44895</v>
      </c>
      <c r="L113" s="1" t="str">
        <f ca="1">_xlfn.XLOOKUP(tbl_Invoices[[#This Row],[Customer_ID]], tbl_Customers[Customer_ID], tbl_Customers[Age_Group])</f>
        <v>45–54</v>
      </c>
      <c r="M113" s="1" t="str">
        <f>_xlfn.XLOOKUP(tbl_Invoices[[#This Row],[Customer_ID]], tbl_Customers[Customer_ID], tbl_Customers[Region])</f>
        <v>South</v>
      </c>
      <c r="N113" s="1" t="str" cm="1">
        <f t="array" ref="N113">_xlfn.IFS(
   _xlfn.SINGLE(tbl_Invoices[Plan_ID])="P1","Basic",
   _xlfn.SINGLE(tbl_Invoices[Plan_ID])="P2","Standard",
   _xlfn.SINGLE(tbl_Invoices[Plan_ID])="P3","Premium"
)</f>
        <v>Basic</v>
      </c>
      <c r="O113" s="2">
        <f>IF(tbl_Invoices[[#This Row],[Revenue_Type]]="Churned",0,1)</f>
        <v>1</v>
      </c>
    </row>
    <row r="114" spans="1:15" x14ac:dyDescent="0.25">
      <c r="A114" t="s">
        <v>9257</v>
      </c>
      <c r="B114" t="s">
        <v>210</v>
      </c>
      <c r="C114" t="s">
        <v>3187</v>
      </c>
      <c r="D114" s="1">
        <v>44211</v>
      </c>
      <c r="E114">
        <v>55</v>
      </c>
      <c r="F114" t="b">
        <v>1</v>
      </c>
      <c r="G114" t="s">
        <v>4545</v>
      </c>
      <c r="H114" t="s">
        <v>2031</v>
      </c>
      <c r="I114" s="1">
        <f>DATE(YEAR(tbl_Invoices[[#This Row],[Invoice_Date]]), MONTH(tbl_Invoices[[#This Row],[Invoice_Date]]), DAY(tbl_Invoices[[#This Row],[Invoice_Date]]))</f>
        <v>44211</v>
      </c>
      <c r="J114">
        <f>YEAR(tbl_Invoices[[#This Row],[Invoice_Date]])</f>
        <v>2021</v>
      </c>
      <c r="K114" s="1">
        <f>_xlfn.XLOOKUP(tbl_Invoices[[#This Row],[Customer_ID]], tbl_Customers[Customer_ID], tbl_Customers[Cohort_Month])</f>
        <v>44561</v>
      </c>
      <c r="L114" s="1" t="str">
        <f ca="1">_xlfn.XLOOKUP(tbl_Invoices[[#This Row],[Customer_ID]], tbl_Customers[Customer_ID], tbl_Customers[Age_Group])</f>
        <v>35–44</v>
      </c>
      <c r="M114" s="1" t="str">
        <f>_xlfn.XLOOKUP(tbl_Invoices[[#This Row],[Customer_ID]], tbl_Customers[Customer_ID], tbl_Customers[Region])</f>
        <v>International</v>
      </c>
      <c r="N114" s="1" t="str" cm="1">
        <f t="array" ref="N114">_xlfn.IFS(
   _xlfn.SINGLE(tbl_Invoices[Plan_ID])="P1","Basic",
   _xlfn.SINGLE(tbl_Invoices[Plan_ID])="P2","Standard",
   _xlfn.SINGLE(tbl_Invoices[Plan_ID])="P3","Premium"
)</f>
        <v>Premium</v>
      </c>
      <c r="O114" s="2">
        <f>IF(tbl_Invoices[[#This Row],[Revenue_Type]]="Churned",0,1)</f>
        <v>0</v>
      </c>
    </row>
    <row r="115" spans="1:15" x14ac:dyDescent="0.25">
      <c r="A115" t="s">
        <v>6819</v>
      </c>
      <c r="B115" t="s">
        <v>324</v>
      </c>
      <c r="C115" t="s">
        <v>4222</v>
      </c>
      <c r="D115" s="1">
        <v>44211</v>
      </c>
      <c r="E115">
        <v>25</v>
      </c>
      <c r="F115" t="b">
        <v>1</v>
      </c>
      <c r="G115" t="s">
        <v>4547</v>
      </c>
      <c r="H115" t="s">
        <v>2034</v>
      </c>
      <c r="I115" s="1">
        <f>DATE(YEAR(tbl_Invoices[[#This Row],[Invoice_Date]]), MONTH(tbl_Invoices[[#This Row],[Invoice_Date]]), DAY(tbl_Invoices[[#This Row],[Invoice_Date]]))</f>
        <v>44211</v>
      </c>
      <c r="J115">
        <f>YEAR(tbl_Invoices[[#This Row],[Invoice_Date]])</f>
        <v>2021</v>
      </c>
      <c r="K115" s="1">
        <f>_xlfn.XLOOKUP(tbl_Invoices[[#This Row],[Customer_ID]], tbl_Customers[Customer_ID], tbl_Customers[Cohort_Month])</f>
        <v>44804</v>
      </c>
      <c r="L115" s="1" t="str">
        <f ca="1">_xlfn.XLOOKUP(tbl_Invoices[[#This Row],[Customer_ID]], tbl_Customers[Customer_ID], tbl_Customers[Age_Group])</f>
        <v>35–44</v>
      </c>
      <c r="M115" s="1" t="str">
        <f>_xlfn.XLOOKUP(tbl_Invoices[[#This Row],[Customer_ID]], tbl_Customers[Customer_ID], tbl_Customers[Region])</f>
        <v>East</v>
      </c>
      <c r="N115" s="1" t="str" cm="1">
        <f t="array" ref="N115">_xlfn.IFS(
   _xlfn.SINGLE(tbl_Invoices[Plan_ID])="P1","Basic",
   _xlfn.SINGLE(tbl_Invoices[Plan_ID])="P2","Standard",
   _xlfn.SINGLE(tbl_Invoices[Plan_ID])="P3","Premium"
)</f>
        <v>Standard</v>
      </c>
      <c r="O115" s="2">
        <f>IF(tbl_Invoices[[#This Row],[Revenue_Type]]="Churned",0,1)</f>
        <v>1</v>
      </c>
    </row>
    <row r="116" spans="1:15" x14ac:dyDescent="0.25">
      <c r="A116" t="s">
        <v>5035</v>
      </c>
      <c r="B116" t="s">
        <v>756</v>
      </c>
      <c r="C116" t="s">
        <v>2952</v>
      </c>
      <c r="D116" s="1">
        <v>44211</v>
      </c>
      <c r="E116">
        <v>25</v>
      </c>
      <c r="F116" t="b">
        <v>1</v>
      </c>
      <c r="G116" t="s">
        <v>4540</v>
      </c>
      <c r="H116" t="s">
        <v>2034</v>
      </c>
      <c r="I116" s="1">
        <f>DATE(YEAR(tbl_Invoices[[#This Row],[Invoice_Date]]), MONTH(tbl_Invoices[[#This Row],[Invoice_Date]]), DAY(tbl_Invoices[[#This Row],[Invoice_Date]]))</f>
        <v>44211</v>
      </c>
      <c r="J116">
        <f>YEAR(tbl_Invoices[[#This Row],[Invoice_Date]])</f>
        <v>2021</v>
      </c>
      <c r="K116" s="1">
        <f>_xlfn.XLOOKUP(tbl_Invoices[[#This Row],[Customer_ID]], tbl_Customers[Customer_ID], tbl_Customers[Cohort_Month])</f>
        <v>44651</v>
      </c>
      <c r="L116" s="1" t="str">
        <f ca="1">_xlfn.XLOOKUP(tbl_Invoices[[#This Row],[Customer_ID]], tbl_Customers[Customer_ID], tbl_Customers[Age_Group])</f>
        <v>35–44</v>
      </c>
      <c r="M116" s="1" t="str">
        <f>_xlfn.XLOOKUP(tbl_Invoices[[#This Row],[Customer_ID]], tbl_Customers[Customer_ID], tbl_Customers[Region])</f>
        <v>West</v>
      </c>
      <c r="N116" s="1" t="str" cm="1">
        <f t="array" ref="N116">_xlfn.IFS(
   _xlfn.SINGLE(tbl_Invoices[Plan_ID])="P1","Basic",
   _xlfn.SINGLE(tbl_Invoices[Plan_ID])="P2","Standard",
   _xlfn.SINGLE(tbl_Invoices[Plan_ID])="P3","Premium"
)</f>
        <v>Standard</v>
      </c>
      <c r="O116" s="2">
        <f>IF(tbl_Invoices[[#This Row],[Revenue_Type]]="Churned",0,1)</f>
        <v>1</v>
      </c>
    </row>
    <row r="117" spans="1:15" x14ac:dyDescent="0.25">
      <c r="A117" t="s">
        <v>4594</v>
      </c>
      <c r="B117" t="s">
        <v>767</v>
      </c>
      <c r="C117" t="s">
        <v>2319</v>
      </c>
      <c r="D117" s="1">
        <v>44211</v>
      </c>
      <c r="E117">
        <v>12</v>
      </c>
      <c r="F117" t="b">
        <v>1</v>
      </c>
      <c r="G117" t="s">
        <v>4545</v>
      </c>
      <c r="H117" t="s">
        <v>2027</v>
      </c>
      <c r="I117" s="1">
        <f>DATE(YEAR(tbl_Invoices[[#This Row],[Invoice_Date]]), MONTH(tbl_Invoices[[#This Row],[Invoice_Date]]), DAY(tbl_Invoices[[#This Row],[Invoice_Date]]))</f>
        <v>44211</v>
      </c>
      <c r="J117">
        <f>YEAR(tbl_Invoices[[#This Row],[Invoice_Date]])</f>
        <v>2021</v>
      </c>
      <c r="K117" s="1">
        <f>_xlfn.XLOOKUP(tbl_Invoices[[#This Row],[Customer_ID]], tbl_Customers[Customer_ID], tbl_Customers[Cohort_Month])</f>
        <v>44895</v>
      </c>
      <c r="L117" s="1" t="str">
        <f ca="1">_xlfn.XLOOKUP(tbl_Invoices[[#This Row],[Customer_ID]], tbl_Customers[Customer_ID], tbl_Customers[Age_Group])</f>
        <v>45–54</v>
      </c>
      <c r="M117" s="1" t="str">
        <f>_xlfn.XLOOKUP(tbl_Invoices[[#This Row],[Customer_ID]], tbl_Customers[Customer_ID], tbl_Customers[Region])</f>
        <v>Midwest</v>
      </c>
      <c r="N117" s="1" t="str" cm="1">
        <f t="array" ref="N117">_xlfn.IFS(
   _xlfn.SINGLE(tbl_Invoices[Plan_ID])="P1","Basic",
   _xlfn.SINGLE(tbl_Invoices[Plan_ID])="P2","Standard",
   _xlfn.SINGLE(tbl_Invoices[Plan_ID])="P3","Premium"
)</f>
        <v>Basic</v>
      </c>
      <c r="O117" s="2">
        <f>IF(tbl_Invoices[[#This Row],[Revenue_Type]]="Churned",0,1)</f>
        <v>0</v>
      </c>
    </row>
    <row r="118" spans="1:15" x14ac:dyDescent="0.25">
      <c r="A118" t="s">
        <v>9298</v>
      </c>
      <c r="B118" t="s">
        <v>1405</v>
      </c>
      <c r="C118" t="s">
        <v>2819</v>
      </c>
      <c r="D118" s="1">
        <v>44211</v>
      </c>
      <c r="E118">
        <v>55</v>
      </c>
      <c r="F118" t="b">
        <v>1</v>
      </c>
      <c r="G118" t="s">
        <v>4545</v>
      </c>
      <c r="H118" t="s">
        <v>2031</v>
      </c>
      <c r="I118" s="1">
        <f>DATE(YEAR(tbl_Invoices[[#This Row],[Invoice_Date]]), MONTH(tbl_Invoices[[#This Row],[Invoice_Date]]), DAY(tbl_Invoices[[#This Row],[Invoice_Date]]))</f>
        <v>44211</v>
      </c>
      <c r="J118">
        <f>YEAR(tbl_Invoices[[#This Row],[Invoice_Date]])</f>
        <v>2021</v>
      </c>
      <c r="K118" s="1">
        <f>_xlfn.XLOOKUP(tbl_Invoices[[#This Row],[Customer_ID]], tbl_Customers[Customer_ID], tbl_Customers[Cohort_Month])</f>
        <v>44651</v>
      </c>
      <c r="L118" s="1" t="str">
        <f ca="1">_xlfn.XLOOKUP(tbl_Invoices[[#This Row],[Customer_ID]], tbl_Customers[Customer_ID], tbl_Customers[Age_Group])</f>
        <v>25–34</v>
      </c>
      <c r="M118" s="1" t="str">
        <f>_xlfn.XLOOKUP(tbl_Invoices[[#This Row],[Customer_ID]], tbl_Customers[Customer_ID], tbl_Customers[Region])</f>
        <v>South</v>
      </c>
      <c r="N118" s="1" t="str" cm="1">
        <f t="array" ref="N118">_xlfn.IFS(
   _xlfn.SINGLE(tbl_Invoices[Plan_ID])="P1","Basic",
   _xlfn.SINGLE(tbl_Invoices[Plan_ID])="P2","Standard",
   _xlfn.SINGLE(tbl_Invoices[Plan_ID])="P3","Premium"
)</f>
        <v>Premium</v>
      </c>
      <c r="O118" s="2">
        <f>IF(tbl_Invoices[[#This Row],[Revenue_Type]]="Churned",0,1)</f>
        <v>0</v>
      </c>
    </row>
    <row r="119" spans="1:15" x14ac:dyDescent="0.25">
      <c r="A119" t="s">
        <v>8016</v>
      </c>
      <c r="B119" t="s">
        <v>1445</v>
      </c>
      <c r="C119" t="s">
        <v>2260</v>
      </c>
      <c r="D119" s="1">
        <v>44211</v>
      </c>
      <c r="E119">
        <v>55</v>
      </c>
      <c r="F119" t="b">
        <v>1</v>
      </c>
      <c r="G119" t="s">
        <v>4545</v>
      </c>
      <c r="H119" t="s">
        <v>2031</v>
      </c>
      <c r="I119" s="1">
        <f>DATE(YEAR(tbl_Invoices[[#This Row],[Invoice_Date]]), MONTH(tbl_Invoices[[#This Row],[Invoice_Date]]), DAY(tbl_Invoices[[#This Row],[Invoice_Date]]))</f>
        <v>44211</v>
      </c>
      <c r="J119">
        <f>YEAR(tbl_Invoices[[#This Row],[Invoice_Date]])</f>
        <v>2021</v>
      </c>
      <c r="K119" s="1">
        <f>_xlfn.XLOOKUP(tbl_Invoices[[#This Row],[Customer_ID]], tbl_Customers[Customer_ID], tbl_Customers[Cohort_Month])</f>
        <v>44712</v>
      </c>
      <c r="L119" s="1" t="str">
        <f ca="1">_xlfn.XLOOKUP(tbl_Invoices[[#This Row],[Customer_ID]], tbl_Customers[Customer_ID], tbl_Customers[Age_Group])</f>
        <v>45–54</v>
      </c>
      <c r="M119" s="1" t="str">
        <f>_xlfn.XLOOKUP(tbl_Invoices[[#This Row],[Customer_ID]], tbl_Customers[Customer_ID], tbl_Customers[Region])</f>
        <v>International</v>
      </c>
      <c r="N119" s="1" t="str" cm="1">
        <f t="array" ref="N119">_xlfn.IFS(
   _xlfn.SINGLE(tbl_Invoices[Plan_ID])="P1","Basic",
   _xlfn.SINGLE(tbl_Invoices[Plan_ID])="P2","Standard",
   _xlfn.SINGLE(tbl_Invoices[Plan_ID])="P3","Premium"
)</f>
        <v>Premium</v>
      </c>
      <c r="O119" s="2">
        <f>IF(tbl_Invoices[[#This Row],[Revenue_Type]]="Churned",0,1)</f>
        <v>0</v>
      </c>
    </row>
    <row r="120" spans="1:15" x14ac:dyDescent="0.25">
      <c r="A120" t="s">
        <v>9413</v>
      </c>
      <c r="B120" t="s">
        <v>297</v>
      </c>
      <c r="C120" t="s">
        <v>3755</v>
      </c>
      <c r="D120" s="1">
        <v>44212</v>
      </c>
      <c r="E120">
        <v>12</v>
      </c>
      <c r="F120" t="b">
        <v>1</v>
      </c>
      <c r="G120" t="s">
        <v>4549</v>
      </c>
      <c r="H120" t="s">
        <v>2027</v>
      </c>
      <c r="I120" s="1">
        <f>DATE(YEAR(tbl_Invoices[[#This Row],[Invoice_Date]]), MONTH(tbl_Invoices[[#This Row],[Invoice_Date]]), DAY(tbl_Invoices[[#This Row],[Invoice_Date]]))</f>
        <v>44212</v>
      </c>
      <c r="J120">
        <f>YEAR(tbl_Invoices[[#This Row],[Invoice_Date]])</f>
        <v>2021</v>
      </c>
      <c r="K120" s="1">
        <f>_xlfn.XLOOKUP(tbl_Invoices[[#This Row],[Customer_ID]], tbl_Customers[Customer_ID], tbl_Customers[Cohort_Month])</f>
        <v>44227</v>
      </c>
      <c r="L120" s="1" t="str">
        <f ca="1">_xlfn.XLOOKUP(tbl_Invoices[[#This Row],[Customer_ID]], tbl_Customers[Customer_ID], tbl_Customers[Age_Group])</f>
        <v>45–54</v>
      </c>
      <c r="M120" s="1" t="str">
        <f>_xlfn.XLOOKUP(tbl_Invoices[[#This Row],[Customer_ID]], tbl_Customers[Customer_ID], tbl_Customers[Region])</f>
        <v>East</v>
      </c>
      <c r="N120" s="1" t="str" cm="1">
        <f t="array" ref="N120">_xlfn.IFS(
   _xlfn.SINGLE(tbl_Invoices[Plan_ID])="P1","Basic",
   _xlfn.SINGLE(tbl_Invoices[Plan_ID])="P2","Standard",
   _xlfn.SINGLE(tbl_Invoices[Plan_ID])="P3","Premium"
)</f>
        <v>Basic</v>
      </c>
      <c r="O120" s="2">
        <f>IF(tbl_Invoices[[#This Row],[Revenue_Type]]="Churned",0,1)</f>
        <v>1</v>
      </c>
    </row>
    <row r="121" spans="1:15" x14ac:dyDescent="0.25">
      <c r="A121" t="s">
        <v>10214</v>
      </c>
      <c r="B121" t="s">
        <v>539</v>
      </c>
      <c r="C121" t="s">
        <v>3547</v>
      </c>
      <c r="D121" s="1">
        <v>44212</v>
      </c>
      <c r="E121">
        <v>25</v>
      </c>
      <c r="F121" t="b">
        <v>1</v>
      </c>
      <c r="G121" t="s">
        <v>4545</v>
      </c>
      <c r="H121" t="s">
        <v>2034</v>
      </c>
      <c r="I121" s="1">
        <f>DATE(YEAR(tbl_Invoices[[#This Row],[Invoice_Date]]), MONTH(tbl_Invoices[[#This Row],[Invoice_Date]]), DAY(tbl_Invoices[[#This Row],[Invoice_Date]]))</f>
        <v>44212</v>
      </c>
      <c r="J121">
        <f>YEAR(tbl_Invoices[[#This Row],[Invoice_Date]])</f>
        <v>2021</v>
      </c>
      <c r="K121" s="1">
        <f>_xlfn.XLOOKUP(tbl_Invoices[[#This Row],[Customer_ID]], tbl_Customers[Customer_ID], tbl_Customers[Cohort_Month])</f>
        <v>44957</v>
      </c>
      <c r="L121" s="1" t="str">
        <f ca="1">_xlfn.XLOOKUP(tbl_Invoices[[#This Row],[Customer_ID]], tbl_Customers[Customer_ID], tbl_Customers[Age_Group])</f>
        <v>35–44</v>
      </c>
      <c r="M121" s="1" t="str">
        <f>_xlfn.XLOOKUP(tbl_Invoices[[#This Row],[Customer_ID]], tbl_Customers[Customer_ID], tbl_Customers[Region])</f>
        <v>Midwest</v>
      </c>
      <c r="N121" s="1" t="str" cm="1">
        <f t="array" ref="N121">_xlfn.IFS(
   _xlfn.SINGLE(tbl_Invoices[Plan_ID])="P1","Basic",
   _xlfn.SINGLE(tbl_Invoices[Plan_ID])="P2","Standard",
   _xlfn.SINGLE(tbl_Invoices[Plan_ID])="P3","Premium"
)</f>
        <v>Standard</v>
      </c>
      <c r="O121" s="2">
        <f>IF(tbl_Invoices[[#This Row],[Revenue_Type]]="Churned",0,1)</f>
        <v>0</v>
      </c>
    </row>
    <row r="122" spans="1:15" x14ac:dyDescent="0.25">
      <c r="A122" t="s">
        <v>6857</v>
      </c>
      <c r="B122" t="s">
        <v>799</v>
      </c>
      <c r="C122" t="s">
        <v>3889</v>
      </c>
      <c r="D122" s="1">
        <v>44212</v>
      </c>
      <c r="E122">
        <v>12</v>
      </c>
      <c r="F122" t="b">
        <v>1</v>
      </c>
      <c r="G122" t="s">
        <v>4540</v>
      </c>
      <c r="H122" t="s">
        <v>2027</v>
      </c>
      <c r="I122" s="1">
        <f>DATE(YEAR(tbl_Invoices[[#This Row],[Invoice_Date]]), MONTH(tbl_Invoices[[#This Row],[Invoice_Date]]), DAY(tbl_Invoices[[#This Row],[Invoice_Date]]))</f>
        <v>44212</v>
      </c>
      <c r="J122">
        <f>YEAR(tbl_Invoices[[#This Row],[Invoice_Date]])</f>
        <v>2021</v>
      </c>
      <c r="K122" s="1">
        <f>_xlfn.XLOOKUP(tbl_Invoices[[#This Row],[Customer_ID]], tbl_Customers[Customer_ID], tbl_Customers[Cohort_Month])</f>
        <v>45046</v>
      </c>
      <c r="L122" s="1" t="str">
        <f ca="1">_xlfn.XLOOKUP(tbl_Invoices[[#This Row],[Customer_ID]], tbl_Customers[Customer_ID], tbl_Customers[Age_Group])</f>
        <v>18–24</v>
      </c>
      <c r="M122" s="1" t="str">
        <f>_xlfn.XLOOKUP(tbl_Invoices[[#This Row],[Customer_ID]], tbl_Customers[Customer_ID], tbl_Customers[Region])</f>
        <v>International</v>
      </c>
      <c r="N122" s="1" t="str" cm="1">
        <f t="array" ref="N122">_xlfn.IFS(
   _xlfn.SINGLE(tbl_Invoices[Plan_ID])="P1","Basic",
   _xlfn.SINGLE(tbl_Invoices[Plan_ID])="P2","Standard",
   _xlfn.SINGLE(tbl_Invoices[Plan_ID])="P3","Premium"
)</f>
        <v>Basic</v>
      </c>
      <c r="O122" s="2">
        <f>IF(tbl_Invoices[[#This Row],[Revenue_Type]]="Churned",0,1)</f>
        <v>1</v>
      </c>
    </row>
    <row r="123" spans="1:15" x14ac:dyDescent="0.25">
      <c r="A123" t="s">
        <v>9043</v>
      </c>
      <c r="B123" t="s">
        <v>1019</v>
      </c>
      <c r="C123" t="s">
        <v>3792</v>
      </c>
      <c r="D123" s="1">
        <v>44212</v>
      </c>
      <c r="E123">
        <v>12</v>
      </c>
      <c r="F123" t="b">
        <v>1</v>
      </c>
      <c r="G123" t="s">
        <v>4547</v>
      </c>
      <c r="H123" t="s">
        <v>2027</v>
      </c>
      <c r="I123" s="1">
        <f>DATE(YEAR(tbl_Invoices[[#This Row],[Invoice_Date]]), MONTH(tbl_Invoices[[#This Row],[Invoice_Date]]), DAY(tbl_Invoices[[#This Row],[Invoice_Date]]))</f>
        <v>44212</v>
      </c>
      <c r="J123">
        <f>YEAR(tbl_Invoices[[#This Row],[Invoice_Date]])</f>
        <v>2021</v>
      </c>
      <c r="K123" s="1">
        <f>_xlfn.XLOOKUP(tbl_Invoices[[#This Row],[Customer_ID]], tbl_Customers[Customer_ID], tbl_Customers[Cohort_Month])</f>
        <v>44926</v>
      </c>
      <c r="L123" s="1" t="str">
        <f ca="1">_xlfn.XLOOKUP(tbl_Invoices[[#This Row],[Customer_ID]], tbl_Customers[Customer_ID], tbl_Customers[Age_Group])</f>
        <v>45–54</v>
      </c>
      <c r="M123" s="1" t="str">
        <f>_xlfn.XLOOKUP(tbl_Invoices[[#This Row],[Customer_ID]], tbl_Customers[Customer_ID], tbl_Customers[Region])</f>
        <v>International</v>
      </c>
      <c r="N123" s="1" t="str" cm="1">
        <f t="array" ref="N123">_xlfn.IFS(
   _xlfn.SINGLE(tbl_Invoices[Plan_ID])="P1","Basic",
   _xlfn.SINGLE(tbl_Invoices[Plan_ID])="P2","Standard",
   _xlfn.SINGLE(tbl_Invoices[Plan_ID])="P3","Premium"
)</f>
        <v>Basic</v>
      </c>
      <c r="O123" s="2">
        <f>IF(tbl_Invoices[[#This Row],[Revenue_Type]]="Churned",0,1)</f>
        <v>1</v>
      </c>
    </row>
    <row r="124" spans="1:15" x14ac:dyDescent="0.25">
      <c r="A124" t="s">
        <v>5039</v>
      </c>
      <c r="B124" t="s">
        <v>31</v>
      </c>
      <c r="C124" t="s">
        <v>3760</v>
      </c>
      <c r="D124" s="1">
        <v>44213</v>
      </c>
      <c r="E124">
        <v>55</v>
      </c>
      <c r="F124" t="b">
        <v>1</v>
      </c>
      <c r="G124" t="s">
        <v>4538</v>
      </c>
      <c r="H124" t="s">
        <v>2031</v>
      </c>
      <c r="I124" s="1">
        <f>DATE(YEAR(tbl_Invoices[[#This Row],[Invoice_Date]]), MONTH(tbl_Invoices[[#This Row],[Invoice_Date]]), DAY(tbl_Invoices[[#This Row],[Invoice_Date]]))</f>
        <v>44213</v>
      </c>
      <c r="J124">
        <f>YEAR(tbl_Invoices[[#This Row],[Invoice_Date]])</f>
        <v>2021</v>
      </c>
      <c r="K124" s="1">
        <f>_xlfn.XLOOKUP(tbl_Invoices[[#This Row],[Customer_ID]], tbl_Customers[Customer_ID], tbl_Customers[Cohort_Month])</f>
        <v>44773</v>
      </c>
      <c r="L124" s="1" t="str">
        <f ca="1">_xlfn.XLOOKUP(tbl_Invoices[[#This Row],[Customer_ID]], tbl_Customers[Customer_ID], tbl_Customers[Age_Group])</f>
        <v>18–24</v>
      </c>
      <c r="M124" s="1" t="str">
        <f>_xlfn.XLOOKUP(tbl_Invoices[[#This Row],[Customer_ID]], tbl_Customers[Customer_ID], tbl_Customers[Region])</f>
        <v>Midwest</v>
      </c>
      <c r="N124" s="1" t="str" cm="1">
        <f t="array" ref="N124">_xlfn.IFS(
   _xlfn.SINGLE(tbl_Invoices[Plan_ID])="P1","Basic",
   _xlfn.SINGLE(tbl_Invoices[Plan_ID])="P2","Standard",
   _xlfn.SINGLE(tbl_Invoices[Plan_ID])="P3","Premium"
)</f>
        <v>Premium</v>
      </c>
      <c r="O124" s="2">
        <f>IF(tbl_Invoices[[#This Row],[Revenue_Type]]="Churned",0,1)</f>
        <v>1</v>
      </c>
    </row>
    <row r="125" spans="1:15" x14ac:dyDescent="0.25">
      <c r="A125" t="s">
        <v>6816</v>
      </c>
      <c r="B125" t="s">
        <v>530</v>
      </c>
      <c r="C125" t="s">
        <v>2679</v>
      </c>
      <c r="D125" s="1">
        <v>44213</v>
      </c>
      <c r="E125">
        <v>25</v>
      </c>
      <c r="F125" t="b">
        <v>1</v>
      </c>
      <c r="G125" t="s">
        <v>4545</v>
      </c>
      <c r="H125" t="s">
        <v>2034</v>
      </c>
      <c r="I125" s="1">
        <f>DATE(YEAR(tbl_Invoices[[#This Row],[Invoice_Date]]), MONTH(tbl_Invoices[[#This Row],[Invoice_Date]]), DAY(tbl_Invoices[[#This Row],[Invoice_Date]]))</f>
        <v>44213</v>
      </c>
      <c r="J125">
        <f>YEAR(tbl_Invoices[[#This Row],[Invoice_Date]])</f>
        <v>2021</v>
      </c>
      <c r="K125" s="1">
        <f>_xlfn.XLOOKUP(tbl_Invoices[[#This Row],[Customer_ID]], tbl_Customers[Customer_ID], tbl_Customers[Cohort_Month])</f>
        <v>44500</v>
      </c>
      <c r="L125" s="1" t="str">
        <f ca="1">_xlfn.XLOOKUP(tbl_Invoices[[#This Row],[Customer_ID]], tbl_Customers[Customer_ID], tbl_Customers[Age_Group])</f>
        <v>18–24</v>
      </c>
      <c r="M125" s="1" t="str">
        <f>_xlfn.XLOOKUP(tbl_Invoices[[#This Row],[Customer_ID]], tbl_Customers[Customer_ID], tbl_Customers[Region])</f>
        <v>West</v>
      </c>
      <c r="N125" s="1" t="str" cm="1">
        <f t="array" ref="N125">_xlfn.IFS(
   _xlfn.SINGLE(tbl_Invoices[Plan_ID])="P1","Basic",
   _xlfn.SINGLE(tbl_Invoices[Plan_ID])="P2","Standard",
   _xlfn.SINGLE(tbl_Invoices[Plan_ID])="P3","Premium"
)</f>
        <v>Standard</v>
      </c>
      <c r="O125" s="2">
        <f>IF(tbl_Invoices[[#This Row],[Revenue_Type]]="Churned",0,1)</f>
        <v>0</v>
      </c>
    </row>
    <row r="126" spans="1:15" x14ac:dyDescent="0.25">
      <c r="A126" t="s">
        <v>9302</v>
      </c>
      <c r="B126" t="s">
        <v>661</v>
      </c>
      <c r="C126" t="s">
        <v>4326</v>
      </c>
      <c r="D126" s="1">
        <v>44213</v>
      </c>
      <c r="E126">
        <v>12</v>
      </c>
      <c r="F126" t="b">
        <v>1</v>
      </c>
      <c r="G126" t="s">
        <v>4538</v>
      </c>
      <c r="H126" t="s">
        <v>2027</v>
      </c>
      <c r="I126" s="1">
        <f>DATE(YEAR(tbl_Invoices[[#This Row],[Invoice_Date]]), MONTH(tbl_Invoices[[#This Row],[Invoice_Date]]), DAY(tbl_Invoices[[#This Row],[Invoice_Date]]))</f>
        <v>44213</v>
      </c>
      <c r="J126">
        <f>YEAR(tbl_Invoices[[#This Row],[Invoice_Date]])</f>
        <v>2021</v>
      </c>
      <c r="K126" s="1">
        <f>_xlfn.XLOOKUP(tbl_Invoices[[#This Row],[Customer_ID]], tbl_Customers[Customer_ID], tbl_Customers[Cohort_Month])</f>
        <v>44926</v>
      </c>
      <c r="L126" s="1" t="str">
        <f ca="1">_xlfn.XLOOKUP(tbl_Invoices[[#This Row],[Customer_ID]], tbl_Customers[Customer_ID], tbl_Customers[Age_Group])</f>
        <v>35–44</v>
      </c>
      <c r="M126" s="1" t="str">
        <f>_xlfn.XLOOKUP(tbl_Invoices[[#This Row],[Customer_ID]], tbl_Customers[Customer_ID], tbl_Customers[Region])</f>
        <v>Midwest</v>
      </c>
      <c r="N126" s="1" t="str" cm="1">
        <f t="array" ref="N126">_xlfn.IFS(
   _xlfn.SINGLE(tbl_Invoices[Plan_ID])="P1","Basic",
   _xlfn.SINGLE(tbl_Invoices[Plan_ID])="P2","Standard",
   _xlfn.SINGLE(tbl_Invoices[Plan_ID])="P3","Premium"
)</f>
        <v>Basic</v>
      </c>
      <c r="O126" s="2">
        <f>IF(tbl_Invoices[[#This Row],[Revenue_Type]]="Churned",0,1)</f>
        <v>1</v>
      </c>
    </row>
    <row r="127" spans="1:15" x14ac:dyDescent="0.25">
      <c r="A127" t="s">
        <v>9952</v>
      </c>
      <c r="B127" t="s">
        <v>686</v>
      </c>
      <c r="C127" t="s">
        <v>2222</v>
      </c>
      <c r="D127" s="1">
        <v>44213</v>
      </c>
      <c r="E127">
        <v>25</v>
      </c>
      <c r="F127" t="b">
        <v>1</v>
      </c>
      <c r="G127" t="s">
        <v>4545</v>
      </c>
      <c r="H127" t="s">
        <v>2034</v>
      </c>
      <c r="I127" s="1">
        <f>DATE(YEAR(tbl_Invoices[[#This Row],[Invoice_Date]]), MONTH(tbl_Invoices[[#This Row],[Invoice_Date]]), DAY(tbl_Invoices[[#This Row],[Invoice_Date]]))</f>
        <v>44213</v>
      </c>
      <c r="J127">
        <f>YEAR(tbl_Invoices[[#This Row],[Invoice_Date]])</f>
        <v>2021</v>
      </c>
      <c r="K127" s="1">
        <f>_xlfn.XLOOKUP(tbl_Invoices[[#This Row],[Customer_ID]], tbl_Customers[Customer_ID], tbl_Customers[Cohort_Month])</f>
        <v>44530</v>
      </c>
      <c r="L127" s="1" t="str">
        <f ca="1">_xlfn.XLOOKUP(tbl_Invoices[[#This Row],[Customer_ID]], tbl_Customers[Customer_ID], tbl_Customers[Age_Group])</f>
        <v>45–54</v>
      </c>
      <c r="M127" s="1" t="str">
        <f>_xlfn.XLOOKUP(tbl_Invoices[[#This Row],[Customer_ID]], tbl_Customers[Customer_ID], tbl_Customers[Region])</f>
        <v>Midwest</v>
      </c>
      <c r="N127" s="1" t="str" cm="1">
        <f t="array" ref="N127">_xlfn.IFS(
   _xlfn.SINGLE(tbl_Invoices[Plan_ID])="P1","Basic",
   _xlfn.SINGLE(tbl_Invoices[Plan_ID])="P2","Standard",
   _xlfn.SINGLE(tbl_Invoices[Plan_ID])="P3","Premium"
)</f>
        <v>Standard</v>
      </c>
      <c r="O127" s="2">
        <f>IF(tbl_Invoices[[#This Row],[Revenue_Type]]="Churned",0,1)</f>
        <v>0</v>
      </c>
    </row>
    <row r="128" spans="1:15" x14ac:dyDescent="0.25">
      <c r="A128" t="s">
        <v>9353</v>
      </c>
      <c r="B128" t="s">
        <v>1185</v>
      </c>
      <c r="C128" t="s">
        <v>3616</v>
      </c>
      <c r="D128" s="1">
        <v>44213</v>
      </c>
      <c r="E128">
        <v>12</v>
      </c>
      <c r="F128" t="b">
        <v>1</v>
      </c>
      <c r="G128" t="s">
        <v>4549</v>
      </c>
      <c r="H128" t="s">
        <v>2027</v>
      </c>
      <c r="I128" s="1">
        <f>DATE(YEAR(tbl_Invoices[[#This Row],[Invoice_Date]]), MONTH(tbl_Invoices[[#This Row],[Invoice_Date]]), DAY(tbl_Invoices[[#This Row],[Invoice_Date]]))</f>
        <v>44213</v>
      </c>
      <c r="J128">
        <f>YEAR(tbl_Invoices[[#This Row],[Invoice_Date]])</f>
        <v>2021</v>
      </c>
      <c r="K128" s="1">
        <f>_xlfn.XLOOKUP(tbl_Invoices[[#This Row],[Customer_ID]], tbl_Customers[Customer_ID], tbl_Customers[Cohort_Month])</f>
        <v>44530</v>
      </c>
      <c r="L128" s="1" t="str">
        <f ca="1">_xlfn.XLOOKUP(tbl_Invoices[[#This Row],[Customer_ID]], tbl_Customers[Customer_ID], tbl_Customers[Age_Group])</f>
        <v>35–44</v>
      </c>
      <c r="M128" s="1" t="str">
        <f>_xlfn.XLOOKUP(tbl_Invoices[[#This Row],[Customer_ID]], tbl_Customers[Customer_ID], tbl_Customers[Region])</f>
        <v>International</v>
      </c>
      <c r="N128" s="1" t="str" cm="1">
        <f t="array" ref="N128">_xlfn.IFS(
   _xlfn.SINGLE(tbl_Invoices[Plan_ID])="P1","Basic",
   _xlfn.SINGLE(tbl_Invoices[Plan_ID])="P2","Standard",
   _xlfn.SINGLE(tbl_Invoices[Plan_ID])="P3","Premium"
)</f>
        <v>Basic</v>
      </c>
      <c r="O128" s="2">
        <f>IF(tbl_Invoices[[#This Row],[Revenue_Type]]="Churned",0,1)</f>
        <v>1</v>
      </c>
    </row>
    <row r="129" spans="1:15" x14ac:dyDescent="0.25">
      <c r="A129" t="s">
        <v>4962</v>
      </c>
      <c r="B129" t="s">
        <v>1441</v>
      </c>
      <c r="C129" t="s">
        <v>2121</v>
      </c>
      <c r="D129" s="1">
        <v>44213</v>
      </c>
      <c r="E129">
        <v>12</v>
      </c>
      <c r="F129" t="b">
        <v>1</v>
      </c>
      <c r="G129" t="s">
        <v>4538</v>
      </c>
      <c r="H129" t="s">
        <v>2027</v>
      </c>
      <c r="I129" s="1">
        <f>DATE(YEAR(tbl_Invoices[[#This Row],[Invoice_Date]]), MONTH(tbl_Invoices[[#This Row],[Invoice_Date]]), DAY(tbl_Invoices[[#This Row],[Invoice_Date]]))</f>
        <v>44213</v>
      </c>
      <c r="J129">
        <f>YEAR(tbl_Invoices[[#This Row],[Invoice_Date]])</f>
        <v>2021</v>
      </c>
      <c r="K129" s="1">
        <f>_xlfn.XLOOKUP(tbl_Invoices[[#This Row],[Customer_ID]], tbl_Customers[Customer_ID], tbl_Customers[Cohort_Month])</f>
        <v>45107</v>
      </c>
      <c r="L129" s="1" t="str">
        <f ca="1">_xlfn.XLOOKUP(tbl_Invoices[[#This Row],[Customer_ID]], tbl_Customers[Customer_ID], tbl_Customers[Age_Group])</f>
        <v>45–54</v>
      </c>
      <c r="M129" s="1" t="str">
        <f>_xlfn.XLOOKUP(tbl_Invoices[[#This Row],[Customer_ID]], tbl_Customers[Customer_ID], tbl_Customers[Region])</f>
        <v>International</v>
      </c>
      <c r="N129" s="1" t="str" cm="1">
        <f t="array" ref="N129">_xlfn.IFS(
   _xlfn.SINGLE(tbl_Invoices[Plan_ID])="P1","Basic",
   _xlfn.SINGLE(tbl_Invoices[Plan_ID])="P2","Standard",
   _xlfn.SINGLE(tbl_Invoices[Plan_ID])="P3","Premium"
)</f>
        <v>Basic</v>
      </c>
      <c r="O129" s="2">
        <f>IF(tbl_Invoices[[#This Row],[Revenue_Type]]="Churned",0,1)</f>
        <v>1</v>
      </c>
    </row>
    <row r="130" spans="1:15" x14ac:dyDescent="0.25">
      <c r="A130" t="s">
        <v>8493</v>
      </c>
      <c r="B130" t="s">
        <v>1600</v>
      </c>
      <c r="C130" t="s">
        <v>2659</v>
      </c>
      <c r="D130" s="1">
        <v>44213</v>
      </c>
      <c r="E130">
        <v>25</v>
      </c>
      <c r="F130" t="b">
        <v>1</v>
      </c>
      <c r="G130" t="s">
        <v>4549</v>
      </c>
      <c r="H130" t="s">
        <v>2034</v>
      </c>
      <c r="I130" s="1">
        <f>DATE(YEAR(tbl_Invoices[[#This Row],[Invoice_Date]]), MONTH(tbl_Invoices[[#This Row],[Invoice_Date]]), DAY(tbl_Invoices[[#This Row],[Invoice_Date]]))</f>
        <v>44213</v>
      </c>
      <c r="J130">
        <f>YEAR(tbl_Invoices[[#This Row],[Invoice_Date]])</f>
        <v>2021</v>
      </c>
      <c r="K130" s="1">
        <f>_xlfn.XLOOKUP(tbl_Invoices[[#This Row],[Customer_ID]], tbl_Customers[Customer_ID], tbl_Customers[Cohort_Month])</f>
        <v>45077</v>
      </c>
      <c r="L130" s="1" t="str">
        <f ca="1">_xlfn.XLOOKUP(tbl_Invoices[[#This Row],[Customer_ID]], tbl_Customers[Customer_ID], tbl_Customers[Age_Group])</f>
        <v>18–24</v>
      </c>
      <c r="M130" s="1" t="str">
        <f>_xlfn.XLOOKUP(tbl_Invoices[[#This Row],[Customer_ID]], tbl_Customers[Customer_ID], tbl_Customers[Region])</f>
        <v>South</v>
      </c>
      <c r="N130" s="1" t="str" cm="1">
        <f t="array" ref="N130">_xlfn.IFS(
   _xlfn.SINGLE(tbl_Invoices[Plan_ID])="P1","Basic",
   _xlfn.SINGLE(tbl_Invoices[Plan_ID])="P2","Standard",
   _xlfn.SINGLE(tbl_Invoices[Plan_ID])="P3","Premium"
)</f>
        <v>Standard</v>
      </c>
      <c r="O130" s="2">
        <f>IF(tbl_Invoices[[#This Row],[Revenue_Type]]="Churned",0,1)</f>
        <v>1</v>
      </c>
    </row>
    <row r="131" spans="1:15" x14ac:dyDescent="0.25">
      <c r="A131" t="s">
        <v>5848</v>
      </c>
      <c r="B131" t="s">
        <v>1834</v>
      </c>
      <c r="C131" t="s">
        <v>4168</v>
      </c>
      <c r="D131" s="1">
        <v>44213</v>
      </c>
      <c r="E131">
        <v>25</v>
      </c>
      <c r="F131" t="b">
        <v>1</v>
      </c>
      <c r="G131" t="s">
        <v>4545</v>
      </c>
      <c r="H131" t="s">
        <v>2034</v>
      </c>
      <c r="I131" s="1">
        <f>DATE(YEAR(tbl_Invoices[[#This Row],[Invoice_Date]]), MONTH(tbl_Invoices[[#This Row],[Invoice_Date]]), DAY(tbl_Invoices[[#This Row],[Invoice_Date]]))</f>
        <v>44213</v>
      </c>
      <c r="J131">
        <f>YEAR(tbl_Invoices[[#This Row],[Invoice_Date]])</f>
        <v>2021</v>
      </c>
      <c r="K131" s="1">
        <f>_xlfn.XLOOKUP(tbl_Invoices[[#This Row],[Customer_ID]], tbl_Customers[Customer_ID], tbl_Customers[Cohort_Month])</f>
        <v>44227</v>
      </c>
      <c r="L131" s="1" t="str">
        <f ca="1">_xlfn.XLOOKUP(tbl_Invoices[[#This Row],[Customer_ID]], tbl_Customers[Customer_ID], tbl_Customers[Age_Group])</f>
        <v>55+</v>
      </c>
      <c r="M131" s="1" t="str">
        <f>_xlfn.XLOOKUP(tbl_Invoices[[#This Row],[Customer_ID]], tbl_Customers[Customer_ID], tbl_Customers[Region])</f>
        <v>International</v>
      </c>
      <c r="N131" s="1" t="str" cm="1">
        <f t="array" ref="N131">_xlfn.IFS(
   _xlfn.SINGLE(tbl_Invoices[Plan_ID])="P1","Basic",
   _xlfn.SINGLE(tbl_Invoices[Plan_ID])="P2","Standard",
   _xlfn.SINGLE(tbl_Invoices[Plan_ID])="P3","Premium"
)</f>
        <v>Standard</v>
      </c>
      <c r="O131" s="2">
        <f>IF(tbl_Invoices[[#This Row],[Revenue_Type]]="Churned",0,1)</f>
        <v>0</v>
      </c>
    </row>
    <row r="132" spans="1:15" x14ac:dyDescent="0.25">
      <c r="A132" t="s">
        <v>9770</v>
      </c>
      <c r="B132" t="s">
        <v>1888</v>
      </c>
      <c r="C132" t="s">
        <v>3431</v>
      </c>
      <c r="D132" s="1">
        <v>44213</v>
      </c>
      <c r="E132">
        <v>25</v>
      </c>
      <c r="F132" t="b">
        <v>1</v>
      </c>
      <c r="G132" t="s">
        <v>4538</v>
      </c>
      <c r="H132" t="s">
        <v>2034</v>
      </c>
      <c r="I132" s="1">
        <f>DATE(YEAR(tbl_Invoices[[#This Row],[Invoice_Date]]), MONTH(tbl_Invoices[[#This Row],[Invoice_Date]]), DAY(tbl_Invoices[[#This Row],[Invoice_Date]]))</f>
        <v>44213</v>
      </c>
      <c r="J132">
        <f>YEAR(tbl_Invoices[[#This Row],[Invoice_Date]])</f>
        <v>2021</v>
      </c>
      <c r="K132" s="1">
        <f>_xlfn.XLOOKUP(tbl_Invoices[[#This Row],[Customer_ID]], tbl_Customers[Customer_ID], tbl_Customers[Cohort_Month])</f>
        <v>44834</v>
      </c>
      <c r="L132" s="1" t="str">
        <f ca="1">_xlfn.XLOOKUP(tbl_Invoices[[#This Row],[Customer_ID]], tbl_Customers[Customer_ID], tbl_Customers[Age_Group])</f>
        <v>35–44</v>
      </c>
      <c r="M132" s="1" t="str">
        <f>_xlfn.XLOOKUP(tbl_Invoices[[#This Row],[Customer_ID]], tbl_Customers[Customer_ID], tbl_Customers[Region])</f>
        <v>South</v>
      </c>
      <c r="N132" s="1" t="str" cm="1">
        <f t="array" ref="N132">_xlfn.IFS(
   _xlfn.SINGLE(tbl_Invoices[Plan_ID])="P1","Basic",
   _xlfn.SINGLE(tbl_Invoices[Plan_ID])="P2","Standard",
   _xlfn.SINGLE(tbl_Invoices[Plan_ID])="P3","Premium"
)</f>
        <v>Standard</v>
      </c>
      <c r="O132" s="2">
        <f>IF(tbl_Invoices[[#This Row],[Revenue_Type]]="Churned",0,1)</f>
        <v>1</v>
      </c>
    </row>
    <row r="133" spans="1:15" x14ac:dyDescent="0.25">
      <c r="A133" t="s">
        <v>10087</v>
      </c>
      <c r="B133" t="s">
        <v>757</v>
      </c>
      <c r="C133" t="s">
        <v>2988</v>
      </c>
      <c r="D133" s="1">
        <v>44214</v>
      </c>
      <c r="E133">
        <v>25</v>
      </c>
      <c r="F133" t="b">
        <v>1</v>
      </c>
      <c r="G133" t="s">
        <v>4549</v>
      </c>
      <c r="H133" t="s">
        <v>2034</v>
      </c>
      <c r="I133" s="1">
        <f>DATE(YEAR(tbl_Invoices[[#This Row],[Invoice_Date]]), MONTH(tbl_Invoices[[#This Row],[Invoice_Date]]), DAY(tbl_Invoices[[#This Row],[Invoice_Date]]))</f>
        <v>44214</v>
      </c>
      <c r="J133">
        <f>YEAR(tbl_Invoices[[#This Row],[Invoice_Date]])</f>
        <v>2021</v>
      </c>
      <c r="K133" s="1">
        <f>_xlfn.XLOOKUP(tbl_Invoices[[#This Row],[Customer_ID]], tbl_Customers[Customer_ID], tbl_Customers[Cohort_Month])</f>
        <v>44865</v>
      </c>
      <c r="L133" s="1" t="str">
        <f ca="1">_xlfn.XLOOKUP(tbl_Invoices[[#This Row],[Customer_ID]], tbl_Customers[Customer_ID], tbl_Customers[Age_Group])</f>
        <v>35–44</v>
      </c>
      <c r="M133" s="1" t="str">
        <f>_xlfn.XLOOKUP(tbl_Invoices[[#This Row],[Customer_ID]], tbl_Customers[Customer_ID], tbl_Customers[Region])</f>
        <v>Midwest</v>
      </c>
      <c r="N133" s="1" t="str" cm="1">
        <f t="array" ref="N133">_xlfn.IFS(
   _xlfn.SINGLE(tbl_Invoices[Plan_ID])="P1","Basic",
   _xlfn.SINGLE(tbl_Invoices[Plan_ID])="P2","Standard",
   _xlfn.SINGLE(tbl_Invoices[Plan_ID])="P3","Premium"
)</f>
        <v>Standard</v>
      </c>
      <c r="O133" s="2">
        <f>IF(tbl_Invoices[[#This Row],[Revenue_Type]]="Churned",0,1)</f>
        <v>1</v>
      </c>
    </row>
    <row r="134" spans="1:15" x14ac:dyDescent="0.25">
      <c r="A134" t="s">
        <v>8772</v>
      </c>
      <c r="B134" t="s">
        <v>1062</v>
      </c>
      <c r="C134" t="s">
        <v>3690</v>
      </c>
      <c r="D134" s="1">
        <v>44214</v>
      </c>
      <c r="E134">
        <v>12</v>
      </c>
      <c r="F134" t="b">
        <v>1</v>
      </c>
      <c r="G134" t="s">
        <v>4547</v>
      </c>
      <c r="H134" t="s">
        <v>2027</v>
      </c>
      <c r="I134" s="1">
        <f>DATE(YEAR(tbl_Invoices[[#This Row],[Invoice_Date]]), MONTH(tbl_Invoices[[#This Row],[Invoice_Date]]), DAY(tbl_Invoices[[#This Row],[Invoice_Date]]))</f>
        <v>44214</v>
      </c>
      <c r="J134">
        <f>YEAR(tbl_Invoices[[#This Row],[Invoice_Date]])</f>
        <v>2021</v>
      </c>
      <c r="K134" s="1">
        <f>_xlfn.XLOOKUP(tbl_Invoices[[#This Row],[Customer_ID]], tbl_Customers[Customer_ID], tbl_Customers[Cohort_Month])</f>
        <v>44469</v>
      </c>
      <c r="L134" s="1" t="str">
        <f ca="1">_xlfn.XLOOKUP(tbl_Invoices[[#This Row],[Customer_ID]], tbl_Customers[Customer_ID], tbl_Customers[Age_Group])</f>
        <v>35–44</v>
      </c>
      <c r="M134" s="1" t="str">
        <f>_xlfn.XLOOKUP(tbl_Invoices[[#This Row],[Customer_ID]], tbl_Customers[Customer_ID], tbl_Customers[Region])</f>
        <v>International</v>
      </c>
      <c r="N134" s="1" t="str" cm="1">
        <f t="array" ref="N134">_xlfn.IFS(
   _xlfn.SINGLE(tbl_Invoices[Plan_ID])="P1","Basic",
   _xlfn.SINGLE(tbl_Invoices[Plan_ID])="P2","Standard",
   _xlfn.SINGLE(tbl_Invoices[Plan_ID])="P3","Premium"
)</f>
        <v>Basic</v>
      </c>
      <c r="O134" s="2">
        <f>IF(tbl_Invoices[[#This Row],[Revenue_Type]]="Churned",0,1)</f>
        <v>1</v>
      </c>
    </row>
    <row r="135" spans="1:15" x14ac:dyDescent="0.25">
      <c r="A135" t="s">
        <v>7346</v>
      </c>
      <c r="B135" t="s">
        <v>1396</v>
      </c>
      <c r="C135" t="s">
        <v>3418</v>
      </c>
      <c r="D135" s="1">
        <v>44214</v>
      </c>
      <c r="E135">
        <v>55</v>
      </c>
      <c r="F135" t="b">
        <v>1</v>
      </c>
      <c r="G135" t="s">
        <v>4538</v>
      </c>
      <c r="H135" t="s">
        <v>2031</v>
      </c>
      <c r="I135" s="1">
        <f>DATE(YEAR(tbl_Invoices[[#This Row],[Invoice_Date]]), MONTH(tbl_Invoices[[#This Row],[Invoice_Date]]), DAY(tbl_Invoices[[#This Row],[Invoice_Date]]))</f>
        <v>44214</v>
      </c>
      <c r="J135">
        <f>YEAR(tbl_Invoices[[#This Row],[Invoice_Date]])</f>
        <v>2021</v>
      </c>
      <c r="K135" s="1">
        <f>_xlfn.XLOOKUP(tbl_Invoices[[#This Row],[Customer_ID]], tbl_Customers[Customer_ID], tbl_Customers[Cohort_Month])</f>
        <v>44865</v>
      </c>
      <c r="L135" s="1" t="str">
        <f ca="1">_xlfn.XLOOKUP(tbl_Invoices[[#This Row],[Customer_ID]], tbl_Customers[Customer_ID], tbl_Customers[Age_Group])</f>
        <v>18–24</v>
      </c>
      <c r="M135" s="1" t="str">
        <f>_xlfn.XLOOKUP(tbl_Invoices[[#This Row],[Customer_ID]], tbl_Customers[Customer_ID], tbl_Customers[Region])</f>
        <v>South</v>
      </c>
      <c r="N135" s="1" t="str" cm="1">
        <f t="array" ref="N135">_xlfn.IFS(
   _xlfn.SINGLE(tbl_Invoices[Plan_ID])="P1","Basic",
   _xlfn.SINGLE(tbl_Invoices[Plan_ID])="P2","Standard",
   _xlfn.SINGLE(tbl_Invoices[Plan_ID])="P3","Premium"
)</f>
        <v>Premium</v>
      </c>
      <c r="O135" s="2">
        <f>IF(tbl_Invoices[[#This Row],[Revenue_Type]]="Churned",0,1)</f>
        <v>1</v>
      </c>
    </row>
    <row r="136" spans="1:15" x14ac:dyDescent="0.25">
      <c r="A136" t="s">
        <v>9753</v>
      </c>
      <c r="B136" t="s">
        <v>38</v>
      </c>
      <c r="C136" t="s">
        <v>3516</v>
      </c>
      <c r="D136" s="1">
        <v>44215</v>
      </c>
      <c r="E136">
        <v>12</v>
      </c>
      <c r="F136" t="b">
        <v>1</v>
      </c>
      <c r="G136" t="s">
        <v>4540</v>
      </c>
      <c r="H136" t="s">
        <v>2027</v>
      </c>
      <c r="I136" s="1">
        <f>DATE(YEAR(tbl_Invoices[[#This Row],[Invoice_Date]]), MONTH(tbl_Invoices[[#This Row],[Invoice_Date]]), DAY(tbl_Invoices[[#This Row],[Invoice_Date]]))</f>
        <v>44215</v>
      </c>
      <c r="J136">
        <f>YEAR(tbl_Invoices[[#This Row],[Invoice_Date]])</f>
        <v>2021</v>
      </c>
      <c r="K136" s="1">
        <f>_xlfn.XLOOKUP(tbl_Invoices[[#This Row],[Customer_ID]], tbl_Customers[Customer_ID], tbl_Customers[Cohort_Month])</f>
        <v>44439</v>
      </c>
      <c r="L136" s="1" t="str">
        <f ca="1">_xlfn.XLOOKUP(tbl_Invoices[[#This Row],[Customer_ID]], tbl_Customers[Customer_ID], tbl_Customers[Age_Group])</f>
        <v>18–24</v>
      </c>
      <c r="M136" s="1" t="str">
        <f>_xlfn.XLOOKUP(tbl_Invoices[[#This Row],[Customer_ID]], tbl_Customers[Customer_ID], tbl_Customers[Region])</f>
        <v>Midwest</v>
      </c>
      <c r="N136" s="1" t="str" cm="1">
        <f t="array" ref="N136">_xlfn.IFS(
   _xlfn.SINGLE(tbl_Invoices[Plan_ID])="P1","Basic",
   _xlfn.SINGLE(tbl_Invoices[Plan_ID])="P2","Standard",
   _xlfn.SINGLE(tbl_Invoices[Plan_ID])="P3","Premium"
)</f>
        <v>Basic</v>
      </c>
      <c r="O136" s="2">
        <f>IF(tbl_Invoices[[#This Row],[Revenue_Type]]="Churned",0,1)</f>
        <v>1</v>
      </c>
    </row>
    <row r="137" spans="1:15" x14ac:dyDescent="0.25">
      <c r="A137" t="s">
        <v>8253</v>
      </c>
      <c r="B137" t="s">
        <v>60</v>
      </c>
      <c r="C137" t="s">
        <v>3115</v>
      </c>
      <c r="D137" s="1">
        <v>44215</v>
      </c>
      <c r="E137">
        <v>25</v>
      </c>
      <c r="F137" t="b">
        <v>1</v>
      </c>
      <c r="G137" t="s">
        <v>4538</v>
      </c>
      <c r="H137" t="s">
        <v>2034</v>
      </c>
      <c r="I137" s="1">
        <f>DATE(YEAR(tbl_Invoices[[#This Row],[Invoice_Date]]), MONTH(tbl_Invoices[[#This Row],[Invoice_Date]]), DAY(tbl_Invoices[[#This Row],[Invoice_Date]]))</f>
        <v>44215</v>
      </c>
      <c r="J137">
        <f>YEAR(tbl_Invoices[[#This Row],[Invoice_Date]])</f>
        <v>2021</v>
      </c>
      <c r="K137" s="1">
        <f>_xlfn.XLOOKUP(tbl_Invoices[[#This Row],[Customer_ID]], tbl_Customers[Customer_ID], tbl_Customers[Cohort_Month])</f>
        <v>44926</v>
      </c>
      <c r="L137" s="1" t="str">
        <f ca="1">_xlfn.XLOOKUP(tbl_Invoices[[#This Row],[Customer_ID]], tbl_Customers[Customer_ID], tbl_Customers[Age_Group])</f>
        <v>35–44</v>
      </c>
      <c r="M137" s="1" t="str">
        <f>_xlfn.XLOOKUP(tbl_Invoices[[#This Row],[Customer_ID]], tbl_Customers[Customer_ID], tbl_Customers[Region])</f>
        <v>International</v>
      </c>
      <c r="N137" s="1" t="str" cm="1">
        <f t="array" ref="N137">_xlfn.IFS(
   _xlfn.SINGLE(tbl_Invoices[Plan_ID])="P1","Basic",
   _xlfn.SINGLE(tbl_Invoices[Plan_ID])="P2","Standard",
   _xlfn.SINGLE(tbl_Invoices[Plan_ID])="P3","Premium"
)</f>
        <v>Standard</v>
      </c>
      <c r="O137" s="2">
        <f>IF(tbl_Invoices[[#This Row],[Revenue_Type]]="Churned",0,1)</f>
        <v>1</v>
      </c>
    </row>
    <row r="138" spans="1:15" x14ac:dyDescent="0.25">
      <c r="A138" t="s">
        <v>5003</v>
      </c>
      <c r="B138" t="s">
        <v>170</v>
      </c>
      <c r="C138" t="s">
        <v>3620</v>
      </c>
      <c r="D138" s="1">
        <v>44215</v>
      </c>
      <c r="E138">
        <v>55</v>
      </c>
      <c r="F138" t="b">
        <v>1</v>
      </c>
      <c r="G138" t="s">
        <v>4547</v>
      </c>
      <c r="H138" t="s">
        <v>2031</v>
      </c>
      <c r="I138" s="1">
        <f>DATE(YEAR(tbl_Invoices[[#This Row],[Invoice_Date]]), MONTH(tbl_Invoices[[#This Row],[Invoice_Date]]), DAY(tbl_Invoices[[#This Row],[Invoice_Date]]))</f>
        <v>44215</v>
      </c>
      <c r="J138">
        <f>YEAR(tbl_Invoices[[#This Row],[Invoice_Date]])</f>
        <v>2021</v>
      </c>
      <c r="K138" s="1">
        <f>_xlfn.XLOOKUP(tbl_Invoices[[#This Row],[Customer_ID]], tbl_Customers[Customer_ID], tbl_Customers[Cohort_Month])</f>
        <v>44804</v>
      </c>
      <c r="L138" s="1" t="str">
        <f ca="1">_xlfn.XLOOKUP(tbl_Invoices[[#This Row],[Customer_ID]], tbl_Customers[Customer_ID], tbl_Customers[Age_Group])</f>
        <v>55+</v>
      </c>
      <c r="M138" s="1" t="str">
        <f>_xlfn.XLOOKUP(tbl_Invoices[[#This Row],[Customer_ID]], tbl_Customers[Customer_ID], tbl_Customers[Region])</f>
        <v>International</v>
      </c>
      <c r="N138" s="1" t="str" cm="1">
        <f t="array" ref="N138">_xlfn.IFS(
   _xlfn.SINGLE(tbl_Invoices[Plan_ID])="P1","Basic",
   _xlfn.SINGLE(tbl_Invoices[Plan_ID])="P2","Standard",
   _xlfn.SINGLE(tbl_Invoices[Plan_ID])="P3","Premium"
)</f>
        <v>Premium</v>
      </c>
      <c r="O138" s="2">
        <f>IF(tbl_Invoices[[#This Row],[Revenue_Type]]="Churned",0,1)</f>
        <v>1</v>
      </c>
    </row>
    <row r="139" spans="1:15" x14ac:dyDescent="0.25">
      <c r="A139" t="s">
        <v>5194</v>
      </c>
      <c r="B139" t="s">
        <v>179</v>
      </c>
      <c r="C139" t="s">
        <v>2887</v>
      </c>
      <c r="D139" s="1">
        <v>44215</v>
      </c>
      <c r="E139">
        <v>12</v>
      </c>
      <c r="F139" t="b">
        <v>1</v>
      </c>
      <c r="G139" t="s">
        <v>4538</v>
      </c>
      <c r="H139" t="s">
        <v>2027</v>
      </c>
      <c r="I139" s="1">
        <f>DATE(YEAR(tbl_Invoices[[#This Row],[Invoice_Date]]), MONTH(tbl_Invoices[[#This Row],[Invoice_Date]]), DAY(tbl_Invoices[[#This Row],[Invoice_Date]]))</f>
        <v>44215</v>
      </c>
      <c r="J139">
        <f>YEAR(tbl_Invoices[[#This Row],[Invoice_Date]])</f>
        <v>2021</v>
      </c>
      <c r="K139" s="1">
        <f>_xlfn.XLOOKUP(tbl_Invoices[[#This Row],[Customer_ID]], tbl_Customers[Customer_ID], tbl_Customers[Cohort_Month])</f>
        <v>44316</v>
      </c>
      <c r="L139" s="1" t="str">
        <f ca="1">_xlfn.XLOOKUP(tbl_Invoices[[#This Row],[Customer_ID]], tbl_Customers[Customer_ID], tbl_Customers[Age_Group])</f>
        <v>18–24</v>
      </c>
      <c r="M139" s="1" t="str">
        <f>_xlfn.XLOOKUP(tbl_Invoices[[#This Row],[Customer_ID]], tbl_Customers[Customer_ID], tbl_Customers[Region])</f>
        <v>International</v>
      </c>
      <c r="N139" s="1" t="str" cm="1">
        <f t="array" ref="N139">_xlfn.IFS(
   _xlfn.SINGLE(tbl_Invoices[Plan_ID])="P1","Basic",
   _xlfn.SINGLE(tbl_Invoices[Plan_ID])="P2","Standard",
   _xlfn.SINGLE(tbl_Invoices[Plan_ID])="P3","Premium"
)</f>
        <v>Basic</v>
      </c>
      <c r="O139" s="2">
        <f>IF(tbl_Invoices[[#This Row],[Revenue_Type]]="Churned",0,1)</f>
        <v>1</v>
      </c>
    </row>
    <row r="140" spans="1:15" x14ac:dyDescent="0.25">
      <c r="A140" t="s">
        <v>6761</v>
      </c>
      <c r="B140" t="s">
        <v>1840</v>
      </c>
      <c r="C140" t="s">
        <v>2281</v>
      </c>
      <c r="D140" s="1">
        <v>44215</v>
      </c>
      <c r="E140">
        <v>12</v>
      </c>
      <c r="F140" t="b">
        <v>1</v>
      </c>
      <c r="G140" t="s">
        <v>4547</v>
      </c>
      <c r="H140" t="s">
        <v>2027</v>
      </c>
      <c r="I140" s="1">
        <f>DATE(YEAR(tbl_Invoices[[#This Row],[Invoice_Date]]), MONTH(tbl_Invoices[[#This Row],[Invoice_Date]]), DAY(tbl_Invoices[[#This Row],[Invoice_Date]]))</f>
        <v>44215</v>
      </c>
      <c r="J140">
        <f>YEAR(tbl_Invoices[[#This Row],[Invoice_Date]])</f>
        <v>2021</v>
      </c>
      <c r="K140" s="1">
        <f>_xlfn.XLOOKUP(tbl_Invoices[[#This Row],[Customer_ID]], tbl_Customers[Customer_ID], tbl_Customers[Cohort_Month])</f>
        <v>44469</v>
      </c>
      <c r="L140" s="1" t="str">
        <f ca="1">_xlfn.XLOOKUP(tbl_Invoices[[#This Row],[Customer_ID]], tbl_Customers[Customer_ID], tbl_Customers[Age_Group])</f>
        <v>25–34</v>
      </c>
      <c r="M140" s="1" t="str">
        <f>_xlfn.XLOOKUP(tbl_Invoices[[#This Row],[Customer_ID]], tbl_Customers[Customer_ID], tbl_Customers[Region])</f>
        <v>International</v>
      </c>
      <c r="N140" s="1" t="str" cm="1">
        <f t="array" ref="N140">_xlfn.IFS(
   _xlfn.SINGLE(tbl_Invoices[Plan_ID])="P1","Basic",
   _xlfn.SINGLE(tbl_Invoices[Plan_ID])="P2","Standard",
   _xlfn.SINGLE(tbl_Invoices[Plan_ID])="P3","Premium"
)</f>
        <v>Basic</v>
      </c>
      <c r="O140" s="2">
        <f>IF(tbl_Invoices[[#This Row],[Revenue_Type]]="Churned",0,1)</f>
        <v>1</v>
      </c>
    </row>
    <row r="141" spans="1:15" x14ac:dyDescent="0.25">
      <c r="A141" t="s">
        <v>6910</v>
      </c>
      <c r="B141" t="s">
        <v>1932</v>
      </c>
      <c r="C141" t="s">
        <v>4255</v>
      </c>
      <c r="D141" s="1">
        <v>44215</v>
      </c>
      <c r="E141">
        <v>25</v>
      </c>
      <c r="F141" t="b">
        <v>1</v>
      </c>
      <c r="G141" t="s">
        <v>4547</v>
      </c>
      <c r="H141" t="s">
        <v>2034</v>
      </c>
      <c r="I141" s="1">
        <f>DATE(YEAR(tbl_Invoices[[#This Row],[Invoice_Date]]), MONTH(tbl_Invoices[[#This Row],[Invoice_Date]]), DAY(tbl_Invoices[[#This Row],[Invoice_Date]]))</f>
        <v>44215</v>
      </c>
      <c r="J141">
        <f>YEAR(tbl_Invoices[[#This Row],[Invoice_Date]])</f>
        <v>2021</v>
      </c>
      <c r="K141" s="1">
        <f>_xlfn.XLOOKUP(tbl_Invoices[[#This Row],[Customer_ID]], tbl_Customers[Customer_ID], tbl_Customers[Cohort_Month])</f>
        <v>44651</v>
      </c>
      <c r="L141" s="1" t="str">
        <f ca="1">_xlfn.XLOOKUP(tbl_Invoices[[#This Row],[Customer_ID]], tbl_Customers[Customer_ID], tbl_Customers[Age_Group])</f>
        <v>55+</v>
      </c>
      <c r="M141" s="1" t="str">
        <f>_xlfn.XLOOKUP(tbl_Invoices[[#This Row],[Customer_ID]], tbl_Customers[Customer_ID], tbl_Customers[Region])</f>
        <v>East</v>
      </c>
      <c r="N141" s="1" t="str" cm="1">
        <f t="array" ref="N141">_xlfn.IFS(
   _xlfn.SINGLE(tbl_Invoices[Plan_ID])="P1","Basic",
   _xlfn.SINGLE(tbl_Invoices[Plan_ID])="P2","Standard",
   _xlfn.SINGLE(tbl_Invoices[Plan_ID])="P3","Premium"
)</f>
        <v>Standard</v>
      </c>
      <c r="O141" s="2">
        <f>IF(tbl_Invoices[[#This Row],[Revenue_Type]]="Churned",0,1)</f>
        <v>1</v>
      </c>
    </row>
    <row r="142" spans="1:15" x14ac:dyDescent="0.25">
      <c r="A142" t="s">
        <v>5656</v>
      </c>
      <c r="B142" t="s">
        <v>111</v>
      </c>
      <c r="C142" t="s">
        <v>3873</v>
      </c>
      <c r="D142" s="1">
        <v>44216</v>
      </c>
      <c r="E142">
        <v>25</v>
      </c>
      <c r="F142" t="b">
        <v>1</v>
      </c>
      <c r="G142" t="s">
        <v>4547</v>
      </c>
      <c r="H142" t="s">
        <v>2034</v>
      </c>
      <c r="I142" s="1">
        <f>DATE(YEAR(tbl_Invoices[[#This Row],[Invoice_Date]]), MONTH(tbl_Invoices[[#This Row],[Invoice_Date]]), DAY(tbl_Invoices[[#This Row],[Invoice_Date]]))</f>
        <v>44216</v>
      </c>
      <c r="J142">
        <f>YEAR(tbl_Invoices[[#This Row],[Invoice_Date]])</f>
        <v>2021</v>
      </c>
      <c r="K142" s="1">
        <f>_xlfn.XLOOKUP(tbl_Invoices[[#This Row],[Customer_ID]], tbl_Customers[Customer_ID], tbl_Customers[Cohort_Month])</f>
        <v>44592</v>
      </c>
      <c r="L142" s="1" t="str">
        <f ca="1">_xlfn.XLOOKUP(tbl_Invoices[[#This Row],[Customer_ID]], tbl_Customers[Customer_ID], tbl_Customers[Age_Group])</f>
        <v>18–24</v>
      </c>
      <c r="M142" s="1" t="str">
        <f>_xlfn.XLOOKUP(tbl_Invoices[[#This Row],[Customer_ID]], tbl_Customers[Customer_ID], tbl_Customers[Region])</f>
        <v>International</v>
      </c>
      <c r="N142" s="1" t="str" cm="1">
        <f t="array" ref="N142">_xlfn.IFS(
   _xlfn.SINGLE(tbl_Invoices[Plan_ID])="P1","Basic",
   _xlfn.SINGLE(tbl_Invoices[Plan_ID])="P2","Standard",
   _xlfn.SINGLE(tbl_Invoices[Plan_ID])="P3","Premium"
)</f>
        <v>Standard</v>
      </c>
      <c r="O142" s="2">
        <f>IF(tbl_Invoices[[#This Row],[Revenue_Type]]="Churned",0,1)</f>
        <v>1</v>
      </c>
    </row>
    <row r="143" spans="1:15" x14ac:dyDescent="0.25">
      <c r="A143" t="s">
        <v>5661</v>
      </c>
      <c r="B143" t="s">
        <v>156</v>
      </c>
      <c r="C143" t="s">
        <v>3499</v>
      </c>
      <c r="D143" s="1">
        <v>44216</v>
      </c>
      <c r="E143">
        <v>12</v>
      </c>
      <c r="F143" t="b">
        <v>1</v>
      </c>
      <c r="G143" t="s">
        <v>4540</v>
      </c>
      <c r="H143" t="s">
        <v>2027</v>
      </c>
      <c r="I143" s="1">
        <f>DATE(YEAR(tbl_Invoices[[#This Row],[Invoice_Date]]), MONTH(tbl_Invoices[[#This Row],[Invoice_Date]]), DAY(tbl_Invoices[[#This Row],[Invoice_Date]]))</f>
        <v>44216</v>
      </c>
      <c r="J143">
        <f>YEAR(tbl_Invoices[[#This Row],[Invoice_Date]])</f>
        <v>2021</v>
      </c>
      <c r="K143" s="1">
        <f>_xlfn.XLOOKUP(tbl_Invoices[[#This Row],[Customer_ID]], tbl_Customers[Customer_ID], tbl_Customers[Cohort_Month])</f>
        <v>44895</v>
      </c>
      <c r="L143" s="1" t="str">
        <f ca="1">_xlfn.XLOOKUP(tbl_Invoices[[#This Row],[Customer_ID]], tbl_Customers[Customer_ID], tbl_Customers[Age_Group])</f>
        <v>45–54</v>
      </c>
      <c r="M143" s="1" t="str">
        <f>_xlfn.XLOOKUP(tbl_Invoices[[#This Row],[Customer_ID]], tbl_Customers[Customer_ID], tbl_Customers[Region])</f>
        <v>Midwest</v>
      </c>
      <c r="N143" s="1" t="str" cm="1">
        <f t="array" ref="N143">_xlfn.IFS(
   _xlfn.SINGLE(tbl_Invoices[Plan_ID])="P1","Basic",
   _xlfn.SINGLE(tbl_Invoices[Plan_ID])="P2","Standard",
   _xlfn.SINGLE(tbl_Invoices[Plan_ID])="P3","Premium"
)</f>
        <v>Basic</v>
      </c>
      <c r="O143" s="2">
        <f>IF(tbl_Invoices[[#This Row],[Revenue_Type]]="Churned",0,1)</f>
        <v>1</v>
      </c>
    </row>
    <row r="144" spans="1:15" x14ac:dyDescent="0.25">
      <c r="A144" t="s">
        <v>5751</v>
      </c>
      <c r="B144" t="s">
        <v>756</v>
      </c>
      <c r="C144" t="s">
        <v>2306</v>
      </c>
      <c r="D144" s="1">
        <v>44216</v>
      </c>
      <c r="E144">
        <v>25</v>
      </c>
      <c r="F144" t="b">
        <v>1</v>
      </c>
      <c r="G144" t="s">
        <v>4540</v>
      </c>
      <c r="H144" t="s">
        <v>2034</v>
      </c>
      <c r="I144" s="1">
        <f>DATE(YEAR(tbl_Invoices[[#This Row],[Invoice_Date]]), MONTH(tbl_Invoices[[#This Row],[Invoice_Date]]), DAY(tbl_Invoices[[#This Row],[Invoice_Date]]))</f>
        <v>44216</v>
      </c>
      <c r="J144">
        <f>YEAR(tbl_Invoices[[#This Row],[Invoice_Date]])</f>
        <v>2021</v>
      </c>
      <c r="K144" s="1">
        <f>_xlfn.XLOOKUP(tbl_Invoices[[#This Row],[Customer_ID]], tbl_Customers[Customer_ID], tbl_Customers[Cohort_Month])</f>
        <v>44651</v>
      </c>
      <c r="L144" s="1" t="str">
        <f ca="1">_xlfn.XLOOKUP(tbl_Invoices[[#This Row],[Customer_ID]], tbl_Customers[Customer_ID], tbl_Customers[Age_Group])</f>
        <v>35–44</v>
      </c>
      <c r="M144" s="1" t="str">
        <f>_xlfn.XLOOKUP(tbl_Invoices[[#This Row],[Customer_ID]], tbl_Customers[Customer_ID], tbl_Customers[Region])</f>
        <v>West</v>
      </c>
      <c r="N144" s="1" t="str" cm="1">
        <f t="array" ref="N144">_xlfn.IFS(
   _xlfn.SINGLE(tbl_Invoices[Plan_ID])="P1","Basic",
   _xlfn.SINGLE(tbl_Invoices[Plan_ID])="P2","Standard",
   _xlfn.SINGLE(tbl_Invoices[Plan_ID])="P3","Premium"
)</f>
        <v>Standard</v>
      </c>
      <c r="O144" s="2">
        <f>IF(tbl_Invoices[[#This Row],[Revenue_Type]]="Churned",0,1)</f>
        <v>1</v>
      </c>
    </row>
    <row r="145" spans="1:15" x14ac:dyDescent="0.25">
      <c r="A145" t="s">
        <v>5117</v>
      </c>
      <c r="B145" t="s">
        <v>2006</v>
      </c>
      <c r="C145" t="s">
        <v>4529</v>
      </c>
      <c r="D145" s="1">
        <v>44216</v>
      </c>
      <c r="E145">
        <v>25</v>
      </c>
      <c r="F145" t="b">
        <v>1</v>
      </c>
      <c r="G145" t="s">
        <v>4545</v>
      </c>
      <c r="H145" t="s">
        <v>2034</v>
      </c>
      <c r="I145" s="1">
        <f>DATE(YEAR(tbl_Invoices[[#This Row],[Invoice_Date]]), MONTH(tbl_Invoices[[#This Row],[Invoice_Date]]), DAY(tbl_Invoices[[#This Row],[Invoice_Date]]))</f>
        <v>44216</v>
      </c>
      <c r="J145">
        <f>YEAR(tbl_Invoices[[#This Row],[Invoice_Date]])</f>
        <v>2021</v>
      </c>
      <c r="K145" s="1">
        <f>_xlfn.XLOOKUP(tbl_Invoices[[#This Row],[Customer_ID]], tbl_Customers[Customer_ID], tbl_Customers[Cohort_Month])</f>
        <v>45046</v>
      </c>
      <c r="L145" s="1" t="str">
        <f ca="1">_xlfn.XLOOKUP(tbl_Invoices[[#This Row],[Customer_ID]], tbl_Customers[Customer_ID], tbl_Customers[Age_Group])</f>
        <v>35–44</v>
      </c>
      <c r="M145" s="1" t="str">
        <f>_xlfn.XLOOKUP(tbl_Invoices[[#This Row],[Customer_ID]], tbl_Customers[Customer_ID], tbl_Customers[Region])</f>
        <v>West</v>
      </c>
      <c r="N145" s="1" t="str" cm="1">
        <f t="array" ref="N145">_xlfn.IFS(
   _xlfn.SINGLE(tbl_Invoices[Plan_ID])="P1","Basic",
   _xlfn.SINGLE(tbl_Invoices[Plan_ID])="P2","Standard",
   _xlfn.SINGLE(tbl_Invoices[Plan_ID])="P3","Premium"
)</f>
        <v>Standard</v>
      </c>
      <c r="O145" s="2">
        <f>IF(tbl_Invoices[[#This Row],[Revenue_Type]]="Churned",0,1)</f>
        <v>0</v>
      </c>
    </row>
    <row r="146" spans="1:15" x14ac:dyDescent="0.25">
      <c r="A146" t="s">
        <v>5902</v>
      </c>
      <c r="B146" t="s">
        <v>262</v>
      </c>
      <c r="C146" t="s">
        <v>4154</v>
      </c>
      <c r="D146" s="1">
        <v>44217</v>
      </c>
      <c r="E146">
        <v>55</v>
      </c>
      <c r="F146" t="b">
        <v>1</v>
      </c>
      <c r="G146" t="s">
        <v>4540</v>
      </c>
      <c r="H146" t="s">
        <v>2031</v>
      </c>
      <c r="I146" s="1">
        <f>DATE(YEAR(tbl_Invoices[[#This Row],[Invoice_Date]]), MONTH(tbl_Invoices[[#This Row],[Invoice_Date]]), DAY(tbl_Invoices[[#This Row],[Invoice_Date]]))</f>
        <v>44217</v>
      </c>
      <c r="J146">
        <f>YEAR(tbl_Invoices[[#This Row],[Invoice_Date]])</f>
        <v>2021</v>
      </c>
      <c r="K146" s="1">
        <f>_xlfn.XLOOKUP(tbl_Invoices[[#This Row],[Customer_ID]], tbl_Customers[Customer_ID], tbl_Customers[Cohort_Month])</f>
        <v>44286</v>
      </c>
      <c r="L146" s="1" t="str">
        <f ca="1">_xlfn.XLOOKUP(tbl_Invoices[[#This Row],[Customer_ID]], tbl_Customers[Customer_ID], tbl_Customers[Age_Group])</f>
        <v>35–44</v>
      </c>
      <c r="M146" s="1" t="str">
        <f>_xlfn.XLOOKUP(tbl_Invoices[[#This Row],[Customer_ID]], tbl_Customers[Customer_ID], tbl_Customers[Region])</f>
        <v>International</v>
      </c>
      <c r="N146" s="1" t="str" cm="1">
        <f t="array" ref="N146">_xlfn.IFS(
   _xlfn.SINGLE(tbl_Invoices[Plan_ID])="P1","Basic",
   _xlfn.SINGLE(tbl_Invoices[Plan_ID])="P2","Standard",
   _xlfn.SINGLE(tbl_Invoices[Plan_ID])="P3","Premium"
)</f>
        <v>Premium</v>
      </c>
      <c r="O146" s="2">
        <f>IF(tbl_Invoices[[#This Row],[Revenue_Type]]="Churned",0,1)</f>
        <v>1</v>
      </c>
    </row>
    <row r="147" spans="1:15" x14ac:dyDescent="0.25">
      <c r="A147" t="s">
        <v>5073</v>
      </c>
      <c r="B147" t="s">
        <v>403</v>
      </c>
      <c r="C147" t="s">
        <v>4240</v>
      </c>
      <c r="D147" s="1">
        <v>44217</v>
      </c>
      <c r="E147">
        <v>55</v>
      </c>
      <c r="F147" t="b">
        <v>1</v>
      </c>
      <c r="G147" t="s">
        <v>4540</v>
      </c>
      <c r="H147" t="s">
        <v>2031</v>
      </c>
      <c r="I147" s="1">
        <f>DATE(YEAR(tbl_Invoices[[#This Row],[Invoice_Date]]), MONTH(tbl_Invoices[[#This Row],[Invoice_Date]]), DAY(tbl_Invoices[[#This Row],[Invoice_Date]]))</f>
        <v>44217</v>
      </c>
      <c r="J147">
        <f>YEAR(tbl_Invoices[[#This Row],[Invoice_Date]])</f>
        <v>2021</v>
      </c>
      <c r="K147" s="1">
        <f>_xlfn.XLOOKUP(tbl_Invoices[[#This Row],[Customer_ID]], tbl_Customers[Customer_ID], tbl_Customers[Cohort_Month])</f>
        <v>44773</v>
      </c>
      <c r="L147" s="1" t="str">
        <f ca="1">_xlfn.XLOOKUP(tbl_Invoices[[#This Row],[Customer_ID]], tbl_Customers[Customer_ID], tbl_Customers[Age_Group])</f>
        <v>45–54</v>
      </c>
      <c r="M147" s="1" t="str">
        <f>_xlfn.XLOOKUP(tbl_Invoices[[#This Row],[Customer_ID]], tbl_Customers[Customer_ID], tbl_Customers[Region])</f>
        <v>Midwest</v>
      </c>
      <c r="N147" s="1" t="str" cm="1">
        <f t="array" ref="N147">_xlfn.IFS(
   _xlfn.SINGLE(tbl_Invoices[Plan_ID])="P1","Basic",
   _xlfn.SINGLE(tbl_Invoices[Plan_ID])="P2","Standard",
   _xlfn.SINGLE(tbl_Invoices[Plan_ID])="P3","Premium"
)</f>
        <v>Premium</v>
      </c>
      <c r="O147" s="2">
        <f>IF(tbl_Invoices[[#This Row],[Revenue_Type]]="Churned",0,1)</f>
        <v>1</v>
      </c>
    </row>
    <row r="148" spans="1:15" x14ac:dyDescent="0.25">
      <c r="A148" t="s">
        <v>7053</v>
      </c>
      <c r="B148" t="s">
        <v>1156</v>
      </c>
      <c r="C148" t="s">
        <v>2559</v>
      </c>
      <c r="D148" s="1">
        <v>44217</v>
      </c>
      <c r="E148">
        <v>12</v>
      </c>
      <c r="F148" t="b">
        <v>1</v>
      </c>
      <c r="G148" t="s">
        <v>4538</v>
      </c>
      <c r="H148" t="s">
        <v>2027</v>
      </c>
      <c r="I148" s="1">
        <f>DATE(YEAR(tbl_Invoices[[#This Row],[Invoice_Date]]), MONTH(tbl_Invoices[[#This Row],[Invoice_Date]]), DAY(tbl_Invoices[[#This Row],[Invoice_Date]]))</f>
        <v>44217</v>
      </c>
      <c r="J148">
        <f>YEAR(tbl_Invoices[[#This Row],[Invoice_Date]])</f>
        <v>2021</v>
      </c>
      <c r="K148" s="1">
        <f>_xlfn.XLOOKUP(tbl_Invoices[[#This Row],[Customer_ID]], tbl_Customers[Customer_ID], tbl_Customers[Cohort_Month])</f>
        <v>44712</v>
      </c>
      <c r="L148" s="1" t="str">
        <f ca="1">_xlfn.XLOOKUP(tbl_Invoices[[#This Row],[Customer_ID]], tbl_Customers[Customer_ID], tbl_Customers[Age_Group])</f>
        <v>45–54</v>
      </c>
      <c r="M148" s="1" t="str">
        <f>_xlfn.XLOOKUP(tbl_Invoices[[#This Row],[Customer_ID]], tbl_Customers[Customer_ID], tbl_Customers[Region])</f>
        <v>East</v>
      </c>
      <c r="N148" s="1" t="str" cm="1">
        <f t="array" ref="N148">_xlfn.IFS(
   _xlfn.SINGLE(tbl_Invoices[Plan_ID])="P1","Basic",
   _xlfn.SINGLE(tbl_Invoices[Plan_ID])="P2","Standard",
   _xlfn.SINGLE(tbl_Invoices[Plan_ID])="P3","Premium"
)</f>
        <v>Basic</v>
      </c>
      <c r="O148" s="2">
        <f>IF(tbl_Invoices[[#This Row],[Revenue_Type]]="Churned",0,1)</f>
        <v>1</v>
      </c>
    </row>
    <row r="149" spans="1:15" x14ac:dyDescent="0.25">
      <c r="A149" t="s">
        <v>7724</v>
      </c>
      <c r="B149" t="s">
        <v>1318</v>
      </c>
      <c r="C149" t="s">
        <v>3932</v>
      </c>
      <c r="D149" s="1">
        <v>44217</v>
      </c>
      <c r="E149">
        <v>25</v>
      </c>
      <c r="F149" t="b">
        <v>1</v>
      </c>
      <c r="G149" t="s">
        <v>4545</v>
      </c>
      <c r="H149" t="s">
        <v>2034</v>
      </c>
      <c r="I149" s="1">
        <f>DATE(YEAR(tbl_Invoices[[#This Row],[Invoice_Date]]), MONTH(tbl_Invoices[[#This Row],[Invoice_Date]]), DAY(tbl_Invoices[[#This Row],[Invoice_Date]]))</f>
        <v>44217</v>
      </c>
      <c r="J149">
        <f>YEAR(tbl_Invoices[[#This Row],[Invoice_Date]])</f>
        <v>2021</v>
      </c>
      <c r="K149" s="1">
        <f>_xlfn.XLOOKUP(tbl_Invoices[[#This Row],[Customer_ID]], tbl_Customers[Customer_ID], tbl_Customers[Cohort_Month])</f>
        <v>45046</v>
      </c>
      <c r="L149" s="1" t="str">
        <f ca="1">_xlfn.XLOOKUP(tbl_Invoices[[#This Row],[Customer_ID]], tbl_Customers[Customer_ID], tbl_Customers[Age_Group])</f>
        <v>45–54</v>
      </c>
      <c r="M149" s="1" t="str">
        <f>_xlfn.XLOOKUP(tbl_Invoices[[#This Row],[Customer_ID]], tbl_Customers[Customer_ID], tbl_Customers[Region])</f>
        <v>International</v>
      </c>
      <c r="N149" s="1" t="str" cm="1">
        <f t="array" ref="N149">_xlfn.IFS(
   _xlfn.SINGLE(tbl_Invoices[Plan_ID])="P1","Basic",
   _xlfn.SINGLE(tbl_Invoices[Plan_ID])="P2","Standard",
   _xlfn.SINGLE(tbl_Invoices[Plan_ID])="P3","Premium"
)</f>
        <v>Standard</v>
      </c>
      <c r="O149" s="2">
        <f>IF(tbl_Invoices[[#This Row],[Revenue_Type]]="Churned",0,1)</f>
        <v>0</v>
      </c>
    </row>
    <row r="150" spans="1:15" x14ac:dyDescent="0.25">
      <c r="A150" t="s">
        <v>6924</v>
      </c>
      <c r="B150" t="s">
        <v>159</v>
      </c>
      <c r="C150" t="s">
        <v>2916</v>
      </c>
      <c r="D150" s="1">
        <v>44218</v>
      </c>
      <c r="E150">
        <v>25</v>
      </c>
      <c r="F150" t="b">
        <v>1</v>
      </c>
      <c r="G150" t="s">
        <v>4540</v>
      </c>
      <c r="H150" t="s">
        <v>2034</v>
      </c>
      <c r="I150" s="1">
        <f>DATE(YEAR(tbl_Invoices[[#This Row],[Invoice_Date]]), MONTH(tbl_Invoices[[#This Row],[Invoice_Date]]), DAY(tbl_Invoices[[#This Row],[Invoice_Date]]))</f>
        <v>44218</v>
      </c>
      <c r="J150">
        <f>YEAR(tbl_Invoices[[#This Row],[Invoice_Date]])</f>
        <v>2021</v>
      </c>
      <c r="K150" s="1">
        <f>_xlfn.XLOOKUP(tbl_Invoices[[#This Row],[Customer_ID]], tbl_Customers[Customer_ID], tbl_Customers[Cohort_Month])</f>
        <v>44865</v>
      </c>
      <c r="L150" s="1" t="str">
        <f ca="1">_xlfn.XLOOKUP(tbl_Invoices[[#This Row],[Customer_ID]], tbl_Customers[Customer_ID], tbl_Customers[Age_Group])</f>
        <v>55+</v>
      </c>
      <c r="M150" s="1" t="str">
        <f>_xlfn.XLOOKUP(tbl_Invoices[[#This Row],[Customer_ID]], tbl_Customers[Customer_ID], tbl_Customers[Region])</f>
        <v>West</v>
      </c>
      <c r="N150" s="1" t="str" cm="1">
        <f t="array" ref="N150">_xlfn.IFS(
   _xlfn.SINGLE(tbl_Invoices[Plan_ID])="P1","Basic",
   _xlfn.SINGLE(tbl_Invoices[Plan_ID])="P2","Standard",
   _xlfn.SINGLE(tbl_Invoices[Plan_ID])="P3","Premium"
)</f>
        <v>Standard</v>
      </c>
      <c r="O150" s="2">
        <f>IF(tbl_Invoices[[#This Row],[Revenue_Type]]="Churned",0,1)</f>
        <v>1</v>
      </c>
    </row>
    <row r="151" spans="1:15" x14ac:dyDescent="0.25">
      <c r="A151" t="s">
        <v>9751</v>
      </c>
      <c r="B151" t="s">
        <v>355</v>
      </c>
      <c r="C151" t="s">
        <v>4460</v>
      </c>
      <c r="D151" s="1">
        <v>44218</v>
      </c>
      <c r="E151">
        <v>12</v>
      </c>
      <c r="F151" t="b">
        <v>1</v>
      </c>
      <c r="G151" t="s">
        <v>4547</v>
      </c>
      <c r="H151" t="s">
        <v>2027</v>
      </c>
      <c r="I151" s="1">
        <f>DATE(YEAR(tbl_Invoices[[#This Row],[Invoice_Date]]), MONTH(tbl_Invoices[[#This Row],[Invoice_Date]]), DAY(tbl_Invoices[[#This Row],[Invoice_Date]]))</f>
        <v>44218</v>
      </c>
      <c r="J151">
        <f>YEAR(tbl_Invoices[[#This Row],[Invoice_Date]])</f>
        <v>2021</v>
      </c>
      <c r="K151" s="1">
        <f>_xlfn.XLOOKUP(tbl_Invoices[[#This Row],[Customer_ID]], tbl_Customers[Customer_ID], tbl_Customers[Cohort_Month])</f>
        <v>44408</v>
      </c>
      <c r="L151" s="1" t="str">
        <f ca="1">_xlfn.XLOOKUP(tbl_Invoices[[#This Row],[Customer_ID]], tbl_Customers[Customer_ID], tbl_Customers[Age_Group])</f>
        <v>45–54</v>
      </c>
      <c r="M151" s="1" t="str">
        <f>_xlfn.XLOOKUP(tbl_Invoices[[#This Row],[Customer_ID]], tbl_Customers[Customer_ID], tbl_Customers[Region])</f>
        <v>West</v>
      </c>
      <c r="N151" s="1" t="str" cm="1">
        <f t="array" ref="N151">_xlfn.IFS(
   _xlfn.SINGLE(tbl_Invoices[Plan_ID])="P1","Basic",
   _xlfn.SINGLE(tbl_Invoices[Plan_ID])="P2","Standard",
   _xlfn.SINGLE(tbl_Invoices[Plan_ID])="P3","Premium"
)</f>
        <v>Basic</v>
      </c>
      <c r="O151" s="2">
        <f>IF(tbl_Invoices[[#This Row],[Revenue_Type]]="Churned",0,1)</f>
        <v>1</v>
      </c>
    </row>
    <row r="152" spans="1:15" x14ac:dyDescent="0.25">
      <c r="A152" t="s">
        <v>8185</v>
      </c>
      <c r="B152" t="s">
        <v>871</v>
      </c>
      <c r="C152" t="s">
        <v>2392</v>
      </c>
      <c r="D152" s="1">
        <v>44218</v>
      </c>
      <c r="E152">
        <v>55</v>
      </c>
      <c r="F152" t="b">
        <v>1</v>
      </c>
      <c r="G152" t="s">
        <v>4538</v>
      </c>
      <c r="H152" t="s">
        <v>2031</v>
      </c>
      <c r="I152" s="1">
        <f>DATE(YEAR(tbl_Invoices[[#This Row],[Invoice_Date]]), MONTH(tbl_Invoices[[#This Row],[Invoice_Date]]), DAY(tbl_Invoices[[#This Row],[Invoice_Date]]))</f>
        <v>44218</v>
      </c>
      <c r="J152">
        <f>YEAR(tbl_Invoices[[#This Row],[Invoice_Date]])</f>
        <v>2021</v>
      </c>
      <c r="K152" s="1">
        <f>_xlfn.XLOOKUP(tbl_Invoices[[#This Row],[Customer_ID]], tbl_Customers[Customer_ID], tbl_Customers[Cohort_Month])</f>
        <v>44773</v>
      </c>
      <c r="L152" s="1" t="str">
        <f ca="1">_xlfn.XLOOKUP(tbl_Invoices[[#This Row],[Customer_ID]], tbl_Customers[Customer_ID], tbl_Customers[Age_Group])</f>
        <v>18–24</v>
      </c>
      <c r="M152" s="1" t="str">
        <f>_xlfn.XLOOKUP(tbl_Invoices[[#This Row],[Customer_ID]], tbl_Customers[Customer_ID], tbl_Customers[Region])</f>
        <v>South</v>
      </c>
      <c r="N152" s="1" t="str" cm="1">
        <f t="array" ref="N152">_xlfn.IFS(
   _xlfn.SINGLE(tbl_Invoices[Plan_ID])="P1","Basic",
   _xlfn.SINGLE(tbl_Invoices[Plan_ID])="P2","Standard",
   _xlfn.SINGLE(tbl_Invoices[Plan_ID])="P3","Premium"
)</f>
        <v>Premium</v>
      </c>
      <c r="O152" s="2">
        <f>IF(tbl_Invoices[[#This Row],[Revenue_Type]]="Churned",0,1)</f>
        <v>1</v>
      </c>
    </row>
    <row r="153" spans="1:15" x14ac:dyDescent="0.25">
      <c r="A153" t="s">
        <v>8549</v>
      </c>
      <c r="B153" t="s">
        <v>1015</v>
      </c>
      <c r="C153" t="s">
        <v>2863</v>
      </c>
      <c r="D153" s="1">
        <v>44218</v>
      </c>
      <c r="E153">
        <v>12</v>
      </c>
      <c r="F153" t="b">
        <v>1</v>
      </c>
      <c r="G153" t="s">
        <v>4549</v>
      </c>
      <c r="H153" t="s">
        <v>2027</v>
      </c>
      <c r="I153" s="1">
        <f>DATE(YEAR(tbl_Invoices[[#This Row],[Invoice_Date]]), MONTH(tbl_Invoices[[#This Row],[Invoice_Date]]), DAY(tbl_Invoices[[#This Row],[Invoice_Date]]))</f>
        <v>44218</v>
      </c>
      <c r="J153">
        <f>YEAR(tbl_Invoices[[#This Row],[Invoice_Date]])</f>
        <v>2021</v>
      </c>
      <c r="K153" s="1">
        <f>_xlfn.XLOOKUP(tbl_Invoices[[#This Row],[Customer_ID]], tbl_Customers[Customer_ID], tbl_Customers[Cohort_Month])</f>
        <v>44592</v>
      </c>
      <c r="L153" s="1" t="str">
        <f ca="1">_xlfn.XLOOKUP(tbl_Invoices[[#This Row],[Customer_ID]], tbl_Customers[Customer_ID], tbl_Customers[Age_Group])</f>
        <v>25–34</v>
      </c>
      <c r="M153" s="1" t="str">
        <f>_xlfn.XLOOKUP(tbl_Invoices[[#This Row],[Customer_ID]], tbl_Customers[Customer_ID], tbl_Customers[Region])</f>
        <v>East</v>
      </c>
      <c r="N153" s="1" t="str" cm="1">
        <f t="array" ref="N153">_xlfn.IFS(
   _xlfn.SINGLE(tbl_Invoices[Plan_ID])="P1","Basic",
   _xlfn.SINGLE(tbl_Invoices[Plan_ID])="P2","Standard",
   _xlfn.SINGLE(tbl_Invoices[Plan_ID])="P3","Premium"
)</f>
        <v>Basic</v>
      </c>
      <c r="O153" s="2">
        <f>IF(tbl_Invoices[[#This Row],[Revenue_Type]]="Churned",0,1)</f>
        <v>1</v>
      </c>
    </row>
    <row r="154" spans="1:15" x14ac:dyDescent="0.25">
      <c r="A154" t="s">
        <v>4568</v>
      </c>
      <c r="B154" t="s">
        <v>1051</v>
      </c>
      <c r="C154" t="s">
        <v>3252</v>
      </c>
      <c r="D154" s="1">
        <v>44218</v>
      </c>
      <c r="E154">
        <v>25</v>
      </c>
      <c r="F154" t="b">
        <v>1</v>
      </c>
      <c r="G154" t="s">
        <v>4540</v>
      </c>
      <c r="H154" t="s">
        <v>2034</v>
      </c>
      <c r="I154" s="1">
        <f>DATE(YEAR(tbl_Invoices[[#This Row],[Invoice_Date]]), MONTH(tbl_Invoices[[#This Row],[Invoice_Date]]), DAY(tbl_Invoices[[#This Row],[Invoice_Date]]))</f>
        <v>44218</v>
      </c>
      <c r="J154">
        <f>YEAR(tbl_Invoices[[#This Row],[Invoice_Date]])</f>
        <v>2021</v>
      </c>
      <c r="K154" s="1">
        <f>_xlfn.XLOOKUP(tbl_Invoices[[#This Row],[Customer_ID]], tbl_Customers[Customer_ID], tbl_Customers[Cohort_Month])</f>
        <v>44592</v>
      </c>
      <c r="L154" s="1" t="str">
        <f ca="1">_xlfn.XLOOKUP(tbl_Invoices[[#This Row],[Customer_ID]], tbl_Customers[Customer_ID], tbl_Customers[Age_Group])</f>
        <v>35–44</v>
      </c>
      <c r="M154" s="1" t="str">
        <f>_xlfn.XLOOKUP(tbl_Invoices[[#This Row],[Customer_ID]], tbl_Customers[Customer_ID], tbl_Customers[Region])</f>
        <v>West</v>
      </c>
      <c r="N154" s="1" t="str" cm="1">
        <f t="array" ref="N154">_xlfn.IFS(
   _xlfn.SINGLE(tbl_Invoices[Plan_ID])="P1","Basic",
   _xlfn.SINGLE(tbl_Invoices[Plan_ID])="P2","Standard",
   _xlfn.SINGLE(tbl_Invoices[Plan_ID])="P3","Premium"
)</f>
        <v>Standard</v>
      </c>
      <c r="O154" s="2">
        <f>IF(tbl_Invoices[[#This Row],[Revenue_Type]]="Churned",0,1)</f>
        <v>1</v>
      </c>
    </row>
    <row r="155" spans="1:15" x14ac:dyDescent="0.25">
      <c r="A155" t="s">
        <v>10066</v>
      </c>
      <c r="B155" t="s">
        <v>1065</v>
      </c>
      <c r="C155" t="s">
        <v>3754</v>
      </c>
      <c r="D155" s="1">
        <v>44218</v>
      </c>
      <c r="E155">
        <v>12</v>
      </c>
      <c r="F155" t="b">
        <v>1</v>
      </c>
      <c r="G155" t="s">
        <v>4549</v>
      </c>
      <c r="H155" t="s">
        <v>2027</v>
      </c>
      <c r="I155" s="1">
        <f>DATE(YEAR(tbl_Invoices[[#This Row],[Invoice_Date]]), MONTH(tbl_Invoices[[#This Row],[Invoice_Date]]), DAY(tbl_Invoices[[#This Row],[Invoice_Date]]))</f>
        <v>44218</v>
      </c>
      <c r="J155">
        <f>YEAR(tbl_Invoices[[#This Row],[Invoice_Date]])</f>
        <v>2021</v>
      </c>
      <c r="K155" s="1">
        <f>_xlfn.XLOOKUP(tbl_Invoices[[#This Row],[Customer_ID]], tbl_Customers[Customer_ID], tbl_Customers[Cohort_Month])</f>
        <v>44834</v>
      </c>
      <c r="L155" s="1" t="str">
        <f ca="1">_xlfn.XLOOKUP(tbl_Invoices[[#This Row],[Customer_ID]], tbl_Customers[Customer_ID], tbl_Customers[Age_Group])</f>
        <v>35–44</v>
      </c>
      <c r="M155" s="1" t="str">
        <f>_xlfn.XLOOKUP(tbl_Invoices[[#This Row],[Customer_ID]], tbl_Customers[Customer_ID], tbl_Customers[Region])</f>
        <v>West</v>
      </c>
      <c r="N155" s="1" t="str" cm="1">
        <f t="array" ref="N155">_xlfn.IFS(
   _xlfn.SINGLE(tbl_Invoices[Plan_ID])="P1","Basic",
   _xlfn.SINGLE(tbl_Invoices[Plan_ID])="P2","Standard",
   _xlfn.SINGLE(tbl_Invoices[Plan_ID])="P3","Premium"
)</f>
        <v>Basic</v>
      </c>
      <c r="O155" s="2">
        <f>IF(tbl_Invoices[[#This Row],[Revenue_Type]]="Churned",0,1)</f>
        <v>1</v>
      </c>
    </row>
    <row r="156" spans="1:15" x14ac:dyDescent="0.25">
      <c r="A156" t="s">
        <v>4858</v>
      </c>
      <c r="B156" t="s">
        <v>1245</v>
      </c>
      <c r="C156" t="s">
        <v>3031</v>
      </c>
      <c r="D156" s="1">
        <v>44218</v>
      </c>
      <c r="E156">
        <v>55</v>
      </c>
      <c r="F156" t="b">
        <v>1</v>
      </c>
      <c r="G156" t="s">
        <v>4547</v>
      </c>
      <c r="H156" t="s">
        <v>2031</v>
      </c>
      <c r="I156" s="1">
        <f>DATE(YEAR(tbl_Invoices[[#This Row],[Invoice_Date]]), MONTH(tbl_Invoices[[#This Row],[Invoice_Date]]), DAY(tbl_Invoices[[#This Row],[Invoice_Date]]))</f>
        <v>44218</v>
      </c>
      <c r="J156">
        <f>YEAR(tbl_Invoices[[#This Row],[Invoice_Date]])</f>
        <v>2021</v>
      </c>
      <c r="K156" s="1">
        <f>_xlfn.XLOOKUP(tbl_Invoices[[#This Row],[Customer_ID]], tbl_Customers[Customer_ID], tbl_Customers[Cohort_Month])</f>
        <v>45016</v>
      </c>
      <c r="L156" s="1" t="str">
        <f ca="1">_xlfn.XLOOKUP(tbl_Invoices[[#This Row],[Customer_ID]], tbl_Customers[Customer_ID], tbl_Customers[Age_Group])</f>
        <v>18–24</v>
      </c>
      <c r="M156" s="1" t="str">
        <f>_xlfn.XLOOKUP(tbl_Invoices[[#This Row],[Customer_ID]], tbl_Customers[Customer_ID], tbl_Customers[Region])</f>
        <v>International</v>
      </c>
      <c r="N156" s="1" t="str" cm="1">
        <f t="array" ref="N156">_xlfn.IFS(
   _xlfn.SINGLE(tbl_Invoices[Plan_ID])="P1","Basic",
   _xlfn.SINGLE(tbl_Invoices[Plan_ID])="P2","Standard",
   _xlfn.SINGLE(tbl_Invoices[Plan_ID])="P3","Premium"
)</f>
        <v>Premium</v>
      </c>
      <c r="O156" s="2">
        <f>IF(tbl_Invoices[[#This Row],[Revenue_Type]]="Churned",0,1)</f>
        <v>1</v>
      </c>
    </row>
    <row r="157" spans="1:15" x14ac:dyDescent="0.25">
      <c r="A157" t="s">
        <v>8578</v>
      </c>
      <c r="B157" t="s">
        <v>1317</v>
      </c>
      <c r="C157" t="s">
        <v>3595</v>
      </c>
      <c r="D157" s="1">
        <v>44218</v>
      </c>
      <c r="E157">
        <v>55</v>
      </c>
      <c r="F157" t="b">
        <v>1</v>
      </c>
      <c r="G157" t="s">
        <v>4547</v>
      </c>
      <c r="H157" t="s">
        <v>2031</v>
      </c>
      <c r="I157" s="1">
        <f>DATE(YEAR(tbl_Invoices[[#This Row],[Invoice_Date]]), MONTH(tbl_Invoices[[#This Row],[Invoice_Date]]), DAY(tbl_Invoices[[#This Row],[Invoice_Date]]))</f>
        <v>44218</v>
      </c>
      <c r="J157">
        <f>YEAR(tbl_Invoices[[#This Row],[Invoice_Date]])</f>
        <v>2021</v>
      </c>
      <c r="K157" s="1">
        <f>_xlfn.XLOOKUP(tbl_Invoices[[#This Row],[Customer_ID]], tbl_Customers[Customer_ID], tbl_Customers[Cohort_Month])</f>
        <v>44865</v>
      </c>
      <c r="L157" s="1" t="str">
        <f ca="1">_xlfn.XLOOKUP(tbl_Invoices[[#This Row],[Customer_ID]], tbl_Customers[Customer_ID], tbl_Customers[Age_Group])</f>
        <v>35–44</v>
      </c>
      <c r="M157" s="1" t="str">
        <f>_xlfn.XLOOKUP(tbl_Invoices[[#This Row],[Customer_ID]], tbl_Customers[Customer_ID], tbl_Customers[Region])</f>
        <v>International</v>
      </c>
      <c r="N157" s="1" t="str" cm="1">
        <f t="array" ref="N157">_xlfn.IFS(
   _xlfn.SINGLE(tbl_Invoices[Plan_ID])="P1","Basic",
   _xlfn.SINGLE(tbl_Invoices[Plan_ID])="P2","Standard",
   _xlfn.SINGLE(tbl_Invoices[Plan_ID])="P3","Premium"
)</f>
        <v>Premium</v>
      </c>
      <c r="O157" s="2">
        <f>IF(tbl_Invoices[[#This Row],[Revenue_Type]]="Churned",0,1)</f>
        <v>1</v>
      </c>
    </row>
    <row r="158" spans="1:15" x14ac:dyDescent="0.25">
      <c r="A158" t="s">
        <v>8626</v>
      </c>
      <c r="B158" t="s">
        <v>1332</v>
      </c>
      <c r="C158" t="s">
        <v>2243</v>
      </c>
      <c r="D158" s="1">
        <v>44218</v>
      </c>
      <c r="E158">
        <v>25</v>
      </c>
      <c r="F158" t="b">
        <v>1</v>
      </c>
      <c r="G158" t="s">
        <v>4547</v>
      </c>
      <c r="H158" t="s">
        <v>2034</v>
      </c>
      <c r="I158" s="1">
        <f>DATE(YEAR(tbl_Invoices[[#This Row],[Invoice_Date]]), MONTH(tbl_Invoices[[#This Row],[Invoice_Date]]), DAY(tbl_Invoices[[#This Row],[Invoice_Date]]))</f>
        <v>44218</v>
      </c>
      <c r="J158">
        <f>YEAR(tbl_Invoices[[#This Row],[Invoice_Date]])</f>
        <v>2021</v>
      </c>
      <c r="K158" s="1">
        <f>_xlfn.XLOOKUP(tbl_Invoices[[#This Row],[Customer_ID]], tbl_Customers[Customer_ID], tbl_Customers[Cohort_Month])</f>
        <v>44926</v>
      </c>
      <c r="L158" s="1" t="str">
        <f ca="1">_xlfn.XLOOKUP(tbl_Invoices[[#This Row],[Customer_ID]], tbl_Customers[Customer_ID], tbl_Customers[Age_Group])</f>
        <v>18–24</v>
      </c>
      <c r="M158" s="1" t="str">
        <f>_xlfn.XLOOKUP(tbl_Invoices[[#This Row],[Customer_ID]], tbl_Customers[Customer_ID], tbl_Customers[Region])</f>
        <v>Midwest</v>
      </c>
      <c r="N158" s="1" t="str" cm="1">
        <f t="array" ref="N158">_xlfn.IFS(
   _xlfn.SINGLE(tbl_Invoices[Plan_ID])="P1","Basic",
   _xlfn.SINGLE(tbl_Invoices[Plan_ID])="P2","Standard",
   _xlfn.SINGLE(tbl_Invoices[Plan_ID])="P3","Premium"
)</f>
        <v>Standard</v>
      </c>
      <c r="O158" s="2">
        <f>IF(tbl_Invoices[[#This Row],[Revenue_Type]]="Churned",0,1)</f>
        <v>1</v>
      </c>
    </row>
    <row r="159" spans="1:15" x14ac:dyDescent="0.25">
      <c r="A159" t="s">
        <v>5135</v>
      </c>
      <c r="B159" t="s">
        <v>1355</v>
      </c>
      <c r="C159" t="s">
        <v>2785</v>
      </c>
      <c r="D159" s="1">
        <v>44218</v>
      </c>
      <c r="E159">
        <v>25</v>
      </c>
      <c r="F159" t="b">
        <v>1</v>
      </c>
      <c r="G159" t="s">
        <v>4538</v>
      </c>
      <c r="H159" t="s">
        <v>2034</v>
      </c>
      <c r="I159" s="1">
        <f>DATE(YEAR(tbl_Invoices[[#This Row],[Invoice_Date]]), MONTH(tbl_Invoices[[#This Row],[Invoice_Date]]), DAY(tbl_Invoices[[#This Row],[Invoice_Date]]))</f>
        <v>44218</v>
      </c>
      <c r="J159">
        <f>YEAR(tbl_Invoices[[#This Row],[Invoice_Date]])</f>
        <v>2021</v>
      </c>
      <c r="K159" s="1">
        <f>_xlfn.XLOOKUP(tbl_Invoices[[#This Row],[Customer_ID]], tbl_Customers[Customer_ID], tbl_Customers[Cohort_Month])</f>
        <v>44773</v>
      </c>
      <c r="L159" s="1" t="str">
        <f ca="1">_xlfn.XLOOKUP(tbl_Invoices[[#This Row],[Customer_ID]], tbl_Customers[Customer_ID], tbl_Customers[Age_Group])</f>
        <v>35–44</v>
      </c>
      <c r="M159" s="1" t="str">
        <f>_xlfn.XLOOKUP(tbl_Invoices[[#This Row],[Customer_ID]], tbl_Customers[Customer_ID], tbl_Customers[Region])</f>
        <v>Midwest</v>
      </c>
      <c r="N159" s="1" t="str" cm="1">
        <f t="array" ref="N159">_xlfn.IFS(
   _xlfn.SINGLE(tbl_Invoices[Plan_ID])="P1","Basic",
   _xlfn.SINGLE(tbl_Invoices[Plan_ID])="P2","Standard",
   _xlfn.SINGLE(tbl_Invoices[Plan_ID])="P3","Premium"
)</f>
        <v>Standard</v>
      </c>
      <c r="O159" s="2">
        <f>IF(tbl_Invoices[[#This Row],[Revenue_Type]]="Churned",0,1)</f>
        <v>1</v>
      </c>
    </row>
    <row r="160" spans="1:15" x14ac:dyDescent="0.25">
      <c r="A160" t="s">
        <v>6270</v>
      </c>
      <c r="B160" t="s">
        <v>1604</v>
      </c>
      <c r="C160" t="s">
        <v>4329</v>
      </c>
      <c r="D160" s="1">
        <v>44218</v>
      </c>
      <c r="E160">
        <v>55</v>
      </c>
      <c r="F160" t="b">
        <v>1</v>
      </c>
      <c r="G160" t="s">
        <v>4547</v>
      </c>
      <c r="H160" t="s">
        <v>2031</v>
      </c>
      <c r="I160" s="1">
        <f>DATE(YEAR(tbl_Invoices[[#This Row],[Invoice_Date]]), MONTH(tbl_Invoices[[#This Row],[Invoice_Date]]), DAY(tbl_Invoices[[#This Row],[Invoice_Date]]))</f>
        <v>44218</v>
      </c>
      <c r="J160">
        <f>YEAR(tbl_Invoices[[#This Row],[Invoice_Date]])</f>
        <v>2021</v>
      </c>
      <c r="K160" s="1">
        <f>_xlfn.XLOOKUP(tbl_Invoices[[#This Row],[Customer_ID]], tbl_Customers[Customer_ID], tbl_Customers[Cohort_Month])</f>
        <v>44592</v>
      </c>
      <c r="L160" s="1" t="str">
        <f ca="1">_xlfn.XLOOKUP(tbl_Invoices[[#This Row],[Customer_ID]], tbl_Customers[Customer_ID], tbl_Customers[Age_Group])</f>
        <v>25–34</v>
      </c>
      <c r="M160" s="1" t="str">
        <f>_xlfn.XLOOKUP(tbl_Invoices[[#This Row],[Customer_ID]], tbl_Customers[Customer_ID], tbl_Customers[Region])</f>
        <v>Midwest</v>
      </c>
      <c r="N160" s="1" t="str" cm="1">
        <f t="array" ref="N160">_xlfn.IFS(
   _xlfn.SINGLE(tbl_Invoices[Plan_ID])="P1","Basic",
   _xlfn.SINGLE(tbl_Invoices[Plan_ID])="P2","Standard",
   _xlfn.SINGLE(tbl_Invoices[Plan_ID])="P3","Premium"
)</f>
        <v>Premium</v>
      </c>
      <c r="O160" s="2">
        <f>IF(tbl_Invoices[[#This Row],[Revenue_Type]]="Churned",0,1)</f>
        <v>1</v>
      </c>
    </row>
    <row r="161" spans="1:15" x14ac:dyDescent="0.25">
      <c r="A161" t="s">
        <v>10136</v>
      </c>
      <c r="B161" t="s">
        <v>1618</v>
      </c>
      <c r="C161" t="s">
        <v>2555</v>
      </c>
      <c r="D161" s="1">
        <v>44218</v>
      </c>
      <c r="E161">
        <v>12</v>
      </c>
      <c r="F161" t="b">
        <v>1</v>
      </c>
      <c r="G161" t="s">
        <v>4547</v>
      </c>
      <c r="H161" t="s">
        <v>2027</v>
      </c>
      <c r="I161" s="1">
        <f>DATE(YEAR(tbl_Invoices[[#This Row],[Invoice_Date]]), MONTH(tbl_Invoices[[#This Row],[Invoice_Date]]), DAY(tbl_Invoices[[#This Row],[Invoice_Date]]))</f>
        <v>44218</v>
      </c>
      <c r="J161">
        <f>YEAR(tbl_Invoices[[#This Row],[Invoice_Date]])</f>
        <v>2021</v>
      </c>
      <c r="K161" s="1">
        <f>_xlfn.XLOOKUP(tbl_Invoices[[#This Row],[Customer_ID]], tbl_Customers[Customer_ID], tbl_Customers[Cohort_Month])</f>
        <v>45107</v>
      </c>
      <c r="L161" s="1" t="str">
        <f ca="1">_xlfn.XLOOKUP(tbl_Invoices[[#This Row],[Customer_ID]], tbl_Customers[Customer_ID], tbl_Customers[Age_Group])</f>
        <v>25–34</v>
      </c>
      <c r="M161" s="1" t="str">
        <f>_xlfn.XLOOKUP(tbl_Invoices[[#This Row],[Customer_ID]], tbl_Customers[Customer_ID], tbl_Customers[Region])</f>
        <v>East</v>
      </c>
      <c r="N161" s="1" t="str" cm="1">
        <f t="array" ref="N161">_xlfn.IFS(
   _xlfn.SINGLE(tbl_Invoices[Plan_ID])="P1","Basic",
   _xlfn.SINGLE(tbl_Invoices[Plan_ID])="P2","Standard",
   _xlfn.SINGLE(tbl_Invoices[Plan_ID])="P3","Premium"
)</f>
        <v>Basic</v>
      </c>
      <c r="O161" s="2">
        <f>IF(tbl_Invoices[[#This Row],[Revenue_Type]]="Churned",0,1)</f>
        <v>1</v>
      </c>
    </row>
    <row r="162" spans="1:15" x14ac:dyDescent="0.25">
      <c r="A162" t="s">
        <v>5064</v>
      </c>
      <c r="B162" t="s">
        <v>718</v>
      </c>
      <c r="C162" t="s">
        <v>3258</v>
      </c>
      <c r="D162" s="1">
        <v>44219</v>
      </c>
      <c r="E162">
        <v>12</v>
      </c>
      <c r="F162" t="b">
        <v>1</v>
      </c>
      <c r="G162" t="s">
        <v>4549</v>
      </c>
      <c r="H162" t="s">
        <v>2027</v>
      </c>
      <c r="I162" s="1">
        <f>DATE(YEAR(tbl_Invoices[[#This Row],[Invoice_Date]]), MONTH(tbl_Invoices[[#This Row],[Invoice_Date]]), DAY(tbl_Invoices[[#This Row],[Invoice_Date]]))</f>
        <v>44219</v>
      </c>
      <c r="J162">
        <f>YEAR(tbl_Invoices[[#This Row],[Invoice_Date]])</f>
        <v>2021</v>
      </c>
      <c r="K162" s="1">
        <f>_xlfn.XLOOKUP(tbl_Invoices[[#This Row],[Customer_ID]], tbl_Customers[Customer_ID], tbl_Customers[Cohort_Month])</f>
        <v>44681</v>
      </c>
      <c r="L162" s="1" t="str">
        <f ca="1">_xlfn.XLOOKUP(tbl_Invoices[[#This Row],[Customer_ID]], tbl_Customers[Customer_ID], tbl_Customers[Age_Group])</f>
        <v>25–34</v>
      </c>
      <c r="M162" s="1" t="str">
        <f>_xlfn.XLOOKUP(tbl_Invoices[[#This Row],[Customer_ID]], tbl_Customers[Customer_ID], tbl_Customers[Region])</f>
        <v>West</v>
      </c>
      <c r="N162" s="1" t="str" cm="1">
        <f t="array" ref="N162">_xlfn.IFS(
   _xlfn.SINGLE(tbl_Invoices[Plan_ID])="P1","Basic",
   _xlfn.SINGLE(tbl_Invoices[Plan_ID])="P2","Standard",
   _xlfn.SINGLE(tbl_Invoices[Plan_ID])="P3","Premium"
)</f>
        <v>Basic</v>
      </c>
      <c r="O162" s="2">
        <f>IF(tbl_Invoices[[#This Row],[Revenue_Type]]="Churned",0,1)</f>
        <v>1</v>
      </c>
    </row>
    <row r="163" spans="1:15" x14ac:dyDescent="0.25">
      <c r="A163" t="s">
        <v>10443</v>
      </c>
      <c r="B163" t="s">
        <v>723</v>
      </c>
      <c r="C163" t="s">
        <v>3710</v>
      </c>
      <c r="D163" s="1">
        <v>44219</v>
      </c>
      <c r="E163">
        <v>12</v>
      </c>
      <c r="F163" t="b">
        <v>1</v>
      </c>
      <c r="G163" t="s">
        <v>4549</v>
      </c>
      <c r="H163" t="s">
        <v>2027</v>
      </c>
      <c r="I163" s="1">
        <f>DATE(YEAR(tbl_Invoices[[#This Row],[Invoice_Date]]), MONTH(tbl_Invoices[[#This Row],[Invoice_Date]]), DAY(tbl_Invoices[[#This Row],[Invoice_Date]]))</f>
        <v>44219</v>
      </c>
      <c r="J163">
        <f>YEAR(tbl_Invoices[[#This Row],[Invoice_Date]])</f>
        <v>2021</v>
      </c>
      <c r="K163" s="1">
        <f>_xlfn.XLOOKUP(tbl_Invoices[[#This Row],[Customer_ID]], tbl_Customers[Customer_ID], tbl_Customers[Cohort_Month])</f>
        <v>44742</v>
      </c>
      <c r="L163" s="1" t="str">
        <f ca="1">_xlfn.XLOOKUP(tbl_Invoices[[#This Row],[Customer_ID]], tbl_Customers[Customer_ID], tbl_Customers[Age_Group])</f>
        <v>45–54</v>
      </c>
      <c r="M163" s="1" t="str">
        <f>_xlfn.XLOOKUP(tbl_Invoices[[#This Row],[Customer_ID]], tbl_Customers[Customer_ID], tbl_Customers[Region])</f>
        <v>International</v>
      </c>
      <c r="N163" s="1" t="str" cm="1">
        <f t="array" ref="N163">_xlfn.IFS(
   _xlfn.SINGLE(tbl_Invoices[Plan_ID])="P1","Basic",
   _xlfn.SINGLE(tbl_Invoices[Plan_ID])="P2","Standard",
   _xlfn.SINGLE(tbl_Invoices[Plan_ID])="P3","Premium"
)</f>
        <v>Basic</v>
      </c>
      <c r="O163" s="2">
        <f>IF(tbl_Invoices[[#This Row],[Revenue_Type]]="Churned",0,1)</f>
        <v>1</v>
      </c>
    </row>
    <row r="164" spans="1:15" x14ac:dyDescent="0.25">
      <c r="A164" t="s">
        <v>8385</v>
      </c>
      <c r="B164" t="s">
        <v>827</v>
      </c>
      <c r="C164" t="s">
        <v>4111</v>
      </c>
      <c r="D164" s="1">
        <v>44219</v>
      </c>
      <c r="E164">
        <v>25</v>
      </c>
      <c r="F164" t="b">
        <v>1</v>
      </c>
      <c r="G164" t="s">
        <v>4547</v>
      </c>
      <c r="H164" t="s">
        <v>2034</v>
      </c>
      <c r="I164" s="1">
        <f>DATE(YEAR(tbl_Invoices[[#This Row],[Invoice_Date]]), MONTH(tbl_Invoices[[#This Row],[Invoice_Date]]), DAY(tbl_Invoices[[#This Row],[Invoice_Date]]))</f>
        <v>44219</v>
      </c>
      <c r="J164">
        <f>YEAR(tbl_Invoices[[#This Row],[Invoice_Date]])</f>
        <v>2021</v>
      </c>
      <c r="K164" s="1">
        <f>_xlfn.XLOOKUP(tbl_Invoices[[#This Row],[Customer_ID]], tbl_Customers[Customer_ID], tbl_Customers[Cohort_Month])</f>
        <v>44500</v>
      </c>
      <c r="L164" s="1" t="str">
        <f ca="1">_xlfn.XLOOKUP(tbl_Invoices[[#This Row],[Customer_ID]], tbl_Customers[Customer_ID], tbl_Customers[Age_Group])</f>
        <v>35–44</v>
      </c>
      <c r="M164" s="1" t="str">
        <f>_xlfn.XLOOKUP(tbl_Invoices[[#This Row],[Customer_ID]], tbl_Customers[Customer_ID], tbl_Customers[Region])</f>
        <v>International</v>
      </c>
      <c r="N164" s="1" t="str" cm="1">
        <f t="array" ref="N164">_xlfn.IFS(
   _xlfn.SINGLE(tbl_Invoices[Plan_ID])="P1","Basic",
   _xlfn.SINGLE(tbl_Invoices[Plan_ID])="P2","Standard",
   _xlfn.SINGLE(tbl_Invoices[Plan_ID])="P3","Premium"
)</f>
        <v>Standard</v>
      </c>
      <c r="O164" s="2">
        <f>IF(tbl_Invoices[[#This Row],[Revenue_Type]]="Churned",0,1)</f>
        <v>1</v>
      </c>
    </row>
    <row r="165" spans="1:15" x14ac:dyDescent="0.25">
      <c r="A165" t="s">
        <v>6265</v>
      </c>
      <c r="B165" t="s">
        <v>1355</v>
      </c>
      <c r="C165" t="s">
        <v>2785</v>
      </c>
      <c r="D165" s="1">
        <v>44219</v>
      </c>
      <c r="E165">
        <v>25</v>
      </c>
      <c r="F165" t="b">
        <v>1</v>
      </c>
      <c r="G165" t="s">
        <v>4549</v>
      </c>
      <c r="H165" t="s">
        <v>2034</v>
      </c>
      <c r="I165" s="1">
        <f>DATE(YEAR(tbl_Invoices[[#This Row],[Invoice_Date]]), MONTH(tbl_Invoices[[#This Row],[Invoice_Date]]), DAY(tbl_Invoices[[#This Row],[Invoice_Date]]))</f>
        <v>44219</v>
      </c>
      <c r="J165">
        <f>YEAR(tbl_Invoices[[#This Row],[Invoice_Date]])</f>
        <v>2021</v>
      </c>
      <c r="K165" s="1">
        <f>_xlfn.XLOOKUP(tbl_Invoices[[#This Row],[Customer_ID]], tbl_Customers[Customer_ID], tbl_Customers[Cohort_Month])</f>
        <v>44773</v>
      </c>
      <c r="L165" s="1" t="str">
        <f ca="1">_xlfn.XLOOKUP(tbl_Invoices[[#This Row],[Customer_ID]], tbl_Customers[Customer_ID], tbl_Customers[Age_Group])</f>
        <v>35–44</v>
      </c>
      <c r="M165" s="1" t="str">
        <f>_xlfn.XLOOKUP(tbl_Invoices[[#This Row],[Customer_ID]], tbl_Customers[Customer_ID], tbl_Customers[Region])</f>
        <v>Midwest</v>
      </c>
      <c r="N165" s="1" t="str" cm="1">
        <f t="array" ref="N165">_xlfn.IFS(
   _xlfn.SINGLE(tbl_Invoices[Plan_ID])="P1","Basic",
   _xlfn.SINGLE(tbl_Invoices[Plan_ID])="P2","Standard",
   _xlfn.SINGLE(tbl_Invoices[Plan_ID])="P3","Premium"
)</f>
        <v>Standard</v>
      </c>
      <c r="O165" s="2">
        <f>IF(tbl_Invoices[[#This Row],[Revenue_Type]]="Churned",0,1)</f>
        <v>1</v>
      </c>
    </row>
    <row r="166" spans="1:15" x14ac:dyDescent="0.25">
      <c r="A166" t="s">
        <v>7571</v>
      </c>
      <c r="B166" t="s">
        <v>1584</v>
      </c>
      <c r="C166" t="s">
        <v>3356</v>
      </c>
      <c r="D166" s="1">
        <v>44219</v>
      </c>
      <c r="E166">
        <v>55</v>
      </c>
      <c r="F166" t="b">
        <v>1</v>
      </c>
      <c r="G166" t="s">
        <v>4547</v>
      </c>
      <c r="H166" t="s">
        <v>2031</v>
      </c>
      <c r="I166" s="1">
        <f>DATE(YEAR(tbl_Invoices[[#This Row],[Invoice_Date]]), MONTH(tbl_Invoices[[#This Row],[Invoice_Date]]), DAY(tbl_Invoices[[#This Row],[Invoice_Date]]))</f>
        <v>44219</v>
      </c>
      <c r="J166">
        <f>YEAR(tbl_Invoices[[#This Row],[Invoice_Date]])</f>
        <v>2021</v>
      </c>
      <c r="K166" s="1">
        <f>_xlfn.XLOOKUP(tbl_Invoices[[#This Row],[Customer_ID]], tbl_Customers[Customer_ID], tbl_Customers[Cohort_Month])</f>
        <v>44773</v>
      </c>
      <c r="L166" s="1" t="str">
        <f ca="1">_xlfn.XLOOKUP(tbl_Invoices[[#This Row],[Customer_ID]], tbl_Customers[Customer_ID], tbl_Customers[Age_Group])</f>
        <v>25–34</v>
      </c>
      <c r="M166" s="1" t="str">
        <f>_xlfn.XLOOKUP(tbl_Invoices[[#This Row],[Customer_ID]], tbl_Customers[Customer_ID], tbl_Customers[Region])</f>
        <v>East</v>
      </c>
      <c r="N166" s="1" t="str" cm="1">
        <f t="array" ref="N166">_xlfn.IFS(
   _xlfn.SINGLE(tbl_Invoices[Plan_ID])="P1","Basic",
   _xlfn.SINGLE(tbl_Invoices[Plan_ID])="P2","Standard",
   _xlfn.SINGLE(tbl_Invoices[Plan_ID])="P3","Premium"
)</f>
        <v>Premium</v>
      </c>
      <c r="O166" s="2">
        <f>IF(tbl_Invoices[[#This Row],[Revenue_Type]]="Churned",0,1)</f>
        <v>1</v>
      </c>
    </row>
    <row r="167" spans="1:15" x14ac:dyDescent="0.25">
      <c r="A167" t="s">
        <v>9543</v>
      </c>
      <c r="B167" t="s">
        <v>1867</v>
      </c>
      <c r="C167" t="s">
        <v>2829</v>
      </c>
      <c r="D167" s="1">
        <v>44219</v>
      </c>
      <c r="E167">
        <v>55</v>
      </c>
      <c r="F167" t="b">
        <v>1</v>
      </c>
      <c r="G167" t="s">
        <v>4545</v>
      </c>
      <c r="H167" t="s">
        <v>2031</v>
      </c>
      <c r="I167" s="1">
        <f>DATE(YEAR(tbl_Invoices[[#This Row],[Invoice_Date]]), MONTH(tbl_Invoices[[#This Row],[Invoice_Date]]), DAY(tbl_Invoices[[#This Row],[Invoice_Date]]))</f>
        <v>44219</v>
      </c>
      <c r="J167">
        <f>YEAR(tbl_Invoices[[#This Row],[Invoice_Date]])</f>
        <v>2021</v>
      </c>
      <c r="K167" s="1">
        <f>_xlfn.XLOOKUP(tbl_Invoices[[#This Row],[Customer_ID]], tbl_Customers[Customer_ID], tbl_Customers[Cohort_Month])</f>
        <v>45016</v>
      </c>
      <c r="L167" s="1" t="str">
        <f ca="1">_xlfn.XLOOKUP(tbl_Invoices[[#This Row],[Customer_ID]], tbl_Customers[Customer_ID], tbl_Customers[Age_Group])</f>
        <v>45–54</v>
      </c>
      <c r="M167" s="1" t="str">
        <f>_xlfn.XLOOKUP(tbl_Invoices[[#This Row],[Customer_ID]], tbl_Customers[Customer_ID], tbl_Customers[Region])</f>
        <v>Midwest</v>
      </c>
      <c r="N167" s="1" t="str" cm="1">
        <f t="array" ref="N167">_xlfn.IFS(
   _xlfn.SINGLE(tbl_Invoices[Plan_ID])="P1","Basic",
   _xlfn.SINGLE(tbl_Invoices[Plan_ID])="P2","Standard",
   _xlfn.SINGLE(tbl_Invoices[Plan_ID])="P3","Premium"
)</f>
        <v>Premium</v>
      </c>
      <c r="O167" s="2">
        <f>IF(tbl_Invoices[[#This Row],[Revenue_Type]]="Churned",0,1)</f>
        <v>0</v>
      </c>
    </row>
    <row r="168" spans="1:15" x14ac:dyDescent="0.25">
      <c r="A168" t="s">
        <v>5681</v>
      </c>
      <c r="B168" t="s">
        <v>383</v>
      </c>
      <c r="C168" t="s">
        <v>4164</v>
      </c>
      <c r="D168" s="1">
        <v>44220</v>
      </c>
      <c r="E168">
        <v>25</v>
      </c>
      <c r="F168" t="b">
        <v>1</v>
      </c>
      <c r="G168" t="s">
        <v>4545</v>
      </c>
      <c r="H168" t="s">
        <v>2034</v>
      </c>
      <c r="I168" s="1">
        <f>DATE(YEAR(tbl_Invoices[[#This Row],[Invoice_Date]]), MONTH(tbl_Invoices[[#This Row],[Invoice_Date]]), DAY(tbl_Invoices[[#This Row],[Invoice_Date]]))</f>
        <v>44220</v>
      </c>
      <c r="J168">
        <f>YEAR(tbl_Invoices[[#This Row],[Invoice_Date]])</f>
        <v>2021</v>
      </c>
      <c r="K168" s="1">
        <f>_xlfn.XLOOKUP(tbl_Invoices[[#This Row],[Customer_ID]], tbl_Customers[Customer_ID], tbl_Customers[Cohort_Month])</f>
        <v>44620</v>
      </c>
      <c r="L168" s="1" t="str">
        <f ca="1">_xlfn.XLOOKUP(tbl_Invoices[[#This Row],[Customer_ID]], tbl_Customers[Customer_ID], tbl_Customers[Age_Group])</f>
        <v>45–54</v>
      </c>
      <c r="M168" s="1" t="str">
        <f>_xlfn.XLOOKUP(tbl_Invoices[[#This Row],[Customer_ID]], tbl_Customers[Customer_ID], tbl_Customers[Region])</f>
        <v>International</v>
      </c>
      <c r="N168" s="1" t="str" cm="1">
        <f t="array" ref="N168">_xlfn.IFS(
   _xlfn.SINGLE(tbl_Invoices[Plan_ID])="P1","Basic",
   _xlfn.SINGLE(tbl_Invoices[Plan_ID])="P2","Standard",
   _xlfn.SINGLE(tbl_Invoices[Plan_ID])="P3","Premium"
)</f>
        <v>Standard</v>
      </c>
      <c r="O168" s="2">
        <f>IF(tbl_Invoices[[#This Row],[Revenue_Type]]="Churned",0,1)</f>
        <v>0</v>
      </c>
    </row>
    <row r="169" spans="1:15" x14ac:dyDescent="0.25">
      <c r="A169" t="s">
        <v>6541</v>
      </c>
      <c r="B169" t="s">
        <v>402</v>
      </c>
      <c r="C169" t="s">
        <v>4487</v>
      </c>
      <c r="D169" s="1">
        <v>44220</v>
      </c>
      <c r="E169">
        <v>25</v>
      </c>
      <c r="F169" t="b">
        <v>1</v>
      </c>
      <c r="G169" t="s">
        <v>4538</v>
      </c>
      <c r="H169" t="s">
        <v>2034</v>
      </c>
      <c r="I169" s="1">
        <f>DATE(YEAR(tbl_Invoices[[#This Row],[Invoice_Date]]), MONTH(tbl_Invoices[[#This Row],[Invoice_Date]]), DAY(tbl_Invoices[[#This Row],[Invoice_Date]]))</f>
        <v>44220</v>
      </c>
      <c r="J169">
        <f>YEAR(tbl_Invoices[[#This Row],[Invoice_Date]])</f>
        <v>2021</v>
      </c>
      <c r="K169" s="1">
        <f>_xlfn.XLOOKUP(tbl_Invoices[[#This Row],[Customer_ID]], tbl_Customers[Customer_ID], tbl_Customers[Cohort_Month])</f>
        <v>45016</v>
      </c>
      <c r="L169" s="1" t="str">
        <f ca="1">_xlfn.XLOOKUP(tbl_Invoices[[#This Row],[Customer_ID]], tbl_Customers[Customer_ID], tbl_Customers[Age_Group])</f>
        <v>55+</v>
      </c>
      <c r="M169" s="1" t="str">
        <f>_xlfn.XLOOKUP(tbl_Invoices[[#This Row],[Customer_ID]], tbl_Customers[Customer_ID], tbl_Customers[Region])</f>
        <v>Midwest</v>
      </c>
      <c r="N169" s="1" t="str" cm="1">
        <f t="array" ref="N169">_xlfn.IFS(
   _xlfn.SINGLE(tbl_Invoices[Plan_ID])="P1","Basic",
   _xlfn.SINGLE(tbl_Invoices[Plan_ID])="P2","Standard",
   _xlfn.SINGLE(tbl_Invoices[Plan_ID])="P3","Premium"
)</f>
        <v>Standard</v>
      </c>
      <c r="O169" s="2">
        <f>IF(tbl_Invoices[[#This Row],[Revenue_Type]]="Churned",0,1)</f>
        <v>1</v>
      </c>
    </row>
    <row r="170" spans="1:15" x14ac:dyDescent="0.25">
      <c r="A170" t="s">
        <v>5413</v>
      </c>
      <c r="B170" t="s">
        <v>585</v>
      </c>
      <c r="C170" t="s">
        <v>2462</v>
      </c>
      <c r="D170" s="1">
        <v>44220</v>
      </c>
      <c r="E170">
        <v>55</v>
      </c>
      <c r="F170" t="b">
        <v>1</v>
      </c>
      <c r="G170" t="s">
        <v>4540</v>
      </c>
      <c r="H170" t="s">
        <v>2031</v>
      </c>
      <c r="I170" s="1">
        <f>DATE(YEAR(tbl_Invoices[[#This Row],[Invoice_Date]]), MONTH(tbl_Invoices[[#This Row],[Invoice_Date]]), DAY(tbl_Invoices[[#This Row],[Invoice_Date]]))</f>
        <v>44220</v>
      </c>
      <c r="J170">
        <f>YEAR(tbl_Invoices[[#This Row],[Invoice_Date]])</f>
        <v>2021</v>
      </c>
      <c r="K170" s="1">
        <f>_xlfn.XLOOKUP(tbl_Invoices[[#This Row],[Customer_ID]], tbl_Customers[Customer_ID], tbl_Customers[Cohort_Month])</f>
        <v>44620</v>
      </c>
      <c r="L170" s="1" t="str">
        <f ca="1">_xlfn.XLOOKUP(tbl_Invoices[[#This Row],[Customer_ID]], tbl_Customers[Customer_ID], tbl_Customers[Age_Group])</f>
        <v>25–34</v>
      </c>
      <c r="M170" s="1" t="str">
        <f>_xlfn.XLOOKUP(tbl_Invoices[[#This Row],[Customer_ID]], tbl_Customers[Customer_ID], tbl_Customers[Region])</f>
        <v>International</v>
      </c>
      <c r="N170" s="1" t="str" cm="1">
        <f t="array" ref="N170">_xlfn.IFS(
   _xlfn.SINGLE(tbl_Invoices[Plan_ID])="P1","Basic",
   _xlfn.SINGLE(tbl_Invoices[Plan_ID])="P2","Standard",
   _xlfn.SINGLE(tbl_Invoices[Plan_ID])="P3","Premium"
)</f>
        <v>Premium</v>
      </c>
      <c r="O170" s="2">
        <f>IF(tbl_Invoices[[#This Row],[Revenue_Type]]="Churned",0,1)</f>
        <v>1</v>
      </c>
    </row>
    <row r="171" spans="1:15" x14ac:dyDescent="0.25">
      <c r="A171" t="s">
        <v>7693</v>
      </c>
      <c r="B171" t="s">
        <v>753</v>
      </c>
      <c r="C171" t="s">
        <v>3326</v>
      </c>
      <c r="D171" s="1">
        <v>44220</v>
      </c>
      <c r="E171">
        <v>25</v>
      </c>
      <c r="F171" t="b">
        <v>1</v>
      </c>
      <c r="G171" t="s">
        <v>4540</v>
      </c>
      <c r="H171" t="s">
        <v>2034</v>
      </c>
      <c r="I171" s="1">
        <f>DATE(YEAR(tbl_Invoices[[#This Row],[Invoice_Date]]), MONTH(tbl_Invoices[[#This Row],[Invoice_Date]]), DAY(tbl_Invoices[[#This Row],[Invoice_Date]]))</f>
        <v>44220</v>
      </c>
      <c r="J171">
        <f>YEAR(tbl_Invoices[[#This Row],[Invoice_Date]])</f>
        <v>2021</v>
      </c>
      <c r="K171" s="1">
        <f>_xlfn.XLOOKUP(tbl_Invoices[[#This Row],[Customer_ID]], tbl_Customers[Customer_ID], tbl_Customers[Cohort_Month])</f>
        <v>44985</v>
      </c>
      <c r="L171" s="1" t="str">
        <f ca="1">_xlfn.XLOOKUP(tbl_Invoices[[#This Row],[Customer_ID]], tbl_Customers[Customer_ID], tbl_Customers[Age_Group])</f>
        <v>55+</v>
      </c>
      <c r="M171" s="1" t="str">
        <f>_xlfn.XLOOKUP(tbl_Invoices[[#This Row],[Customer_ID]], tbl_Customers[Customer_ID], tbl_Customers[Region])</f>
        <v>Midwest</v>
      </c>
      <c r="N171" s="1" t="str" cm="1">
        <f t="array" ref="N171">_xlfn.IFS(
   _xlfn.SINGLE(tbl_Invoices[Plan_ID])="P1","Basic",
   _xlfn.SINGLE(tbl_Invoices[Plan_ID])="P2","Standard",
   _xlfn.SINGLE(tbl_Invoices[Plan_ID])="P3","Premium"
)</f>
        <v>Standard</v>
      </c>
      <c r="O171" s="2">
        <f>IF(tbl_Invoices[[#This Row],[Revenue_Type]]="Churned",0,1)</f>
        <v>1</v>
      </c>
    </row>
    <row r="172" spans="1:15" x14ac:dyDescent="0.25">
      <c r="A172" t="s">
        <v>5966</v>
      </c>
      <c r="B172" t="s">
        <v>962</v>
      </c>
      <c r="C172" t="s">
        <v>2723</v>
      </c>
      <c r="D172" s="1">
        <v>44220</v>
      </c>
      <c r="E172">
        <v>55</v>
      </c>
      <c r="F172" t="b">
        <v>1</v>
      </c>
      <c r="G172" t="s">
        <v>4545</v>
      </c>
      <c r="H172" t="s">
        <v>2031</v>
      </c>
      <c r="I172" s="1">
        <f>DATE(YEAR(tbl_Invoices[[#This Row],[Invoice_Date]]), MONTH(tbl_Invoices[[#This Row],[Invoice_Date]]), DAY(tbl_Invoices[[#This Row],[Invoice_Date]]))</f>
        <v>44220</v>
      </c>
      <c r="J172">
        <f>YEAR(tbl_Invoices[[#This Row],[Invoice_Date]])</f>
        <v>2021</v>
      </c>
      <c r="K172" s="1">
        <f>_xlfn.XLOOKUP(tbl_Invoices[[#This Row],[Customer_ID]], tbl_Customers[Customer_ID], tbl_Customers[Cohort_Month])</f>
        <v>44834</v>
      </c>
      <c r="L172" s="1" t="str">
        <f ca="1">_xlfn.XLOOKUP(tbl_Invoices[[#This Row],[Customer_ID]], tbl_Customers[Customer_ID], tbl_Customers[Age_Group])</f>
        <v>18–24</v>
      </c>
      <c r="M172" s="1" t="str">
        <f>_xlfn.XLOOKUP(tbl_Invoices[[#This Row],[Customer_ID]], tbl_Customers[Customer_ID], tbl_Customers[Region])</f>
        <v>East</v>
      </c>
      <c r="N172" s="1" t="str" cm="1">
        <f t="array" ref="N172">_xlfn.IFS(
   _xlfn.SINGLE(tbl_Invoices[Plan_ID])="P1","Basic",
   _xlfn.SINGLE(tbl_Invoices[Plan_ID])="P2","Standard",
   _xlfn.SINGLE(tbl_Invoices[Plan_ID])="P3","Premium"
)</f>
        <v>Premium</v>
      </c>
      <c r="O172" s="2">
        <f>IF(tbl_Invoices[[#This Row],[Revenue_Type]]="Churned",0,1)</f>
        <v>0</v>
      </c>
    </row>
    <row r="173" spans="1:15" x14ac:dyDescent="0.25">
      <c r="A173" t="s">
        <v>9188</v>
      </c>
      <c r="B173" t="s">
        <v>1007</v>
      </c>
      <c r="C173" t="s">
        <v>3917</v>
      </c>
      <c r="D173" s="1">
        <v>44220</v>
      </c>
      <c r="E173">
        <v>25</v>
      </c>
      <c r="F173" t="b">
        <v>1</v>
      </c>
      <c r="G173" t="s">
        <v>4547</v>
      </c>
      <c r="H173" t="s">
        <v>2034</v>
      </c>
      <c r="I173" s="1">
        <f>DATE(YEAR(tbl_Invoices[[#This Row],[Invoice_Date]]), MONTH(tbl_Invoices[[#This Row],[Invoice_Date]]), DAY(tbl_Invoices[[#This Row],[Invoice_Date]]))</f>
        <v>44220</v>
      </c>
      <c r="J173">
        <f>YEAR(tbl_Invoices[[#This Row],[Invoice_Date]])</f>
        <v>2021</v>
      </c>
      <c r="K173" s="1">
        <f>_xlfn.XLOOKUP(tbl_Invoices[[#This Row],[Customer_ID]], tbl_Customers[Customer_ID], tbl_Customers[Cohort_Month])</f>
        <v>44561</v>
      </c>
      <c r="L173" s="1" t="str">
        <f ca="1">_xlfn.XLOOKUP(tbl_Invoices[[#This Row],[Customer_ID]], tbl_Customers[Customer_ID], tbl_Customers[Age_Group])</f>
        <v>25–34</v>
      </c>
      <c r="M173" s="1" t="str">
        <f>_xlfn.XLOOKUP(tbl_Invoices[[#This Row],[Customer_ID]], tbl_Customers[Customer_ID], tbl_Customers[Region])</f>
        <v>South</v>
      </c>
      <c r="N173" s="1" t="str" cm="1">
        <f t="array" ref="N173">_xlfn.IFS(
   _xlfn.SINGLE(tbl_Invoices[Plan_ID])="P1","Basic",
   _xlfn.SINGLE(tbl_Invoices[Plan_ID])="P2","Standard",
   _xlfn.SINGLE(tbl_Invoices[Plan_ID])="P3","Premium"
)</f>
        <v>Standard</v>
      </c>
      <c r="O173" s="2">
        <f>IF(tbl_Invoices[[#This Row],[Revenue_Type]]="Churned",0,1)</f>
        <v>1</v>
      </c>
    </row>
    <row r="174" spans="1:15" x14ac:dyDescent="0.25">
      <c r="A174" t="s">
        <v>4569</v>
      </c>
      <c r="B174" t="s">
        <v>1107</v>
      </c>
      <c r="C174" t="s">
        <v>3298</v>
      </c>
      <c r="D174" s="1">
        <v>44220</v>
      </c>
      <c r="E174">
        <v>25</v>
      </c>
      <c r="F174" t="b">
        <v>1</v>
      </c>
      <c r="G174" t="s">
        <v>4547</v>
      </c>
      <c r="H174" t="s">
        <v>2034</v>
      </c>
      <c r="I174" s="1">
        <f>DATE(YEAR(tbl_Invoices[[#This Row],[Invoice_Date]]), MONTH(tbl_Invoices[[#This Row],[Invoice_Date]]), DAY(tbl_Invoices[[#This Row],[Invoice_Date]]))</f>
        <v>44220</v>
      </c>
      <c r="J174">
        <f>YEAR(tbl_Invoices[[#This Row],[Invoice_Date]])</f>
        <v>2021</v>
      </c>
      <c r="K174" s="1">
        <f>_xlfn.XLOOKUP(tbl_Invoices[[#This Row],[Customer_ID]], tbl_Customers[Customer_ID], tbl_Customers[Cohort_Month])</f>
        <v>44926</v>
      </c>
      <c r="L174" s="1" t="str">
        <f ca="1">_xlfn.XLOOKUP(tbl_Invoices[[#This Row],[Customer_ID]], tbl_Customers[Customer_ID], tbl_Customers[Age_Group])</f>
        <v>45–54</v>
      </c>
      <c r="M174" s="1" t="str">
        <f>_xlfn.XLOOKUP(tbl_Invoices[[#This Row],[Customer_ID]], tbl_Customers[Customer_ID], tbl_Customers[Region])</f>
        <v>South</v>
      </c>
      <c r="N174" s="1" t="str" cm="1">
        <f t="array" ref="N174">_xlfn.IFS(
   _xlfn.SINGLE(tbl_Invoices[Plan_ID])="P1","Basic",
   _xlfn.SINGLE(tbl_Invoices[Plan_ID])="P2","Standard",
   _xlfn.SINGLE(tbl_Invoices[Plan_ID])="P3","Premium"
)</f>
        <v>Standard</v>
      </c>
      <c r="O174" s="2">
        <f>IF(tbl_Invoices[[#This Row],[Revenue_Type]]="Churned",0,1)</f>
        <v>1</v>
      </c>
    </row>
    <row r="175" spans="1:15" x14ac:dyDescent="0.25">
      <c r="A175" t="s">
        <v>9585</v>
      </c>
      <c r="B175" t="s">
        <v>1232</v>
      </c>
      <c r="C175" t="s">
        <v>2207</v>
      </c>
      <c r="D175" s="1">
        <v>44220</v>
      </c>
      <c r="E175">
        <v>25</v>
      </c>
      <c r="F175" t="b">
        <v>1</v>
      </c>
      <c r="G175" t="s">
        <v>4540</v>
      </c>
      <c r="H175" t="s">
        <v>2034</v>
      </c>
      <c r="I175" s="1">
        <f>DATE(YEAR(tbl_Invoices[[#This Row],[Invoice_Date]]), MONTH(tbl_Invoices[[#This Row],[Invoice_Date]]), DAY(tbl_Invoices[[#This Row],[Invoice_Date]]))</f>
        <v>44220</v>
      </c>
      <c r="J175">
        <f>YEAR(tbl_Invoices[[#This Row],[Invoice_Date]])</f>
        <v>2021</v>
      </c>
      <c r="K175" s="1">
        <f>_xlfn.XLOOKUP(tbl_Invoices[[#This Row],[Customer_ID]], tbl_Customers[Customer_ID], tbl_Customers[Cohort_Month])</f>
        <v>44500</v>
      </c>
      <c r="L175" s="1" t="str">
        <f ca="1">_xlfn.XLOOKUP(tbl_Invoices[[#This Row],[Customer_ID]], tbl_Customers[Customer_ID], tbl_Customers[Age_Group])</f>
        <v>35–44</v>
      </c>
      <c r="M175" s="1" t="str">
        <f>_xlfn.XLOOKUP(tbl_Invoices[[#This Row],[Customer_ID]], tbl_Customers[Customer_ID], tbl_Customers[Region])</f>
        <v>West</v>
      </c>
      <c r="N175" s="1" t="str" cm="1">
        <f t="array" ref="N175">_xlfn.IFS(
   _xlfn.SINGLE(tbl_Invoices[Plan_ID])="P1","Basic",
   _xlfn.SINGLE(tbl_Invoices[Plan_ID])="P2","Standard",
   _xlfn.SINGLE(tbl_Invoices[Plan_ID])="P3","Premium"
)</f>
        <v>Standard</v>
      </c>
      <c r="O175" s="2">
        <f>IF(tbl_Invoices[[#This Row],[Revenue_Type]]="Churned",0,1)</f>
        <v>1</v>
      </c>
    </row>
    <row r="176" spans="1:15" x14ac:dyDescent="0.25">
      <c r="A176" t="s">
        <v>9518</v>
      </c>
      <c r="B176" t="s">
        <v>1391</v>
      </c>
      <c r="C176" t="s">
        <v>3265</v>
      </c>
      <c r="D176" s="1">
        <v>44220</v>
      </c>
      <c r="E176">
        <v>55</v>
      </c>
      <c r="F176" t="b">
        <v>1</v>
      </c>
      <c r="G176" t="s">
        <v>4538</v>
      </c>
      <c r="H176" t="s">
        <v>2031</v>
      </c>
      <c r="I176" s="1">
        <f>DATE(YEAR(tbl_Invoices[[#This Row],[Invoice_Date]]), MONTH(tbl_Invoices[[#This Row],[Invoice_Date]]), DAY(tbl_Invoices[[#This Row],[Invoice_Date]]))</f>
        <v>44220</v>
      </c>
      <c r="J176">
        <f>YEAR(tbl_Invoices[[#This Row],[Invoice_Date]])</f>
        <v>2021</v>
      </c>
      <c r="K176" s="1">
        <f>_xlfn.XLOOKUP(tbl_Invoices[[#This Row],[Customer_ID]], tbl_Customers[Customer_ID], tbl_Customers[Cohort_Month])</f>
        <v>44439</v>
      </c>
      <c r="L176" s="1" t="str">
        <f ca="1">_xlfn.XLOOKUP(tbl_Invoices[[#This Row],[Customer_ID]], tbl_Customers[Customer_ID], tbl_Customers[Age_Group])</f>
        <v>45–54</v>
      </c>
      <c r="M176" s="1" t="str">
        <f>_xlfn.XLOOKUP(tbl_Invoices[[#This Row],[Customer_ID]], tbl_Customers[Customer_ID], tbl_Customers[Region])</f>
        <v>Midwest</v>
      </c>
      <c r="N176" s="1" t="str" cm="1">
        <f t="array" ref="N176">_xlfn.IFS(
   _xlfn.SINGLE(tbl_Invoices[Plan_ID])="P1","Basic",
   _xlfn.SINGLE(tbl_Invoices[Plan_ID])="P2","Standard",
   _xlfn.SINGLE(tbl_Invoices[Plan_ID])="P3","Premium"
)</f>
        <v>Premium</v>
      </c>
      <c r="O176" s="2">
        <f>IF(tbl_Invoices[[#This Row],[Revenue_Type]]="Churned",0,1)</f>
        <v>1</v>
      </c>
    </row>
    <row r="177" spans="1:15" x14ac:dyDescent="0.25">
      <c r="A177" t="s">
        <v>6030</v>
      </c>
      <c r="B177" t="s">
        <v>603</v>
      </c>
      <c r="C177" t="s">
        <v>3152</v>
      </c>
      <c r="D177" s="1">
        <v>44221</v>
      </c>
      <c r="E177">
        <v>55</v>
      </c>
      <c r="F177" t="b">
        <v>1</v>
      </c>
      <c r="G177" t="s">
        <v>4549</v>
      </c>
      <c r="H177" t="s">
        <v>2031</v>
      </c>
      <c r="I177" s="1">
        <f>DATE(YEAR(tbl_Invoices[[#This Row],[Invoice_Date]]), MONTH(tbl_Invoices[[#This Row],[Invoice_Date]]), DAY(tbl_Invoices[[#This Row],[Invoice_Date]]))</f>
        <v>44221</v>
      </c>
      <c r="J177">
        <f>YEAR(tbl_Invoices[[#This Row],[Invoice_Date]])</f>
        <v>2021</v>
      </c>
      <c r="K177" s="1">
        <f>_xlfn.XLOOKUP(tbl_Invoices[[#This Row],[Customer_ID]], tbl_Customers[Customer_ID], tbl_Customers[Cohort_Month])</f>
        <v>44592</v>
      </c>
      <c r="L177" s="1" t="str">
        <f ca="1">_xlfn.XLOOKUP(tbl_Invoices[[#This Row],[Customer_ID]], tbl_Customers[Customer_ID], tbl_Customers[Age_Group])</f>
        <v>55+</v>
      </c>
      <c r="M177" s="1" t="str">
        <f>_xlfn.XLOOKUP(tbl_Invoices[[#This Row],[Customer_ID]], tbl_Customers[Customer_ID], tbl_Customers[Region])</f>
        <v>South</v>
      </c>
      <c r="N177" s="1" t="str" cm="1">
        <f t="array" ref="N177">_xlfn.IFS(
   _xlfn.SINGLE(tbl_Invoices[Plan_ID])="P1","Basic",
   _xlfn.SINGLE(tbl_Invoices[Plan_ID])="P2","Standard",
   _xlfn.SINGLE(tbl_Invoices[Plan_ID])="P3","Premium"
)</f>
        <v>Premium</v>
      </c>
      <c r="O177" s="2">
        <f>IF(tbl_Invoices[[#This Row],[Revenue_Type]]="Churned",0,1)</f>
        <v>1</v>
      </c>
    </row>
    <row r="178" spans="1:15" x14ac:dyDescent="0.25">
      <c r="A178" t="s">
        <v>5686</v>
      </c>
      <c r="B178" t="s">
        <v>930</v>
      </c>
      <c r="C178" t="s">
        <v>3389</v>
      </c>
      <c r="D178" s="1">
        <v>44221</v>
      </c>
      <c r="E178">
        <v>55</v>
      </c>
      <c r="F178" t="b">
        <v>1</v>
      </c>
      <c r="G178" t="s">
        <v>4547</v>
      </c>
      <c r="H178" t="s">
        <v>2031</v>
      </c>
      <c r="I178" s="1">
        <f>DATE(YEAR(tbl_Invoices[[#This Row],[Invoice_Date]]), MONTH(tbl_Invoices[[#This Row],[Invoice_Date]]), DAY(tbl_Invoices[[#This Row],[Invoice_Date]]))</f>
        <v>44221</v>
      </c>
      <c r="J178">
        <f>YEAR(tbl_Invoices[[#This Row],[Invoice_Date]])</f>
        <v>2021</v>
      </c>
      <c r="K178" s="1">
        <f>_xlfn.XLOOKUP(tbl_Invoices[[#This Row],[Customer_ID]], tbl_Customers[Customer_ID], tbl_Customers[Cohort_Month])</f>
        <v>44985</v>
      </c>
      <c r="L178" s="1" t="str">
        <f ca="1">_xlfn.XLOOKUP(tbl_Invoices[[#This Row],[Customer_ID]], tbl_Customers[Customer_ID], tbl_Customers[Age_Group])</f>
        <v>18–24</v>
      </c>
      <c r="M178" s="1" t="str">
        <f>_xlfn.XLOOKUP(tbl_Invoices[[#This Row],[Customer_ID]], tbl_Customers[Customer_ID], tbl_Customers[Region])</f>
        <v>International</v>
      </c>
      <c r="N178" s="1" t="str" cm="1">
        <f t="array" ref="N178">_xlfn.IFS(
   _xlfn.SINGLE(tbl_Invoices[Plan_ID])="P1","Basic",
   _xlfn.SINGLE(tbl_Invoices[Plan_ID])="P2","Standard",
   _xlfn.SINGLE(tbl_Invoices[Plan_ID])="P3","Premium"
)</f>
        <v>Premium</v>
      </c>
      <c r="O178" s="2">
        <f>IF(tbl_Invoices[[#This Row],[Revenue_Type]]="Churned",0,1)</f>
        <v>1</v>
      </c>
    </row>
    <row r="179" spans="1:15" x14ac:dyDescent="0.25">
      <c r="A179" t="s">
        <v>8639</v>
      </c>
      <c r="B179" t="s">
        <v>1464</v>
      </c>
      <c r="C179" t="s">
        <v>3037</v>
      </c>
      <c r="D179" s="1">
        <v>44221</v>
      </c>
      <c r="E179">
        <v>55</v>
      </c>
      <c r="F179" t="b">
        <v>1</v>
      </c>
      <c r="G179" t="s">
        <v>4547</v>
      </c>
      <c r="H179" t="s">
        <v>2031</v>
      </c>
      <c r="I179" s="1">
        <f>DATE(YEAR(tbl_Invoices[[#This Row],[Invoice_Date]]), MONTH(tbl_Invoices[[#This Row],[Invoice_Date]]), DAY(tbl_Invoices[[#This Row],[Invoice_Date]]))</f>
        <v>44221</v>
      </c>
      <c r="J179">
        <f>YEAR(tbl_Invoices[[#This Row],[Invoice_Date]])</f>
        <v>2021</v>
      </c>
      <c r="K179" s="1">
        <f>_xlfn.XLOOKUP(tbl_Invoices[[#This Row],[Customer_ID]], tbl_Customers[Customer_ID], tbl_Customers[Cohort_Month])</f>
        <v>44255</v>
      </c>
      <c r="L179" s="1" t="str">
        <f ca="1">_xlfn.XLOOKUP(tbl_Invoices[[#This Row],[Customer_ID]], tbl_Customers[Customer_ID], tbl_Customers[Age_Group])</f>
        <v>25–34</v>
      </c>
      <c r="M179" s="1" t="str">
        <f>_xlfn.XLOOKUP(tbl_Invoices[[#This Row],[Customer_ID]], tbl_Customers[Customer_ID], tbl_Customers[Region])</f>
        <v>West</v>
      </c>
      <c r="N179" s="1" t="str" cm="1">
        <f t="array" ref="N179">_xlfn.IFS(
   _xlfn.SINGLE(tbl_Invoices[Plan_ID])="P1","Basic",
   _xlfn.SINGLE(tbl_Invoices[Plan_ID])="P2","Standard",
   _xlfn.SINGLE(tbl_Invoices[Plan_ID])="P3","Premium"
)</f>
        <v>Premium</v>
      </c>
      <c r="O179" s="2">
        <f>IF(tbl_Invoices[[#This Row],[Revenue_Type]]="Churned",0,1)</f>
        <v>1</v>
      </c>
    </row>
    <row r="180" spans="1:15" x14ac:dyDescent="0.25">
      <c r="A180" t="s">
        <v>8983</v>
      </c>
      <c r="B180" t="s">
        <v>1993</v>
      </c>
      <c r="C180" t="s">
        <v>2884</v>
      </c>
      <c r="D180" s="1">
        <v>44221</v>
      </c>
      <c r="E180">
        <v>55</v>
      </c>
      <c r="F180" t="b">
        <v>1</v>
      </c>
      <c r="G180" t="s">
        <v>4549</v>
      </c>
      <c r="H180" t="s">
        <v>2031</v>
      </c>
      <c r="I180" s="1">
        <f>DATE(YEAR(tbl_Invoices[[#This Row],[Invoice_Date]]), MONTH(tbl_Invoices[[#This Row],[Invoice_Date]]), DAY(tbl_Invoices[[#This Row],[Invoice_Date]]))</f>
        <v>44221</v>
      </c>
      <c r="J180">
        <f>YEAR(tbl_Invoices[[#This Row],[Invoice_Date]])</f>
        <v>2021</v>
      </c>
      <c r="K180" s="1">
        <f>_xlfn.XLOOKUP(tbl_Invoices[[#This Row],[Customer_ID]], tbl_Customers[Customer_ID], tbl_Customers[Cohort_Month])</f>
        <v>44651</v>
      </c>
      <c r="L180" s="1" t="str">
        <f ca="1">_xlfn.XLOOKUP(tbl_Invoices[[#This Row],[Customer_ID]], tbl_Customers[Customer_ID], tbl_Customers[Age_Group])</f>
        <v>45–54</v>
      </c>
      <c r="M180" s="1" t="str">
        <f>_xlfn.XLOOKUP(tbl_Invoices[[#This Row],[Customer_ID]], tbl_Customers[Customer_ID], tbl_Customers[Region])</f>
        <v>International</v>
      </c>
      <c r="N180" s="1" t="str" cm="1">
        <f t="array" ref="N180">_xlfn.IFS(
   _xlfn.SINGLE(tbl_Invoices[Plan_ID])="P1","Basic",
   _xlfn.SINGLE(tbl_Invoices[Plan_ID])="P2","Standard",
   _xlfn.SINGLE(tbl_Invoices[Plan_ID])="P3","Premium"
)</f>
        <v>Premium</v>
      </c>
      <c r="O180" s="2">
        <f>IF(tbl_Invoices[[#This Row],[Revenue_Type]]="Churned",0,1)</f>
        <v>1</v>
      </c>
    </row>
    <row r="181" spans="1:15" x14ac:dyDescent="0.25">
      <c r="A181" t="s">
        <v>6968</v>
      </c>
      <c r="B181" t="s">
        <v>1999</v>
      </c>
      <c r="C181" t="s">
        <v>4443</v>
      </c>
      <c r="D181" s="1">
        <v>44221</v>
      </c>
      <c r="E181">
        <v>25</v>
      </c>
      <c r="F181" t="b">
        <v>1</v>
      </c>
      <c r="G181" t="s">
        <v>4549</v>
      </c>
      <c r="H181" t="s">
        <v>2034</v>
      </c>
      <c r="I181" s="1">
        <f>DATE(YEAR(tbl_Invoices[[#This Row],[Invoice_Date]]), MONTH(tbl_Invoices[[#This Row],[Invoice_Date]]), DAY(tbl_Invoices[[#This Row],[Invoice_Date]]))</f>
        <v>44221</v>
      </c>
      <c r="J181">
        <f>YEAR(tbl_Invoices[[#This Row],[Invoice_Date]])</f>
        <v>2021</v>
      </c>
      <c r="K181" s="1">
        <f>_xlfn.XLOOKUP(tbl_Invoices[[#This Row],[Customer_ID]], tbl_Customers[Customer_ID], tbl_Customers[Cohort_Month])</f>
        <v>44834</v>
      </c>
      <c r="L181" s="1" t="str">
        <f ca="1">_xlfn.XLOOKUP(tbl_Invoices[[#This Row],[Customer_ID]], tbl_Customers[Customer_ID], tbl_Customers[Age_Group])</f>
        <v>45–54</v>
      </c>
      <c r="M181" s="1" t="str">
        <f>_xlfn.XLOOKUP(tbl_Invoices[[#This Row],[Customer_ID]], tbl_Customers[Customer_ID], tbl_Customers[Region])</f>
        <v>South</v>
      </c>
      <c r="N181" s="1" t="str" cm="1">
        <f t="array" ref="N181">_xlfn.IFS(
   _xlfn.SINGLE(tbl_Invoices[Plan_ID])="P1","Basic",
   _xlfn.SINGLE(tbl_Invoices[Plan_ID])="P2","Standard",
   _xlfn.SINGLE(tbl_Invoices[Plan_ID])="P3","Premium"
)</f>
        <v>Standard</v>
      </c>
      <c r="O181" s="2">
        <f>IF(tbl_Invoices[[#This Row],[Revenue_Type]]="Churned",0,1)</f>
        <v>1</v>
      </c>
    </row>
    <row r="182" spans="1:15" x14ac:dyDescent="0.25">
      <c r="A182" t="s">
        <v>6011</v>
      </c>
      <c r="B182" t="s">
        <v>311</v>
      </c>
      <c r="C182" t="s">
        <v>2739</v>
      </c>
      <c r="D182" s="1">
        <v>44222</v>
      </c>
      <c r="E182">
        <v>25</v>
      </c>
      <c r="F182" t="b">
        <v>1</v>
      </c>
      <c r="G182" t="s">
        <v>4545</v>
      </c>
      <c r="H182" t="s">
        <v>2034</v>
      </c>
      <c r="I182" s="1">
        <f>DATE(YEAR(tbl_Invoices[[#This Row],[Invoice_Date]]), MONTH(tbl_Invoices[[#This Row],[Invoice_Date]]), DAY(tbl_Invoices[[#This Row],[Invoice_Date]]))</f>
        <v>44222</v>
      </c>
      <c r="J182">
        <f>YEAR(tbl_Invoices[[#This Row],[Invoice_Date]])</f>
        <v>2021</v>
      </c>
      <c r="K182" s="1">
        <f>_xlfn.XLOOKUP(tbl_Invoices[[#This Row],[Customer_ID]], tbl_Customers[Customer_ID], tbl_Customers[Cohort_Month])</f>
        <v>45077</v>
      </c>
      <c r="L182" s="1" t="str">
        <f ca="1">_xlfn.XLOOKUP(tbl_Invoices[[#This Row],[Customer_ID]], tbl_Customers[Customer_ID], tbl_Customers[Age_Group])</f>
        <v>25–34</v>
      </c>
      <c r="M182" s="1" t="str">
        <f>_xlfn.XLOOKUP(tbl_Invoices[[#This Row],[Customer_ID]], tbl_Customers[Customer_ID], tbl_Customers[Region])</f>
        <v>International</v>
      </c>
      <c r="N182" s="1" t="str" cm="1">
        <f t="array" ref="N182">_xlfn.IFS(
   _xlfn.SINGLE(tbl_Invoices[Plan_ID])="P1","Basic",
   _xlfn.SINGLE(tbl_Invoices[Plan_ID])="P2","Standard",
   _xlfn.SINGLE(tbl_Invoices[Plan_ID])="P3","Premium"
)</f>
        <v>Standard</v>
      </c>
      <c r="O182" s="2">
        <f>IF(tbl_Invoices[[#This Row],[Revenue_Type]]="Churned",0,1)</f>
        <v>0</v>
      </c>
    </row>
    <row r="183" spans="1:15" x14ac:dyDescent="0.25">
      <c r="A183" t="s">
        <v>10415</v>
      </c>
      <c r="B183" t="s">
        <v>507</v>
      </c>
      <c r="C183" t="s">
        <v>2696</v>
      </c>
      <c r="D183" s="1">
        <v>44222</v>
      </c>
      <c r="E183">
        <v>25</v>
      </c>
      <c r="F183" t="b">
        <v>1</v>
      </c>
      <c r="G183" t="s">
        <v>4549</v>
      </c>
      <c r="H183" t="s">
        <v>2034</v>
      </c>
      <c r="I183" s="1">
        <f>DATE(YEAR(tbl_Invoices[[#This Row],[Invoice_Date]]), MONTH(tbl_Invoices[[#This Row],[Invoice_Date]]), DAY(tbl_Invoices[[#This Row],[Invoice_Date]]))</f>
        <v>44222</v>
      </c>
      <c r="J183">
        <f>YEAR(tbl_Invoices[[#This Row],[Invoice_Date]])</f>
        <v>2021</v>
      </c>
      <c r="K183" s="1">
        <f>_xlfn.XLOOKUP(tbl_Invoices[[#This Row],[Customer_ID]], tbl_Customers[Customer_ID], tbl_Customers[Cohort_Month])</f>
        <v>44957</v>
      </c>
      <c r="L183" s="1" t="str">
        <f ca="1">_xlfn.XLOOKUP(tbl_Invoices[[#This Row],[Customer_ID]], tbl_Customers[Customer_ID], tbl_Customers[Age_Group])</f>
        <v>35–44</v>
      </c>
      <c r="M183" s="1" t="str">
        <f>_xlfn.XLOOKUP(tbl_Invoices[[#This Row],[Customer_ID]], tbl_Customers[Customer_ID], tbl_Customers[Region])</f>
        <v>South</v>
      </c>
      <c r="N183" s="1" t="str" cm="1">
        <f t="array" ref="N183">_xlfn.IFS(
   _xlfn.SINGLE(tbl_Invoices[Plan_ID])="P1","Basic",
   _xlfn.SINGLE(tbl_Invoices[Plan_ID])="P2","Standard",
   _xlfn.SINGLE(tbl_Invoices[Plan_ID])="P3","Premium"
)</f>
        <v>Standard</v>
      </c>
      <c r="O183" s="2">
        <f>IF(tbl_Invoices[[#This Row],[Revenue_Type]]="Churned",0,1)</f>
        <v>1</v>
      </c>
    </row>
    <row r="184" spans="1:15" x14ac:dyDescent="0.25">
      <c r="A184" t="s">
        <v>5631</v>
      </c>
      <c r="B184" t="s">
        <v>633</v>
      </c>
      <c r="C184" t="s">
        <v>2817</v>
      </c>
      <c r="D184" s="1">
        <v>44222</v>
      </c>
      <c r="E184">
        <v>55</v>
      </c>
      <c r="F184" t="b">
        <v>1</v>
      </c>
      <c r="G184" t="s">
        <v>4545</v>
      </c>
      <c r="H184" t="s">
        <v>2031</v>
      </c>
      <c r="I184" s="1">
        <f>DATE(YEAR(tbl_Invoices[[#This Row],[Invoice_Date]]), MONTH(tbl_Invoices[[#This Row],[Invoice_Date]]), DAY(tbl_Invoices[[#This Row],[Invoice_Date]]))</f>
        <v>44222</v>
      </c>
      <c r="J184">
        <f>YEAR(tbl_Invoices[[#This Row],[Invoice_Date]])</f>
        <v>2021</v>
      </c>
      <c r="K184" s="1">
        <f>_xlfn.XLOOKUP(tbl_Invoices[[#This Row],[Customer_ID]], tbl_Customers[Customer_ID], tbl_Customers[Cohort_Month])</f>
        <v>44895</v>
      </c>
      <c r="L184" s="1" t="str">
        <f ca="1">_xlfn.XLOOKUP(tbl_Invoices[[#This Row],[Customer_ID]], tbl_Customers[Customer_ID], tbl_Customers[Age_Group])</f>
        <v>45–54</v>
      </c>
      <c r="M184" s="1" t="str">
        <f>_xlfn.XLOOKUP(tbl_Invoices[[#This Row],[Customer_ID]], tbl_Customers[Customer_ID], tbl_Customers[Region])</f>
        <v>West</v>
      </c>
      <c r="N184" s="1" t="str" cm="1">
        <f t="array" ref="N184">_xlfn.IFS(
   _xlfn.SINGLE(tbl_Invoices[Plan_ID])="P1","Basic",
   _xlfn.SINGLE(tbl_Invoices[Plan_ID])="P2","Standard",
   _xlfn.SINGLE(tbl_Invoices[Plan_ID])="P3","Premium"
)</f>
        <v>Premium</v>
      </c>
      <c r="O184" s="2">
        <f>IF(tbl_Invoices[[#This Row],[Revenue_Type]]="Churned",0,1)</f>
        <v>0</v>
      </c>
    </row>
    <row r="185" spans="1:15" x14ac:dyDescent="0.25">
      <c r="A185" t="s">
        <v>6413</v>
      </c>
      <c r="B185" t="s">
        <v>754</v>
      </c>
      <c r="C185" t="s">
        <v>3878</v>
      </c>
      <c r="D185" s="1">
        <v>44222</v>
      </c>
      <c r="E185">
        <v>25</v>
      </c>
      <c r="F185" t="b">
        <v>1</v>
      </c>
      <c r="G185" t="s">
        <v>4540</v>
      </c>
      <c r="H185" t="s">
        <v>2034</v>
      </c>
      <c r="I185" s="1">
        <f>DATE(YEAR(tbl_Invoices[[#This Row],[Invoice_Date]]), MONTH(tbl_Invoices[[#This Row],[Invoice_Date]]), DAY(tbl_Invoices[[#This Row],[Invoice_Date]]))</f>
        <v>44222</v>
      </c>
      <c r="J185">
        <f>YEAR(tbl_Invoices[[#This Row],[Invoice_Date]])</f>
        <v>2021</v>
      </c>
      <c r="K185" s="1">
        <f>_xlfn.XLOOKUP(tbl_Invoices[[#This Row],[Customer_ID]], tbl_Customers[Customer_ID], tbl_Customers[Cohort_Month])</f>
        <v>44286</v>
      </c>
      <c r="L185" s="1" t="str">
        <f ca="1">_xlfn.XLOOKUP(tbl_Invoices[[#This Row],[Customer_ID]], tbl_Customers[Customer_ID], tbl_Customers[Age_Group])</f>
        <v>35–44</v>
      </c>
      <c r="M185" s="1" t="str">
        <f>_xlfn.XLOOKUP(tbl_Invoices[[#This Row],[Customer_ID]], tbl_Customers[Customer_ID], tbl_Customers[Region])</f>
        <v>South</v>
      </c>
      <c r="N185" s="1" t="str" cm="1">
        <f t="array" ref="N185">_xlfn.IFS(
   _xlfn.SINGLE(tbl_Invoices[Plan_ID])="P1","Basic",
   _xlfn.SINGLE(tbl_Invoices[Plan_ID])="P2","Standard",
   _xlfn.SINGLE(tbl_Invoices[Plan_ID])="P3","Premium"
)</f>
        <v>Standard</v>
      </c>
      <c r="O185" s="2">
        <f>IF(tbl_Invoices[[#This Row],[Revenue_Type]]="Churned",0,1)</f>
        <v>1</v>
      </c>
    </row>
    <row r="186" spans="1:15" x14ac:dyDescent="0.25">
      <c r="A186" t="s">
        <v>9487</v>
      </c>
      <c r="B186" t="s">
        <v>861</v>
      </c>
      <c r="C186" t="s">
        <v>2450</v>
      </c>
      <c r="D186" s="1">
        <v>44222</v>
      </c>
      <c r="E186">
        <v>12</v>
      </c>
      <c r="F186" t="b">
        <v>1</v>
      </c>
      <c r="G186" t="s">
        <v>4545</v>
      </c>
      <c r="H186" t="s">
        <v>2027</v>
      </c>
      <c r="I186" s="1">
        <f>DATE(YEAR(tbl_Invoices[[#This Row],[Invoice_Date]]), MONTH(tbl_Invoices[[#This Row],[Invoice_Date]]), DAY(tbl_Invoices[[#This Row],[Invoice_Date]]))</f>
        <v>44222</v>
      </c>
      <c r="J186">
        <f>YEAR(tbl_Invoices[[#This Row],[Invoice_Date]])</f>
        <v>2021</v>
      </c>
      <c r="K186" s="1">
        <f>_xlfn.XLOOKUP(tbl_Invoices[[#This Row],[Customer_ID]], tbl_Customers[Customer_ID], tbl_Customers[Cohort_Month])</f>
        <v>44592</v>
      </c>
      <c r="L186" s="1" t="str">
        <f ca="1">_xlfn.XLOOKUP(tbl_Invoices[[#This Row],[Customer_ID]], tbl_Customers[Customer_ID], tbl_Customers[Age_Group])</f>
        <v>35–44</v>
      </c>
      <c r="M186" s="1" t="str">
        <f>_xlfn.XLOOKUP(tbl_Invoices[[#This Row],[Customer_ID]], tbl_Customers[Customer_ID], tbl_Customers[Region])</f>
        <v>East</v>
      </c>
      <c r="N186" s="1" t="str" cm="1">
        <f t="array" ref="N186">_xlfn.IFS(
   _xlfn.SINGLE(tbl_Invoices[Plan_ID])="P1","Basic",
   _xlfn.SINGLE(tbl_Invoices[Plan_ID])="P2","Standard",
   _xlfn.SINGLE(tbl_Invoices[Plan_ID])="P3","Premium"
)</f>
        <v>Basic</v>
      </c>
      <c r="O186" s="2">
        <f>IF(tbl_Invoices[[#This Row],[Revenue_Type]]="Churned",0,1)</f>
        <v>0</v>
      </c>
    </row>
    <row r="187" spans="1:15" x14ac:dyDescent="0.25">
      <c r="A187" t="s">
        <v>7866</v>
      </c>
      <c r="B187" t="s">
        <v>166</v>
      </c>
      <c r="C187" t="s">
        <v>3791</v>
      </c>
      <c r="D187" s="1">
        <v>44223</v>
      </c>
      <c r="E187">
        <v>12</v>
      </c>
      <c r="F187" t="b">
        <v>1</v>
      </c>
      <c r="G187" t="s">
        <v>4549</v>
      </c>
      <c r="H187" t="s">
        <v>2027</v>
      </c>
      <c r="I187" s="1">
        <f>DATE(YEAR(tbl_Invoices[[#This Row],[Invoice_Date]]), MONTH(tbl_Invoices[[#This Row],[Invoice_Date]]), DAY(tbl_Invoices[[#This Row],[Invoice_Date]]))</f>
        <v>44223</v>
      </c>
      <c r="J187">
        <f>YEAR(tbl_Invoices[[#This Row],[Invoice_Date]])</f>
        <v>2021</v>
      </c>
      <c r="K187" s="1">
        <f>_xlfn.XLOOKUP(tbl_Invoices[[#This Row],[Customer_ID]], tbl_Customers[Customer_ID], tbl_Customers[Cohort_Month])</f>
        <v>44773</v>
      </c>
      <c r="L187" s="1" t="str">
        <f ca="1">_xlfn.XLOOKUP(tbl_Invoices[[#This Row],[Customer_ID]], tbl_Customers[Customer_ID], tbl_Customers[Age_Group])</f>
        <v>25–34</v>
      </c>
      <c r="M187" s="1" t="str">
        <f>_xlfn.XLOOKUP(tbl_Invoices[[#This Row],[Customer_ID]], tbl_Customers[Customer_ID], tbl_Customers[Region])</f>
        <v>East</v>
      </c>
      <c r="N187" s="1" t="str" cm="1">
        <f t="array" ref="N187">_xlfn.IFS(
   _xlfn.SINGLE(tbl_Invoices[Plan_ID])="P1","Basic",
   _xlfn.SINGLE(tbl_Invoices[Plan_ID])="P2","Standard",
   _xlfn.SINGLE(tbl_Invoices[Plan_ID])="P3","Premium"
)</f>
        <v>Basic</v>
      </c>
      <c r="O187" s="2">
        <f>IF(tbl_Invoices[[#This Row],[Revenue_Type]]="Churned",0,1)</f>
        <v>1</v>
      </c>
    </row>
    <row r="188" spans="1:15" x14ac:dyDescent="0.25">
      <c r="A188" t="s">
        <v>6111</v>
      </c>
      <c r="B188" t="s">
        <v>201</v>
      </c>
      <c r="C188" t="s">
        <v>2308</v>
      </c>
      <c r="D188" s="1">
        <v>44223</v>
      </c>
      <c r="E188">
        <v>25</v>
      </c>
      <c r="F188" t="b">
        <v>1</v>
      </c>
      <c r="G188" t="s">
        <v>4538</v>
      </c>
      <c r="H188" t="s">
        <v>2034</v>
      </c>
      <c r="I188" s="1">
        <f>DATE(YEAR(tbl_Invoices[[#This Row],[Invoice_Date]]), MONTH(tbl_Invoices[[#This Row],[Invoice_Date]]), DAY(tbl_Invoices[[#This Row],[Invoice_Date]]))</f>
        <v>44223</v>
      </c>
      <c r="J188">
        <f>YEAR(tbl_Invoices[[#This Row],[Invoice_Date]])</f>
        <v>2021</v>
      </c>
      <c r="K188" s="1">
        <f>_xlfn.XLOOKUP(tbl_Invoices[[#This Row],[Customer_ID]], tbl_Customers[Customer_ID], tbl_Customers[Cohort_Month])</f>
        <v>44895</v>
      </c>
      <c r="L188" s="1" t="str">
        <f ca="1">_xlfn.XLOOKUP(tbl_Invoices[[#This Row],[Customer_ID]], tbl_Customers[Customer_ID], tbl_Customers[Age_Group])</f>
        <v>55+</v>
      </c>
      <c r="M188" s="1" t="str">
        <f>_xlfn.XLOOKUP(tbl_Invoices[[#This Row],[Customer_ID]], tbl_Customers[Customer_ID], tbl_Customers[Region])</f>
        <v>West</v>
      </c>
      <c r="N188" s="1" t="str" cm="1">
        <f t="array" ref="N188">_xlfn.IFS(
   _xlfn.SINGLE(tbl_Invoices[Plan_ID])="P1","Basic",
   _xlfn.SINGLE(tbl_Invoices[Plan_ID])="P2","Standard",
   _xlfn.SINGLE(tbl_Invoices[Plan_ID])="P3","Premium"
)</f>
        <v>Standard</v>
      </c>
      <c r="O188" s="2">
        <f>IF(tbl_Invoices[[#This Row],[Revenue_Type]]="Churned",0,1)</f>
        <v>1</v>
      </c>
    </row>
    <row r="189" spans="1:15" x14ac:dyDescent="0.25">
      <c r="A189" t="s">
        <v>7321</v>
      </c>
      <c r="B189" t="s">
        <v>214</v>
      </c>
      <c r="C189" t="s">
        <v>3782</v>
      </c>
      <c r="D189" s="1">
        <v>44223</v>
      </c>
      <c r="E189">
        <v>25</v>
      </c>
      <c r="F189" t="b">
        <v>1</v>
      </c>
      <c r="G189" t="s">
        <v>4540</v>
      </c>
      <c r="H189" t="s">
        <v>2034</v>
      </c>
      <c r="I189" s="1">
        <f>DATE(YEAR(tbl_Invoices[[#This Row],[Invoice_Date]]), MONTH(tbl_Invoices[[#This Row],[Invoice_Date]]), DAY(tbl_Invoices[[#This Row],[Invoice_Date]]))</f>
        <v>44223</v>
      </c>
      <c r="J189">
        <f>YEAR(tbl_Invoices[[#This Row],[Invoice_Date]])</f>
        <v>2021</v>
      </c>
      <c r="K189" s="1">
        <f>_xlfn.XLOOKUP(tbl_Invoices[[#This Row],[Customer_ID]], tbl_Customers[Customer_ID], tbl_Customers[Cohort_Month])</f>
        <v>44377</v>
      </c>
      <c r="L189" s="1" t="str">
        <f ca="1">_xlfn.XLOOKUP(tbl_Invoices[[#This Row],[Customer_ID]], tbl_Customers[Customer_ID], tbl_Customers[Age_Group])</f>
        <v>35–44</v>
      </c>
      <c r="M189" s="1" t="str">
        <f>_xlfn.XLOOKUP(tbl_Invoices[[#This Row],[Customer_ID]], tbl_Customers[Customer_ID], tbl_Customers[Region])</f>
        <v>South</v>
      </c>
      <c r="N189" s="1" t="str" cm="1">
        <f t="array" ref="N189">_xlfn.IFS(
   _xlfn.SINGLE(tbl_Invoices[Plan_ID])="P1","Basic",
   _xlfn.SINGLE(tbl_Invoices[Plan_ID])="P2","Standard",
   _xlfn.SINGLE(tbl_Invoices[Plan_ID])="P3","Premium"
)</f>
        <v>Standard</v>
      </c>
      <c r="O189" s="2">
        <f>IF(tbl_Invoices[[#This Row],[Revenue_Type]]="Churned",0,1)</f>
        <v>1</v>
      </c>
    </row>
    <row r="190" spans="1:15" x14ac:dyDescent="0.25">
      <c r="A190" t="s">
        <v>9473</v>
      </c>
      <c r="B190" t="s">
        <v>576</v>
      </c>
      <c r="C190" t="s">
        <v>2913</v>
      </c>
      <c r="D190" s="1">
        <v>44223</v>
      </c>
      <c r="E190">
        <v>25</v>
      </c>
      <c r="F190" t="b">
        <v>1</v>
      </c>
      <c r="G190" t="s">
        <v>4540</v>
      </c>
      <c r="H190" t="s">
        <v>2034</v>
      </c>
      <c r="I190" s="1">
        <f>DATE(YEAR(tbl_Invoices[[#This Row],[Invoice_Date]]), MONTH(tbl_Invoices[[#This Row],[Invoice_Date]]), DAY(tbl_Invoices[[#This Row],[Invoice_Date]]))</f>
        <v>44223</v>
      </c>
      <c r="J190">
        <f>YEAR(tbl_Invoices[[#This Row],[Invoice_Date]])</f>
        <v>2021</v>
      </c>
      <c r="K190" s="1">
        <f>_xlfn.XLOOKUP(tbl_Invoices[[#This Row],[Customer_ID]], tbl_Customers[Customer_ID], tbl_Customers[Cohort_Month])</f>
        <v>44834</v>
      </c>
      <c r="L190" s="1" t="str">
        <f ca="1">_xlfn.XLOOKUP(tbl_Invoices[[#This Row],[Customer_ID]], tbl_Customers[Customer_ID], tbl_Customers[Age_Group])</f>
        <v>35–44</v>
      </c>
      <c r="M190" s="1" t="str">
        <f>_xlfn.XLOOKUP(tbl_Invoices[[#This Row],[Customer_ID]], tbl_Customers[Customer_ID], tbl_Customers[Region])</f>
        <v>Midwest</v>
      </c>
      <c r="N190" s="1" t="str" cm="1">
        <f t="array" ref="N190">_xlfn.IFS(
   _xlfn.SINGLE(tbl_Invoices[Plan_ID])="P1","Basic",
   _xlfn.SINGLE(tbl_Invoices[Plan_ID])="P2","Standard",
   _xlfn.SINGLE(tbl_Invoices[Plan_ID])="P3","Premium"
)</f>
        <v>Standard</v>
      </c>
      <c r="O190" s="2">
        <f>IF(tbl_Invoices[[#This Row],[Revenue_Type]]="Churned",0,1)</f>
        <v>1</v>
      </c>
    </row>
    <row r="191" spans="1:15" x14ac:dyDescent="0.25">
      <c r="A191" t="s">
        <v>8807</v>
      </c>
      <c r="B191" t="s">
        <v>1569</v>
      </c>
      <c r="C191" t="s">
        <v>3655</v>
      </c>
      <c r="D191" s="1">
        <v>44223</v>
      </c>
      <c r="E191">
        <v>25</v>
      </c>
      <c r="F191" t="b">
        <v>1</v>
      </c>
      <c r="G191" t="s">
        <v>4540</v>
      </c>
      <c r="H191" t="s">
        <v>2034</v>
      </c>
      <c r="I191" s="1">
        <f>DATE(YEAR(tbl_Invoices[[#This Row],[Invoice_Date]]), MONTH(tbl_Invoices[[#This Row],[Invoice_Date]]), DAY(tbl_Invoices[[#This Row],[Invoice_Date]]))</f>
        <v>44223</v>
      </c>
      <c r="J191">
        <f>YEAR(tbl_Invoices[[#This Row],[Invoice_Date]])</f>
        <v>2021</v>
      </c>
      <c r="K191" s="1">
        <f>_xlfn.XLOOKUP(tbl_Invoices[[#This Row],[Customer_ID]], tbl_Customers[Customer_ID], tbl_Customers[Cohort_Month])</f>
        <v>44712</v>
      </c>
      <c r="L191" s="1" t="str">
        <f ca="1">_xlfn.XLOOKUP(tbl_Invoices[[#This Row],[Customer_ID]], tbl_Customers[Customer_ID], tbl_Customers[Age_Group])</f>
        <v>45–54</v>
      </c>
      <c r="M191" s="1" t="str">
        <f>_xlfn.XLOOKUP(tbl_Invoices[[#This Row],[Customer_ID]], tbl_Customers[Customer_ID], tbl_Customers[Region])</f>
        <v>Midwest</v>
      </c>
      <c r="N191" s="1" t="str" cm="1">
        <f t="array" ref="N191">_xlfn.IFS(
   _xlfn.SINGLE(tbl_Invoices[Plan_ID])="P1","Basic",
   _xlfn.SINGLE(tbl_Invoices[Plan_ID])="P2","Standard",
   _xlfn.SINGLE(tbl_Invoices[Plan_ID])="P3","Premium"
)</f>
        <v>Standard</v>
      </c>
      <c r="O191" s="2">
        <f>IF(tbl_Invoices[[#This Row],[Revenue_Type]]="Churned",0,1)</f>
        <v>1</v>
      </c>
    </row>
    <row r="192" spans="1:15" x14ac:dyDescent="0.25">
      <c r="A192" t="s">
        <v>4799</v>
      </c>
      <c r="B192" t="s">
        <v>1907</v>
      </c>
      <c r="C192" t="s">
        <v>2102</v>
      </c>
      <c r="D192" s="1">
        <v>44223</v>
      </c>
      <c r="E192">
        <v>12</v>
      </c>
      <c r="F192" t="b">
        <v>1</v>
      </c>
      <c r="G192" t="s">
        <v>4540</v>
      </c>
      <c r="H192" t="s">
        <v>2027</v>
      </c>
      <c r="I192" s="1">
        <f>DATE(YEAR(tbl_Invoices[[#This Row],[Invoice_Date]]), MONTH(tbl_Invoices[[#This Row],[Invoice_Date]]), DAY(tbl_Invoices[[#This Row],[Invoice_Date]]))</f>
        <v>44223</v>
      </c>
      <c r="J192">
        <f>YEAR(tbl_Invoices[[#This Row],[Invoice_Date]])</f>
        <v>2021</v>
      </c>
      <c r="K192" s="1">
        <f>_xlfn.XLOOKUP(tbl_Invoices[[#This Row],[Customer_ID]], tbl_Customers[Customer_ID], tbl_Customers[Cohort_Month])</f>
        <v>44316</v>
      </c>
      <c r="L192" s="1" t="str">
        <f ca="1">_xlfn.XLOOKUP(tbl_Invoices[[#This Row],[Customer_ID]], tbl_Customers[Customer_ID], tbl_Customers[Age_Group])</f>
        <v>45–54</v>
      </c>
      <c r="M192" s="1" t="str">
        <f>_xlfn.XLOOKUP(tbl_Invoices[[#This Row],[Customer_ID]], tbl_Customers[Customer_ID], tbl_Customers[Region])</f>
        <v>International</v>
      </c>
      <c r="N192" s="1" t="str" cm="1">
        <f t="array" ref="N192">_xlfn.IFS(
   _xlfn.SINGLE(tbl_Invoices[Plan_ID])="P1","Basic",
   _xlfn.SINGLE(tbl_Invoices[Plan_ID])="P2","Standard",
   _xlfn.SINGLE(tbl_Invoices[Plan_ID])="P3","Premium"
)</f>
        <v>Basic</v>
      </c>
      <c r="O192" s="2">
        <f>IF(tbl_Invoices[[#This Row],[Revenue_Type]]="Churned",0,1)</f>
        <v>1</v>
      </c>
    </row>
    <row r="193" spans="1:15" x14ac:dyDescent="0.25">
      <c r="A193" t="s">
        <v>9414</v>
      </c>
      <c r="B193" t="s">
        <v>1932</v>
      </c>
      <c r="C193" t="s">
        <v>2513</v>
      </c>
      <c r="D193" s="1">
        <v>44223</v>
      </c>
      <c r="E193">
        <v>55</v>
      </c>
      <c r="F193" t="b">
        <v>1</v>
      </c>
      <c r="G193" t="s">
        <v>4547</v>
      </c>
      <c r="H193" t="s">
        <v>2031</v>
      </c>
      <c r="I193" s="1">
        <f>DATE(YEAR(tbl_Invoices[[#This Row],[Invoice_Date]]), MONTH(tbl_Invoices[[#This Row],[Invoice_Date]]), DAY(tbl_Invoices[[#This Row],[Invoice_Date]]))</f>
        <v>44223</v>
      </c>
      <c r="J193">
        <f>YEAR(tbl_Invoices[[#This Row],[Invoice_Date]])</f>
        <v>2021</v>
      </c>
      <c r="K193" s="1">
        <f>_xlfn.XLOOKUP(tbl_Invoices[[#This Row],[Customer_ID]], tbl_Customers[Customer_ID], tbl_Customers[Cohort_Month])</f>
        <v>44651</v>
      </c>
      <c r="L193" s="1" t="str">
        <f ca="1">_xlfn.XLOOKUP(tbl_Invoices[[#This Row],[Customer_ID]], tbl_Customers[Customer_ID], tbl_Customers[Age_Group])</f>
        <v>55+</v>
      </c>
      <c r="M193" s="1" t="str">
        <f>_xlfn.XLOOKUP(tbl_Invoices[[#This Row],[Customer_ID]], tbl_Customers[Customer_ID], tbl_Customers[Region])</f>
        <v>East</v>
      </c>
      <c r="N193" s="1" t="str" cm="1">
        <f t="array" ref="N193">_xlfn.IFS(
   _xlfn.SINGLE(tbl_Invoices[Plan_ID])="P1","Basic",
   _xlfn.SINGLE(tbl_Invoices[Plan_ID])="P2","Standard",
   _xlfn.SINGLE(tbl_Invoices[Plan_ID])="P3","Premium"
)</f>
        <v>Premium</v>
      </c>
      <c r="O193" s="2">
        <f>IF(tbl_Invoices[[#This Row],[Revenue_Type]]="Churned",0,1)</f>
        <v>1</v>
      </c>
    </row>
    <row r="194" spans="1:15" x14ac:dyDescent="0.25">
      <c r="A194" t="s">
        <v>5712</v>
      </c>
      <c r="B194" t="s">
        <v>569</v>
      </c>
      <c r="C194" t="s">
        <v>3592</v>
      </c>
      <c r="D194" s="1">
        <v>44224</v>
      </c>
      <c r="E194">
        <v>55</v>
      </c>
      <c r="F194" t="b">
        <v>1</v>
      </c>
      <c r="G194" t="s">
        <v>4540</v>
      </c>
      <c r="H194" t="s">
        <v>2031</v>
      </c>
      <c r="I194" s="1">
        <f>DATE(YEAR(tbl_Invoices[[#This Row],[Invoice_Date]]), MONTH(tbl_Invoices[[#This Row],[Invoice_Date]]), DAY(tbl_Invoices[[#This Row],[Invoice_Date]]))</f>
        <v>44224</v>
      </c>
      <c r="J194">
        <f>YEAR(tbl_Invoices[[#This Row],[Invoice_Date]])</f>
        <v>2021</v>
      </c>
      <c r="K194" s="1">
        <f>_xlfn.XLOOKUP(tbl_Invoices[[#This Row],[Customer_ID]], tbl_Customers[Customer_ID], tbl_Customers[Cohort_Month])</f>
        <v>44895</v>
      </c>
      <c r="L194" s="1" t="str">
        <f ca="1">_xlfn.XLOOKUP(tbl_Invoices[[#This Row],[Customer_ID]], tbl_Customers[Customer_ID], tbl_Customers[Age_Group])</f>
        <v>45–54</v>
      </c>
      <c r="M194" s="1" t="str">
        <f>_xlfn.XLOOKUP(tbl_Invoices[[#This Row],[Customer_ID]], tbl_Customers[Customer_ID], tbl_Customers[Region])</f>
        <v>East</v>
      </c>
      <c r="N194" s="1" t="str" cm="1">
        <f t="array" ref="N194">_xlfn.IFS(
   _xlfn.SINGLE(tbl_Invoices[Plan_ID])="P1","Basic",
   _xlfn.SINGLE(tbl_Invoices[Plan_ID])="P2","Standard",
   _xlfn.SINGLE(tbl_Invoices[Plan_ID])="P3","Premium"
)</f>
        <v>Premium</v>
      </c>
      <c r="O194" s="2">
        <f>IF(tbl_Invoices[[#This Row],[Revenue_Type]]="Churned",0,1)</f>
        <v>1</v>
      </c>
    </row>
    <row r="195" spans="1:15" x14ac:dyDescent="0.25">
      <c r="A195" t="s">
        <v>10320</v>
      </c>
      <c r="B195" t="s">
        <v>784</v>
      </c>
      <c r="C195" t="s">
        <v>4486</v>
      </c>
      <c r="D195" s="1">
        <v>44224</v>
      </c>
      <c r="E195">
        <v>25</v>
      </c>
      <c r="F195" t="b">
        <v>1</v>
      </c>
      <c r="G195" t="s">
        <v>4540</v>
      </c>
      <c r="H195" t="s">
        <v>2034</v>
      </c>
      <c r="I195" s="1">
        <f>DATE(YEAR(tbl_Invoices[[#This Row],[Invoice_Date]]), MONTH(tbl_Invoices[[#This Row],[Invoice_Date]]), DAY(tbl_Invoices[[#This Row],[Invoice_Date]]))</f>
        <v>44224</v>
      </c>
      <c r="J195">
        <f>YEAR(tbl_Invoices[[#This Row],[Invoice_Date]])</f>
        <v>2021</v>
      </c>
      <c r="K195" s="1">
        <f>_xlfn.XLOOKUP(tbl_Invoices[[#This Row],[Customer_ID]], tbl_Customers[Customer_ID], tbl_Customers[Cohort_Month])</f>
        <v>44469</v>
      </c>
      <c r="L195" s="1" t="str">
        <f ca="1">_xlfn.XLOOKUP(tbl_Invoices[[#This Row],[Customer_ID]], tbl_Customers[Customer_ID], tbl_Customers[Age_Group])</f>
        <v>35–44</v>
      </c>
      <c r="M195" s="1" t="str">
        <f>_xlfn.XLOOKUP(tbl_Invoices[[#This Row],[Customer_ID]], tbl_Customers[Customer_ID], tbl_Customers[Region])</f>
        <v>Midwest</v>
      </c>
      <c r="N195" s="1" t="str" cm="1">
        <f t="array" ref="N195">_xlfn.IFS(
   _xlfn.SINGLE(tbl_Invoices[Plan_ID])="P1","Basic",
   _xlfn.SINGLE(tbl_Invoices[Plan_ID])="P2","Standard",
   _xlfn.SINGLE(tbl_Invoices[Plan_ID])="P3","Premium"
)</f>
        <v>Standard</v>
      </c>
      <c r="O195" s="2">
        <f>IF(tbl_Invoices[[#This Row],[Revenue_Type]]="Churned",0,1)</f>
        <v>1</v>
      </c>
    </row>
    <row r="196" spans="1:15" x14ac:dyDescent="0.25">
      <c r="A196" t="s">
        <v>5043</v>
      </c>
      <c r="B196" t="s">
        <v>1000</v>
      </c>
      <c r="C196" t="s">
        <v>4247</v>
      </c>
      <c r="D196" s="1">
        <v>44224</v>
      </c>
      <c r="E196">
        <v>55</v>
      </c>
      <c r="F196" t="b">
        <v>1</v>
      </c>
      <c r="G196" t="s">
        <v>4538</v>
      </c>
      <c r="H196" t="s">
        <v>2031</v>
      </c>
      <c r="I196" s="1">
        <f>DATE(YEAR(tbl_Invoices[[#This Row],[Invoice_Date]]), MONTH(tbl_Invoices[[#This Row],[Invoice_Date]]), DAY(tbl_Invoices[[#This Row],[Invoice_Date]]))</f>
        <v>44224</v>
      </c>
      <c r="J196">
        <f>YEAR(tbl_Invoices[[#This Row],[Invoice_Date]])</f>
        <v>2021</v>
      </c>
      <c r="K196" s="1">
        <f>_xlfn.XLOOKUP(tbl_Invoices[[#This Row],[Customer_ID]], tbl_Customers[Customer_ID], tbl_Customers[Cohort_Month])</f>
        <v>44742</v>
      </c>
      <c r="L196" s="1" t="str">
        <f ca="1">_xlfn.XLOOKUP(tbl_Invoices[[#This Row],[Customer_ID]], tbl_Customers[Customer_ID], tbl_Customers[Age_Group])</f>
        <v>35–44</v>
      </c>
      <c r="M196" s="1" t="str">
        <f>_xlfn.XLOOKUP(tbl_Invoices[[#This Row],[Customer_ID]], tbl_Customers[Customer_ID], tbl_Customers[Region])</f>
        <v>South</v>
      </c>
      <c r="N196" s="1" t="str" cm="1">
        <f t="array" ref="N196">_xlfn.IFS(
   _xlfn.SINGLE(tbl_Invoices[Plan_ID])="P1","Basic",
   _xlfn.SINGLE(tbl_Invoices[Plan_ID])="P2","Standard",
   _xlfn.SINGLE(tbl_Invoices[Plan_ID])="P3","Premium"
)</f>
        <v>Premium</v>
      </c>
      <c r="O196" s="2">
        <f>IF(tbl_Invoices[[#This Row],[Revenue_Type]]="Churned",0,1)</f>
        <v>1</v>
      </c>
    </row>
    <row r="197" spans="1:15" x14ac:dyDescent="0.25">
      <c r="A197" t="s">
        <v>6720</v>
      </c>
      <c r="B197" t="s">
        <v>1519</v>
      </c>
      <c r="C197" t="s">
        <v>2558</v>
      </c>
      <c r="D197" s="1">
        <v>44224</v>
      </c>
      <c r="E197">
        <v>12</v>
      </c>
      <c r="F197" t="b">
        <v>1</v>
      </c>
      <c r="G197" t="s">
        <v>4545</v>
      </c>
      <c r="H197" t="s">
        <v>2027</v>
      </c>
      <c r="I197" s="1">
        <f>DATE(YEAR(tbl_Invoices[[#This Row],[Invoice_Date]]), MONTH(tbl_Invoices[[#This Row],[Invoice_Date]]), DAY(tbl_Invoices[[#This Row],[Invoice_Date]]))</f>
        <v>44224</v>
      </c>
      <c r="J197">
        <f>YEAR(tbl_Invoices[[#This Row],[Invoice_Date]])</f>
        <v>2021</v>
      </c>
      <c r="K197" s="1">
        <f>_xlfn.XLOOKUP(tbl_Invoices[[#This Row],[Customer_ID]], tbl_Customers[Customer_ID], tbl_Customers[Cohort_Month])</f>
        <v>44712</v>
      </c>
      <c r="L197" s="1" t="str">
        <f ca="1">_xlfn.XLOOKUP(tbl_Invoices[[#This Row],[Customer_ID]], tbl_Customers[Customer_ID], tbl_Customers[Age_Group])</f>
        <v>35–44</v>
      </c>
      <c r="M197" s="1" t="str">
        <f>_xlfn.XLOOKUP(tbl_Invoices[[#This Row],[Customer_ID]], tbl_Customers[Customer_ID], tbl_Customers[Region])</f>
        <v>Midwest</v>
      </c>
      <c r="N197" s="1" t="str" cm="1">
        <f t="array" ref="N197">_xlfn.IFS(
   _xlfn.SINGLE(tbl_Invoices[Plan_ID])="P1","Basic",
   _xlfn.SINGLE(tbl_Invoices[Plan_ID])="P2","Standard",
   _xlfn.SINGLE(tbl_Invoices[Plan_ID])="P3","Premium"
)</f>
        <v>Basic</v>
      </c>
      <c r="O197" s="2">
        <f>IF(tbl_Invoices[[#This Row],[Revenue_Type]]="Churned",0,1)</f>
        <v>0</v>
      </c>
    </row>
    <row r="198" spans="1:15" x14ac:dyDescent="0.25">
      <c r="A198" t="s">
        <v>6581</v>
      </c>
      <c r="B198" t="s">
        <v>1814</v>
      </c>
      <c r="C198" t="s">
        <v>4386</v>
      </c>
      <c r="D198" s="1">
        <v>44224</v>
      </c>
      <c r="E198">
        <v>12</v>
      </c>
      <c r="F198" t="b">
        <v>1</v>
      </c>
      <c r="G198" t="s">
        <v>4540</v>
      </c>
      <c r="H198" t="s">
        <v>2027</v>
      </c>
      <c r="I198" s="1">
        <f>DATE(YEAR(tbl_Invoices[[#This Row],[Invoice_Date]]), MONTH(tbl_Invoices[[#This Row],[Invoice_Date]]), DAY(tbl_Invoices[[#This Row],[Invoice_Date]]))</f>
        <v>44224</v>
      </c>
      <c r="J198">
        <f>YEAR(tbl_Invoices[[#This Row],[Invoice_Date]])</f>
        <v>2021</v>
      </c>
      <c r="K198" s="1">
        <f>_xlfn.XLOOKUP(tbl_Invoices[[#This Row],[Customer_ID]], tbl_Customers[Customer_ID], tbl_Customers[Cohort_Month])</f>
        <v>45046</v>
      </c>
      <c r="L198" s="1" t="str">
        <f ca="1">_xlfn.XLOOKUP(tbl_Invoices[[#This Row],[Customer_ID]], tbl_Customers[Customer_ID], tbl_Customers[Age_Group])</f>
        <v>55+</v>
      </c>
      <c r="M198" s="1" t="str">
        <f>_xlfn.XLOOKUP(tbl_Invoices[[#This Row],[Customer_ID]], tbl_Customers[Customer_ID], tbl_Customers[Region])</f>
        <v>East</v>
      </c>
      <c r="N198" s="1" t="str" cm="1">
        <f t="array" ref="N198">_xlfn.IFS(
   _xlfn.SINGLE(tbl_Invoices[Plan_ID])="P1","Basic",
   _xlfn.SINGLE(tbl_Invoices[Plan_ID])="P2","Standard",
   _xlfn.SINGLE(tbl_Invoices[Plan_ID])="P3","Premium"
)</f>
        <v>Basic</v>
      </c>
      <c r="O198" s="2">
        <f>IF(tbl_Invoices[[#This Row],[Revenue_Type]]="Churned",0,1)</f>
        <v>1</v>
      </c>
    </row>
    <row r="199" spans="1:15" x14ac:dyDescent="0.25">
      <c r="A199" t="s">
        <v>10477</v>
      </c>
      <c r="B199" t="s">
        <v>430</v>
      </c>
      <c r="C199" t="s">
        <v>4025</v>
      </c>
      <c r="D199" s="1">
        <v>44225</v>
      </c>
      <c r="E199">
        <v>55</v>
      </c>
      <c r="F199" t="b">
        <v>1</v>
      </c>
      <c r="G199" t="s">
        <v>4549</v>
      </c>
      <c r="H199" t="s">
        <v>2031</v>
      </c>
      <c r="I199" s="1">
        <f>DATE(YEAR(tbl_Invoices[[#This Row],[Invoice_Date]]), MONTH(tbl_Invoices[[#This Row],[Invoice_Date]]), DAY(tbl_Invoices[[#This Row],[Invoice_Date]]))</f>
        <v>44225</v>
      </c>
      <c r="J199">
        <f>YEAR(tbl_Invoices[[#This Row],[Invoice_Date]])</f>
        <v>2021</v>
      </c>
      <c r="K199" s="1">
        <f>_xlfn.XLOOKUP(tbl_Invoices[[#This Row],[Customer_ID]], tbl_Customers[Customer_ID], tbl_Customers[Cohort_Month])</f>
        <v>44408</v>
      </c>
      <c r="L199" s="1" t="str">
        <f ca="1">_xlfn.XLOOKUP(tbl_Invoices[[#This Row],[Customer_ID]], tbl_Customers[Customer_ID], tbl_Customers[Age_Group])</f>
        <v>35–44</v>
      </c>
      <c r="M199" s="1" t="str">
        <f>_xlfn.XLOOKUP(tbl_Invoices[[#This Row],[Customer_ID]], tbl_Customers[Customer_ID], tbl_Customers[Region])</f>
        <v>South</v>
      </c>
      <c r="N199" s="1" t="str" cm="1">
        <f t="array" ref="N199">_xlfn.IFS(
   _xlfn.SINGLE(tbl_Invoices[Plan_ID])="P1","Basic",
   _xlfn.SINGLE(tbl_Invoices[Plan_ID])="P2","Standard",
   _xlfn.SINGLE(tbl_Invoices[Plan_ID])="P3","Premium"
)</f>
        <v>Premium</v>
      </c>
      <c r="O199" s="2">
        <f>IF(tbl_Invoices[[#This Row],[Revenue_Type]]="Churned",0,1)</f>
        <v>1</v>
      </c>
    </row>
    <row r="200" spans="1:15" x14ac:dyDescent="0.25">
      <c r="A200" t="s">
        <v>9480</v>
      </c>
      <c r="B200" t="s">
        <v>712</v>
      </c>
      <c r="C200" t="s">
        <v>3478</v>
      </c>
      <c r="D200" s="1">
        <v>44225</v>
      </c>
      <c r="E200">
        <v>25</v>
      </c>
      <c r="F200" t="b">
        <v>1</v>
      </c>
      <c r="G200" t="s">
        <v>4545</v>
      </c>
      <c r="H200" t="s">
        <v>2034</v>
      </c>
      <c r="I200" s="1">
        <f>DATE(YEAR(tbl_Invoices[[#This Row],[Invoice_Date]]), MONTH(tbl_Invoices[[#This Row],[Invoice_Date]]), DAY(tbl_Invoices[[#This Row],[Invoice_Date]]))</f>
        <v>44225</v>
      </c>
      <c r="J200">
        <f>YEAR(tbl_Invoices[[#This Row],[Invoice_Date]])</f>
        <v>2021</v>
      </c>
      <c r="K200" s="1">
        <f>_xlfn.XLOOKUP(tbl_Invoices[[#This Row],[Customer_ID]], tbl_Customers[Customer_ID], tbl_Customers[Cohort_Month])</f>
        <v>44651</v>
      </c>
      <c r="L200" s="1" t="str">
        <f ca="1">_xlfn.XLOOKUP(tbl_Invoices[[#This Row],[Customer_ID]], tbl_Customers[Customer_ID], tbl_Customers[Age_Group])</f>
        <v>25–34</v>
      </c>
      <c r="M200" s="1" t="str">
        <f>_xlfn.XLOOKUP(tbl_Invoices[[#This Row],[Customer_ID]], tbl_Customers[Customer_ID], tbl_Customers[Region])</f>
        <v>International</v>
      </c>
      <c r="N200" s="1" t="str" cm="1">
        <f t="array" ref="N200">_xlfn.IFS(
   _xlfn.SINGLE(tbl_Invoices[Plan_ID])="P1","Basic",
   _xlfn.SINGLE(tbl_Invoices[Plan_ID])="P2","Standard",
   _xlfn.SINGLE(tbl_Invoices[Plan_ID])="P3","Premium"
)</f>
        <v>Standard</v>
      </c>
      <c r="O200" s="2">
        <f>IF(tbl_Invoices[[#This Row],[Revenue_Type]]="Churned",0,1)</f>
        <v>0</v>
      </c>
    </row>
    <row r="201" spans="1:15" x14ac:dyDescent="0.25">
      <c r="A201" t="s">
        <v>6026</v>
      </c>
      <c r="B201" t="s">
        <v>716</v>
      </c>
      <c r="C201" t="s">
        <v>4002</v>
      </c>
      <c r="D201" s="1">
        <v>44225</v>
      </c>
      <c r="E201">
        <v>12</v>
      </c>
      <c r="F201" t="b">
        <v>1</v>
      </c>
      <c r="G201" t="s">
        <v>4540</v>
      </c>
      <c r="H201" t="s">
        <v>2027</v>
      </c>
      <c r="I201" s="1">
        <f>DATE(YEAR(tbl_Invoices[[#This Row],[Invoice_Date]]), MONTH(tbl_Invoices[[#This Row],[Invoice_Date]]), DAY(tbl_Invoices[[#This Row],[Invoice_Date]]))</f>
        <v>44225</v>
      </c>
      <c r="J201">
        <f>YEAR(tbl_Invoices[[#This Row],[Invoice_Date]])</f>
        <v>2021</v>
      </c>
      <c r="K201" s="1">
        <f>_xlfn.XLOOKUP(tbl_Invoices[[#This Row],[Customer_ID]], tbl_Customers[Customer_ID], tbl_Customers[Cohort_Month])</f>
        <v>44895</v>
      </c>
      <c r="L201" s="1" t="str">
        <f ca="1">_xlfn.XLOOKUP(tbl_Invoices[[#This Row],[Customer_ID]], tbl_Customers[Customer_ID], tbl_Customers[Age_Group])</f>
        <v>35–44</v>
      </c>
      <c r="M201" s="1" t="str">
        <f>_xlfn.XLOOKUP(tbl_Invoices[[#This Row],[Customer_ID]], tbl_Customers[Customer_ID], tbl_Customers[Region])</f>
        <v>East</v>
      </c>
      <c r="N201" s="1" t="str" cm="1">
        <f t="array" ref="N201">_xlfn.IFS(
   _xlfn.SINGLE(tbl_Invoices[Plan_ID])="P1","Basic",
   _xlfn.SINGLE(tbl_Invoices[Plan_ID])="P2","Standard",
   _xlfn.SINGLE(tbl_Invoices[Plan_ID])="P3","Premium"
)</f>
        <v>Basic</v>
      </c>
      <c r="O201" s="2">
        <f>IF(tbl_Invoices[[#This Row],[Revenue_Type]]="Churned",0,1)</f>
        <v>1</v>
      </c>
    </row>
    <row r="202" spans="1:15" x14ac:dyDescent="0.25">
      <c r="A202" t="s">
        <v>7139</v>
      </c>
      <c r="B202" t="s">
        <v>856</v>
      </c>
      <c r="C202" t="s">
        <v>2694</v>
      </c>
      <c r="D202" s="1">
        <v>44225</v>
      </c>
      <c r="E202">
        <v>12</v>
      </c>
      <c r="F202" t="b">
        <v>1</v>
      </c>
      <c r="G202" t="s">
        <v>4545</v>
      </c>
      <c r="H202" t="s">
        <v>2027</v>
      </c>
      <c r="I202" s="1">
        <f>DATE(YEAR(tbl_Invoices[[#This Row],[Invoice_Date]]), MONTH(tbl_Invoices[[#This Row],[Invoice_Date]]), DAY(tbl_Invoices[[#This Row],[Invoice_Date]]))</f>
        <v>44225</v>
      </c>
      <c r="J202">
        <f>YEAR(tbl_Invoices[[#This Row],[Invoice_Date]])</f>
        <v>2021</v>
      </c>
      <c r="K202" s="1">
        <f>_xlfn.XLOOKUP(tbl_Invoices[[#This Row],[Customer_ID]], tbl_Customers[Customer_ID], tbl_Customers[Cohort_Month])</f>
        <v>44926</v>
      </c>
      <c r="L202" s="1" t="str">
        <f ca="1">_xlfn.XLOOKUP(tbl_Invoices[[#This Row],[Customer_ID]], tbl_Customers[Customer_ID], tbl_Customers[Age_Group])</f>
        <v>45–54</v>
      </c>
      <c r="M202" s="1" t="str">
        <f>_xlfn.XLOOKUP(tbl_Invoices[[#This Row],[Customer_ID]], tbl_Customers[Customer_ID], tbl_Customers[Region])</f>
        <v>Midwest</v>
      </c>
      <c r="N202" s="1" t="str" cm="1">
        <f t="array" ref="N202">_xlfn.IFS(
   _xlfn.SINGLE(tbl_Invoices[Plan_ID])="P1","Basic",
   _xlfn.SINGLE(tbl_Invoices[Plan_ID])="P2","Standard",
   _xlfn.SINGLE(tbl_Invoices[Plan_ID])="P3","Premium"
)</f>
        <v>Basic</v>
      </c>
      <c r="O202" s="2">
        <f>IF(tbl_Invoices[[#This Row],[Revenue_Type]]="Churned",0,1)</f>
        <v>0</v>
      </c>
    </row>
    <row r="203" spans="1:15" x14ac:dyDescent="0.25">
      <c r="A203" t="s">
        <v>5560</v>
      </c>
      <c r="B203" t="s">
        <v>857</v>
      </c>
      <c r="C203" t="s">
        <v>2732</v>
      </c>
      <c r="D203" s="1">
        <v>44225</v>
      </c>
      <c r="E203">
        <v>25</v>
      </c>
      <c r="F203" t="b">
        <v>1</v>
      </c>
      <c r="G203" t="s">
        <v>4538</v>
      </c>
      <c r="H203" t="s">
        <v>2034</v>
      </c>
      <c r="I203" s="1">
        <f>DATE(YEAR(tbl_Invoices[[#This Row],[Invoice_Date]]), MONTH(tbl_Invoices[[#This Row],[Invoice_Date]]), DAY(tbl_Invoices[[#This Row],[Invoice_Date]]))</f>
        <v>44225</v>
      </c>
      <c r="J203">
        <f>YEAR(tbl_Invoices[[#This Row],[Invoice_Date]])</f>
        <v>2021</v>
      </c>
      <c r="K203" s="1">
        <f>_xlfn.XLOOKUP(tbl_Invoices[[#This Row],[Customer_ID]], tbl_Customers[Customer_ID], tbl_Customers[Cohort_Month])</f>
        <v>44227</v>
      </c>
      <c r="L203" s="1" t="str">
        <f ca="1">_xlfn.XLOOKUP(tbl_Invoices[[#This Row],[Customer_ID]], tbl_Customers[Customer_ID], tbl_Customers[Age_Group])</f>
        <v>45–54</v>
      </c>
      <c r="M203" s="1" t="str">
        <f>_xlfn.XLOOKUP(tbl_Invoices[[#This Row],[Customer_ID]], tbl_Customers[Customer_ID], tbl_Customers[Region])</f>
        <v>South</v>
      </c>
      <c r="N203" s="1" t="str" cm="1">
        <f t="array" ref="N203">_xlfn.IFS(
   _xlfn.SINGLE(tbl_Invoices[Plan_ID])="P1","Basic",
   _xlfn.SINGLE(tbl_Invoices[Plan_ID])="P2","Standard",
   _xlfn.SINGLE(tbl_Invoices[Plan_ID])="P3","Premium"
)</f>
        <v>Standard</v>
      </c>
      <c r="O203" s="2">
        <f>IF(tbl_Invoices[[#This Row],[Revenue_Type]]="Churned",0,1)</f>
        <v>1</v>
      </c>
    </row>
    <row r="204" spans="1:15" x14ac:dyDescent="0.25">
      <c r="A204" t="s">
        <v>6818</v>
      </c>
      <c r="B204" t="s">
        <v>930</v>
      </c>
      <c r="C204" t="s">
        <v>3389</v>
      </c>
      <c r="D204" s="1">
        <v>44225</v>
      </c>
      <c r="E204">
        <v>55</v>
      </c>
      <c r="F204" t="b">
        <v>1</v>
      </c>
      <c r="G204" t="s">
        <v>4547</v>
      </c>
      <c r="H204" t="s">
        <v>2031</v>
      </c>
      <c r="I204" s="1">
        <f>DATE(YEAR(tbl_Invoices[[#This Row],[Invoice_Date]]), MONTH(tbl_Invoices[[#This Row],[Invoice_Date]]), DAY(tbl_Invoices[[#This Row],[Invoice_Date]]))</f>
        <v>44225</v>
      </c>
      <c r="J204">
        <f>YEAR(tbl_Invoices[[#This Row],[Invoice_Date]])</f>
        <v>2021</v>
      </c>
      <c r="K204" s="1">
        <f>_xlfn.XLOOKUP(tbl_Invoices[[#This Row],[Customer_ID]], tbl_Customers[Customer_ID], tbl_Customers[Cohort_Month])</f>
        <v>44985</v>
      </c>
      <c r="L204" s="1" t="str">
        <f ca="1">_xlfn.XLOOKUP(tbl_Invoices[[#This Row],[Customer_ID]], tbl_Customers[Customer_ID], tbl_Customers[Age_Group])</f>
        <v>18–24</v>
      </c>
      <c r="M204" s="1" t="str">
        <f>_xlfn.XLOOKUP(tbl_Invoices[[#This Row],[Customer_ID]], tbl_Customers[Customer_ID], tbl_Customers[Region])</f>
        <v>International</v>
      </c>
      <c r="N204" s="1" t="str" cm="1">
        <f t="array" ref="N204">_xlfn.IFS(
   _xlfn.SINGLE(tbl_Invoices[Plan_ID])="P1","Basic",
   _xlfn.SINGLE(tbl_Invoices[Plan_ID])="P2","Standard",
   _xlfn.SINGLE(tbl_Invoices[Plan_ID])="P3","Premium"
)</f>
        <v>Premium</v>
      </c>
      <c r="O204" s="2">
        <f>IF(tbl_Invoices[[#This Row],[Revenue_Type]]="Churned",0,1)</f>
        <v>1</v>
      </c>
    </row>
    <row r="205" spans="1:15" x14ac:dyDescent="0.25">
      <c r="A205" t="s">
        <v>5414</v>
      </c>
      <c r="B205" t="s">
        <v>1247</v>
      </c>
      <c r="C205" t="s">
        <v>4458</v>
      </c>
      <c r="D205" s="1">
        <v>44225</v>
      </c>
      <c r="E205">
        <v>12</v>
      </c>
      <c r="F205" t="b">
        <v>1</v>
      </c>
      <c r="G205" t="s">
        <v>4545</v>
      </c>
      <c r="H205" t="s">
        <v>2027</v>
      </c>
      <c r="I205" s="1">
        <f>DATE(YEAR(tbl_Invoices[[#This Row],[Invoice_Date]]), MONTH(tbl_Invoices[[#This Row],[Invoice_Date]]), DAY(tbl_Invoices[[#This Row],[Invoice_Date]]))</f>
        <v>44225</v>
      </c>
      <c r="J205">
        <f>YEAR(tbl_Invoices[[#This Row],[Invoice_Date]])</f>
        <v>2021</v>
      </c>
      <c r="K205" s="1">
        <f>_xlfn.XLOOKUP(tbl_Invoices[[#This Row],[Customer_ID]], tbl_Customers[Customer_ID], tbl_Customers[Cohort_Month])</f>
        <v>44865</v>
      </c>
      <c r="L205" s="1" t="str">
        <f ca="1">_xlfn.XLOOKUP(tbl_Invoices[[#This Row],[Customer_ID]], tbl_Customers[Customer_ID], tbl_Customers[Age_Group])</f>
        <v>55+</v>
      </c>
      <c r="M205" s="1" t="str">
        <f>_xlfn.XLOOKUP(tbl_Invoices[[#This Row],[Customer_ID]], tbl_Customers[Customer_ID], tbl_Customers[Region])</f>
        <v>Midwest</v>
      </c>
      <c r="N205" s="1" t="str" cm="1">
        <f t="array" ref="N205">_xlfn.IFS(
   _xlfn.SINGLE(tbl_Invoices[Plan_ID])="P1","Basic",
   _xlfn.SINGLE(tbl_Invoices[Plan_ID])="P2","Standard",
   _xlfn.SINGLE(tbl_Invoices[Plan_ID])="P3","Premium"
)</f>
        <v>Basic</v>
      </c>
      <c r="O205" s="2">
        <f>IF(tbl_Invoices[[#This Row],[Revenue_Type]]="Churned",0,1)</f>
        <v>0</v>
      </c>
    </row>
    <row r="206" spans="1:15" x14ac:dyDescent="0.25">
      <c r="A206" t="s">
        <v>10318</v>
      </c>
      <c r="B206" t="s">
        <v>1401</v>
      </c>
      <c r="C206" t="s">
        <v>3436</v>
      </c>
      <c r="D206" s="1">
        <v>44225</v>
      </c>
      <c r="E206">
        <v>25</v>
      </c>
      <c r="F206" t="b">
        <v>1</v>
      </c>
      <c r="G206" t="s">
        <v>4540</v>
      </c>
      <c r="H206" t="s">
        <v>2034</v>
      </c>
      <c r="I206" s="1">
        <f>DATE(YEAR(tbl_Invoices[[#This Row],[Invoice_Date]]), MONTH(tbl_Invoices[[#This Row],[Invoice_Date]]), DAY(tbl_Invoices[[#This Row],[Invoice_Date]]))</f>
        <v>44225</v>
      </c>
      <c r="J206">
        <f>YEAR(tbl_Invoices[[#This Row],[Invoice_Date]])</f>
        <v>2021</v>
      </c>
      <c r="K206" s="1">
        <f>_xlfn.XLOOKUP(tbl_Invoices[[#This Row],[Customer_ID]], tbl_Customers[Customer_ID], tbl_Customers[Cohort_Month])</f>
        <v>44500</v>
      </c>
      <c r="L206" s="1" t="str">
        <f ca="1">_xlfn.XLOOKUP(tbl_Invoices[[#This Row],[Customer_ID]], tbl_Customers[Customer_ID], tbl_Customers[Age_Group])</f>
        <v>25–34</v>
      </c>
      <c r="M206" s="1" t="str">
        <f>_xlfn.XLOOKUP(tbl_Invoices[[#This Row],[Customer_ID]], tbl_Customers[Customer_ID], tbl_Customers[Region])</f>
        <v>West</v>
      </c>
      <c r="N206" s="1" t="str" cm="1">
        <f t="array" ref="N206">_xlfn.IFS(
   _xlfn.SINGLE(tbl_Invoices[Plan_ID])="P1","Basic",
   _xlfn.SINGLE(tbl_Invoices[Plan_ID])="P2","Standard",
   _xlfn.SINGLE(tbl_Invoices[Plan_ID])="P3","Premium"
)</f>
        <v>Standard</v>
      </c>
      <c r="O206" s="2">
        <f>IF(tbl_Invoices[[#This Row],[Revenue_Type]]="Churned",0,1)</f>
        <v>1</v>
      </c>
    </row>
    <row r="207" spans="1:15" x14ac:dyDescent="0.25">
      <c r="A207" t="s">
        <v>8927</v>
      </c>
      <c r="B207" t="s">
        <v>1802</v>
      </c>
      <c r="C207" t="s">
        <v>2396</v>
      </c>
      <c r="D207" s="1">
        <v>44225</v>
      </c>
      <c r="E207">
        <v>12</v>
      </c>
      <c r="F207" t="b">
        <v>1</v>
      </c>
      <c r="G207" t="s">
        <v>4549</v>
      </c>
      <c r="H207" t="s">
        <v>2027</v>
      </c>
      <c r="I207" s="1">
        <f>DATE(YEAR(tbl_Invoices[[#This Row],[Invoice_Date]]), MONTH(tbl_Invoices[[#This Row],[Invoice_Date]]), DAY(tbl_Invoices[[#This Row],[Invoice_Date]]))</f>
        <v>44225</v>
      </c>
      <c r="J207">
        <f>YEAR(tbl_Invoices[[#This Row],[Invoice_Date]])</f>
        <v>2021</v>
      </c>
      <c r="K207" s="1">
        <f>_xlfn.XLOOKUP(tbl_Invoices[[#This Row],[Customer_ID]], tbl_Customers[Customer_ID], tbl_Customers[Cohort_Month])</f>
        <v>44469</v>
      </c>
      <c r="L207" s="1" t="str">
        <f ca="1">_xlfn.XLOOKUP(tbl_Invoices[[#This Row],[Customer_ID]], tbl_Customers[Customer_ID], tbl_Customers[Age_Group])</f>
        <v>35–44</v>
      </c>
      <c r="M207" s="1" t="str">
        <f>_xlfn.XLOOKUP(tbl_Invoices[[#This Row],[Customer_ID]], tbl_Customers[Customer_ID], tbl_Customers[Region])</f>
        <v>West</v>
      </c>
      <c r="N207" s="1" t="str" cm="1">
        <f t="array" ref="N207">_xlfn.IFS(
   _xlfn.SINGLE(tbl_Invoices[Plan_ID])="P1","Basic",
   _xlfn.SINGLE(tbl_Invoices[Plan_ID])="P2","Standard",
   _xlfn.SINGLE(tbl_Invoices[Plan_ID])="P3","Premium"
)</f>
        <v>Basic</v>
      </c>
      <c r="O207" s="2">
        <f>IF(tbl_Invoices[[#This Row],[Revenue_Type]]="Churned",0,1)</f>
        <v>1</v>
      </c>
    </row>
    <row r="208" spans="1:15" x14ac:dyDescent="0.25">
      <c r="A208" t="s">
        <v>7414</v>
      </c>
      <c r="B208" t="s">
        <v>253</v>
      </c>
      <c r="C208" t="s">
        <v>2324</v>
      </c>
      <c r="D208" s="1">
        <v>44226</v>
      </c>
      <c r="E208">
        <v>25</v>
      </c>
      <c r="F208" t="b">
        <v>1</v>
      </c>
      <c r="G208" t="s">
        <v>4549</v>
      </c>
      <c r="H208" t="s">
        <v>2034</v>
      </c>
      <c r="I208" s="1">
        <f>DATE(YEAR(tbl_Invoices[[#This Row],[Invoice_Date]]), MONTH(tbl_Invoices[[#This Row],[Invoice_Date]]), DAY(tbl_Invoices[[#This Row],[Invoice_Date]]))</f>
        <v>44226</v>
      </c>
      <c r="J208">
        <f>YEAR(tbl_Invoices[[#This Row],[Invoice_Date]])</f>
        <v>2021</v>
      </c>
      <c r="K208" s="1">
        <f>_xlfn.XLOOKUP(tbl_Invoices[[#This Row],[Customer_ID]], tbl_Customers[Customer_ID], tbl_Customers[Cohort_Month])</f>
        <v>44286</v>
      </c>
      <c r="L208" s="1" t="str">
        <f ca="1">_xlfn.XLOOKUP(tbl_Invoices[[#This Row],[Customer_ID]], tbl_Customers[Customer_ID], tbl_Customers[Age_Group])</f>
        <v>25–34</v>
      </c>
      <c r="M208" s="1" t="str">
        <f>_xlfn.XLOOKUP(tbl_Invoices[[#This Row],[Customer_ID]], tbl_Customers[Customer_ID], tbl_Customers[Region])</f>
        <v>South</v>
      </c>
      <c r="N208" s="1" t="str" cm="1">
        <f t="array" ref="N208">_xlfn.IFS(
   _xlfn.SINGLE(tbl_Invoices[Plan_ID])="P1","Basic",
   _xlfn.SINGLE(tbl_Invoices[Plan_ID])="P2","Standard",
   _xlfn.SINGLE(tbl_Invoices[Plan_ID])="P3","Premium"
)</f>
        <v>Standard</v>
      </c>
      <c r="O208" s="2">
        <f>IF(tbl_Invoices[[#This Row],[Revenue_Type]]="Churned",0,1)</f>
        <v>1</v>
      </c>
    </row>
    <row r="209" spans="1:15" x14ac:dyDescent="0.25">
      <c r="A209" t="s">
        <v>5747</v>
      </c>
      <c r="B209" t="s">
        <v>693</v>
      </c>
      <c r="C209" t="s">
        <v>2362</v>
      </c>
      <c r="D209" s="1">
        <v>44226</v>
      </c>
      <c r="E209">
        <v>25</v>
      </c>
      <c r="F209" t="b">
        <v>1</v>
      </c>
      <c r="G209" t="s">
        <v>4538</v>
      </c>
      <c r="H209" t="s">
        <v>2034</v>
      </c>
      <c r="I209" s="1">
        <f>DATE(YEAR(tbl_Invoices[[#This Row],[Invoice_Date]]), MONTH(tbl_Invoices[[#This Row],[Invoice_Date]]), DAY(tbl_Invoices[[#This Row],[Invoice_Date]]))</f>
        <v>44226</v>
      </c>
      <c r="J209">
        <f>YEAR(tbl_Invoices[[#This Row],[Invoice_Date]])</f>
        <v>2021</v>
      </c>
      <c r="K209" s="1">
        <f>_xlfn.XLOOKUP(tbl_Invoices[[#This Row],[Customer_ID]], tbl_Customers[Customer_ID], tbl_Customers[Cohort_Month])</f>
        <v>44773</v>
      </c>
      <c r="L209" s="1" t="str">
        <f ca="1">_xlfn.XLOOKUP(tbl_Invoices[[#This Row],[Customer_ID]], tbl_Customers[Customer_ID], tbl_Customers[Age_Group])</f>
        <v>55+</v>
      </c>
      <c r="M209" s="1" t="str">
        <f>_xlfn.XLOOKUP(tbl_Invoices[[#This Row],[Customer_ID]], tbl_Customers[Customer_ID], tbl_Customers[Region])</f>
        <v>Midwest</v>
      </c>
      <c r="N209" s="1" t="str" cm="1">
        <f t="array" ref="N209">_xlfn.IFS(
   _xlfn.SINGLE(tbl_Invoices[Plan_ID])="P1","Basic",
   _xlfn.SINGLE(tbl_Invoices[Plan_ID])="P2","Standard",
   _xlfn.SINGLE(tbl_Invoices[Plan_ID])="P3","Premium"
)</f>
        <v>Standard</v>
      </c>
      <c r="O209" s="2">
        <f>IF(tbl_Invoices[[#This Row],[Revenue_Type]]="Churned",0,1)</f>
        <v>1</v>
      </c>
    </row>
    <row r="210" spans="1:15" x14ac:dyDescent="0.25">
      <c r="A210" t="s">
        <v>9956</v>
      </c>
      <c r="B210" t="s">
        <v>1019</v>
      </c>
      <c r="C210" t="s">
        <v>3792</v>
      </c>
      <c r="D210" s="1">
        <v>44226</v>
      </c>
      <c r="E210">
        <v>12</v>
      </c>
      <c r="F210" t="b">
        <v>1</v>
      </c>
      <c r="G210" t="s">
        <v>4547</v>
      </c>
      <c r="H210" t="s">
        <v>2027</v>
      </c>
      <c r="I210" s="1">
        <f>DATE(YEAR(tbl_Invoices[[#This Row],[Invoice_Date]]), MONTH(tbl_Invoices[[#This Row],[Invoice_Date]]), DAY(tbl_Invoices[[#This Row],[Invoice_Date]]))</f>
        <v>44226</v>
      </c>
      <c r="J210">
        <f>YEAR(tbl_Invoices[[#This Row],[Invoice_Date]])</f>
        <v>2021</v>
      </c>
      <c r="K210" s="1">
        <f>_xlfn.XLOOKUP(tbl_Invoices[[#This Row],[Customer_ID]], tbl_Customers[Customer_ID], tbl_Customers[Cohort_Month])</f>
        <v>44926</v>
      </c>
      <c r="L210" s="1" t="str">
        <f ca="1">_xlfn.XLOOKUP(tbl_Invoices[[#This Row],[Customer_ID]], tbl_Customers[Customer_ID], tbl_Customers[Age_Group])</f>
        <v>45–54</v>
      </c>
      <c r="M210" s="1" t="str">
        <f>_xlfn.XLOOKUP(tbl_Invoices[[#This Row],[Customer_ID]], tbl_Customers[Customer_ID], tbl_Customers[Region])</f>
        <v>International</v>
      </c>
      <c r="N210" s="1" t="str" cm="1">
        <f t="array" ref="N210">_xlfn.IFS(
   _xlfn.SINGLE(tbl_Invoices[Plan_ID])="P1","Basic",
   _xlfn.SINGLE(tbl_Invoices[Plan_ID])="P2","Standard",
   _xlfn.SINGLE(tbl_Invoices[Plan_ID])="P3","Premium"
)</f>
        <v>Basic</v>
      </c>
      <c r="O210" s="2">
        <f>IF(tbl_Invoices[[#This Row],[Revenue_Type]]="Churned",0,1)</f>
        <v>1</v>
      </c>
    </row>
    <row r="211" spans="1:15" x14ac:dyDescent="0.25">
      <c r="A211" t="s">
        <v>9803</v>
      </c>
      <c r="B211" t="s">
        <v>1606</v>
      </c>
      <c r="C211" t="s">
        <v>3683</v>
      </c>
      <c r="D211" s="1">
        <v>44226</v>
      </c>
      <c r="E211">
        <v>25</v>
      </c>
      <c r="F211" t="b">
        <v>1</v>
      </c>
      <c r="G211" t="s">
        <v>4540</v>
      </c>
      <c r="H211" t="s">
        <v>2034</v>
      </c>
      <c r="I211" s="1">
        <f>DATE(YEAR(tbl_Invoices[[#This Row],[Invoice_Date]]), MONTH(tbl_Invoices[[#This Row],[Invoice_Date]]), DAY(tbl_Invoices[[#This Row],[Invoice_Date]]))</f>
        <v>44226</v>
      </c>
      <c r="J211">
        <f>YEAR(tbl_Invoices[[#This Row],[Invoice_Date]])</f>
        <v>2021</v>
      </c>
      <c r="K211" s="1">
        <f>_xlfn.XLOOKUP(tbl_Invoices[[#This Row],[Customer_ID]], tbl_Customers[Customer_ID], tbl_Customers[Cohort_Month])</f>
        <v>44592</v>
      </c>
      <c r="L211" s="1" t="str">
        <f ca="1">_xlfn.XLOOKUP(tbl_Invoices[[#This Row],[Customer_ID]], tbl_Customers[Customer_ID], tbl_Customers[Age_Group])</f>
        <v>45–54</v>
      </c>
      <c r="M211" s="1" t="str">
        <f>_xlfn.XLOOKUP(tbl_Invoices[[#This Row],[Customer_ID]], tbl_Customers[Customer_ID], tbl_Customers[Region])</f>
        <v>South</v>
      </c>
      <c r="N211" s="1" t="str" cm="1">
        <f t="array" ref="N211">_xlfn.IFS(
   _xlfn.SINGLE(tbl_Invoices[Plan_ID])="P1","Basic",
   _xlfn.SINGLE(tbl_Invoices[Plan_ID])="P2","Standard",
   _xlfn.SINGLE(tbl_Invoices[Plan_ID])="P3","Premium"
)</f>
        <v>Standard</v>
      </c>
      <c r="O211" s="2">
        <f>IF(tbl_Invoices[[#This Row],[Revenue_Type]]="Churned",0,1)</f>
        <v>1</v>
      </c>
    </row>
    <row r="212" spans="1:15" x14ac:dyDescent="0.25">
      <c r="A212" t="s">
        <v>4632</v>
      </c>
      <c r="B212" t="s">
        <v>1724</v>
      </c>
      <c r="C212" t="s">
        <v>2495</v>
      </c>
      <c r="D212" s="1">
        <v>44226</v>
      </c>
      <c r="E212">
        <v>25</v>
      </c>
      <c r="F212" t="b">
        <v>1</v>
      </c>
      <c r="G212" t="s">
        <v>4547</v>
      </c>
      <c r="H212" t="s">
        <v>2034</v>
      </c>
      <c r="I212" s="1">
        <f>DATE(YEAR(tbl_Invoices[[#This Row],[Invoice_Date]]), MONTH(tbl_Invoices[[#This Row],[Invoice_Date]]), DAY(tbl_Invoices[[#This Row],[Invoice_Date]]))</f>
        <v>44226</v>
      </c>
      <c r="J212">
        <f>YEAR(tbl_Invoices[[#This Row],[Invoice_Date]])</f>
        <v>2021</v>
      </c>
      <c r="K212" s="1">
        <f>_xlfn.XLOOKUP(tbl_Invoices[[#This Row],[Customer_ID]], tbl_Customers[Customer_ID], tbl_Customers[Cohort_Month])</f>
        <v>44834</v>
      </c>
      <c r="L212" s="1" t="str">
        <f ca="1">_xlfn.XLOOKUP(tbl_Invoices[[#This Row],[Customer_ID]], tbl_Customers[Customer_ID], tbl_Customers[Age_Group])</f>
        <v>35–44</v>
      </c>
      <c r="M212" s="1" t="str">
        <f>_xlfn.XLOOKUP(tbl_Invoices[[#This Row],[Customer_ID]], tbl_Customers[Customer_ID], tbl_Customers[Region])</f>
        <v>Midwest</v>
      </c>
      <c r="N212" s="1" t="str" cm="1">
        <f t="array" ref="N212">_xlfn.IFS(
   _xlfn.SINGLE(tbl_Invoices[Plan_ID])="P1","Basic",
   _xlfn.SINGLE(tbl_Invoices[Plan_ID])="P2","Standard",
   _xlfn.SINGLE(tbl_Invoices[Plan_ID])="P3","Premium"
)</f>
        <v>Standard</v>
      </c>
      <c r="O212" s="2">
        <f>IF(tbl_Invoices[[#This Row],[Revenue_Type]]="Churned",0,1)</f>
        <v>1</v>
      </c>
    </row>
    <row r="213" spans="1:15" x14ac:dyDescent="0.25">
      <c r="A213" t="s">
        <v>4811</v>
      </c>
      <c r="B213" t="s">
        <v>1864</v>
      </c>
      <c r="C213" t="s">
        <v>2291</v>
      </c>
      <c r="D213" s="1">
        <v>44226</v>
      </c>
      <c r="E213">
        <v>12</v>
      </c>
      <c r="F213" t="b">
        <v>1</v>
      </c>
      <c r="G213" t="s">
        <v>4540</v>
      </c>
      <c r="H213" t="s">
        <v>2027</v>
      </c>
      <c r="I213" s="1">
        <f>DATE(YEAR(tbl_Invoices[[#This Row],[Invoice_Date]]), MONTH(tbl_Invoices[[#This Row],[Invoice_Date]]), DAY(tbl_Invoices[[#This Row],[Invoice_Date]]))</f>
        <v>44226</v>
      </c>
      <c r="J213">
        <f>YEAR(tbl_Invoices[[#This Row],[Invoice_Date]])</f>
        <v>2021</v>
      </c>
      <c r="K213" s="1">
        <f>_xlfn.XLOOKUP(tbl_Invoices[[#This Row],[Customer_ID]], tbl_Customers[Customer_ID], tbl_Customers[Cohort_Month])</f>
        <v>44834</v>
      </c>
      <c r="L213" s="1" t="str">
        <f ca="1">_xlfn.XLOOKUP(tbl_Invoices[[#This Row],[Customer_ID]], tbl_Customers[Customer_ID], tbl_Customers[Age_Group])</f>
        <v>35–44</v>
      </c>
      <c r="M213" s="1" t="str">
        <f>_xlfn.XLOOKUP(tbl_Invoices[[#This Row],[Customer_ID]], tbl_Customers[Customer_ID], tbl_Customers[Region])</f>
        <v>South</v>
      </c>
      <c r="N213" s="1" t="str" cm="1">
        <f t="array" ref="N213">_xlfn.IFS(
   _xlfn.SINGLE(tbl_Invoices[Plan_ID])="P1","Basic",
   _xlfn.SINGLE(tbl_Invoices[Plan_ID])="P2","Standard",
   _xlfn.SINGLE(tbl_Invoices[Plan_ID])="P3","Premium"
)</f>
        <v>Basic</v>
      </c>
      <c r="O213" s="2">
        <f>IF(tbl_Invoices[[#This Row],[Revenue_Type]]="Churned",0,1)</f>
        <v>1</v>
      </c>
    </row>
    <row r="214" spans="1:15" x14ac:dyDescent="0.25">
      <c r="A214" t="s">
        <v>8822</v>
      </c>
      <c r="B214" t="s">
        <v>251</v>
      </c>
      <c r="C214" t="s">
        <v>2470</v>
      </c>
      <c r="D214" s="1">
        <v>44227</v>
      </c>
      <c r="E214">
        <v>25</v>
      </c>
      <c r="F214" t="b">
        <v>1</v>
      </c>
      <c r="G214" t="s">
        <v>4538</v>
      </c>
      <c r="H214" t="s">
        <v>2034</v>
      </c>
      <c r="I214" s="1">
        <f>DATE(YEAR(tbl_Invoices[[#This Row],[Invoice_Date]]), MONTH(tbl_Invoices[[#This Row],[Invoice_Date]]), DAY(tbl_Invoices[[#This Row],[Invoice_Date]]))</f>
        <v>44227</v>
      </c>
      <c r="J214">
        <f>YEAR(tbl_Invoices[[#This Row],[Invoice_Date]])</f>
        <v>2021</v>
      </c>
      <c r="K214" s="1">
        <f>_xlfn.XLOOKUP(tbl_Invoices[[#This Row],[Customer_ID]], tbl_Customers[Customer_ID], tbl_Customers[Cohort_Month])</f>
        <v>44530</v>
      </c>
      <c r="L214" s="1" t="str">
        <f ca="1">_xlfn.XLOOKUP(tbl_Invoices[[#This Row],[Customer_ID]], tbl_Customers[Customer_ID], tbl_Customers[Age_Group])</f>
        <v>55+</v>
      </c>
      <c r="M214" s="1" t="str">
        <f>_xlfn.XLOOKUP(tbl_Invoices[[#This Row],[Customer_ID]], tbl_Customers[Customer_ID], tbl_Customers[Region])</f>
        <v>South</v>
      </c>
      <c r="N214" s="1" t="str" cm="1">
        <f t="array" ref="N214">_xlfn.IFS(
   _xlfn.SINGLE(tbl_Invoices[Plan_ID])="P1","Basic",
   _xlfn.SINGLE(tbl_Invoices[Plan_ID])="P2","Standard",
   _xlfn.SINGLE(tbl_Invoices[Plan_ID])="P3","Premium"
)</f>
        <v>Standard</v>
      </c>
      <c r="O214" s="2">
        <f>IF(tbl_Invoices[[#This Row],[Revenue_Type]]="Churned",0,1)</f>
        <v>1</v>
      </c>
    </row>
    <row r="215" spans="1:15" x14ac:dyDescent="0.25">
      <c r="A215" t="s">
        <v>5321</v>
      </c>
      <c r="B215" t="s">
        <v>253</v>
      </c>
      <c r="C215" t="s">
        <v>4517</v>
      </c>
      <c r="D215" s="1">
        <v>44227</v>
      </c>
      <c r="E215">
        <v>55</v>
      </c>
      <c r="F215" t="b">
        <v>1</v>
      </c>
      <c r="G215" t="s">
        <v>4547</v>
      </c>
      <c r="H215" t="s">
        <v>2031</v>
      </c>
      <c r="I215" s="1">
        <f>DATE(YEAR(tbl_Invoices[[#This Row],[Invoice_Date]]), MONTH(tbl_Invoices[[#This Row],[Invoice_Date]]), DAY(tbl_Invoices[[#This Row],[Invoice_Date]]))</f>
        <v>44227</v>
      </c>
      <c r="J215">
        <f>YEAR(tbl_Invoices[[#This Row],[Invoice_Date]])</f>
        <v>2021</v>
      </c>
      <c r="K215" s="1">
        <f>_xlfn.XLOOKUP(tbl_Invoices[[#This Row],[Customer_ID]], tbl_Customers[Customer_ID], tbl_Customers[Cohort_Month])</f>
        <v>44286</v>
      </c>
      <c r="L215" s="1" t="str">
        <f ca="1">_xlfn.XLOOKUP(tbl_Invoices[[#This Row],[Customer_ID]], tbl_Customers[Customer_ID], tbl_Customers[Age_Group])</f>
        <v>25–34</v>
      </c>
      <c r="M215" s="1" t="str">
        <f>_xlfn.XLOOKUP(tbl_Invoices[[#This Row],[Customer_ID]], tbl_Customers[Customer_ID], tbl_Customers[Region])</f>
        <v>South</v>
      </c>
      <c r="N215" s="1" t="str" cm="1">
        <f t="array" ref="N215">_xlfn.IFS(
   _xlfn.SINGLE(tbl_Invoices[Plan_ID])="P1","Basic",
   _xlfn.SINGLE(tbl_Invoices[Plan_ID])="P2","Standard",
   _xlfn.SINGLE(tbl_Invoices[Plan_ID])="P3","Premium"
)</f>
        <v>Premium</v>
      </c>
      <c r="O215" s="2">
        <f>IF(tbl_Invoices[[#This Row],[Revenue_Type]]="Churned",0,1)</f>
        <v>1</v>
      </c>
    </row>
    <row r="216" spans="1:15" x14ac:dyDescent="0.25">
      <c r="A216" t="s">
        <v>9583</v>
      </c>
      <c r="B216" t="s">
        <v>699</v>
      </c>
      <c r="C216" t="s">
        <v>3473</v>
      </c>
      <c r="D216" s="1">
        <v>44227</v>
      </c>
      <c r="E216">
        <v>25</v>
      </c>
      <c r="F216" t="b">
        <v>1</v>
      </c>
      <c r="G216" t="s">
        <v>4547</v>
      </c>
      <c r="H216" t="s">
        <v>2034</v>
      </c>
      <c r="I216" s="1">
        <f>DATE(YEAR(tbl_Invoices[[#This Row],[Invoice_Date]]), MONTH(tbl_Invoices[[#This Row],[Invoice_Date]]), DAY(tbl_Invoices[[#This Row],[Invoice_Date]]))</f>
        <v>44227</v>
      </c>
      <c r="J216">
        <f>YEAR(tbl_Invoices[[#This Row],[Invoice_Date]])</f>
        <v>2021</v>
      </c>
      <c r="K216" s="1">
        <f>_xlfn.XLOOKUP(tbl_Invoices[[#This Row],[Customer_ID]], tbl_Customers[Customer_ID], tbl_Customers[Cohort_Month])</f>
        <v>44895</v>
      </c>
      <c r="L216" s="1" t="str">
        <f ca="1">_xlfn.XLOOKUP(tbl_Invoices[[#This Row],[Customer_ID]], tbl_Customers[Customer_ID], tbl_Customers[Age_Group])</f>
        <v>18–24</v>
      </c>
      <c r="M216" s="1" t="str">
        <f>_xlfn.XLOOKUP(tbl_Invoices[[#This Row],[Customer_ID]], tbl_Customers[Customer_ID], tbl_Customers[Region])</f>
        <v>South</v>
      </c>
      <c r="N216" s="1" t="str" cm="1">
        <f t="array" ref="N216">_xlfn.IFS(
   _xlfn.SINGLE(tbl_Invoices[Plan_ID])="P1","Basic",
   _xlfn.SINGLE(tbl_Invoices[Plan_ID])="P2","Standard",
   _xlfn.SINGLE(tbl_Invoices[Plan_ID])="P3","Premium"
)</f>
        <v>Standard</v>
      </c>
      <c r="O216" s="2">
        <f>IF(tbl_Invoices[[#This Row],[Revenue_Type]]="Churned",0,1)</f>
        <v>1</v>
      </c>
    </row>
    <row r="217" spans="1:15" x14ac:dyDescent="0.25">
      <c r="A217" t="s">
        <v>6513</v>
      </c>
      <c r="B217" t="s">
        <v>753</v>
      </c>
      <c r="C217" t="s">
        <v>3680</v>
      </c>
      <c r="D217" s="1">
        <v>44227</v>
      </c>
      <c r="E217">
        <v>12</v>
      </c>
      <c r="F217" t="b">
        <v>1</v>
      </c>
      <c r="G217" t="s">
        <v>4538</v>
      </c>
      <c r="H217" t="s">
        <v>2027</v>
      </c>
      <c r="I217" s="1">
        <f>DATE(YEAR(tbl_Invoices[[#This Row],[Invoice_Date]]), MONTH(tbl_Invoices[[#This Row],[Invoice_Date]]), DAY(tbl_Invoices[[#This Row],[Invoice_Date]]))</f>
        <v>44227</v>
      </c>
      <c r="J217">
        <f>YEAR(tbl_Invoices[[#This Row],[Invoice_Date]])</f>
        <v>2021</v>
      </c>
      <c r="K217" s="1">
        <f>_xlfn.XLOOKUP(tbl_Invoices[[#This Row],[Customer_ID]], tbl_Customers[Customer_ID], tbl_Customers[Cohort_Month])</f>
        <v>44985</v>
      </c>
      <c r="L217" s="1" t="str">
        <f ca="1">_xlfn.XLOOKUP(tbl_Invoices[[#This Row],[Customer_ID]], tbl_Customers[Customer_ID], tbl_Customers[Age_Group])</f>
        <v>55+</v>
      </c>
      <c r="M217" s="1" t="str">
        <f>_xlfn.XLOOKUP(tbl_Invoices[[#This Row],[Customer_ID]], tbl_Customers[Customer_ID], tbl_Customers[Region])</f>
        <v>Midwest</v>
      </c>
      <c r="N217" s="1" t="str" cm="1">
        <f t="array" ref="N217">_xlfn.IFS(
   _xlfn.SINGLE(tbl_Invoices[Plan_ID])="P1","Basic",
   _xlfn.SINGLE(tbl_Invoices[Plan_ID])="P2","Standard",
   _xlfn.SINGLE(tbl_Invoices[Plan_ID])="P3","Premium"
)</f>
        <v>Basic</v>
      </c>
      <c r="O217" s="2">
        <f>IF(tbl_Invoices[[#This Row],[Revenue_Type]]="Churned",0,1)</f>
        <v>1</v>
      </c>
    </row>
    <row r="218" spans="1:15" x14ac:dyDescent="0.25">
      <c r="A218" t="s">
        <v>9595</v>
      </c>
      <c r="B218" t="s">
        <v>876</v>
      </c>
      <c r="C218" t="s">
        <v>2979</v>
      </c>
      <c r="D218" s="1">
        <v>44227</v>
      </c>
      <c r="E218">
        <v>55</v>
      </c>
      <c r="F218" t="b">
        <v>1</v>
      </c>
      <c r="G218" t="s">
        <v>4545</v>
      </c>
      <c r="H218" t="s">
        <v>2031</v>
      </c>
      <c r="I218" s="1">
        <f>DATE(YEAR(tbl_Invoices[[#This Row],[Invoice_Date]]), MONTH(tbl_Invoices[[#This Row],[Invoice_Date]]), DAY(tbl_Invoices[[#This Row],[Invoice_Date]]))</f>
        <v>44227</v>
      </c>
      <c r="J218">
        <f>YEAR(tbl_Invoices[[#This Row],[Invoice_Date]])</f>
        <v>2021</v>
      </c>
      <c r="K218" s="1">
        <f>_xlfn.XLOOKUP(tbl_Invoices[[#This Row],[Customer_ID]], tbl_Customers[Customer_ID], tbl_Customers[Cohort_Month])</f>
        <v>44834</v>
      </c>
      <c r="L218" s="1" t="str">
        <f ca="1">_xlfn.XLOOKUP(tbl_Invoices[[#This Row],[Customer_ID]], tbl_Customers[Customer_ID], tbl_Customers[Age_Group])</f>
        <v>55+</v>
      </c>
      <c r="M218" s="1" t="str">
        <f>_xlfn.XLOOKUP(tbl_Invoices[[#This Row],[Customer_ID]], tbl_Customers[Customer_ID], tbl_Customers[Region])</f>
        <v>International</v>
      </c>
      <c r="N218" s="1" t="str" cm="1">
        <f t="array" ref="N218">_xlfn.IFS(
   _xlfn.SINGLE(tbl_Invoices[Plan_ID])="P1","Basic",
   _xlfn.SINGLE(tbl_Invoices[Plan_ID])="P2","Standard",
   _xlfn.SINGLE(tbl_Invoices[Plan_ID])="P3","Premium"
)</f>
        <v>Premium</v>
      </c>
      <c r="O218" s="2">
        <f>IF(tbl_Invoices[[#This Row],[Revenue_Type]]="Churned",0,1)</f>
        <v>0</v>
      </c>
    </row>
    <row r="219" spans="1:15" x14ac:dyDescent="0.25">
      <c r="A219" t="s">
        <v>9675</v>
      </c>
      <c r="B219" t="s">
        <v>886</v>
      </c>
      <c r="C219" t="s">
        <v>4435</v>
      </c>
      <c r="D219" s="1">
        <v>44227</v>
      </c>
      <c r="E219">
        <v>55</v>
      </c>
      <c r="F219" t="b">
        <v>1</v>
      </c>
      <c r="G219" t="s">
        <v>4549</v>
      </c>
      <c r="H219" t="s">
        <v>2031</v>
      </c>
      <c r="I219" s="1">
        <f>DATE(YEAR(tbl_Invoices[[#This Row],[Invoice_Date]]), MONTH(tbl_Invoices[[#This Row],[Invoice_Date]]), DAY(tbl_Invoices[[#This Row],[Invoice_Date]]))</f>
        <v>44227</v>
      </c>
      <c r="J219">
        <f>YEAR(tbl_Invoices[[#This Row],[Invoice_Date]])</f>
        <v>2021</v>
      </c>
      <c r="K219" s="1">
        <f>_xlfn.XLOOKUP(tbl_Invoices[[#This Row],[Customer_ID]], tbl_Customers[Customer_ID], tbl_Customers[Cohort_Month])</f>
        <v>44895</v>
      </c>
      <c r="L219" s="1" t="str">
        <f ca="1">_xlfn.XLOOKUP(tbl_Invoices[[#This Row],[Customer_ID]], tbl_Customers[Customer_ID], tbl_Customers[Age_Group])</f>
        <v>55+</v>
      </c>
      <c r="M219" s="1" t="str">
        <f>_xlfn.XLOOKUP(tbl_Invoices[[#This Row],[Customer_ID]], tbl_Customers[Customer_ID], tbl_Customers[Region])</f>
        <v>East</v>
      </c>
      <c r="N219" s="1" t="str" cm="1">
        <f t="array" ref="N219">_xlfn.IFS(
   _xlfn.SINGLE(tbl_Invoices[Plan_ID])="P1","Basic",
   _xlfn.SINGLE(tbl_Invoices[Plan_ID])="P2","Standard",
   _xlfn.SINGLE(tbl_Invoices[Plan_ID])="P3","Premium"
)</f>
        <v>Premium</v>
      </c>
      <c r="O219" s="2">
        <f>IF(tbl_Invoices[[#This Row],[Revenue_Type]]="Churned",0,1)</f>
        <v>1</v>
      </c>
    </row>
    <row r="220" spans="1:15" x14ac:dyDescent="0.25">
      <c r="A220" t="s">
        <v>6250</v>
      </c>
      <c r="B220" t="s">
        <v>1747</v>
      </c>
      <c r="C220" t="s">
        <v>3769</v>
      </c>
      <c r="D220" s="1">
        <v>44227</v>
      </c>
      <c r="E220">
        <v>12</v>
      </c>
      <c r="F220" t="b">
        <v>1</v>
      </c>
      <c r="G220" t="s">
        <v>4538</v>
      </c>
      <c r="H220" t="s">
        <v>2027</v>
      </c>
      <c r="I220" s="1">
        <f>DATE(YEAR(tbl_Invoices[[#This Row],[Invoice_Date]]), MONTH(tbl_Invoices[[#This Row],[Invoice_Date]]), DAY(tbl_Invoices[[#This Row],[Invoice_Date]]))</f>
        <v>44227</v>
      </c>
      <c r="J220">
        <f>YEAR(tbl_Invoices[[#This Row],[Invoice_Date]])</f>
        <v>2021</v>
      </c>
      <c r="K220" s="1">
        <f>_xlfn.XLOOKUP(tbl_Invoices[[#This Row],[Customer_ID]], tbl_Customers[Customer_ID], tbl_Customers[Cohort_Month])</f>
        <v>44773</v>
      </c>
      <c r="L220" s="1" t="str">
        <f ca="1">_xlfn.XLOOKUP(tbl_Invoices[[#This Row],[Customer_ID]], tbl_Customers[Customer_ID], tbl_Customers[Age_Group])</f>
        <v>45–54</v>
      </c>
      <c r="M220" s="1" t="str">
        <f>_xlfn.XLOOKUP(tbl_Invoices[[#This Row],[Customer_ID]], tbl_Customers[Customer_ID], tbl_Customers[Region])</f>
        <v>South</v>
      </c>
      <c r="N220" s="1" t="str" cm="1">
        <f t="array" ref="N220">_xlfn.IFS(
   _xlfn.SINGLE(tbl_Invoices[Plan_ID])="P1","Basic",
   _xlfn.SINGLE(tbl_Invoices[Plan_ID])="P2","Standard",
   _xlfn.SINGLE(tbl_Invoices[Plan_ID])="P3","Premium"
)</f>
        <v>Basic</v>
      </c>
      <c r="O220" s="2">
        <f>IF(tbl_Invoices[[#This Row],[Revenue_Type]]="Churned",0,1)</f>
        <v>1</v>
      </c>
    </row>
    <row r="221" spans="1:15" x14ac:dyDescent="0.25">
      <c r="A221" t="s">
        <v>7262</v>
      </c>
      <c r="B221" t="s">
        <v>1825</v>
      </c>
      <c r="C221" t="s">
        <v>3709</v>
      </c>
      <c r="D221" s="1">
        <v>44227</v>
      </c>
      <c r="E221">
        <v>55</v>
      </c>
      <c r="F221" t="b">
        <v>1</v>
      </c>
      <c r="G221" t="s">
        <v>4549</v>
      </c>
      <c r="H221" t="s">
        <v>2031</v>
      </c>
      <c r="I221" s="1">
        <f>DATE(YEAR(tbl_Invoices[[#This Row],[Invoice_Date]]), MONTH(tbl_Invoices[[#This Row],[Invoice_Date]]), DAY(tbl_Invoices[[#This Row],[Invoice_Date]]))</f>
        <v>44227</v>
      </c>
      <c r="J221">
        <f>YEAR(tbl_Invoices[[#This Row],[Invoice_Date]])</f>
        <v>2021</v>
      </c>
      <c r="K221" s="1">
        <f>_xlfn.XLOOKUP(tbl_Invoices[[#This Row],[Customer_ID]], tbl_Customers[Customer_ID], tbl_Customers[Cohort_Month])</f>
        <v>44347</v>
      </c>
      <c r="L221" s="1" t="str">
        <f ca="1">_xlfn.XLOOKUP(tbl_Invoices[[#This Row],[Customer_ID]], tbl_Customers[Customer_ID], tbl_Customers[Age_Group])</f>
        <v>45–54</v>
      </c>
      <c r="M221" s="1" t="str">
        <f>_xlfn.XLOOKUP(tbl_Invoices[[#This Row],[Customer_ID]], tbl_Customers[Customer_ID], tbl_Customers[Region])</f>
        <v>Midwest</v>
      </c>
      <c r="N221" s="1" t="str" cm="1">
        <f t="array" ref="N221">_xlfn.IFS(
   _xlfn.SINGLE(tbl_Invoices[Plan_ID])="P1","Basic",
   _xlfn.SINGLE(tbl_Invoices[Plan_ID])="P2","Standard",
   _xlfn.SINGLE(tbl_Invoices[Plan_ID])="P3","Premium"
)</f>
        <v>Premium</v>
      </c>
      <c r="O221" s="2">
        <f>IF(tbl_Invoices[[#This Row],[Revenue_Type]]="Churned",0,1)</f>
        <v>1</v>
      </c>
    </row>
    <row r="222" spans="1:15" x14ac:dyDescent="0.25">
      <c r="A222" t="s">
        <v>6238</v>
      </c>
      <c r="B222" t="s">
        <v>1834</v>
      </c>
      <c r="C222" t="s">
        <v>2754</v>
      </c>
      <c r="D222" s="1">
        <v>44227</v>
      </c>
      <c r="E222">
        <v>12</v>
      </c>
      <c r="F222" t="b">
        <v>1</v>
      </c>
      <c r="G222" t="s">
        <v>4538</v>
      </c>
      <c r="H222" t="s">
        <v>2027</v>
      </c>
      <c r="I222" s="1">
        <f>DATE(YEAR(tbl_Invoices[[#This Row],[Invoice_Date]]), MONTH(tbl_Invoices[[#This Row],[Invoice_Date]]), DAY(tbl_Invoices[[#This Row],[Invoice_Date]]))</f>
        <v>44227</v>
      </c>
      <c r="J222">
        <f>YEAR(tbl_Invoices[[#This Row],[Invoice_Date]])</f>
        <v>2021</v>
      </c>
      <c r="K222" s="1">
        <f>_xlfn.XLOOKUP(tbl_Invoices[[#This Row],[Customer_ID]], tbl_Customers[Customer_ID], tbl_Customers[Cohort_Month])</f>
        <v>44227</v>
      </c>
      <c r="L222" s="1" t="str">
        <f ca="1">_xlfn.XLOOKUP(tbl_Invoices[[#This Row],[Customer_ID]], tbl_Customers[Customer_ID], tbl_Customers[Age_Group])</f>
        <v>55+</v>
      </c>
      <c r="M222" s="1" t="str">
        <f>_xlfn.XLOOKUP(tbl_Invoices[[#This Row],[Customer_ID]], tbl_Customers[Customer_ID], tbl_Customers[Region])</f>
        <v>International</v>
      </c>
      <c r="N222" s="1" t="str" cm="1">
        <f t="array" ref="N222">_xlfn.IFS(
   _xlfn.SINGLE(tbl_Invoices[Plan_ID])="P1","Basic",
   _xlfn.SINGLE(tbl_Invoices[Plan_ID])="P2","Standard",
   _xlfn.SINGLE(tbl_Invoices[Plan_ID])="P3","Premium"
)</f>
        <v>Basic</v>
      </c>
      <c r="O222" s="2">
        <f>IF(tbl_Invoices[[#This Row],[Revenue_Type]]="Churned",0,1)</f>
        <v>1</v>
      </c>
    </row>
    <row r="223" spans="1:15" x14ac:dyDescent="0.25">
      <c r="A223" t="s">
        <v>5874</v>
      </c>
      <c r="B223" t="s">
        <v>1094</v>
      </c>
      <c r="C223" t="s">
        <v>3765</v>
      </c>
      <c r="D223" s="1">
        <v>44228</v>
      </c>
      <c r="E223">
        <v>12</v>
      </c>
      <c r="F223" t="b">
        <v>1</v>
      </c>
      <c r="G223" t="s">
        <v>4549</v>
      </c>
      <c r="H223" t="s">
        <v>2027</v>
      </c>
      <c r="I223" s="1">
        <f>DATE(YEAR(tbl_Invoices[[#This Row],[Invoice_Date]]), MONTH(tbl_Invoices[[#This Row],[Invoice_Date]]), DAY(tbl_Invoices[[#This Row],[Invoice_Date]]))</f>
        <v>44228</v>
      </c>
      <c r="J223">
        <f>YEAR(tbl_Invoices[[#This Row],[Invoice_Date]])</f>
        <v>2021</v>
      </c>
      <c r="K223" s="1">
        <f>_xlfn.XLOOKUP(tbl_Invoices[[#This Row],[Customer_ID]], tbl_Customers[Customer_ID], tbl_Customers[Cohort_Month])</f>
        <v>44530</v>
      </c>
      <c r="L223" s="1" t="str">
        <f ca="1">_xlfn.XLOOKUP(tbl_Invoices[[#This Row],[Customer_ID]], tbl_Customers[Customer_ID], tbl_Customers[Age_Group])</f>
        <v>18–24</v>
      </c>
      <c r="M223" s="1" t="str">
        <f>_xlfn.XLOOKUP(tbl_Invoices[[#This Row],[Customer_ID]], tbl_Customers[Customer_ID], tbl_Customers[Region])</f>
        <v>South</v>
      </c>
      <c r="N223" s="1" t="str" cm="1">
        <f t="array" ref="N223">_xlfn.IFS(
   _xlfn.SINGLE(tbl_Invoices[Plan_ID])="P1","Basic",
   _xlfn.SINGLE(tbl_Invoices[Plan_ID])="P2","Standard",
   _xlfn.SINGLE(tbl_Invoices[Plan_ID])="P3","Premium"
)</f>
        <v>Basic</v>
      </c>
      <c r="O223" s="2">
        <f>IF(tbl_Invoices[[#This Row],[Revenue_Type]]="Churned",0,1)</f>
        <v>1</v>
      </c>
    </row>
    <row r="224" spans="1:15" x14ac:dyDescent="0.25">
      <c r="A224" t="s">
        <v>10145</v>
      </c>
      <c r="B224" t="s">
        <v>1612</v>
      </c>
      <c r="C224" t="s">
        <v>3609</v>
      </c>
      <c r="D224" s="1">
        <v>44228</v>
      </c>
      <c r="E224">
        <v>12</v>
      </c>
      <c r="F224" t="b">
        <v>1</v>
      </c>
      <c r="G224" t="s">
        <v>4545</v>
      </c>
      <c r="H224" t="s">
        <v>2027</v>
      </c>
      <c r="I224" s="1">
        <f>DATE(YEAR(tbl_Invoices[[#This Row],[Invoice_Date]]), MONTH(tbl_Invoices[[#This Row],[Invoice_Date]]), DAY(tbl_Invoices[[#This Row],[Invoice_Date]]))</f>
        <v>44228</v>
      </c>
      <c r="J224">
        <f>YEAR(tbl_Invoices[[#This Row],[Invoice_Date]])</f>
        <v>2021</v>
      </c>
      <c r="K224" s="1">
        <f>_xlfn.XLOOKUP(tbl_Invoices[[#This Row],[Customer_ID]], tbl_Customers[Customer_ID], tbl_Customers[Cohort_Month])</f>
        <v>45046</v>
      </c>
      <c r="L224" s="1" t="str">
        <f ca="1">_xlfn.XLOOKUP(tbl_Invoices[[#This Row],[Customer_ID]], tbl_Customers[Customer_ID], tbl_Customers[Age_Group])</f>
        <v>25–34</v>
      </c>
      <c r="M224" s="1" t="str">
        <f>_xlfn.XLOOKUP(tbl_Invoices[[#This Row],[Customer_ID]], tbl_Customers[Customer_ID], tbl_Customers[Region])</f>
        <v>International</v>
      </c>
      <c r="N224" s="1" t="str" cm="1">
        <f t="array" ref="N224">_xlfn.IFS(
   _xlfn.SINGLE(tbl_Invoices[Plan_ID])="P1","Basic",
   _xlfn.SINGLE(tbl_Invoices[Plan_ID])="P2","Standard",
   _xlfn.SINGLE(tbl_Invoices[Plan_ID])="P3","Premium"
)</f>
        <v>Basic</v>
      </c>
      <c r="O224" s="2">
        <f>IF(tbl_Invoices[[#This Row],[Revenue_Type]]="Churned",0,1)</f>
        <v>0</v>
      </c>
    </row>
    <row r="225" spans="1:15" x14ac:dyDescent="0.25">
      <c r="A225" t="s">
        <v>6576</v>
      </c>
      <c r="B225" t="s">
        <v>194</v>
      </c>
      <c r="C225" t="s">
        <v>2983</v>
      </c>
      <c r="D225" s="1">
        <v>44229</v>
      </c>
      <c r="E225">
        <v>25</v>
      </c>
      <c r="F225" t="b">
        <v>1</v>
      </c>
      <c r="G225" t="s">
        <v>4547</v>
      </c>
      <c r="H225" t="s">
        <v>2034</v>
      </c>
      <c r="I225" s="1">
        <f>DATE(YEAR(tbl_Invoices[[#This Row],[Invoice_Date]]), MONTH(tbl_Invoices[[#This Row],[Invoice_Date]]), DAY(tbl_Invoices[[#This Row],[Invoice_Date]]))</f>
        <v>44229</v>
      </c>
      <c r="J225">
        <f>YEAR(tbl_Invoices[[#This Row],[Invoice_Date]])</f>
        <v>2021</v>
      </c>
      <c r="K225" s="1">
        <f>_xlfn.XLOOKUP(tbl_Invoices[[#This Row],[Customer_ID]], tbl_Customers[Customer_ID], tbl_Customers[Cohort_Month])</f>
        <v>44834</v>
      </c>
      <c r="L225" s="1" t="str">
        <f ca="1">_xlfn.XLOOKUP(tbl_Invoices[[#This Row],[Customer_ID]], tbl_Customers[Customer_ID], tbl_Customers[Age_Group])</f>
        <v>25–34</v>
      </c>
      <c r="M225" s="1" t="str">
        <f>_xlfn.XLOOKUP(tbl_Invoices[[#This Row],[Customer_ID]], tbl_Customers[Customer_ID], tbl_Customers[Region])</f>
        <v>International</v>
      </c>
      <c r="N225" s="1" t="str" cm="1">
        <f t="array" ref="N225">_xlfn.IFS(
   _xlfn.SINGLE(tbl_Invoices[Plan_ID])="P1","Basic",
   _xlfn.SINGLE(tbl_Invoices[Plan_ID])="P2","Standard",
   _xlfn.SINGLE(tbl_Invoices[Plan_ID])="P3","Premium"
)</f>
        <v>Standard</v>
      </c>
      <c r="O225" s="2">
        <f>IF(tbl_Invoices[[#This Row],[Revenue_Type]]="Churned",0,1)</f>
        <v>1</v>
      </c>
    </row>
    <row r="226" spans="1:15" x14ac:dyDescent="0.25">
      <c r="A226" t="s">
        <v>7386</v>
      </c>
      <c r="B226" t="s">
        <v>353</v>
      </c>
      <c r="C226" t="s">
        <v>2263</v>
      </c>
      <c r="D226" s="1">
        <v>44229</v>
      </c>
      <c r="E226">
        <v>55</v>
      </c>
      <c r="F226" t="b">
        <v>1</v>
      </c>
      <c r="G226" t="s">
        <v>4545</v>
      </c>
      <c r="H226" t="s">
        <v>2031</v>
      </c>
      <c r="I226" s="1">
        <f>DATE(YEAR(tbl_Invoices[[#This Row],[Invoice_Date]]), MONTH(tbl_Invoices[[#This Row],[Invoice_Date]]), DAY(tbl_Invoices[[#This Row],[Invoice_Date]]))</f>
        <v>44229</v>
      </c>
      <c r="J226">
        <f>YEAR(tbl_Invoices[[#This Row],[Invoice_Date]])</f>
        <v>2021</v>
      </c>
      <c r="K226" s="1">
        <f>_xlfn.XLOOKUP(tbl_Invoices[[#This Row],[Customer_ID]], tbl_Customers[Customer_ID], tbl_Customers[Cohort_Month])</f>
        <v>44316</v>
      </c>
      <c r="L226" s="1" t="str">
        <f ca="1">_xlfn.XLOOKUP(tbl_Invoices[[#This Row],[Customer_ID]], tbl_Customers[Customer_ID], tbl_Customers[Age_Group])</f>
        <v>35–44</v>
      </c>
      <c r="M226" s="1" t="str">
        <f>_xlfn.XLOOKUP(tbl_Invoices[[#This Row],[Customer_ID]], tbl_Customers[Customer_ID], tbl_Customers[Region])</f>
        <v>South</v>
      </c>
      <c r="N226" s="1" t="str" cm="1">
        <f t="array" ref="N226">_xlfn.IFS(
   _xlfn.SINGLE(tbl_Invoices[Plan_ID])="P1","Basic",
   _xlfn.SINGLE(tbl_Invoices[Plan_ID])="P2","Standard",
   _xlfn.SINGLE(tbl_Invoices[Plan_ID])="P3","Premium"
)</f>
        <v>Premium</v>
      </c>
      <c r="O226" s="2">
        <f>IF(tbl_Invoices[[#This Row],[Revenue_Type]]="Churned",0,1)</f>
        <v>0</v>
      </c>
    </row>
    <row r="227" spans="1:15" x14ac:dyDescent="0.25">
      <c r="A227" t="s">
        <v>10255</v>
      </c>
      <c r="B227" t="s">
        <v>586</v>
      </c>
      <c r="C227" t="s">
        <v>3242</v>
      </c>
      <c r="D227" s="1">
        <v>44229</v>
      </c>
      <c r="E227">
        <v>12</v>
      </c>
      <c r="F227" t="b">
        <v>1</v>
      </c>
      <c r="G227" t="s">
        <v>4540</v>
      </c>
      <c r="H227" t="s">
        <v>2027</v>
      </c>
      <c r="I227" s="1">
        <f>DATE(YEAR(tbl_Invoices[[#This Row],[Invoice_Date]]), MONTH(tbl_Invoices[[#This Row],[Invoice_Date]]), DAY(tbl_Invoices[[#This Row],[Invoice_Date]]))</f>
        <v>44229</v>
      </c>
      <c r="J227">
        <f>YEAR(tbl_Invoices[[#This Row],[Invoice_Date]])</f>
        <v>2021</v>
      </c>
      <c r="K227" s="1">
        <f>_xlfn.XLOOKUP(tbl_Invoices[[#This Row],[Customer_ID]], tbl_Customers[Customer_ID], tbl_Customers[Cohort_Month])</f>
        <v>44227</v>
      </c>
      <c r="L227" s="1" t="str">
        <f ca="1">_xlfn.XLOOKUP(tbl_Invoices[[#This Row],[Customer_ID]], tbl_Customers[Customer_ID], tbl_Customers[Age_Group])</f>
        <v>18–24</v>
      </c>
      <c r="M227" s="1" t="str">
        <f>_xlfn.XLOOKUP(tbl_Invoices[[#This Row],[Customer_ID]], tbl_Customers[Customer_ID], tbl_Customers[Region])</f>
        <v>West</v>
      </c>
      <c r="N227" s="1" t="str" cm="1">
        <f t="array" ref="N227">_xlfn.IFS(
   _xlfn.SINGLE(tbl_Invoices[Plan_ID])="P1","Basic",
   _xlfn.SINGLE(tbl_Invoices[Plan_ID])="P2","Standard",
   _xlfn.SINGLE(tbl_Invoices[Plan_ID])="P3","Premium"
)</f>
        <v>Basic</v>
      </c>
      <c r="O227" s="2">
        <f>IF(tbl_Invoices[[#This Row],[Revenue_Type]]="Churned",0,1)</f>
        <v>1</v>
      </c>
    </row>
    <row r="228" spans="1:15" x14ac:dyDescent="0.25">
      <c r="A228" t="s">
        <v>6544</v>
      </c>
      <c r="B228" t="s">
        <v>842</v>
      </c>
      <c r="C228" t="s">
        <v>2427</v>
      </c>
      <c r="D228" s="1">
        <v>44229</v>
      </c>
      <c r="E228">
        <v>25</v>
      </c>
      <c r="F228" t="b">
        <v>1</v>
      </c>
      <c r="G228" t="s">
        <v>4545</v>
      </c>
      <c r="H228" t="s">
        <v>2034</v>
      </c>
      <c r="I228" s="1">
        <f>DATE(YEAR(tbl_Invoices[[#This Row],[Invoice_Date]]), MONTH(tbl_Invoices[[#This Row],[Invoice_Date]]), DAY(tbl_Invoices[[#This Row],[Invoice_Date]]))</f>
        <v>44229</v>
      </c>
      <c r="J228">
        <f>YEAR(tbl_Invoices[[#This Row],[Invoice_Date]])</f>
        <v>2021</v>
      </c>
      <c r="K228" s="1">
        <f>_xlfn.XLOOKUP(tbl_Invoices[[#This Row],[Customer_ID]], tbl_Customers[Customer_ID], tbl_Customers[Cohort_Month])</f>
        <v>44286</v>
      </c>
      <c r="L228" s="1" t="str">
        <f ca="1">_xlfn.XLOOKUP(tbl_Invoices[[#This Row],[Customer_ID]], tbl_Customers[Customer_ID], tbl_Customers[Age_Group])</f>
        <v>35–44</v>
      </c>
      <c r="M228" s="1" t="str">
        <f>_xlfn.XLOOKUP(tbl_Invoices[[#This Row],[Customer_ID]], tbl_Customers[Customer_ID], tbl_Customers[Region])</f>
        <v>South</v>
      </c>
      <c r="N228" s="1" t="str" cm="1">
        <f t="array" ref="N228">_xlfn.IFS(
   _xlfn.SINGLE(tbl_Invoices[Plan_ID])="P1","Basic",
   _xlfn.SINGLE(tbl_Invoices[Plan_ID])="P2","Standard",
   _xlfn.SINGLE(tbl_Invoices[Plan_ID])="P3","Premium"
)</f>
        <v>Standard</v>
      </c>
      <c r="O228" s="2">
        <f>IF(tbl_Invoices[[#This Row],[Revenue_Type]]="Churned",0,1)</f>
        <v>0</v>
      </c>
    </row>
    <row r="229" spans="1:15" x14ac:dyDescent="0.25">
      <c r="A229" t="s">
        <v>8154</v>
      </c>
      <c r="B229" t="s">
        <v>931</v>
      </c>
      <c r="C229" t="s">
        <v>2580</v>
      </c>
      <c r="D229" s="1">
        <v>44229</v>
      </c>
      <c r="E229">
        <v>25</v>
      </c>
      <c r="F229" t="b">
        <v>1</v>
      </c>
      <c r="G229" t="s">
        <v>4549</v>
      </c>
      <c r="H229" t="s">
        <v>2034</v>
      </c>
      <c r="I229" s="1">
        <f>DATE(YEAR(tbl_Invoices[[#This Row],[Invoice_Date]]), MONTH(tbl_Invoices[[#This Row],[Invoice_Date]]), DAY(tbl_Invoices[[#This Row],[Invoice_Date]]))</f>
        <v>44229</v>
      </c>
      <c r="J229">
        <f>YEAR(tbl_Invoices[[#This Row],[Invoice_Date]])</f>
        <v>2021</v>
      </c>
      <c r="K229" s="1">
        <f>_xlfn.XLOOKUP(tbl_Invoices[[#This Row],[Customer_ID]], tbl_Customers[Customer_ID], tbl_Customers[Cohort_Month])</f>
        <v>44773</v>
      </c>
      <c r="L229" s="1" t="str">
        <f ca="1">_xlfn.XLOOKUP(tbl_Invoices[[#This Row],[Customer_ID]], tbl_Customers[Customer_ID], tbl_Customers[Age_Group])</f>
        <v>18–24</v>
      </c>
      <c r="M229" s="1" t="str">
        <f>_xlfn.XLOOKUP(tbl_Invoices[[#This Row],[Customer_ID]], tbl_Customers[Customer_ID], tbl_Customers[Region])</f>
        <v>East</v>
      </c>
      <c r="N229" s="1" t="str" cm="1">
        <f t="array" ref="N229">_xlfn.IFS(
   _xlfn.SINGLE(tbl_Invoices[Plan_ID])="P1","Basic",
   _xlfn.SINGLE(tbl_Invoices[Plan_ID])="P2","Standard",
   _xlfn.SINGLE(tbl_Invoices[Plan_ID])="P3","Premium"
)</f>
        <v>Standard</v>
      </c>
      <c r="O229" s="2">
        <f>IF(tbl_Invoices[[#This Row],[Revenue_Type]]="Churned",0,1)</f>
        <v>1</v>
      </c>
    </row>
    <row r="230" spans="1:15" x14ac:dyDescent="0.25">
      <c r="A230" t="s">
        <v>9567</v>
      </c>
      <c r="B230" t="s">
        <v>1288</v>
      </c>
      <c r="C230" t="s">
        <v>3650</v>
      </c>
      <c r="D230" s="1">
        <v>44229</v>
      </c>
      <c r="E230">
        <v>25</v>
      </c>
      <c r="F230" t="b">
        <v>1</v>
      </c>
      <c r="G230" t="s">
        <v>4545</v>
      </c>
      <c r="H230" t="s">
        <v>2034</v>
      </c>
      <c r="I230" s="1">
        <f>DATE(YEAR(tbl_Invoices[[#This Row],[Invoice_Date]]), MONTH(tbl_Invoices[[#This Row],[Invoice_Date]]), DAY(tbl_Invoices[[#This Row],[Invoice_Date]]))</f>
        <v>44229</v>
      </c>
      <c r="J230">
        <f>YEAR(tbl_Invoices[[#This Row],[Invoice_Date]])</f>
        <v>2021</v>
      </c>
      <c r="K230" s="1">
        <f>_xlfn.XLOOKUP(tbl_Invoices[[#This Row],[Customer_ID]], tbl_Customers[Customer_ID], tbl_Customers[Cohort_Month])</f>
        <v>44530</v>
      </c>
      <c r="L230" s="1" t="str">
        <f ca="1">_xlfn.XLOOKUP(tbl_Invoices[[#This Row],[Customer_ID]], tbl_Customers[Customer_ID], tbl_Customers[Age_Group])</f>
        <v>45–54</v>
      </c>
      <c r="M230" s="1" t="str">
        <f>_xlfn.XLOOKUP(tbl_Invoices[[#This Row],[Customer_ID]], tbl_Customers[Customer_ID], tbl_Customers[Region])</f>
        <v>South</v>
      </c>
      <c r="N230" s="1" t="str" cm="1">
        <f t="array" ref="N230">_xlfn.IFS(
   _xlfn.SINGLE(tbl_Invoices[Plan_ID])="P1","Basic",
   _xlfn.SINGLE(tbl_Invoices[Plan_ID])="P2","Standard",
   _xlfn.SINGLE(tbl_Invoices[Plan_ID])="P3","Premium"
)</f>
        <v>Standard</v>
      </c>
      <c r="O230" s="2">
        <f>IF(tbl_Invoices[[#This Row],[Revenue_Type]]="Churned",0,1)</f>
        <v>0</v>
      </c>
    </row>
    <row r="231" spans="1:15" x14ac:dyDescent="0.25">
      <c r="A231" t="s">
        <v>5204</v>
      </c>
      <c r="B231" t="s">
        <v>1446</v>
      </c>
      <c r="C231" t="s">
        <v>3077</v>
      </c>
      <c r="D231" s="1">
        <v>44229</v>
      </c>
      <c r="E231">
        <v>25</v>
      </c>
      <c r="F231" t="b">
        <v>1</v>
      </c>
      <c r="G231" t="s">
        <v>4549</v>
      </c>
      <c r="H231" t="s">
        <v>2034</v>
      </c>
      <c r="I231" s="1">
        <f>DATE(YEAR(tbl_Invoices[[#This Row],[Invoice_Date]]), MONTH(tbl_Invoices[[#This Row],[Invoice_Date]]), DAY(tbl_Invoices[[#This Row],[Invoice_Date]]))</f>
        <v>44229</v>
      </c>
      <c r="J231">
        <f>YEAR(tbl_Invoices[[#This Row],[Invoice_Date]])</f>
        <v>2021</v>
      </c>
      <c r="K231" s="1">
        <f>_xlfn.XLOOKUP(tbl_Invoices[[#This Row],[Customer_ID]], tbl_Customers[Customer_ID], tbl_Customers[Cohort_Month])</f>
        <v>44561</v>
      </c>
      <c r="L231" s="1" t="str">
        <f ca="1">_xlfn.XLOOKUP(tbl_Invoices[[#This Row],[Customer_ID]], tbl_Customers[Customer_ID], tbl_Customers[Age_Group])</f>
        <v>35–44</v>
      </c>
      <c r="M231" s="1" t="str">
        <f>_xlfn.XLOOKUP(tbl_Invoices[[#This Row],[Customer_ID]], tbl_Customers[Customer_ID], tbl_Customers[Region])</f>
        <v>South</v>
      </c>
      <c r="N231" s="1" t="str" cm="1">
        <f t="array" ref="N231">_xlfn.IFS(
   _xlfn.SINGLE(tbl_Invoices[Plan_ID])="P1","Basic",
   _xlfn.SINGLE(tbl_Invoices[Plan_ID])="P2","Standard",
   _xlfn.SINGLE(tbl_Invoices[Plan_ID])="P3","Premium"
)</f>
        <v>Standard</v>
      </c>
      <c r="O231" s="2">
        <f>IF(tbl_Invoices[[#This Row],[Revenue_Type]]="Churned",0,1)</f>
        <v>1</v>
      </c>
    </row>
    <row r="232" spans="1:15" x14ac:dyDescent="0.25">
      <c r="A232" t="s">
        <v>8858</v>
      </c>
      <c r="B232" t="s">
        <v>1871</v>
      </c>
      <c r="C232" t="s">
        <v>4380</v>
      </c>
      <c r="D232" s="1">
        <v>44229</v>
      </c>
      <c r="E232">
        <v>55</v>
      </c>
      <c r="F232" t="b">
        <v>1</v>
      </c>
      <c r="G232" t="s">
        <v>4538</v>
      </c>
      <c r="H232" t="s">
        <v>2031</v>
      </c>
      <c r="I232" s="1">
        <f>DATE(YEAR(tbl_Invoices[[#This Row],[Invoice_Date]]), MONTH(tbl_Invoices[[#This Row],[Invoice_Date]]), DAY(tbl_Invoices[[#This Row],[Invoice_Date]]))</f>
        <v>44229</v>
      </c>
      <c r="J232">
        <f>YEAR(tbl_Invoices[[#This Row],[Invoice_Date]])</f>
        <v>2021</v>
      </c>
      <c r="K232" s="1">
        <f>_xlfn.XLOOKUP(tbl_Invoices[[#This Row],[Customer_ID]], tbl_Customers[Customer_ID], tbl_Customers[Cohort_Month])</f>
        <v>44530</v>
      </c>
      <c r="L232" s="1" t="str">
        <f ca="1">_xlfn.XLOOKUP(tbl_Invoices[[#This Row],[Customer_ID]], tbl_Customers[Customer_ID], tbl_Customers[Age_Group])</f>
        <v>35–44</v>
      </c>
      <c r="M232" s="1" t="str">
        <f>_xlfn.XLOOKUP(tbl_Invoices[[#This Row],[Customer_ID]], tbl_Customers[Customer_ID], tbl_Customers[Region])</f>
        <v>Midwest</v>
      </c>
      <c r="N232" s="1" t="str" cm="1">
        <f t="array" ref="N232">_xlfn.IFS(
   _xlfn.SINGLE(tbl_Invoices[Plan_ID])="P1","Basic",
   _xlfn.SINGLE(tbl_Invoices[Plan_ID])="P2","Standard",
   _xlfn.SINGLE(tbl_Invoices[Plan_ID])="P3","Premium"
)</f>
        <v>Premium</v>
      </c>
      <c r="O232" s="2">
        <f>IF(tbl_Invoices[[#This Row],[Revenue_Type]]="Churned",0,1)</f>
        <v>1</v>
      </c>
    </row>
    <row r="233" spans="1:15" x14ac:dyDescent="0.25">
      <c r="A233" t="s">
        <v>9174</v>
      </c>
      <c r="B233" t="s">
        <v>1923</v>
      </c>
      <c r="C233" t="s">
        <v>3880</v>
      </c>
      <c r="D233" s="1">
        <v>44229</v>
      </c>
      <c r="E233">
        <v>55</v>
      </c>
      <c r="F233" t="b">
        <v>1</v>
      </c>
      <c r="G233" t="s">
        <v>4540</v>
      </c>
      <c r="H233" t="s">
        <v>2031</v>
      </c>
      <c r="I233" s="1">
        <f>DATE(YEAR(tbl_Invoices[[#This Row],[Invoice_Date]]), MONTH(tbl_Invoices[[#This Row],[Invoice_Date]]), DAY(tbl_Invoices[[#This Row],[Invoice_Date]]))</f>
        <v>44229</v>
      </c>
      <c r="J233">
        <f>YEAR(tbl_Invoices[[#This Row],[Invoice_Date]])</f>
        <v>2021</v>
      </c>
      <c r="K233" s="1">
        <f>_xlfn.XLOOKUP(tbl_Invoices[[#This Row],[Customer_ID]], tbl_Customers[Customer_ID], tbl_Customers[Cohort_Month])</f>
        <v>44620</v>
      </c>
      <c r="L233" s="1" t="str">
        <f ca="1">_xlfn.XLOOKUP(tbl_Invoices[[#This Row],[Customer_ID]], tbl_Customers[Customer_ID], tbl_Customers[Age_Group])</f>
        <v>25–34</v>
      </c>
      <c r="M233" s="1" t="str">
        <f>_xlfn.XLOOKUP(tbl_Invoices[[#This Row],[Customer_ID]], tbl_Customers[Customer_ID], tbl_Customers[Region])</f>
        <v>East</v>
      </c>
      <c r="N233" s="1" t="str" cm="1">
        <f t="array" ref="N233">_xlfn.IFS(
   _xlfn.SINGLE(tbl_Invoices[Plan_ID])="P1","Basic",
   _xlfn.SINGLE(tbl_Invoices[Plan_ID])="P2","Standard",
   _xlfn.SINGLE(tbl_Invoices[Plan_ID])="P3","Premium"
)</f>
        <v>Premium</v>
      </c>
      <c r="O233" s="2">
        <f>IF(tbl_Invoices[[#This Row],[Revenue_Type]]="Churned",0,1)</f>
        <v>1</v>
      </c>
    </row>
    <row r="234" spans="1:15" x14ac:dyDescent="0.25">
      <c r="A234" t="s">
        <v>8943</v>
      </c>
      <c r="B234" t="s">
        <v>146</v>
      </c>
      <c r="C234" t="s">
        <v>2671</v>
      </c>
      <c r="D234" s="1">
        <v>44230</v>
      </c>
      <c r="E234">
        <v>55</v>
      </c>
      <c r="F234" t="b">
        <v>1</v>
      </c>
      <c r="G234" t="s">
        <v>4549</v>
      </c>
      <c r="H234" t="s">
        <v>2031</v>
      </c>
      <c r="I234" s="1">
        <f>DATE(YEAR(tbl_Invoices[[#This Row],[Invoice_Date]]), MONTH(tbl_Invoices[[#This Row],[Invoice_Date]]), DAY(tbl_Invoices[[#This Row],[Invoice_Date]]))</f>
        <v>44230</v>
      </c>
      <c r="J234">
        <f>YEAR(tbl_Invoices[[#This Row],[Invoice_Date]])</f>
        <v>2021</v>
      </c>
      <c r="K234" s="1">
        <f>_xlfn.XLOOKUP(tbl_Invoices[[#This Row],[Customer_ID]], tbl_Customers[Customer_ID], tbl_Customers[Cohort_Month])</f>
        <v>44530</v>
      </c>
      <c r="L234" s="1" t="str">
        <f ca="1">_xlfn.XLOOKUP(tbl_Invoices[[#This Row],[Customer_ID]], tbl_Customers[Customer_ID], tbl_Customers[Age_Group])</f>
        <v>55+</v>
      </c>
      <c r="M234" s="1" t="str">
        <f>_xlfn.XLOOKUP(tbl_Invoices[[#This Row],[Customer_ID]], tbl_Customers[Customer_ID], tbl_Customers[Region])</f>
        <v>International</v>
      </c>
      <c r="N234" s="1" t="str" cm="1">
        <f t="array" ref="N234">_xlfn.IFS(
   _xlfn.SINGLE(tbl_Invoices[Plan_ID])="P1","Basic",
   _xlfn.SINGLE(tbl_Invoices[Plan_ID])="P2","Standard",
   _xlfn.SINGLE(tbl_Invoices[Plan_ID])="P3","Premium"
)</f>
        <v>Premium</v>
      </c>
      <c r="O234" s="2">
        <f>IF(tbl_Invoices[[#This Row],[Revenue_Type]]="Churned",0,1)</f>
        <v>1</v>
      </c>
    </row>
    <row r="235" spans="1:15" x14ac:dyDescent="0.25">
      <c r="A235" t="s">
        <v>5536</v>
      </c>
      <c r="B235" t="s">
        <v>558</v>
      </c>
      <c r="C235" t="s">
        <v>3602</v>
      </c>
      <c r="D235" s="1">
        <v>44230</v>
      </c>
      <c r="E235">
        <v>25</v>
      </c>
      <c r="F235" t="b">
        <v>1</v>
      </c>
      <c r="G235" t="s">
        <v>4545</v>
      </c>
      <c r="H235" t="s">
        <v>2034</v>
      </c>
      <c r="I235" s="1">
        <f>DATE(YEAR(tbl_Invoices[[#This Row],[Invoice_Date]]), MONTH(tbl_Invoices[[#This Row],[Invoice_Date]]), DAY(tbl_Invoices[[#This Row],[Invoice_Date]]))</f>
        <v>44230</v>
      </c>
      <c r="J235">
        <f>YEAR(tbl_Invoices[[#This Row],[Invoice_Date]])</f>
        <v>2021</v>
      </c>
      <c r="K235" s="1">
        <f>_xlfn.XLOOKUP(tbl_Invoices[[#This Row],[Customer_ID]], tbl_Customers[Customer_ID], tbl_Customers[Cohort_Month])</f>
        <v>44347</v>
      </c>
      <c r="L235" s="1" t="str">
        <f ca="1">_xlfn.XLOOKUP(tbl_Invoices[[#This Row],[Customer_ID]], tbl_Customers[Customer_ID], tbl_Customers[Age_Group])</f>
        <v>35–44</v>
      </c>
      <c r="M235" s="1" t="str">
        <f>_xlfn.XLOOKUP(tbl_Invoices[[#This Row],[Customer_ID]], tbl_Customers[Customer_ID], tbl_Customers[Region])</f>
        <v>International</v>
      </c>
      <c r="N235" s="1" t="str" cm="1">
        <f t="array" ref="N235">_xlfn.IFS(
   _xlfn.SINGLE(tbl_Invoices[Plan_ID])="P1","Basic",
   _xlfn.SINGLE(tbl_Invoices[Plan_ID])="P2","Standard",
   _xlfn.SINGLE(tbl_Invoices[Plan_ID])="P3","Premium"
)</f>
        <v>Standard</v>
      </c>
      <c r="O235" s="2">
        <f>IF(tbl_Invoices[[#This Row],[Revenue_Type]]="Churned",0,1)</f>
        <v>0</v>
      </c>
    </row>
    <row r="236" spans="1:15" x14ac:dyDescent="0.25">
      <c r="A236" t="s">
        <v>9412</v>
      </c>
      <c r="B236" t="s">
        <v>1013</v>
      </c>
      <c r="C236" t="s">
        <v>2932</v>
      </c>
      <c r="D236" s="1">
        <v>44230</v>
      </c>
      <c r="E236">
        <v>12</v>
      </c>
      <c r="F236" t="b">
        <v>1</v>
      </c>
      <c r="G236" t="s">
        <v>4547</v>
      </c>
      <c r="H236" t="s">
        <v>2027</v>
      </c>
      <c r="I236" s="1">
        <f>DATE(YEAR(tbl_Invoices[[#This Row],[Invoice_Date]]), MONTH(tbl_Invoices[[#This Row],[Invoice_Date]]), DAY(tbl_Invoices[[#This Row],[Invoice_Date]]))</f>
        <v>44230</v>
      </c>
      <c r="J236">
        <f>YEAR(tbl_Invoices[[#This Row],[Invoice_Date]])</f>
        <v>2021</v>
      </c>
      <c r="K236" s="1">
        <f>_xlfn.XLOOKUP(tbl_Invoices[[#This Row],[Customer_ID]], tbl_Customers[Customer_ID], tbl_Customers[Cohort_Month])</f>
        <v>44316</v>
      </c>
      <c r="L236" s="1" t="str">
        <f ca="1">_xlfn.XLOOKUP(tbl_Invoices[[#This Row],[Customer_ID]], tbl_Customers[Customer_ID], tbl_Customers[Age_Group])</f>
        <v>18–24</v>
      </c>
      <c r="M236" s="1" t="str">
        <f>_xlfn.XLOOKUP(tbl_Invoices[[#This Row],[Customer_ID]], tbl_Customers[Customer_ID], tbl_Customers[Region])</f>
        <v>South</v>
      </c>
      <c r="N236" s="1" t="str" cm="1">
        <f t="array" ref="N236">_xlfn.IFS(
   _xlfn.SINGLE(tbl_Invoices[Plan_ID])="P1","Basic",
   _xlfn.SINGLE(tbl_Invoices[Plan_ID])="P2","Standard",
   _xlfn.SINGLE(tbl_Invoices[Plan_ID])="P3","Premium"
)</f>
        <v>Basic</v>
      </c>
      <c r="O236" s="2">
        <f>IF(tbl_Invoices[[#This Row],[Revenue_Type]]="Churned",0,1)</f>
        <v>1</v>
      </c>
    </row>
    <row r="237" spans="1:15" x14ac:dyDescent="0.25">
      <c r="A237" t="s">
        <v>9368</v>
      </c>
      <c r="B237" t="s">
        <v>1713</v>
      </c>
      <c r="C237" t="s">
        <v>2776</v>
      </c>
      <c r="D237" s="1">
        <v>44230</v>
      </c>
      <c r="E237">
        <v>55</v>
      </c>
      <c r="F237" t="b">
        <v>1</v>
      </c>
      <c r="G237" t="s">
        <v>4538</v>
      </c>
      <c r="H237" t="s">
        <v>2031</v>
      </c>
      <c r="I237" s="1">
        <f>DATE(YEAR(tbl_Invoices[[#This Row],[Invoice_Date]]), MONTH(tbl_Invoices[[#This Row],[Invoice_Date]]), DAY(tbl_Invoices[[#This Row],[Invoice_Date]]))</f>
        <v>44230</v>
      </c>
      <c r="J237">
        <f>YEAR(tbl_Invoices[[#This Row],[Invoice_Date]])</f>
        <v>2021</v>
      </c>
      <c r="K237" s="1">
        <f>_xlfn.XLOOKUP(tbl_Invoices[[#This Row],[Customer_ID]], tbl_Customers[Customer_ID], tbl_Customers[Cohort_Month])</f>
        <v>44469</v>
      </c>
      <c r="L237" s="1" t="str">
        <f ca="1">_xlfn.XLOOKUP(tbl_Invoices[[#This Row],[Customer_ID]], tbl_Customers[Customer_ID], tbl_Customers[Age_Group])</f>
        <v>55+</v>
      </c>
      <c r="M237" s="1" t="str">
        <f>_xlfn.XLOOKUP(tbl_Invoices[[#This Row],[Customer_ID]], tbl_Customers[Customer_ID], tbl_Customers[Region])</f>
        <v>Midwest</v>
      </c>
      <c r="N237" s="1" t="str" cm="1">
        <f t="array" ref="N237">_xlfn.IFS(
   _xlfn.SINGLE(tbl_Invoices[Plan_ID])="P1","Basic",
   _xlfn.SINGLE(tbl_Invoices[Plan_ID])="P2","Standard",
   _xlfn.SINGLE(tbl_Invoices[Plan_ID])="P3","Premium"
)</f>
        <v>Premium</v>
      </c>
      <c r="O237" s="2">
        <f>IF(tbl_Invoices[[#This Row],[Revenue_Type]]="Churned",0,1)</f>
        <v>1</v>
      </c>
    </row>
    <row r="238" spans="1:15" x14ac:dyDescent="0.25">
      <c r="A238" t="s">
        <v>7654</v>
      </c>
      <c r="B238" t="s">
        <v>175</v>
      </c>
      <c r="C238" t="s">
        <v>3679</v>
      </c>
      <c r="D238" s="1">
        <v>44231</v>
      </c>
      <c r="E238">
        <v>12</v>
      </c>
      <c r="F238" t="b">
        <v>1</v>
      </c>
      <c r="G238" t="s">
        <v>4538</v>
      </c>
      <c r="H238" t="s">
        <v>2027</v>
      </c>
      <c r="I238" s="1">
        <f>DATE(YEAR(tbl_Invoices[[#This Row],[Invoice_Date]]), MONTH(tbl_Invoices[[#This Row],[Invoice_Date]]), DAY(tbl_Invoices[[#This Row],[Invoice_Date]]))</f>
        <v>44231</v>
      </c>
      <c r="J238">
        <f>YEAR(tbl_Invoices[[#This Row],[Invoice_Date]])</f>
        <v>2021</v>
      </c>
      <c r="K238" s="1">
        <f>_xlfn.XLOOKUP(tbl_Invoices[[#This Row],[Customer_ID]], tbl_Customers[Customer_ID], tbl_Customers[Cohort_Month])</f>
        <v>44439</v>
      </c>
      <c r="L238" s="1" t="str">
        <f ca="1">_xlfn.XLOOKUP(tbl_Invoices[[#This Row],[Customer_ID]], tbl_Customers[Customer_ID], tbl_Customers[Age_Group])</f>
        <v>55+</v>
      </c>
      <c r="M238" s="1" t="str">
        <f>_xlfn.XLOOKUP(tbl_Invoices[[#This Row],[Customer_ID]], tbl_Customers[Customer_ID], tbl_Customers[Region])</f>
        <v>East</v>
      </c>
      <c r="N238" s="1" t="str" cm="1">
        <f t="array" ref="N238">_xlfn.IFS(
   _xlfn.SINGLE(tbl_Invoices[Plan_ID])="P1","Basic",
   _xlfn.SINGLE(tbl_Invoices[Plan_ID])="P2","Standard",
   _xlfn.SINGLE(tbl_Invoices[Plan_ID])="P3","Premium"
)</f>
        <v>Basic</v>
      </c>
      <c r="O238" s="2">
        <f>IF(tbl_Invoices[[#This Row],[Revenue_Type]]="Churned",0,1)</f>
        <v>1</v>
      </c>
    </row>
    <row r="239" spans="1:15" x14ac:dyDescent="0.25">
      <c r="A239" t="s">
        <v>10486</v>
      </c>
      <c r="B239" t="s">
        <v>297</v>
      </c>
      <c r="C239" t="s">
        <v>3755</v>
      </c>
      <c r="D239" s="1">
        <v>44231</v>
      </c>
      <c r="E239">
        <v>12</v>
      </c>
      <c r="F239" t="b">
        <v>1</v>
      </c>
      <c r="G239" t="s">
        <v>4538</v>
      </c>
      <c r="H239" t="s">
        <v>2027</v>
      </c>
      <c r="I239" s="1">
        <f>DATE(YEAR(tbl_Invoices[[#This Row],[Invoice_Date]]), MONTH(tbl_Invoices[[#This Row],[Invoice_Date]]), DAY(tbl_Invoices[[#This Row],[Invoice_Date]]))</f>
        <v>44231</v>
      </c>
      <c r="J239">
        <f>YEAR(tbl_Invoices[[#This Row],[Invoice_Date]])</f>
        <v>2021</v>
      </c>
      <c r="K239" s="1">
        <f>_xlfn.XLOOKUP(tbl_Invoices[[#This Row],[Customer_ID]], tbl_Customers[Customer_ID], tbl_Customers[Cohort_Month])</f>
        <v>44227</v>
      </c>
      <c r="L239" s="1" t="str">
        <f ca="1">_xlfn.XLOOKUP(tbl_Invoices[[#This Row],[Customer_ID]], tbl_Customers[Customer_ID], tbl_Customers[Age_Group])</f>
        <v>45–54</v>
      </c>
      <c r="M239" s="1" t="str">
        <f>_xlfn.XLOOKUP(tbl_Invoices[[#This Row],[Customer_ID]], tbl_Customers[Customer_ID], tbl_Customers[Region])</f>
        <v>East</v>
      </c>
      <c r="N239" s="1" t="str" cm="1">
        <f t="array" ref="N239">_xlfn.IFS(
   _xlfn.SINGLE(tbl_Invoices[Plan_ID])="P1","Basic",
   _xlfn.SINGLE(tbl_Invoices[Plan_ID])="P2","Standard",
   _xlfn.SINGLE(tbl_Invoices[Plan_ID])="P3","Premium"
)</f>
        <v>Basic</v>
      </c>
      <c r="O239" s="2">
        <f>IF(tbl_Invoices[[#This Row],[Revenue_Type]]="Churned",0,1)</f>
        <v>1</v>
      </c>
    </row>
    <row r="240" spans="1:15" x14ac:dyDescent="0.25">
      <c r="A240" t="s">
        <v>6062</v>
      </c>
      <c r="B240" t="s">
        <v>414</v>
      </c>
      <c r="C240" t="s">
        <v>2729</v>
      </c>
      <c r="D240" s="1">
        <v>44231</v>
      </c>
      <c r="E240">
        <v>12</v>
      </c>
      <c r="F240" t="b">
        <v>1</v>
      </c>
      <c r="G240" t="s">
        <v>4545</v>
      </c>
      <c r="H240" t="s">
        <v>2027</v>
      </c>
      <c r="I240" s="1">
        <f>DATE(YEAR(tbl_Invoices[[#This Row],[Invoice_Date]]), MONTH(tbl_Invoices[[#This Row],[Invoice_Date]]), DAY(tbl_Invoices[[#This Row],[Invoice_Date]]))</f>
        <v>44231</v>
      </c>
      <c r="J240">
        <f>YEAR(tbl_Invoices[[#This Row],[Invoice_Date]])</f>
        <v>2021</v>
      </c>
      <c r="K240" s="1">
        <f>_xlfn.XLOOKUP(tbl_Invoices[[#This Row],[Customer_ID]], tbl_Customers[Customer_ID], tbl_Customers[Cohort_Month])</f>
        <v>44773</v>
      </c>
      <c r="L240" s="1" t="str">
        <f ca="1">_xlfn.XLOOKUP(tbl_Invoices[[#This Row],[Customer_ID]], tbl_Customers[Customer_ID], tbl_Customers[Age_Group])</f>
        <v>25–34</v>
      </c>
      <c r="M240" s="1" t="str">
        <f>_xlfn.XLOOKUP(tbl_Invoices[[#This Row],[Customer_ID]], tbl_Customers[Customer_ID], tbl_Customers[Region])</f>
        <v>International</v>
      </c>
      <c r="N240" s="1" t="str" cm="1">
        <f t="array" ref="N240">_xlfn.IFS(
   _xlfn.SINGLE(tbl_Invoices[Plan_ID])="P1","Basic",
   _xlfn.SINGLE(tbl_Invoices[Plan_ID])="P2","Standard",
   _xlfn.SINGLE(tbl_Invoices[Plan_ID])="P3","Premium"
)</f>
        <v>Basic</v>
      </c>
      <c r="O240" s="2">
        <f>IF(tbl_Invoices[[#This Row],[Revenue_Type]]="Churned",0,1)</f>
        <v>0</v>
      </c>
    </row>
    <row r="241" spans="1:15" x14ac:dyDescent="0.25">
      <c r="A241" t="s">
        <v>9662</v>
      </c>
      <c r="B241" t="s">
        <v>1940</v>
      </c>
      <c r="C241" t="s">
        <v>3066</v>
      </c>
      <c r="D241" s="1">
        <v>44231</v>
      </c>
      <c r="E241">
        <v>25</v>
      </c>
      <c r="F241" t="b">
        <v>1</v>
      </c>
      <c r="G241" t="s">
        <v>4547</v>
      </c>
      <c r="H241" t="s">
        <v>2034</v>
      </c>
      <c r="I241" s="1">
        <f>DATE(YEAR(tbl_Invoices[[#This Row],[Invoice_Date]]), MONTH(tbl_Invoices[[#This Row],[Invoice_Date]]), DAY(tbl_Invoices[[#This Row],[Invoice_Date]]))</f>
        <v>44231</v>
      </c>
      <c r="J241">
        <f>YEAR(tbl_Invoices[[#This Row],[Invoice_Date]])</f>
        <v>2021</v>
      </c>
      <c r="K241" s="1">
        <f>_xlfn.XLOOKUP(tbl_Invoices[[#This Row],[Customer_ID]], tbl_Customers[Customer_ID], tbl_Customers[Cohort_Month])</f>
        <v>44286</v>
      </c>
      <c r="L241" s="1" t="str">
        <f ca="1">_xlfn.XLOOKUP(tbl_Invoices[[#This Row],[Customer_ID]], tbl_Customers[Customer_ID], tbl_Customers[Age_Group])</f>
        <v>18–24</v>
      </c>
      <c r="M241" s="1" t="str">
        <f>_xlfn.XLOOKUP(tbl_Invoices[[#This Row],[Customer_ID]], tbl_Customers[Customer_ID], tbl_Customers[Region])</f>
        <v>Midwest</v>
      </c>
      <c r="N241" s="1" t="str" cm="1">
        <f t="array" ref="N241">_xlfn.IFS(
   _xlfn.SINGLE(tbl_Invoices[Plan_ID])="P1","Basic",
   _xlfn.SINGLE(tbl_Invoices[Plan_ID])="P2","Standard",
   _xlfn.SINGLE(tbl_Invoices[Plan_ID])="P3","Premium"
)</f>
        <v>Standard</v>
      </c>
      <c r="O241" s="2">
        <f>IF(tbl_Invoices[[#This Row],[Revenue_Type]]="Churned",0,1)</f>
        <v>1</v>
      </c>
    </row>
    <row r="242" spans="1:15" x14ac:dyDescent="0.25">
      <c r="A242" t="s">
        <v>7526</v>
      </c>
      <c r="B242" t="s">
        <v>290</v>
      </c>
      <c r="C242" t="s">
        <v>3704</v>
      </c>
      <c r="D242" s="1">
        <v>44232</v>
      </c>
      <c r="E242">
        <v>25</v>
      </c>
      <c r="F242" t="b">
        <v>1</v>
      </c>
      <c r="G242" t="s">
        <v>4545</v>
      </c>
      <c r="H242" t="s">
        <v>2034</v>
      </c>
      <c r="I242" s="1">
        <f>DATE(YEAR(tbl_Invoices[[#This Row],[Invoice_Date]]), MONTH(tbl_Invoices[[#This Row],[Invoice_Date]]), DAY(tbl_Invoices[[#This Row],[Invoice_Date]]))</f>
        <v>44232</v>
      </c>
      <c r="J242">
        <f>YEAR(tbl_Invoices[[#This Row],[Invoice_Date]])</f>
        <v>2021</v>
      </c>
      <c r="K242" s="1">
        <f>_xlfn.XLOOKUP(tbl_Invoices[[#This Row],[Customer_ID]], tbl_Customers[Customer_ID], tbl_Customers[Cohort_Month])</f>
        <v>44742</v>
      </c>
      <c r="L242" s="1" t="str">
        <f ca="1">_xlfn.XLOOKUP(tbl_Invoices[[#This Row],[Customer_ID]], tbl_Customers[Customer_ID], tbl_Customers[Age_Group])</f>
        <v>25–34</v>
      </c>
      <c r="M242" s="1" t="str">
        <f>_xlfn.XLOOKUP(tbl_Invoices[[#This Row],[Customer_ID]], tbl_Customers[Customer_ID], tbl_Customers[Region])</f>
        <v>South</v>
      </c>
      <c r="N242" s="1" t="str" cm="1">
        <f t="array" ref="N242">_xlfn.IFS(
   _xlfn.SINGLE(tbl_Invoices[Plan_ID])="P1","Basic",
   _xlfn.SINGLE(tbl_Invoices[Plan_ID])="P2","Standard",
   _xlfn.SINGLE(tbl_Invoices[Plan_ID])="P3","Premium"
)</f>
        <v>Standard</v>
      </c>
      <c r="O242" s="2">
        <f>IF(tbl_Invoices[[#This Row],[Revenue_Type]]="Churned",0,1)</f>
        <v>0</v>
      </c>
    </row>
    <row r="243" spans="1:15" x14ac:dyDescent="0.25">
      <c r="A243" t="s">
        <v>7770</v>
      </c>
      <c r="B243" t="s">
        <v>1065</v>
      </c>
      <c r="C243" t="s">
        <v>3754</v>
      </c>
      <c r="D243" s="1">
        <v>44232</v>
      </c>
      <c r="E243">
        <v>12</v>
      </c>
      <c r="F243" t="b">
        <v>1</v>
      </c>
      <c r="G243" t="s">
        <v>4538</v>
      </c>
      <c r="H243" t="s">
        <v>2027</v>
      </c>
      <c r="I243" s="1">
        <f>DATE(YEAR(tbl_Invoices[[#This Row],[Invoice_Date]]), MONTH(tbl_Invoices[[#This Row],[Invoice_Date]]), DAY(tbl_Invoices[[#This Row],[Invoice_Date]]))</f>
        <v>44232</v>
      </c>
      <c r="J243">
        <f>YEAR(tbl_Invoices[[#This Row],[Invoice_Date]])</f>
        <v>2021</v>
      </c>
      <c r="K243" s="1">
        <f>_xlfn.XLOOKUP(tbl_Invoices[[#This Row],[Customer_ID]], tbl_Customers[Customer_ID], tbl_Customers[Cohort_Month])</f>
        <v>44834</v>
      </c>
      <c r="L243" s="1" t="str">
        <f ca="1">_xlfn.XLOOKUP(tbl_Invoices[[#This Row],[Customer_ID]], tbl_Customers[Customer_ID], tbl_Customers[Age_Group])</f>
        <v>35–44</v>
      </c>
      <c r="M243" s="1" t="str">
        <f>_xlfn.XLOOKUP(tbl_Invoices[[#This Row],[Customer_ID]], tbl_Customers[Customer_ID], tbl_Customers[Region])</f>
        <v>West</v>
      </c>
      <c r="N243" s="1" t="str" cm="1">
        <f t="array" ref="N243">_xlfn.IFS(
   _xlfn.SINGLE(tbl_Invoices[Plan_ID])="P1","Basic",
   _xlfn.SINGLE(tbl_Invoices[Plan_ID])="P2","Standard",
   _xlfn.SINGLE(tbl_Invoices[Plan_ID])="P3","Premium"
)</f>
        <v>Basic</v>
      </c>
      <c r="O243" s="2">
        <f>IF(tbl_Invoices[[#This Row],[Revenue_Type]]="Churned",0,1)</f>
        <v>1</v>
      </c>
    </row>
    <row r="244" spans="1:15" x14ac:dyDescent="0.25">
      <c r="A244" t="s">
        <v>7133</v>
      </c>
      <c r="B244" t="s">
        <v>1225</v>
      </c>
      <c r="C244" t="s">
        <v>3854</v>
      </c>
      <c r="D244" s="1">
        <v>44232</v>
      </c>
      <c r="E244">
        <v>55</v>
      </c>
      <c r="F244" t="b">
        <v>1</v>
      </c>
      <c r="G244" t="s">
        <v>4538</v>
      </c>
      <c r="H244" t="s">
        <v>2031</v>
      </c>
      <c r="I244" s="1">
        <f>DATE(YEAR(tbl_Invoices[[#This Row],[Invoice_Date]]), MONTH(tbl_Invoices[[#This Row],[Invoice_Date]]), DAY(tbl_Invoices[[#This Row],[Invoice_Date]]))</f>
        <v>44232</v>
      </c>
      <c r="J244">
        <f>YEAR(tbl_Invoices[[#This Row],[Invoice_Date]])</f>
        <v>2021</v>
      </c>
      <c r="K244" s="1">
        <f>_xlfn.XLOOKUP(tbl_Invoices[[#This Row],[Customer_ID]], tbl_Customers[Customer_ID], tbl_Customers[Cohort_Month])</f>
        <v>44377</v>
      </c>
      <c r="L244" s="1" t="str">
        <f ca="1">_xlfn.XLOOKUP(tbl_Invoices[[#This Row],[Customer_ID]], tbl_Customers[Customer_ID], tbl_Customers[Age_Group])</f>
        <v>35–44</v>
      </c>
      <c r="M244" s="1" t="str">
        <f>_xlfn.XLOOKUP(tbl_Invoices[[#This Row],[Customer_ID]], tbl_Customers[Customer_ID], tbl_Customers[Region])</f>
        <v>West</v>
      </c>
      <c r="N244" s="1" t="str" cm="1">
        <f t="array" ref="N244">_xlfn.IFS(
   _xlfn.SINGLE(tbl_Invoices[Plan_ID])="P1","Basic",
   _xlfn.SINGLE(tbl_Invoices[Plan_ID])="P2","Standard",
   _xlfn.SINGLE(tbl_Invoices[Plan_ID])="P3","Premium"
)</f>
        <v>Premium</v>
      </c>
      <c r="O244" s="2">
        <f>IF(tbl_Invoices[[#This Row],[Revenue_Type]]="Churned",0,1)</f>
        <v>1</v>
      </c>
    </row>
    <row r="245" spans="1:15" x14ac:dyDescent="0.25">
      <c r="A245" t="s">
        <v>6783</v>
      </c>
      <c r="B245" t="s">
        <v>1753</v>
      </c>
      <c r="C245" t="s">
        <v>4202</v>
      </c>
      <c r="D245" s="1">
        <v>44232</v>
      </c>
      <c r="E245">
        <v>12</v>
      </c>
      <c r="F245" t="b">
        <v>1</v>
      </c>
      <c r="G245" t="s">
        <v>4540</v>
      </c>
      <c r="H245" t="s">
        <v>2027</v>
      </c>
      <c r="I245" s="1">
        <f>DATE(YEAR(tbl_Invoices[[#This Row],[Invoice_Date]]), MONTH(tbl_Invoices[[#This Row],[Invoice_Date]]), DAY(tbl_Invoices[[#This Row],[Invoice_Date]]))</f>
        <v>44232</v>
      </c>
      <c r="J245">
        <f>YEAR(tbl_Invoices[[#This Row],[Invoice_Date]])</f>
        <v>2021</v>
      </c>
      <c r="K245" s="1">
        <f>_xlfn.XLOOKUP(tbl_Invoices[[#This Row],[Customer_ID]], tbl_Customers[Customer_ID], tbl_Customers[Cohort_Month])</f>
        <v>44957</v>
      </c>
      <c r="L245" s="1" t="str">
        <f ca="1">_xlfn.XLOOKUP(tbl_Invoices[[#This Row],[Customer_ID]], tbl_Customers[Customer_ID], tbl_Customers[Age_Group])</f>
        <v>55+</v>
      </c>
      <c r="M245" s="1" t="str">
        <f>_xlfn.XLOOKUP(tbl_Invoices[[#This Row],[Customer_ID]], tbl_Customers[Customer_ID], tbl_Customers[Region])</f>
        <v>South</v>
      </c>
      <c r="N245" s="1" t="str" cm="1">
        <f t="array" ref="N245">_xlfn.IFS(
   _xlfn.SINGLE(tbl_Invoices[Plan_ID])="P1","Basic",
   _xlfn.SINGLE(tbl_Invoices[Plan_ID])="P2","Standard",
   _xlfn.SINGLE(tbl_Invoices[Plan_ID])="P3","Premium"
)</f>
        <v>Basic</v>
      </c>
      <c r="O245" s="2">
        <f>IF(tbl_Invoices[[#This Row],[Revenue_Type]]="Churned",0,1)</f>
        <v>1</v>
      </c>
    </row>
    <row r="246" spans="1:15" x14ac:dyDescent="0.25">
      <c r="A246" t="s">
        <v>8082</v>
      </c>
      <c r="B246" t="s">
        <v>781</v>
      </c>
      <c r="C246" t="s">
        <v>3625</v>
      </c>
      <c r="D246" s="1">
        <v>44233</v>
      </c>
      <c r="E246">
        <v>25</v>
      </c>
      <c r="F246" t="b">
        <v>1</v>
      </c>
      <c r="G246" t="s">
        <v>4540</v>
      </c>
      <c r="H246" t="s">
        <v>2034</v>
      </c>
      <c r="I246" s="1">
        <f>DATE(YEAR(tbl_Invoices[[#This Row],[Invoice_Date]]), MONTH(tbl_Invoices[[#This Row],[Invoice_Date]]), DAY(tbl_Invoices[[#This Row],[Invoice_Date]]))</f>
        <v>44233</v>
      </c>
      <c r="J246">
        <f>YEAR(tbl_Invoices[[#This Row],[Invoice_Date]])</f>
        <v>2021</v>
      </c>
      <c r="K246" s="1">
        <f>_xlfn.XLOOKUP(tbl_Invoices[[#This Row],[Customer_ID]], tbl_Customers[Customer_ID], tbl_Customers[Cohort_Month])</f>
        <v>44681</v>
      </c>
      <c r="L246" s="1" t="str">
        <f ca="1">_xlfn.XLOOKUP(tbl_Invoices[[#This Row],[Customer_ID]], tbl_Customers[Customer_ID], tbl_Customers[Age_Group])</f>
        <v>25–34</v>
      </c>
      <c r="M246" s="1" t="str">
        <f>_xlfn.XLOOKUP(tbl_Invoices[[#This Row],[Customer_ID]], tbl_Customers[Customer_ID], tbl_Customers[Region])</f>
        <v>South</v>
      </c>
      <c r="N246" s="1" t="str" cm="1">
        <f t="array" ref="N246">_xlfn.IFS(
   _xlfn.SINGLE(tbl_Invoices[Plan_ID])="P1","Basic",
   _xlfn.SINGLE(tbl_Invoices[Plan_ID])="P2","Standard",
   _xlfn.SINGLE(tbl_Invoices[Plan_ID])="P3","Premium"
)</f>
        <v>Standard</v>
      </c>
      <c r="O246" s="2">
        <f>IF(tbl_Invoices[[#This Row],[Revenue_Type]]="Churned",0,1)</f>
        <v>1</v>
      </c>
    </row>
    <row r="247" spans="1:15" x14ac:dyDescent="0.25">
      <c r="A247" t="s">
        <v>10006</v>
      </c>
      <c r="B247" t="s">
        <v>899</v>
      </c>
      <c r="C247" t="s">
        <v>2554</v>
      </c>
      <c r="D247" s="1">
        <v>44233</v>
      </c>
      <c r="E247">
        <v>55</v>
      </c>
      <c r="F247" t="b">
        <v>1</v>
      </c>
      <c r="G247" t="s">
        <v>4538</v>
      </c>
      <c r="H247" t="s">
        <v>2031</v>
      </c>
      <c r="I247" s="1">
        <f>DATE(YEAR(tbl_Invoices[[#This Row],[Invoice_Date]]), MONTH(tbl_Invoices[[#This Row],[Invoice_Date]]), DAY(tbl_Invoices[[#This Row],[Invoice_Date]]))</f>
        <v>44233</v>
      </c>
      <c r="J247">
        <f>YEAR(tbl_Invoices[[#This Row],[Invoice_Date]])</f>
        <v>2021</v>
      </c>
      <c r="K247" s="1">
        <f>_xlfn.XLOOKUP(tbl_Invoices[[#This Row],[Customer_ID]], tbl_Customers[Customer_ID], tbl_Customers[Cohort_Month])</f>
        <v>44804</v>
      </c>
      <c r="L247" s="1" t="str">
        <f ca="1">_xlfn.XLOOKUP(tbl_Invoices[[#This Row],[Customer_ID]], tbl_Customers[Customer_ID], tbl_Customers[Age_Group])</f>
        <v>25–34</v>
      </c>
      <c r="M247" s="1" t="str">
        <f>_xlfn.XLOOKUP(tbl_Invoices[[#This Row],[Customer_ID]], tbl_Customers[Customer_ID], tbl_Customers[Region])</f>
        <v>International</v>
      </c>
      <c r="N247" s="1" t="str" cm="1">
        <f t="array" ref="N247">_xlfn.IFS(
   _xlfn.SINGLE(tbl_Invoices[Plan_ID])="P1","Basic",
   _xlfn.SINGLE(tbl_Invoices[Plan_ID])="P2","Standard",
   _xlfn.SINGLE(tbl_Invoices[Plan_ID])="P3","Premium"
)</f>
        <v>Premium</v>
      </c>
      <c r="O247" s="2">
        <f>IF(tbl_Invoices[[#This Row],[Revenue_Type]]="Churned",0,1)</f>
        <v>1</v>
      </c>
    </row>
    <row r="248" spans="1:15" x14ac:dyDescent="0.25">
      <c r="A248" t="s">
        <v>4746</v>
      </c>
      <c r="B248" t="s">
        <v>1035</v>
      </c>
      <c r="C248" t="s">
        <v>3223</v>
      </c>
      <c r="D248" s="1">
        <v>44233</v>
      </c>
      <c r="E248">
        <v>25</v>
      </c>
      <c r="F248" t="b">
        <v>1</v>
      </c>
      <c r="G248" t="s">
        <v>4540</v>
      </c>
      <c r="H248" t="s">
        <v>2034</v>
      </c>
      <c r="I248" s="1">
        <f>DATE(YEAR(tbl_Invoices[[#This Row],[Invoice_Date]]), MONTH(tbl_Invoices[[#This Row],[Invoice_Date]]), DAY(tbl_Invoices[[#This Row],[Invoice_Date]]))</f>
        <v>44233</v>
      </c>
      <c r="J248">
        <f>YEAR(tbl_Invoices[[#This Row],[Invoice_Date]])</f>
        <v>2021</v>
      </c>
      <c r="K248" s="1">
        <f>_xlfn.XLOOKUP(tbl_Invoices[[#This Row],[Customer_ID]], tbl_Customers[Customer_ID], tbl_Customers[Cohort_Month])</f>
        <v>44957</v>
      </c>
      <c r="L248" s="1" t="str">
        <f ca="1">_xlfn.XLOOKUP(tbl_Invoices[[#This Row],[Customer_ID]], tbl_Customers[Customer_ID], tbl_Customers[Age_Group])</f>
        <v>45–54</v>
      </c>
      <c r="M248" s="1" t="str">
        <f>_xlfn.XLOOKUP(tbl_Invoices[[#This Row],[Customer_ID]], tbl_Customers[Customer_ID], tbl_Customers[Region])</f>
        <v>South</v>
      </c>
      <c r="N248" s="1" t="str" cm="1">
        <f t="array" ref="N248">_xlfn.IFS(
   _xlfn.SINGLE(tbl_Invoices[Plan_ID])="P1","Basic",
   _xlfn.SINGLE(tbl_Invoices[Plan_ID])="P2","Standard",
   _xlfn.SINGLE(tbl_Invoices[Plan_ID])="P3","Premium"
)</f>
        <v>Standard</v>
      </c>
      <c r="O248" s="2">
        <f>IF(tbl_Invoices[[#This Row],[Revenue_Type]]="Churned",0,1)</f>
        <v>1</v>
      </c>
    </row>
    <row r="249" spans="1:15" x14ac:dyDescent="0.25">
      <c r="A249" t="s">
        <v>7807</v>
      </c>
      <c r="B249" t="s">
        <v>103</v>
      </c>
      <c r="C249" t="s">
        <v>2508</v>
      </c>
      <c r="D249" s="1">
        <v>44234</v>
      </c>
      <c r="E249">
        <v>55</v>
      </c>
      <c r="F249" t="b">
        <v>1</v>
      </c>
      <c r="G249" t="s">
        <v>4549</v>
      </c>
      <c r="H249" t="s">
        <v>2031</v>
      </c>
      <c r="I249" s="1">
        <f>DATE(YEAR(tbl_Invoices[[#This Row],[Invoice_Date]]), MONTH(tbl_Invoices[[#This Row],[Invoice_Date]]), DAY(tbl_Invoices[[#This Row],[Invoice_Date]]))</f>
        <v>44234</v>
      </c>
      <c r="J249">
        <f>YEAR(tbl_Invoices[[#This Row],[Invoice_Date]])</f>
        <v>2021</v>
      </c>
      <c r="K249" s="1">
        <f>_xlfn.XLOOKUP(tbl_Invoices[[#This Row],[Customer_ID]], tbl_Customers[Customer_ID], tbl_Customers[Cohort_Month])</f>
        <v>44439</v>
      </c>
      <c r="L249" s="1" t="str">
        <f ca="1">_xlfn.XLOOKUP(tbl_Invoices[[#This Row],[Customer_ID]], tbl_Customers[Customer_ID], tbl_Customers[Age_Group])</f>
        <v>35–44</v>
      </c>
      <c r="M249" s="1" t="str">
        <f>_xlfn.XLOOKUP(tbl_Invoices[[#This Row],[Customer_ID]], tbl_Customers[Customer_ID], tbl_Customers[Region])</f>
        <v>West</v>
      </c>
      <c r="N249" s="1" t="str" cm="1">
        <f t="array" ref="N249">_xlfn.IFS(
   _xlfn.SINGLE(tbl_Invoices[Plan_ID])="P1","Basic",
   _xlfn.SINGLE(tbl_Invoices[Plan_ID])="P2","Standard",
   _xlfn.SINGLE(tbl_Invoices[Plan_ID])="P3","Premium"
)</f>
        <v>Premium</v>
      </c>
      <c r="O249" s="2">
        <f>IF(tbl_Invoices[[#This Row],[Revenue_Type]]="Churned",0,1)</f>
        <v>1</v>
      </c>
    </row>
    <row r="250" spans="1:15" x14ac:dyDescent="0.25">
      <c r="A250" t="s">
        <v>5101</v>
      </c>
      <c r="B250" t="s">
        <v>320</v>
      </c>
      <c r="C250" t="s">
        <v>2404</v>
      </c>
      <c r="D250" s="1">
        <v>44234</v>
      </c>
      <c r="E250">
        <v>55</v>
      </c>
      <c r="F250" t="b">
        <v>1</v>
      </c>
      <c r="G250" t="s">
        <v>4549</v>
      </c>
      <c r="H250" t="s">
        <v>2031</v>
      </c>
      <c r="I250" s="1">
        <f>DATE(YEAR(tbl_Invoices[[#This Row],[Invoice_Date]]), MONTH(tbl_Invoices[[#This Row],[Invoice_Date]]), DAY(tbl_Invoices[[#This Row],[Invoice_Date]]))</f>
        <v>44234</v>
      </c>
      <c r="J250">
        <f>YEAR(tbl_Invoices[[#This Row],[Invoice_Date]])</f>
        <v>2021</v>
      </c>
      <c r="K250" s="1">
        <f>_xlfn.XLOOKUP(tbl_Invoices[[#This Row],[Customer_ID]], tbl_Customers[Customer_ID], tbl_Customers[Cohort_Month])</f>
        <v>44773</v>
      </c>
      <c r="L250" s="1" t="str">
        <f ca="1">_xlfn.XLOOKUP(tbl_Invoices[[#This Row],[Customer_ID]], tbl_Customers[Customer_ID], tbl_Customers[Age_Group])</f>
        <v>25–34</v>
      </c>
      <c r="M250" s="1" t="str">
        <f>_xlfn.XLOOKUP(tbl_Invoices[[#This Row],[Customer_ID]], tbl_Customers[Customer_ID], tbl_Customers[Region])</f>
        <v>East</v>
      </c>
      <c r="N250" s="1" t="str" cm="1">
        <f t="array" ref="N250">_xlfn.IFS(
   _xlfn.SINGLE(tbl_Invoices[Plan_ID])="P1","Basic",
   _xlfn.SINGLE(tbl_Invoices[Plan_ID])="P2","Standard",
   _xlfn.SINGLE(tbl_Invoices[Plan_ID])="P3","Premium"
)</f>
        <v>Premium</v>
      </c>
      <c r="O250" s="2">
        <f>IF(tbl_Invoices[[#This Row],[Revenue_Type]]="Churned",0,1)</f>
        <v>1</v>
      </c>
    </row>
    <row r="251" spans="1:15" x14ac:dyDescent="0.25">
      <c r="A251" t="s">
        <v>5920</v>
      </c>
      <c r="B251" t="s">
        <v>652</v>
      </c>
      <c r="C251" t="s">
        <v>2594</v>
      </c>
      <c r="D251" s="1">
        <v>44234</v>
      </c>
      <c r="E251">
        <v>25</v>
      </c>
      <c r="F251" t="b">
        <v>1</v>
      </c>
      <c r="G251" t="s">
        <v>4540</v>
      </c>
      <c r="H251" t="s">
        <v>2034</v>
      </c>
      <c r="I251" s="1">
        <f>DATE(YEAR(tbl_Invoices[[#This Row],[Invoice_Date]]), MONTH(tbl_Invoices[[#This Row],[Invoice_Date]]), DAY(tbl_Invoices[[#This Row],[Invoice_Date]]))</f>
        <v>44234</v>
      </c>
      <c r="J251">
        <f>YEAR(tbl_Invoices[[#This Row],[Invoice_Date]])</f>
        <v>2021</v>
      </c>
      <c r="K251" s="1">
        <f>_xlfn.XLOOKUP(tbl_Invoices[[#This Row],[Customer_ID]], tbl_Customers[Customer_ID], tbl_Customers[Cohort_Month])</f>
        <v>44651</v>
      </c>
      <c r="L251" s="1" t="str">
        <f ca="1">_xlfn.XLOOKUP(tbl_Invoices[[#This Row],[Customer_ID]], tbl_Customers[Customer_ID], tbl_Customers[Age_Group])</f>
        <v>25–34</v>
      </c>
      <c r="M251" s="1" t="str">
        <f>_xlfn.XLOOKUP(tbl_Invoices[[#This Row],[Customer_ID]], tbl_Customers[Customer_ID], tbl_Customers[Region])</f>
        <v>Midwest</v>
      </c>
      <c r="N251" s="1" t="str" cm="1">
        <f t="array" ref="N251">_xlfn.IFS(
   _xlfn.SINGLE(tbl_Invoices[Plan_ID])="P1","Basic",
   _xlfn.SINGLE(tbl_Invoices[Plan_ID])="P2","Standard",
   _xlfn.SINGLE(tbl_Invoices[Plan_ID])="P3","Premium"
)</f>
        <v>Standard</v>
      </c>
      <c r="O251" s="2">
        <f>IF(tbl_Invoices[[#This Row],[Revenue_Type]]="Churned",0,1)</f>
        <v>1</v>
      </c>
    </row>
    <row r="252" spans="1:15" x14ac:dyDescent="0.25">
      <c r="A252" t="s">
        <v>5340</v>
      </c>
      <c r="B252" t="s">
        <v>828</v>
      </c>
      <c r="C252" t="s">
        <v>2542</v>
      </c>
      <c r="D252" s="1">
        <v>44234</v>
      </c>
      <c r="E252">
        <v>55</v>
      </c>
      <c r="F252" t="b">
        <v>1</v>
      </c>
      <c r="G252" t="s">
        <v>4549</v>
      </c>
      <c r="H252" t="s">
        <v>2031</v>
      </c>
      <c r="I252" s="1">
        <f>DATE(YEAR(tbl_Invoices[[#This Row],[Invoice_Date]]), MONTH(tbl_Invoices[[#This Row],[Invoice_Date]]), DAY(tbl_Invoices[[#This Row],[Invoice_Date]]))</f>
        <v>44234</v>
      </c>
      <c r="J252">
        <f>YEAR(tbl_Invoices[[#This Row],[Invoice_Date]])</f>
        <v>2021</v>
      </c>
      <c r="K252" s="1">
        <f>_xlfn.XLOOKUP(tbl_Invoices[[#This Row],[Customer_ID]], tbl_Customers[Customer_ID], tbl_Customers[Cohort_Month])</f>
        <v>44439</v>
      </c>
      <c r="L252" s="1" t="str">
        <f ca="1">_xlfn.XLOOKUP(tbl_Invoices[[#This Row],[Customer_ID]], tbl_Customers[Customer_ID], tbl_Customers[Age_Group])</f>
        <v>55+</v>
      </c>
      <c r="M252" s="1" t="str">
        <f>_xlfn.XLOOKUP(tbl_Invoices[[#This Row],[Customer_ID]], tbl_Customers[Customer_ID], tbl_Customers[Region])</f>
        <v>East</v>
      </c>
      <c r="N252" s="1" t="str" cm="1">
        <f t="array" ref="N252">_xlfn.IFS(
   _xlfn.SINGLE(tbl_Invoices[Plan_ID])="P1","Basic",
   _xlfn.SINGLE(tbl_Invoices[Plan_ID])="P2","Standard",
   _xlfn.SINGLE(tbl_Invoices[Plan_ID])="P3","Premium"
)</f>
        <v>Premium</v>
      </c>
      <c r="O252" s="2">
        <f>IF(tbl_Invoices[[#This Row],[Revenue_Type]]="Churned",0,1)</f>
        <v>1</v>
      </c>
    </row>
    <row r="253" spans="1:15" x14ac:dyDescent="0.25">
      <c r="A253" t="s">
        <v>6369</v>
      </c>
      <c r="B253" t="s">
        <v>930</v>
      </c>
      <c r="C253" t="s">
        <v>3389</v>
      </c>
      <c r="D253" s="1">
        <v>44234</v>
      </c>
      <c r="E253">
        <v>55</v>
      </c>
      <c r="F253" t="b">
        <v>1</v>
      </c>
      <c r="G253" t="s">
        <v>4538</v>
      </c>
      <c r="H253" t="s">
        <v>2031</v>
      </c>
      <c r="I253" s="1">
        <f>DATE(YEAR(tbl_Invoices[[#This Row],[Invoice_Date]]), MONTH(tbl_Invoices[[#This Row],[Invoice_Date]]), DAY(tbl_Invoices[[#This Row],[Invoice_Date]]))</f>
        <v>44234</v>
      </c>
      <c r="J253">
        <f>YEAR(tbl_Invoices[[#This Row],[Invoice_Date]])</f>
        <v>2021</v>
      </c>
      <c r="K253" s="1">
        <f>_xlfn.XLOOKUP(tbl_Invoices[[#This Row],[Customer_ID]], tbl_Customers[Customer_ID], tbl_Customers[Cohort_Month])</f>
        <v>44985</v>
      </c>
      <c r="L253" s="1" t="str">
        <f ca="1">_xlfn.XLOOKUP(tbl_Invoices[[#This Row],[Customer_ID]], tbl_Customers[Customer_ID], tbl_Customers[Age_Group])</f>
        <v>18–24</v>
      </c>
      <c r="M253" s="1" t="str">
        <f>_xlfn.XLOOKUP(tbl_Invoices[[#This Row],[Customer_ID]], tbl_Customers[Customer_ID], tbl_Customers[Region])</f>
        <v>International</v>
      </c>
      <c r="N253" s="1" t="str" cm="1">
        <f t="array" ref="N253">_xlfn.IFS(
   _xlfn.SINGLE(tbl_Invoices[Plan_ID])="P1","Basic",
   _xlfn.SINGLE(tbl_Invoices[Plan_ID])="P2","Standard",
   _xlfn.SINGLE(tbl_Invoices[Plan_ID])="P3","Premium"
)</f>
        <v>Premium</v>
      </c>
      <c r="O253" s="2">
        <f>IF(tbl_Invoices[[#This Row],[Revenue_Type]]="Churned",0,1)</f>
        <v>1</v>
      </c>
    </row>
    <row r="254" spans="1:15" x14ac:dyDescent="0.25">
      <c r="A254" t="s">
        <v>9764</v>
      </c>
      <c r="B254" t="s">
        <v>1155</v>
      </c>
      <c r="C254" t="s">
        <v>2669</v>
      </c>
      <c r="D254" s="1">
        <v>44234</v>
      </c>
      <c r="E254">
        <v>12</v>
      </c>
      <c r="F254" t="b">
        <v>1</v>
      </c>
      <c r="G254" t="s">
        <v>4547</v>
      </c>
      <c r="H254" t="s">
        <v>2027</v>
      </c>
      <c r="I254" s="1">
        <f>DATE(YEAR(tbl_Invoices[[#This Row],[Invoice_Date]]), MONTH(tbl_Invoices[[#This Row],[Invoice_Date]]), DAY(tbl_Invoices[[#This Row],[Invoice_Date]]))</f>
        <v>44234</v>
      </c>
      <c r="J254">
        <f>YEAR(tbl_Invoices[[#This Row],[Invoice_Date]])</f>
        <v>2021</v>
      </c>
      <c r="K254" s="1">
        <f>_xlfn.XLOOKUP(tbl_Invoices[[#This Row],[Customer_ID]], tbl_Customers[Customer_ID], tbl_Customers[Cohort_Month])</f>
        <v>44985</v>
      </c>
      <c r="L254" s="1" t="str">
        <f ca="1">_xlfn.XLOOKUP(tbl_Invoices[[#This Row],[Customer_ID]], tbl_Customers[Customer_ID], tbl_Customers[Age_Group])</f>
        <v>25–34</v>
      </c>
      <c r="M254" s="1" t="str">
        <f>_xlfn.XLOOKUP(tbl_Invoices[[#This Row],[Customer_ID]], tbl_Customers[Customer_ID], tbl_Customers[Region])</f>
        <v>West</v>
      </c>
      <c r="N254" s="1" t="str" cm="1">
        <f t="array" ref="N254">_xlfn.IFS(
   _xlfn.SINGLE(tbl_Invoices[Plan_ID])="P1","Basic",
   _xlfn.SINGLE(tbl_Invoices[Plan_ID])="P2","Standard",
   _xlfn.SINGLE(tbl_Invoices[Plan_ID])="P3","Premium"
)</f>
        <v>Basic</v>
      </c>
      <c r="O254" s="2">
        <f>IF(tbl_Invoices[[#This Row],[Revenue_Type]]="Churned",0,1)</f>
        <v>1</v>
      </c>
    </row>
    <row r="255" spans="1:15" x14ac:dyDescent="0.25">
      <c r="A255" t="s">
        <v>5391</v>
      </c>
      <c r="B255" t="s">
        <v>1820</v>
      </c>
      <c r="C255" t="s">
        <v>3019</v>
      </c>
      <c r="D255" s="1">
        <v>44234</v>
      </c>
      <c r="E255">
        <v>55</v>
      </c>
      <c r="F255" t="b">
        <v>1</v>
      </c>
      <c r="G255" t="s">
        <v>4549</v>
      </c>
      <c r="H255" t="s">
        <v>2031</v>
      </c>
      <c r="I255" s="1">
        <f>DATE(YEAR(tbl_Invoices[[#This Row],[Invoice_Date]]), MONTH(tbl_Invoices[[#This Row],[Invoice_Date]]), DAY(tbl_Invoices[[#This Row],[Invoice_Date]]))</f>
        <v>44234</v>
      </c>
      <c r="J255">
        <f>YEAR(tbl_Invoices[[#This Row],[Invoice_Date]])</f>
        <v>2021</v>
      </c>
      <c r="K255" s="1">
        <f>_xlfn.XLOOKUP(tbl_Invoices[[#This Row],[Customer_ID]], tbl_Customers[Customer_ID], tbl_Customers[Cohort_Month])</f>
        <v>45016</v>
      </c>
      <c r="L255" s="1" t="str">
        <f ca="1">_xlfn.XLOOKUP(tbl_Invoices[[#This Row],[Customer_ID]], tbl_Customers[Customer_ID], tbl_Customers[Age_Group])</f>
        <v>35–44</v>
      </c>
      <c r="M255" s="1" t="str">
        <f>_xlfn.XLOOKUP(tbl_Invoices[[#This Row],[Customer_ID]], tbl_Customers[Customer_ID], tbl_Customers[Region])</f>
        <v>East</v>
      </c>
      <c r="N255" s="1" t="str" cm="1">
        <f t="array" ref="N255">_xlfn.IFS(
   _xlfn.SINGLE(tbl_Invoices[Plan_ID])="P1","Basic",
   _xlfn.SINGLE(tbl_Invoices[Plan_ID])="P2","Standard",
   _xlfn.SINGLE(tbl_Invoices[Plan_ID])="P3","Premium"
)</f>
        <v>Premium</v>
      </c>
      <c r="O255" s="2">
        <f>IF(tbl_Invoices[[#This Row],[Revenue_Type]]="Churned",0,1)</f>
        <v>1</v>
      </c>
    </row>
    <row r="256" spans="1:15" x14ac:dyDescent="0.25">
      <c r="A256" t="s">
        <v>9281</v>
      </c>
      <c r="B256" t="s">
        <v>1920</v>
      </c>
      <c r="C256" t="s">
        <v>2380</v>
      </c>
      <c r="D256" s="1">
        <v>44234</v>
      </c>
      <c r="E256">
        <v>12</v>
      </c>
      <c r="F256" t="b">
        <v>1</v>
      </c>
      <c r="G256" t="s">
        <v>4545</v>
      </c>
      <c r="H256" t="s">
        <v>2027</v>
      </c>
      <c r="I256" s="1">
        <f>DATE(YEAR(tbl_Invoices[[#This Row],[Invoice_Date]]), MONTH(tbl_Invoices[[#This Row],[Invoice_Date]]), DAY(tbl_Invoices[[#This Row],[Invoice_Date]]))</f>
        <v>44234</v>
      </c>
      <c r="J256">
        <f>YEAR(tbl_Invoices[[#This Row],[Invoice_Date]])</f>
        <v>2021</v>
      </c>
      <c r="K256" s="1">
        <f>_xlfn.XLOOKUP(tbl_Invoices[[#This Row],[Customer_ID]], tbl_Customers[Customer_ID], tbl_Customers[Cohort_Month])</f>
        <v>44651</v>
      </c>
      <c r="L256" s="1" t="str">
        <f ca="1">_xlfn.XLOOKUP(tbl_Invoices[[#This Row],[Customer_ID]], tbl_Customers[Customer_ID], tbl_Customers[Age_Group])</f>
        <v>55+</v>
      </c>
      <c r="M256" s="1" t="str">
        <f>_xlfn.XLOOKUP(tbl_Invoices[[#This Row],[Customer_ID]], tbl_Customers[Customer_ID], tbl_Customers[Region])</f>
        <v>East</v>
      </c>
      <c r="N256" s="1" t="str" cm="1">
        <f t="array" ref="N256">_xlfn.IFS(
   _xlfn.SINGLE(tbl_Invoices[Plan_ID])="P1","Basic",
   _xlfn.SINGLE(tbl_Invoices[Plan_ID])="P2","Standard",
   _xlfn.SINGLE(tbl_Invoices[Plan_ID])="P3","Premium"
)</f>
        <v>Basic</v>
      </c>
      <c r="O256" s="2">
        <f>IF(tbl_Invoices[[#This Row],[Revenue_Type]]="Churned",0,1)</f>
        <v>0</v>
      </c>
    </row>
    <row r="257" spans="1:15" x14ac:dyDescent="0.25">
      <c r="A257" t="s">
        <v>6946</v>
      </c>
      <c r="B257" t="s">
        <v>440</v>
      </c>
      <c r="C257" t="s">
        <v>3101</v>
      </c>
      <c r="D257" s="1">
        <v>44235</v>
      </c>
      <c r="E257">
        <v>55</v>
      </c>
      <c r="F257" t="b">
        <v>1</v>
      </c>
      <c r="G257" t="s">
        <v>4538</v>
      </c>
      <c r="H257" t="s">
        <v>2031</v>
      </c>
      <c r="I257" s="1">
        <f>DATE(YEAR(tbl_Invoices[[#This Row],[Invoice_Date]]), MONTH(tbl_Invoices[[#This Row],[Invoice_Date]]), DAY(tbl_Invoices[[#This Row],[Invoice_Date]]))</f>
        <v>44235</v>
      </c>
      <c r="J257">
        <f>YEAR(tbl_Invoices[[#This Row],[Invoice_Date]])</f>
        <v>2021</v>
      </c>
      <c r="K257" s="1">
        <f>_xlfn.XLOOKUP(tbl_Invoices[[#This Row],[Customer_ID]], tbl_Customers[Customer_ID], tbl_Customers[Cohort_Month])</f>
        <v>44469</v>
      </c>
      <c r="L257" s="1" t="str">
        <f ca="1">_xlfn.XLOOKUP(tbl_Invoices[[#This Row],[Customer_ID]], tbl_Customers[Customer_ID], tbl_Customers[Age_Group])</f>
        <v>55+</v>
      </c>
      <c r="M257" s="1" t="str">
        <f>_xlfn.XLOOKUP(tbl_Invoices[[#This Row],[Customer_ID]], tbl_Customers[Customer_ID], tbl_Customers[Region])</f>
        <v>South</v>
      </c>
      <c r="N257" s="1" t="str" cm="1">
        <f t="array" ref="N257">_xlfn.IFS(
   _xlfn.SINGLE(tbl_Invoices[Plan_ID])="P1","Basic",
   _xlfn.SINGLE(tbl_Invoices[Plan_ID])="P2","Standard",
   _xlfn.SINGLE(tbl_Invoices[Plan_ID])="P3","Premium"
)</f>
        <v>Premium</v>
      </c>
      <c r="O257" s="2">
        <f>IF(tbl_Invoices[[#This Row],[Revenue_Type]]="Churned",0,1)</f>
        <v>1</v>
      </c>
    </row>
    <row r="258" spans="1:15" x14ac:dyDescent="0.25">
      <c r="A258" t="s">
        <v>8991</v>
      </c>
      <c r="B258" t="s">
        <v>720</v>
      </c>
      <c r="C258" t="s">
        <v>2697</v>
      </c>
      <c r="D258" s="1">
        <v>44235</v>
      </c>
      <c r="E258">
        <v>25</v>
      </c>
      <c r="F258" t="b">
        <v>1</v>
      </c>
      <c r="G258" t="s">
        <v>4538</v>
      </c>
      <c r="H258" t="s">
        <v>2034</v>
      </c>
      <c r="I258" s="1">
        <f>DATE(YEAR(tbl_Invoices[[#This Row],[Invoice_Date]]), MONTH(tbl_Invoices[[#This Row],[Invoice_Date]]), DAY(tbl_Invoices[[#This Row],[Invoice_Date]]))</f>
        <v>44235</v>
      </c>
      <c r="J258">
        <f>YEAR(tbl_Invoices[[#This Row],[Invoice_Date]])</f>
        <v>2021</v>
      </c>
      <c r="K258" s="1">
        <f>_xlfn.XLOOKUP(tbl_Invoices[[#This Row],[Customer_ID]], tbl_Customers[Customer_ID], tbl_Customers[Cohort_Month])</f>
        <v>44651</v>
      </c>
      <c r="L258" s="1" t="str">
        <f ca="1">_xlfn.XLOOKUP(tbl_Invoices[[#This Row],[Customer_ID]], tbl_Customers[Customer_ID], tbl_Customers[Age_Group])</f>
        <v>55+</v>
      </c>
      <c r="M258" s="1" t="str">
        <f>_xlfn.XLOOKUP(tbl_Invoices[[#This Row],[Customer_ID]], tbl_Customers[Customer_ID], tbl_Customers[Region])</f>
        <v>Midwest</v>
      </c>
      <c r="N258" s="1" t="str" cm="1">
        <f t="array" ref="N258">_xlfn.IFS(
   _xlfn.SINGLE(tbl_Invoices[Plan_ID])="P1","Basic",
   _xlfn.SINGLE(tbl_Invoices[Plan_ID])="P2","Standard",
   _xlfn.SINGLE(tbl_Invoices[Plan_ID])="P3","Premium"
)</f>
        <v>Standard</v>
      </c>
      <c r="O258" s="2">
        <f>IF(tbl_Invoices[[#This Row],[Revenue_Type]]="Churned",0,1)</f>
        <v>1</v>
      </c>
    </row>
    <row r="259" spans="1:15" x14ac:dyDescent="0.25">
      <c r="A259" t="s">
        <v>6734</v>
      </c>
      <c r="B259" t="s">
        <v>1084</v>
      </c>
      <c r="C259" t="s">
        <v>2172</v>
      </c>
      <c r="D259" s="1">
        <v>44235</v>
      </c>
      <c r="E259">
        <v>25</v>
      </c>
      <c r="F259" t="b">
        <v>1</v>
      </c>
      <c r="G259" t="s">
        <v>4540</v>
      </c>
      <c r="H259" t="s">
        <v>2034</v>
      </c>
      <c r="I259" s="1">
        <f>DATE(YEAR(tbl_Invoices[[#This Row],[Invoice_Date]]), MONTH(tbl_Invoices[[#This Row],[Invoice_Date]]), DAY(tbl_Invoices[[#This Row],[Invoice_Date]]))</f>
        <v>44235</v>
      </c>
      <c r="J259">
        <f>YEAR(tbl_Invoices[[#This Row],[Invoice_Date]])</f>
        <v>2021</v>
      </c>
      <c r="K259" s="1">
        <f>_xlfn.XLOOKUP(tbl_Invoices[[#This Row],[Customer_ID]], tbl_Customers[Customer_ID], tbl_Customers[Cohort_Month])</f>
        <v>44712</v>
      </c>
      <c r="L259" s="1" t="str">
        <f ca="1">_xlfn.XLOOKUP(tbl_Invoices[[#This Row],[Customer_ID]], tbl_Customers[Customer_ID], tbl_Customers[Age_Group])</f>
        <v>55+</v>
      </c>
      <c r="M259" s="1" t="str">
        <f>_xlfn.XLOOKUP(tbl_Invoices[[#This Row],[Customer_ID]], tbl_Customers[Customer_ID], tbl_Customers[Region])</f>
        <v>Midwest</v>
      </c>
      <c r="N259" s="1" t="str" cm="1">
        <f t="array" ref="N259">_xlfn.IFS(
   _xlfn.SINGLE(tbl_Invoices[Plan_ID])="P1","Basic",
   _xlfn.SINGLE(tbl_Invoices[Plan_ID])="P2","Standard",
   _xlfn.SINGLE(tbl_Invoices[Plan_ID])="P3","Premium"
)</f>
        <v>Standard</v>
      </c>
      <c r="O259" s="2">
        <f>IF(tbl_Invoices[[#This Row],[Revenue_Type]]="Churned",0,1)</f>
        <v>1</v>
      </c>
    </row>
    <row r="260" spans="1:15" x14ac:dyDescent="0.25">
      <c r="A260" t="s">
        <v>7105</v>
      </c>
      <c r="B260" t="s">
        <v>720</v>
      </c>
      <c r="C260" t="s">
        <v>3548</v>
      </c>
      <c r="D260" s="1">
        <v>44236</v>
      </c>
      <c r="E260">
        <v>55</v>
      </c>
      <c r="F260" t="b">
        <v>1</v>
      </c>
      <c r="G260" t="s">
        <v>4545</v>
      </c>
      <c r="H260" t="s">
        <v>2031</v>
      </c>
      <c r="I260" s="1">
        <f>DATE(YEAR(tbl_Invoices[[#This Row],[Invoice_Date]]), MONTH(tbl_Invoices[[#This Row],[Invoice_Date]]), DAY(tbl_Invoices[[#This Row],[Invoice_Date]]))</f>
        <v>44236</v>
      </c>
      <c r="J260">
        <f>YEAR(tbl_Invoices[[#This Row],[Invoice_Date]])</f>
        <v>2021</v>
      </c>
      <c r="K260" s="1">
        <f>_xlfn.XLOOKUP(tbl_Invoices[[#This Row],[Customer_ID]], tbl_Customers[Customer_ID], tbl_Customers[Cohort_Month])</f>
        <v>44651</v>
      </c>
      <c r="L260" s="1" t="str">
        <f ca="1">_xlfn.XLOOKUP(tbl_Invoices[[#This Row],[Customer_ID]], tbl_Customers[Customer_ID], tbl_Customers[Age_Group])</f>
        <v>55+</v>
      </c>
      <c r="M260" s="1" t="str">
        <f>_xlfn.XLOOKUP(tbl_Invoices[[#This Row],[Customer_ID]], tbl_Customers[Customer_ID], tbl_Customers[Region])</f>
        <v>Midwest</v>
      </c>
      <c r="N260" s="1" t="str" cm="1">
        <f t="array" ref="N260">_xlfn.IFS(
   _xlfn.SINGLE(tbl_Invoices[Plan_ID])="P1","Basic",
   _xlfn.SINGLE(tbl_Invoices[Plan_ID])="P2","Standard",
   _xlfn.SINGLE(tbl_Invoices[Plan_ID])="P3","Premium"
)</f>
        <v>Premium</v>
      </c>
      <c r="O260" s="2">
        <f>IF(tbl_Invoices[[#This Row],[Revenue_Type]]="Churned",0,1)</f>
        <v>0</v>
      </c>
    </row>
    <row r="261" spans="1:15" x14ac:dyDescent="0.25">
      <c r="A261" t="s">
        <v>8248</v>
      </c>
      <c r="B261" t="s">
        <v>1231</v>
      </c>
      <c r="C261" t="s">
        <v>4447</v>
      </c>
      <c r="D261" s="1">
        <v>44236</v>
      </c>
      <c r="E261">
        <v>25</v>
      </c>
      <c r="F261" t="b">
        <v>1</v>
      </c>
      <c r="G261" t="s">
        <v>4538</v>
      </c>
      <c r="H261" t="s">
        <v>2034</v>
      </c>
      <c r="I261" s="1">
        <f>DATE(YEAR(tbl_Invoices[[#This Row],[Invoice_Date]]), MONTH(tbl_Invoices[[#This Row],[Invoice_Date]]), DAY(tbl_Invoices[[#This Row],[Invoice_Date]]))</f>
        <v>44236</v>
      </c>
      <c r="J261">
        <f>YEAR(tbl_Invoices[[#This Row],[Invoice_Date]])</f>
        <v>2021</v>
      </c>
      <c r="K261" s="1">
        <f>_xlfn.XLOOKUP(tbl_Invoices[[#This Row],[Customer_ID]], tbl_Customers[Customer_ID], tbl_Customers[Cohort_Month])</f>
        <v>44681</v>
      </c>
      <c r="L261" s="1" t="str">
        <f ca="1">_xlfn.XLOOKUP(tbl_Invoices[[#This Row],[Customer_ID]], tbl_Customers[Customer_ID], tbl_Customers[Age_Group])</f>
        <v>25–34</v>
      </c>
      <c r="M261" s="1" t="str">
        <f>_xlfn.XLOOKUP(tbl_Invoices[[#This Row],[Customer_ID]], tbl_Customers[Customer_ID], tbl_Customers[Region])</f>
        <v>West</v>
      </c>
      <c r="N261" s="1" t="str" cm="1">
        <f t="array" ref="N261">_xlfn.IFS(
   _xlfn.SINGLE(tbl_Invoices[Plan_ID])="P1","Basic",
   _xlfn.SINGLE(tbl_Invoices[Plan_ID])="P2","Standard",
   _xlfn.SINGLE(tbl_Invoices[Plan_ID])="P3","Premium"
)</f>
        <v>Standard</v>
      </c>
      <c r="O261" s="2">
        <f>IF(tbl_Invoices[[#This Row],[Revenue_Type]]="Churned",0,1)</f>
        <v>1</v>
      </c>
    </row>
    <row r="262" spans="1:15" x14ac:dyDescent="0.25">
      <c r="A262" t="s">
        <v>6436</v>
      </c>
      <c r="B262" t="s">
        <v>1545</v>
      </c>
      <c r="C262" t="s">
        <v>2871</v>
      </c>
      <c r="D262" s="1">
        <v>44236</v>
      </c>
      <c r="E262">
        <v>12</v>
      </c>
      <c r="F262" t="b">
        <v>1</v>
      </c>
      <c r="G262" t="s">
        <v>4538</v>
      </c>
      <c r="H262" t="s">
        <v>2027</v>
      </c>
      <c r="I262" s="1">
        <f>DATE(YEAR(tbl_Invoices[[#This Row],[Invoice_Date]]), MONTH(tbl_Invoices[[#This Row],[Invoice_Date]]), DAY(tbl_Invoices[[#This Row],[Invoice_Date]]))</f>
        <v>44236</v>
      </c>
      <c r="J262">
        <f>YEAR(tbl_Invoices[[#This Row],[Invoice_Date]])</f>
        <v>2021</v>
      </c>
      <c r="K262" s="1">
        <f>_xlfn.XLOOKUP(tbl_Invoices[[#This Row],[Customer_ID]], tbl_Customers[Customer_ID], tbl_Customers[Cohort_Month])</f>
        <v>44530</v>
      </c>
      <c r="L262" s="1" t="str">
        <f ca="1">_xlfn.XLOOKUP(tbl_Invoices[[#This Row],[Customer_ID]], tbl_Customers[Customer_ID], tbl_Customers[Age_Group])</f>
        <v>45–54</v>
      </c>
      <c r="M262" s="1" t="str">
        <f>_xlfn.XLOOKUP(tbl_Invoices[[#This Row],[Customer_ID]], tbl_Customers[Customer_ID], tbl_Customers[Region])</f>
        <v>International</v>
      </c>
      <c r="N262" s="1" t="str" cm="1">
        <f t="array" ref="N262">_xlfn.IFS(
   _xlfn.SINGLE(tbl_Invoices[Plan_ID])="P1","Basic",
   _xlfn.SINGLE(tbl_Invoices[Plan_ID])="P2","Standard",
   _xlfn.SINGLE(tbl_Invoices[Plan_ID])="P3","Premium"
)</f>
        <v>Basic</v>
      </c>
      <c r="O262" s="2">
        <f>IF(tbl_Invoices[[#This Row],[Revenue_Type]]="Churned",0,1)</f>
        <v>1</v>
      </c>
    </row>
    <row r="263" spans="1:15" x14ac:dyDescent="0.25">
      <c r="A263" t="s">
        <v>9165</v>
      </c>
      <c r="B263" t="s">
        <v>1693</v>
      </c>
      <c r="C263" t="s">
        <v>2357</v>
      </c>
      <c r="D263" s="1">
        <v>44236</v>
      </c>
      <c r="E263">
        <v>12</v>
      </c>
      <c r="F263" t="b">
        <v>1</v>
      </c>
      <c r="G263" t="s">
        <v>4545</v>
      </c>
      <c r="H263" t="s">
        <v>2027</v>
      </c>
      <c r="I263" s="1">
        <f>DATE(YEAR(tbl_Invoices[[#This Row],[Invoice_Date]]), MONTH(tbl_Invoices[[#This Row],[Invoice_Date]]), DAY(tbl_Invoices[[#This Row],[Invoice_Date]]))</f>
        <v>44236</v>
      </c>
      <c r="J263">
        <f>YEAR(tbl_Invoices[[#This Row],[Invoice_Date]])</f>
        <v>2021</v>
      </c>
      <c r="K263" s="1">
        <f>_xlfn.XLOOKUP(tbl_Invoices[[#This Row],[Customer_ID]], tbl_Customers[Customer_ID], tbl_Customers[Cohort_Month])</f>
        <v>44895</v>
      </c>
      <c r="L263" s="1" t="str">
        <f ca="1">_xlfn.XLOOKUP(tbl_Invoices[[#This Row],[Customer_ID]], tbl_Customers[Customer_ID], tbl_Customers[Age_Group])</f>
        <v>35–44</v>
      </c>
      <c r="M263" s="1" t="str">
        <f>_xlfn.XLOOKUP(tbl_Invoices[[#This Row],[Customer_ID]], tbl_Customers[Customer_ID], tbl_Customers[Region])</f>
        <v>Midwest</v>
      </c>
      <c r="N263" s="1" t="str" cm="1">
        <f t="array" ref="N263">_xlfn.IFS(
   _xlfn.SINGLE(tbl_Invoices[Plan_ID])="P1","Basic",
   _xlfn.SINGLE(tbl_Invoices[Plan_ID])="P2","Standard",
   _xlfn.SINGLE(tbl_Invoices[Plan_ID])="P3","Premium"
)</f>
        <v>Basic</v>
      </c>
      <c r="O263" s="2">
        <f>IF(tbl_Invoices[[#This Row],[Revenue_Type]]="Churned",0,1)</f>
        <v>0</v>
      </c>
    </row>
    <row r="264" spans="1:15" x14ac:dyDescent="0.25">
      <c r="A264" t="s">
        <v>6960</v>
      </c>
      <c r="B264" t="s">
        <v>125</v>
      </c>
      <c r="C264" t="s">
        <v>4034</v>
      </c>
      <c r="D264" s="1">
        <v>44237</v>
      </c>
      <c r="E264">
        <v>55</v>
      </c>
      <c r="F264" t="b">
        <v>1</v>
      </c>
      <c r="G264" t="s">
        <v>4538</v>
      </c>
      <c r="H264" t="s">
        <v>2031</v>
      </c>
      <c r="I264" s="1">
        <f>DATE(YEAR(tbl_Invoices[[#This Row],[Invoice_Date]]), MONTH(tbl_Invoices[[#This Row],[Invoice_Date]]), DAY(tbl_Invoices[[#This Row],[Invoice_Date]]))</f>
        <v>44237</v>
      </c>
      <c r="J264">
        <f>YEAR(tbl_Invoices[[#This Row],[Invoice_Date]])</f>
        <v>2021</v>
      </c>
      <c r="K264" s="1">
        <f>_xlfn.XLOOKUP(tbl_Invoices[[#This Row],[Customer_ID]], tbl_Customers[Customer_ID], tbl_Customers[Cohort_Month])</f>
        <v>44773</v>
      </c>
      <c r="L264" s="1" t="str">
        <f ca="1">_xlfn.XLOOKUP(tbl_Invoices[[#This Row],[Customer_ID]], tbl_Customers[Customer_ID], tbl_Customers[Age_Group])</f>
        <v>25–34</v>
      </c>
      <c r="M264" s="1" t="str">
        <f>_xlfn.XLOOKUP(tbl_Invoices[[#This Row],[Customer_ID]], tbl_Customers[Customer_ID], tbl_Customers[Region])</f>
        <v>East</v>
      </c>
      <c r="N264" s="1" t="str" cm="1">
        <f t="array" ref="N264">_xlfn.IFS(
   _xlfn.SINGLE(tbl_Invoices[Plan_ID])="P1","Basic",
   _xlfn.SINGLE(tbl_Invoices[Plan_ID])="P2","Standard",
   _xlfn.SINGLE(tbl_Invoices[Plan_ID])="P3","Premium"
)</f>
        <v>Premium</v>
      </c>
      <c r="O264" s="2">
        <f>IF(tbl_Invoices[[#This Row],[Revenue_Type]]="Churned",0,1)</f>
        <v>1</v>
      </c>
    </row>
    <row r="265" spans="1:15" x14ac:dyDescent="0.25">
      <c r="A265" t="s">
        <v>9082</v>
      </c>
      <c r="B265" t="s">
        <v>315</v>
      </c>
      <c r="C265" t="s">
        <v>3482</v>
      </c>
      <c r="D265" s="1">
        <v>44237</v>
      </c>
      <c r="E265">
        <v>55</v>
      </c>
      <c r="F265" t="b">
        <v>1</v>
      </c>
      <c r="G265" t="s">
        <v>4538</v>
      </c>
      <c r="H265" t="s">
        <v>2031</v>
      </c>
      <c r="I265" s="1">
        <f>DATE(YEAR(tbl_Invoices[[#This Row],[Invoice_Date]]), MONTH(tbl_Invoices[[#This Row],[Invoice_Date]]), DAY(tbl_Invoices[[#This Row],[Invoice_Date]]))</f>
        <v>44237</v>
      </c>
      <c r="J265">
        <f>YEAR(tbl_Invoices[[#This Row],[Invoice_Date]])</f>
        <v>2021</v>
      </c>
      <c r="K265" s="1">
        <f>_xlfn.XLOOKUP(tbl_Invoices[[#This Row],[Customer_ID]], tbl_Customers[Customer_ID], tbl_Customers[Cohort_Month])</f>
        <v>44469</v>
      </c>
      <c r="L265" s="1" t="str">
        <f ca="1">_xlfn.XLOOKUP(tbl_Invoices[[#This Row],[Customer_ID]], tbl_Customers[Customer_ID], tbl_Customers[Age_Group])</f>
        <v>25–34</v>
      </c>
      <c r="M265" s="1" t="str">
        <f>_xlfn.XLOOKUP(tbl_Invoices[[#This Row],[Customer_ID]], tbl_Customers[Customer_ID], tbl_Customers[Region])</f>
        <v>Midwest</v>
      </c>
      <c r="N265" s="1" t="str" cm="1">
        <f t="array" ref="N265">_xlfn.IFS(
   _xlfn.SINGLE(tbl_Invoices[Plan_ID])="P1","Basic",
   _xlfn.SINGLE(tbl_Invoices[Plan_ID])="P2","Standard",
   _xlfn.SINGLE(tbl_Invoices[Plan_ID])="P3","Premium"
)</f>
        <v>Premium</v>
      </c>
      <c r="O265" s="2">
        <f>IF(tbl_Invoices[[#This Row],[Revenue_Type]]="Churned",0,1)</f>
        <v>1</v>
      </c>
    </row>
    <row r="266" spans="1:15" x14ac:dyDescent="0.25">
      <c r="A266" t="s">
        <v>8450</v>
      </c>
      <c r="B266" t="s">
        <v>430</v>
      </c>
      <c r="C266" t="s">
        <v>4025</v>
      </c>
      <c r="D266" s="1">
        <v>44237</v>
      </c>
      <c r="E266">
        <v>55</v>
      </c>
      <c r="F266" t="b">
        <v>1</v>
      </c>
      <c r="G266" t="s">
        <v>4549</v>
      </c>
      <c r="H266" t="s">
        <v>2031</v>
      </c>
      <c r="I266" s="1">
        <f>DATE(YEAR(tbl_Invoices[[#This Row],[Invoice_Date]]), MONTH(tbl_Invoices[[#This Row],[Invoice_Date]]), DAY(tbl_Invoices[[#This Row],[Invoice_Date]]))</f>
        <v>44237</v>
      </c>
      <c r="J266">
        <f>YEAR(tbl_Invoices[[#This Row],[Invoice_Date]])</f>
        <v>2021</v>
      </c>
      <c r="K266" s="1">
        <f>_xlfn.XLOOKUP(tbl_Invoices[[#This Row],[Customer_ID]], tbl_Customers[Customer_ID], tbl_Customers[Cohort_Month])</f>
        <v>44408</v>
      </c>
      <c r="L266" s="1" t="str">
        <f ca="1">_xlfn.XLOOKUP(tbl_Invoices[[#This Row],[Customer_ID]], tbl_Customers[Customer_ID], tbl_Customers[Age_Group])</f>
        <v>35–44</v>
      </c>
      <c r="M266" s="1" t="str">
        <f>_xlfn.XLOOKUP(tbl_Invoices[[#This Row],[Customer_ID]], tbl_Customers[Customer_ID], tbl_Customers[Region])</f>
        <v>South</v>
      </c>
      <c r="N266" s="1" t="str" cm="1">
        <f t="array" ref="N266">_xlfn.IFS(
   _xlfn.SINGLE(tbl_Invoices[Plan_ID])="P1","Basic",
   _xlfn.SINGLE(tbl_Invoices[Plan_ID])="P2","Standard",
   _xlfn.SINGLE(tbl_Invoices[Plan_ID])="P3","Premium"
)</f>
        <v>Premium</v>
      </c>
      <c r="O266" s="2">
        <f>IF(tbl_Invoices[[#This Row],[Revenue_Type]]="Churned",0,1)</f>
        <v>1</v>
      </c>
    </row>
    <row r="267" spans="1:15" x14ac:dyDescent="0.25">
      <c r="A267" t="s">
        <v>9027</v>
      </c>
      <c r="B267" t="s">
        <v>829</v>
      </c>
      <c r="C267" t="s">
        <v>3025</v>
      </c>
      <c r="D267" s="1">
        <v>44237</v>
      </c>
      <c r="E267">
        <v>55</v>
      </c>
      <c r="F267" t="b">
        <v>1</v>
      </c>
      <c r="G267" t="s">
        <v>4549</v>
      </c>
      <c r="H267" t="s">
        <v>2031</v>
      </c>
      <c r="I267" s="1">
        <f>DATE(YEAR(tbl_Invoices[[#This Row],[Invoice_Date]]), MONTH(tbl_Invoices[[#This Row],[Invoice_Date]]), DAY(tbl_Invoices[[#This Row],[Invoice_Date]]))</f>
        <v>44237</v>
      </c>
      <c r="J267">
        <f>YEAR(tbl_Invoices[[#This Row],[Invoice_Date]])</f>
        <v>2021</v>
      </c>
      <c r="K267" s="1">
        <f>_xlfn.XLOOKUP(tbl_Invoices[[#This Row],[Customer_ID]], tbl_Customers[Customer_ID], tbl_Customers[Cohort_Month])</f>
        <v>44500</v>
      </c>
      <c r="L267" s="1" t="str">
        <f ca="1">_xlfn.XLOOKUP(tbl_Invoices[[#This Row],[Customer_ID]], tbl_Customers[Customer_ID], tbl_Customers[Age_Group])</f>
        <v>55+</v>
      </c>
      <c r="M267" s="1" t="str">
        <f>_xlfn.XLOOKUP(tbl_Invoices[[#This Row],[Customer_ID]], tbl_Customers[Customer_ID], tbl_Customers[Region])</f>
        <v>International</v>
      </c>
      <c r="N267" s="1" t="str" cm="1">
        <f t="array" ref="N267">_xlfn.IFS(
   _xlfn.SINGLE(tbl_Invoices[Plan_ID])="P1","Basic",
   _xlfn.SINGLE(tbl_Invoices[Plan_ID])="P2","Standard",
   _xlfn.SINGLE(tbl_Invoices[Plan_ID])="P3","Premium"
)</f>
        <v>Premium</v>
      </c>
      <c r="O267" s="2">
        <f>IF(tbl_Invoices[[#This Row],[Revenue_Type]]="Churned",0,1)</f>
        <v>1</v>
      </c>
    </row>
    <row r="268" spans="1:15" x14ac:dyDescent="0.25">
      <c r="A268" t="s">
        <v>9767</v>
      </c>
      <c r="B268" t="s">
        <v>1089</v>
      </c>
      <c r="C268" t="s">
        <v>4157</v>
      </c>
      <c r="D268" s="1">
        <v>44237</v>
      </c>
      <c r="E268">
        <v>12</v>
      </c>
      <c r="F268" t="b">
        <v>1</v>
      </c>
      <c r="G268" t="s">
        <v>4547</v>
      </c>
      <c r="H268" t="s">
        <v>2027</v>
      </c>
      <c r="I268" s="1">
        <f>DATE(YEAR(tbl_Invoices[[#This Row],[Invoice_Date]]), MONTH(tbl_Invoices[[#This Row],[Invoice_Date]]), DAY(tbl_Invoices[[#This Row],[Invoice_Date]]))</f>
        <v>44237</v>
      </c>
      <c r="J268">
        <f>YEAR(tbl_Invoices[[#This Row],[Invoice_Date]])</f>
        <v>2021</v>
      </c>
      <c r="K268" s="1">
        <f>_xlfn.XLOOKUP(tbl_Invoices[[#This Row],[Customer_ID]], tbl_Customers[Customer_ID], tbl_Customers[Cohort_Month])</f>
        <v>44500</v>
      </c>
      <c r="L268" s="1" t="str">
        <f ca="1">_xlfn.XLOOKUP(tbl_Invoices[[#This Row],[Customer_ID]], tbl_Customers[Customer_ID], tbl_Customers[Age_Group])</f>
        <v>18–24</v>
      </c>
      <c r="M268" s="1" t="str">
        <f>_xlfn.XLOOKUP(tbl_Invoices[[#This Row],[Customer_ID]], tbl_Customers[Customer_ID], tbl_Customers[Region])</f>
        <v>International</v>
      </c>
      <c r="N268" s="1" t="str" cm="1">
        <f t="array" ref="N268">_xlfn.IFS(
   _xlfn.SINGLE(tbl_Invoices[Plan_ID])="P1","Basic",
   _xlfn.SINGLE(tbl_Invoices[Plan_ID])="P2","Standard",
   _xlfn.SINGLE(tbl_Invoices[Plan_ID])="P3","Premium"
)</f>
        <v>Basic</v>
      </c>
      <c r="O268" s="2">
        <f>IF(tbl_Invoices[[#This Row],[Revenue_Type]]="Churned",0,1)</f>
        <v>1</v>
      </c>
    </row>
    <row r="269" spans="1:15" x14ac:dyDescent="0.25">
      <c r="A269" t="s">
        <v>7759</v>
      </c>
      <c r="B269" t="s">
        <v>1463</v>
      </c>
      <c r="C269" t="s">
        <v>4437</v>
      </c>
      <c r="D269" s="1">
        <v>44237</v>
      </c>
      <c r="E269">
        <v>55</v>
      </c>
      <c r="F269" t="b">
        <v>1</v>
      </c>
      <c r="G269" t="s">
        <v>4540</v>
      </c>
      <c r="H269" t="s">
        <v>2031</v>
      </c>
      <c r="I269" s="1">
        <f>DATE(YEAR(tbl_Invoices[[#This Row],[Invoice_Date]]), MONTH(tbl_Invoices[[#This Row],[Invoice_Date]]), DAY(tbl_Invoices[[#This Row],[Invoice_Date]]))</f>
        <v>44237</v>
      </c>
      <c r="J269">
        <f>YEAR(tbl_Invoices[[#This Row],[Invoice_Date]])</f>
        <v>2021</v>
      </c>
      <c r="K269" s="1">
        <f>_xlfn.XLOOKUP(tbl_Invoices[[#This Row],[Customer_ID]], tbl_Customers[Customer_ID], tbl_Customers[Cohort_Month])</f>
        <v>44620</v>
      </c>
      <c r="L269" s="1" t="str">
        <f ca="1">_xlfn.XLOOKUP(tbl_Invoices[[#This Row],[Customer_ID]], tbl_Customers[Customer_ID], tbl_Customers[Age_Group])</f>
        <v>45–54</v>
      </c>
      <c r="M269" s="1" t="str">
        <f>_xlfn.XLOOKUP(tbl_Invoices[[#This Row],[Customer_ID]], tbl_Customers[Customer_ID], tbl_Customers[Region])</f>
        <v>East</v>
      </c>
      <c r="N269" s="1" t="str" cm="1">
        <f t="array" ref="N269">_xlfn.IFS(
   _xlfn.SINGLE(tbl_Invoices[Plan_ID])="P1","Basic",
   _xlfn.SINGLE(tbl_Invoices[Plan_ID])="P2","Standard",
   _xlfn.SINGLE(tbl_Invoices[Plan_ID])="P3","Premium"
)</f>
        <v>Premium</v>
      </c>
      <c r="O269" s="2">
        <f>IF(tbl_Invoices[[#This Row],[Revenue_Type]]="Churned",0,1)</f>
        <v>1</v>
      </c>
    </row>
    <row r="270" spans="1:15" x14ac:dyDescent="0.25">
      <c r="A270" t="s">
        <v>6652</v>
      </c>
      <c r="B270" t="s">
        <v>1893</v>
      </c>
      <c r="C270" t="s">
        <v>3687</v>
      </c>
      <c r="D270" s="1">
        <v>44237</v>
      </c>
      <c r="E270">
        <v>55</v>
      </c>
      <c r="F270" t="b">
        <v>1</v>
      </c>
      <c r="G270" t="s">
        <v>4540</v>
      </c>
      <c r="H270" t="s">
        <v>2031</v>
      </c>
      <c r="I270" s="1">
        <f>DATE(YEAR(tbl_Invoices[[#This Row],[Invoice_Date]]), MONTH(tbl_Invoices[[#This Row],[Invoice_Date]]), DAY(tbl_Invoices[[#This Row],[Invoice_Date]]))</f>
        <v>44237</v>
      </c>
      <c r="J270">
        <f>YEAR(tbl_Invoices[[#This Row],[Invoice_Date]])</f>
        <v>2021</v>
      </c>
      <c r="K270" s="1">
        <f>_xlfn.XLOOKUP(tbl_Invoices[[#This Row],[Customer_ID]], tbl_Customers[Customer_ID], tbl_Customers[Cohort_Month])</f>
        <v>44865</v>
      </c>
      <c r="L270" s="1" t="str">
        <f ca="1">_xlfn.XLOOKUP(tbl_Invoices[[#This Row],[Customer_ID]], tbl_Customers[Customer_ID], tbl_Customers[Age_Group])</f>
        <v>25–34</v>
      </c>
      <c r="M270" s="1" t="str">
        <f>_xlfn.XLOOKUP(tbl_Invoices[[#This Row],[Customer_ID]], tbl_Customers[Customer_ID], tbl_Customers[Region])</f>
        <v>South</v>
      </c>
      <c r="N270" s="1" t="str" cm="1">
        <f t="array" ref="N270">_xlfn.IFS(
   _xlfn.SINGLE(tbl_Invoices[Plan_ID])="P1","Basic",
   _xlfn.SINGLE(tbl_Invoices[Plan_ID])="P2","Standard",
   _xlfn.SINGLE(tbl_Invoices[Plan_ID])="P3","Premium"
)</f>
        <v>Premium</v>
      </c>
      <c r="O270" s="2">
        <f>IF(tbl_Invoices[[#This Row],[Revenue_Type]]="Churned",0,1)</f>
        <v>1</v>
      </c>
    </row>
    <row r="271" spans="1:15" x14ac:dyDescent="0.25">
      <c r="A271" t="s">
        <v>4755</v>
      </c>
      <c r="B271" t="s">
        <v>21</v>
      </c>
      <c r="C271" t="s">
        <v>4467</v>
      </c>
      <c r="D271" s="1">
        <v>44238</v>
      </c>
      <c r="E271">
        <v>25</v>
      </c>
      <c r="F271" t="b">
        <v>1</v>
      </c>
      <c r="G271" t="s">
        <v>4538</v>
      </c>
      <c r="H271" t="s">
        <v>2034</v>
      </c>
      <c r="I271" s="1">
        <f>DATE(YEAR(tbl_Invoices[[#This Row],[Invoice_Date]]), MONTH(tbl_Invoices[[#This Row],[Invoice_Date]]), DAY(tbl_Invoices[[#This Row],[Invoice_Date]]))</f>
        <v>44238</v>
      </c>
      <c r="J271">
        <f>YEAR(tbl_Invoices[[#This Row],[Invoice_Date]])</f>
        <v>2021</v>
      </c>
      <c r="K271" s="1">
        <f>_xlfn.XLOOKUP(tbl_Invoices[[#This Row],[Customer_ID]], tbl_Customers[Customer_ID], tbl_Customers[Cohort_Month])</f>
        <v>44439</v>
      </c>
      <c r="L271" s="1" t="str">
        <f ca="1">_xlfn.XLOOKUP(tbl_Invoices[[#This Row],[Customer_ID]], tbl_Customers[Customer_ID], tbl_Customers[Age_Group])</f>
        <v>35–44</v>
      </c>
      <c r="M271" s="1" t="str">
        <f>_xlfn.XLOOKUP(tbl_Invoices[[#This Row],[Customer_ID]], tbl_Customers[Customer_ID], tbl_Customers[Region])</f>
        <v>East</v>
      </c>
      <c r="N271" s="1" t="str" cm="1">
        <f t="array" ref="N271">_xlfn.IFS(
   _xlfn.SINGLE(tbl_Invoices[Plan_ID])="P1","Basic",
   _xlfn.SINGLE(tbl_Invoices[Plan_ID])="P2","Standard",
   _xlfn.SINGLE(tbl_Invoices[Plan_ID])="P3","Premium"
)</f>
        <v>Standard</v>
      </c>
      <c r="O271" s="2">
        <f>IF(tbl_Invoices[[#This Row],[Revenue_Type]]="Churned",0,1)</f>
        <v>1</v>
      </c>
    </row>
    <row r="272" spans="1:15" x14ac:dyDescent="0.25">
      <c r="A272" t="s">
        <v>10216</v>
      </c>
      <c r="B272" t="s">
        <v>71</v>
      </c>
      <c r="C272" t="s">
        <v>3398</v>
      </c>
      <c r="D272" s="1">
        <v>44238</v>
      </c>
      <c r="E272">
        <v>25</v>
      </c>
      <c r="F272" t="b">
        <v>1</v>
      </c>
      <c r="G272" t="s">
        <v>4538</v>
      </c>
      <c r="H272" t="s">
        <v>2034</v>
      </c>
      <c r="I272" s="1">
        <f>DATE(YEAR(tbl_Invoices[[#This Row],[Invoice_Date]]), MONTH(tbl_Invoices[[#This Row],[Invoice_Date]]), DAY(tbl_Invoices[[#This Row],[Invoice_Date]]))</f>
        <v>44238</v>
      </c>
      <c r="J272">
        <f>YEAR(tbl_Invoices[[#This Row],[Invoice_Date]])</f>
        <v>2021</v>
      </c>
      <c r="K272" s="1">
        <f>_xlfn.XLOOKUP(tbl_Invoices[[#This Row],[Customer_ID]], tbl_Customers[Customer_ID], tbl_Customers[Cohort_Month])</f>
        <v>44316</v>
      </c>
      <c r="L272" s="1" t="str">
        <f ca="1">_xlfn.XLOOKUP(tbl_Invoices[[#This Row],[Customer_ID]], tbl_Customers[Customer_ID], tbl_Customers[Age_Group])</f>
        <v>55+</v>
      </c>
      <c r="M272" s="1" t="str">
        <f>_xlfn.XLOOKUP(tbl_Invoices[[#This Row],[Customer_ID]], tbl_Customers[Customer_ID], tbl_Customers[Region])</f>
        <v>East</v>
      </c>
      <c r="N272" s="1" t="str" cm="1">
        <f t="array" ref="N272">_xlfn.IFS(
   _xlfn.SINGLE(tbl_Invoices[Plan_ID])="P1","Basic",
   _xlfn.SINGLE(tbl_Invoices[Plan_ID])="P2","Standard",
   _xlfn.SINGLE(tbl_Invoices[Plan_ID])="P3","Premium"
)</f>
        <v>Standard</v>
      </c>
      <c r="O272" s="2">
        <f>IF(tbl_Invoices[[#This Row],[Revenue_Type]]="Churned",0,1)</f>
        <v>1</v>
      </c>
    </row>
    <row r="273" spans="1:15" x14ac:dyDescent="0.25">
      <c r="A273" t="s">
        <v>8148</v>
      </c>
      <c r="B273" t="s">
        <v>292</v>
      </c>
      <c r="C273" t="s">
        <v>4176</v>
      </c>
      <c r="D273" s="1">
        <v>44238</v>
      </c>
      <c r="E273">
        <v>25</v>
      </c>
      <c r="F273" t="b">
        <v>1</v>
      </c>
      <c r="G273" t="s">
        <v>4540</v>
      </c>
      <c r="H273" t="s">
        <v>2034</v>
      </c>
      <c r="I273" s="1">
        <f>DATE(YEAR(tbl_Invoices[[#This Row],[Invoice_Date]]), MONTH(tbl_Invoices[[#This Row],[Invoice_Date]]), DAY(tbl_Invoices[[#This Row],[Invoice_Date]]))</f>
        <v>44238</v>
      </c>
      <c r="J273">
        <f>YEAR(tbl_Invoices[[#This Row],[Invoice_Date]])</f>
        <v>2021</v>
      </c>
      <c r="K273" s="1">
        <f>_xlfn.XLOOKUP(tbl_Invoices[[#This Row],[Customer_ID]], tbl_Customers[Customer_ID], tbl_Customers[Cohort_Month])</f>
        <v>44347</v>
      </c>
      <c r="L273" s="1" t="str">
        <f ca="1">_xlfn.XLOOKUP(tbl_Invoices[[#This Row],[Customer_ID]], tbl_Customers[Customer_ID], tbl_Customers[Age_Group])</f>
        <v>35–44</v>
      </c>
      <c r="M273" s="1" t="str">
        <f>_xlfn.XLOOKUP(tbl_Invoices[[#This Row],[Customer_ID]], tbl_Customers[Customer_ID], tbl_Customers[Region])</f>
        <v>East</v>
      </c>
      <c r="N273" s="1" t="str" cm="1">
        <f t="array" ref="N273">_xlfn.IFS(
   _xlfn.SINGLE(tbl_Invoices[Plan_ID])="P1","Basic",
   _xlfn.SINGLE(tbl_Invoices[Plan_ID])="P2","Standard",
   _xlfn.SINGLE(tbl_Invoices[Plan_ID])="P3","Premium"
)</f>
        <v>Standard</v>
      </c>
      <c r="O273" s="2">
        <f>IF(tbl_Invoices[[#This Row],[Revenue_Type]]="Churned",0,1)</f>
        <v>1</v>
      </c>
    </row>
    <row r="274" spans="1:15" x14ac:dyDescent="0.25">
      <c r="A274" t="s">
        <v>4907</v>
      </c>
      <c r="B274" t="s">
        <v>911</v>
      </c>
      <c r="C274" t="s">
        <v>3613</v>
      </c>
      <c r="D274" s="1">
        <v>44238</v>
      </c>
      <c r="E274">
        <v>55</v>
      </c>
      <c r="F274" t="b">
        <v>1</v>
      </c>
      <c r="G274" t="s">
        <v>4547</v>
      </c>
      <c r="H274" t="s">
        <v>2031</v>
      </c>
      <c r="I274" s="1">
        <f>DATE(YEAR(tbl_Invoices[[#This Row],[Invoice_Date]]), MONTH(tbl_Invoices[[#This Row],[Invoice_Date]]), DAY(tbl_Invoices[[#This Row],[Invoice_Date]]))</f>
        <v>44238</v>
      </c>
      <c r="J274">
        <f>YEAR(tbl_Invoices[[#This Row],[Invoice_Date]])</f>
        <v>2021</v>
      </c>
      <c r="K274" s="1">
        <f>_xlfn.XLOOKUP(tbl_Invoices[[#This Row],[Customer_ID]], tbl_Customers[Customer_ID], tbl_Customers[Cohort_Month])</f>
        <v>44469</v>
      </c>
      <c r="L274" s="1" t="str">
        <f ca="1">_xlfn.XLOOKUP(tbl_Invoices[[#This Row],[Customer_ID]], tbl_Customers[Customer_ID], tbl_Customers[Age_Group])</f>
        <v>25–34</v>
      </c>
      <c r="M274" s="1" t="str">
        <f>_xlfn.XLOOKUP(tbl_Invoices[[#This Row],[Customer_ID]], tbl_Customers[Customer_ID], tbl_Customers[Region])</f>
        <v>International</v>
      </c>
      <c r="N274" s="1" t="str" cm="1">
        <f t="array" ref="N274">_xlfn.IFS(
   _xlfn.SINGLE(tbl_Invoices[Plan_ID])="P1","Basic",
   _xlfn.SINGLE(tbl_Invoices[Plan_ID])="P2","Standard",
   _xlfn.SINGLE(tbl_Invoices[Plan_ID])="P3","Premium"
)</f>
        <v>Premium</v>
      </c>
      <c r="O274" s="2">
        <f>IF(tbl_Invoices[[#This Row],[Revenue_Type]]="Churned",0,1)</f>
        <v>1</v>
      </c>
    </row>
    <row r="275" spans="1:15" x14ac:dyDescent="0.25">
      <c r="A275" t="s">
        <v>8287</v>
      </c>
      <c r="B275" t="s">
        <v>1635</v>
      </c>
      <c r="C275" t="s">
        <v>3345</v>
      </c>
      <c r="D275" s="1">
        <v>44238</v>
      </c>
      <c r="E275">
        <v>12</v>
      </c>
      <c r="F275" t="b">
        <v>1</v>
      </c>
      <c r="G275" t="s">
        <v>4540</v>
      </c>
      <c r="H275" t="s">
        <v>2027</v>
      </c>
      <c r="I275" s="1">
        <f>DATE(YEAR(tbl_Invoices[[#This Row],[Invoice_Date]]), MONTH(tbl_Invoices[[#This Row],[Invoice_Date]]), DAY(tbl_Invoices[[#This Row],[Invoice_Date]]))</f>
        <v>44238</v>
      </c>
      <c r="J275">
        <f>YEAR(tbl_Invoices[[#This Row],[Invoice_Date]])</f>
        <v>2021</v>
      </c>
      <c r="K275" s="1">
        <f>_xlfn.XLOOKUP(tbl_Invoices[[#This Row],[Customer_ID]], tbl_Customers[Customer_ID], tbl_Customers[Cohort_Month])</f>
        <v>44865</v>
      </c>
      <c r="L275" s="1" t="str">
        <f ca="1">_xlfn.XLOOKUP(tbl_Invoices[[#This Row],[Customer_ID]], tbl_Customers[Customer_ID], tbl_Customers[Age_Group])</f>
        <v>18–24</v>
      </c>
      <c r="M275" s="1" t="str">
        <f>_xlfn.XLOOKUP(tbl_Invoices[[#This Row],[Customer_ID]], tbl_Customers[Customer_ID], tbl_Customers[Region])</f>
        <v>West</v>
      </c>
      <c r="N275" s="1" t="str" cm="1">
        <f t="array" ref="N275">_xlfn.IFS(
   _xlfn.SINGLE(tbl_Invoices[Plan_ID])="P1","Basic",
   _xlfn.SINGLE(tbl_Invoices[Plan_ID])="P2","Standard",
   _xlfn.SINGLE(tbl_Invoices[Plan_ID])="P3","Premium"
)</f>
        <v>Basic</v>
      </c>
      <c r="O275" s="2">
        <f>IF(tbl_Invoices[[#This Row],[Revenue_Type]]="Churned",0,1)</f>
        <v>1</v>
      </c>
    </row>
    <row r="276" spans="1:15" x14ac:dyDescent="0.25">
      <c r="A276" t="s">
        <v>5550</v>
      </c>
      <c r="B276" t="s">
        <v>1718</v>
      </c>
      <c r="C276" t="s">
        <v>2875</v>
      </c>
      <c r="D276" s="1">
        <v>44238</v>
      </c>
      <c r="E276">
        <v>12</v>
      </c>
      <c r="F276" t="b">
        <v>1</v>
      </c>
      <c r="G276" t="s">
        <v>4545</v>
      </c>
      <c r="H276" t="s">
        <v>2027</v>
      </c>
      <c r="I276" s="1">
        <f>DATE(YEAR(tbl_Invoices[[#This Row],[Invoice_Date]]), MONTH(tbl_Invoices[[#This Row],[Invoice_Date]]), DAY(tbl_Invoices[[#This Row],[Invoice_Date]]))</f>
        <v>44238</v>
      </c>
      <c r="J276">
        <f>YEAR(tbl_Invoices[[#This Row],[Invoice_Date]])</f>
        <v>2021</v>
      </c>
      <c r="K276" s="1">
        <f>_xlfn.XLOOKUP(tbl_Invoices[[#This Row],[Customer_ID]], tbl_Customers[Customer_ID], tbl_Customers[Cohort_Month])</f>
        <v>44592</v>
      </c>
      <c r="L276" s="1" t="str">
        <f ca="1">_xlfn.XLOOKUP(tbl_Invoices[[#This Row],[Customer_ID]], tbl_Customers[Customer_ID], tbl_Customers[Age_Group])</f>
        <v>25–34</v>
      </c>
      <c r="M276" s="1" t="str">
        <f>_xlfn.XLOOKUP(tbl_Invoices[[#This Row],[Customer_ID]], tbl_Customers[Customer_ID], tbl_Customers[Region])</f>
        <v>West</v>
      </c>
      <c r="N276" s="1" t="str" cm="1">
        <f t="array" ref="N276">_xlfn.IFS(
   _xlfn.SINGLE(tbl_Invoices[Plan_ID])="P1","Basic",
   _xlfn.SINGLE(tbl_Invoices[Plan_ID])="P2","Standard",
   _xlfn.SINGLE(tbl_Invoices[Plan_ID])="P3","Premium"
)</f>
        <v>Basic</v>
      </c>
      <c r="O276" s="2">
        <f>IF(tbl_Invoices[[#This Row],[Revenue_Type]]="Churned",0,1)</f>
        <v>0</v>
      </c>
    </row>
    <row r="277" spans="1:15" x14ac:dyDescent="0.25">
      <c r="A277" t="s">
        <v>6397</v>
      </c>
      <c r="B277" t="s">
        <v>288</v>
      </c>
      <c r="C277" t="s">
        <v>3502</v>
      </c>
      <c r="D277" s="1">
        <v>44239</v>
      </c>
      <c r="E277">
        <v>12</v>
      </c>
      <c r="F277" t="b">
        <v>1</v>
      </c>
      <c r="G277" t="s">
        <v>4549</v>
      </c>
      <c r="H277" t="s">
        <v>2027</v>
      </c>
      <c r="I277" s="1">
        <f>DATE(YEAR(tbl_Invoices[[#This Row],[Invoice_Date]]), MONTH(tbl_Invoices[[#This Row],[Invoice_Date]]), DAY(tbl_Invoices[[#This Row],[Invoice_Date]]))</f>
        <v>44239</v>
      </c>
      <c r="J277">
        <f>YEAR(tbl_Invoices[[#This Row],[Invoice_Date]])</f>
        <v>2021</v>
      </c>
      <c r="K277" s="1">
        <f>_xlfn.XLOOKUP(tbl_Invoices[[#This Row],[Customer_ID]], tbl_Customers[Customer_ID], tbl_Customers[Cohort_Month])</f>
        <v>44592</v>
      </c>
      <c r="L277" s="1" t="str">
        <f ca="1">_xlfn.XLOOKUP(tbl_Invoices[[#This Row],[Customer_ID]], tbl_Customers[Customer_ID], tbl_Customers[Age_Group])</f>
        <v>55+</v>
      </c>
      <c r="M277" s="1" t="str">
        <f>_xlfn.XLOOKUP(tbl_Invoices[[#This Row],[Customer_ID]], tbl_Customers[Customer_ID], tbl_Customers[Region])</f>
        <v>International</v>
      </c>
      <c r="N277" s="1" t="str" cm="1">
        <f t="array" ref="N277">_xlfn.IFS(
   _xlfn.SINGLE(tbl_Invoices[Plan_ID])="P1","Basic",
   _xlfn.SINGLE(tbl_Invoices[Plan_ID])="P2","Standard",
   _xlfn.SINGLE(tbl_Invoices[Plan_ID])="P3","Premium"
)</f>
        <v>Basic</v>
      </c>
      <c r="O277" s="2">
        <f>IF(tbl_Invoices[[#This Row],[Revenue_Type]]="Churned",0,1)</f>
        <v>1</v>
      </c>
    </row>
    <row r="278" spans="1:15" x14ac:dyDescent="0.25">
      <c r="A278" t="s">
        <v>10178</v>
      </c>
      <c r="B278" t="s">
        <v>1198</v>
      </c>
      <c r="C278" t="s">
        <v>2937</v>
      </c>
      <c r="D278" s="1">
        <v>44239</v>
      </c>
      <c r="E278">
        <v>25</v>
      </c>
      <c r="F278" t="b">
        <v>1</v>
      </c>
      <c r="G278" t="s">
        <v>4538</v>
      </c>
      <c r="H278" t="s">
        <v>2034</v>
      </c>
      <c r="I278" s="1">
        <f>DATE(YEAR(tbl_Invoices[[#This Row],[Invoice_Date]]), MONTH(tbl_Invoices[[#This Row],[Invoice_Date]]), DAY(tbl_Invoices[[#This Row],[Invoice_Date]]))</f>
        <v>44239</v>
      </c>
      <c r="J278">
        <f>YEAR(tbl_Invoices[[#This Row],[Invoice_Date]])</f>
        <v>2021</v>
      </c>
      <c r="K278" s="1">
        <f>_xlfn.XLOOKUP(tbl_Invoices[[#This Row],[Customer_ID]], tbl_Customers[Customer_ID], tbl_Customers[Cohort_Month])</f>
        <v>44742</v>
      </c>
      <c r="L278" s="1" t="str">
        <f ca="1">_xlfn.XLOOKUP(tbl_Invoices[[#This Row],[Customer_ID]], tbl_Customers[Customer_ID], tbl_Customers[Age_Group])</f>
        <v>25–34</v>
      </c>
      <c r="M278" s="1" t="str">
        <f>_xlfn.XLOOKUP(tbl_Invoices[[#This Row],[Customer_ID]], tbl_Customers[Customer_ID], tbl_Customers[Region])</f>
        <v>South</v>
      </c>
      <c r="N278" s="1" t="str" cm="1">
        <f t="array" ref="N278">_xlfn.IFS(
   _xlfn.SINGLE(tbl_Invoices[Plan_ID])="P1","Basic",
   _xlfn.SINGLE(tbl_Invoices[Plan_ID])="P2","Standard",
   _xlfn.SINGLE(tbl_Invoices[Plan_ID])="P3","Premium"
)</f>
        <v>Standard</v>
      </c>
      <c r="O278" s="2">
        <f>IF(tbl_Invoices[[#This Row],[Revenue_Type]]="Churned",0,1)</f>
        <v>1</v>
      </c>
    </row>
    <row r="279" spans="1:15" x14ac:dyDescent="0.25">
      <c r="A279" t="s">
        <v>7278</v>
      </c>
      <c r="B279" t="s">
        <v>1288</v>
      </c>
      <c r="C279" t="s">
        <v>3650</v>
      </c>
      <c r="D279" s="1">
        <v>44239</v>
      </c>
      <c r="E279">
        <v>25</v>
      </c>
      <c r="F279" t="b">
        <v>1</v>
      </c>
      <c r="G279" t="s">
        <v>4547</v>
      </c>
      <c r="H279" t="s">
        <v>2034</v>
      </c>
      <c r="I279" s="1">
        <f>DATE(YEAR(tbl_Invoices[[#This Row],[Invoice_Date]]), MONTH(tbl_Invoices[[#This Row],[Invoice_Date]]), DAY(tbl_Invoices[[#This Row],[Invoice_Date]]))</f>
        <v>44239</v>
      </c>
      <c r="J279">
        <f>YEAR(tbl_Invoices[[#This Row],[Invoice_Date]])</f>
        <v>2021</v>
      </c>
      <c r="K279" s="1">
        <f>_xlfn.XLOOKUP(tbl_Invoices[[#This Row],[Customer_ID]], tbl_Customers[Customer_ID], tbl_Customers[Cohort_Month])</f>
        <v>44530</v>
      </c>
      <c r="L279" s="1" t="str">
        <f ca="1">_xlfn.XLOOKUP(tbl_Invoices[[#This Row],[Customer_ID]], tbl_Customers[Customer_ID], tbl_Customers[Age_Group])</f>
        <v>45–54</v>
      </c>
      <c r="M279" s="1" t="str">
        <f>_xlfn.XLOOKUP(tbl_Invoices[[#This Row],[Customer_ID]], tbl_Customers[Customer_ID], tbl_Customers[Region])</f>
        <v>South</v>
      </c>
      <c r="N279" s="1" t="str" cm="1">
        <f t="array" ref="N279">_xlfn.IFS(
   _xlfn.SINGLE(tbl_Invoices[Plan_ID])="P1","Basic",
   _xlfn.SINGLE(tbl_Invoices[Plan_ID])="P2","Standard",
   _xlfn.SINGLE(tbl_Invoices[Plan_ID])="P3","Premium"
)</f>
        <v>Standard</v>
      </c>
      <c r="O279" s="2">
        <f>IF(tbl_Invoices[[#This Row],[Revenue_Type]]="Churned",0,1)</f>
        <v>1</v>
      </c>
    </row>
    <row r="280" spans="1:15" x14ac:dyDescent="0.25">
      <c r="A280" t="s">
        <v>8339</v>
      </c>
      <c r="B280" t="s">
        <v>1458</v>
      </c>
      <c r="C280" t="s">
        <v>3130</v>
      </c>
      <c r="D280" s="1">
        <v>44239</v>
      </c>
      <c r="E280">
        <v>12</v>
      </c>
      <c r="F280" t="b">
        <v>1</v>
      </c>
      <c r="G280" t="s">
        <v>4538</v>
      </c>
      <c r="H280" t="s">
        <v>2027</v>
      </c>
      <c r="I280" s="1">
        <f>DATE(YEAR(tbl_Invoices[[#This Row],[Invoice_Date]]), MONTH(tbl_Invoices[[#This Row],[Invoice_Date]]), DAY(tbl_Invoices[[#This Row],[Invoice_Date]]))</f>
        <v>44239</v>
      </c>
      <c r="J280">
        <f>YEAR(tbl_Invoices[[#This Row],[Invoice_Date]])</f>
        <v>2021</v>
      </c>
      <c r="K280" s="1">
        <f>_xlfn.XLOOKUP(tbl_Invoices[[#This Row],[Customer_ID]], tbl_Customers[Customer_ID], tbl_Customers[Cohort_Month])</f>
        <v>44804</v>
      </c>
      <c r="L280" s="1" t="str">
        <f ca="1">_xlfn.XLOOKUP(tbl_Invoices[[#This Row],[Customer_ID]], tbl_Customers[Customer_ID], tbl_Customers[Age_Group])</f>
        <v>25–34</v>
      </c>
      <c r="M280" s="1" t="str">
        <f>_xlfn.XLOOKUP(tbl_Invoices[[#This Row],[Customer_ID]], tbl_Customers[Customer_ID], tbl_Customers[Region])</f>
        <v>East</v>
      </c>
      <c r="N280" s="1" t="str" cm="1">
        <f t="array" ref="N280">_xlfn.IFS(
   _xlfn.SINGLE(tbl_Invoices[Plan_ID])="P1","Basic",
   _xlfn.SINGLE(tbl_Invoices[Plan_ID])="P2","Standard",
   _xlfn.SINGLE(tbl_Invoices[Plan_ID])="P3","Premium"
)</f>
        <v>Basic</v>
      </c>
      <c r="O280" s="2">
        <f>IF(tbl_Invoices[[#This Row],[Revenue_Type]]="Churned",0,1)</f>
        <v>1</v>
      </c>
    </row>
    <row r="281" spans="1:15" x14ac:dyDescent="0.25">
      <c r="A281" t="s">
        <v>5783</v>
      </c>
      <c r="B281" t="s">
        <v>1481</v>
      </c>
      <c r="C281" t="s">
        <v>2859</v>
      </c>
      <c r="D281" s="1">
        <v>44239</v>
      </c>
      <c r="E281">
        <v>55</v>
      </c>
      <c r="F281" t="b">
        <v>1</v>
      </c>
      <c r="G281" t="s">
        <v>4549</v>
      </c>
      <c r="H281" t="s">
        <v>2031</v>
      </c>
      <c r="I281" s="1">
        <f>DATE(YEAR(tbl_Invoices[[#This Row],[Invoice_Date]]), MONTH(tbl_Invoices[[#This Row],[Invoice_Date]]), DAY(tbl_Invoices[[#This Row],[Invoice_Date]]))</f>
        <v>44239</v>
      </c>
      <c r="J281">
        <f>YEAR(tbl_Invoices[[#This Row],[Invoice_Date]])</f>
        <v>2021</v>
      </c>
      <c r="K281" s="1">
        <f>_xlfn.XLOOKUP(tbl_Invoices[[#This Row],[Customer_ID]], tbl_Customers[Customer_ID], tbl_Customers[Cohort_Month])</f>
        <v>44804</v>
      </c>
      <c r="L281" s="1" t="str">
        <f ca="1">_xlfn.XLOOKUP(tbl_Invoices[[#This Row],[Customer_ID]], tbl_Customers[Customer_ID], tbl_Customers[Age_Group])</f>
        <v>45–54</v>
      </c>
      <c r="M281" s="1" t="str">
        <f>_xlfn.XLOOKUP(tbl_Invoices[[#This Row],[Customer_ID]], tbl_Customers[Customer_ID], tbl_Customers[Region])</f>
        <v>East</v>
      </c>
      <c r="N281" s="1" t="str" cm="1">
        <f t="array" ref="N281">_xlfn.IFS(
   _xlfn.SINGLE(tbl_Invoices[Plan_ID])="P1","Basic",
   _xlfn.SINGLE(tbl_Invoices[Plan_ID])="P2","Standard",
   _xlfn.SINGLE(tbl_Invoices[Plan_ID])="P3","Premium"
)</f>
        <v>Premium</v>
      </c>
      <c r="O281" s="2">
        <f>IF(tbl_Invoices[[#This Row],[Revenue_Type]]="Churned",0,1)</f>
        <v>1</v>
      </c>
    </row>
    <row r="282" spans="1:15" x14ac:dyDescent="0.25">
      <c r="A282" t="s">
        <v>4689</v>
      </c>
      <c r="B282" t="s">
        <v>1648</v>
      </c>
      <c r="C282" t="s">
        <v>4362</v>
      </c>
      <c r="D282" s="1">
        <v>44239</v>
      </c>
      <c r="E282">
        <v>12</v>
      </c>
      <c r="F282" t="b">
        <v>1</v>
      </c>
      <c r="G282" t="s">
        <v>4549</v>
      </c>
      <c r="H282" t="s">
        <v>2027</v>
      </c>
      <c r="I282" s="1">
        <f>DATE(YEAR(tbl_Invoices[[#This Row],[Invoice_Date]]), MONTH(tbl_Invoices[[#This Row],[Invoice_Date]]), DAY(tbl_Invoices[[#This Row],[Invoice_Date]]))</f>
        <v>44239</v>
      </c>
      <c r="J282">
        <f>YEAR(tbl_Invoices[[#This Row],[Invoice_Date]])</f>
        <v>2021</v>
      </c>
      <c r="K282" s="1">
        <f>_xlfn.XLOOKUP(tbl_Invoices[[#This Row],[Customer_ID]], tbl_Customers[Customer_ID], tbl_Customers[Cohort_Month])</f>
        <v>44316</v>
      </c>
      <c r="L282" s="1" t="str">
        <f ca="1">_xlfn.XLOOKUP(tbl_Invoices[[#This Row],[Customer_ID]], tbl_Customers[Customer_ID], tbl_Customers[Age_Group])</f>
        <v>25–34</v>
      </c>
      <c r="M282" s="1" t="str">
        <f>_xlfn.XLOOKUP(tbl_Invoices[[#This Row],[Customer_ID]], tbl_Customers[Customer_ID], tbl_Customers[Region])</f>
        <v>International</v>
      </c>
      <c r="N282" s="1" t="str" cm="1">
        <f t="array" ref="N282">_xlfn.IFS(
   _xlfn.SINGLE(tbl_Invoices[Plan_ID])="P1","Basic",
   _xlfn.SINGLE(tbl_Invoices[Plan_ID])="P2","Standard",
   _xlfn.SINGLE(tbl_Invoices[Plan_ID])="P3","Premium"
)</f>
        <v>Basic</v>
      </c>
      <c r="O282" s="2">
        <f>IF(tbl_Invoices[[#This Row],[Revenue_Type]]="Churned",0,1)</f>
        <v>1</v>
      </c>
    </row>
    <row r="283" spans="1:15" x14ac:dyDescent="0.25">
      <c r="A283" t="s">
        <v>5251</v>
      </c>
      <c r="B283" t="s">
        <v>1825</v>
      </c>
      <c r="C283" t="s">
        <v>3299</v>
      </c>
      <c r="D283" s="1">
        <v>44239</v>
      </c>
      <c r="E283">
        <v>25</v>
      </c>
      <c r="F283" t="b">
        <v>1</v>
      </c>
      <c r="G283" t="s">
        <v>4549</v>
      </c>
      <c r="H283" t="s">
        <v>2034</v>
      </c>
      <c r="I283" s="1">
        <f>DATE(YEAR(tbl_Invoices[[#This Row],[Invoice_Date]]), MONTH(tbl_Invoices[[#This Row],[Invoice_Date]]), DAY(tbl_Invoices[[#This Row],[Invoice_Date]]))</f>
        <v>44239</v>
      </c>
      <c r="J283">
        <f>YEAR(tbl_Invoices[[#This Row],[Invoice_Date]])</f>
        <v>2021</v>
      </c>
      <c r="K283" s="1">
        <f>_xlfn.XLOOKUP(tbl_Invoices[[#This Row],[Customer_ID]], tbl_Customers[Customer_ID], tbl_Customers[Cohort_Month])</f>
        <v>44347</v>
      </c>
      <c r="L283" s="1" t="str">
        <f ca="1">_xlfn.XLOOKUP(tbl_Invoices[[#This Row],[Customer_ID]], tbl_Customers[Customer_ID], tbl_Customers[Age_Group])</f>
        <v>45–54</v>
      </c>
      <c r="M283" s="1" t="str">
        <f>_xlfn.XLOOKUP(tbl_Invoices[[#This Row],[Customer_ID]], tbl_Customers[Customer_ID], tbl_Customers[Region])</f>
        <v>Midwest</v>
      </c>
      <c r="N283" s="1" t="str" cm="1">
        <f t="array" ref="N283">_xlfn.IFS(
   _xlfn.SINGLE(tbl_Invoices[Plan_ID])="P1","Basic",
   _xlfn.SINGLE(tbl_Invoices[Plan_ID])="P2","Standard",
   _xlfn.SINGLE(tbl_Invoices[Plan_ID])="P3","Premium"
)</f>
        <v>Standard</v>
      </c>
      <c r="O283" s="2">
        <f>IF(tbl_Invoices[[#This Row],[Revenue_Type]]="Churned",0,1)</f>
        <v>1</v>
      </c>
    </row>
    <row r="284" spans="1:15" x14ac:dyDescent="0.25">
      <c r="A284" t="s">
        <v>10492</v>
      </c>
      <c r="B284" t="s">
        <v>862</v>
      </c>
      <c r="C284" t="s">
        <v>2618</v>
      </c>
      <c r="D284" s="1">
        <v>44240</v>
      </c>
      <c r="E284">
        <v>12</v>
      </c>
      <c r="F284" t="b">
        <v>1</v>
      </c>
      <c r="G284" t="s">
        <v>4545</v>
      </c>
      <c r="H284" t="s">
        <v>2027</v>
      </c>
      <c r="I284" s="1">
        <f>DATE(YEAR(tbl_Invoices[[#This Row],[Invoice_Date]]), MONTH(tbl_Invoices[[#This Row],[Invoice_Date]]), DAY(tbl_Invoices[[#This Row],[Invoice_Date]]))</f>
        <v>44240</v>
      </c>
      <c r="J284">
        <f>YEAR(tbl_Invoices[[#This Row],[Invoice_Date]])</f>
        <v>2021</v>
      </c>
      <c r="K284" s="1">
        <f>_xlfn.XLOOKUP(tbl_Invoices[[#This Row],[Customer_ID]], tbl_Customers[Customer_ID], tbl_Customers[Cohort_Month])</f>
        <v>44712</v>
      </c>
      <c r="L284" s="1" t="str">
        <f ca="1">_xlfn.XLOOKUP(tbl_Invoices[[#This Row],[Customer_ID]], tbl_Customers[Customer_ID], tbl_Customers[Age_Group])</f>
        <v>55+</v>
      </c>
      <c r="M284" s="1" t="str">
        <f>_xlfn.XLOOKUP(tbl_Invoices[[#This Row],[Customer_ID]], tbl_Customers[Customer_ID], tbl_Customers[Region])</f>
        <v>East</v>
      </c>
      <c r="N284" s="1" t="str" cm="1">
        <f t="array" ref="N284">_xlfn.IFS(
   _xlfn.SINGLE(tbl_Invoices[Plan_ID])="P1","Basic",
   _xlfn.SINGLE(tbl_Invoices[Plan_ID])="P2","Standard",
   _xlfn.SINGLE(tbl_Invoices[Plan_ID])="P3","Premium"
)</f>
        <v>Basic</v>
      </c>
      <c r="O284" s="2">
        <f>IF(tbl_Invoices[[#This Row],[Revenue_Type]]="Churned",0,1)</f>
        <v>0</v>
      </c>
    </row>
    <row r="285" spans="1:15" x14ac:dyDescent="0.25">
      <c r="A285" t="s">
        <v>8035</v>
      </c>
      <c r="B285" t="s">
        <v>1170</v>
      </c>
      <c r="C285" t="s">
        <v>2778</v>
      </c>
      <c r="D285" s="1">
        <v>44240</v>
      </c>
      <c r="E285">
        <v>55</v>
      </c>
      <c r="F285" t="b">
        <v>1</v>
      </c>
      <c r="G285" t="s">
        <v>4549</v>
      </c>
      <c r="H285" t="s">
        <v>2031</v>
      </c>
      <c r="I285" s="1">
        <f>DATE(YEAR(tbl_Invoices[[#This Row],[Invoice_Date]]), MONTH(tbl_Invoices[[#This Row],[Invoice_Date]]), DAY(tbl_Invoices[[#This Row],[Invoice_Date]]))</f>
        <v>44240</v>
      </c>
      <c r="J285">
        <f>YEAR(tbl_Invoices[[#This Row],[Invoice_Date]])</f>
        <v>2021</v>
      </c>
      <c r="K285" s="1">
        <f>_xlfn.XLOOKUP(tbl_Invoices[[#This Row],[Customer_ID]], tbl_Customers[Customer_ID], tbl_Customers[Cohort_Month])</f>
        <v>44712</v>
      </c>
      <c r="L285" s="1" t="str">
        <f ca="1">_xlfn.XLOOKUP(tbl_Invoices[[#This Row],[Customer_ID]], tbl_Customers[Customer_ID], tbl_Customers[Age_Group])</f>
        <v>18–24</v>
      </c>
      <c r="M285" s="1" t="str">
        <f>_xlfn.XLOOKUP(tbl_Invoices[[#This Row],[Customer_ID]], tbl_Customers[Customer_ID], tbl_Customers[Region])</f>
        <v>East</v>
      </c>
      <c r="N285" s="1" t="str" cm="1">
        <f t="array" ref="N285">_xlfn.IFS(
   _xlfn.SINGLE(tbl_Invoices[Plan_ID])="P1","Basic",
   _xlfn.SINGLE(tbl_Invoices[Plan_ID])="P2","Standard",
   _xlfn.SINGLE(tbl_Invoices[Plan_ID])="P3","Premium"
)</f>
        <v>Premium</v>
      </c>
      <c r="O285" s="2">
        <f>IF(tbl_Invoices[[#This Row],[Revenue_Type]]="Churned",0,1)</f>
        <v>1</v>
      </c>
    </row>
    <row r="286" spans="1:15" x14ac:dyDescent="0.25">
      <c r="A286" t="s">
        <v>9108</v>
      </c>
      <c r="B286" t="s">
        <v>1346</v>
      </c>
      <c r="C286" t="s">
        <v>2248</v>
      </c>
      <c r="D286" s="1">
        <v>44240</v>
      </c>
      <c r="E286">
        <v>12</v>
      </c>
      <c r="F286" t="b">
        <v>1</v>
      </c>
      <c r="G286" t="s">
        <v>4540</v>
      </c>
      <c r="H286" t="s">
        <v>2027</v>
      </c>
      <c r="I286" s="1">
        <f>DATE(YEAR(tbl_Invoices[[#This Row],[Invoice_Date]]), MONTH(tbl_Invoices[[#This Row],[Invoice_Date]]), DAY(tbl_Invoices[[#This Row],[Invoice_Date]]))</f>
        <v>44240</v>
      </c>
      <c r="J286">
        <f>YEAR(tbl_Invoices[[#This Row],[Invoice_Date]])</f>
        <v>2021</v>
      </c>
      <c r="K286" s="1">
        <f>_xlfn.XLOOKUP(tbl_Invoices[[#This Row],[Customer_ID]], tbl_Customers[Customer_ID], tbl_Customers[Cohort_Month])</f>
        <v>44316</v>
      </c>
      <c r="L286" s="1" t="str">
        <f ca="1">_xlfn.XLOOKUP(tbl_Invoices[[#This Row],[Customer_ID]], tbl_Customers[Customer_ID], tbl_Customers[Age_Group])</f>
        <v>25–34</v>
      </c>
      <c r="M286" s="1" t="str">
        <f>_xlfn.XLOOKUP(tbl_Invoices[[#This Row],[Customer_ID]], tbl_Customers[Customer_ID], tbl_Customers[Region])</f>
        <v>East</v>
      </c>
      <c r="N286" s="1" t="str" cm="1">
        <f t="array" ref="N286">_xlfn.IFS(
   _xlfn.SINGLE(tbl_Invoices[Plan_ID])="P1","Basic",
   _xlfn.SINGLE(tbl_Invoices[Plan_ID])="P2","Standard",
   _xlfn.SINGLE(tbl_Invoices[Plan_ID])="P3","Premium"
)</f>
        <v>Basic</v>
      </c>
      <c r="O286" s="2">
        <f>IF(tbl_Invoices[[#This Row],[Revenue_Type]]="Churned",0,1)</f>
        <v>1</v>
      </c>
    </row>
    <row r="287" spans="1:15" x14ac:dyDescent="0.25">
      <c r="A287" t="s">
        <v>6209</v>
      </c>
      <c r="B287" t="s">
        <v>1710</v>
      </c>
      <c r="C287" t="s">
        <v>4187</v>
      </c>
      <c r="D287" s="1">
        <v>44240</v>
      </c>
      <c r="E287">
        <v>12</v>
      </c>
      <c r="F287" t="b">
        <v>1</v>
      </c>
      <c r="G287" t="s">
        <v>4549</v>
      </c>
      <c r="H287" t="s">
        <v>2027</v>
      </c>
      <c r="I287" s="1">
        <f>DATE(YEAR(tbl_Invoices[[#This Row],[Invoice_Date]]), MONTH(tbl_Invoices[[#This Row],[Invoice_Date]]), DAY(tbl_Invoices[[#This Row],[Invoice_Date]]))</f>
        <v>44240</v>
      </c>
      <c r="J287">
        <f>YEAR(tbl_Invoices[[#This Row],[Invoice_Date]])</f>
        <v>2021</v>
      </c>
      <c r="K287" s="1">
        <f>_xlfn.XLOOKUP(tbl_Invoices[[#This Row],[Customer_ID]], tbl_Customers[Customer_ID], tbl_Customers[Cohort_Month])</f>
        <v>44895</v>
      </c>
      <c r="L287" s="1" t="str">
        <f ca="1">_xlfn.XLOOKUP(tbl_Invoices[[#This Row],[Customer_ID]], tbl_Customers[Customer_ID], tbl_Customers[Age_Group])</f>
        <v>55+</v>
      </c>
      <c r="M287" s="1" t="str">
        <f>_xlfn.XLOOKUP(tbl_Invoices[[#This Row],[Customer_ID]], tbl_Customers[Customer_ID], tbl_Customers[Region])</f>
        <v>Midwest</v>
      </c>
      <c r="N287" s="1" t="str" cm="1">
        <f t="array" ref="N287">_xlfn.IFS(
   _xlfn.SINGLE(tbl_Invoices[Plan_ID])="P1","Basic",
   _xlfn.SINGLE(tbl_Invoices[Plan_ID])="P2","Standard",
   _xlfn.SINGLE(tbl_Invoices[Plan_ID])="P3","Premium"
)</f>
        <v>Basic</v>
      </c>
      <c r="O287" s="2">
        <f>IF(tbl_Invoices[[#This Row],[Revenue_Type]]="Churned",0,1)</f>
        <v>1</v>
      </c>
    </row>
    <row r="288" spans="1:15" x14ac:dyDescent="0.25">
      <c r="A288" t="s">
        <v>5995</v>
      </c>
      <c r="B288" t="s">
        <v>117</v>
      </c>
      <c r="C288" t="s">
        <v>3340</v>
      </c>
      <c r="D288" s="1">
        <v>44241</v>
      </c>
      <c r="E288">
        <v>25</v>
      </c>
      <c r="F288" t="b">
        <v>1</v>
      </c>
      <c r="G288" t="s">
        <v>4549</v>
      </c>
      <c r="H288" t="s">
        <v>2034</v>
      </c>
      <c r="I288" s="1">
        <f>DATE(YEAR(tbl_Invoices[[#This Row],[Invoice_Date]]), MONTH(tbl_Invoices[[#This Row],[Invoice_Date]]), DAY(tbl_Invoices[[#This Row],[Invoice_Date]]))</f>
        <v>44241</v>
      </c>
      <c r="J288">
        <f>YEAR(tbl_Invoices[[#This Row],[Invoice_Date]])</f>
        <v>2021</v>
      </c>
      <c r="K288" s="1">
        <f>_xlfn.XLOOKUP(tbl_Invoices[[#This Row],[Customer_ID]], tbl_Customers[Customer_ID], tbl_Customers[Cohort_Month])</f>
        <v>44500</v>
      </c>
      <c r="L288" s="1" t="str">
        <f ca="1">_xlfn.XLOOKUP(tbl_Invoices[[#This Row],[Customer_ID]], tbl_Customers[Customer_ID], tbl_Customers[Age_Group])</f>
        <v>25–34</v>
      </c>
      <c r="M288" s="1" t="str">
        <f>_xlfn.XLOOKUP(tbl_Invoices[[#This Row],[Customer_ID]], tbl_Customers[Customer_ID], tbl_Customers[Region])</f>
        <v>West</v>
      </c>
      <c r="N288" s="1" t="str" cm="1">
        <f t="array" ref="N288">_xlfn.IFS(
   _xlfn.SINGLE(tbl_Invoices[Plan_ID])="P1","Basic",
   _xlfn.SINGLE(tbl_Invoices[Plan_ID])="P2","Standard",
   _xlfn.SINGLE(tbl_Invoices[Plan_ID])="P3","Premium"
)</f>
        <v>Standard</v>
      </c>
      <c r="O288" s="2">
        <f>IF(tbl_Invoices[[#This Row],[Revenue_Type]]="Churned",0,1)</f>
        <v>1</v>
      </c>
    </row>
    <row r="289" spans="1:15" x14ac:dyDescent="0.25">
      <c r="A289" t="s">
        <v>6249</v>
      </c>
      <c r="B289" t="s">
        <v>222</v>
      </c>
      <c r="C289" t="s">
        <v>2706</v>
      </c>
      <c r="D289" s="1">
        <v>44241</v>
      </c>
      <c r="E289">
        <v>55</v>
      </c>
      <c r="F289" t="b">
        <v>1</v>
      </c>
      <c r="G289" t="s">
        <v>4545</v>
      </c>
      <c r="H289" t="s">
        <v>2031</v>
      </c>
      <c r="I289" s="1">
        <f>DATE(YEAR(tbl_Invoices[[#This Row],[Invoice_Date]]), MONTH(tbl_Invoices[[#This Row],[Invoice_Date]]), DAY(tbl_Invoices[[#This Row],[Invoice_Date]]))</f>
        <v>44241</v>
      </c>
      <c r="J289">
        <f>YEAR(tbl_Invoices[[#This Row],[Invoice_Date]])</f>
        <v>2021</v>
      </c>
      <c r="K289" s="1">
        <f>_xlfn.XLOOKUP(tbl_Invoices[[#This Row],[Customer_ID]], tbl_Customers[Customer_ID], tbl_Customers[Cohort_Month])</f>
        <v>44985</v>
      </c>
      <c r="L289" s="1" t="str">
        <f ca="1">_xlfn.XLOOKUP(tbl_Invoices[[#This Row],[Customer_ID]], tbl_Customers[Customer_ID], tbl_Customers[Age_Group])</f>
        <v>55+</v>
      </c>
      <c r="M289" s="1" t="str">
        <f>_xlfn.XLOOKUP(tbl_Invoices[[#This Row],[Customer_ID]], tbl_Customers[Customer_ID], tbl_Customers[Region])</f>
        <v>International</v>
      </c>
      <c r="N289" s="1" t="str" cm="1">
        <f t="array" ref="N289">_xlfn.IFS(
   _xlfn.SINGLE(tbl_Invoices[Plan_ID])="P1","Basic",
   _xlfn.SINGLE(tbl_Invoices[Plan_ID])="P2","Standard",
   _xlfn.SINGLE(tbl_Invoices[Plan_ID])="P3","Premium"
)</f>
        <v>Premium</v>
      </c>
      <c r="O289" s="2">
        <f>IF(tbl_Invoices[[#This Row],[Revenue_Type]]="Churned",0,1)</f>
        <v>0</v>
      </c>
    </row>
    <row r="290" spans="1:15" x14ac:dyDescent="0.25">
      <c r="A290" t="s">
        <v>8360</v>
      </c>
      <c r="B290" t="s">
        <v>248</v>
      </c>
      <c r="C290" t="s">
        <v>4342</v>
      </c>
      <c r="D290" s="1">
        <v>44241</v>
      </c>
      <c r="E290">
        <v>55</v>
      </c>
      <c r="F290" t="b">
        <v>1</v>
      </c>
      <c r="G290" t="s">
        <v>4540</v>
      </c>
      <c r="H290" t="s">
        <v>2031</v>
      </c>
      <c r="I290" s="1">
        <f>DATE(YEAR(tbl_Invoices[[#This Row],[Invoice_Date]]), MONTH(tbl_Invoices[[#This Row],[Invoice_Date]]), DAY(tbl_Invoices[[#This Row],[Invoice_Date]]))</f>
        <v>44241</v>
      </c>
      <c r="J290">
        <f>YEAR(tbl_Invoices[[#This Row],[Invoice_Date]])</f>
        <v>2021</v>
      </c>
      <c r="K290" s="1">
        <f>_xlfn.XLOOKUP(tbl_Invoices[[#This Row],[Customer_ID]], tbl_Customers[Customer_ID], tbl_Customers[Cohort_Month])</f>
        <v>45107</v>
      </c>
      <c r="L290" s="1" t="str">
        <f ca="1">_xlfn.XLOOKUP(tbl_Invoices[[#This Row],[Customer_ID]], tbl_Customers[Customer_ID], tbl_Customers[Age_Group])</f>
        <v>55+</v>
      </c>
      <c r="M290" s="1" t="str">
        <f>_xlfn.XLOOKUP(tbl_Invoices[[#This Row],[Customer_ID]], tbl_Customers[Customer_ID], tbl_Customers[Region])</f>
        <v>West</v>
      </c>
      <c r="N290" s="1" t="str" cm="1">
        <f t="array" ref="N290">_xlfn.IFS(
   _xlfn.SINGLE(tbl_Invoices[Plan_ID])="P1","Basic",
   _xlfn.SINGLE(tbl_Invoices[Plan_ID])="P2","Standard",
   _xlfn.SINGLE(tbl_Invoices[Plan_ID])="P3","Premium"
)</f>
        <v>Premium</v>
      </c>
      <c r="O290" s="2">
        <f>IF(tbl_Invoices[[#This Row],[Revenue_Type]]="Churned",0,1)</f>
        <v>1</v>
      </c>
    </row>
    <row r="291" spans="1:15" x14ac:dyDescent="0.25">
      <c r="A291" t="s">
        <v>9830</v>
      </c>
      <c r="B291" t="s">
        <v>532</v>
      </c>
      <c r="C291" t="s">
        <v>2870</v>
      </c>
      <c r="D291" s="1">
        <v>44241</v>
      </c>
      <c r="E291">
        <v>25</v>
      </c>
      <c r="F291" t="b">
        <v>1</v>
      </c>
      <c r="G291" t="s">
        <v>4538</v>
      </c>
      <c r="H291" t="s">
        <v>2034</v>
      </c>
      <c r="I291" s="1">
        <f>DATE(YEAR(tbl_Invoices[[#This Row],[Invoice_Date]]), MONTH(tbl_Invoices[[#This Row],[Invoice_Date]]), DAY(tbl_Invoices[[#This Row],[Invoice_Date]]))</f>
        <v>44241</v>
      </c>
      <c r="J291">
        <f>YEAR(tbl_Invoices[[#This Row],[Invoice_Date]])</f>
        <v>2021</v>
      </c>
      <c r="K291" s="1">
        <f>_xlfn.XLOOKUP(tbl_Invoices[[#This Row],[Customer_ID]], tbl_Customers[Customer_ID], tbl_Customers[Cohort_Month])</f>
        <v>44227</v>
      </c>
      <c r="L291" s="1" t="str">
        <f ca="1">_xlfn.XLOOKUP(tbl_Invoices[[#This Row],[Customer_ID]], tbl_Customers[Customer_ID], tbl_Customers[Age_Group])</f>
        <v>45–54</v>
      </c>
      <c r="M291" s="1" t="str">
        <f>_xlfn.XLOOKUP(tbl_Invoices[[#This Row],[Customer_ID]], tbl_Customers[Customer_ID], tbl_Customers[Region])</f>
        <v>East</v>
      </c>
      <c r="N291" s="1" t="str" cm="1">
        <f t="array" ref="N291">_xlfn.IFS(
   _xlfn.SINGLE(tbl_Invoices[Plan_ID])="P1","Basic",
   _xlfn.SINGLE(tbl_Invoices[Plan_ID])="P2","Standard",
   _xlfn.SINGLE(tbl_Invoices[Plan_ID])="P3","Premium"
)</f>
        <v>Standard</v>
      </c>
      <c r="O291" s="2">
        <f>IF(tbl_Invoices[[#This Row],[Revenue_Type]]="Churned",0,1)</f>
        <v>1</v>
      </c>
    </row>
    <row r="292" spans="1:15" x14ac:dyDescent="0.25">
      <c r="A292" t="s">
        <v>8585</v>
      </c>
      <c r="B292" t="s">
        <v>569</v>
      </c>
      <c r="C292" t="s">
        <v>3592</v>
      </c>
      <c r="D292" s="1">
        <v>44241</v>
      </c>
      <c r="E292">
        <v>55</v>
      </c>
      <c r="F292" t="b">
        <v>1</v>
      </c>
      <c r="G292" t="s">
        <v>4549</v>
      </c>
      <c r="H292" t="s">
        <v>2031</v>
      </c>
      <c r="I292" s="1">
        <f>DATE(YEAR(tbl_Invoices[[#This Row],[Invoice_Date]]), MONTH(tbl_Invoices[[#This Row],[Invoice_Date]]), DAY(tbl_Invoices[[#This Row],[Invoice_Date]]))</f>
        <v>44241</v>
      </c>
      <c r="J292">
        <f>YEAR(tbl_Invoices[[#This Row],[Invoice_Date]])</f>
        <v>2021</v>
      </c>
      <c r="K292" s="1">
        <f>_xlfn.XLOOKUP(tbl_Invoices[[#This Row],[Customer_ID]], tbl_Customers[Customer_ID], tbl_Customers[Cohort_Month])</f>
        <v>44895</v>
      </c>
      <c r="L292" s="1" t="str">
        <f ca="1">_xlfn.XLOOKUP(tbl_Invoices[[#This Row],[Customer_ID]], tbl_Customers[Customer_ID], tbl_Customers[Age_Group])</f>
        <v>45–54</v>
      </c>
      <c r="M292" s="1" t="str">
        <f>_xlfn.XLOOKUP(tbl_Invoices[[#This Row],[Customer_ID]], tbl_Customers[Customer_ID], tbl_Customers[Region])</f>
        <v>East</v>
      </c>
      <c r="N292" s="1" t="str" cm="1">
        <f t="array" ref="N292">_xlfn.IFS(
   _xlfn.SINGLE(tbl_Invoices[Plan_ID])="P1","Basic",
   _xlfn.SINGLE(tbl_Invoices[Plan_ID])="P2","Standard",
   _xlfn.SINGLE(tbl_Invoices[Plan_ID])="P3","Premium"
)</f>
        <v>Premium</v>
      </c>
      <c r="O292" s="2">
        <f>IF(tbl_Invoices[[#This Row],[Revenue_Type]]="Churned",0,1)</f>
        <v>1</v>
      </c>
    </row>
    <row r="293" spans="1:15" x14ac:dyDescent="0.25">
      <c r="A293" t="s">
        <v>4825</v>
      </c>
      <c r="B293" t="s">
        <v>962</v>
      </c>
      <c r="C293" t="s">
        <v>2723</v>
      </c>
      <c r="D293" s="1">
        <v>44241</v>
      </c>
      <c r="E293">
        <v>55</v>
      </c>
      <c r="F293" t="b">
        <v>1</v>
      </c>
      <c r="G293" t="s">
        <v>4540</v>
      </c>
      <c r="H293" t="s">
        <v>2031</v>
      </c>
      <c r="I293" s="1">
        <f>DATE(YEAR(tbl_Invoices[[#This Row],[Invoice_Date]]), MONTH(tbl_Invoices[[#This Row],[Invoice_Date]]), DAY(tbl_Invoices[[#This Row],[Invoice_Date]]))</f>
        <v>44241</v>
      </c>
      <c r="J293">
        <f>YEAR(tbl_Invoices[[#This Row],[Invoice_Date]])</f>
        <v>2021</v>
      </c>
      <c r="K293" s="1">
        <f>_xlfn.XLOOKUP(tbl_Invoices[[#This Row],[Customer_ID]], tbl_Customers[Customer_ID], tbl_Customers[Cohort_Month])</f>
        <v>44834</v>
      </c>
      <c r="L293" s="1" t="str">
        <f ca="1">_xlfn.XLOOKUP(tbl_Invoices[[#This Row],[Customer_ID]], tbl_Customers[Customer_ID], tbl_Customers[Age_Group])</f>
        <v>18–24</v>
      </c>
      <c r="M293" s="1" t="str">
        <f>_xlfn.XLOOKUP(tbl_Invoices[[#This Row],[Customer_ID]], tbl_Customers[Customer_ID], tbl_Customers[Region])</f>
        <v>East</v>
      </c>
      <c r="N293" s="1" t="str" cm="1">
        <f t="array" ref="N293">_xlfn.IFS(
   _xlfn.SINGLE(tbl_Invoices[Plan_ID])="P1","Basic",
   _xlfn.SINGLE(tbl_Invoices[Plan_ID])="P2","Standard",
   _xlfn.SINGLE(tbl_Invoices[Plan_ID])="P3","Premium"
)</f>
        <v>Premium</v>
      </c>
      <c r="O293" s="2">
        <f>IF(tbl_Invoices[[#This Row],[Revenue_Type]]="Churned",0,1)</f>
        <v>1</v>
      </c>
    </row>
    <row r="294" spans="1:15" x14ac:dyDescent="0.25">
      <c r="A294" t="s">
        <v>8668</v>
      </c>
      <c r="B294" t="s">
        <v>1514</v>
      </c>
      <c r="C294" t="s">
        <v>4461</v>
      </c>
      <c r="D294" s="1">
        <v>44241</v>
      </c>
      <c r="E294">
        <v>25</v>
      </c>
      <c r="F294" t="b">
        <v>1</v>
      </c>
      <c r="G294" t="s">
        <v>4545</v>
      </c>
      <c r="H294" t="s">
        <v>2034</v>
      </c>
      <c r="I294" s="1">
        <f>DATE(YEAR(tbl_Invoices[[#This Row],[Invoice_Date]]), MONTH(tbl_Invoices[[#This Row],[Invoice_Date]]), DAY(tbl_Invoices[[#This Row],[Invoice_Date]]))</f>
        <v>44241</v>
      </c>
      <c r="J294">
        <f>YEAR(tbl_Invoices[[#This Row],[Invoice_Date]])</f>
        <v>2021</v>
      </c>
      <c r="K294" s="1">
        <f>_xlfn.XLOOKUP(tbl_Invoices[[#This Row],[Customer_ID]], tbl_Customers[Customer_ID], tbl_Customers[Cohort_Month])</f>
        <v>44592</v>
      </c>
      <c r="L294" s="1" t="str">
        <f ca="1">_xlfn.XLOOKUP(tbl_Invoices[[#This Row],[Customer_ID]], tbl_Customers[Customer_ID], tbl_Customers[Age_Group])</f>
        <v>25–34</v>
      </c>
      <c r="M294" s="1" t="str">
        <f>_xlfn.XLOOKUP(tbl_Invoices[[#This Row],[Customer_ID]], tbl_Customers[Customer_ID], tbl_Customers[Region])</f>
        <v>Midwest</v>
      </c>
      <c r="N294" s="1" t="str" cm="1">
        <f t="array" ref="N294">_xlfn.IFS(
   _xlfn.SINGLE(tbl_Invoices[Plan_ID])="P1","Basic",
   _xlfn.SINGLE(tbl_Invoices[Plan_ID])="P2","Standard",
   _xlfn.SINGLE(tbl_Invoices[Plan_ID])="P3","Premium"
)</f>
        <v>Standard</v>
      </c>
      <c r="O294" s="2">
        <f>IF(tbl_Invoices[[#This Row],[Revenue_Type]]="Churned",0,1)</f>
        <v>0</v>
      </c>
    </row>
    <row r="295" spans="1:15" x14ac:dyDescent="0.25">
      <c r="A295" t="s">
        <v>6873</v>
      </c>
      <c r="B295" t="s">
        <v>1760</v>
      </c>
      <c r="C295" t="s">
        <v>2276</v>
      </c>
      <c r="D295" s="1">
        <v>44241</v>
      </c>
      <c r="E295">
        <v>55</v>
      </c>
      <c r="F295" t="b">
        <v>1</v>
      </c>
      <c r="G295" t="s">
        <v>4545</v>
      </c>
      <c r="H295" t="s">
        <v>2031</v>
      </c>
      <c r="I295" s="1">
        <f>DATE(YEAR(tbl_Invoices[[#This Row],[Invoice_Date]]), MONTH(tbl_Invoices[[#This Row],[Invoice_Date]]), DAY(tbl_Invoices[[#This Row],[Invoice_Date]]))</f>
        <v>44241</v>
      </c>
      <c r="J295">
        <f>YEAR(tbl_Invoices[[#This Row],[Invoice_Date]])</f>
        <v>2021</v>
      </c>
      <c r="K295" s="1">
        <f>_xlfn.XLOOKUP(tbl_Invoices[[#This Row],[Customer_ID]], tbl_Customers[Customer_ID], tbl_Customers[Cohort_Month])</f>
        <v>44377</v>
      </c>
      <c r="L295" s="1" t="str">
        <f ca="1">_xlfn.XLOOKUP(tbl_Invoices[[#This Row],[Customer_ID]], tbl_Customers[Customer_ID], tbl_Customers[Age_Group])</f>
        <v>25–34</v>
      </c>
      <c r="M295" s="1" t="str">
        <f>_xlfn.XLOOKUP(tbl_Invoices[[#This Row],[Customer_ID]], tbl_Customers[Customer_ID], tbl_Customers[Region])</f>
        <v>South</v>
      </c>
      <c r="N295" s="1" t="str" cm="1">
        <f t="array" ref="N295">_xlfn.IFS(
   _xlfn.SINGLE(tbl_Invoices[Plan_ID])="P1","Basic",
   _xlfn.SINGLE(tbl_Invoices[Plan_ID])="P2","Standard",
   _xlfn.SINGLE(tbl_Invoices[Plan_ID])="P3","Premium"
)</f>
        <v>Premium</v>
      </c>
      <c r="O295" s="2">
        <f>IF(tbl_Invoices[[#This Row],[Revenue_Type]]="Churned",0,1)</f>
        <v>0</v>
      </c>
    </row>
    <row r="296" spans="1:15" x14ac:dyDescent="0.25">
      <c r="A296" t="s">
        <v>6685</v>
      </c>
      <c r="B296" t="s">
        <v>1844</v>
      </c>
      <c r="C296" t="s">
        <v>4009</v>
      </c>
      <c r="D296" s="1">
        <v>44241</v>
      </c>
      <c r="E296">
        <v>12</v>
      </c>
      <c r="F296" t="b">
        <v>1</v>
      </c>
      <c r="G296" t="s">
        <v>4545</v>
      </c>
      <c r="H296" t="s">
        <v>2027</v>
      </c>
      <c r="I296" s="1">
        <f>DATE(YEAR(tbl_Invoices[[#This Row],[Invoice_Date]]), MONTH(tbl_Invoices[[#This Row],[Invoice_Date]]), DAY(tbl_Invoices[[#This Row],[Invoice_Date]]))</f>
        <v>44241</v>
      </c>
      <c r="J296">
        <f>YEAR(tbl_Invoices[[#This Row],[Invoice_Date]])</f>
        <v>2021</v>
      </c>
      <c r="K296" s="1">
        <f>_xlfn.XLOOKUP(tbl_Invoices[[#This Row],[Customer_ID]], tbl_Customers[Customer_ID], tbl_Customers[Cohort_Month])</f>
        <v>44377</v>
      </c>
      <c r="L296" s="1" t="str">
        <f ca="1">_xlfn.XLOOKUP(tbl_Invoices[[#This Row],[Customer_ID]], tbl_Customers[Customer_ID], tbl_Customers[Age_Group])</f>
        <v>45–54</v>
      </c>
      <c r="M296" s="1" t="str">
        <f>_xlfn.XLOOKUP(tbl_Invoices[[#This Row],[Customer_ID]], tbl_Customers[Customer_ID], tbl_Customers[Region])</f>
        <v>West</v>
      </c>
      <c r="N296" s="1" t="str" cm="1">
        <f t="array" ref="N296">_xlfn.IFS(
   _xlfn.SINGLE(tbl_Invoices[Plan_ID])="P1","Basic",
   _xlfn.SINGLE(tbl_Invoices[Plan_ID])="P2","Standard",
   _xlfn.SINGLE(tbl_Invoices[Plan_ID])="P3","Premium"
)</f>
        <v>Basic</v>
      </c>
      <c r="O296" s="2">
        <f>IF(tbl_Invoices[[#This Row],[Revenue_Type]]="Churned",0,1)</f>
        <v>0</v>
      </c>
    </row>
    <row r="297" spans="1:15" x14ac:dyDescent="0.25">
      <c r="A297" t="s">
        <v>8949</v>
      </c>
      <c r="B297" t="s">
        <v>438</v>
      </c>
      <c r="C297" t="s">
        <v>4318</v>
      </c>
      <c r="D297" s="1">
        <v>44242</v>
      </c>
      <c r="E297">
        <v>55</v>
      </c>
      <c r="F297" t="b">
        <v>1</v>
      </c>
      <c r="G297" t="s">
        <v>4547</v>
      </c>
      <c r="H297" t="s">
        <v>2031</v>
      </c>
      <c r="I297" s="1">
        <f>DATE(YEAR(tbl_Invoices[[#This Row],[Invoice_Date]]), MONTH(tbl_Invoices[[#This Row],[Invoice_Date]]), DAY(tbl_Invoices[[#This Row],[Invoice_Date]]))</f>
        <v>44242</v>
      </c>
      <c r="J297">
        <f>YEAR(tbl_Invoices[[#This Row],[Invoice_Date]])</f>
        <v>2021</v>
      </c>
      <c r="K297" s="1">
        <f>_xlfn.XLOOKUP(tbl_Invoices[[#This Row],[Customer_ID]], tbl_Customers[Customer_ID], tbl_Customers[Cohort_Month])</f>
        <v>44347</v>
      </c>
      <c r="L297" s="1" t="str">
        <f ca="1">_xlfn.XLOOKUP(tbl_Invoices[[#This Row],[Customer_ID]], tbl_Customers[Customer_ID], tbl_Customers[Age_Group])</f>
        <v>25–34</v>
      </c>
      <c r="M297" s="1" t="str">
        <f>_xlfn.XLOOKUP(tbl_Invoices[[#This Row],[Customer_ID]], tbl_Customers[Customer_ID], tbl_Customers[Region])</f>
        <v>Midwest</v>
      </c>
      <c r="N297" s="1" t="str" cm="1">
        <f t="array" ref="N297">_xlfn.IFS(
   _xlfn.SINGLE(tbl_Invoices[Plan_ID])="P1","Basic",
   _xlfn.SINGLE(tbl_Invoices[Plan_ID])="P2","Standard",
   _xlfn.SINGLE(tbl_Invoices[Plan_ID])="P3","Premium"
)</f>
        <v>Premium</v>
      </c>
      <c r="O297" s="2">
        <f>IF(tbl_Invoices[[#This Row],[Revenue_Type]]="Churned",0,1)</f>
        <v>1</v>
      </c>
    </row>
    <row r="298" spans="1:15" x14ac:dyDescent="0.25">
      <c r="A298" t="s">
        <v>6835</v>
      </c>
      <c r="B298" t="s">
        <v>558</v>
      </c>
      <c r="C298" t="s">
        <v>3602</v>
      </c>
      <c r="D298" s="1">
        <v>44242</v>
      </c>
      <c r="E298">
        <v>25</v>
      </c>
      <c r="F298" t="b">
        <v>1</v>
      </c>
      <c r="G298" t="s">
        <v>4549</v>
      </c>
      <c r="H298" t="s">
        <v>2034</v>
      </c>
      <c r="I298" s="1">
        <f>DATE(YEAR(tbl_Invoices[[#This Row],[Invoice_Date]]), MONTH(tbl_Invoices[[#This Row],[Invoice_Date]]), DAY(tbl_Invoices[[#This Row],[Invoice_Date]]))</f>
        <v>44242</v>
      </c>
      <c r="J298">
        <f>YEAR(tbl_Invoices[[#This Row],[Invoice_Date]])</f>
        <v>2021</v>
      </c>
      <c r="K298" s="1">
        <f>_xlfn.XLOOKUP(tbl_Invoices[[#This Row],[Customer_ID]], tbl_Customers[Customer_ID], tbl_Customers[Cohort_Month])</f>
        <v>44347</v>
      </c>
      <c r="L298" s="1" t="str">
        <f ca="1">_xlfn.XLOOKUP(tbl_Invoices[[#This Row],[Customer_ID]], tbl_Customers[Customer_ID], tbl_Customers[Age_Group])</f>
        <v>35–44</v>
      </c>
      <c r="M298" s="1" t="str">
        <f>_xlfn.XLOOKUP(tbl_Invoices[[#This Row],[Customer_ID]], tbl_Customers[Customer_ID], tbl_Customers[Region])</f>
        <v>International</v>
      </c>
      <c r="N298" s="1" t="str" cm="1">
        <f t="array" ref="N298">_xlfn.IFS(
   _xlfn.SINGLE(tbl_Invoices[Plan_ID])="P1","Basic",
   _xlfn.SINGLE(tbl_Invoices[Plan_ID])="P2","Standard",
   _xlfn.SINGLE(tbl_Invoices[Plan_ID])="P3","Premium"
)</f>
        <v>Standard</v>
      </c>
      <c r="O298" s="2">
        <f>IF(tbl_Invoices[[#This Row],[Revenue_Type]]="Churned",0,1)</f>
        <v>1</v>
      </c>
    </row>
    <row r="299" spans="1:15" x14ac:dyDescent="0.25">
      <c r="A299" t="s">
        <v>4709</v>
      </c>
      <c r="B299" t="s">
        <v>726</v>
      </c>
      <c r="C299" t="s">
        <v>3432</v>
      </c>
      <c r="D299" s="1">
        <v>44242</v>
      </c>
      <c r="E299">
        <v>12</v>
      </c>
      <c r="F299" t="b">
        <v>1</v>
      </c>
      <c r="G299" t="s">
        <v>4540</v>
      </c>
      <c r="H299" t="s">
        <v>2027</v>
      </c>
      <c r="I299" s="1">
        <f>DATE(YEAR(tbl_Invoices[[#This Row],[Invoice_Date]]), MONTH(tbl_Invoices[[#This Row],[Invoice_Date]]), DAY(tbl_Invoices[[#This Row],[Invoice_Date]]))</f>
        <v>44242</v>
      </c>
      <c r="J299">
        <f>YEAR(tbl_Invoices[[#This Row],[Invoice_Date]])</f>
        <v>2021</v>
      </c>
      <c r="K299" s="1">
        <f>_xlfn.XLOOKUP(tbl_Invoices[[#This Row],[Customer_ID]], tbl_Customers[Customer_ID], tbl_Customers[Cohort_Month])</f>
        <v>45016</v>
      </c>
      <c r="L299" s="1" t="str">
        <f ca="1">_xlfn.XLOOKUP(tbl_Invoices[[#This Row],[Customer_ID]], tbl_Customers[Customer_ID], tbl_Customers[Age_Group])</f>
        <v>35–44</v>
      </c>
      <c r="M299" s="1" t="str">
        <f>_xlfn.XLOOKUP(tbl_Invoices[[#This Row],[Customer_ID]], tbl_Customers[Customer_ID], tbl_Customers[Region])</f>
        <v>Midwest</v>
      </c>
      <c r="N299" s="1" t="str" cm="1">
        <f t="array" ref="N299">_xlfn.IFS(
   _xlfn.SINGLE(tbl_Invoices[Plan_ID])="P1","Basic",
   _xlfn.SINGLE(tbl_Invoices[Plan_ID])="P2","Standard",
   _xlfn.SINGLE(tbl_Invoices[Plan_ID])="P3","Premium"
)</f>
        <v>Basic</v>
      </c>
      <c r="O299" s="2">
        <f>IF(tbl_Invoices[[#This Row],[Revenue_Type]]="Churned",0,1)</f>
        <v>1</v>
      </c>
    </row>
    <row r="300" spans="1:15" x14ac:dyDescent="0.25">
      <c r="A300" t="s">
        <v>6718</v>
      </c>
      <c r="B300" t="s">
        <v>731</v>
      </c>
      <c r="C300" t="s">
        <v>4353</v>
      </c>
      <c r="D300" s="1">
        <v>44242</v>
      </c>
      <c r="E300">
        <v>12</v>
      </c>
      <c r="F300" t="b">
        <v>1</v>
      </c>
      <c r="G300" t="s">
        <v>4549</v>
      </c>
      <c r="H300" t="s">
        <v>2027</v>
      </c>
      <c r="I300" s="1">
        <f>DATE(YEAR(tbl_Invoices[[#This Row],[Invoice_Date]]), MONTH(tbl_Invoices[[#This Row],[Invoice_Date]]), DAY(tbl_Invoices[[#This Row],[Invoice_Date]]))</f>
        <v>44242</v>
      </c>
      <c r="J300">
        <f>YEAR(tbl_Invoices[[#This Row],[Invoice_Date]])</f>
        <v>2021</v>
      </c>
      <c r="K300" s="1">
        <f>_xlfn.XLOOKUP(tbl_Invoices[[#This Row],[Customer_ID]], tbl_Customers[Customer_ID], tbl_Customers[Cohort_Month])</f>
        <v>44500</v>
      </c>
      <c r="L300" s="1" t="str">
        <f ca="1">_xlfn.XLOOKUP(tbl_Invoices[[#This Row],[Customer_ID]], tbl_Customers[Customer_ID], tbl_Customers[Age_Group])</f>
        <v>55+</v>
      </c>
      <c r="M300" s="1" t="str">
        <f>_xlfn.XLOOKUP(tbl_Invoices[[#This Row],[Customer_ID]], tbl_Customers[Customer_ID], tbl_Customers[Region])</f>
        <v>West</v>
      </c>
      <c r="N300" s="1" t="str" cm="1">
        <f t="array" ref="N300">_xlfn.IFS(
   _xlfn.SINGLE(tbl_Invoices[Plan_ID])="P1","Basic",
   _xlfn.SINGLE(tbl_Invoices[Plan_ID])="P2","Standard",
   _xlfn.SINGLE(tbl_Invoices[Plan_ID])="P3","Premium"
)</f>
        <v>Basic</v>
      </c>
      <c r="O300" s="2">
        <f>IF(tbl_Invoices[[#This Row],[Revenue_Type]]="Churned",0,1)</f>
        <v>1</v>
      </c>
    </row>
    <row r="301" spans="1:15" x14ac:dyDescent="0.25">
      <c r="A301" t="s">
        <v>6142</v>
      </c>
      <c r="B301" t="s">
        <v>873</v>
      </c>
      <c r="C301" t="s">
        <v>2443</v>
      </c>
      <c r="D301" s="1">
        <v>44242</v>
      </c>
      <c r="E301">
        <v>25</v>
      </c>
      <c r="F301" t="b">
        <v>1</v>
      </c>
      <c r="G301" t="s">
        <v>4547</v>
      </c>
      <c r="H301" t="s">
        <v>2034</v>
      </c>
      <c r="I301" s="1">
        <f>DATE(YEAR(tbl_Invoices[[#This Row],[Invoice_Date]]), MONTH(tbl_Invoices[[#This Row],[Invoice_Date]]), DAY(tbl_Invoices[[#This Row],[Invoice_Date]]))</f>
        <v>44242</v>
      </c>
      <c r="J301">
        <f>YEAR(tbl_Invoices[[#This Row],[Invoice_Date]])</f>
        <v>2021</v>
      </c>
      <c r="K301" s="1">
        <f>_xlfn.XLOOKUP(tbl_Invoices[[#This Row],[Customer_ID]], tbl_Customers[Customer_ID], tbl_Customers[Cohort_Month])</f>
        <v>44957</v>
      </c>
      <c r="L301" s="1" t="str">
        <f ca="1">_xlfn.XLOOKUP(tbl_Invoices[[#This Row],[Customer_ID]], tbl_Customers[Customer_ID], tbl_Customers[Age_Group])</f>
        <v>45–54</v>
      </c>
      <c r="M301" s="1" t="str">
        <f>_xlfn.XLOOKUP(tbl_Invoices[[#This Row],[Customer_ID]], tbl_Customers[Customer_ID], tbl_Customers[Region])</f>
        <v>East</v>
      </c>
      <c r="N301" s="1" t="str" cm="1">
        <f t="array" ref="N301">_xlfn.IFS(
   _xlfn.SINGLE(tbl_Invoices[Plan_ID])="P1","Basic",
   _xlfn.SINGLE(tbl_Invoices[Plan_ID])="P2","Standard",
   _xlfn.SINGLE(tbl_Invoices[Plan_ID])="P3","Premium"
)</f>
        <v>Standard</v>
      </c>
      <c r="O301" s="2">
        <f>IF(tbl_Invoices[[#This Row],[Revenue_Type]]="Churned",0,1)</f>
        <v>1</v>
      </c>
    </row>
    <row r="302" spans="1:15" x14ac:dyDescent="0.25">
      <c r="A302" t="s">
        <v>5581</v>
      </c>
      <c r="B302" t="s">
        <v>896</v>
      </c>
      <c r="C302" t="s">
        <v>2733</v>
      </c>
      <c r="D302" s="1">
        <v>44242</v>
      </c>
      <c r="E302">
        <v>12</v>
      </c>
      <c r="F302" t="b">
        <v>1</v>
      </c>
      <c r="G302" t="s">
        <v>4538</v>
      </c>
      <c r="H302" t="s">
        <v>2027</v>
      </c>
      <c r="I302" s="1">
        <f>DATE(YEAR(tbl_Invoices[[#This Row],[Invoice_Date]]), MONTH(tbl_Invoices[[#This Row],[Invoice_Date]]), DAY(tbl_Invoices[[#This Row],[Invoice_Date]]))</f>
        <v>44242</v>
      </c>
      <c r="J302">
        <f>YEAR(tbl_Invoices[[#This Row],[Invoice_Date]])</f>
        <v>2021</v>
      </c>
      <c r="K302" s="1">
        <f>_xlfn.XLOOKUP(tbl_Invoices[[#This Row],[Customer_ID]], tbl_Customers[Customer_ID], tbl_Customers[Cohort_Month])</f>
        <v>44773</v>
      </c>
      <c r="L302" s="1" t="str">
        <f ca="1">_xlfn.XLOOKUP(tbl_Invoices[[#This Row],[Customer_ID]], tbl_Customers[Customer_ID], tbl_Customers[Age_Group])</f>
        <v>18–24</v>
      </c>
      <c r="M302" s="1" t="str">
        <f>_xlfn.XLOOKUP(tbl_Invoices[[#This Row],[Customer_ID]], tbl_Customers[Customer_ID], tbl_Customers[Region])</f>
        <v>Midwest</v>
      </c>
      <c r="N302" s="1" t="str" cm="1">
        <f t="array" ref="N302">_xlfn.IFS(
   _xlfn.SINGLE(tbl_Invoices[Plan_ID])="P1","Basic",
   _xlfn.SINGLE(tbl_Invoices[Plan_ID])="P2","Standard",
   _xlfn.SINGLE(tbl_Invoices[Plan_ID])="P3","Premium"
)</f>
        <v>Basic</v>
      </c>
      <c r="O302" s="2">
        <f>IF(tbl_Invoices[[#This Row],[Revenue_Type]]="Churned",0,1)</f>
        <v>1</v>
      </c>
    </row>
    <row r="303" spans="1:15" x14ac:dyDescent="0.25">
      <c r="A303" t="s">
        <v>8628</v>
      </c>
      <c r="B303" t="s">
        <v>1532</v>
      </c>
      <c r="C303" t="s">
        <v>2216</v>
      </c>
      <c r="D303" s="1">
        <v>44242</v>
      </c>
      <c r="E303">
        <v>55</v>
      </c>
      <c r="F303" t="b">
        <v>1</v>
      </c>
      <c r="G303" t="s">
        <v>4549</v>
      </c>
      <c r="H303" t="s">
        <v>2031</v>
      </c>
      <c r="I303" s="1">
        <f>DATE(YEAR(tbl_Invoices[[#This Row],[Invoice_Date]]), MONTH(tbl_Invoices[[#This Row],[Invoice_Date]]), DAY(tbl_Invoices[[#This Row],[Invoice_Date]]))</f>
        <v>44242</v>
      </c>
      <c r="J303">
        <f>YEAR(tbl_Invoices[[#This Row],[Invoice_Date]])</f>
        <v>2021</v>
      </c>
      <c r="K303" s="1">
        <f>_xlfn.XLOOKUP(tbl_Invoices[[#This Row],[Customer_ID]], tbl_Customers[Customer_ID], tbl_Customers[Cohort_Month])</f>
        <v>44651</v>
      </c>
      <c r="L303" s="1" t="str">
        <f ca="1">_xlfn.XLOOKUP(tbl_Invoices[[#This Row],[Customer_ID]], tbl_Customers[Customer_ID], tbl_Customers[Age_Group])</f>
        <v>45–54</v>
      </c>
      <c r="M303" s="1" t="str">
        <f>_xlfn.XLOOKUP(tbl_Invoices[[#This Row],[Customer_ID]], tbl_Customers[Customer_ID], tbl_Customers[Region])</f>
        <v>South</v>
      </c>
      <c r="N303" s="1" t="str" cm="1">
        <f t="array" ref="N303">_xlfn.IFS(
   _xlfn.SINGLE(tbl_Invoices[Plan_ID])="P1","Basic",
   _xlfn.SINGLE(tbl_Invoices[Plan_ID])="P2","Standard",
   _xlfn.SINGLE(tbl_Invoices[Plan_ID])="P3","Premium"
)</f>
        <v>Premium</v>
      </c>
      <c r="O303" s="2">
        <f>IF(tbl_Invoices[[#This Row],[Revenue_Type]]="Churned",0,1)</f>
        <v>1</v>
      </c>
    </row>
    <row r="304" spans="1:15" x14ac:dyDescent="0.25">
      <c r="A304" t="s">
        <v>7805</v>
      </c>
      <c r="B304" t="s">
        <v>1685</v>
      </c>
      <c r="C304" t="s">
        <v>4306</v>
      </c>
      <c r="D304" s="1">
        <v>44242</v>
      </c>
      <c r="E304">
        <v>25</v>
      </c>
      <c r="F304" t="b">
        <v>1</v>
      </c>
      <c r="G304" t="s">
        <v>4540</v>
      </c>
      <c r="H304" t="s">
        <v>2034</v>
      </c>
      <c r="I304" s="1">
        <f>DATE(YEAR(tbl_Invoices[[#This Row],[Invoice_Date]]), MONTH(tbl_Invoices[[#This Row],[Invoice_Date]]), DAY(tbl_Invoices[[#This Row],[Invoice_Date]]))</f>
        <v>44242</v>
      </c>
      <c r="J304">
        <f>YEAR(tbl_Invoices[[#This Row],[Invoice_Date]])</f>
        <v>2021</v>
      </c>
      <c r="K304" s="1">
        <f>_xlfn.XLOOKUP(tbl_Invoices[[#This Row],[Customer_ID]], tbl_Customers[Customer_ID], tbl_Customers[Cohort_Month])</f>
        <v>45046</v>
      </c>
      <c r="L304" s="1" t="str">
        <f ca="1">_xlfn.XLOOKUP(tbl_Invoices[[#This Row],[Customer_ID]], tbl_Customers[Customer_ID], tbl_Customers[Age_Group])</f>
        <v>45–54</v>
      </c>
      <c r="M304" s="1" t="str">
        <f>_xlfn.XLOOKUP(tbl_Invoices[[#This Row],[Customer_ID]], tbl_Customers[Customer_ID], tbl_Customers[Region])</f>
        <v>International</v>
      </c>
      <c r="N304" s="1" t="str" cm="1">
        <f t="array" ref="N304">_xlfn.IFS(
   _xlfn.SINGLE(tbl_Invoices[Plan_ID])="P1","Basic",
   _xlfn.SINGLE(tbl_Invoices[Plan_ID])="P2","Standard",
   _xlfn.SINGLE(tbl_Invoices[Plan_ID])="P3","Premium"
)</f>
        <v>Standard</v>
      </c>
      <c r="O304" s="2">
        <f>IF(tbl_Invoices[[#This Row],[Revenue_Type]]="Churned",0,1)</f>
        <v>1</v>
      </c>
    </row>
    <row r="305" spans="1:15" x14ac:dyDescent="0.25">
      <c r="A305" t="s">
        <v>4677</v>
      </c>
      <c r="B305" t="s">
        <v>900</v>
      </c>
      <c r="C305" t="s">
        <v>4251</v>
      </c>
      <c r="D305" s="1">
        <v>44243</v>
      </c>
      <c r="E305">
        <v>55</v>
      </c>
      <c r="F305" t="b">
        <v>1</v>
      </c>
      <c r="G305" t="s">
        <v>4547</v>
      </c>
      <c r="H305" t="s">
        <v>2031</v>
      </c>
      <c r="I305" s="1">
        <f>DATE(YEAR(tbl_Invoices[[#This Row],[Invoice_Date]]), MONTH(tbl_Invoices[[#This Row],[Invoice_Date]]), DAY(tbl_Invoices[[#This Row],[Invoice_Date]]))</f>
        <v>44243</v>
      </c>
      <c r="J305">
        <f>YEAR(tbl_Invoices[[#This Row],[Invoice_Date]])</f>
        <v>2021</v>
      </c>
      <c r="K305" s="1">
        <f>_xlfn.XLOOKUP(tbl_Invoices[[#This Row],[Customer_ID]], tbl_Customers[Customer_ID], tbl_Customers[Cohort_Month])</f>
        <v>44804</v>
      </c>
      <c r="L305" s="1" t="str">
        <f ca="1">_xlfn.XLOOKUP(tbl_Invoices[[#This Row],[Customer_ID]], tbl_Customers[Customer_ID], tbl_Customers[Age_Group])</f>
        <v>55+</v>
      </c>
      <c r="M305" s="1" t="str">
        <f>_xlfn.XLOOKUP(tbl_Invoices[[#This Row],[Customer_ID]], tbl_Customers[Customer_ID], tbl_Customers[Region])</f>
        <v>East</v>
      </c>
      <c r="N305" s="1" t="str" cm="1">
        <f t="array" ref="N305">_xlfn.IFS(
   _xlfn.SINGLE(tbl_Invoices[Plan_ID])="P1","Basic",
   _xlfn.SINGLE(tbl_Invoices[Plan_ID])="P2","Standard",
   _xlfn.SINGLE(tbl_Invoices[Plan_ID])="P3","Premium"
)</f>
        <v>Premium</v>
      </c>
      <c r="O305" s="2">
        <f>IF(tbl_Invoices[[#This Row],[Revenue_Type]]="Churned",0,1)</f>
        <v>1</v>
      </c>
    </row>
    <row r="306" spans="1:15" x14ac:dyDescent="0.25">
      <c r="A306" t="s">
        <v>7350</v>
      </c>
      <c r="B306" t="s">
        <v>1009</v>
      </c>
      <c r="C306" t="s">
        <v>4090</v>
      </c>
      <c r="D306" s="1">
        <v>44243</v>
      </c>
      <c r="E306">
        <v>55</v>
      </c>
      <c r="F306" t="b">
        <v>1</v>
      </c>
      <c r="G306" t="s">
        <v>4545</v>
      </c>
      <c r="H306" t="s">
        <v>2031</v>
      </c>
      <c r="I306" s="1">
        <f>DATE(YEAR(tbl_Invoices[[#This Row],[Invoice_Date]]), MONTH(tbl_Invoices[[#This Row],[Invoice_Date]]), DAY(tbl_Invoices[[#This Row],[Invoice_Date]]))</f>
        <v>44243</v>
      </c>
      <c r="J306">
        <f>YEAR(tbl_Invoices[[#This Row],[Invoice_Date]])</f>
        <v>2021</v>
      </c>
      <c r="K306" s="1">
        <f>_xlfn.XLOOKUP(tbl_Invoices[[#This Row],[Customer_ID]], tbl_Customers[Customer_ID], tbl_Customers[Cohort_Month])</f>
        <v>45077</v>
      </c>
      <c r="L306" s="1" t="str">
        <f ca="1">_xlfn.XLOOKUP(tbl_Invoices[[#This Row],[Customer_ID]], tbl_Customers[Customer_ID], tbl_Customers[Age_Group])</f>
        <v>45–54</v>
      </c>
      <c r="M306" s="1" t="str">
        <f>_xlfn.XLOOKUP(tbl_Invoices[[#This Row],[Customer_ID]], tbl_Customers[Customer_ID], tbl_Customers[Region])</f>
        <v>East</v>
      </c>
      <c r="N306" s="1" t="str" cm="1">
        <f t="array" ref="N306">_xlfn.IFS(
   _xlfn.SINGLE(tbl_Invoices[Plan_ID])="P1","Basic",
   _xlfn.SINGLE(tbl_Invoices[Plan_ID])="P2","Standard",
   _xlfn.SINGLE(tbl_Invoices[Plan_ID])="P3","Premium"
)</f>
        <v>Premium</v>
      </c>
      <c r="O306" s="2">
        <f>IF(tbl_Invoices[[#This Row],[Revenue_Type]]="Churned",0,1)</f>
        <v>0</v>
      </c>
    </row>
    <row r="307" spans="1:15" x14ac:dyDescent="0.25">
      <c r="A307" t="s">
        <v>4972</v>
      </c>
      <c r="B307" t="s">
        <v>1024</v>
      </c>
      <c r="C307" t="s">
        <v>2134</v>
      </c>
      <c r="D307" s="1">
        <v>44243</v>
      </c>
      <c r="E307">
        <v>12</v>
      </c>
      <c r="F307" t="b">
        <v>1</v>
      </c>
      <c r="G307" t="s">
        <v>4547</v>
      </c>
      <c r="H307" t="s">
        <v>2027</v>
      </c>
      <c r="I307" s="1">
        <f>DATE(YEAR(tbl_Invoices[[#This Row],[Invoice_Date]]), MONTH(tbl_Invoices[[#This Row],[Invoice_Date]]), DAY(tbl_Invoices[[#This Row],[Invoice_Date]]))</f>
        <v>44243</v>
      </c>
      <c r="J307">
        <f>YEAR(tbl_Invoices[[#This Row],[Invoice_Date]])</f>
        <v>2021</v>
      </c>
      <c r="K307" s="1">
        <f>_xlfn.XLOOKUP(tbl_Invoices[[#This Row],[Customer_ID]], tbl_Customers[Customer_ID], tbl_Customers[Cohort_Month])</f>
        <v>44742</v>
      </c>
      <c r="L307" s="1" t="str">
        <f ca="1">_xlfn.XLOOKUP(tbl_Invoices[[#This Row],[Customer_ID]], tbl_Customers[Customer_ID], tbl_Customers[Age_Group])</f>
        <v>55+</v>
      </c>
      <c r="M307" s="1" t="str">
        <f>_xlfn.XLOOKUP(tbl_Invoices[[#This Row],[Customer_ID]], tbl_Customers[Customer_ID], tbl_Customers[Region])</f>
        <v>Midwest</v>
      </c>
      <c r="N307" s="1" t="str" cm="1">
        <f t="array" ref="N307">_xlfn.IFS(
   _xlfn.SINGLE(tbl_Invoices[Plan_ID])="P1","Basic",
   _xlfn.SINGLE(tbl_Invoices[Plan_ID])="P2","Standard",
   _xlfn.SINGLE(tbl_Invoices[Plan_ID])="P3","Premium"
)</f>
        <v>Basic</v>
      </c>
      <c r="O307" s="2">
        <f>IF(tbl_Invoices[[#This Row],[Revenue_Type]]="Churned",0,1)</f>
        <v>1</v>
      </c>
    </row>
    <row r="308" spans="1:15" x14ac:dyDescent="0.25">
      <c r="A308" t="s">
        <v>5678</v>
      </c>
      <c r="B308" t="s">
        <v>1089</v>
      </c>
      <c r="C308" t="s">
        <v>4157</v>
      </c>
      <c r="D308" s="1">
        <v>44243</v>
      </c>
      <c r="E308">
        <v>12</v>
      </c>
      <c r="F308" t="b">
        <v>1</v>
      </c>
      <c r="G308" t="s">
        <v>4540</v>
      </c>
      <c r="H308" t="s">
        <v>2027</v>
      </c>
      <c r="I308" s="1">
        <f>DATE(YEAR(tbl_Invoices[[#This Row],[Invoice_Date]]), MONTH(tbl_Invoices[[#This Row],[Invoice_Date]]), DAY(tbl_Invoices[[#This Row],[Invoice_Date]]))</f>
        <v>44243</v>
      </c>
      <c r="J308">
        <f>YEAR(tbl_Invoices[[#This Row],[Invoice_Date]])</f>
        <v>2021</v>
      </c>
      <c r="K308" s="1">
        <f>_xlfn.XLOOKUP(tbl_Invoices[[#This Row],[Customer_ID]], tbl_Customers[Customer_ID], tbl_Customers[Cohort_Month])</f>
        <v>44500</v>
      </c>
      <c r="L308" s="1" t="str">
        <f ca="1">_xlfn.XLOOKUP(tbl_Invoices[[#This Row],[Customer_ID]], tbl_Customers[Customer_ID], tbl_Customers[Age_Group])</f>
        <v>18–24</v>
      </c>
      <c r="M308" s="1" t="str">
        <f>_xlfn.XLOOKUP(tbl_Invoices[[#This Row],[Customer_ID]], tbl_Customers[Customer_ID], tbl_Customers[Region])</f>
        <v>International</v>
      </c>
      <c r="N308" s="1" t="str" cm="1">
        <f t="array" ref="N308">_xlfn.IFS(
   _xlfn.SINGLE(tbl_Invoices[Plan_ID])="P1","Basic",
   _xlfn.SINGLE(tbl_Invoices[Plan_ID])="P2","Standard",
   _xlfn.SINGLE(tbl_Invoices[Plan_ID])="P3","Premium"
)</f>
        <v>Basic</v>
      </c>
      <c r="O308" s="2">
        <f>IF(tbl_Invoices[[#This Row],[Revenue_Type]]="Churned",0,1)</f>
        <v>1</v>
      </c>
    </row>
    <row r="309" spans="1:15" x14ac:dyDescent="0.25">
      <c r="A309" t="s">
        <v>8446</v>
      </c>
      <c r="B309" t="s">
        <v>1121</v>
      </c>
      <c r="C309" t="s">
        <v>2908</v>
      </c>
      <c r="D309" s="1">
        <v>44243</v>
      </c>
      <c r="E309">
        <v>25</v>
      </c>
      <c r="F309" t="b">
        <v>1</v>
      </c>
      <c r="G309" t="s">
        <v>4540</v>
      </c>
      <c r="H309" t="s">
        <v>2034</v>
      </c>
      <c r="I309" s="1">
        <f>DATE(YEAR(tbl_Invoices[[#This Row],[Invoice_Date]]), MONTH(tbl_Invoices[[#This Row],[Invoice_Date]]), DAY(tbl_Invoices[[#This Row],[Invoice_Date]]))</f>
        <v>44243</v>
      </c>
      <c r="J309">
        <f>YEAR(tbl_Invoices[[#This Row],[Invoice_Date]])</f>
        <v>2021</v>
      </c>
      <c r="K309" s="1">
        <f>_xlfn.XLOOKUP(tbl_Invoices[[#This Row],[Customer_ID]], tbl_Customers[Customer_ID], tbl_Customers[Cohort_Month])</f>
        <v>44926</v>
      </c>
      <c r="L309" s="1" t="str">
        <f ca="1">_xlfn.XLOOKUP(tbl_Invoices[[#This Row],[Customer_ID]], tbl_Customers[Customer_ID], tbl_Customers[Age_Group])</f>
        <v>35–44</v>
      </c>
      <c r="M309" s="1" t="str">
        <f>_xlfn.XLOOKUP(tbl_Invoices[[#This Row],[Customer_ID]], tbl_Customers[Customer_ID], tbl_Customers[Region])</f>
        <v>East</v>
      </c>
      <c r="N309" s="1" t="str" cm="1">
        <f t="array" ref="N309">_xlfn.IFS(
   _xlfn.SINGLE(tbl_Invoices[Plan_ID])="P1","Basic",
   _xlfn.SINGLE(tbl_Invoices[Plan_ID])="P2","Standard",
   _xlfn.SINGLE(tbl_Invoices[Plan_ID])="P3","Premium"
)</f>
        <v>Standard</v>
      </c>
      <c r="O309" s="2">
        <f>IF(tbl_Invoices[[#This Row],[Revenue_Type]]="Churned",0,1)</f>
        <v>1</v>
      </c>
    </row>
    <row r="310" spans="1:15" x14ac:dyDescent="0.25">
      <c r="A310" t="s">
        <v>5809</v>
      </c>
      <c r="B310" t="s">
        <v>1263</v>
      </c>
      <c r="C310" t="s">
        <v>2296</v>
      </c>
      <c r="D310" s="1">
        <v>44243</v>
      </c>
      <c r="E310">
        <v>12</v>
      </c>
      <c r="F310" t="b">
        <v>1</v>
      </c>
      <c r="G310" t="s">
        <v>4549</v>
      </c>
      <c r="H310" t="s">
        <v>2027</v>
      </c>
      <c r="I310" s="1">
        <f>DATE(YEAR(tbl_Invoices[[#This Row],[Invoice_Date]]), MONTH(tbl_Invoices[[#This Row],[Invoice_Date]]), DAY(tbl_Invoices[[#This Row],[Invoice_Date]]))</f>
        <v>44243</v>
      </c>
      <c r="J310">
        <f>YEAR(tbl_Invoices[[#This Row],[Invoice_Date]])</f>
        <v>2021</v>
      </c>
      <c r="K310" s="1">
        <f>_xlfn.XLOOKUP(tbl_Invoices[[#This Row],[Customer_ID]], tbl_Customers[Customer_ID], tbl_Customers[Cohort_Month])</f>
        <v>44377</v>
      </c>
      <c r="L310" s="1" t="str">
        <f ca="1">_xlfn.XLOOKUP(tbl_Invoices[[#This Row],[Customer_ID]], tbl_Customers[Customer_ID], tbl_Customers[Age_Group])</f>
        <v>35–44</v>
      </c>
      <c r="M310" s="1" t="str">
        <f>_xlfn.XLOOKUP(tbl_Invoices[[#This Row],[Customer_ID]], tbl_Customers[Customer_ID], tbl_Customers[Region])</f>
        <v>South</v>
      </c>
      <c r="N310" s="1" t="str" cm="1">
        <f t="array" ref="N310">_xlfn.IFS(
   _xlfn.SINGLE(tbl_Invoices[Plan_ID])="P1","Basic",
   _xlfn.SINGLE(tbl_Invoices[Plan_ID])="P2","Standard",
   _xlfn.SINGLE(tbl_Invoices[Plan_ID])="P3","Premium"
)</f>
        <v>Basic</v>
      </c>
      <c r="O310" s="2">
        <f>IF(tbl_Invoices[[#This Row],[Revenue_Type]]="Churned",0,1)</f>
        <v>1</v>
      </c>
    </row>
    <row r="311" spans="1:15" x14ac:dyDescent="0.25">
      <c r="A311" t="s">
        <v>4943</v>
      </c>
      <c r="B311" t="s">
        <v>1384</v>
      </c>
      <c r="C311" t="s">
        <v>4166</v>
      </c>
      <c r="D311" s="1">
        <v>44243</v>
      </c>
      <c r="E311">
        <v>12</v>
      </c>
      <c r="F311" t="b">
        <v>1</v>
      </c>
      <c r="G311" t="s">
        <v>4545</v>
      </c>
      <c r="H311" t="s">
        <v>2027</v>
      </c>
      <c r="I311" s="1">
        <f>DATE(YEAR(tbl_Invoices[[#This Row],[Invoice_Date]]), MONTH(tbl_Invoices[[#This Row],[Invoice_Date]]), DAY(tbl_Invoices[[#This Row],[Invoice_Date]]))</f>
        <v>44243</v>
      </c>
      <c r="J311">
        <f>YEAR(tbl_Invoices[[#This Row],[Invoice_Date]])</f>
        <v>2021</v>
      </c>
      <c r="K311" s="1">
        <f>_xlfn.XLOOKUP(tbl_Invoices[[#This Row],[Customer_ID]], tbl_Customers[Customer_ID], tbl_Customers[Cohort_Month])</f>
        <v>44377</v>
      </c>
      <c r="L311" s="1" t="str">
        <f ca="1">_xlfn.XLOOKUP(tbl_Invoices[[#This Row],[Customer_ID]], tbl_Customers[Customer_ID], tbl_Customers[Age_Group])</f>
        <v>35–44</v>
      </c>
      <c r="M311" s="1" t="str">
        <f>_xlfn.XLOOKUP(tbl_Invoices[[#This Row],[Customer_ID]], tbl_Customers[Customer_ID], tbl_Customers[Region])</f>
        <v>West</v>
      </c>
      <c r="N311" s="1" t="str" cm="1">
        <f t="array" ref="N311">_xlfn.IFS(
   _xlfn.SINGLE(tbl_Invoices[Plan_ID])="P1","Basic",
   _xlfn.SINGLE(tbl_Invoices[Plan_ID])="P2","Standard",
   _xlfn.SINGLE(tbl_Invoices[Plan_ID])="P3","Premium"
)</f>
        <v>Basic</v>
      </c>
      <c r="O311" s="2">
        <f>IF(tbl_Invoices[[#This Row],[Revenue_Type]]="Churned",0,1)</f>
        <v>0</v>
      </c>
    </row>
    <row r="312" spans="1:15" x14ac:dyDescent="0.25">
      <c r="A312" t="s">
        <v>10085</v>
      </c>
      <c r="B312" t="s">
        <v>1505</v>
      </c>
      <c r="C312" t="s">
        <v>2343</v>
      </c>
      <c r="D312" s="1">
        <v>44243</v>
      </c>
      <c r="E312">
        <v>55</v>
      </c>
      <c r="F312" t="b">
        <v>1</v>
      </c>
      <c r="G312" t="s">
        <v>4547</v>
      </c>
      <c r="H312" t="s">
        <v>2031</v>
      </c>
      <c r="I312" s="1">
        <f>DATE(YEAR(tbl_Invoices[[#This Row],[Invoice_Date]]), MONTH(tbl_Invoices[[#This Row],[Invoice_Date]]), DAY(tbl_Invoices[[#This Row],[Invoice_Date]]))</f>
        <v>44243</v>
      </c>
      <c r="J312">
        <f>YEAR(tbl_Invoices[[#This Row],[Invoice_Date]])</f>
        <v>2021</v>
      </c>
      <c r="K312" s="1">
        <f>_xlfn.XLOOKUP(tbl_Invoices[[#This Row],[Customer_ID]], tbl_Customers[Customer_ID], tbl_Customers[Cohort_Month])</f>
        <v>44620</v>
      </c>
      <c r="L312" s="1" t="str">
        <f ca="1">_xlfn.XLOOKUP(tbl_Invoices[[#This Row],[Customer_ID]], tbl_Customers[Customer_ID], tbl_Customers[Age_Group])</f>
        <v>45–54</v>
      </c>
      <c r="M312" s="1" t="str">
        <f>_xlfn.XLOOKUP(tbl_Invoices[[#This Row],[Customer_ID]], tbl_Customers[Customer_ID], tbl_Customers[Region])</f>
        <v>South</v>
      </c>
      <c r="N312" s="1" t="str" cm="1">
        <f t="array" ref="N312">_xlfn.IFS(
   _xlfn.SINGLE(tbl_Invoices[Plan_ID])="P1","Basic",
   _xlfn.SINGLE(tbl_Invoices[Plan_ID])="P2","Standard",
   _xlfn.SINGLE(tbl_Invoices[Plan_ID])="P3","Premium"
)</f>
        <v>Premium</v>
      </c>
      <c r="O312" s="2">
        <f>IF(tbl_Invoices[[#This Row],[Revenue_Type]]="Churned",0,1)</f>
        <v>1</v>
      </c>
    </row>
    <row r="313" spans="1:15" x14ac:dyDescent="0.25">
      <c r="A313" t="s">
        <v>8392</v>
      </c>
      <c r="B313" t="s">
        <v>1512</v>
      </c>
      <c r="C313" t="s">
        <v>3281</v>
      </c>
      <c r="D313" s="1">
        <v>44243</v>
      </c>
      <c r="E313">
        <v>12</v>
      </c>
      <c r="F313" t="b">
        <v>1</v>
      </c>
      <c r="G313" t="s">
        <v>4538</v>
      </c>
      <c r="H313" t="s">
        <v>2027</v>
      </c>
      <c r="I313" s="1">
        <f>DATE(YEAR(tbl_Invoices[[#This Row],[Invoice_Date]]), MONTH(tbl_Invoices[[#This Row],[Invoice_Date]]), DAY(tbl_Invoices[[#This Row],[Invoice_Date]]))</f>
        <v>44243</v>
      </c>
      <c r="J313">
        <f>YEAR(tbl_Invoices[[#This Row],[Invoice_Date]])</f>
        <v>2021</v>
      </c>
      <c r="K313" s="1">
        <f>_xlfn.XLOOKUP(tbl_Invoices[[#This Row],[Customer_ID]], tbl_Customers[Customer_ID], tbl_Customers[Cohort_Month])</f>
        <v>45077</v>
      </c>
      <c r="L313" s="1" t="str">
        <f ca="1">_xlfn.XLOOKUP(tbl_Invoices[[#This Row],[Customer_ID]], tbl_Customers[Customer_ID], tbl_Customers[Age_Group])</f>
        <v>25–34</v>
      </c>
      <c r="M313" s="1" t="str">
        <f>_xlfn.XLOOKUP(tbl_Invoices[[#This Row],[Customer_ID]], tbl_Customers[Customer_ID], tbl_Customers[Region])</f>
        <v>International</v>
      </c>
      <c r="N313" s="1" t="str" cm="1">
        <f t="array" ref="N313">_xlfn.IFS(
   _xlfn.SINGLE(tbl_Invoices[Plan_ID])="P1","Basic",
   _xlfn.SINGLE(tbl_Invoices[Plan_ID])="P2","Standard",
   _xlfn.SINGLE(tbl_Invoices[Plan_ID])="P3","Premium"
)</f>
        <v>Basic</v>
      </c>
      <c r="O313" s="2">
        <f>IF(tbl_Invoices[[#This Row],[Revenue_Type]]="Churned",0,1)</f>
        <v>1</v>
      </c>
    </row>
    <row r="314" spans="1:15" x14ac:dyDescent="0.25">
      <c r="A314" t="s">
        <v>5621</v>
      </c>
      <c r="B314" t="s">
        <v>1976</v>
      </c>
      <c r="C314" t="s">
        <v>3056</v>
      </c>
      <c r="D314" s="1">
        <v>44243</v>
      </c>
      <c r="E314">
        <v>12</v>
      </c>
      <c r="F314" t="b">
        <v>1</v>
      </c>
      <c r="G314" t="s">
        <v>4549</v>
      </c>
      <c r="H314" t="s">
        <v>2027</v>
      </c>
      <c r="I314" s="1">
        <f>DATE(YEAR(tbl_Invoices[[#This Row],[Invoice_Date]]), MONTH(tbl_Invoices[[#This Row],[Invoice_Date]]), DAY(tbl_Invoices[[#This Row],[Invoice_Date]]))</f>
        <v>44243</v>
      </c>
      <c r="J314">
        <f>YEAR(tbl_Invoices[[#This Row],[Invoice_Date]])</f>
        <v>2021</v>
      </c>
      <c r="K314" s="1">
        <f>_xlfn.XLOOKUP(tbl_Invoices[[#This Row],[Customer_ID]], tbl_Customers[Customer_ID], tbl_Customers[Cohort_Month])</f>
        <v>44439</v>
      </c>
      <c r="L314" s="1" t="str">
        <f ca="1">_xlfn.XLOOKUP(tbl_Invoices[[#This Row],[Customer_ID]], tbl_Customers[Customer_ID], tbl_Customers[Age_Group])</f>
        <v>45–54</v>
      </c>
      <c r="M314" s="1" t="str">
        <f>_xlfn.XLOOKUP(tbl_Invoices[[#This Row],[Customer_ID]], tbl_Customers[Customer_ID], tbl_Customers[Region])</f>
        <v>Midwest</v>
      </c>
      <c r="N314" s="1" t="str" cm="1">
        <f t="array" ref="N314">_xlfn.IFS(
   _xlfn.SINGLE(tbl_Invoices[Plan_ID])="P1","Basic",
   _xlfn.SINGLE(tbl_Invoices[Plan_ID])="P2","Standard",
   _xlfn.SINGLE(tbl_Invoices[Plan_ID])="P3","Premium"
)</f>
        <v>Basic</v>
      </c>
      <c r="O314" s="2">
        <f>IF(tbl_Invoices[[#This Row],[Revenue_Type]]="Churned",0,1)</f>
        <v>1</v>
      </c>
    </row>
    <row r="315" spans="1:15" x14ac:dyDescent="0.25">
      <c r="A315" t="s">
        <v>8953</v>
      </c>
      <c r="B315" t="s">
        <v>2004</v>
      </c>
      <c r="C315" t="s">
        <v>3484</v>
      </c>
      <c r="D315" s="1">
        <v>44243</v>
      </c>
      <c r="E315">
        <v>12</v>
      </c>
      <c r="F315" t="b">
        <v>1</v>
      </c>
      <c r="G315" t="s">
        <v>4549</v>
      </c>
      <c r="H315" t="s">
        <v>2027</v>
      </c>
      <c r="I315" s="1">
        <f>DATE(YEAR(tbl_Invoices[[#This Row],[Invoice_Date]]), MONTH(tbl_Invoices[[#This Row],[Invoice_Date]]), DAY(tbl_Invoices[[#This Row],[Invoice_Date]]))</f>
        <v>44243</v>
      </c>
      <c r="J315">
        <f>YEAR(tbl_Invoices[[#This Row],[Invoice_Date]])</f>
        <v>2021</v>
      </c>
      <c r="K315" s="1">
        <f>_xlfn.XLOOKUP(tbl_Invoices[[#This Row],[Customer_ID]], tbl_Customers[Customer_ID], tbl_Customers[Cohort_Month])</f>
        <v>44834</v>
      </c>
      <c r="L315" s="1" t="str">
        <f ca="1">_xlfn.XLOOKUP(tbl_Invoices[[#This Row],[Customer_ID]], tbl_Customers[Customer_ID], tbl_Customers[Age_Group])</f>
        <v>45–54</v>
      </c>
      <c r="M315" s="1" t="str">
        <f>_xlfn.XLOOKUP(tbl_Invoices[[#This Row],[Customer_ID]], tbl_Customers[Customer_ID], tbl_Customers[Region])</f>
        <v>South</v>
      </c>
      <c r="N315" s="1" t="str" cm="1">
        <f t="array" ref="N315">_xlfn.IFS(
   _xlfn.SINGLE(tbl_Invoices[Plan_ID])="P1","Basic",
   _xlfn.SINGLE(tbl_Invoices[Plan_ID])="P2","Standard",
   _xlfn.SINGLE(tbl_Invoices[Plan_ID])="P3","Premium"
)</f>
        <v>Basic</v>
      </c>
      <c r="O315" s="2">
        <f>IF(tbl_Invoices[[#This Row],[Revenue_Type]]="Churned",0,1)</f>
        <v>1</v>
      </c>
    </row>
    <row r="316" spans="1:15" x14ac:dyDescent="0.25">
      <c r="A316" t="s">
        <v>6310</v>
      </c>
      <c r="B316" t="s">
        <v>71</v>
      </c>
      <c r="C316" t="s">
        <v>2423</v>
      </c>
      <c r="D316" s="1">
        <v>44244</v>
      </c>
      <c r="E316">
        <v>55</v>
      </c>
      <c r="F316" t="b">
        <v>1</v>
      </c>
      <c r="G316" t="s">
        <v>4545</v>
      </c>
      <c r="H316" t="s">
        <v>2031</v>
      </c>
      <c r="I316" s="1">
        <f>DATE(YEAR(tbl_Invoices[[#This Row],[Invoice_Date]]), MONTH(tbl_Invoices[[#This Row],[Invoice_Date]]), DAY(tbl_Invoices[[#This Row],[Invoice_Date]]))</f>
        <v>44244</v>
      </c>
      <c r="J316">
        <f>YEAR(tbl_Invoices[[#This Row],[Invoice_Date]])</f>
        <v>2021</v>
      </c>
      <c r="K316" s="1">
        <f>_xlfn.XLOOKUP(tbl_Invoices[[#This Row],[Customer_ID]], tbl_Customers[Customer_ID], tbl_Customers[Cohort_Month])</f>
        <v>44316</v>
      </c>
      <c r="L316" s="1" t="str">
        <f ca="1">_xlfn.XLOOKUP(tbl_Invoices[[#This Row],[Customer_ID]], tbl_Customers[Customer_ID], tbl_Customers[Age_Group])</f>
        <v>55+</v>
      </c>
      <c r="M316" s="1" t="str">
        <f>_xlfn.XLOOKUP(tbl_Invoices[[#This Row],[Customer_ID]], tbl_Customers[Customer_ID], tbl_Customers[Region])</f>
        <v>East</v>
      </c>
      <c r="N316" s="1" t="str" cm="1">
        <f t="array" ref="N316">_xlfn.IFS(
   _xlfn.SINGLE(tbl_Invoices[Plan_ID])="P1","Basic",
   _xlfn.SINGLE(tbl_Invoices[Plan_ID])="P2","Standard",
   _xlfn.SINGLE(tbl_Invoices[Plan_ID])="P3","Premium"
)</f>
        <v>Premium</v>
      </c>
      <c r="O316" s="2">
        <f>IF(tbl_Invoices[[#This Row],[Revenue_Type]]="Churned",0,1)</f>
        <v>0</v>
      </c>
    </row>
    <row r="317" spans="1:15" x14ac:dyDescent="0.25">
      <c r="A317" t="s">
        <v>7783</v>
      </c>
      <c r="B317" t="s">
        <v>152</v>
      </c>
      <c r="C317" t="s">
        <v>2969</v>
      </c>
      <c r="D317" s="1">
        <v>44244</v>
      </c>
      <c r="E317">
        <v>55</v>
      </c>
      <c r="F317" t="b">
        <v>1</v>
      </c>
      <c r="G317" t="s">
        <v>4549</v>
      </c>
      <c r="H317" t="s">
        <v>2031</v>
      </c>
      <c r="I317" s="1">
        <f>DATE(YEAR(tbl_Invoices[[#This Row],[Invoice_Date]]), MONTH(tbl_Invoices[[#This Row],[Invoice_Date]]), DAY(tbl_Invoices[[#This Row],[Invoice_Date]]))</f>
        <v>44244</v>
      </c>
      <c r="J317">
        <f>YEAR(tbl_Invoices[[#This Row],[Invoice_Date]])</f>
        <v>2021</v>
      </c>
      <c r="K317" s="1">
        <f>_xlfn.XLOOKUP(tbl_Invoices[[#This Row],[Customer_ID]], tbl_Customers[Customer_ID], tbl_Customers[Cohort_Month])</f>
        <v>45107</v>
      </c>
      <c r="L317" s="1" t="str">
        <f ca="1">_xlfn.XLOOKUP(tbl_Invoices[[#This Row],[Customer_ID]], tbl_Customers[Customer_ID], tbl_Customers[Age_Group])</f>
        <v>25–34</v>
      </c>
      <c r="M317" s="1" t="str">
        <f>_xlfn.XLOOKUP(tbl_Invoices[[#This Row],[Customer_ID]], tbl_Customers[Customer_ID], tbl_Customers[Region])</f>
        <v>Midwest</v>
      </c>
      <c r="N317" s="1" t="str" cm="1">
        <f t="array" ref="N317">_xlfn.IFS(
   _xlfn.SINGLE(tbl_Invoices[Plan_ID])="P1","Basic",
   _xlfn.SINGLE(tbl_Invoices[Plan_ID])="P2","Standard",
   _xlfn.SINGLE(tbl_Invoices[Plan_ID])="P3","Premium"
)</f>
        <v>Premium</v>
      </c>
      <c r="O317" s="2">
        <f>IF(tbl_Invoices[[#This Row],[Revenue_Type]]="Churned",0,1)</f>
        <v>1</v>
      </c>
    </row>
    <row r="318" spans="1:15" x14ac:dyDescent="0.25">
      <c r="A318" t="s">
        <v>9738</v>
      </c>
      <c r="B318" t="s">
        <v>635</v>
      </c>
      <c r="C318" t="s">
        <v>3828</v>
      </c>
      <c r="D318" s="1">
        <v>44244</v>
      </c>
      <c r="E318">
        <v>25</v>
      </c>
      <c r="F318" t="b">
        <v>1</v>
      </c>
      <c r="G318" t="s">
        <v>4549</v>
      </c>
      <c r="H318" t="s">
        <v>2034</v>
      </c>
      <c r="I318" s="1">
        <f>DATE(YEAR(tbl_Invoices[[#This Row],[Invoice_Date]]), MONTH(tbl_Invoices[[#This Row],[Invoice_Date]]), DAY(tbl_Invoices[[#This Row],[Invoice_Date]]))</f>
        <v>44244</v>
      </c>
      <c r="J318">
        <f>YEAR(tbl_Invoices[[#This Row],[Invoice_Date]])</f>
        <v>2021</v>
      </c>
      <c r="K318" s="1">
        <f>_xlfn.XLOOKUP(tbl_Invoices[[#This Row],[Customer_ID]], tbl_Customers[Customer_ID], tbl_Customers[Cohort_Month])</f>
        <v>44773</v>
      </c>
      <c r="L318" s="1" t="str">
        <f ca="1">_xlfn.XLOOKUP(tbl_Invoices[[#This Row],[Customer_ID]], tbl_Customers[Customer_ID], tbl_Customers[Age_Group])</f>
        <v>55+</v>
      </c>
      <c r="M318" s="1" t="str">
        <f>_xlfn.XLOOKUP(tbl_Invoices[[#This Row],[Customer_ID]], tbl_Customers[Customer_ID], tbl_Customers[Region])</f>
        <v>South</v>
      </c>
      <c r="N318" s="1" t="str" cm="1">
        <f t="array" ref="N318">_xlfn.IFS(
   _xlfn.SINGLE(tbl_Invoices[Plan_ID])="P1","Basic",
   _xlfn.SINGLE(tbl_Invoices[Plan_ID])="P2","Standard",
   _xlfn.SINGLE(tbl_Invoices[Plan_ID])="P3","Premium"
)</f>
        <v>Standard</v>
      </c>
      <c r="O318" s="2">
        <f>IF(tbl_Invoices[[#This Row],[Revenue_Type]]="Churned",0,1)</f>
        <v>1</v>
      </c>
    </row>
    <row r="319" spans="1:15" x14ac:dyDescent="0.25">
      <c r="A319" t="s">
        <v>5221</v>
      </c>
      <c r="B319" t="s">
        <v>1379</v>
      </c>
      <c r="C319" t="s">
        <v>3186</v>
      </c>
      <c r="D319" s="1">
        <v>44244</v>
      </c>
      <c r="E319">
        <v>12</v>
      </c>
      <c r="F319" t="b">
        <v>1</v>
      </c>
      <c r="G319" t="s">
        <v>4540</v>
      </c>
      <c r="H319" t="s">
        <v>2027</v>
      </c>
      <c r="I319" s="1">
        <f>DATE(YEAR(tbl_Invoices[[#This Row],[Invoice_Date]]), MONTH(tbl_Invoices[[#This Row],[Invoice_Date]]), DAY(tbl_Invoices[[#This Row],[Invoice_Date]]))</f>
        <v>44244</v>
      </c>
      <c r="J319">
        <f>YEAR(tbl_Invoices[[#This Row],[Invoice_Date]])</f>
        <v>2021</v>
      </c>
      <c r="K319" s="1">
        <f>_xlfn.XLOOKUP(tbl_Invoices[[#This Row],[Customer_ID]], tbl_Customers[Customer_ID], tbl_Customers[Cohort_Month])</f>
        <v>44865</v>
      </c>
      <c r="L319" s="1" t="str">
        <f ca="1">_xlfn.XLOOKUP(tbl_Invoices[[#This Row],[Customer_ID]], tbl_Customers[Customer_ID], tbl_Customers[Age_Group])</f>
        <v>35–44</v>
      </c>
      <c r="M319" s="1" t="str">
        <f>_xlfn.XLOOKUP(tbl_Invoices[[#This Row],[Customer_ID]], tbl_Customers[Customer_ID], tbl_Customers[Region])</f>
        <v>East</v>
      </c>
      <c r="N319" s="1" t="str" cm="1">
        <f t="array" ref="N319">_xlfn.IFS(
   _xlfn.SINGLE(tbl_Invoices[Plan_ID])="P1","Basic",
   _xlfn.SINGLE(tbl_Invoices[Plan_ID])="P2","Standard",
   _xlfn.SINGLE(tbl_Invoices[Plan_ID])="P3","Premium"
)</f>
        <v>Basic</v>
      </c>
      <c r="O319" s="2">
        <f>IF(tbl_Invoices[[#This Row],[Revenue_Type]]="Churned",0,1)</f>
        <v>1</v>
      </c>
    </row>
    <row r="320" spans="1:15" x14ac:dyDescent="0.25">
      <c r="A320" t="s">
        <v>9805</v>
      </c>
      <c r="B320" t="s">
        <v>558</v>
      </c>
      <c r="C320" t="s">
        <v>3325</v>
      </c>
      <c r="D320" s="1">
        <v>44245</v>
      </c>
      <c r="E320">
        <v>55</v>
      </c>
      <c r="F320" t="b">
        <v>1</v>
      </c>
      <c r="G320" t="s">
        <v>4540</v>
      </c>
      <c r="H320" t="s">
        <v>2031</v>
      </c>
      <c r="I320" s="1">
        <f>DATE(YEAR(tbl_Invoices[[#This Row],[Invoice_Date]]), MONTH(tbl_Invoices[[#This Row],[Invoice_Date]]), DAY(tbl_Invoices[[#This Row],[Invoice_Date]]))</f>
        <v>44245</v>
      </c>
      <c r="J320">
        <f>YEAR(tbl_Invoices[[#This Row],[Invoice_Date]])</f>
        <v>2021</v>
      </c>
      <c r="K320" s="1">
        <f>_xlfn.XLOOKUP(tbl_Invoices[[#This Row],[Customer_ID]], tbl_Customers[Customer_ID], tbl_Customers[Cohort_Month])</f>
        <v>44347</v>
      </c>
      <c r="L320" s="1" t="str">
        <f ca="1">_xlfn.XLOOKUP(tbl_Invoices[[#This Row],[Customer_ID]], tbl_Customers[Customer_ID], tbl_Customers[Age_Group])</f>
        <v>35–44</v>
      </c>
      <c r="M320" s="1" t="str">
        <f>_xlfn.XLOOKUP(tbl_Invoices[[#This Row],[Customer_ID]], tbl_Customers[Customer_ID], tbl_Customers[Region])</f>
        <v>International</v>
      </c>
      <c r="N320" s="1" t="str" cm="1">
        <f t="array" ref="N320">_xlfn.IFS(
   _xlfn.SINGLE(tbl_Invoices[Plan_ID])="P1","Basic",
   _xlfn.SINGLE(tbl_Invoices[Plan_ID])="P2","Standard",
   _xlfn.SINGLE(tbl_Invoices[Plan_ID])="P3","Premium"
)</f>
        <v>Premium</v>
      </c>
      <c r="O320" s="2">
        <f>IF(tbl_Invoices[[#This Row],[Revenue_Type]]="Churned",0,1)</f>
        <v>1</v>
      </c>
    </row>
    <row r="321" spans="1:15" x14ac:dyDescent="0.25">
      <c r="A321" t="s">
        <v>6789</v>
      </c>
      <c r="B321" t="s">
        <v>616</v>
      </c>
      <c r="C321" t="s">
        <v>2867</v>
      </c>
      <c r="D321" s="1">
        <v>44245</v>
      </c>
      <c r="E321">
        <v>55</v>
      </c>
      <c r="F321" t="b">
        <v>1</v>
      </c>
      <c r="G321" t="s">
        <v>4545</v>
      </c>
      <c r="H321" t="s">
        <v>2031</v>
      </c>
      <c r="I321" s="1">
        <f>DATE(YEAR(tbl_Invoices[[#This Row],[Invoice_Date]]), MONTH(tbl_Invoices[[#This Row],[Invoice_Date]]), DAY(tbl_Invoices[[#This Row],[Invoice_Date]]))</f>
        <v>44245</v>
      </c>
      <c r="J321">
        <f>YEAR(tbl_Invoices[[#This Row],[Invoice_Date]])</f>
        <v>2021</v>
      </c>
      <c r="K321" s="1">
        <f>_xlfn.XLOOKUP(tbl_Invoices[[#This Row],[Customer_ID]], tbl_Customers[Customer_ID], tbl_Customers[Cohort_Month])</f>
        <v>45107</v>
      </c>
      <c r="L321" s="1" t="str">
        <f ca="1">_xlfn.XLOOKUP(tbl_Invoices[[#This Row],[Customer_ID]], tbl_Customers[Customer_ID], tbl_Customers[Age_Group])</f>
        <v>45–54</v>
      </c>
      <c r="M321" s="1" t="str">
        <f>_xlfn.XLOOKUP(tbl_Invoices[[#This Row],[Customer_ID]], tbl_Customers[Customer_ID], tbl_Customers[Region])</f>
        <v>East</v>
      </c>
      <c r="N321" s="1" t="str" cm="1">
        <f t="array" ref="N321">_xlfn.IFS(
   _xlfn.SINGLE(tbl_Invoices[Plan_ID])="P1","Basic",
   _xlfn.SINGLE(tbl_Invoices[Plan_ID])="P2","Standard",
   _xlfn.SINGLE(tbl_Invoices[Plan_ID])="P3","Premium"
)</f>
        <v>Premium</v>
      </c>
      <c r="O321" s="2">
        <f>IF(tbl_Invoices[[#This Row],[Revenue_Type]]="Churned",0,1)</f>
        <v>0</v>
      </c>
    </row>
    <row r="322" spans="1:15" x14ac:dyDescent="0.25">
      <c r="A322" t="s">
        <v>5436</v>
      </c>
      <c r="B322" t="s">
        <v>781</v>
      </c>
      <c r="C322" t="s">
        <v>3756</v>
      </c>
      <c r="D322" s="1">
        <v>44245</v>
      </c>
      <c r="E322">
        <v>55</v>
      </c>
      <c r="F322" t="b">
        <v>1</v>
      </c>
      <c r="G322" t="s">
        <v>4545</v>
      </c>
      <c r="H322" t="s">
        <v>2031</v>
      </c>
      <c r="I322" s="1">
        <f>DATE(YEAR(tbl_Invoices[[#This Row],[Invoice_Date]]), MONTH(tbl_Invoices[[#This Row],[Invoice_Date]]), DAY(tbl_Invoices[[#This Row],[Invoice_Date]]))</f>
        <v>44245</v>
      </c>
      <c r="J322">
        <f>YEAR(tbl_Invoices[[#This Row],[Invoice_Date]])</f>
        <v>2021</v>
      </c>
      <c r="K322" s="1">
        <f>_xlfn.XLOOKUP(tbl_Invoices[[#This Row],[Customer_ID]], tbl_Customers[Customer_ID], tbl_Customers[Cohort_Month])</f>
        <v>44681</v>
      </c>
      <c r="L322" s="1" t="str">
        <f ca="1">_xlfn.XLOOKUP(tbl_Invoices[[#This Row],[Customer_ID]], tbl_Customers[Customer_ID], tbl_Customers[Age_Group])</f>
        <v>25–34</v>
      </c>
      <c r="M322" s="1" t="str">
        <f>_xlfn.XLOOKUP(tbl_Invoices[[#This Row],[Customer_ID]], tbl_Customers[Customer_ID], tbl_Customers[Region])</f>
        <v>South</v>
      </c>
      <c r="N322" s="1" t="str" cm="1">
        <f t="array" ref="N322">_xlfn.IFS(
   _xlfn.SINGLE(tbl_Invoices[Plan_ID])="P1","Basic",
   _xlfn.SINGLE(tbl_Invoices[Plan_ID])="P2","Standard",
   _xlfn.SINGLE(tbl_Invoices[Plan_ID])="P3","Premium"
)</f>
        <v>Premium</v>
      </c>
      <c r="O322" s="2">
        <f>IF(tbl_Invoices[[#This Row],[Revenue_Type]]="Churned",0,1)</f>
        <v>0</v>
      </c>
    </row>
    <row r="323" spans="1:15" x14ac:dyDescent="0.25">
      <c r="A323" t="s">
        <v>9790</v>
      </c>
      <c r="B323" t="s">
        <v>1241</v>
      </c>
      <c r="C323" t="s">
        <v>4133</v>
      </c>
      <c r="D323" s="1">
        <v>44245</v>
      </c>
      <c r="E323">
        <v>55</v>
      </c>
      <c r="F323" t="b">
        <v>1</v>
      </c>
      <c r="G323" t="s">
        <v>4538</v>
      </c>
      <c r="H323" t="s">
        <v>2031</v>
      </c>
      <c r="I323" s="1">
        <f>DATE(YEAR(tbl_Invoices[[#This Row],[Invoice_Date]]), MONTH(tbl_Invoices[[#This Row],[Invoice_Date]]), DAY(tbl_Invoices[[#This Row],[Invoice_Date]]))</f>
        <v>44245</v>
      </c>
      <c r="J323">
        <f>YEAR(tbl_Invoices[[#This Row],[Invoice_Date]])</f>
        <v>2021</v>
      </c>
      <c r="K323" s="1">
        <f>_xlfn.XLOOKUP(tbl_Invoices[[#This Row],[Customer_ID]], tbl_Customers[Customer_ID], tbl_Customers[Cohort_Month])</f>
        <v>44286</v>
      </c>
      <c r="L323" s="1" t="str">
        <f ca="1">_xlfn.XLOOKUP(tbl_Invoices[[#This Row],[Customer_ID]], tbl_Customers[Customer_ID], tbl_Customers[Age_Group])</f>
        <v>55+</v>
      </c>
      <c r="M323" s="1" t="str">
        <f>_xlfn.XLOOKUP(tbl_Invoices[[#This Row],[Customer_ID]], tbl_Customers[Customer_ID], tbl_Customers[Region])</f>
        <v>East</v>
      </c>
      <c r="N323" s="1" t="str" cm="1">
        <f t="array" ref="N323">_xlfn.IFS(
   _xlfn.SINGLE(tbl_Invoices[Plan_ID])="P1","Basic",
   _xlfn.SINGLE(tbl_Invoices[Plan_ID])="P2","Standard",
   _xlfn.SINGLE(tbl_Invoices[Plan_ID])="P3","Premium"
)</f>
        <v>Premium</v>
      </c>
      <c r="O323" s="2">
        <f>IF(tbl_Invoices[[#This Row],[Revenue_Type]]="Churned",0,1)</f>
        <v>1</v>
      </c>
    </row>
    <row r="324" spans="1:15" x14ac:dyDescent="0.25">
      <c r="A324" t="s">
        <v>4940</v>
      </c>
      <c r="B324" t="s">
        <v>1300</v>
      </c>
      <c r="C324" t="s">
        <v>2299</v>
      </c>
      <c r="D324" s="1">
        <v>44245</v>
      </c>
      <c r="E324">
        <v>12</v>
      </c>
      <c r="F324" t="b">
        <v>1</v>
      </c>
      <c r="G324" t="s">
        <v>4538</v>
      </c>
      <c r="H324" t="s">
        <v>2027</v>
      </c>
      <c r="I324" s="1">
        <f>DATE(YEAR(tbl_Invoices[[#This Row],[Invoice_Date]]), MONTH(tbl_Invoices[[#This Row],[Invoice_Date]]), DAY(tbl_Invoices[[#This Row],[Invoice_Date]]))</f>
        <v>44245</v>
      </c>
      <c r="J324">
        <f>YEAR(tbl_Invoices[[#This Row],[Invoice_Date]])</f>
        <v>2021</v>
      </c>
      <c r="K324" s="1">
        <f>_xlfn.XLOOKUP(tbl_Invoices[[#This Row],[Customer_ID]], tbl_Customers[Customer_ID], tbl_Customers[Cohort_Month])</f>
        <v>44985</v>
      </c>
      <c r="L324" s="1" t="str">
        <f ca="1">_xlfn.XLOOKUP(tbl_Invoices[[#This Row],[Customer_ID]], tbl_Customers[Customer_ID], tbl_Customers[Age_Group])</f>
        <v>18–24</v>
      </c>
      <c r="M324" s="1" t="str">
        <f>_xlfn.XLOOKUP(tbl_Invoices[[#This Row],[Customer_ID]], tbl_Customers[Customer_ID], tbl_Customers[Region])</f>
        <v>West</v>
      </c>
      <c r="N324" s="1" t="str" cm="1">
        <f t="array" ref="N324">_xlfn.IFS(
   _xlfn.SINGLE(tbl_Invoices[Plan_ID])="P1","Basic",
   _xlfn.SINGLE(tbl_Invoices[Plan_ID])="P2","Standard",
   _xlfn.SINGLE(tbl_Invoices[Plan_ID])="P3","Premium"
)</f>
        <v>Basic</v>
      </c>
      <c r="O324" s="2">
        <f>IF(tbl_Invoices[[#This Row],[Revenue_Type]]="Churned",0,1)</f>
        <v>1</v>
      </c>
    </row>
    <row r="325" spans="1:15" x14ac:dyDescent="0.25">
      <c r="A325" t="s">
        <v>8285</v>
      </c>
      <c r="B325" t="s">
        <v>1838</v>
      </c>
      <c r="C325" t="s">
        <v>2173</v>
      </c>
      <c r="D325" s="1">
        <v>44245</v>
      </c>
      <c r="E325">
        <v>25</v>
      </c>
      <c r="F325" t="b">
        <v>1</v>
      </c>
      <c r="G325" t="s">
        <v>4549</v>
      </c>
      <c r="H325" t="s">
        <v>2034</v>
      </c>
      <c r="I325" s="1">
        <f>DATE(YEAR(tbl_Invoices[[#This Row],[Invoice_Date]]), MONTH(tbl_Invoices[[#This Row],[Invoice_Date]]), DAY(tbl_Invoices[[#This Row],[Invoice_Date]]))</f>
        <v>44245</v>
      </c>
      <c r="J325">
        <f>YEAR(tbl_Invoices[[#This Row],[Invoice_Date]])</f>
        <v>2021</v>
      </c>
      <c r="K325" s="1">
        <f>_xlfn.XLOOKUP(tbl_Invoices[[#This Row],[Customer_ID]], tbl_Customers[Customer_ID], tbl_Customers[Cohort_Month])</f>
        <v>45016</v>
      </c>
      <c r="L325" s="1" t="str">
        <f ca="1">_xlfn.XLOOKUP(tbl_Invoices[[#This Row],[Customer_ID]], tbl_Customers[Customer_ID], tbl_Customers[Age_Group])</f>
        <v>55+</v>
      </c>
      <c r="M325" s="1" t="str">
        <f>_xlfn.XLOOKUP(tbl_Invoices[[#This Row],[Customer_ID]], tbl_Customers[Customer_ID], tbl_Customers[Region])</f>
        <v>East</v>
      </c>
      <c r="N325" s="1" t="str" cm="1">
        <f t="array" ref="N325">_xlfn.IFS(
   _xlfn.SINGLE(tbl_Invoices[Plan_ID])="P1","Basic",
   _xlfn.SINGLE(tbl_Invoices[Plan_ID])="P2","Standard",
   _xlfn.SINGLE(tbl_Invoices[Plan_ID])="P3","Premium"
)</f>
        <v>Standard</v>
      </c>
      <c r="O325" s="2">
        <f>IF(tbl_Invoices[[#This Row],[Revenue_Type]]="Churned",0,1)</f>
        <v>1</v>
      </c>
    </row>
    <row r="326" spans="1:15" x14ac:dyDescent="0.25">
      <c r="A326" t="s">
        <v>5998</v>
      </c>
      <c r="B326" t="s">
        <v>1939</v>
      </c>
      <c r="C326" t="s">
        <v>3365</v>
      </c>
      <c r="D326" s="1">
        <v>44245</v>
      </c>
      <c r="E326">
        <v>25</v>
      </c>
      <c r="F326" t="b">
        <v>1</v>
      </c>
      <c r="G326" t="s">
        <v>4547</v>
      </c>
      <c r="H326" t="s">
        <v>2034</v>
      </c>
      <c r="I326" s="1">
        <f>DATE(YEAR(tbl_Invoices[[#This Row],[Invoice_Date]]), MONTH(tbl_Invoices[[#This Row],[Invoice_Date]]), DAY(tbl_Invoices[[#This Row],[Invoice_Date]]))</f>
        <v>44245</v>
      </c>
      <c r="J326">
        <f>YEAR(tbl_Invoices[[#This Row],[Invoice_Date]])</f>
        <v>2021</v>
      </c>
      <c r="K326" s="1">
        <f>_xlfn.XLOOKUP(tbl_Invoices[[#This Row],[Customer_ID]], tbl_Customers[Customer_ID], tbl_Customers[Cohort_Month])</f>
        <v>44712</v>
      </c>
      <c r="L326" s="1" t="str">
        <f ca="1">_xlfn.XLOOKUP(tbl_Invoices[[#This Row],[Customer_ID]], tbl_Customers[Customer_ID], tbl_Customers[Age_Group])</f>
        <v>45–54</v>
      </c>
      <c r="M326" s="1" t="str">
        <f>_xlfn.XLOOKUP(tbl_Invoices[[#This Row],[Customer_ID]], tbl_Customers[Customer_ID], tbl_Customers[Region])</f>
        <v>West</v>
      </c>
      <c r="N326" s="1" t="str" cm="1">
        <f t="array" ref="N326">_xlfn.IFS(
   _xlfn.SINGLE(tbl_Invoices[Plan_ID])="P1","Basic",
   _xlfn.SINGLE(tbl_Invoices[Plan_ID])="P2","Standard",
   _xlfn.SINGLE(tbl_Invoices[Plan_ID])="P3","Premium"
)</f>
        <v>Standard</v>
      </c>
      <c r="O326" s="2">
        <f>IF(tbl_Invoices[[#This Row],[Revenue_Type]]="Churned",0,1)</f>
        <v>1</v>
      </c>
    </row>
    <row r="327" spans="1:15" x14ac:dyDescent="0.25">
      <c r="A327" t="s">
        <v>5193</v>
      </c>
      <c r="B327" t="s">
        <v>1959</v>
      </c>
      <c r="C327" t="s">
        <v>4269</v>
      </c>
      <c r="D327" s="1">
        <v>44245</v>
      </c>
      <c r="E327">
        <v>25</v>
      </c>
      <c r="F327" t="b">
        <v>1</v>
      </c>
      <c r="G327" t="s">
        <v>4549</v>
      </c>
      <c r="H327" t="s">
        <v>2034</v>
      </c>
      <c r="I327" s="1">
        <f>DATE(YEAR(tbl_Invoices[[#This Row],[Invoice_Date]]), MONTH(tbl_Invoices[[#This Row],[Invoice_Date]]), DAY(tbl_Invoices[[#This Row],[Invoice_Date]]))</f>
        <v>44245</v>
      </c>
      <c r="J327">
        <f>YEAR(tbl_Invoices[[#This Row],[Invoice_Date]])</f>
        <v>2021</v>
      </c>
      <c r="K327" s="1">
        <f>_xlfn.XLOOKUP(tbl_Invoices[[#This Row],[Customer_ID]], tbl_Customers[Customer_ID], tbl_Customers[Cohort_Month])</f>
        <v>44347</v>
      </c>
      <c r="L327" s="1" t="str">
        <f ca="1">_xlfn.XLOOKUP(tbl_Invoices[[#This Row],[Customer_ID]], tbl_Customers[Customer_ID], tbl_Customers[Age_Group])</f>
        <v>35–44</v>
      </c>
      <c r="M327" s="1" t="str">
        <f>_xlfn.XLOOKUP(tbl_Invoices[[#This Row],[Customer_ID]], tbl_Customers[Customer_ID], tbl_Customers[Region])</f>
        <v>International</v>
      </c>
      <c r="N327" s="1" t="str" cm="1">
        <f t="array" ref="N327">_xlfn.IFS(
   _xlfn.SINGLE(tbl_Invoices[Plan_ID])="P1","Basic",
   _xlfn.SINGLE(tbl_Invoices[Plan_ID])="P2","Standard",
   _xlfn.SINGLE(tbl_Invoices[Plan_ID])="P3","Premium"
)</f>
        <v>Standard</v>
      </c>
      <c r="O327" s="2">
        <f>IF(tbl_Invoices[[#This Row],[Revenue_Type]]="Churned",0,1)</f>
        <v>1</v>
      </c>
    </row>
    <row r="328" spans="1:15" x14ac:dyDescent="0.25">
      <c r="A328" t="s">
        <v>7918</v>
      </c>
      <c r="B328" t="s">
        <v>316</v>
      </c>
      <c r="C328" t="s">
        <v>2335</v>
      </c>
      <c r="D328" s="1">
        <v>44246</v>
      </c>
      <c r="E328">
        <v>12</v>
      </c>
      <c r="F328" t="b">
        <v>1</v>
      </c>
      <c r="G328" t="s">
        <v>4540</v>
      </c>
      <c r="H328" t="s">
        <v>2027</v>
      </c>
      <c r="I328" s="1">
        <f>DATE(YEAR(tbl_Invoices[[#This Row],[Invoice_Date]]), MONTH(tbl_Invoices[[#This Row],[Invoice_Date]]), DAY(tbl_Invoices[[#This Row],[Invoice_Date]]))</f>
        <v>44246</v>
      </c>
      <c r="J328">
        <f>YEAR(tbl_Invoices[[#This Row],[Invoice_Date]])</f>
        <v>2021</v>
      </c>
      <c r="K328" s="1">
        <f>_xlfn.XLOOKUP(tbl_Invoices[[#This Row],[Customer_ID]], tbl_Customers[Customer_ID], tbl_Customers[Cohort_Month])</f>
        <v>44500</v>
      </c>
      <c r="L328" s="1" t="str">
        <f ca="1">_xlfn.XLOOKUP(tbl_Invoices[[#This Row],[Customer_ID]], tbl_Customers[Customer_ID], tbl_Customers[Age_Group])</f>
        <v>18–24</v>
      </c>
      <c r="M328" s="1" t="str">
        <f>_xlfn.XLOOKUP(tbl_Invoices[[#This Row],[Customer_ID]], tbl_Customers[Customer_ID], tbl_Customers[Region])</f>
        <v>West</v>
      </c>
      <c r="N328" s="1" t="str" cm="1">
        <f t="array" ref="N328">_xlfn.IFS(
   _xlfn.SINGLE(tbl_Invoices[Plan_ID])="P1","Basic",
   _xlfn.SINGLE(tbl_Invoices[Plan_ID])="P2","Standard",
   _xlfn.SINGLE(tbl_Invoices[Plan_ID])="P3","Premium"
)</f>
        <v>Basic</v>
      </c>
      <c r="O328" s="2">
        <f>IF(tbl_Invoices[[#This Row],[Revenue_Type]]="Churned",0,1)</f>
        <v>1</v>
      </c>
    </row>
    <row r="329" spans="1:15" x14ac:dyDescent="0.25">
      <c r="A329" t="s">
        <v>4837</v>
      </c>
      <c r="B329" t="s">
        <v>504</v>
      </c>
      <c r="C329" t="s">
        <v>2214</v>
      </c>
      <c r="D329" s="1">
        <v>44246</v>
      </c>
      <c r="E329">
        <v>55</v>
      </c>
      <c r="F329" t="b">
        <v>1</v>
      </c>
      <c r="G329" t="s">
        <v>4549</v>
      </c>
      <c r="H329" t="s">
        <v>2031</v>
      </c>
      <c r="I329" s="1">
        <f>DATE(YEAR(tbl_Invoices[[#This Row],[Invoice_Date]]), MONTH(tbl_Invoices[[#This Row],[Invoice_Date]]), DAY(tbl_Invoices[[#This Row],[Invoice_Date]]))</f>
        <v>44246</v>
      </c>
      <c r="J329">
        <f>YEAR(tbl_Invoices[[#This Row],[Invoice_Date]])</f>
        <v>2021</v>
      </c>
      <c r="K329" s="1">
        <f>_xlfn.XLOOKUP(tbl_Invoices[[#This Row],[Customer_ID]], tbl_Customers[Customer_ID], tbl_Customers[Cohort_Month])</f>
        <v>44469</v>
      </c>
      <c r="L329" s="1" t="str">
        <f ca="1">_xlfn.XLOOKUP(tbl_Invoices[[#This Row],[Customer_ID]], tbl_Customers[Customer_ID], tbl_Customers[Age_Group])</f>
        <v>25–34</v>
      </c>
      <c r="M329" s="1" t="str">
        <f>_xlfn.XLOOKUP(tbl_Invoices[[#This Row],[Customer_ID]], tbl_Customers[Customer_ID], tbl_Customers[Region])</f>
        <v>South</v>
      </c>
      <c r="N329" s="1" t="str" cm="1">
        <f t="array" ref="N329">_xlfn.IFS(
   _xlfn.SINGLE(tbl_Invoices[Plan_ID])="P1","Basic",
   _xlfn.SINGLE(tbl_Invoices[Plan_ID])="P2","Standard",
   _xlfn.SINGLE(tbl_Invoices[Plan_ID])="P3","Premium"
)</f>
        <v>Premium</v>
      </c>
      <c r="O329" s="2">
        <f>IF(tbl_Invoices[[#This Row],[Revenue_Type]]="Churned",0,1)</f>
        <v>1</v>
      </c>
    </row>
    <row r="330" spans="1:15" x14ac:dyDescent="0.25">
      <c r="A330" t="s">
        <v>9832</v>
      </c>
      <c r="B330" t="s">
        <v>605</v>
      </c>
      <c r="C330" t="s">
        <v>3105</v>
      </c>
      <c r="D330" s="1">
        <v>44246</v>
      </c>
      <c r="E330">
        <v>12</v>
      </c>
      <c r="F330" t="b">
        <v>1</v>
      </c>
      <c r="G330" t="s">
        <v>4540</v>
      </c>
      <c r="H330" t="s">
        <v>2027</v>
      </c>
      <c r="I330" s="1">
        <f>DATE(YEAR(tbl_Invoices[[#This Row],[Invoice_Date]]), MONTH(tbl_Invoices[[#This Row],[Invoice_Date]]), DAY(tbl_Invoices[[#This Row],[Invoice_Date]]))</f>
        <v>44246</v>
      </c>
      <c r="J330">
        <f>YEAR(tbl_Invoices[[#This Row],[Invoice_Date]])</f>
        <v>2021</v>
      </c>
      <c r="K330" s="1">
        <f>_xlfn.XLOOKUP(tbl_Invoices[[#This Row],[Customer_ID]], tbl_Customers[Customer_ID], tbl_Customers[Cohort_Month])</f>
        <v>44255</v>
      </c>
      <c r="L330" s="1" t="str">
        <f ca="1">_xlfn.XLOOKUP(tbl_Invoices[[#This Row],[Customer_ID]], tbl_Customers[Customer_ID], tbl_Customers[Age_Group])</f>
        <v>35–44</v>
      </c>
      <c r="M330" s="1" t="str">
        <f>_xlfn.XLOOKUP(tbl_Invoices[[#This Row],[Customer_ID]], tbl_Customers[Customer_ID], tbl_Customers[Region])</f>
        <v>International</v>
      </c>
      <c r="N330" s="1" t="str" cm="1">
        <f t="array" ref="N330">_xlfn.IFS(
   _xlfn.SINGLE(tbl_Invoices[Plan_ID])="P1","Basic",
   _xlfn.SINGLE(tbl_Invoices[Plan_ID])="P2","Standard",
   _xlfn.SINGLE(tbl_Invoices[Plan_ID])="P3","Premium"
)</f>
        <v>Basic</v>
      </c>
      <c r="O330" s="2">
        <f>IF(tbl_Invoices[[#This Row],[Revenue_Type]]="Churned",0,1)</f>
        <v>1</v>
      </c>
    </row>
    <row r="331" spans="1:15" x14ac:dyDescent="0.25">
      <c r="A331" t="s">
        <v>6806</v>
      </c>
      <c r="B331" t="s">
        <v>686</v>
      </c>
      <c r="C331" t="s">
        <v>4432</v>
      </c>
      <c r="D331" s="1">
        <v>44246</v>
      </c>
      <c r="E331">
        <v>25</v>
      </c>
      <c r="F331" t="b">
        <v>1</v>
      </c>
      <c r="G331" t="s">
        <v>4549</v>
      </c>
      <c r="H331" t="s">
        <v>2034</v>
      </c>
      <c r="I331" s="1">
        <f>DATE(YEAR(tbl_Invoices[[#This Row],[Invoice_Date]]), MONTH(tbl_Invoices[[#This Row],[Invoice_Date]]), DAY(tbl_Invoices[[#This Row],[Invoice_Date]]))</f>
        <v>44246</v>
      </c>
      <c r="J331">
        <f>YEAR(tbl_Invoices[[#This Row],[Invoice_Date]])</f>
        <v>2021</v>
      </c>
      <c r="K331" s="1">
        <f>_xlfn.XLOOKUP(tbl_Invoices[[#This Row],[Customer_ID]], tbl_Customers[Customer_ID], tbl_Customers[Cohort_Month])</f>
        <v>44530</v>
      </c>
      <c r="L331" s="1" t="str">
        <f ca="1">_xlfn.XLOOKUP(tbl_Invoices[[#This Row],[Customer_ID]], tbl_Customers[Customer_ID], tbl_Customers[Age_Group])</f>
        <v>45–54</v>
      </c>
      <c r="M331" s="1" t="str">
        <f>_xlfn.XLOOKUP(tbl_Invoices[[#This Row],[Customer_ID]], tbl_Customers[Customer_ID], tbl_Customers[Region])</f>
        <v>Midwest</v>
      </c>
      <c r="N331" s="1" t="str" cm="1">
        <f t="array" ref="N331">_xlfn.IFS(
   _xlfn.SINGLE(tbl_Invoices[Plan_ID])="P1","Basic",
   _xlfn.SINGLE(tbl_Invoices[Plan_ID])="P2","Standard",
   _xlfn.SINGLE(tbl_Invoices[Plan_ID])="P3","Premium"
)</f>
        <v>Standard</v>
      </c>
      <c r="O331" s="2">
        <f>IF(tbl_Invoices[[#This Row],[Revenue_Type]]="Churned",0,1)</f>
        <v>1</v>
      </c>
    </row>
    <row r="332" spans="1:15" x14ac:dyDescent="0.25">
      <c r="A332" t="s">
        <v>8954</v>
      </c>
      <c r="B332" t="s">
        <v>1602</v>
      </c>
      <c r="C332" t="s">
        <v>3275</v>
      </c>
      <c r="D332" s="1">
        <v>44246</v>
      </c>
      <c r="E332">
        <v>25</v>
      </c>
      <c r="F332" t="b">
        <v>1</v>
      </c>
      <c r="G332" t="s">
        <v>4540</v>
      </c>
      <c r="H332" t="s">
        <v>2034</v>
      </c>
      <c r="I332" s="1">
        <f>DATE(YEAR(tbl_Invoices[[#This Row],[Invoice_Date]]), MONTH(tbl_Invoices[[#This Row],[Invoice_Date]]), DAY(tbl_Invoices[[#This Row],[Invoice_Date]]))</f>
        <v>44246</v>
      </c>
      <c r="J332">
        <f>YEAR(tbl_Invoices[[#This Row],[Invoice_Date]])</f>
        <v>2021</v>
      </c>
      <c r="K332" s="1">
        <f>_xlfn.XLOOKUP(tbl_Invoices[[#This Row],[Customer_ID]], tbl_Customers[Customer_ID], tbl_Customers[Cohort_Month])</f>
        <v>44316</v>
      </c>
      <c r="L332" s="1" t="str">
        <f ca="1">_xlfn.XLOOKUP(tbl_Invoices[[#This Row],[Customer_ID]], tbl_Customers[Customer_ID], tbl_Customers[Age_Group])</f>
        <v>45–54</v>
      </c>
      <c r="M332" s="1" t="str">
        <f>_xlfn.XLOOKUP(tbl_Invoices[[#This Row],[Customer_ID]], tbl_Customers[Customer_ID], tbl_Customers[Region])</f>
        <v>South</v>
      </c>
      <c r="N332" s="1" t="str" cm="1">
        <f t="array" ref="N332">_xlfn.IFS(
   _xlfn.SINGLE(tbl_Invoices[Plan_ID])="P1","Basic",
   _xlfn.SINGLE(tbl_Invoices[Plan_ID])="P2","Standard",
   _xlfn.SINGLE(tbl_Invoices[Plan_ID])="P3","Premium"
)</f>
        <v>Standard</v>
      </c>
      <c r="O332" s="2">
        <f>IF(tbl_Invoices[[#This Row],[Revenue_Type]]="Churned",0,1)</f>
        <v>1</v>
      </c>
    </row>
    <row r="333" spans="1:15" x14ac:dyDescent="0.25">
      <c r="A333" t="s">
        <v>5567</v>
      </c>
      <c r="B333" t="s">
        <v>1638</v>
      </c>
      <c r="C333" t="s">
        <v>2346</v>
      </c>
      <c r="D333" s="1">
        <v>44246</v>
      </c>
      <c r="E333">
        <v>12</v>
      </c>
      <c r="F333" t="b">
        <v>1</v>
      </c>
      <c r="G333" t="s">
        <v>4545</v>
      </c>
      <c r="H333" t="s">
        <v>2027</v>
      </c>
      <c r="I333" s="1">
        <f>DATE(YEAR(tbl_Invoices[[#This Row],[Invoice_Date]]), MONTH(tbl_Invoices[[#This Row],[Invoice_Date]]), DAY(tbl_Invoices[[#This Row],[Invoice_Date]]))</f>
        <v>44246</v>
      </c>
      <c r="J333">
        <f>YEAR(tbl_Invoices[[#This Row],[Invoice_Date]])</f>
        <v>2021</v>
      </c>
      <c r="K333" s="1">
        <f>_xlfn.XLOOKUP(tbl_Invoices[[#This Row],[Customer_ID]], tbl_Customers[Customer_ID], tbl_Customers[Cohort_Month])</f>
        <v>44469</v>
      </c>
      <c r="L333" s="1" t="str">
        <f ca="1">_xlfn.XLOOKUP(tbl_Invoices[[#This Row],[Customer_ID]], tbl_Customers[Customer_ID], tbl_Customers[Age_Group])</f>
        <v>25–34</v>
      </c>
      <c r="M333" s="1" t="str">
        <f>_xlfn.XLOOKUP(tbl_Invoices[[#This Row],[Customer_ID]], tbl_Customers[Customer_ID], tbl_Customers[Region])</f>
        <v>International</v>
      </c>
      <c r="N333" s="1" t="str" cm="1">
        <f t="array" ref="N333">_xlfn.IFS(
   _xlfn.SINGLE(tbl_Invoices[Plan_ID])="P1","Basic",
   _xlfn.SINGLE(tbl_Invoices[Plan_ID])="P2","Standard",
   _xlfn.SINGLE(tbl_Invoices[Plan_ID])="P3","Premium"
)</f>
        <v>Basic</v>
      </c>
      <c r="O333" s="2">
        <f>IF(tbl_Invoices[[#This Row],[Revenue_Type]]="Churned",0,1)</f>
        <v>0</v>
      </c>
    </row>
    <row r="334" spans="1:15" x14ac:dyDescent="0.25">
      <c r="A334" t="s">
        <v>4582</v>
      </c>
      <c r="B334" t="s">
        <v>141</v>
      </c>
      <c r="C334" t="s">
        <v>4502</v>
      </c>
      <c r="D334" s="1">
        <v>44247</v>
      </c>
      <c r="E334">
        <v>55</v>
      </c>
      <c r="F334" t="b">
        <v>1</v>
      </c>
      <c r="G334" t="s">
        <v>4545</v>
      </c>
      <c r="H334" t="s">
        <v>2031</v>
      </c>
      <c r="I334" s="1">
        <f>DATE(YEAR(tbl_Invoices[[#This Row],[Invoice_Date]]), MONTH(tbl_Invoices[[#This Row],[Invoice_Date]]), DAY(tbl_Invoices[[#This Row],[Invoice_Date]]))</f>
        <v>44247</v>
      </c>
      <c r="J334">
        <f>YEAR(tbl_Invoices[[#This Row],[Invoice_Date]])</f>
        <v>2021</v>
      </c>
      <c r="K334" s="1">
        <f>_xlfn.XLOOKUP(tbl_Invoices[[#This Row],[Customer_ID]], tbl_Customers[Customer_ID], tbl_Customers[Cohort_Month])</f>
        <v>44255</v>
      </c>
      <c r="L334" s="1" t="str">
        <f ca="1">_xlfn.XLOOKUP(tbl_Invoices[[#This Row],[Customer_ID]], tbl_Customers[Customer_ID], tbl_Customers[Age_Group])</f>
        <v>35–44</v>
      </c>
      <c r="M334" s="1" t="str">
        <f>_xlfn.XLOOKUP(tbl_Invoices[[#This Row],[Customer_ID]], tbl_Customers[Customer_ID], tbl_Customers[Region])</f>
        <v>South</v>
      </c>
      <c r="N334" s="1" t="str" cm="1">
        <f t="array" ref="N334">_xlfn.IFS(
   _xlfn.SINGLE(tbl_Invoices[Plan_ID])="P1","Basic",
   _xlfn.SINGLE(tbl_Invoices[Plan_ID])="P2","Standard",
   _xlfn.SINGLE(tbl_Invoices[Plan_ID])="P3","Premium"
)</f>
        <v>Premium</v>
      </c>
      <c r="O334" s="2">
        <f>IF(tbl_Invoices[[#This Row],[Revenue_Type]]="Churned",0,1)</f>
        <v>0</v>
      </c>
    </row>
    <row r="335" spans="1:15" x14ac:dyDescent="0.25">
      <c r="A335" t="s">
        <v>9734</v>
      </c>
      <c r="B335" t="s">
        <v>1189</v>
      </c>
      <c r="C335" t="s">
        <v>2271</v>
      </c>
      <c r="D335" s="1">
        <v>44247</v>
      </c>
      <c r="E335">
        <v>25</v>
      </c>
      <c r="F335" t="b">
        <v>1</v>
      </c>
      <c r="G335" t="s">
        <v>4545</v>
      </c>
      <c r="H335" t="s">
        <v>2034</v>
      </c>
      <c r="I335" s="1">
        <f>DATE(YEAR(tbl_Invoices[[#This Row],[Invoice_Date]]), MONTH(tbl_Invoices[[#This Row],[Invoice_Date]]), DAY(tbl_Invoices[[#This Row],[Invoice_Date]]))</f>
        <v>44247</v>
      </c>
      <c r="J335">
        <f>YEAR(tbl_Invoices[[#This Row],[Invoice_Date]])</f>
        <v>2021</v>
      </c>
      <c r="K335" s="1">
        <f>_xlfn.XLOOKUP(tbl_Invoices[[#This Row],[Customer_ID]], tbl_Customers[Customer_ID], tbl_Customers[Cohort_Month])</f>
        <v>44773</v>
      </c>
      <c r="L335" s="1" t="str">
        <f ca="1">_xlfn.XLOOKUP(tbl_Invoices[[#This Row],[Customer_ID]], tbl_Customers[Customer_ID], tbl_Customers[Age_Group])</f>
        <v>35–44</v>
      </c>
      <c r="M335" s="1" t="str">
        <f>_xlfn.XLOOKUP(tbl_Invoices[[#This Row],[Customer_ID]], tbl_Customers[Customer_ID], tbl_Customers[Region])</f>
        <v>Midwest</v>
      </c>
      <c r="N335" s="1" t="str" cm="1">
        <f t="array" ref="N335">_xlfn.IFS(
   _xlfn.SINGLE(tbl_Invoices[Plan_ID])="P1","Basic",
   _xlfn.SINGLE(tbl_Invoices[Plan_ID])="P2","Standard",
   _xlfn.SINGLE(tbl_Invoices[Plan_ID])="P3","Premium"
)</f>
        <v>Standard</v>
      </c>
      <c r="O335" s="2">
        <f>IF(tbl_Invoices[[#This Row],[Revenue_Type]]="Churned",0,1)</f>
        <v>0</v>
      </c>
    </row>
    <row r="336" spans="1:15" x14ac:dyDescent="0.25">
      <c r="A336" t="s">
        <v>9980</v>
      </c>
      <c r="B336" t="s">
        <v>1994</v>
      </c>
      <c r="C336" t="s">
        <v>4314</v>
      </c>
      <c r="D336" s="1">
        <v>44247</v>
      </c>
      <c r="E336">
        <v>25</v>
      </c>
      <c r="F336" t="b">
        <v>1</v>
      </c>
      <c r="G336" t="s">
        <v>4547</v>
      </c>
      <c r="H336" t="s">
        <v>2034</v>
      </c>
      <c r="I336" s="1">
        <f>DATE(YEAR(tbl_Invoices[[#This Row],[Invoice_Date]]), MONTH(tbl_Invoices[[#This Row],[Invoice_Date]]), DAY(tbl_Invoices[[#This Row],[Invoice_Date]]))</f>
        <v>44247</v>
      </c>
      <c r="J336">
        <f>YEAR(tbl_Invoices[[#This Row],[Invoice_Date]])</f>
        <v>2021</v>
      </c>
      <c r="K336" s="1">
        <f>_xlfn.XLOOKUP(tbl_Invoices[[#This Row],[Customer_ID]], tbl_Customers[Customer_ID], tbl_Customers[Cohort_Month])</f>
        <v>45077</v>
      </c>
      <c r="L336" s="1" t="str">
        <f ca="1">_xlfn.XLOOKUP(tbl_Invoices[[#This Row],[Customer_ID]], tbl_Customers[Customer_ID], tbl_Customers[Age_Group])</f>
        <v>45–54</v>
      </c>
      <c r="M336" s="1" t="str">
        <f>_xlfn.XLOOKUP(tbl_Invoices[[#This Row],[Customer_ID]], tbl_Customers[Customer_ID], tbl_Customers[Region])</f>
        <v>West</v>
      </c>
      <c r="N336" s="1" t="str" cm="1">
        <f t="array" ref="N336">_xlfn.IFS(
   _xlfn.SINGLE(tbl_Invoices[Plan_ID])="P1","Basic",
   _xlfn.SINGLE(tbl_Invoices[Plan_ID])="P2","Standard",
   _xlfn.SINGLE(tbl_Invoices[Plan_ID])="P3","Premium"
)</f>
        <v>Standard</v>
      </c>
      <c r="O336" s="2">
        <f>IF(tbl_Invoices[[#This Row],[Revenue_Type]]="Churned",0,1)</f>
        <v>1</v>
      </c>
    </row>
    <row r="337" spans="1:15" x14ac:dyDescent="0.25">
      <c r="A337" t="s">
        <v>9999</v>
      </c>
      <c r="B337" t="s">
        <v>433</v>
      </c>
      <c r="C337" t="s">
        <v>2483</v>
      </c>
      <c r="D337" s="1">
        <v>44248</v>
      </c>
      <c r="E337">
        <v>12</v>
      </c>
      <c r="F337" t="b">
        <v>1</v>
      </c>
      <c r="G337" t="s">
        <v>4540</v>
      </c>
      <c r="H337" t="s">
        <v>2027</v>
      </c>
      <c r="I337" s="1">
        <f>DATE(YEAR(tbl_Invoices[[#This Row],[Invoice_Date]]), MONTH(tbl_Invoices[[#This Row],[Invoice_Date]]), DAY(tbl_Invoices[[#This Row],[Invoice_Date]]))</f>
        <v>44248</v>
      </c>
      <c r="J337">
        <f>YEAR(tbl_Invoices[[#This Row],[Invoice_Date]])</f>
        <v>2021</v>
      </c>
      <c r="K337" s="1">
        <f>_xlfn.XLOOKUP(tbl_Invoices[[#This Row],[Customer_ID]], tbl_Customers[Customer_ID], tbl_Customers[Cohort_Month])</f>
        <v>44286</v>
      </c>
      <c r="L337" s="1" t="str">
        <f ca="1">_xlfn.XLOOKUP(tbl_Invoices[[#This Row],[Customer_ID]], tbl_Customers[Customer_ID], tbl_Customers[Age_Group])</f>
        <v>25–34</v>
      </c>
      <c r="M337" s="1" t="str">
        <f>_xlfn.XLOOKUP(tbl_Invoices[[#This Row],[Customer_ID]], tbl_Customers[Customer_ID], tbl_Customers[Region])</f>
        <v>Midwest</v>
      </c>
      <c r="N337" s="1" t="str" cm="1">
        <f t="array" ref="N337">_xlfn.IFS(
   _xlfn.SINGLE(tbl_Invoices[Plan_ID])="P1","Basic",
   _xlfn.SINGLE(tbl_Invoices[Plan_ID])="P2","Standard",
   _xlfn.SINGLE(tbl_Invoices[Plan_ID])="P3","Premium"
)</f>
        <v>Basic</v>
      </c>
      <c r="O337" s="2">
        <f>IF(tbl_Invoices[[#This Row],[Revenue_Type]]="Churned",0,1)</f>
        <v>1</v>
      </c>
    </row>
    <row r="338" spans="1:15" x14ac:dyDescent="0.25">
      <c r="A338" t="s">
        <v>5235</v>
      </c>
      <c r="B338" t="s">
        <v>641</v>
      </c>
      <c r="C338" t="s">
        <v>2314</v>
      </c>
      <c r="D338" s="1">
        <v>44248</v>
      </c>
      <c r="E338">
        <v>12</v>
      </c>
      <c r="F338" t="b">
        <v>1</v>
      </c>
      <c r="G338" t="s">
        <v>4538</v>
      </c>
      <c r="H338" t="s">
        <v>2027</v>
      </c>
      <c r="I338" s="1">
        <f>DATE(YEAR(tbl_Invoices[[#This Row],[Invoice_Date]]), MONTH(tbl_Invoices[[#This Row],[Invoice_Date]]), DAY(tbl_Invoices[[#This Row],[Invoice_Date]]))</f>
        <v>44248</v>
      </c>
      <c r="J338">
        <f>YEAR(tbl_Invoices[[#This Row],[Invoice_Date]])</f>
        <v>2021</v>
      </c>
      <c r="K338" s="1">
        <f>_xlfn.XLOOKUP(tbl_Invoices[[#This Row],[Customer_ID]], tbl_Customers[Customer_ID], tbl_Customers[Cohort_Month])</f>
        <v>44408</v>
      </c>
      <c r="L338" s="1" t="str">
        <f ca="1">_xlfn.XLOOKUP(tbl_Invoices[[#This Row],[Customer_ID]], tbl_Customers[Customer_ID], tbl_Customers[Age_Group])</f>
        <v>25–34</v>
      </c>
      <c r="M338" s="1" t="str">
        <f>_xlfn.XLOOKUP(tbl_Invoices[[#This Row],[Customer_ID]], tbl_Customers[Customer_ID], tbl_Customers[Region])</f>
        <v>West</v>
      </c>
      <c r="N338" s="1" t="str" cm="1">
        <f t="array" ref="N338">_xlfn.IFS(
   _xlfn.SINGLE(tbl_Invoices[Plan_ID])="P1","Basic",
   _xlfn.SINGLE(tbl_Invoices[Plan_ID])="P2","Standard",
   _xlfn.SINGLE(tbl_Invoices[Plan_ID])="P3","Premium"
)</f>
        <v>Basic</v>
      </c>
      <c r="O338" s="2">
        <f>IF(tbl_Invoices[[#This Row],[Revenue_Type]]="Churned",0,1)</f>
        <v>1</v>
      </c>
    </row>
    <row r="339" spans="1:15" x14ac:dyDescent="0.25">
      <c r="A339" t="s">
        <v>10231</v>
      </c>
      <c r="B339" t="s">
        <v>1718</v>
      </c>
      <c r="C339" t="s">
        <v>4229</v>
      </c>
      <c r="D339" s="1">
        <v>44248</v>
      </c>
      <c r="E339">
        <v>12</v>
      </c>
      <c r="F339" t="b">
        <v>1</v>
      </c>
      <c r="G339" t="s">
        <v>4545</v>
      </c>
      <c r="H339" t="s">
        <v>2027</v>
      </c>
      <c r="I339" s="1">
        <f>DATE(YEAR(tbl_Invoices[[#This Row],[Invoice_Date]]), MONTH(tbl_Invoices[[#This Row],[Invoice_Date]]), DAY(tbl_Invoices[[#This Row],[Invoice_Date]]))</f>
        <v>44248</v>
      </c>
      <c r="J339">
        <f>YEAR(tbl_Invoices[[#This Row],[Invoice_Date]])</f>
        <v>2021</v>
      </c>
      <c r="K339" s="1">
        <f>_xlfn.XLOOKUP(tbl_Invoices[[#This Row],[Customer_ID]], tbl_Customers[Customer_ID], tbl_Customers[Cohort_Month])</f>
        <v>44592</v>
      </c>
      <c r="L339" s="1" t="str">
        <f ca="1">_xlfn.XLOOKUP(tbl_Invoices[[#This Row],[Customer_ID]], tbl_Customers[Customer_ID], tbl_Customers[Age_Group])</f>
        <v>25–34</v>
      </c>
      <c r="M339" s="1" t="str">
        <f>_xlfn.XLOOKUP(tbl_Invoices[[#This Row],[Customer_ID]], tbl_Customers[Customer_ID], tbl_Customers[Region])</f>
        <v>West</v>
      </c>
      <c r="N339" s="1" t="str" cm="1">
        <f t="array" ref="N339">_xlfn.IFS(
   _xlfn.SINGLE(tbl_Invoices[Plan_ID])="P1","Basic",
   _xlfn.SINGLE(tbl_Invoices[Plan_ID])="P2","Standard",
   _xlfn.SINGLE(tbl_Invoices[Plan_ID])="P3","Premium"
)</f>
        <v>Basic</v>
      </c>
      <c r="O339" s="2">
        <f>IF(tbl_Invoices[[#This Row],[Revenue_Type]]="Churned",0,1)</f>
        <v>0</v>
      </c>
    </row>
    <row r="340" spans="1:15" x14ac:dyDescent="0.25">
      <c r="A340" t="s">
        <v>8274</v>
      </c>
      <c r="B340" t="s">
        <v>76</v>
      </c>
      <c r="C340" t="s">
        <v>2246</v>
      </c>
      <c r="D340" s="1">
        <v>44249</v>
      </c>
      <c r="E340">
        <v>55</v>
      </c>
      <c r="F340" t="b">
        <v>1</v>
      </c>
      <c r="G340" t="s">
        <v>4547</v>
      </c>
      <c r="H340" t="s">
        <v>2031</v>
      </c>
      <c r="I340" s="1">
        <f>DATE(YEAR(tbl_Invoices[[#This Row],[Invoice_Date]]), MONTH(tbl_Invoices[[#This Row],[Invoice_Date]]), DAY(tbl_Invoices[[#This Row],[Invoice_Date]]))</f>
        <v>44249</v>
      </c>
      <c r="J340">
        <f>YEAR(tbl_Invoices[[#This Row],[Invoice_Date]])</f>
        <v>2021</v>
      </c>
      <c r="K340" s="1">
        <f>_xlfn.XLOOKUP(tbl_Invoices[[#This Row],[Customer_ID]], tbl_Customers[Customer_ID], tbl_Customers[Cohort_Month])</f>
        <v>44469</v>
      </c>
      <c r="L340" s="1" t="str">
        <f ca="1">_xlfn.XLOOKUP(tbl_Invoices[[#This Row],[Customer_ID]], tbl_Customers[Customer_ID], tbl_Customers[Age_Group])</f>
        <v>35–44</v>
      </c>
      <c r="M340" s="1" t="str">
        <f>_xlfn.XLOOKUP(tbl_Invoices[[#This Row],[Customer_ID]], tbl_Customers[Customer_ID], tbl_Customers[Region])</f>
        <v>International</v>
      </c>
      <c r="N340" s="1" t="str" cm="1">
        <f t="array" ref="N340">_xlfn.IFS(
   _xlfn.SINGLE(tbl_Invoices[Plan_ID])="P1","Basic",
   _xlfn.SINGLE(tbl_Invoices[Plan_ID])="P2","Standard",
   _xlfn.SINGLE(tbl_Invoices[Plan_ID])="P3","Premium"
)</f>
        <v>Premium</v>
      </c>
      <c r="O340" s="2">
        <f>IF(tbl_Invoices[[#This Row],[Revenue_Type]]="Churned",0,1)</f>
        <v>1</v>
      </c>
    </row>
    <row r="341" spans="1:15" x14ac:dyDescent="0.25">
      <c r="A341" t="s">
        <v>8458</v>
      </c>
      <c r="B341" t="s">
        <v>573</v>
      </c>
      <c r="C341" t="s">
        <v>2108</v>
      </c>
      <c r="D341" s="1">
        <v>44249</v>
      </c>
      <c r="E341">
        <v>25</v>
      </c>
      <c r="F341" t="b">
        <v>1</v>
      </c>
      <c r="G341" t="s">
        <v>4540</v>
      </c>
      <c r="H341" t="s">
        <v>2034</v>
      </c>
      <c r="I341" s="1">
        <f>DATE(YEAR(tbl_Invoices[[#This Row],[Invoice_Date]]), MONTH(tbl_Invoices[[#This Row],[Invoice_Date]]), DAY(tbl_Invoices[[#This Row],[Invoice_Date]]))</f>
        <v>44249</v>
      </c>
      <c r="J341">
        <f>YEAR(tbl_Invoices[[#This Row],[Invoice_Date]])</f>
        <v>2021</v>
      </c>
      <c r="K341" s="1">
        <f>_xlfn.XLOOKUP(tbl_Invoices[[#This Row],[Customer_ID]], tbl_Customers[Customer_ID], tbl_Customers[Cohort_Month])</f>
        <v>44773</v>
      </c>
      <c r="L341" s="1" t="str">
        <f ca="1">_xlfn.XLOOKUP(tbl_Invoices[[#This Row],[Customer_ID]], tbl_Customers[Customer_ID], tbl_Customers[Age_Group])</f>
        <v>55+</v>
      </c>
      <c r="M341" s="1" t="str">
        <f>_xlfn.XLOOKUP(tbl_Invoices[[#This Row],[Customer_ID]], tbl_Customers[Customer_ID], tbl_Customers[Region])</f>
        <v>West</v>
      </c>
      <c r="N341" s="1" t="str" cm="1">
        <f t="array" ref="N341">_xlfn.IFS(
   _xlfn.SINGLE(tbl_Invoices[Plan_ID])="P1","Basic",
   _xlfn.SINGLE(tbl_Invoices[Plan_ID])="P2","Standard",
   _xlfn.SINGLE(tbl_Invoices[Plan_ID])="P3","Premium"
)</f>
        <v>Standard</v>
      </c>
      <c r="O341" s="2">
        <f>IF(tbl_Invoices[[#This Row],[Revenue_Type]]="Churned",0,1)</f>
        <v>1</v>
      </c>
    </row>
    <row r="342" spans="1:15" x14ac:dyDescent="0.25">
      <c r="A342" t="s">
        <v>9437</v>
      </c>
      <c r="B342" t="s">
        <v>832</v>
      </c>
      <c r="C342" t="s">
        <v>4413</v>
      </c>
      <c r="D342" s="1">
        <v>44249</v>
      </c>
      <c r="E342">
        <v>12</v>
      </c>
      <c r="F342" t="b">
        <v>1</v>
      </c>
      <c r="G342" t="s">
        <v>4549</v>
      </c>
      <c r="H342" t="s">
        <v>2027</v>
      </c>
      <c r="I342" s="1">
        <f>DATE(YEAR(tbl_Invoices[[#This Row],[Invoice_Date]]), MONTH(tbl_Invoices[[#This Row],[Invoice_Date]]), DAY(tbl_Invoices[[#This Row],[Invoice_Date]]))</f>
        <v>44249</v>
      </c>
      <c r="J342">
        <f>YEAR(tbl_Invoices[[#This Row],[Invoice_Date]])</f>
        <v>2021</v>
      </c>
      <c r="K342" s="1">
        <f>_xlfn.XLOOKUP(tbl_Invoices[[#This Row],[Customer_ID]], tbl_Customers[Customer_ID], tbl_Customers[Cohort_Month])</f>
        <v>44773</v>
      </c>
      <c r="L342" s="1" t="str">
        <f ca="1">_xlfn.XLOOKUP(tbl_Invoices[[#This Row],[Customer_ID]], tbl_Customers[Customer_ID], tbl_Customers[Age_Group])</f>
        <v>45–54</v>
      </c>
      <c r="M342" s="1" t="str">
        <f>_xlfn.XLOOKUP(tbl_Invoices[[#This Row],[Customer_ID]], tbl_Customers[Customer_ID], tbl_Customers[Region])</f>
        <v>Midwest</v>
      </c>
      <c r="N342" s="1" t="str" cm="1">
        <f t="array" ref="N342">_xlfn.IFS(
   _xlfn.SINGLE(tbl_Invoices[Plan_ID])="P1","Basic",
   _xlfn.SINGLE(tbl_Invoices[Plan_ID])="P2","Standard",
   _xlfn.SINGLE(tbl_Invoices[Plan_ID])="P3","Premium"
)</f>
        <v>Basic</v>
      </c>
      <c r="O342" s="2">
        <f>IF(tbl_Invoices[[#This Row],[Revenue_Type]]="Churned",0,1)</f>
        <v>1</v>
      </c>
    </row>
    <row r="343" spans="1:15" x14ac:dyDescent="0.25">
      <c r="A343" t="s">
        <v>8050</v>
      </c>
      <c r="B343" t="s">
        <v>944</v>
      </c>
      <c r="C343" t="s">
        <v>4402</v>
      </c>
      <c r="D343" s="1">
        <v>44249</v>
      </c>
      <c r="E343">
        <v>12</v>
      </c>
      <c r="F343" t="b">
        <v>1</v>
      </c>
      <c r="G343" t="s">
        <v>4549</v>
      </c>
      <c r="H343" t="s">
        <v>2027</v>
      </c>
      <c r="I343" s="1">
        <f>DATE(YEAR(tbl_Invoices[[#This Row],[Invoice_Date]]), MONTH(tbl_Invoices[[#This Row],[Invoice_Date]]), DAY(tbl_Invoices[[#This Row],[Invoice_Date]]))</f>
        <v>44249</v>
      </c>
      <c r="J343">
        <f>YEAR(tbl_Invoices[[#This Row],[Invoice_Date]])</f>
        <v>2021</v>
      </c>
      <c r="K343" s="1">
        <f>_xlfn.XLOOKUP(tbl_Invoices[[#This Row],[Customer_ID]], tbl_Customers[Customer_ID], tbl_Customers[Cohort_Month])</f>
        <v>45077</v>
      </c>
      <c r="L343" s="1" t="str">
        <f ca="1">_xlfn.XLOOKUP(tbl_Invoices[[#This Row],[Customer_ID]], tbl_Customers[Customer_ID], tbl_Customers[Age_Group])</f>
        <v>18–24</v>
      </c>
      <c r="M343" s="1" t="str">
        <f>_xlfn.XLOOKUP(tbl_Invoices[[#This Row],[Customer_ID]], tbl_Customers[Customer_ID], tbl_Customers[Region])</f>
        <v>East</v>
      </c>
      <c r="N343" s="1" t="str" cm="1">
        <f t="array" ref="N343">_xlfn.IFS(
   _xlfn.SINGLE(tbl_Invoices[Plan_ID])="P1","Basic",
   _xlfn.SINGLE(tbl_Invoices[Plan_ID])="P2","Standard",
   _xlfn.SINGLE(tbl_Invoices[Plan_ID])="P3","Premium"
)</f>
        <v>Basic</v>
      </c>
      <c r="O343" s="2">
        <f>IF(tbl_Invoices[[#This Row],[Revenue_Type]]="Churned",0,1)</f>
        <v>1</v>
      </c>
    </row>
    <row r="344" spans="1:15" x14ac:dyDescent="0.25">
      <c r="A344" t="s">
        <v>5084</v>
      </c>
      <c r="B344" t="s">
        <v>1546</v>
      </c>
      <c r="C344" t="s">
        <v>4175</v>
      </c>
      <c r="D344" s="1">
        <v>44249</v>
      </c>
      <c r="E344">
        <v>12</v>
      </c>
      <c r="F344" t="b">
        <v>1</v>
      </c>
      <c r="G344" t="s">
        <v>4549</v>
      </c>
      <c r="H344" t="s">
        <v>2027</v>
      </c>
      <c r="I344" s="1">
        <f>DATE(YEAR(tbl_Invoices[[#This Row],[Invoice_Date]]), MONTH(tbl_Invoices[[#This Row],[Invoice_Date]]), DAY(tbl_Invoices[[#This Row],[Invoice_Date]]))</f>
        <v>44249</v>
      </c>
      <c r="J344">
        <f>YEAR(tbl_Invoices[[#This Row],[Invoice_Date]])</f>
        <v>2021</v>
      </c>
      <c r="K344" s="1">
        <f>_xlfn.XLOOKUP(tbl_Invoices[[#This Row],[Customer_ID]], tbl_Customers[Customer_ID], tbl_Customers[Cohort_Month])</f>
        <v>45016</v>
      </c>
      <c r="L344" s="1" t="str">
        <f ca="1">_xlfn.XLOOKUP(tbl_Invoices[[#This Row],[Customer_ID]], tbl_Customers[Customer_ID], tbl_Customers[Age_Group])</f>
        <v>18–24</v>
      </c>
      <c r="M344" s="1" t="str">
        <f>_xlfn.XLOOKUP(tbl_Invoices[[#This Row],[Customer_ID]], tbl_Customers[Customer_ID], tbl_Customers[Region])</f>
        <v>West</v>
      </c>
      <c r="N344" s="1" t="str" cm="1">
        <f t="array" ref="N344">_xlfn.IFS(
   _xlfn.SINGLE(tbl_Invoices[Plan_ID])="P1","Basic",
   _xlfn.SINGLE(tbl_Invoices[Plan_ID])="P2","Standard",
   _xlfn.SINGLE(tbl_Invoices[Plan_ID])="P3","Premium"
)</f>
        <v>Basic</v>
      </c>
      <c r="O344" s="2">
        <f>IF(tbl_Invoices[[#This Row],[Revenue_Type]]="Churned",0,1)</f>
        <v>1</v>
      </c>
    </row>
    <row r="345" spans="1:15" x14ac:dyDescent="0.25">
      <c r="A345" t="s">
        <v>9513</v>
      </c>
      <c r="B345" t="s">
        <v>1648</v>
      </c>
      <c r="C345" t="s">
        <v>2931</v>
      </c>
      <c r="D345" s="1">
        <v>44249</v>
      </c>
      <c r="E345">
        <v>12</v>
      </c>
      <c r="F345" t="b">
        <v>1</v>
      </c>
      <c r="G345" t="s">
        <v>4538</v>
      </c>
      <c r="H345" t="s">
        <v>2027</v>
      </c>
      <c r="I345" s="1">
        <f>DATE(YEAR(tbl_Invoices[[#This Row],[Invoice_Date]]), MONTH(tbl_Invoices[[#This Row],[Invoice_Date]]), DAY(tbl_Invoices[[#This Row],[Invoice_Date]]))</f>
        <v>44249</v>
      </c>
      <c r="J345">
        <f>YEAR(tbl_Invoices[[#This Row],[Invoice_Date]])</f>
        <v>2021</v>
      </c>
      <c r="K345" s="1">
        <f>_xlfn.XLOOKUP(tbl_Invoices[[#This Row],[Customer_ID]], tbl_Customers[Customer_ID], tbl_Customers[Cohort_Month])</f>
        <v>44316</v>
      </c>
      <c r="L345" s="1" t="str">
        <f ca="1">_xlfn.XLOOKUP(tbl_Invoices[[#This Row],[Customer_ID]], tbl_Customers[Customer_ID], tbl_Customers[Age_Group])</f>
        <v>25–34</v>
      </c>
      <c r="M345" s="1" t="str">
        <f>_xlfn.XLOOKUP(tbl_Invoices[[#This Row],[Customer_ID]], tbl_Customers[Customer_ID], tbl_Customers[Region])</f>
        <v>International</v>
      </c>
      <c r="N345" s="1" t="str" cm="1">
        <f t="array" ref="N345">_xlfn.IFS(
   _xlfn.SINGLE(tbl_Invoices[Plan_ID])="P1","Basic",
   _xlfn.SINGLE(tbl_Invoices[Plan_ID])="P2","Standard",
   _xlfn.SINGLE(tbl_Invoices[Plan_ID])="P3","Premium"
)</f>
        <v>Basic</v>
      </c>
      <c r="O345" s="2">
        <f>IF(tbl_Invoices[[#This Row],[Revenue_Type]]="Churned",0,1)</f>
        <v>1</v>
      </c>
    </row>
    <row r="346" spans="1:15" x14ac:dyDescent="0.25">
      <c r="A346" t="s">
        <v>8258</v>
      </c>
      <c r="B346" t="s">
        <v>1724</v>
      </c>
      <c r="C346" t="s">
        <v>2495</v>
      </c>
      <c r="D346" s="1">
        <v>44249</v>
      </c>
      <c r="E346">
        <v>25</v>
      </c>
      <c r="F346" t="b">
        <v>1</v>
      </c>
      <c r="G346" t="s">
        <v>4549</v>
      </c>
      <c r="H346" t="s">
        <v>2034</v>
      </c>
      <c r="I346" s="1">
        <f>DATE(YEAR(tbl_Invoices[[#This Row],[Invoice_Date]]), MONTH(tbl_Invoices[[#This Row],[Invoice_Date]]), DAY(tbl_Invoices[[#This Row],[Invoice_Date]]))</f>
        <v>44249</v>
      </c>
      <c r="J346">
        <f>YEAR(tbl_Invoices[[#This Row],[Invoice_Date]])</f>
        <v>2021</v>
      </c>
      <c r="K346" s="1">
        <f>_xlfn.XLOOKUP(tbl_Invoices[[#This Row],[Customer_ID]], tbl_Customers[Customer_ID], tbl_Customers[Cohort_Month])</f>
        <v>44834</v>
      </c>
      <c r="L346" s="1" t="str">
        <f ca="1">_xlfn.XLOOKUP(tbl_Invoices[[#This Row],[Customer_ID]], tbl_Customers[Customer_ID], tbl_Customers[Age_Group])</f>
        <v>35–44</v>
      </c>
      <c r="M346" s="1" t="str">
        <f>_xlfn.XLOOKUP(tbl_Invoices[[#This Row],[Customer_ID]], tbl_Customers[Customer_ID], tbl_Customers[Region])</f>
        <v>Midwest</v>
      </c>
      <c r="N346" s="1" t="str" cm="1">
        <f t="array" ref="N346">_xlfn.IFS(
   _xlfn.SINGLE(tbl_Invoices[Plan_ID])="P1","Basic",
   _xlfn.SINGLE(tbl_Invoices[Plan_ID])="P2","Standard",
   _xlfn.SINGLE(tbl_Invoices[Plan_ID])="P3","Premium"
)</f>
        <v>Standard</v>
      </c>
      <c r="O346" s="2">
        <f>IF(tbl_Invoices[[#This Row],[Revenue_Type]]="Churned",0,1)</f>
        <v>1</v>
      </c>
    </row>
    <row r="347" spans="1:15" x14ac:dyDescent="0.25">
      <c r="A347" t="s">
        <v>8289</v>
      </c>
      <c r="B347" t="s">
        <v>317</v>
      </c>
      <c r="C347" t="s">
        <v>3167</v>
      </c>
      <c r="D347" s="1">
        <v>44250</v>
      </c>
      <c r="E347">
        <v>25</v>
      </c>
      <c r="F347" t="b">
        <v>1</v>
      </c>
      <c r="G347" t="s">
        <v>4538</v>
      </c>
      <c r="H347" t="s">
        <v>2034</v>
      </c>
      <c r="I347" s="1">
        <f>DATE(YEAR(tbl_Invoices[[#This Row],[Invoice_Date]]), MONTH(tbl_Invoices[[#This Row],[Invoice_Date]]), DAY(tbl_Invoices[[#This Row],[Invoice_Date]]))</f>
        <v>44250</v>
      </c>
      <c r="J347">
        <f>YEAR(tbl_Invoices[[#This Row],[Invoice_Date]])</f>
        <v>2021</v>
      </c>
      <c r="K347" s="1">
        <f>_xlfn.XLOOKUP(tbl_Invoices[[#This Row],[Customer_ID]], tbl_Customers[Customer_ID], tbl_Customers[Cohort_Month])</f>
        <v>44895</v>
      </c>
      <c r="L347" s="1" t="str">
        <f ca="1">_xlfn.XLOOKUP(tbl_Invoices[[#This Row],[Customer_ID]], tbl_Customers[Customer_ID], tbl_Customers[Age_Group])</f>
        <v>35–44</v>
      </c>
      <c r="M347" s="1" t="str">
        <f>_xlfn.XLOOKUP(tbl_Invoices[[#This Row],[Customer_ID]], tbl_Customers[Customer_ID], tbl_Customers[Region])</f>
        <v>East</v>
      </c>
      <c r="N347" s="1" t="str" cm="1">
        <f t="array" ref="N347">_xlfn.IFS(
   _xlfn.SINGLE(tbl_Invoices[Plan_ID])="P1","Basic",
   _xlfn.SINGLE(tbl_Invoices[Plan_ID])="P2","Standard",
   _xlfn.SINGLE(tbl_Invoices[Plan_ID])="P3","Premium"
)</f>
        <v>Standard</v>
      </c>
      <c r="O347" s="2">
        <f>IF(tbl_Invoices[[#This Row],[Revenue_Type]]="Churned",0,1)</f>
        <v>1</v>
      </c>
    </row>
    <row r="348" spans="1:15" x14ac:dyDescent="0.25">
      <c r="A348" t="s">
        <v>6083</v>
      </c>
      <c r="B348" t="s">
        <v>335</v>
      </c>
      <c r="C348" t="s">
        <v>3966</v>
      </c>
      <c r="D348" s="1">
        <v>44250</v>
      </c>
      <c r="E348">
        <v>25</v>
      </c>
      <c r="F348" t="b">
        <v>1</v>
      </c>
      <c r="G348" t="s">
        <v>4545</v>
      </c>
      <c r="H348" t="s">
        <v>2034</v>
      </c>
      <c r="I348" s="1">
        <f>DATE(YEAR(tbl_Invoices[[#This Row],[Invoice_Date]]), MONTH(tbl_Invoices[[#This Row],[Invoice_Date]]), DAY(tbl_Invoices[[#This Row],[Invoice_Date]]))</f>
        <v>44250</v>
      </c>
      <c r="J348">
        <f>YEAR(tbl_Invoices[[#This Row],[Invoice_Date]])</f>
        <v>2021</v>
      </c>
      <c r="K348" s="1">
        <f>_xlfn.XLOOKUP(tbl_Invoices[[#This Row],[Customer_ID]], tbl_Customers[Customer_ID], tbl_Customers[Cohort_Month])</f>
        <v>44651</v>
      </c>
      <c r="L348" s="1" t="str">
        <f ca="1">_xlfn.XLOOKUP(tbl_Invoices[[#This Row],[Customer_ID]], tbl_Customers[Customer_ID], tbl_Customers[Age_Group])</f>
        <v>35–44</v>
      </c>
      <c r="M348" s="1" t="str">
        <f>_xlfn.XLOOKUP(tbl_Invoices[[#This Row],[Customer_ID]], tbl_Customers[Customer_ID], tbl_Customers[Region])</f>
        <v>East</v>
      </c>
      <c r="N348" s="1" t="str" cm="1">
        <f t="array" ref="N348">_xlfn.IFS(
   _xlfn.SINGLE(tbl_Invoices[Plan_ID])="P1","Basic",
   _xlfn.SINGLE(tbl_Invoices[Plan_ID])="P2","Standard",
   _xlfn.SINGLE(tbl_Invoices[Plan_ID])="P3","Premium"
)</f>
        <v>Standard</v>
      </c>
      <c r="O348" s="2">
        <f>IF(tbl_Invoices[[#This Row],[Revenue_Type]]="Churned",0,1)</f>
        <v>0</v>
      </c>
    </row>
    <row r="349" spans="1:15" x14ac:dyDescent="0.25">
      <c r="A349" t="s">
        <v>9827</v>
      </c>
      <c r="B349" t="s">
        <v>364</v>
      </c>
      <c r="C349" t="s">
        <v>3881</v>
      </c>
      <c r="D349" s="1">
        <v>44250</v>
      </c>
      <c r="E349">
        <v>55</v>
      </c>
      <c r="F349" t="b">
        <v>1</v>
      </c>
      <c r="G349" t="s">
        <v>4538</v>
      </c>
      <c r="H349" t="s">
        <v>2031</v>
      </c>
      <c r="I349" s="1">
        <f>DATE(YEAR(tbl_Invoices[[#This Row],[Invoice_Date]]), MONTH(tbl_Invoices[[#This Row],[Invoice_Date]]), DAY(tbl_Invoices[[#This Row],[Invoice_Date]]))</f>
        <v>44250</v>
      </c>
      <c r="J349">
        <f>YEAR(tbl_Invoices[[#This Row],[Invoice_Date]])</f>
        <v>2021</v>
      </c>
      <c r="K349" s="1">
        <f>_xlfn.XLOOKUP(tbl_Invoices[[#This Row],[Customer_ID]], tbl_Customers[Customer_ID], tbl_Customers[Cohort_Month])</f>
        <v>44469</v>
      </c>
      <c r="L349" s="1" t="str">
        <f ca="1">_xlfn.XLOOKUP(tbl_Invoices[[#This Row],[Customer_ID]], tbl_Customers[Customer_ID], tbl_Customers[Age_Group])</f>
        <v>25–34</v>
      </c>
      <c r="M349" s="1" t="str">
        <f>_xlfn.XLOOKUP(tbl_Invoices[[#This Row],[Customer_ID]], tbl_Customers[Customer_ID], tbl_Customers[Region])</f>
        <v>Midwest</v>
      </c>
      <c r="N349" s="1" t="str" cm="1">
        <f t="array" ref="N349">_xlfn.IFS(
   _xlfn.SINGLE(tbl_Invoices[Plan_ID])="P1","Basic",
   _xlfn.SINGLE(tbl_Invoices[Plan_ID])="P2","Standard",
   _xlfn.SINGLE(tbl_Invoices[Plan_ID])="P3","Premium"
)</f>
        <v>Premium</v>
      </c>
      <c r="O349" s="2">
        <f>IF(tbl_Invoices[[#This Row],[Revenue_Type]]="Churned",0,1)</f>
        <v>1</v>
      </c>
    </row>
    <row r="350" spans="1:15" x14ac:dyDescent="0.25">
      <c r="A350" t="s">
        <v>4665</v>
      </c>
      <c r="B350" t="s">
        <v>586</v>
      </c>
      <c r="C350" t="s">
        <v>4119</v>
      </c>
      <c r="D350" s="1">
        <v>44250</v>
      </c>
      <c r="E350">
        <v>12</v>
      </c>
      <c r="F350" t="b">
        <v>1</v>
      </c>
      <c r="G350" t="s">
        <v>4545</v>
      </c>
      <c r="H350" t="s">
        <v>2027</v>
      </c>
      <c r="I350" s="1">
        <f>DATE(YEAR(tbl_Invoices[[#This Row],[Invoice_Date]]), MONTH(tbl_Invoices[[#This Row],[Invoice_Date]]), DAY(tbl_Invoices[[#This Row],[Invoice_Date]]))</f>
        <v>44250</v>
      </c>
      <c r="J350">
        <f>YEAR(tbl_Invoices[[#This Row],[Invoice_Date]])</f>
        <v>2021</v>
      </c>
      <c r="K350" s="1">
        <f>_xlfn.XLOOKUP(tbl_Invoices[[#This Row],[Customer_ID]], tbl_Customers[Customer_ID], tbl_Customers[Cohort_Month])</f>
        <v>44227</v>
      </c>
      <c r="L350" s="1" t="str">
        <f ca="1">_xlfn.XLOOKUP(tbl_Invoices[[#This Row],[Customer_ID]], tbl_Customers[Customer_ID], tbl_Customers[Age_Group])</f>
        <v>18–24</v>
      </c>
      <c r="M350" s="1" t="str">
        <f>_xlfn.XLOOKUP(tbl_Invoices[[#This Row],[Customer_ID]], tbl_Customers[Customer_ID], tbl_Customers[Region])</f>
        <v>West</v>
      </c>
      <c r="N350" s="1" t="str" cm="1">
        <f t="array" ref="N350">_xlfn.IFS(
   _xlfn.SINGLE(tbl_Invoices[Plan_ID])="P1","Basic",
   _xlfn.SINGLE(tbl_Invoices[Plan_ID])="P2","Standard",
   _xlfn.SINGLE(tbl_Invoices[Plan_ID])="P3","Premium"
)</f>
        <v>Basic</v>
      </c>
      <c r="O350" s="2">
        <f>IF(tbl_Invoices[[#This Row],[Revenue_Type]]="Churned",0,1)</f>
        <v>0</v>
      </c>
    </row>
    <row r="351" spans="1:15" x14ac:dyDescent="0.25">
      <c r="A351" t="s">
        <v>8194</v>
      </c>
      <c r="B351" t="s">
        <v>616</v>
      </c>
      <c r="C351" t="s">
        <v>2909</v>
      </c>
      <c r="D351" s="1">
        <v>44250</v>
      </c>
      <c r="E351">
        <v>12</v>
      </c>
      <c r="F351" t="b">
        <v>1</v>
      </c>
      <c r="G351" t="s">
        <v>4549</v>
      </c>
      <c r="H351" t="s">
        <v>2027</v>
      </c>
      <c r="I351" s="1">
        <f>DATE(YEAR(tbl_Invoices[[#This Row],[Invoice_Date]]), MONTH(tbl_Invoices[[#This Row],[Invoice_Date]]), DAY(tbl_Invoices[[#This Row],[Invoice_Date]]))</f>
        <v>44250</v>
      </c>
      <c r="J351">
        <f>YEAR(tbl_Invoices[[#This Row],[Invoice_Date]])</f>
        <v>2021</v>
      </c>
      <c r="K351" s="1">
        <f>_xlfn.XLOOKUP(tbl_Invoices[[#This Row],[Customer_ID]], tbl_Customers[Customer_ID], tbl_Customers[Cohort_Month])</f>
        <v>45107</v>
      </c>
      <c r="L351" s="1" t="str">
        <f ca="1">_xlfn.XLOOKUP(tbl_Invoices[[#This Row],[Customer_ID]], tbl_Customers[Customer_ID], tbl_Customers[Age_Group])</f>
        <v>45–54</v>
      </c>
      <c r="M351" s="1" t="str">
        <f>_xlfn.XLOOKUP(tbl_Invoices[[#This Row],[Customer_ID]], tbl_Customers[Customer_ID], tbl_Customers[Region])</f>
        <v>East</v>
      </c>
      <c r="N351" s="1" t="str" cm="1">
        <f t="array" ref="N351">_xlfn.IFS(
   _xlfn.SINGLE(tbl_Invoices[Plan_ID])="P1","Basic",
   _xlfn.SINGLE(tbl_Invoices[Plan_ID])="P2","Standard",
   _xlfn.SINGLE(tbl_Invoices[Plan_ID])="P3","Premium"
)</f>
        <v>Basic</v>
      </c>
      <c r="O351" s="2">
        <f>IF(tbl_Invoices[[#This Row],[Revenue_Type]]="Churned",0,1)</f>
        <v>1</v>
      </c>
    </row>
    <row r="352" spans="1:15" x14ac:dyDescent="0.25">
      <c r="A352" t="s">
        <v>7558</v>
      </c>
      <c r="B352" t="s">
        <v>666</v>
      </c>
      <c r="C352" t="s">
        <v>3561</v>
      </c>
      <c r="D352" s="1">
        <v>44250</v>
      </c>
      <c r="E352">
        <v>12</v>
      </c>
      <c r="F352" t="b">
        <v>1</v>
      </c>
      <c r="G352" t="s">
        <v>4547</v>
      </c>
      <c r="H352" t="s">
        <v>2027</v>
      </c>
      <c r="I352" s="1">
        <f>DATE(YEAR(tbl_Invoices[[#This Row],[Invoice_Date]]), MONTH(tbl_Invoices[[#This Row],[Invoice_Date]]), DAY(tbl_Invoices[[#This Row],[Invoice_Date]]))</f>
        <v>44250</v>
      </c>
      <c r="J352">
        <f>YEAR(tbl_Invoices[[#This Row],[Invoice_Date]])</f>
        <v>2021</v>
      </c>
      <c r="K352" s="1">
        <f>_xlfn.XLOOKUP(tbl_Invoices[[#This Row],[Customer_ID]], tbl_Customers[Customer_ID], tbl_Customers[Cohort_Month])</f>
        <v>44773</v>
      </c>
      <c r="L352" s="1" t="str">
        <f ca="1">_xlfn.XLOOKUP(tbl_Invoices[[#This Row],[Customer_ID]], tbl_Customers[Customer_ID], tbl_Customers[Age_Group])</f>
        <v>55+</v>
      </c>
      <c r="M352" s="1" t="str">
        <f>_xlfn.XLOOKUP(tbl_Invoices[[#This Row],[Customer_ID]], tbl_Customers[Customer_ID], tbl_Customers[Region])</f>
        <v>International</v>
      </c>
      <c r="N352" s="1" t="str" cm="1">
        <f t="array" ref="N352">_xlfn.IFS(
   _xlfn.SINGLE(tbl_Invoices[Plan_ID])="P1","Basic",
   _xlfn.SINGLE(tbl_Invoices[Plan_ID])="P2","Standard",
   _xlfn.SINGLE(tbl_Invoices[Plan_ID])="P3","Premium"
)</f>
        <v>Basic</v>
      </c>
      <c r="O352" s="2">
        <f>IF(tbl_Invoices[[#This Row],[Revenue_Type]]="Churned",0,1)</f>
        <v>1</v>
      </c>
    </row>
    <row r="353" spans="1:15" x14ac:dyDescent="0.25">
      <c r="A353" t="s">
        <v>5980</v>
      </c>
      <c r="B353" t="s">
        <v>671</v>
      </c>
      <c r="C353" t="s">
        <v>2764</v>
      </c>
      <c r="D353" s="1">
        <v>44250</v>
      </c>
      <c r="E353">
        <v>25</v>
      </c>
      <c r="F353" t="b">
        <v>1</v>
      </c>
      <c r="G353" t="s">
        <v>4547</v>
      </c>
      <c r="H353" t="s">
        <v>2034</v>
      </c>
      <c r="I353" s="1">
        <f>DATE(YEAR(tbl_Invoices[[#This Row],[Invoice_Date]]), MONTH(tbl_Invoices[[#This Row],[Invoice_Date]]), DAY(tbl_Invoices[[#This Row],[Invoice_Date]]))</f>
        <v>44250</v>
      </c>
      <c r="J353">
        <f>YEAR(tbl_Invoices[[#This Row],[Invoice_Date]])</f>
        <v>2021</v>
      </c>
      <c r="K353" s="1">
        <f>_xlfn.XLOOKUP(tbl_Invoices[[#This Row],[Customer_ID]], tbl_Customers[Customer_ID], tbl_Customers[Cohort_Month])</f>
        <v>44895</v>
      </c>
      <c r="L353" s="1" t="str">
        <f ca="1">_xlfn.XLOOKUP(tbl_Invoices[[#This Row],[Customer_ID]], tbl_Customers[Customer_ID], tbl_Customers[Age_Group])</f>
        <v>45–54</v>
      </c>
      <c r="M353" s="1" t="str">
        <f>_xlfn.XLOOKUP(tbl_Invoices[[#This Row],[Customer_ID]], tbl_Customers[Customer_ID], tbl_Customers[Region])</f>
        <v>South</v>
      </c>
      <c r="N353" s="1" t="str" cm="1">
        <f t="array" ref="N353">_xlfn.IFS(
   _xlfn.SINGLE(tbl_Invoices[Plan_ID])="P1","Basic",
   _xlfn.SINGLE(tbl_Invoices[Plan_ID])="P2","Standard",
   _xlfn.SINGLE(tbl_Invoices[Plan_ID])="P3","Premium"
)</f>
        <v>Standard</v>
      </c>
      <c r="O353" s="2">
        <f>IF(tbl_Invoices[[#This Row],[Revenue_Type]]="Churned",0,1)</f>
        <v>1</v>
      </c>
    </row>
    <row r="354" spans="1:15" x14ac:dyDescent="0.25">
      <c r="A354" t="s">
        <v>7642</v>
      </c>
      <c r="B354" t="s">
        <v>705</v>
      </c>
      <c r="C354" t="s">
        <v>2197</v>
      </c>
      <c r="D354" s="1">
        <v>44250</v>
      </c>
      <c r="E354">
        <v>25</v>
      </c>
      <c r="F354" t="b">
        <v>1</v>
      </c>
      <c r="G354" t="s">
        <v>4547</v>
      </c>
      <c r="H354" t="s">
        <v>2034</v>
      </c>
      <c r="I354" s="1">
        <f>DATE(YEAR(tbl_Invoices[[#This Row],[Invoice_Date]]), MONTH(tbl_Invoices[[#This Row],[Invoice_Date]]), DAY(tbl_Invoices[[#This Row],[Invoice_Date]]))</f>
        <v>44250</v>
      </c>
      <c r="J354">
        <f>YEAR(tbl_Invoices[[#This Row],[Invoice_Date]])</f>
        <v>2021</v>
      </c>
      <c r="K354" s="1">
        <f>_xlfn.XLOOKUP(tbl_Invoices[[#This Row],[Customer_ID]], tbl_Customers[Customer_ID], tbl_Customers[Cohort_Month])</f>
        <v>44620</v>
      </c>
      <c r="L354" s="1" t="str">
        <f ca="1">_xlfn.XLOOKUP(tbl_Invoices[[#This Row],[Customer_ID]], tbl_Customers[Customer_ID], tbl_Customers[Age_Group])</f>
        <v>18–24</v>
      </c>
      <c r="M354" s="1" t="str">
        <f>_xlfn.XLOOKUP(tbl_Invoices[[#This Row],[Customer_ID]], tbl_Customers[Customer_ID], tbl_Customers[Region])</f>
        <v>South</v>
      </c>
      <c r="N354" s="1" t="str" cm="1">
        <f t="array" ref="N354">_xlfn.IFS(
   _xlfn.SINGLE(tbl_Invoices[Plan_ID])="P1","Basic",
   _xlfn.SINGLE(tbl_Invoices[Plan_ID])="P2","Standard",
   _xlfn.SINGLE(tbl_Invoices[Plan_ID])="P3","Premium"
)</f>
        <v>Standard</v>
      </c>
      <c r="O354" s="2">
        <f>IF(tbl_Invoices[[#This Row],[Revenue_Type]]="Churned",0,1)</f>
        <v>1</v>
      </c>
    </row>
    <row r="355" spans="1:15" x14ac:dyDescent="0.25">
      <c r="A355" t="s">
        <v>5726</v>
      </c>
      <c r="B355" t="s">
        <v>899</v>
      </c>
      <c r="C355" t="s">
        <v>2554</v>
      </c>
      <c r="D355" s="1">
        <v>44250</v>
      </c>
      <c r="E355">
        <v>55</v>
      </c>
      <c r="F355" t="b">
        <v>1</v>
      </c>
      <c r="G355" t="s">
        <v>4547</v>
      </c>
      <c r="H355" t="s">
        <v>2031</v>
      </c>
      <c r="I355" s="1">
        <f>DATE(YEAR(tbl_Invoices[[#This Row],[Invoice_Date]]), MONTH(tbl_Invoices[[#This Row],[Invoice_Date]]), DAY(tbl_Invoices[[#This Row],[Invoice_Date]]))</f>
        <v>44250</v>
      </c>
      <c r="J355">
        <f>YEAR(tbl_Invoices[[#This Row],[Invoice_Date]])</f>
        <v>2021</v>
      </c>
      <c r="K355" s="1">
        <f>_xlfn.XLOOKUP(tbl_Invoices[[#This Row],[Customer_ID]], tbl_Customers[Customer_ID], tbl_Customers[Cohort_Month])</f>
        <v>44804</v>
      </c>
      <c r="L355" s="1" t="str">
        <f ca="1">_xlfn.XLOOKUP(tbl_Invoices[[#This Row],[Customer_ID]], tbl_Customers[Customer_ID], tbl_Customers[Age_Group])</f>
        <v>25–34</v>
      </c>
      <c r="M355" s="1" t="str">
        <f>_xlfn.XLOOKUP(tbl_Invoices[[#This Row],[Customer_ID]], tbl_Customers[Customer_ID], tbl_Customers[Region])</f>
        <v>International</v>
      </c>
      <c r="N355" s="1" t="str" cm="1">
        <f t="array" ref="N355">_xlfn.IFS(
   _xlfn.SINGLE(tbl_Invoices[Plan_ID])="P1","Basic",
   _xlfn.SINGLE(tbl_Invoices[Plan_ID])="P2","Standard",
   _xlfn.SINGLE(tbl_Invoices[Plan_ID])="P3","Premium"
)</f>
        <v>Premium</v>
      </c>
      <c r="O355" s="2">
        <f>IF(tbl_Invoices[[#This Row],[Revenue_Type]]="Churned",0,1)</f>
        <v>1</v>
      </c>
    </row>
    <row r="356" spans="1:15" x14ac:dyDescent="0.25">
      <c r="A356" t="s">
        <v>6803</v>
      </c>
      <c r="B356" t="s">
        <v>1146</v>
      </c>
      <c r="C356" t="s">
        <v>3524</v>
      </c>
      <c r="D356" s="1">
        <v>44250</v>
      </c>
      <c r="E356">
        <v>25</v>
      </c>
      <c r="F356" t="b">
        <v>1</v>
      </c>
      <c r="G356" t="s">
        <v>4549</v>
      </c>
      <c r="H356" t="s">
        <v>2034</v>
      </c>
      <c r="I356" s="1">
        <f>DATE(YEAR(tbl_Invoices[[#This Row],[Invoice_Date]]), MONTH(tbl_Invoices[[#This Row],[Invoice_Date]]), DAY(tbl_Invoices[[#This Row],[Invoice_Date]]))</f>
        <v>44250</v>
      </c>
      <c r="J356">
        <f>YEAR(tbl_Invoices[[#This Row],[Invoice_Date]])</f>
        <v>2021</v>
      </c>
      <c r="K356" s="1">
        <f>_xlfn.XLOOKUP(tbl_Invoices[[#This Row],[Customer_ID]], tbl_Customers[Customer_ID], tbl_Customers[Cohort_Month])</f>
        <v>44500</v>
      </c>
      <c r="L356" s="1" t="str">
        <f ca="1">_xlfn.XLOOKUP(tbl_Invoices[[#This Row],[Customer_ID]], tbl_Customers[Customer_ID], tbl_Customers[Age_Group])</f>
        <v>45–54</v>
      </c>
      <c r="M356" s="1" t="str">
        <f>_xlfn.XLOOKUP(tbl_Invoices[[#This Row],[Customer_ID]], tbl_Customers[Customer_ID], tbl_Customers[Region])</f>
        <v>South</v>
      </c>
      <c r="N356" s="1" t="str" cm="1">
        <f t="array" ref="N356">_xlfn.IFS(
   _xlfn.SINGLE(tbl_Invoices[Plan_ID])="P1","Basic",
   _xlfn.SINGLE(tbl_Invoices[Plan_ID])="P2","Standard",
   _xlfn.SINGLE(tbl_Invoices[Plan_ID])="P3","Premium"
)</f>
        <v>Standard</v>
      </c>
      <c r="O356" s="2">
        <f>IF(tbl_Invoices[[#This Row],[Revenue_Type]]="Churned",0,1)</f>
        <v>1</v>
      </c>
    </row>
    <row r="357" spans="1:15" x14ac:dyDescent="0.25">
      <c r="A357" t="s">
        <v>6999</v>
      </c>
      <c r="B357" t="s">
        <v>1779</v>
      </c>
      <c r="C357" t="s">
        <v>2837</v>
      </c>
      <c r="D357" s="1">
        <v>44250</v>
      </c>
      <c r="E357">
        <v>12</v>
      </c>
      <c r="F357" t="b">
        <v>1</v>
      </c>
      <c r="G357" t="s">
        <v>4549</v>
      </c>
      <c r="H357" t="s">
        <v>2027</v>
      </c>
      <c r="I357" s="1">
        <f>DATE(YEAR(tbl_Invoices[[#This Row],[Invoice_Date]]), MONTH(tbl_Invoices[[#This Row],[Invoice_Date]]), DAY(tbl_Invoices[[#This Row],[Invoice_Date]]))</f>
        <v>44250</v>
      </c>
      <c r="J357">
        <f>YEAR(tbl_Invoices[[#This Row],[Invoice_Date]])</f>
        <v>2021</v>
      </c>
      <c r="K357" s="1">
        <f>_xlfn.XLOOKUP(tbl_Invoices[[#This Row],[Customer_ID]], tbl_Customers[Customer_ID], tbl_Customers[Cohort_Month])</f>
        <v>44926</v>
      </c>
      <c r="L357" s="1" t="str">
        <f ca="1">_xlfn.XLOOKUP(tbl_Invoices[[#This Row],[Customer_ID]], tbl_Customers[Customer_ID], tbl_Customers[Age_Group])</f>
        <v>45–54</v>
      </c>
      <c r="M357" s="1" t="str">
        <f>_xlfn.XLOOKUP(tbl_Invoices[[#This Row],[Customer_ID]], tbl_Customers[Customer_ID], tbl_Customers[Region])</f>
        <v>International</v>
      </c>
      <c r="N357" s="1" t="str" cm="1">
        <f t="array" ref="N357">_xlfn.IFS(
   _xlfn.SINGLE(tbl_Invoices[Plan_ID])="P1","Basic",
   _xlfn.SINGLE(tbl_Invoices[Plan_ID])="P2","Standard",
   _xlfn.SINGLE(tbl_Invoices[Plan_ID])="P3","Premium"
)</f>
        <v>Basic</v>
      </c>
      <c r="O357" s="2">
        <f>IF(tbl_Invoices[[#This Row],[Revenue_Type]]="Churned",0,1)</f>
        <v>1</v>
      </c>
    </row>
    <row r="358" spans="1:15" x14ac:dyDescent="0.25">
      <c r="A358" t="s">
        <v>5649</v>
      </c>
      <c r="B358" t="s">
        <v>28</v>
      </c>
      <c r="C358" t="s">
        <v>2755</v>
      </c>
      <c r="D358" s="1">
        <v>44251</v>
      </c>
      <c r="E358">
        <v>12</v>
      </c>
      <c r="F358" t="b">
        <v>1</v>
      </c>
      <c r="G358" t="s">
        <v>4547</v>
      </c>
      <c r="H358" t="s">
        <v>2027</v>
      </c>
      <c r="I358" s="1">
        <f>DATE(YEAR(tbl_Invoices[[#This Row],[Invoice_Date]]), MONTH(tbl_Invoices[[#This Row],[Invoice_Date]]), DAY(tbl_Invoices[[#This Row],[Invoice_Date]]))</f>
        <v>44251</v>
      </c>
      <c r="J358">
        <f>YEAR(tbl_Invoices[[#This Row],[Invoice_Date]])</f>
        <v>2021</v>
      </c>
      <c r="K358" s="1">
        <f>_xlfn.XLOOKUP(tbl_Invoices[[#This Row],[Customer_ID]], tbl_Customers[Customer_ID], tbl_Customers[Cohort_Month])</f>
        <v>44895</v>
      </c>
      <c r="L358" s="1" t="str">
        <f ca="1">_xlfn.XLOOKUP(tbl_Invoices[[#This Row],[Customer_ID]], tbl_Customers[Customer_ID], tbl_Customers[Age_Group])</f>
        <v>35–44</v>
      </c>
      <c r="M358" s="1" t="str">
        <f>_xlfn.XLOOKUP(tbl_Invoices[[#This Row],[Customer_ID]], tbl_Customers[Customer_ID], tbl_Customers[Region])</f>
        <v>International</v>
      </c>
      <c r="N358" s="1" t="str" cm="1">
        <f t="array" ref="N358">_xlfn.IFS(
   _xlfn.SINGLE(tbl_Invoices[Plan_ID])="P1","Basic",
   _xlfn.SINGLE(tbl_Invoices[Plan_ID])="P2","Standard",
   _xlfn.SINGLE(tbl_Invoices[Plan_ID])="P3","Premium"
)</f>
        <v>Basic</v>
      </c>
      <c r="O358" s="2">
        <f>IF(tbl_Invoices[[#This Row],[Revenue_Type]]="Churned",0,1)</f>
        <v>1</v>
      </c>
    </row>
    <row r="359" spans="1:15" x14ac:dyDescent="0.25">
      <c r="A359" t="s">
        <v>10379</v>
      </c>
      <c r="B359" t="s">
        <v>216</v>
      </c>
      <c r="C359" t="s">
        <v>4242</v>
      </c>
      <c r="D359" s="1">
        <v>44251</v>
      </c>
      <c r="E359">
        <v>25</v>
      </c>
      <c r="F359" t="b">
        <v>1</v>
      </c>
      <c r="G359" t="s">
        <v>4545</v>
      </c>
      <c r="H359" t="s">
        <v>2034</v>
      </c>
      <c r="I359" s="1">
        <f>DATE(YEAR(tbl_Invoices[[#This Row],[Invoice_Date]]), MONTH(tbl_Invoices[[#This Row],[Invoice_Date]]), DAY(tbl_Invoices[[#This Row],[Invoice_Date]]))</f>
        <v>44251</v>
      </c>
      <c r="J359">
        <f>YEAR(tbl_Invoices[[#This Row],[Invoice_Date]])</f>
        <v>2021</v>
      </c>
      <c r="K359" s="1">
        <f>_xlfn.XLOOKUP(tbl_Invoices[[#This Row],[Customer_ID]], tbl_Customers[Customer_ID], tbl_Customers[Cohort_Month])</f>
        <v>44227</v>
      </c>
      <c r="L359" s="1" t="str">
        <f ca="1">_xlfn.XLOOKUP(tbl_Invoices[[#This Row],[Customer_ID]], tbl_Customers[Customer_ID], tbl_Customers[Age_Group])</f>
        <v>45–54</v>
      </c>
      <c r="M359" s="1" t="str">
        <f>_xlfn.XLOOKUP(tbl_Invoices[[#This Row],[Customer_ID]], tbl_Customers[Customer_ID], tbl_Customers[Region])</f>
        <v>Midwest</v>
      </c>
      <c r="N359" s="1" t="str" cm="1">
        <f t="array" ref="N359">_xlfn.IFS(
   _xlfn.SINGLE(tbl_Invoices[Plan_ID])="P1","Basic",
   _xlfn.SINGLE(tbl_Invoices[Plan_ID])="P2","Standard",
   _xlfn.SINGLE(tbl_Invoices[Plan_ID])="P3","Premium"
)</f>
        <v>Standard</v>
      </c>
      <c r="O359" s="2">
        <f>IF(tbl_Invoices[[#This Row],[Revenue_Type]]="Churned",0,1)</f>
        <v>0</v>
      </c>
    </row>
    <row r="360" spans="1:15" x14ac:dyDescent="0.25">
      <c r="A360" t="s">
        <v>10005</v>
      </c>
      <c r="B360" t="s">
        <v>1094</v>
      </c>
      <c r="C360" t="s">
        <v>3906</v>
      </c>
      <c r="D360" s="1">
        <v>44251</v>
      </c>
      <c r="E360">
        <v>25</v>
      </c>
      <c r="F360" t="b">
        <v>1</v>
      </c>
      <c r="G360" t="s">
        <v>4547</v>
      </c>
      <c r="H360" t="s">
        <v>2034</v>
      </c>
      <c r="I360" s="1">
        <f>DATE(YEAR(tbl_Invoices[[#This Row],[Invoice_Date]]), MONTH(tbl_Invoices[[#This Row],[Invoice_Date]]), DAY(tbl_Invoices[[#This Row],[Invoice_Date]]))</f>
        <v>44251</v>
      </c>
      <c r="J360">
        <f>YEAR(tbl_Invoices[[#This Row],[Invoice_Date]])</f>
        <v>2021</v>
      </c>
      <c r="K360" s="1">
        <f>_xlfn.XLOOKUP(tbl_Invoices[[#This Row],[Customer_ID]], tbl_Customers[Customer_ID], tbl_Customers[Cohort_Month])</f>
        <v>44530</v>
      </c>
      <c r="L360" s="1" t="str">
        <f ca="1">_xlfn.XLOOKUP(tbl_Invoices[[#This Row],[Customer_ID]], tbl_Customers[Customer_ID], tbl_Customers[Age_Group])</f>
        <v>18–24</v>
      </c>
      <c r="M360" s="1" t="str">
        <f>_xlfn.XLOOKUP(tbl_Invoices[[#This Row],[Customer_ID]], tbl_Customers[Customer_ID], tbl_Customers[Region])</f>
        <v>South</v>
      </c>
      <c r="N360" s="1" t="str" cm="1">
        <f t="array" ref="N360">_xlfn.IFS(
   _xlfn.SINGLE(tbl_Invoices[Plan_ID])="P1","Basic",
   _xlfn.SINGLE(tbl_Invoices[Plan_ID])="P2","Standard",
   _xlfn.SINGLE(tbl_Invoices[Plan_ID])="P3","Premium"
)</f>
        <v>Standard</v>
      </c>
      <c r="O360" s="2">
        <f>IF(tbl_Invoices[[#This Row],[Revenue_Type]]="Churned",0,1)</f>
        <v>1</v>
      </c>
    </row>
    <row r="361" spans="1:15" x14ac:dyDescent="0.25">
      <c r="A361" t="s">
        <v>6322</v>
      </c>
      <c r="B361" t="s">
        <v>1341</v>
      </c>
      <c r="C361" t="s">
        <v>2519</v>
      </c>
      <c r="D361" s="1">
        <v>44251</v>
      </c>
      <c r="E361">
        <v>55</v>
      </c>
      <c r="F361" t="b">
        <v>1</v>
      </c>
      <c r="G361" t="s">
        <v>4538</v>
      </c>
      <c r="H361" t="s">
        <v>2031</v>
      </c>
      <c r="I361" s="1">
        <f>DATE(YEAR(tbl_Invoices[[#This Row],[Invoice_Date]]), MONTH(tbl_Invoices[[#This Row],[Invoice_Date]]), DAY(tbl_Invoices[[#This Row],[Invoice_Date]]))</f>
        <v>44251</v>
      </c>
      <c r="J361">
        <f>YEAR(tbl_Invoices[[#This Row],[Invoice_Date]])</f>
        <v>2021</v>
      </c>
      <c r="K361" s="1">
        <f>_xlfn.XLOOKUP(tbl_Invoices[[#This Row],[Customer_ID]], tbl_Customers[Customer_ID], tbl_Customers[Cohort_Month])</f>
        <v>44681</v>
      </c>
      <c r="L361" s="1" t="str">
        <f ca="1">_xlfn.XLOOKUP(tbl_Invoices[[#This Row],[Customer_ID]], tbl_Customers[Customer_ID], tbl_Customers[Age_Group])</f>
        <v>55+</v>
      </c>
      <c r="M361" s="1" t="str">
        <f>_xlfn.XLOOKUP(tbl_Invoices[[#This Row],[Customer_ID]], tbl_Customers[Customer_ID], tbl_Customers[Region])</f>
        <v>West</v>
      </c>
      <c r="N361" s="1" t="str" cm="1">
        <f t="array" ref="N361">_xlfn.IFS(
   _xlfn.SINGLE(tbl_Invoices[Plan_ID])="P1","Basic",
   _xlfn.SINGLE(tbl_Invoices[Plan_ID])="P2","Standard",
   _xlfn.SINGLE(tbl_Invoices[Plan_ID])="P3","Premium"
)</f>
        <v>Premium</v>
      </c>
      <c r="O361" s="2">
        <f>IF(tbl_Invoices[[#This Row],[Revenue_Type]]="Churned",0,1)</f>
        <v>1</v>
      </c>
    </row>
    <row r="362" spans="1:15" x14ac:dyDescent="0.25">
      <c r="A362" t="s">
        <v>10222</v>
      </c>
      <c r="B362" t="s">
        <v>1445</v>
      </c>
      <c r="C362" t="s">
        <v>3893</v>
      </c>
      <c r="D362" s="1">
        <v>44251</v>
      </c>
      <c r="E362">
        <v>55</v>
      </c>
      <c r="F362" t="b">
        <v>1</v>
      </c>
      <c r="G362" t="s">
        <v>4547</v>
      </c>
      <c r="H362" t="s">
        <v>2031</v>
      </c>
      <c r="I362" s="1">
        <f>DATE(YEAR(tbl_Invoices[[#This Row],[Invoice_Date]]), MONTH(tbl_Invoices[[#This Row],[Invoice_Date]]), DAY(tbl_Invoices[[#This Row],[Invoice_Date]]))</f>
        <v>44251</v>
      </c>
      <c r="J362">
        <f>YEAR(tbl_Invoices[[#This Row],[Invoice_Date]])</f>
        <v>2021</v>
      </c>
      <c r="K362" s="1">
        <f>_xlfn.XLOOKUP(tbl_Invoices[[#This Row],[Customer_ID]], tbl_Customers[Customer_ID], tbl_Customers[Cohort_Month])</f>
        <v>44712</v>
      </c>
      <c r="L362" s="1" t="str">
        <f ca="1">_xlfn.XLOOKUP(tbl_Invoices[[#This Row],[Customer_ID]], tbl_Customers[Customer_ID], tbl_Customers[Age_Group])</f>
        <v>45–54</v>
      </c>
      <c r="M362" s="1" t="str">
        <f>_xlfn.XLOOKUP(tbl_Invoices[[#This Row],[Customer_ID]], tbl_Customers[Customer_ID], tbl_Customers[Region])</f>
        <v>International</v>
      </c>
      <c r="N362" s="1" t="str" cm="1">
        <f t="array" ref="N362">_xlfn.IFS(
   _xlfn.SINGLE(tbl_Invoices[Plan_ID])="P1","Basic",
   _xlfn.SINGLE(tbl_Invoices[Plan_ID])="P2","Standard",
   _xlfn.SINGLE(tbl_Invoices[Plan_ID])="P3","Premium"
)</f>
        <v>Premium</v>
      </c>
      <c r="O362" s="2">
        <f>IF(tbl_Invoices[[#This Row],[Revenue_Type]]="Churned",0,1)</f>
        <v>1</v>
      </c>
    </row>
    <row r="363" spans="1:15" x14ac:dyDescent="0.25">
      <c r="A363" t="s">
        <v>9975</v>
      </c>
      <c r="B363" t="s">
        <v>1505</v>
      </c>
      <c r="C363" t="s">
        <v>2343</v>
      </c>
      <c r="D363" s="1">
        <v>44251</v>
      </c>
      <c r="E363">
        <v>55</v>
      </c>
      <c r="F363" t="b">
        <v>1</v>
      </c>
      <c r="G363" t="s">
        <v>4538</v>
      </c>
      <c r="H363" t="s">
        <v>2031</v>
      </c>
      <c r="I363" s="1">
        <f>DATE(YEAR(tbl_Invoices[[#This Row],[Invoice_Date]]), MONTH(tbl_Invoices[[#This Row],[Invoice_Date]]), DAY(tbl_Invoices[[#This Row],[Invoice_Date]]))</f>
        <v>44251</v>
      </c>
      <c r="J363">
        <f>YEAR(tbl_Invoices[[#This Row],[Invoice_Date]])</f>
        <v>2021</v>
      </c>
      <c r="K363" s="1">
        <f>_xlfn.XLOOKUP(tbl_Invoices[[#This Row],[Customer_ID]], tbl_Customers[Customer_ID], tbl_Customers[Cohort_Month])</f>
        <v>44620</v>
      </c>
      <c r="L363" s="1" t="str">
        <f ca="1">_xlfn.XLOOKUP(tbl_Invoices[[#This Row],[Customer_ID]], tbl_Customers[Customer_ID], tbl_Customers[Age_Group])</f>
        <v>45–54</v>
      </c>
      <c r="M363" s="1" t="str">
        <f>_xlfn.XLOOKUP(tbl_Invoices[[#This Row],[Customer_ID]], tbl_Customers[Customer_ID], tbl_Customers[Region])</f>
        <v>South</v>
      </c>
      <c r="N363" s="1" t="str" cm="1">
        <f t="array" ref="N363">_xlfn.IFS(
   _xlfn.SINGLE(tbl_Invoices[Plan_ID])="P1","Basic",
   _xlfn.SINGLE(tbl_Invoices[Plan_ID])="P2","Standard",
   _xlfn.SINGLE(tbl_Invoices[Plan_ID])="P3","Premium"
)</f>
        <v>Premium</v>
      </c>
      <c r="O363" s="2">
        <f>IF(tbl_Invoices[[#This Row],[Revenue_Type]]="Churned",0,1)</f>
        <v>1</v>
      </c>
    </row>
    <row r="364" spans="1:15" x14ac:dyDescent="0.25">
      <c r="A364" t="s">
        <v>7950</v>
      </c>
      <c r="B364" t="s">
        <v>1631</v>
      </c>
      <c r="C364" t="s">
        <v>3471</v>
      </c>
      <c r="D364" s="1">
        <v>44251</v>
      </c>
      <c r="E364">
        <v>12</v>
      </c>
      <c r="F364" t="b">
        <v>1</v>
      </c>
      <c r="G364" t="s">
        <v>4538</v>
      </c>
      <c r="H364" t="s">
        <v>2027</v>
      </c>
      <c r="I364" s="1">
        <f>DATE(YEAR(tbl_Invoices[[#This Row],[Invoice_Date]]), MONTH(tbl_Invoices[[#This Row],[Invoice_Date]]), DAY(tbl_Invoices[[#This Row],[Invoice_Date]]))</f>
        <v>44251</v>
      </c>
      <c r="J364">
        <f>YEAR(tbl_Invoices[[#This Row],[Invoice_Date]])</f>
        <v>2021</v>
      </c>
      <c r="K364" s="1">
        <f>_xlfn.XLOOKUP(tbl_Invoices[[#This Row],[Customer_ID]], tbl_Customers[Customer_ID], tbl_Customers[Cohort_Month])</f>
        <v>44834</v>
      </c>
      <c r="L364" s="1" t="str">
        <f ca="1">_xlfn.XLOOKUP(tbl_Invoices[[#This Row],[Customer_ID]], tbl_Customers[Customer_ID], tbl_Customers[Age_Group])</f>
        <v>35–44</v>
      </c>
      <c r="M364" s="1" t="str">
        <f>_xlfn.XLOOKUP(tbl_Invoices[[#This Row],[Customer_ID]], tbl_Customers[Customer_ID], tbl_Customers[Region])</f>
        <v>Midwest</v>
      </c>
      <c r="N364" s="1" t="str" cm="1">
        <f t="array" ref="N364">_xlfn.IFS(
   _xlfn.SINGLE(tbl_Invoices[Plan_ID])="P1","Basic",
   _xlfn.SINGLE(tbl_Invoices[Plan_ID])="P2","Standard",
   _xlfn.SINGLE(tbl_Invoices[Plan_ID])="P3","Premium"
)</f>
        <v>Basic</v>
      </c>
      <c r="O364" s="2">
        <f>IF(tbl_Invoices[[#This Row],[Revenue_Type]]="Churned",0,1)</f>
        <v>1</v>
      </c>
    </row>
    <row r="365" spans="1:15" x14ac:dyDescent="0.25">
      <c r="A365" t="s">
        <v>4740</v>
      </c>
      <c r="B365" t="s">
        <v>1931</v>
      </c>
      <c r="C365" t="s">
        <v>4011</v>
      </c>
      <c r="D365" s="1">
        <v>44251</v>
      </c>
      <c r="E365">
        <v>25</v>
      </c>
      <c r="F365" t="b">
        <v>1</v>
      </c>
      <c r="G365" t="s">
        <v>4538</v>
      </c>
      <c r="H365" t="s">
        <v>2034</v>
      </c>
      <c r="I365" s="1">
        <f>DATE(YEAR(tbl_Invoices[[#This Row],[Invoice_Date]]), MONTH(tbl_Invoices[[#This Row],[Invoice_Date]]), DAY(tbl_Invoices[[#This Row],[Invoice_Date]]))</f>
        <v>44251</v>
      </c>
      <c r="J365">
        <f>YEAR(tbl_Invoices[[#This Row],[Invoice_Date]])</f>
        <v>2021</v>
      </c>
      <c r="K365" s="1">
        <f>_xlfn.XLOOKUP(tbl_Invoices[[#This Row],[Customer_ID]], tbl_Customers[Customer_ID], tbl_Customers[Cohort_Month])</f>
        <v>44530</v>
      </c>
      <c r="L365" s="1" t="str">
        <f ca="1">_xlfn.XLOOKUP(tbl_Invoices[[#This Row],[Customer_ID]], tbl_Customers[Customer_ID], tbl_Customers[Age_Group])</f>
        <v>45–54</v>
      </c>
      <c r="M365" s="1" t="str">
        <f>_xlfn.XLOOKUP(tbl_Invoices[[#This Row],[Customer_ID]], tbl_Customers[Customer_ID], tbl_Customers[Region])</f>
        <v>International</v>
      </c>
      <c r="N365" s="1" t="str" cm="1">
        <f t="array" ref="N365">_xlfn.IFS(
   _xlfn.SINGLE(tbl_Invoices[Plan_ID])="P1","Basic",
   _xlfn.SINGLE(tbl_Invoices[Plan_ID])="P2","Standard",
   _xlfn.SINGLE(tbl_Invoices[Plan_ID])="P3","Premium"
)</f>
        <v>Standard</v>
      </c>
      <c r="O365" s="2">
        <f>IF(tbl_Invoices[[#This Row],[Revenue_Type]]="Churned",0,1)</f>
        <v>1</v>
      </c>
    </row>
    <row r="366" spans="1:15" x14ac:dyDescent="0.25">
      <c r="A366" t="s">
        <v>10339</v>
      </c>
      <c r="B366" t="s">
        <v>1971</v>
      </c>
      <c r="C366" t="s">
        <v>4179</v>
      </c>
      <c r="D366" s="1">
        <v>44251</v>
      </c>
      <c r="E366">
        <v>25</v>
      </c>
      <c r="F366" t="b">
        <v>1</v>
      </c>
      <c r="G366" t="s">
        <v>4547</v>
      </c>
      <c r="H366" t="s">
        <v>2034</v>
      </c>
      <c r="I366" s="1">
        <f>DATE(YEAR(tbl_Invoices[[#This Row],[Invoice_Date]]), MONTH(tbl_Invoices[[#This Row],[Invoice_Date]]), DAY(tbl_Invoices[[#This Row],[Invoice_Date]]))</f>
        <v>44251</v>
      </c>
      <c r="J366">
        <f>YEAR(tbl_Invoices[[#This Row],[Invoice_Date]])</f>
        <v>2021</v>
      </c>
      <c r="K366" s="1">
        <f>_xlfn.XLOOKUP(tbl_Invoices[[#This Row],[Customer_ID]], tbl_Customers[Customer_ID], tbl_Customers[Cohort_Month])</f>
        <v>44530</v>
      </c>
      <c r="L366" s="1" t="str">
        <f ca="1">_xlfn.XLOOKUP(tbl_Invoices[[#This Row],[Customer_ID]], tbl_Customers[Customer_ID], tbl_Customers[Age_Group])</f>
        <v>45–54</v>
      </c>
      <c r="M366" s="1" t="str">
        <f>_xlfn.XLOOKUP(tbl_Invoices[[#This Row],[Customer_ID]], tbl_Customers[Customer_ID], tbl_Customers[Region])</f>
        <v>International</v>
      </c>
      <c r="N366" s="1" t="str" cm="1">
        <f t="array" ref="N366">_xlfn.IFS(
   _xlfn.SINGLE(tbl_Invoices[Plan_ID])="P1","Basic",
   _xlfn.SINGLE(tbl_Invoices[Plan_ID])="P2","Standard",
   _xlfn.SINGLE(tbl_Invoices[Plan_ID])="P3","Premium"
)</f>
        <v>Standard</v>
      </c>
      <c r="O366" s="2">
        <f>IF(tbl_Invoices[[#This Row],[Revenue_Type]]="Churned",0,1)</f>
        <v>1</v>
      </c>
    </row>
    <row r="367" spans="1:15" x14ac:dyDescent="0.25">
      <c r="A367" t="s">
        <v>8912</v>
      </c>
      <c r="B367" t="s">
        <v>341</v>
      </c>
      <c r="C367" t="s">
        <v>4091</v>
      </c>
      <c r="D367" s="1">
        <v>44252</v>
      </c>
      <c r="E367">
        <v>55</v>
      </c>
      <c r="F367" t="b">
        <v>1</v>
      </c>
      <c r="G367" t="s">
        <v>4538</v>
      </c>
      <c r="H367" t="s">
        <v>2031</v>
      </c>
      <c r="I367" s="1">
        <f>DATE(YEAR(tbl_Invoices[[#This Row],[Invoice_Date]]), MONTH(tbl_Invoices[[#This Row],[Invoice_Date]]), DAY(tbl_Invoices[[#This Row],[Invoice_Date]]))</f>
        <v>44252</v>
      </c>
      <c r="J367">
        <f>YEAR(tbl_Invoices[[#This Row],[Invoice_Date]])</f>
        <v>2021</v>
      </c>
      <c r="K367" s="1">
        <f>_xlfn.XLOOKUP(tbl_Invoices[[#This Row],[Customer_ID]], tbl_Customers[Customer_ID], tbl_Customers[Cohort_Month])</f>
        <v>44957</v>
      </c>
      <c r="L367" s="1" t="str">
        <f ca="1">_xlfn.XLOOKUP(tbl_Invoices[[#This Row],[Customer_ID]], tbl_Customers[Customer_ID], tbl_Customers[Age_Group])</f>
        <v>18–24</v>
      </c>
      <c r="M367" s="1" t="str">
        <f>_xlfn.XLOOKUP(tbl_Invoices[[#This Row],[Customer_ID]], tbl_Customers[Customer_ID], tbl_Customers[Region])</f>
        <v>International</v>
      </c>
      <c r="N367" s="1" t="str" cm="1">
        <f t="array" ref="N367">_xlfn.IFS(
   _xlfn.SINGLE(tbl_Invoices[Plan_ID])="P1","Basic",
   _xlfn.SINGLE(tbl_Invoices[Plan_ID])="P2","Standard",
   _xlfn.SINGLE(tbl_Invoices[Plan_ID])="P3","Premium"
)</f>
        <v>Premium</v>
      </c>
      <c r="O367" s="2">
        <f>IF(tbl_Invoices[[#This Row],[Revenue_Type]]="Churned",0,1)</f>
        <v>1</v>
      </c>
    </row>
    <row r="368" spans="1:15" x14ac:dyDescent="0.25">
      <c r="A368" t="s">
        <v>8811</v>
      </c>
      <c r="B368" t="s">
        <v>532</v>
      </c>
      <c r="C368" t="s">
        <v>3049</v>
      </c>
      <c r="D368" s="1">
        <v>44252</v>
      </c>
      <c r="E368">
        <v>55</v>
      </c>
      <c r="F368" t="b">
        <v>1</v>
      </c>
      <c r="G368" t="s">
        <v>4540</v>
      </c>
      <c r="H368" t="s">
        <v>2031</v>
      </c>
      <c r="I368" s="1">
        <f>DATE(YEAR(tbl_Invoices[[#This Row],[Invoice_Date]]), MONTH(tbl_Invoices[[#This Row],[Invoice_Date]]), DAY(tbl_Invoices[[#This Row],[Invoice_Date]]))</f>
        <v>44252</v>
      </c>
      <c r="J368">
        <f>YEAR(tbl_Invoices[[#This Row],[Invoice_Date]])</f>
        <v>2021</v>
      </c>
      <c r="K368" s="1">
        <f>_xlfn.XLOOKUP(tbl_Invoices[[#This Row],[Customer_ID]], tbl_Customers[Customer_ID], tbl_Customers[Cohort_Month])</f>
        <v>44227</v>
      </c>
      <c r="L368" s="1" t="str">
        <f ca="1">_xlfn.XLOOKUP(tbl_Invoices[[#This Row],[Customer_ID]], tbl_Customers[Customer_ID], tbl_Customers[Age_Group])</f>
        <v>45–54</v>
      </c>
      <c r="M368" s="1" t="str">
        <f>_xlfn.XLOOKUP(tbl_Invoices[[#This Row],[Customer_ID]], tbl_Customers[Customer_ID], tbl_Customers[Region])</f>
        <v>East</v>
      </c>
      <c r="N368" s="1" t="str" cm="1">
        <f t="array" ref="N368">_xlfn.IFS(
   _xlfn.SINGLE(tbl_Invoices[Plan_ID])="P1","Basic",
   _xlfn.SINGLE(tbl_Invoices[Plan_ID])="P2","Standard",
   _xlfn.SINGLE(tbl_Invoices[Plan_ID])="P3","Premium"
)</f>
        <v>Premium</v>
      </c>
      <c r="O368" s="2">
        <f>IF(tbl_Invoices[[#This Row],[Revenue_Type]]="Churned",0,1)</f>
        <v>1</v>
      </c>
    </row>
    <row r="369" spans="1:15" x14ac:dyDescent="0.25">
      <c r="A369" t="s">
        <v>4743</v>
      </c>
      <c r="B369" t="s">
        <v>619</v>
      </c>
      <c r="C369" t="s">
        <v>2882</v>
      </c>
      <c r="D369" s="1">
        <v>44252</v>
      </c>
      <c r="E369">
        <v>55</v>
      </c>
      <c r="F369" t="b">
        <v>1</v>
      </c>
      <c r="G369" t="s">
        <v>4549</v>
      </c>
      <c r="H369" t="s">
        <v>2031</v>
      </c>
      <c r="I369" s="1">
        <f>DATE(YEAR(tbl_Invoices[[#This Row],[Invoice_Date]]), MONTH(tbl_Invoices[[#This Row],[Invoice_Date]]), DAY(tbl_Invoices[[#This Row],[Invoice_Date]]))</f>
        <v>44252</v>
      </c>
      <c r="J369">
        <f>YEAR(tbl_Invoices[[#This Row],[Invoice_Date]])</f>
        <v>2021</v>
      </c>
      <c r="K369" s="1">
        <f>_xlfn.XLOOKUP(tbl_Invoices[[#This Row],[Customer_ID]], tbl_Customers[Customer_ID], tbl_Customers[Cohort_Month])</f>
        <v>44227</v>
      </c>
      <c r="L369" s="1" t="str">
        <f ca="1">_xlfn.XLOOKUP(tbl_Invoices[[#This Row],[Customer_ID]], tbl_Customers[Customer_ID], tbl_Customers[Age_Group])</f>
        <v>35–44</v>
      </c>
      <c r="M369" s="1" t="str">
        <f>_xlfn.XLOOKUP(tbl_Invoices[[#This Row],[Customer_ID]], tbl_Customers[Customer_ID], tbl_Customers[Region])</f>
        <v>East</v>
      </c>
      <c r="N369" s="1" t="str" cm="1">
        <f t="array" ref="N369">_xlfn.IFS(
   _xlfn.SINGLE(tbl_Invoices[Plan_ID])="P1","Basic",
   _xlfn.SINGLE(tbl_Invoices[Plan_ID])="P2","Standard",
   _xlfn.SINGLE(tbl_Invoices[Plan_ID])="P3","Premium"
)</f>
        <v>Premium</v>
      </c>
      <c r="O369" s="2">
        <f>IF(tbl_Invoices[[#This Row],[Revenue_Type]]="Churned",0,1)</f>
        <v>1</v>
      </c>
    </row>
    <row r="370" spans="1:15" x14ac:dyDescent="0.25">
      <c r="A370" t="s">
        <v>7601</v>
      </c>
      <c r="B370" t="s">
        <v>887</v>
      </c>
      <c r="C370" t="s">
        <v>2849</v>
      </c>
      <c r="D370" s="1">
        <v>44252</v>
      </c>
      <c r="E370">
        <v>55</v>
      </c>
      <c r="F370" t="b">
        <v>1</v>
      </c>
      <c r="G370" t="s">
        <v>4538</v>
      </c>
      <c r="H370" t="s">
        <v>2031</v>
      </c>
      <c r="I370" s="1">
        <f>DATE(YEAR(tbl_Invoices[[#This Row],[Invoice_Date]]), MONTH(tbl_Invoices[[#This Row],[Invoice_Date]]), DAY(tbl_Invoices[[#This Row],[Invoice_Date]]))</f>
        <v>44252</v>
      </c>
      <c r="J370">
        <f>YEAR(tbl_Invoices[[#This Row],[Invoice_Date]])</f>
        <v>2021</v>
      </c>
      <c r="K370" s="1">
        <f>_xlfn.XLOOKUP(tbl_Invoices[[#This Row],[Customer_ID]], tbl_Customers[Customer_ID], tbl_Customers[Cohort_Month])</f>
        <v>44895</v>
      </c>
      <c r="L370" s="1" t="str">
        <f ca="1">_xlfn.XLOOKUP(tbl_Invoices[[#This Row],[Customer_ID]], tbl_Customers[Customer_ID], tbl_Customers[Age_Group])</f>
        <v>35–44</v>
      </c>
      <c r="M370" s="1" t="str">
        <f>_xlfn.XLOOKUP(tbl_Invoices[[#This Row],[Customer_ID]], tbl_Customers[Customer_ID], tbl_Customers[Region])</f>
        <v>Midwest</v>
      </c>
      <c r="N370" s="1" t="str" cm="1">
        <f t="array" ref="N370">_xlfn.IFS(
   _xlfn.SINGLE(tbl_Invoices[Plan_ID])="P1","Basic",
   _xlfn.SINGLE(tbl_Invoices[Plan_ID])="P2","Standard",
   _xlfn.SINGLE(tbl_Invoices[Plan_ID])="P3","Premium"
)</f>
        <v>Premium</v>
      </c>
      <c r="O370" s="2">
        <f>IF(tbl_Invoices[[#This Row],[Revenue_Type]]="Churned",0,1)</f>
        <v>1</v>
      </c>
    </row>
    <row r="371" spans="1:15" x14ac:dyDescent="0.25">
      <c r="A371" t="s">
        <v>6177</v>
      </c>
      <c r="B371" t="s">
        <v>911</v>
      </c>
      <c r="C371" t="s">
        <v>3613</v>
      </c>
      <c r="D371" s="1">
        <v>44252</v>
      </c>
      <c r="E371">
        <v>55</v>
      </c>
      <c r="F371" t="b">
        <v>1</v>
      </c>
      <c r="G371" t="s">
        <v>4547</v>
      </c>
      <c r="H371" t="s">
        <v>2031</v>
      </c>
      <c r="I371" s="1">
        <f>DATE(YEAR(tbl_Invoices[[#This Row],[Invoice_Date]]), MONTH(tbl_Invoices[[#This Row],[Invoice_Date]]), DAY(tbl_Invoices[[#This Row],[Invoice_Date]]))</f>
        <v>44252</v>
      </c>
      <c r="J371">
        <f>YEAR(tbl_Invoices[[#This Row],[Invoice_Date]])</f>
        <v>2021</v>
      </c>
      <c r="K371" s="1">
        <f>_xlfn.XLOOKUP(tbl_Invoices[[#This Row],[Customer_ID]], tbl_Customers[Customer_ID], tbl_Customers[Cohort_Month])</f>
        <v>44469</v>
      </c>
      <c r="L371" s="1" t="str">
        <f ca="1">_xlfn.XLOOKUP(tbl_Invoices[[#This Row],[Customer_ID]], tbl_Customers[Customer_ID], tbl_Customers[Age_Group])</f>
        <v>25–34</v>
      </c>
      <c r="M371" s="1" t="str">
        <f>_xlfn.XLOOKUP(tbl_Invoices[[#This Row],[Customer_ID]], tbl_Customers[Customer_ID], tbl_Customers[Region])</f>
        <v>International</v>
      </c>
      <c r="N371" s="1" t="str" cm="1">
        <f t="array" ref="N371">_xlfn.IFS(
   _xlfn.SINGLE(tbl_Invoices[Plan_ID])="P1","Basic",
   _xlfn.SINGLE(tbl_Invoices[Plan_ID])="P2","Standard",
   _xlfn.SINGLE(tbl_Invoices[Plan_ID])="P3","Premium"
)</f>
        <v>Premium</v>
      </c>
      <c r="O371" s="2">
        <f>IF(tbl_Invoices[[#This Row],[Revenue_Type]]="Churned",0,1)</f>
        <v>1</v>
      </c>
    </row>
    <row r="372" spans="1:15" x14ac:dyDescent="0.25">
      <c r="A372" t="s">
        <v>10354</v>
      </c>
      <c r="B372" t="s">
        <v>1037</v>
      </c>
      <c r="C372" t="s">
        <v>2456</v>
      </c>
      <c r="D372" s="1">
        <v>44252</v>
      </c>
      <c r="E372">
        <v>55</v>
      </c>
      <c r="F372" t="b">
        <v>1</v>
      </c>
      <c r="G372" t="s">
        <v>4540</v>
      </c>
      <c r="H372" t="s">
        <v>2031</v>
      </c>
      <c r="I372" s="1">
        <f>DATE(YEAR(tbl_Invoices[[#This Row],[Invoice_Date]]), MONTH(tbl_Invoices[[#This Row],[Invoice_Date]]), DAY(tbl_Invoices[[#This Row],[Invoice_Date]]))</f>
        <v>44252</v>
      </c>
      <c r="J372">
        <f>YEAR(tbl_Invoices[[#This Row],[Invoice_Date]])</f>
        <v>2021</v>
      </c>
      <c r="K372" s="1">
        <f>_xlfn.XLOOKUP(tbl_Invoices[[#This Row],[Customer_ID]], tbl_Customers[Customer_ID], tbl_Customers[Cohort_Month])</f>
        <v>44500</v>
      </c>
      <c r="L372" s="1" t="str">
        <f ca="1">_xlfn.XLOOKUP(tbl_Invoices[[#This Row],[Customer_ID]], tbl_Customers[Customer_ID], tbl_Customers[Age_Group])</f>
        <v>35–44</v>
      </c>
      <c r="M372" s="1" t="str">
        <f>_xlfn.XLOOKUP(tbl_Invoices[[#This Row],[Customer_ID]], tbl_Customers[Customer_ID], tbl_Customers[Region])</f>
        <v>International</v>
      </c>
      <c r="N372" s="1" t="str" cm="1">
        <f t="array" ref="N372">_xlfn.IFS(
   _xlfn.SINGLE(tbl_Invoices[Plan_ID])="P1","Basic",
   _xlfn.SINGLE(tbl_Invoices[Plan_ID])="P2","Standard",
   _xlfn.SINGLE(tbl_Invoices[Plan_ID])="P3","Premium"
)</f>
        <v>Premium</v>
      </c>
      <c r="O372" s="2">
        <f>IF(tbl_Invoices[[#This Row],[Revenue_Type]]="Churned",0,1)</f>
        <v>1</v>
      </c>
    </row>
    <row r="373" spans="1:15" x14ac:dyDescent="0.25">
      <c r="A373" t="s">
        <v>9185</v>
      </c>
      <c r="B373" t="s">
        <v>1122</v>
      </c>
      <c r="C373" t="s">
        <v>2770</v>
      </c>
      <c r="D373" s="1">
        <v>44252</v>
      </c>
      <c r="E373">
        <v>12</v>
      </c>
      <c r="F373" t="b">
        <v>1</v>
      </c>
      <c r="G373" t="s">
        <v>4540</v>
      </c>
      <c r="H373" t="s">
        <v>2027</v>
      </c>
      <c r="I373" s="1">
        <f>DATE(YEAR(tbl_Invoices[[#This Row],[Invoice_Date]]), MONTH(tbl_Invoices[[#This Row],[Invoice_Date]]), DAY(tbl_Invoices[[#This Row],[Invoice_Date]]))</f>
        <v>44252</v>
      </c>
      <c r="J373">
        <f>YEAR(tbl_Invoices[[#This Row],[Invoice_Date]])</f>
        <v>2021</v>
      </c>
      <c r="K373" s="1">
        <f>_xlfn.XLOOKUP(tbl_Invoices[[#This Row],[Customer_ID]], tbl_Customers[Customer_ID], tbl_Customers[Cohort_Month])</f>
        <v>44408</v>
      </c>
      <c r="L373" s="1" t="str">
        <f ca="1">_xlfn.XLOOKUP(tbl_Invoices[[#This Row],[Customer_ID]], tbl_Customers[Customer_ID], tbl_Customers[Age_Group])</f>
        <v>45–54</v>
      </c>
      <c r="M373" s="1" t="str">
        <f>_xlfn.XLOOKUP(tbl_Invoices[[#This Row],[Customer_ID]], tbl_Customers[Customer_ID], tbl_Customers[Region])</f>
        <v>International</v>
      </c>
      <c r="N373" s="1" t="str" cm="1">
        <f t="array" ref="N373">_xlfn.IFS(
   _xlfn.SINGLE(tbl_Invoices[Plan_ID])="P1","Basic",
   _xlfn.SINGLE(tbl_Invoices[Plan_ID])="P2","Standard",
   _xlfn.SINGLE(tbl_Invoices[Plan_ID])="P3","Premium"
)</f>
        <v>Basic</v>
      </c>
      <c r="O373" s="2">
        <f>IF(tbl_Invoices[[#This Row],[Revenue_Type]]="Churned",0,1)</f>
        <v>1</v>
      </c>
    </row>
    <row r="374" spans="1:15" x14ac:dyDescent="0.25">
      <c r="A374" t="s">
        <v>9214</v>
      </c>
      <c r="B374" t="s">
        <v>1769</v>
      </c>
      <c r="C374" t="s">
        <v>3863</v>
      </c>
      <c r="D374" s="1">
        <v>44252</v>
      </c>
      <c r="E374">
        <v>55</v>
      </c>
      <c r="F374" t="b">
        <v>1</v>
      </c>
      <c r="G374" t="s">
        <v>4547</v>
      </c>
      <c r="H374" t="s">
        <v>2031</v>
      </c>
      <c r="I374" s="1">
        <f>DATE(YEAR(tbl_Invoices[[#This Row],[Invoice_Date]]), MONTH(tbl_Invoices[[#This Row],[Invoice_Date]]), DAY(tbl_Invoices[[#This Row],[Invoice_Date]]))</f>
        <v>44252</v>
      </c>
      <c r="J374">
        <f>YEAR(tbl_Invoices[[#This Row],[Invoice_Date]])</f>
        <v>2021</v>
      </c>
      <c r="K374" s="1">
        <f>_xlfn.XLOOKUP(tbl_Invoices[[#This Row],[Customer_ID]], tbl_Customers[Customer_ID], tbl_Customers[Cohort_Month])</f>
        <v>44255</v>
      </c>
      <c r="L374" s="1" t="str">
        <f ca="1">_xlfn.XLOOKUP(tbl_Invoices[[#This Row],[Customer_ID]], tbl_Customers[Customer_ID], tbl_Customers[Age_Group])</f>
        <v>18–24</v>
      </c>
      <c r="M374" s="1" t="str">
        <f>_xlfn.XLOOKUP(tbl_Invoices[[#This Row],[Customer_ID]], tbl_Customers[Customer_ID], tbl_Customers[Region])</f>
        <v>West</v>
      </c>
      <c r="N374" s="1" t="str" cm="1">
        <f t="array" ref="N374">_xlfn.IFS(
   _xlfn.SINGLE(tbl_Invoices[Plan_ID])="P1","Basic",
   _xlfn.SINGLE(tbl_Invoices[Plan_ID])="P2","Standard",
   _xlfn.SINGLE(tbl_Invoices[Plan_ID])="P3","Premium"
)</f>
        <v>Premium</v>
      </c>
      <c r="O374" s="2">
        <f>IF(tbl_Invoices[[#This Row],[Revenue_Type]]="Churned",0,1)</f>
        <v>1</v>
      </c>
    </row>
    <row r="375" spans="1:15" x14ac:dyDescent="0.25">
      <c r="A375" t="s">
        <v>6043</v>
      </c>
      <c r="B375" t="s">
        <v>1841</v>
      </c>
      <c r="C375" t="s">
        <v>2647</v>
      </c>
      <c r="D375" s="1">
        <v>44252</v>
      </c>
      <c r="E375">
        <v>55</v>
      </c>
      <c r="F375" t="b">
        <v>1</v>
      </c>
      <c r="G375" t="s">
        <v>4547</v>
      </c>
      <c r="H375" t="s">
        <v>2031</v>
      </c>
      <c r="I375" s="1">
        <f>DATE(YEAR(tbl_Invoices[[#This Row],[Invoice_Date]]), MONTH(tbl_Invoices[[#This Row],[Invoice_Date]]), DAY(tbl_Invoices[[#This Row],[Invoice_Date]]))</f>
        <v>44252</v>
      </c>
      <c r="J375">
        <f>YEAR(tbl_Invoices[[#This Row],[Invoice_Date]])</f>
        <v>2021</v>
      </c>
      <c r="K375" s="1">
        <f>_xlfn.XLOOKUP(tbl_Invoices[[#This Row],[Customer_ID]], tbl_Customers[Customer_ID], tbl_Customers[Cohort_Month])</f>
        <v>44804</v>
      </c>
      <c r="L375" s="1" t="str">
        <f ca="1">_xlfn.XLOOKUP(tbl_Invoices[[#This Row],[Customer_ID]], tbl_Customers[Customer_ID], tbl_Customers[Age_Group])</f>
        <v>35–44</v>
      </c>
      <c r="M375" s="1" t="str">
        <f>_xlfn.XLOOKUP(tbl_Invoices[[#This Row],[Customer_ID]], tbl_Customers[Customer_ID], tbl_Customers[Region])</f>
        <v>West</v>
      </c>
      <c r="N375" s="1" t="str" cm="1">
        <f t="array" ref="N375">_xlfn.IFS(
   _xlfn.SINGLE(tbl_Invoices[Plan_ID])="P1","Basic",
   _xlfn.SINGLE(tbl_Invoices[Plan_ID])="P2","Standard",
   _xlfn.SINGLE(tbl_Invoices[Plan_ID])="P3","Premium"
)</f>
        <v>Premium</v>
      </c>
      <c r="O375" s="2">
        <f>IF(tbl_Invoices[[#This Row],[Revenue_Type]]="Churned",0,1)</f>
        <v>1</v>
      </c>
    </row>
    <row r="376" spans="1:15" x14ac:dyDescent="0.25">
      <c r="A376" t="s">
        <v>6977</v>
      </c>
      <c r="B376" t="s">
        <v>1975</v>
      </c>
      <c r="C376" t="s">
        <v>3746</v>
      </c>
      <c r="D376" s="1">
        <v>44252</v>
      </c>
      <c r="E376">
        <v>25</v>
      </c>
      <c r="F376" t="b">
        <v>1</v>
      </c>
      <c r="G376" t="s">
        <v>4545</v>
      </c>
      <c r="H376" t="s">
        <v>2034</v>
      </c>
      <c r="I376" s="1">
        <f>DATE(YEAR(tbl_Invoices[[#This Row],[Invoice_Date]]), MONTH(tbl_Invoices[[#This Row],[Invoice_Date]]), DAY(tbl_Invoices[[#This Row],[Invoice_Date]]))</f>
        <v>44252</v>
      </c>
      <c r="J376">
        <f>YEAR(tbl_Invoices[[#This Row],[Invoice_Date]])</f>
        <v>2021</v>
      </c>
      <c r="K376" s="1">
        <f>_xlfn.XLOOKUP(tbl_Invoices[[#This Row],[Customer_ID]], tbl_Customers[Customer_ID], tbl_Customers[Cohort_Month])</f>
        <v>44742</v>
      </c>
      <c r="L376" s="1" t="str">
        <f ca="1">_xlfn.XLOOKUP(tbl_Invoices[[#This Row],[Customer_ID]], tbl_Customers[Customer_ID], tbl_Customers[Age_Group])</f>
        <v>25–34</v>
      </c>
      <c r="M376" s="1" t="str">
        <f>_xlfn.XLOOKUP(tbl_Invoices[[#This Row],[Customer_ID]], tbl_Customers[Customer_ID], tbl_Customers[Region])</f>
        <v>Midwest</v>
      </c>
      <c r="N376" s="1" t="str" cm="1">
        <f t="array" ref="N376">_xlfn.IFS(
   _xlfn.SINGLE(tbl_Invoices[Plan_ID])="P1","Basic",
   _xlfn.SINGLE(tbl_Invoices[Plan_ID])="P2","Standard",
   _xlfn.SINGLE(tbl_Invoices[Plan_ID])="P3","Premium"
)</f>
        <v>Standard</v>
      </c>
      <c r="O376" s="2">
        <f>IF(tbl_Invoices[[#This Row],[Revenue_Type]]="Churned",0,1)</f>
        <v>0</v>
      </c>
    </row>
    <row r="377" spans="1:15" x14ac:dyDescent="0.25">
      <c r="A377" t="s">
        <v>10420</v>
      </c>
      <c r="B377" t="s">
        <v>231</v>
      </c>
      <c r="C377" t="s">
        <v>3573</v>
      </c>
      <c r="D377" s="1">
        <v>44253</v>
      </c>
      <c r="E377">
        <v>55</v>
      </c>
      <c r="F377" t="b">
        <v>1</v>
      </c>
      <c r="G377" t="s">
        <v>4540</v>
      </c>
      <c r="H377" t="s">
        <v>2031</v>
      </c>
      <c r="I377" s="1">
        <f>DATE(YEAR(tbl_Invoices[[#This Row],[Invoice_Date]]), MONTH(tbl_Invoices[[#This Row],[Invoice_Date]]), DAY(tbl_Invoices[[#This Row],[Invoice_Date]]))</f>
        <v>44253</v>
      </c>
      <c r="J377">
        <f>YEAR(tbl_Invoices[[#This Row],[Invoice_Date]])</f>
        <v>2021</v>
      </c>
      <c r="K377" s="1">
        <f>_xlfn.XLOOKUP(tbl_Invoices[[#This Row],[Customer_ID]], tbl_Customers[Customer_ID], tbl_Customers[Cohort_Month])</f>
        <v>44742</v>
      </c>
      <c r="L377" s="1" t="str">
        <f ca="1">_xlfn.XLOOKUP(tbl_Invoices[[#This Row],[Customer_ID]], tbl_Customers[Customer_ID], tbl_Customers[Age_Group])</f>
        <v>45–54</v>
      </c>
      <c r="M377" s="1" t="str">
        <f>_xlfn.XLOOKUP(tbl_Invoices[[#This Row],[Customer_ID]], tbl_Customers[Customer_ID], tbl_Customers[Region])</f>
        <v>International</v>
      </c>
      <c r="N377" s="1" t="str" cm="1">
        <f t="array" ref="N377">_xlfn.IFS(
   _xlfn.SINGLE(tbl_Invoices[Plan_ID])="P1","Basic",
   _xlfn.SINGLE(tbl_Invoices[Plan_ID])="P2","Standard",
   _xlfn.SINGLE(tbl_Invoices[Plan_ID])="P3","Premium"
)</f>
        <v>Premium</v>
      </c>
      <c r="O377" s="2">
        <f>IF(tbl_Invoices[[#This Row],[Revenue_Type]]="Churned",0,1)</f>
        <v>1</v>
      </c>
    </row>
    <row r="378" spans="1:15" x14ac:dyDescent="0.25">
      <c r="A378" t="s">
        <v>10356</v>
      </c>
      <c r="B378" t="s">
        <v>734</v>
      </c>
      <c r="C378" t="s">
        <v>3123</v>
      </c>
      <c r="D378" s="1">
        <v>44253</v>
      </c>
      <c r="E378">
        <v>12</v>
      </c>
      <c r="F378" t="b">
        <v>1</v>
      </c>
      <c r="G378" t="s">
        <v>4547</v>
      </c>
      <c r="H378" t="s">
        <v>2027</v>
      </c>
      <c r="I378" s="1">
        <f>DATE(YEAR(tbl_Invoices[[#This Row],[Invoice_Date]]), MONTH(tbl_Invoices[[#This Row],[Invoice_Date]]), DAY(tbl_Invoices[[#This Row],[Invoice_Date]]))</f>
        <v>44253</v>
      </c>
      <c r="J378">
        <f>YEAR(tbl_Invoices[[#This Row],[Invoice_Date]])</f>
        <v>2021</v>
      </c>
      <c r="K378" s="1">
        <f>_xlfn.XLOOKUP(tbl_Invoices[[#This Row],[Customer_ID]], tbl_Customers[Customer_ID], tbl_Customers[Cohort_Month])</f>
        <v>44865</v>
      </c>
      <c r="L378" s="1" t="str">
        <f ca="1">_xlfn.XLOOKUP(tbl_Invoices[[#This Row],[Customer_ID]], tbl_Customers[Customer_ID], tbl_Customers[Age_Group])</f>
        <v>45–54</v>
      </c>
      <c r="M378" s="1" t="str">
        <f>_xlfn.XLOOKUP(tbl_Invoices[[#This Row],[Customer_ID]], tbl_Customers[Customer_ID], tbl_Customers[Region])</f>
        <v>South</v>
      </c>
      <c r="N378" s="1" t="str" cm="1">
        <f t="array" ref="N378">_xlfn.IFS(
   _xlfn.SINGLE(tbl_Invoices[Plan_ID])="P1","Basic",
   _xlfn.SINGLE(tbl_Invoices[Plan_ID])="P2","Standard",
   _xlfn.SINGLE(tbl_Invoices[Plan_ID])="P3","Premium"
)</f>
        <v>Basic</v>
      </c>
      <c r="O378" s="2">
        <f>IF(tbl_Invoices[[#This Row],[Revenue_Type]]="Churned",0,1)</f>
        <v>1</v>
      </c>
    </row>
    <row r="379" spans="1:15" x14ac:dyDescent="0.25">
      <c r="A379" t="s">
        <v>4843</v>
      </c>
      <c r="B379" t="s">
        <v>1741</v>
      </c>
      <c r="C379" t="s">
        <v>4054</v>
      </c>
      <c r="D379" s="1">
        <v>44253</v>
      </c>
      <c r="E379">
        <v>55</v>
      </c>
      <c r="F379" t="b">
        <v>1</v>
      </c>
      <c r="G379" t="s">
        <v>4538</v>
      </c>
      <c r="H379" t="s">
        <v>2031</v>
      </c>
      <c r="I379" s="1">
        <f>DATE(YEAR(tbl_Invoices[[#This Row],[Invoice_Date]]), MONTH(tbl_Invoices[[#This Row],[Invoice_Date]]), DAY(tbl_Invoices[[#This Row],[Invoice_Date]]))</f>
        <v>44253</v>
      </c>
      <c r="J379">
        <f>YEAR(tbl_Invoices[[#This Row],[Invoice_Date]])</f>
        <v>2021</v>
      </c>
      <c r="K379" s="1">
        <f>_xlfn.XLOOKUP(tbl_Invoices[[#This Row],[Customer_ID]], tbl_Customers[Customer_ID], tbl_Customers[Cohort_Month])</f>
        <v>44255</v>
      </c>
      <c r="L379" s="1" t="str">
        <f ca="1">_xlfn.XLOOKUP(tbl_Invoices[[#This Row],[Customer_ID]], tbl_Customers[Customer_ID], tbl_Customers[Age_Group])</f>
        <v>55+</v>
      </c>
      <c r="M379" s="1" t="str">
        <f>_xlfn.XLOOKUP(tbl_Invoices[[#This Row],[Customer_ID]], tbl_Customers[Customer_ID], tbl_Customers[Region])</f>
        <v>West</v>
      </c>
      <c r="N379" s="1" t="str" cm="1">
        <f t="array" ref="N379">_xlfn.IFS(
   _xlfn.SINGLE(tbl_Invoices[Plan_ID])="P1","Basic",
   _xlfn.SINGLE(tbl_Invoices[Plan_ID])="P2","Standard",
   _xlfn.SINGLE(tbl_Invoices[Plan_ID])="P3","Premium"
)</f>
        <v>Premium</v>
      </c>
      <c r="O379" s="2">
        <f>IF(tbl_Invoices[[#This Row],[Revenue_Type]]="Churned",0,1)</f>
        <v>1</v>
      </c>
    </row>
    <row r="380" spans="1:15" x14ac:dyDescent="0.25">
      <c r="A380" t="s">
        <v>6073</v>
      </c>
      <c r="B380" t="s">
        <v>2015</v>
      </c>
      <c r="C380" t="s">
        <v>3211</v>
      </c>
      <c r="D380" s="1">
        <v>44253</v>
      </c>
      <c r="E380">
        <v>55</v>
      </c>
      <c r="F380" t="b">
        <v>1</v>
      </c>
      <c r="G380" t="s">
        <v>4540</v>
      </c>
      <c r="H380" t="s">
        <v>2031</v>
      </c>
      <c r="I380" s="1">
        <f>DATE(YEAR(tbl_Invoices[[#This Row],[Invoice_Date]]), MONTH(tbl_Invoices[[#This Row],[Invoice_Date]]), DAY(tbl_Invoices[[#This Row],[Invoice_Date]]))</f>
        <v>44253</v>
      </c>
      <c r="J380">
        <f>YEAR(tbl_Invoices[[#This Row],[Invoice_Date]])</f>
        <v>2021</v>
      </c>
      <c r="K380" s="1">
        <f>_xlfn.XLOOKUP(tbl_Invoices[[#This Row],[Customer_ID]], tbl_Customers[Customer_ID], tbl_Customers[Cohort_Month])</f>
        <v>44561</v>
      </c>
      <c r="L380" s="1" t="str">
        <f ca="1">_xlfn.XLOOKUP(tbl_Invoices[[#This Row],[Customer_ID]], tbl_Customers[Customer_ID], tbl_Customers[Age_Group])</f>
        <v>18–24</v>
      </c>
      <c r="M380" s="1" t="str">
        <f>_xlfn.XLOOKUP(tbl_Invoices[[#This Row],[Customer_ID]], tbl_Customers[Customer_ID], tbl_Customers[Region])</f>
        <v>South</v>
      </c>
      <c r="N380" s="1" t="str" cm="1">
        <f t="array" ref="N380">_xlfn.IFS(
   _xlfn.SINGLE(tbl_Invoices[Plan_ID])="P1","Basic",
   _xlfn.SINGLE(tbl_Invoices[Plan_ID])="P2","Standard",
   _xlfn.SINGLE(tbl_Invoices[Plan_ID])="P3","Premium"
)</f>
        <v>Premium</v>
      </c>
      <c r="O380" s="2">
        <f>IF(tbl_Invoices[[#This Row],[Revenue_Type]]="Churned",0,1)</f>
        <v>1</v>
      </c>
    </row>
    <row r="381" spans="1:15" x14ac:dyDescent="0.25">
      <c r="A381" t="s">
        <v>8891</v>
      </c>
      <c r="B381" t="s">
        <v>142</v>
      </c>
      <c r="C381" t="s">
        <v>4182</v>
      </c>
      <c r="D381" s="1">
        <v>44254</v>
      </c>
      <c r="E381">
        <v>12</v>
      </c>
      <c r="F381" t="b">
        <v>1</v>
      </c>
      <c r="G381" t="s">
        <v>4538</v>
      </c>
      <c r="H381" t="s">
        <v>2027</v>
      </c>
      <c r="I381" s="1">
        <f>DATE(YEAR(tbl_Invoices[[#This Row],[Invoice_Date]]), MONTH(tbl_Invoices[[#This Row],[Invoice_Date]]), DAY(tbl_Invoices[[#This Row],[Invoice_Date]]))</f>
        <v>44254</v>
      </c>
      <c r="J381">
        <f>YEAR(tbl_Invoices[[#This Row],[Invoice_Date]])</f>
        <v>2021</v>
      </c>
      <c r="K381" s="1">
        <f>_xlfn.XLOOKUP(tbl_Invoices[[#This Row],[Customer_ID]], tbl_Customers[Customer_ID], tbl_Customers[Cohort_Month])</f>
        <v>44439</v>
      </c>
      <c r="L381" s="1" t="str">
        <f ca="1">_xlfn.XLOOKUP(tbl_Invoices[[#This Row],[Customer_ID]], tbl_Customers[Customer_ID], tbl_Customers[Age_Group])</f>
        <v>45–54</v>
      </c>
      <c r="M381" s="1" t="str">
        <f>_xlfn.XLOOKUP(tbl_Invoices[[#This Row],[Customer_ID]], tbl_Customers[Customer_ID], tbl_Customers[Region])</f>
        <v>International</v>
      </c>
      <c r="N381" s="1" t="str" cm="1">
        <f t="array" ref="N381">_xlfn.IFS(
   _xlfn.SINGLE(tbl_Invoices[Plan_ID])="P1","Basic",
   _xlfn.SINGLE(tbl_Invoices[Plan_ID])="P2","Standard",
   _xlfn.SINGLE(tbl_Invoices[Plan_ID])="P3","Premium"
)</f>
        <v>Basic</v>
      </c>
      <c r="O381" s="2">
        <f>IF(tbl_Invoices[[#This Row],[Revenue_Type]]="Churned",0,1)</f>
        <v>1</v>
      </c>
    </row>
    <row r="382" spans="1:15" x14ac:dyDescent="0.25">
      <c r="A382" t="s">
        <v>8798</v>
      </c>
      <c r="B382" t="s">
        <v>810</v>
      </c>
      <c r="C382" t="s">
        <v>4343</v>
      </c>
      <c r="D382" s="1">
        <v>44254</v>
      </c>
      <c r="E382">
        <v>55</v>
      </c>
      <c r="F382" t="b">
        <v>1</v>
      </c>
      <c r="G382" t="s">
        <v>4540</v>
      </c>
      <c r="H382" t="s">
        <v>2031</v>
      </c>
      <c r="I382" s="1">
        <f>DATE(YEAR(tbl_Invoices[[#This Row],[Invoice_Date]]), MONTH(tbl_Invoices[[#This Row],[Invoice_Date]]), DAY(tbl_Invoices[[#This Row],[Invoice_Date]]))</f>
        <v>44254</v>
      </c>
      <c r="J382">
        <f>YEAR(tbl_Invoices[[#This Row],[Invoice_Date]])</f>
        <v>2021</v>
      </c>
      <c r="K382" s="1">
        <f>_xlfn.XLOOKUP(tbl_Invoices[[#This Row],[Customer_ID]], tbl_Customers[Customer_ID], tbl_Customers[Cohort_Month])</f>
        <v>44681</v>
      </c>
      <c r="L382" s="1" t="str">
        <f ca="1">_xlfn.XLOOKUP(tbl_Invoices[[#This Row],[Customer_ID]], tbl_Customers[Customer_ID], tbl_Customers[Age_Group])</f>
        <v>45–54</v>
      </c>
      <c r="M382" s="1" t="str">
        <f>_xlfn.XLOOKUP(tbl_Invoices[[#This Row],[Customer_ID]], tbl_Customers[Customer_ID], tbl_Customers[Region])</f>
        <v>International</v>
      </c>
      <c r="N382" s="1" t="str" cm="1">
        <f t="array" ref="N382">_xlfn.IFS(
   _xlfn.SINGLE(tbl_Invoices[Plan_ID])="P1","Basic",
   _xlfn.SINGLE(tbl_Invoices[Plan_ID])="P2","Standard",
   _xlfn.SINGLE(tbl_Invoices[Plan_ID])="P3","Premium"
)</f>
        <v>Premium</v>
      </c>
      <c r="O382" s="2">
        <f>IF(tbl_Invoices[[#This Row],[Revenue_Type]]="Churned",0,1)</f>
        <v>1</v>
      </c>
    </row>
    <row r="383" spans="1:15" x14ac:dyDescent="0.25">
      <c r="A383" t="s">
        <v>6081</v>
      </c>
      <c r="B383" t="s">
        <v>1073</v>
      </c>
      <c r="C383" t="s">
        <v>3522</v>
      </c>
      <c r="D383" s="1">
        <v>44254</v>
      </c>
      <c r="E383">
        <v>12</v>
      </c>
      <c r="F383" t="b">
        <v>1</v>
      </c>
      <c r="G383" t="s">
        <v>4545</v>
      </c>
      <c r="H383" t="s">
        <v>2027</v>
      </c>
      <c r="I383" s="1">
        <f>DATE(YEAR(tbl_Invoices[[#This Row],[Invoice_Date]]), MONTH(tbl_Invoices[[#This Row],[Invoice_Date]]), DAY(tbl_Invoices[[#This Row],[Invoice_Date]]))</f>
        <v>44254</v>
      </c>
      <c r="J383">
        <f>YEAR(tbl_Invoices[[#This Row],[Invoice_Date]])</f>
        <v>2021</v>
      </c>
      <c r="K383" s="1">
        <f>_xlfn.XLOOKUP(tbl_Invoices[[#This Row],[Customer_ID]], tbl_Customers[Customer_ID], tbl_Customers[Cohort_Month])</f>
        <v>44469</v>
      </c>
      <c r="L383" s="1" t="str">
        <f ca="1">_xlfn.XLOOKUP(tbl_Invoices[[#This Row],[Customer_ID]], tbl_Customers[Customer_ID], tbl_Customers[Age_Group])</f>
        <v>35–44</v>
      </c>
      <c r="M383" s="1" t="str">
        <f>_xlfn.XLOOKUP(tbl_Invoices[[#This Row],[Customer_ID]], tbl_Customers[Customer_ID], tbl_Customers[Region])</f>
        <v>East</v>
      </c>
      <c r="N383" s="1" t="str" cm="1">
        <f t="array" ref="N383">_xlfn.IFS(
   _xlfn.SINGLE(tbl_Invoices[Plan_ID])="P1","Basic",
   _xlfn.SINGLE(tbl_Invoices[Plan_ID])="P2","Standard",
   _xlfn.SINGLE(tbl_Invoices[Plan_ID])="P3","Premium"
)</f>
        <v>Basic</v>
      </c>
      <c r="O383" s="2">
        <f>IF(tbl_Invoices[[#This Row],[Revenue_Type]]="Churned",0,1)</f>
        <v>0</v>
      </c>
    </row>
    <row r="384" spans="1:15" x14ac:dyDescent="0.25">
      <c r="A384" t="s">
        <v>8619</v>
      </c>
      <c r="B384" t="s">
        <v>1448</v>
      </c>
      <c r="C384" t="s">
        <v>4406</v>
      </c>
      <c r="D384" s="1">
        <v>44254</v>
      </c>
      <c r="E384">
        <v>12</v>
      </c>
      <c r="F384" t="b">
        <v>1</v>
      </c>
      <c r="G384" t="s">
        <v>4538</v>
      </c>
      <c r="H384" t="s">
        <v>2027</v>
      </c>
      <c r="I384" s="1">
        <f>DATE(YEAR(tbl_Invoices[[#This Row],[Invoice_Date]]), MONTH(tbl_Invoices[[#This Row],[Invoice_Date]]), DAY(tbl_Invoices[[#This Row],[Invoice_Date]]))</f>
        <v>44254</v>
      </c>
      <c r="J384">
        <f>YEAR(tbl_Invoices[[#This Row],[Invoice_Date]])</f>
        <v>2021</v>
      </c>
      <c r="K384" s="1">
        <f>_xlfn.XLOOKUP(tbl_Invoices[[#This Row],[Customer_ID]], tbl_Customers[Customer_ID], tbl_Customers[Cohort_Month])</f>
        <v>44773</v>
      </c>
      <c r="L384" s="1" t="str">
        <f ca="1">_xlfn.XLOOKUP(tbl_Invoices[[#This Row],[Customer_ID]], tbl_Customers[Customer_ID], tbl_Customers[Age_Group])</f>
        <v>25–34</v>
      </c>
      <c r="M384" s="1" t="str">
        <f>_xlfn.XLOOKUP(tbl_Invoices[[#This Row],[Customer_ID]], tbl_Customers[Customer_ID], tbl_Customers[Region])</f>
        <v>West</v>
      </c>
      <c r="N384" s="1" t="str" cm="1">
        <f t="array" ref="N384">_xlfn.IFS(
   _xlfn.SINGLE(tbl_Invoices[Plan_ID])="P1","Basic",
   _xlfn.SINGLE(tbl_Invoices[Plan_ID])="P2","Standard",
   _xlfn.SINGLE(tbl_Invoices[Plan_ID])="P3","Premium"
)</f>
        <v>Basic</v>
      </c>
      <c r="O384" s="2">
        <f>IF(tbl_Invoices[[#This Row],[Revenue_Type]]="Churned",0,1)</f>
        <v>1</v>
      </c>
    </row>
    <row r="385" spans="1:15" x14ac:dyDescent="0.25">
      <c r="A385" t="s">
        <v>7637</v>
      </c>
      <c r="B385" t="s">
        <v>1690</v>
      </c>
      <c r="C385" t="s">
        <v>2180</v>
      </c>
      <c r="D385" s="1">
        <v>44254</v>
      </c>
      <c r="E385">
        <v>12</v>
      </c>
      <c r="F385" t="b">
        <v>1</v>
      </c>
      <c r="G385" t="s">
        <v>4545</v>
      </c>
      <c r="H385" t="s">
        <v>2027</v>
      </c>
      <c r="I385" s="1">
        <f>DATE(YEAR(tbl_Invoices[[#This Row],[Invoice_Date]]), MONTH(tbl_Invoices[[#This Row],[Invoice_Date]]), DAY(tbl_Invoices[[#This Row],[Invoice_Date]]))</f>
        <v>44254</v>
      </c>
      <c r="J385">
        <f>YEAR(tbl_Invoices[[#This Row],[Invoice_Date]])</f>
        <v>2021</v>
      </c>
      <c r="K385" s="1">
        <f>_xlfn.XLOOKUP(tbl_Invoices[[#This Row],[Customer_ID]], tbl_Customers[Customer_ID], tbl_Customers[Cohort_Month])</f>
        <v>44985</v>
      </c>
      <c r="L385" s="1" t="str">
        <f ca="1">_xlfn.XLOOKUP(tbl_Invoices[[#This Row],[Customer_ID]], tbl_Customers[Customer_ID], tbl_Customers[Age_Group])</f>
        <v>45–54</v>
      </c>
      <c r="M385" s="1" t="str">
        <f>_xlfn.XLOOKUP(tbl_Invoices[[#This Row],[Customer_ID]], tbl_Customers[Customer_ID], tbl_Customers[Region])</f>
        <v>South</v>
      </c>
      <c r="N385" s="1" t="str" cm="1">
        <f t="array" ref="N385">_xlfn.IFS(
   _xlfn.SINGLE(tbl_Invoices[Plan_ID])="P1","Basic",
   _xlfn.SINGLE(tbl_Invoices[Plan_ID])="P2","Standard",
   _xlfn.SINGLE(tbl_Invoices[Plan_ID])="P3","Premium"
)</f>
        <v>Basic</v>
      </c>
      <c r="O385" s="2">
        <f>IF(tbl_Invoices[[#This Row],[Revenue_Type]]="Churned",0,1)</f>
        <v>0</v>
      </c>
    </row>
    <row r="386" spans="1:15" x14ac:dyDescent="0.25">
      <c r="A386" t="s">
        <v>9111</v>
      </c>
      <c r="B386" t="s">
        <v>41</v>
      </c>
      <c r="C386" t="s">
        <v>2963</v>
      </c>
      <c r="D386" s="1">
        <v>44255</v>
      </c>
      <c r="E386">
        <v>25</v>
      </c>
      <c r="F386" t="b">
        <v>1</v>
      </c>
      <c r="G386" t="s">
        <v>4549</v>
      </c>
      <c r="H386" t="s">
        <v>2034</v>
      </c>
      <c r="I386" s="1">
        <f>DATE(YEAR(tbl_Invoices[[#This Row],[Invoice_Date]]), MONTH(tbl_Invoices[[#This Row],[Invoice_Date]]), DAY(tbl_Invoices[[#This Row],[Invoice_Date]]))</f>
        <v>44255</v>
      </c>
      <c r="J386">
        <f>YEAR(tbl_Invoices[[#This Row],[Invoice_Date]])</f>
        <v>2021</v>
      </c>
      <c r="K386" s="1">
        <f>_xlfn.XLOOKUP(tbl_Invoices[[#This Row],[Customer_ID]], tbl_Customers[Customer_ID], tbl_Customers[Cohort_Month])</f>
        <v>44834</v>
      </c>
      <c r="L386" s="1" t="str">
        <f ca="1">_xlfn.XLOOKUP(tbl_Invoices[[#This Row],[Customer_ID]], tbl_Customers[Customer_ID], tbl_Customers[Age_Group])</f>
        <v>25–34</v>
      </c>
      <c r="M386" s="1" t="str">
        <f>_xlfn.XLOOKUP(tbl_Invoices[[#This Row],[Customer_ID]], tbl_Customers[Customer_ID], tbl_Customers[Region])</f>
        <v>West</v>
      </c>
      <c r="N386" s="1" t="str" cm="1">
        <f t="array" ref="N386">_xlfn.IFS(
   _xlfn.SINGLE(tbl_Invoices[Plan_ID])="P1","Basic",
   _xlfn.SINGLE(tbl_Invoices[Plan_ID])="P2","Standard",
   _xlfn.SINGLE(tbl_Invoices[Plan_ID])="P3","Premium"
)</f>
        <v>Standard</v>
      </c>
      <c r="O386" s="2">
        <f>IF(tbl_Invoices[[#This Row],[Revenue_Type]]="Churned",0,1)</f>
        <v>1</v>
      </c>
    </row>
    <row r="387" spans="1:15" x14ac:dyDescent="0.25">
      <c r="A387" t="s">
        <v>6594</v>
      </c>
      <c r="B387" t="s">
        <v>102</v>
      </c>
      <c r="C387" t="s">
        <v>3051</v>
      </c>
      <c r="D387" s="1">
        <v>44255</v>
      </c>
      <c r="E387">
        <v>12</v>
      </c>
      <c r="F387" t="b">
        <v>1</v>
      </c>
      <c r="G387" t="s">
        <v>4545</v>
      </c>
      <c r="H387" t="s">
        <v>2027</v>
      </c>
      <c r="I387" s="1">
        <f>DATE(YEAR(tbl_Invoices[[#This Row],[Invoice_Date]]), MONTH(tbl_Invoices[[#This Row],[Invoice_Date]]), DAY(tbl_Invoices[[#This Row],[Invoice_Date]]))</f>
        <v>44255</v>
      </c>
      <c r="J387">
        <f>YEAR(tbl_Invoices[[#This Row],[Invoice_Date]])</f>
        <v>2021</v>
      </c>
      <c r="K387" s="1">
        <f>_xlfn.XLOOKUP(tbl_Invoices[[#This Row],[Customer_ID]], tbl_Customers[Customer_ID], tbl_Customers[Cohort_Month])</f>
        <v>45077</v>
      </c>
      <c r="L387" s="1" t="str">
        <f ca="1">_xlfn.XLOOKUP(tbl_Invoices[[#This Row],[Customer_ID]], tbl_Customers[Customer_ID], tbl_Customers[Age_Group])</f>
        <v>45–54</v>
      </c>
      <c r="M387" s="1" t="str">
        <f>_xlfn.XLOOKUP(tbl_Invoices[[#This Row],[Customer_ID]], tbl_Customers[Customer_ID], tbl_Customers[Region])</f>
        <v>East</v>
      </c>
      <c r="N387" s="1" t="str" cm="1">
        <f t="array" ref="N387">_xlfn.IFS(
   _xlfn.SINGLE(tbl_Invoices[Plan_ID])="P1","Basic",
   _xlfn.SINGLE(tbl_Invoices[Plan_ID])="P2","Standard",
   _xlfn.SINGLE(tbl_Invoices[Plan_ID])="P3","Premium"
)</f>
        <v>Basic</v>
      </c>
      <c r="O387" s="2">
        <f>IF(tbl_Invoices[[#This Row],[Revenue_Type]]="Churned",0,1)</f>
        <v>0</v>
      </c>
    </row>
    <row r="388" spans="1:15" x14ac:dyDescent="0.25">
      <c r="A388" t="s">
        <v>8482</v>
      </c>
      <c r="B388" t="s">
        <v>482</v>
      </c>
      <c r="C388" t="s">
        <v>3176</v>
      </c>
      <c r="D388" s="1">
        <v>44255</v>
      </c>
      <c r="E388">
        <v>12</v>
      </c>
      <c r="F388" t="b">
        <v>1</v>
      </c>
      <c r="G388" t="s">
        <v>4549</v>
      </c>
      <c r="H388" t="s">
        <v>2027</v>
      </c>
      <c r="I388" s="1">
        <f>DATE(YEAR(tbl_Invoices[[#This Row],[Invoice_Date]]), MONTH(tbl_Invoices[[#This Row],[Invoice_Date]]), DAY(tbl_Invoices[[#This Row],[Invoice_Date]]))</f>
        <v>44255</v>
      </c>
      <c r="J388">
        <f>YEAR(tbl_Invoices[[#This Row],[Invoice_Date]])</f>
        <v>2021</v>
      </c>
      <c r="K388" s="1">
        <f>_xlfn.XLOOKUP(tbl_Invoices[[#This Row],[Customer_ID]], tbl_Customers[Customer_ID], tbl_Customers[Cohort_Month])</f>
        <v>44469</v>
      </c>
      <c r="L388" s="1" t="str">
        <f ca="1">_xlfn.XLOOKUP(tbl_Invoices[[#This Row],[Customer_ID]], tbl_Customers[Customer_ID], tbl_Customers[Age_Group])</f>
        <v>35–44</v>
      </c>
      <c r="M388" s="1" t="str">
        <f>_xlfn.XLOOKUP(tbl_Invoices[[#This Row],[Customer_ID]], tbl_Customers[Customer_ID], tbl_Customers[Region])</f>
        <v>Midwest</v>
      </c>
      <c r="N388" s="1" t="str" cm="1">
        <f t="array" ref="N388">_xlfn.IFS(
   _xlfn.SINGLE(tbl_Invoices[Plan_ID])="P1","Basic",
   _xlfn.SINGLE(tbl_Invoices[Plan_ID])="P2","Standard",
   _xlfn.SINGLE(tbl_Invoices[Plan_ID])="P3","Premium"
)</f>
        <v>Basic</v>
      </c>
      <c r="O388" s="2">
        <f>IF(tbl_Invoices[[#This Row],[Revenue_Type]]="Churned",0,1)</f>
        <v>1</v>
      </c>
    </row>
    <row r="389" spans="1:15" x14ac:dyDescent="0.25">
      <c r="A389" t="s">
        <v>7307</v>
      </c>
      <c r="B389" t="s">
        <v>1088</v>
      </c>
      <c r="C389" t="s">
        <v>2631</v>
      </c>
      <c r="D389" s="1">
        <v>44255</v>
      </c>
      <c r="E389">
        <v>55</v>
      </c>
      <c r="F389" t="b">
        <v>1</v>
      </c>
      <c r="G389" t="s">
        <v>4540</v>
      </c>
      <c r="H389" t="s">
        <v>2031</v>
      </c>
      <c r="I389" s="1">
        <f>DATE(YEAR(tbl_Invoices[[#This Row],[Invoice_Date]]), MONTH(tbl_Invoices[[#This Row],[Invoice_Date]]), DAY(tbl_Invoices[[#This Row],[Invoice_Date]]))</f>
        <v>44255</v>
      </c>
      <c r="J389">
        <f>YEAR(tbl_Invoices[[#This Row],[Invoice_Date]])</f>
        <v>2021</v>
      </c>
      <c r="K389" s="1">
        <f>_xlfn.XLOOKUP(tbl_Invoices[[#This Row],[Customer_ID]], tbl_Customers[Customer_ID], tbl_Customers[Cohort_Month])</f>
        <v>44316</v>
      </c>
      <c r="L389" s="1" t="str">
        <f ca="1">_xlfn.XLOOKUP(tbl_Invoices[[#This Row],[Customer_ID]], tbl_Customers[Customer_ID], tbl_Customers[Age_Group])</f>
        <v>25–34</v>
      </c>
      <c r="M389" s="1" t="str">
        <f>_xlfn.XLOOKUP(tbl_Invoices[[#This Row],[Customer_ID]], tbl_Customers[Customer_ID], tbl_Customers[Region])</f>
        <v>West</v>
      </c>
      <c r="N389" s="1" t="str" cm="1">
        <f t="array" ref="N389">_xlfn.IFS(
   _xlfn.SINGLE(tbl_Invoices[Plan_ID])="P1","Basic",
   _xlfn.SINGLE(tbl_Invoices[Plan_ID])="P2","Standard",
   _xlfn.SINGLE(tbl_Invoices[Plan_ID])="P3","Premium"
)</f>
        <v>Premium</v>
      </c>
      <c r="O389" s="2">
        <f>IF(tbl_Invoices[[#This Row],[Revenue_Type]]="Churned",0,1)</f>
        <v>1</v>
      </c>
    </row>
    <row r="390" spans="1:15" x14ac:dyDescent="0.25">
      <c r="A390" t="s">
        <v>7993</v>
      </c>
      <c r="B390" t="s">
        <v>1710</v>
      </c>
      <c r="C390" t="s">
        <v>4187</v>
      </c>
      <c r="D390" s="1">
        <v>44255</v>
      </c>
      <c r="E390">
        <v>12</v>
      </c>
      <c r="F390" t="b">
        <v>1</v>
      </c>
      <c r="G390" t="s">
        <v>4545</v>
      </c>
      <c r="H390" t="s">
        <v>2027</v>
      </c>
      <c r="I390" s="1">
        <f>DATE(YEAR(tbl_Invoices[[#This Row],[Invoice_Date]]), MONTH(tbl_Invoices[[#This Row],[Invoice_Date]]), DAY(tbl_Invoices[[#This Row],[Invoice_Date]]))</f>
        <v>44255</v>
      </c>
      <c r="J390">
        <f>YEAR(tbl_Invoices[[#This Row],[Invoice_Date]])</f>
        <v>2021</v>
      </c>
      <c r="K390" s="1">
        <f>_xlfn.XLOOKUP(tbl_Invoices[[#This Row],[Customer_ID]], tbl_Customers[Customer_ID], tbl_Customers[Cohort_Month])</f>
        <v>44895</v>
      </c>
      <c r="L390" s="1" t="str">
        <f ca="1">_xlfn.XLOOKUP(tbl_Invoices[[#This Row],[Customer_ID]], tbl_Customers[Customer_ID], tbl_Customers[Age_Group])</f>
        <v>55+</v>
      </c>
      <c r="M390" s="1" t="str">
        <f>_xlfn.XLOOKUP(tbl_Invoices[[#This Row],[Customer_ID]], tbl_Customers[Customer_ID], tbl_Customers[Region])</f>
        <v>Midwest</v>
      </c>
      <c r="N390" s="1" t="str" cm="1">
        <f t="array" ref="N390">_xlfn.IFS(
   _xlfn.SINGLE(tbl_Invoices[Plan_ID])="P1","Basic",
   _xlfn.SINGLE(tbl_Invoices[Plan_ID])="P2","Standard",
   _xlfn.SINGLE(tbl_Invoices[Plan_ID])="P3","Premium"
)</f>
        <v>Basic</v>
      </c>
      <c r="O390" s="2">
        <f>IF(tbl_Invoices[[#This Row],[Revenue_Type]]="Churned",0,1)</f>
        <v>0</v>
      </c>
    </row>
    <row r="391" spans="1:15" x14ac:dyDescent="0.25">
      <c r="A391" t="s">
        <v>8087</v>
      </c>
      <c r="B391" t="s">
        <v>1812</v>
      </c>
      <c r="C391" t="s">
        <v>2302</v>
      </c>
      <c r="D391" s="1">
        <v>44255</v>
      </c>
      <c r="E391">
        <v>55</v>
      </c>
      <c r="F391" t="b">
        <v>1</v>
      </c>
      <c r="G391" t="s">
        <v>4538</v>
      </c>
      <c r="H391" t="s">
        <v>2031</v>
      </c>
      <c r="I391" s="1">
        <f>DATE(YEAR(tbl_Invoices[[#This Row],[Invoice_Date]]), MONTH(tbl_Invoices[[#This Row],[Invoice_Date]]), DAY(tbl_Invoices[[#This Row],[Invoice_Date]]))</f>
        <v>44255</v>
      </c>
      <c r="J391">
        <f>YEAR(tbl_Invoices[[#This Row],[Invoice_Date]])</f>
        <v>2021</v>
      </c>
      <c r="K391" s="1">
        <f>_xlfn.XLOOKUP(tbl_Invoices[[#This Row],[Customer_ID]], tbl_Customers[Customer_ID], tbl_Customers[Cohort_Month])</f>
        <v>44804</v>
      </c>
      <c r="L391" s="1" t="str">
        <f ca="1">_xlfn.XLOOKUP(tbl_Invoices[[#This Row],[Customer_ID]], tbl_Customers[Customer_ID], tbl_Customers[Age_Group])</f>
        <v>35–44</v>
      </c>
      <c r="M391" s="1" t="str">
        <f>_xlfn.XLOOKUP(tbl_Invoices[[#This Row],[Customer_ID]], tbl_Customers[Customer_ID], tbl_Customers[Region])</f>
        <v>South</v>
      </c>
      <c r="N391" s="1" t="str" cm="1">
        <f t="array" ref="N391">_xlfn.IFS(
   _xlfn.SINGLE(tbl_Invoices[Plan_ID])="P1","Basic",
   _xlfn.SINGLE(tbl_Invoices[Plan_ID])="P2","Standard",
   _xlfn.SINGLE(tbl_Invoices[Plan_ID])="P3","Premium"
)</f>
        <v>Premium</v>
      </c>
      <c r="O391" s="2">
        <f>IF(tbl_Invoices[[#This Row],[Revenue_Type]]="Churned",0,1)</f>
        <v>1</v>
      </c>
    </row>
    <row r="392" spans="1:15" x14ac:dyDescent="0.25">
      <c r="A392" t="s">
        <v>6170</v>
      </c>
      <c r="B392" t="s">
        <v>1909</v>
      </c>
      <c r="C392" t="s">
        <v>2677</v>
      </c>
      <c r="D392" s="1">
        <v>44255</v>
      </c>
      <c r="E392">
        <v>12</v>
      </c>
      <c r="F392" t="b">
        <v>1</v>
      </c>
      <c r="G392" t="s">
        <v>4540</v>
      </c>
      <c r="H392" t="s">
        <v>2027</v>
      </c>
      <c r="I392" s="1">
        <f>DATE(YEAR(tbl_Invoices[[#This Row],[Invoice_Date]]), MONTH(tbl_Invoices[[#This Row],[Invoice_Date]]), DAY(tbl_Invoices[[#This Row],[Invoice_Date]]))</f>
        <v>44255</v>
      </c>
      <c r="J392">
        <f>YEAR(tbl_Invoices[[#This Row],[Invoice_Date]])</f>
        <v>2021</v>
      </c>
      <c r="K392" s="1">
        <f>_xlfn.XLOOKUP(tbl_Invoices[[#This Row],[Customer_ID]], tbl_Customers[Customer_ID], tbl_Customers[Cohort_Month])</f>
        <v>44926</v>
      </c>
      <c r="L392" s="1" t="str">
        <f ca="1">_xlfn.XLOOKUP(tbl_Invoices[[#This Row],[Customer_ID]], tbl_Customers[Customer_ID], tbl_Customers[Age_Group])</f>
        <v>35–44</v>
      </c>
      <c r="M392" s="1" t="str">
        <f>_xlfn.XLOOKUP(tbl_Invoices[[#This Row],[Customer_ID]], tbl_Customers[Customer_ID], tbl_Customers[Region])</f>
        <v>East</v>
      </c>
      <c r="N392" s="1" t="str" cm="1">
        <f t="array" ref="N392">_xlfn.IFS(
   _xlfn.SINGLE(tbl_Invoices[Plan_ID])="P1","Basic",
   _xlfn.SINGLE(tbl_Invoices[Plan_ID])="P2","Standard",
   _xlfn.SINGLE(tbl_Invoices[Plan_ID])="P3","Premium"
)</f>
        <v>Basic</v>
      </c>
      <c r="O392" s="2">
        <f>IF(tbl_Invoices[[#This Row],[Revenue_Type]]="Churned",0,1)</f>
        <v>1</v>
      </c>
    </row>
    <row r="393" spans="1:15" x14ac:dyDescent="0.25">
      <c r="A393" t="s">
        <v>5714</v>
      </c>
      <c r="B393" t="s">
        <v>1141</v>
      </c>
      <c r="C393" t="s">
        <v>4099</v>
      </c>
      <c r="D393" s="1">
        <v>44256</v>
      </c>
      <c r="E393">
        <v>12</v>
      </c>
      <c r="F393" t="b">
        <v>1</v>
      </c>
      <c r="G393" t="s">
        <v>4549</v>
      </c>
      <c r="H393" t="s">
        <v>2027</v>
      </c>
      <c r="I393" s="1">
        <f>DATE(YEAR(tbl_Invoices[[#This Row],[Invoice_Date]]), MONTH(tbl_Invoices[[#This Row],[Invoice_Date]]), DAY(tbl_Invoices[[#This Row],[Invoice_Date]]))</f>
        <v>44256</v>
      </c>
      <c r="J393">
        <f>YEAR(tbl_Invoices[[#This Row],[Invoice_Date]])</f>
        <v>2021</v>
      </c>
      <c r="K393" s="1">
        <f>_xlfn.XLOOKUP(tbl_Invoices[[#This Row],[Customer_ID]], tbl_Customers[Customer_ID], tbl_Customers[Cohort_Month])</f>
        <v>44530</v>
      </c>
      <c r="L393" s="1" t="str">
        <f ca="1">_xlfn.XLOOKUP(tbl_Invoices[[#This Row],[Customer_ID]], tbl_Customers[Customer_ID], tbl_Customers[Age_Group])</f>
        <v>35–44</v>
      </c>
      <c r="M393" s="1" t="str">
        <f>_xlfn.XLOOKUP(tbl_Invoices[[#This Row],[Customer_ID]], tbl_Customers[Customer_ID], tbl_Customers[Region])</f>
        <v>Midwest</v>
      </c>
      <c r="N393" s="1" t="str" cm="1">
        <f t="array" ref="N393">_xlfn.IFS(
   _xlfn.SINGLE(tbl_Invoices[Plan_ID])="P1","Basic",
   _xlfn.SINGLE(tbl_Invoices[Plan_ID])="P2","Standard",
   _xlfn.SINGLE(tbl_Invoices[Plan_ID])="P3","Premium"
)</f>
        <v>Basic</v>
      </c>
      <c r="O393" s="2">
        <f>IF(tbl_Invoices[[#This Row],[Revenue_Type]]="Churned",0,1)</f>
        <v>1</v>
      </c>
    </row>
    <row r="394" spans="1:15" x14ac:dyDescent="0.25">
      <c r="A394" t="s">
        <v>5345</v>
      </c>
      <c r="B394" t="s">
        <v>1235</v>
      </c>
      <c r="C394" t="s">
        <v>2990</v>
      </c>
      <c r="D394" s="1">
        <v>44256</v>
      </c>
      <c r="E394">
        <v>25</v>
      </c>
      <c r="F394" t="b">
        <v>1</v>
      </c>
      <c r="G394" t="s">
        <v>4540</v>
      </c>
      <c r="H394" t="s">
        <v>2034</v>
      </c>
      <c r="I394" s="1">
        <f>DATE(YEAR(tbl_Invoices[[#This Row],[Invoice_Date]]), MONTH(tbl_Invoices[[#This Row],[Invoice_Date]]), DAY(tbl_Invoices[[#This Row],[Invoice_Date]]))</f>
        <v>44256</v>
      </c>
      <c r="J394">
        <f>YEAR(tbl_Invoices[[#This Row],[Invoice_Date]])</f>
        <v>2021</v>
      </c>
      <c r="K394" s="1">
        <f>_xlfn.XLOOKUP(tbl_Invoices[[#This Row],[Customer_ID]], tbl_Customers[Customer_ID], tbl_Customers[Cohort_Month])</f>
        <v>44500</v>
      </c>
      <c r="L394" s="1" t="str">
        <f ca="1">_xlfn.XLOOKUP(tbl_Invoices[[#This Row],[Customer_ID]], tbl_Customers[Customer_ID], tbl_Customers[Age_Group])</f>
        <v>35–44</v>
      </c>
      <c r="M394" s="1" t="str">
        <f>_xlfn.XLOOKUP(tbl_Invoices[[#This Row],[Customer_ID]], tbl_Customers[Customer_ID], tbl_Customers[Region])</f>
        <v>South</v>
      </c>
      <c r="N394" s="1" t="str" cm="1">
        <f t="array" ref="N394">_xlfn.IFS(
   _xlfn.SINGLE(tbl_Invoices[Plan_ID])="P1","Basic",
   _xlfn.SINGLE(tbl_Invoices[Plan_ID])="P2","Standard",
   _xlfn.SINGLE(tbl_Invoices[Plan_ID])="P3","Premium"
)</f>
        <v>Standard</v>
      </c>
      <c r="O394" s="2">
        <f>IF(tbl_Invoices[[#This Row],[Revenue_Type]]="Churned",0,1)</f>
        <v>1</v>
      </c>
    </row>
    <row r="395" spans="1:15" x14ac:dyDescent="0.25">
      <c r="A395" t="s">
        <v>7125</v>
      </c>
      <c r="B395" t="s">
        <v>1408</v>
      </c>
      <c r="C395" t="s">
        <v>4317</v>
      </c>
      <c r="D395" s="1">
        <v>44256</v>
      </c>
      <c r="E395">
        <v>55</v>
      </c>
      <c r="F395" t="b">
        <v>1</v>
      </c>
      <c r="G395" t="s">
        <v>4545</v>
      </c>
      <c r="H395" t="s">
        <v>2031</v>
      </c>
      <c r="I395" s="1">
        <f>DATE(YEAR(tbl_Invoices[[#This Row],[Invoice_Date]]), MONTH(tbl_Invoices[[#This Row],[Invoice_Date]]), DAY(tbl_Invoices[[#This Row],[Invoice_Date]]))</f>
        <v>44256</v>
      </c>
      <c r="J395">
        <f>YEAR(tbl_Invoices[[#This Row],[Invoice_Date]])</f>
        <v>2021</v>
      </c>
      <c r="K395" s="1">
        <f>_xlfn.XLOOKUP(tbl_Invoices[[#This Row],[Customer_ID]], tbl_Customers[Customer_ID], tbl_Customers[Cohort_Month])</f>
        <v>44681</v>
      </c>
      <c r="L395" s="1" t="str">
        <f ca="1">_xlfn.XLOOKUP(tbl_Invoices[[#This Row],[Customer_ID]], tbl_Customers[Customer_ID], tbl_Customers[Age_Group])</f>
        <v>45–54</v>
      </c>
      <c r="M395" s="1" t="str">
        <f>_xlfn.XLOOKUP(tbl_Invoices[[#This Row],[Customer_ID]], tbl_Customers[Customer_ID], tbl_Customers[Region])</f>
        <v>South</v>
      </c>
      <c r="N395" s="1" t="str" cm="1">
        <f t="array" ref="N395">_xlfn.IFS(
   _xlfn.SINGLE(tbl_Invoices[Plan_ID])="P1","Basic",
   _xlfn.SINGLE(tbl_Invoices[Plan_ID])="P2","Standard",
   _xlfn.SINGLE(tbl_Invoices[Plan_ID])="P3","Premium"
)</f>
        <v>Premium</v>
      </c>
      <c r="O395" s="2">
        <f>IF(tbl_Invoices[[#This Row],[Revenue_Type]]="Churned",0,1)</f>
        <v>0</v>
      </c>
    </row>
    <row r="396" spans="1:15" x14ac:dyDescent="0.25">
      <c r="A396" t="s">
        <v>4664</v>
      </c>
      <c r="B396" t="s">
        <v>650</v>
      </c>
      <c r="C396" t="s">
        <v>2897</v>
      </c>
      <c r="D396" s="1">
        <v>44257</v>
      </c>
      <c r="E396">
        <v>12</v>
      </c>
      <c r="F396" t="b">
        <v>1</v>
      </c>
      <c r="G396" t="s">
        <v>4538</v>
      </c>
      <c r="H396" t="s">
        <v>2027</v>
      </c>
      <c r="I396" s="1">
        <f>DATE(YEAR(tbl_Invoices[[#This Row],[Invoice_Date]]), MONTH(tbl_Invoices[[#This Row],[Invoice_Date]]), DAY(tbl_Invoices[[#This Row],[Invoice_Date]]))</f>
        <v>44257</v>
      </c>
      <c r="J396">
        <f>YEAR(tbl_Invoices[[#This Row],[Invoice_Date]])</f>
        <v>2021</v>
      </c>
      <c r="K396" s="1">
        <f>_xlfn.XLOOKUP(tbl_Invoices[[#This Row],[Customer_ID]], tbl_Customers[Customer_ID], tbl_Customers[Cohort_Month])</f>
        <v>45016</v>
      </c>
      <c r="L396" s="1" t="str">
        <f ca="1">_xlfn.XLOOKUP(tbl_Invoices[[#This Row],[Customer_ID]], tbl_Customers[Customer_ID], tbl_Customers[Age_Group])</f>
        <v>35–44</v>
      </c>
      <c r="M396" s="1" t="str">
        <f>_xlfn.XLOOKUP(tbl_Invoices[[#This Row],[Customer_ID]], tbl_Customers[Customer_ID], tbl_Customers[Region])</f>
        <v>Midwest</v>
      </c>
      <c r="N396" s="1" t="str" cm="1">
        <f t="array" ref="N396">_xlfn.IFS(
   _xlfn.SINGLE(tbl_Invoices[Plan_ID])="P1","Basic",
   _xlfn.SINGLE(tbl_Invoices[Plan_ID])="P2","Standard",
   _xlfn.SINGLE(tbl_Invoices[Plan_ID])="P3","Premium"
)</f>
        <v>Basic</v>
      </c>
      <c r="O396" s="2">
        <f>IF(tbl_Invoices[[#This Row],[Revenue_Type]]="Churned",0,1)</f>
        <v>1</v>
      </c>
    </row>
    <row r="397" spans="1:15" x14ac:dyDescent="0.25">
      <c r="A397" t="s">
        <v>7545</v>
      </c>
      <c r="B397" t="s">
        <v>756</v>
      </c>
      <c r="C397" t="s">
        <v>2201</v>
      </c>
      <c r="D397" s="1">
        <v>44257</v>
      </c>
      <c r="E397">
        <v>25</v>
      </c>
      <c r="F397" t="b">
        <v>1</v>
      </c>
      <c r="G397" t="s">
        <v>4538</v>
      </c>
      <c r="H397" t="s">
        <v>2034</v>
      </c>
      <c r="I397" s="1">
        <f>DATE(YEAR(tbl_Invoices[[#This Row],[Invoice_Date]]), MONTH(tbl_Invoices[[#This Row],[Invoice_Date]]), DAY(tbl_Invoices[[#This Row],[Invoice_Date]]))</f>
        <v>44257</v>
      </c>
      <c r="J397">
        <f>YEAR(tbl_Invoices[[#This Row],[Invoice_Date]])</f>
        <v>2021</v>
      </c>
      <c r="K397" s="1">
        <f>_xlfn.XLOOKUP(tbl_Invoices[[#This Row],[Customer_ID]], tbl_Customers[Customer_ID], tbl_Customers[Cohort_Month])</f>
        <v>44651</v>
      </c>
      <c r="L397" s="1" t="str">
        <f ca="1">_xlfn.XLOOKUP(tbl_Invoices[[#This Row],[Customer_ID]], tbl_Customers[Customer_ID], tbl_Customers[Age_Group])</f>
        <v>35–44</v>
      </c>
      <c r="M397" s="1" t="str">
        <f>_xlfn.XLOOKUP(tbl_Invoices[[#This Row],[Customer_ID]], tbl_Customers[Customer_ID], tbl_Customers[Region])</f>
        <v>West</v>
      </c>
      <c r="N397" s="1" t="str" cm="1">
        <f t="array" ref="N397">_xlfn.IFS(
   _xlfn.SINGLE(tbl_Invoices[Plan_ID])="P1","Basic",
   _xlfn.SINGLE(tbl_Invoices[Plan_ID])="P2","Standard",
   _xlfn.SINGLE(tbl_Invoices[Plan_ID])="P3","Premium"
)</f>
        <v>Standard</v>
      </c>
      <c r="O397" s="2">
        <f>IF(tbl_Invoices[[#This Row],[Revenue_Type]]="Churned",0,1)</f>
        <v>1</v>
      </c>
    </row>
    <row r="398" spans="1:15" x14ac:dyDescent="0.25">
      <c r="A398" t="s">
        <v>7238</v>
      </c>
      <c r="B398" t="s">
        <v>1738</v>
      </c>
      <c r="C398" t="s">
        <v>4053</v>
      </c>
      <c r="D398" s="1">
        <v>44257</v>
      </c>
      <c r="E398">
        <v>25</v>
      </c>
      <c r="F398" t="b">
        <v>1</v>
      </c>
      <c r="G398" t="s">
        <v>4549</v>
      </c>
      <c r="H398" t="s">
        <v>2034</v>
      </c>
      <c r="I398" s="1">
        <f>DATE(YEAR(tbl_Invoices[[#This Row],[Invoice_Date]]), MONTH(tbl_Invoices[[#This Row],[Invoice_Date]]), DAY(tbl_Invoices[[#This Row],[Invoice_Date]]))</f>
        <v>44257</v>
      </c>
      <c r="J398">
        <f>YEAR(tbl_Invoices[[#This Row],[Invoice_Date]])</f>
        <v>2021</v>
      </c>
      <c r="K398" s="1">
        <f>_xlfn.XLOOKUP(tbl_Invoices[[#This Row],[Customer_ID]], tbl_Customers[Customer_ID], tbl_Customers[Cohort_Month])</f>
        <v>44316</v>
      </c>
      <c r="L398" s="1" t="str">
        <f ca="1">_xlfn.XLOOKUP(tbl_Invoices[[#This Row],[Customer_ID]], tbl_Customers[Customer_ID], tbl_Customers[Age_Group])</f>
        <v>35–44</v>
      </c>
      <c r="M398" s="1" t="str">
        <f>_xlfn.XLOOKUP(tbl_Invoices[[#This Row],[Customer_ID]], tbl_Customers[Customer_ID], tbl_Customers[Region])</f>
        <v>International</v>
      </c>
      <c r="N398" s="1" t="str" cm="1">
        <f t="array" ref="N398">_xlfn.IFS(
   _xlfn.SINGLE(tbl_Invoices[Plan_ID])="P1","Basic",
   _xlfn.SINGLE(tbl_Invoices[Plan_ID])="P2","Standard",
   _xlfn.SINGLE(tbl_Invoices[Plan_ID])="P3","Premium"
)</f>
        <v>Standard</v>
      </c>
      <c r="O398" s="2">
        <f>IF(tbl_Invoices[[#This Row],[Revenue_Type]]="Churned",0,1)</f>
        <v>1</v>
      </c>
    </row>
    <row r="399" spans="1:15" x14ac:dyDescent="0.25">
      <c r="A399" t="s">
        <v>5708</v>
      </c>
      <c r="B399" t="s">
        <v>1825</v>
      </c>
      <c r="C399" t="s">
        <v>4361</v>
      </c>
      <c r="D399" s="1">
        <v>44257</v>
      </c>
      <c r="E399">
        <v>55</v>
      </c>
      <c r="F399" t="b">
        <v>1</v>
      </c>
      <c r="G399" t="s">
        <v>4545</v>
      </c>
      <c r="H399" t="s">
        <v>2031</v>
      </c>
      <c r="I399" s="1">
        <f>DATE(YEAR(tbl_Invoices[[#This Row],[Invoice_Date]]), MONTH(tbl_Invoices[[#This Row],[Invoice_Date]]), DAY(tbl_Invoices[[#This Row],[Invoice_Date]]))</f>
        <v>44257</v>
      </c>
      <c r="J399">
        <f>YEAR(tbl_Invoices[[#This Row],[Invoice_Date]])</f>
        <v>2021</v>
      </c>
      <c r="K399" s="1">
        <f>_xlfn.XLOOKUP(tbl_Invoices[[#This Row],[Customer_ID]], tbl_Customers[Customer_ID], tbl_Customers[Cohort_Month])</f>
        <v>44347</v>
      </c>
      <c r="L399" s="1" t="str">
        <f ca="1">_xlfn.XLOOKUP(tbl_Invoices[[#This Row],[Customer_ID]], tbl_Customers[Customer_ID], tbl_Customers[Age_Group])</f>
        <v>45–54</v>
      </c>
      <c r="M399" s="1" t="str">
        <f>_xlfn.XLOOKUP(tbl_Invoices[[#This Row],[Customer_ID]], tbl_Customers[Customer_ID], tbl_Customers[Region])</f>
        <v>Midwest</v>
      </c>
      <c r="N399" s="1" t="str" cm="1">
        <f t="array" ref="N399">_xlfn.IFS(
   _xlfn.SINGLE(tbl_Invoices[Plan_ID])="P1","Basic",
   _xlfn.SINGLE(tbl_Invoices[Plan_ID])="P2","Standard",
   _xlfn.SINGLE(tbl_Invoices[Plan_ID])="P3","Premium"
)</f>
        <v>Premium</v>
      </c>
      <c r="O399" s="2">
        <f>IF(tbl_Invoices[[#This Row],[Revenue_Type]]="Churned",0,1)</f>
        <v>0</v>
      </c>
    </row>
    <row r="400" spans="1:15" x14ac:dyDescent="0.25">
      <c r="A400" t="s">
        <v>8856</v>
      </c>
      <c r="B400" t="s">
        <v>210</v>
      </c>
      <c r="C400" t="s">
        <v>4030</v>
      </c>
      <c r="D400" s="1">
        <v>44258</v>
      </c>
      <c r="E400">
        <v>55</v>
      </c>
      <c r="F400" t="b">
        <v>1</v>
      </c>
      <c r="G400" t="s">
        <v>4538</v>
      </c>
      <c r="H400" t="s">
        <v>2031</v>
      </c>
      <c r="I400" s="1">
        <f>DATE(YEAR(tbl_Invoices[[#This Row],[Invoice_Date]]), MONTH(tbl_Invoices[[#This Row],[Invoice_Date]]), DAY(tbl_Invoices[[#This Row],[Invoice_Date]]))</f>
        <v>44258</v>
      </c>
      <c r="J400">
        <f>YEAR(tbl_Invoices[[#This Row],[Invoice_Date]])</f>
        <v>2021</v>
      </c>
      <c r="K400" s="1">
        <f>_xlfn.XLOOKUP(tbl_Invoices[[#This Row],[Customer_ID]], tbl_Customers[Customer_ID], tbl_Customers[Cohort_Month])</f>
        <v>44561</v>
      </c>
      <c r="L400" s="1" t="str">
        <f ca="1">_xlfn.XLOOKUP(tbl_Invoices[[#This Row],[Customer_ID]], tbl_Customers[Customer_ID], tbl_Customers[Age_Group])</f>
        <v>35–44</v>
      </c>
      <c r="M400" s="1" t="str">
        <f>_xlfn.XLOOKUP(tbl_Invoices[[#This Row],[Customer_ID]], tbl_Customers[Customer_ID], tbl_Customers[Region])</f>
        <v>International</v>
      </c>
      <c r="N400" s="1" t="str" cm="1">
        <f t="array" ref="N400">_xlfn.IFS(
   _xlfn.SINGLE(tbl_Invoices[Plan_ID])="P1","Basic",
   _xlfn.SINGLE(tbl_Invoices[Plan_ID])="P2","Standard",
   _xlfn.SINGLE(tbl_Invoices[Plan_ID])="P3","Premium"
)</f>
        <v>Premium</v>
      </c>
      <c r="O400" s="2">
        <f>IF(tbl_Invoices[[#This Row],[Revenue_Type]]="Churned",0,1)</f>
        <v>1</v>
      </c>
    </row>
    <row r="401" spans="1:15" x14ac:dyDescent="0.25">
      <c r="A401" t="s">
        <v>6936</v>
      </c>
      <c r="B401" t="s">
        <v>243</v>
      </c>
      <c r="C401" t="s">
        <v>2751</v>
      </c>
      <c r="D401" s="1">
        <v>44258</v>
      </c>
      <c r="E401">
        <v>55</v>
      </c>
      <c r="F401" t="b">
        <v>1</v>
      </c>
      <c r="G401" t="s">
        <v>4545</v>
      </c>
      <c r="H401" t="s">
        <v>2031</v>
      </c>
      <c r="I401" s="1">
        <f>DATE(YEAR(tbl_Invoices[[#This Row],[Invoice_Date]]), MONTH(tbl_Invoices[[#This Row],[Invoice_Date]]), DAY(tbl_Invoices[[#This Row],[Invoice_Date]]))</f>
        <v>44258</v>
      </c>
      <c r="J401">
        <f>YEAR(tbl_Invoices[[#This Row],[Invoice_Date]])</f>
        <v>2021</v>
      </c>
      <c r="K401" s="1">
        <f>_xlfn.XLOOKUP(tbl_Invoices[[#This Row],[Customer_ID]], tbl_Customers[Customer_ID], tbl_Customers[Cohort_Month])</f>
        <v>44530</v>
      </c>
      <c r="L401" s="1" t="str">
        <f ca="1">_xlfn.XLOOKUP(tbl_Invoices[[#This Row],[Customer_ID]], tbl_Customers[Customer_ID], tbl_Customers[Age_Group])</f>
        <v>25–34</v>
      </c>
      <c r="M401" s="1" t="str">
        <f>_xlfn.XLOOKUP(tbl_Invoices[[#This Row],[Customer_ID]], tbl_Customers[Customer_ID], tbl_Customers[Region])</f>
        <v>East</v>
      </c>
      <c r="N401" s="1" t="str" cm="1">
        <f t="array" ref="N401">_xlfn.IFS(
   _xlfn.SINGLE(tbl_Invoices[Plan_ID])="P1","Basic",
   _xlfn.SINGLE(tbl_Invoices[Plan_ID])="P2","Standard",
   _xlfn.SINGLE(tbl_Invoices[Plan_ID])="P3","Premium"
)</f>
        <v>Premium</v>
      </c>
      <c r="O401" s="2">
        <f>IF(tbl_Invoices[[#This Row],[Revenue_Type]]="Churned",0,1)</f>
        <v>0</v>
      </c>
    </row>
    <row r="402" spans="1:15" x14ac:dyDescent="0.25">
      <c r="A402" t="s">
        <v>9894</v>
      </c>
      <c r="B402" t="s">
        <v>800</v>
      </c>
      <c r="C402" t="s">
        <v>4193</v>
      </c>
      <c r="D402" s="1">
        <v>44258</v>
      </c>
      <c r="E402">
        <v>55</v>
      </c>
      <c r="F402" t="b">
        <v>1</v>
      </c>
      <c r="G402" t="s">
        <v>4549</v>
      </c>
      <c r="H402" t="s">
        <v>2031</v>
      </c>
      <c r="I402" s="1">
        <f>DATE(YEAR(tbl_Invoices[[#This Row],[Invoice_Date]]), MONTH(tbl_Invoices[[#This Row],[Invoice_Date]]), DAY(tbl_Invoices[[#This Row],[Invoice_Date]]))</f>
        <v>44258</v>
      </c>
      <c r="J402">
        <f>YEAR(tbl_Invoices[[#This Row],[Invoice_Date]])</f>
        <v>2021</v>
      </c>
      <c r="K402" s="1">
        <f>_xlfn.XLOOKUP(tbl_Invoices[[#This Row],[Customer_ID]], tbl_Customers[Customer_ID], tbl_Customers[Cohort_Month])</f>
        <v>44957</v>
      </c>
      <c r="L402" s="1" t="str">
        <f ca="1">_xlfn.XLOOKUP(tbl_Invoices[[#This Row],[Customer_ID]], tbl_Customers[Customer_ID], tbl_Customers[Age_Group])</f>
        <v>35–44</v>
      </c>
      <c r="M402" s="1" t="str">
        <f>_xlfn.XLOOKUP(tbl_Invoices[[#This Row],[Customer_ID]], tbl_Customers[Customer_ID], tbl_Customers[Region])</f>
        <v>Midwest</v>
      </c>
      <c r="N402" s="1" t="str" cm="1">
        <f t="array" ref="N402">_xlfn.IFS(
   _xlfn.SINGLE(tbl_Invoices[Plan_ID])="P1","Basic",
   _xlfn.SINGLE(tbl_Invoices[Plan_ID])="P2","Standard",
   _xlfn.SINGLE(tbl_Invoices[Plan_ID])="P3","Premium"
)</f>
        <v>Premium</v>
      </c>
      <c r="O402" s="2">
        <f>IF(tbl_Invoices[[#This Row],[Revenue_Type]]="Churned",0,1)</f>
        <v>1</v>
      </c>
    </row>
    <row r="403" spans="1:15" x14ac:dyDescent="0.25">
      <c r="A403" t="s">
        <v>6143</v>
      </c>
      <c r="B403" t="s">
        <v>1332</v>
      </c>
      <c r="C403" t="s">
        <v>2773</v>
      </c>
      <c r="D403" s="1">
        <v>44258</v>
      </c>
      <c r="E403">
        <v>55</v>
      </c>
      <c r="F403" t="b">
        <v>1</v>
      </c>
      <c r="G403" t="s">
        <v>4538</v>
      </c>
      <c r="H403" t="s">
        <v>2031</v>
      </c>
      <c r="I403" s="1">
        <f>DATE(YEAR(tbl_Invoices[[#This Row],[Invoice_Date]]), MONTH(tbl_Invoices[[#This Row],[Invoice_Date]]), DAY(tbl_Invoices[[#This Row],[Invoice_Date]]))</f>
        <v>44258</v>
      </c>
      <c r="J403">
        <f>YEAR(tbl_Invoices[[#This Row],[Invoice_Date]])</f>
        <v>2021</v>
      </c>
      <c r="K403" s="1">
        <f>_xlfn.XLOOKUP(tbl_Invoices[[#This Row],[Customer_ID]], tbl_Customers[Customer_ID], tbl_Customers[Cohort_Month])</f>
        <v>44926</v>
      </c>
      <c r="L403" s="1" t="str">
        <f ca="1">_xlfn.XLOOKUP(tbl_Invoices[[#This Row],[Customer_ID]], tbl_Customers[Customer_ID], tbl_Customers[Age_Group])</f>
        <v>18–24</v>
      </c>
      <c r="M403" s="1" t="str">
        <f>_xlfn.XLOOKUP(tbl_Invoices[[#This Row],[Customer_ID]], tbl_Customers[Customer_ID], tbl_Customers[Region])</f>
        <v>Midwest</v>
      </c>
      <c r="N403" s="1" t="str" cm="1">
        <f t="array" ref="N403">_xlfn.IFS(
   _xlfn.SINGLE(tbl_Invoices[Plan_ID])="P1","Basic",
   _xlfn.SINGLE(tbl_Invoices[Plan_ID])="P2","Standard",
   _xlfn.SINGLE(tbl_Invoices[Plan_ID])="P3","Premium"
)</f>
        <v>Premium</v>
      </c>
      <c r="O403" s="2">
        <f>IF(tbl_Invoices[[#This Row],[Revenue_Type]]="Churned",0,1)</f>
        <v>1</v>
      </c>
    </row>
    <row r="404" spans="1:15" x14ac:dyDescent="0.25">
      <c r="A404" t="s">
        <v>5793</v>
      </c>
      <c r="B404" t="s">
        <v>1387</v>
      </c>
      <c r="C404" t="s">
        <v>3843</v>
      </c>
      <c r="D404" s="1">
        <v>44258</v>
      </c>
      <c r="E404">
        <v>25</v>
      </c>
      <c r="F404" t="b">
        <v>1</v>
      </c>
      <c r="G404" t="s">
        <v>4547</v>
      </c>
      <c r="H404" t="s">
        <v>2034</v>
      </c>
      <c r="I404" s="1">
        <f>DATE(YEAR(tbl_Invoices[[#This Row],[Invoice_Date]]), MONTH(tbl_Invoices[[#This Row],[Invoice_Date]]), DAY(tbl_Invoices[[#This Row],[Invoice_Date]]))</f>
        <v>44258</v>
      </c>
      <c r="J404">
        <f>YEAR(tbl_Invoices[[#This Row],[Invoice_Date]])</f>
        <v>2021</v>
      </c>
      <c r="K404" s="1">
        <f>_xlfn.XLOOKUP(tbl_Invoices[[#This Row],[Customer_ID]], tbl_Customers[Customer_ID], tbl_Customers[Cohort_Month])</f>
        <v>44227</v>
      </c>
      <c r="L404" s="1" t="str">
        <f ca="1">_xlfn.XLOOKUP(tbl_Invoices[[#This Row],[Customer_ID]], tbl_Customers[Customer_ID], tbl_Customers[Age_Group])</f>
        <v>55+</v>
      </c>
      <c r="M404" s="1" t="str">
        <f>_xlfn.XLOOKUP(tbl_Invoices[[#This Row],[Customer_ID]], tbl_Customers[Customer_ID], tbl_Customers[Region])</f>
        <v>West</v>
      </c>
      <c r="N404" s="1" t="str" cm="1">
        <f t="array" ref="N404">_xlfn.IFS(
   _xlfn.SINGLE(tbl_Invoices[Plan_ID])="P1","Basic",
   _xlfn.SINGLE(tbl_Invoices[Plan_ID])="P2","Standard",
   _xlfn.SINGLE(tbl_Invoices[Plan_ID])="P3","Premium"
)</f>
        <v>Standard</v>
      </c>
      <c r="O404" s="2">
        <f>IF(tbl_Invoices[[#This Row],[Revenue_Type]]="Churned",0,1)</f>
        <v>1</v>
      </c>
    </row>
    <row r="405" spans="1:15" x14ac:dyDescent="0.25">
      <c r="A405" t="s">
        <v>5428</v>
      </c>
      <c r="B405" t="s">
        <v>1449</v>
      </c>
      <c r="C405" t="s">
        <v>2550</v>
      </c>
      <c r="D405" s="1">
        <v>44258</v>
      </c>
      <c r="E405">
        <v>12</v>
      </c>
      <c r="F405" t="b">
        <v>1</v>
      </c>
      <c r="G405" t="s">
        <v>4538</v>
      </c>
      <c r="H405" t="s">
        <v>2027</v>
      </c>
      <c r="I405" s="1">
        <f>DATE(YEAR(tbl_Invoices[[#This Row],[Invoice_Date]]), MONTH(tbl_Invoices[[#This Row],[Invoice_Date]]), DAY(tbl_Invoices[[#This Row],[Invoice_Date]]))</f>
        <v>44258</v>
      </c>
      <c r="J405">
        <f>YEAR(tbl_Invoices[[#This Row],[Invoice_Date]])</f>
        <v>2021</v>
      </c>
      <c r="K405" s="1">
        <f>_xlfn.XLOOKUP(tbl_Invoices[[#This Row],[Customer_ID]], tbl_Customers[Customer_ID], tbl_Customers[Cohort_Month])</f>
        <v>44985</v>
      </c>
      <c r="L405" s="1" t="str">
        <f ca="1">_xlfn.XLOOKUP(tbl_Invoices[[#This Row],[Customer_ID]], tbl_Customers[Customer_ID], tbl_Customers[Age_Group])</f>
        <v>18–24</v>
      </c>
      <c r="M405" s="1" t="str">
        <f>_xlfn.XLOOKUP(tbl_Invoices[[#This Row],[Customer_ID]], tbl_Customers[Customer_ID], tbl_Customers[Region])</f>
        <v>South</v>
      </c>
      <c r="N405" s="1" t="str" cm="1">
        <f t="array" ref="N405">_xlfn.IFS(
   _xlfn.SINGLE(tbl_Invoices[Plan_ID])="P1","Basic",
   _xlfn.SINGLE(tbl_Invoices[Plan_ID])="P2","Standard",
   _xlfn.SINGLE(tbl_Invoices[Plan_ID])="P3","Premium"
)</f>
        <v>Basic</v>
      </c>
      <c r="O405" s="2">
        <f>IF(tbl_Invoices[[#This Row],[Revenue_Type]]="Churned",0,1)</f>
        <v>1</v>
      </c>
    </row>
    <row r="406" spans="1:15" x14ac:dyDescent="0.25">
      <c r="A406" t="s">
        <v>8778</v>
      </c>
      <c r="B406" t="s">
        <v>1740</v>
      </c>
      <c r="C406" t="s">
        <v>3842</v>
      </c>
      <c r="D406" s="1">
        <v>44258</v>
      </c>
      <c r="E406">
        <v>55</v>
      </c>
      <c r="F406" t="b">
        <v>1</v>
      </c>
      <c r="G406" t="s">
        <v>4547</v>
      </c>
      <c r="H406" t="s">
        <v>2031</v>
      </c>
      <c r="I406" s="1">
        <f>DATE(YEAR(tbl_Invoices[[#This Row],[Invoice_Date]]), MONTH(tbl_Invoices[[#This Row],[Invoice_Date]]), DAY(tbl_Invoices[[#This Row],[Invoice_Date]]))</f>
        <v>44258</v>
      </c>
      <c r="J406">
        <f>YEAR(tbl_Invoices[[#This Row],[Invoice_Date]])</f>
        <v>2021</v>
      </c>
      <c r="K406" s="1">
        <f>_xlfn.XLOOKUP(tbl_Invoices[[#This Row],[Customer_ID]], tbl_Customers[Customer_ID], tbl_Customers[Cohort_Month])</f>
        <v>44255</v>
      </c>
      <c r="L406" s="1" t="str">
        <f ca="1">_xlfn.XLOOKUP(tbl_Invoices[[#This Row],[Customer_ID]], tbl_Customers[Customer_ID], tbl_Customers[Age_Group])</f>
        <v>25–34</v>
      </c>
      <c r="M406" s="1" t="str">
        <f>_xlfn.XLOOKUP(tbl_Invoices[[#This Row],[Customer_ID]], tbl_Customers[Customer_ID], tbl_Customers[Region])</f>
        <v>East</v>
      </c>
      <c r="N406" s="1" t="str" cm="1">
        <f t="array" ref="N406">_xlfn.IFS(
   _xlfn.SINGLE(tbl_Invoices[Plan_ID])="P1","Basic",
   _xlfn.SINGLE(tbl_Invoices[Plan_ID])="P2","Standard",
   _xlfn.SINGLE(tbl_Invoices[Plan_ID])="P3","Premium"
)</f>
        <v>Premium</v>
      </c>
      <c r="O406" s="2">
        <f>IF(tbl_Invoices[[#This Row],[Revenue_Type]]="Churned",0,1)</f>
        <v>1</v>
      </c>
    </row>
    <row r="407" spans="1:15" x14ac:dyDescent="0.25">
      <c r="A407" t="s">
        <v>5740</v>
      </c>
      <c r="B407" t="s">
        <v>400</v>
      </c>
      <c r="C407" t="s">
        <v>3498</v>
      </c>
      <c r="D407" s="1">
        <v>44259</v>
      </c>
      <c r="E407">
        <v>12</v>
      </c>
      <c r="F407" t="b">
        <v>1</v>
      </c>
      <c r="G407" t="s">
        <v>4547</v>
      </c>
      <c r="H407" t="s">
        <v>2027</v>
      </c>
      <c r="I407" s="1">
        <f>DATE(YEAR(tbl_Invoices[[#This Row],[Invoice_Date]]), MONTH(tbl_Invoices[[#This Row],[Invoice_Date]]), DAY(tbl_Invoices[[#This Row],[Invoice_Date]]))</f>
        <v>44259</v>
      </c>
      <c r="J407">
        <f>YEAR(tbl_Invoices[[#This Row],[Invoice_Date]])</f>
        <v>2021</v>
      </c>
      <c r="K407" s="1">
        <f>_xlfn.XLOOKUP(tbl_Invoices[[#This Row],[Customer_ID]], tbl_Customers[Customer_ID], tbl_Customers[Cohort_Month])</f>
        <v>44926</v>
      </c>
      <c r="L407" s="1" t="str">
        <f ca="1">_xlfn.XLOOKUP(tbl_Invoices[[#This Row],[Customer_ID]], tbl_Customers[Customer_ID], tbl_Customers[Age_Group])</f>
        <v>35–44</v>
      </c>
      <c r="M407" s="1" t="str">
        <f>_xlfn.XLOOKUP(tbl_Invoices[[#This Row],[Customer_ID]], tbl_Customers[Customer_ID], tbl_Customers[Region])</f>
        <v>East</v>
      </c>
      <c r="N407" s="1" t="str" cm="1">
        <f t="array" ref="N407">_xlfn.IFS(
   _xlfn.SINGLE(tbl_Invoices[Plan_ID])="P1","Basic",
   _xlfn.SINGLE(tbl_Invoices[Plan_ID])="P2","Standard",
   _xlfn.SINGLE(tbl_Invoices[Plan_ID])="P3","Premium"
)</f>
        <v>Basic</v>
      </c>
      <c r="O407" s="2">
        <f>IF(tbl_Invoices[[#This Row],[Revenue_Type]]="Churned",0,1)</f>
        <v>1</v>
      </c>
    </row>
    <row r="408" spans="1:15" x14ac:dyDescent="0.25">
      <c r="A408" t="s">
        <v>5337</v>
      </c>
      <c r="B408" t="s">
        <v>958</v>
      </c>
      <c r="C408" t="s">
        <v>3928</v>
      </c>
      <c r="D408" s="1">
        <v>44259</v>
      </c>
      <c r="E408">
        <v>25</v>
      </c>
      <c r="F408" t="b">
        <v>1</v>
      </c>
      <c r="G408" t="s">
        <v>4545</v>
      </c>
      <c r="H408" t="s">
        <v>2034</v>
      </c>
      <c r="I408" s="1">
        <f>DATE(YEAR(tbl_Invoices[[#This Row],[Invoice_Date]]), MONTH(tbl_Invoices[[#This Row],[Invoice_Date]]), DAY(tbl_Invoices[[#This Row],[Invoice_Date]]))</f>
        <v>44259</v>
      </c>
      <c r="J408">
        <f>YEAR(tbl_Invoices[[#This Row],[Invoice_Date]])</f>
        <v>2021</v>
      </c>
      <c r="K408" s="1">
        <f>_xlfn.XLOOKUP(tbl_Invoices[[#This Row],[Customer_ID]], tbl_Customers[Customer_ID], tbl_Customers[Cohort_Month])</f>
        <v>44985</v>
      </c>
      <c r="L408" s="1" t="str">
        <f ca="1">_xlfn.XLOOKUP(tbl_Invoices[[#This Row],[Customer_ID]], tbl_Customers[Customer_ID], tbl_Customers[Age_Group])</f>
        <v>25–34</v>
      </c>
      <c r="M408" s="1" t="str">
        <f>_xlfn.XLOOKUP(tbl_Invoices[[#This Row],[Customer_ID]], tbl_Customers[Customer_ID], tbl_Customers[Region])</f>
        <v>West</v>
      </c>
      <c r="N408" s="1" t="str" cm="1">
        <f t="array" ref="N408">_xlfn.IFS(
   _xlfn.SINGLE(tbl_Invoices[Plan_ID])="P1","Basic",
   _xlfn.SINGLE(tbl_Invoices[Plan_ID])="P2","Standard",
   _xlfn.SINGLE(tbl_Invoices[Plan_ID])="P3","Premium"
)</f>
        <v>Standard</v>
      </c>
      <c r="O408" s="2">
        <f>IF(tbl_Invoices[[#This Row],[Revenue_Type]]="Churned",0,1)</f>
        <v>0</v>
      </c>
    </row>
    <row r="409" spans="1:15" x14ac:dyDescent="0.25">
      <c r="A409" t="s">
        <v>8394</v>
      </c>
      <c r="B409" t="s">
        <v>1050</v>
      </c>
      <c r="C409" t="s">
        <v>2359</v>
      </c>
      <c r="D409" s="1">
        <v>44259</v>
      </c>
      <c r="E409">
        <v>25</v>
      </c>
      <c r="F409" t="b">
        <v>1</v>
      </c>
      <c r="G409" t="s">
        <v>4545</v>
      </c>
      <c r="H409" t="s">
        <v>2034</v>
      </c>
      <c r="I409" s="1">
        <f>DATE(YEAR(tbl_Invoices[[#This Row],[Invoice_Date]]), MONTH(tbl_Invoices[[#This Row],[Invoice_Date]]), DAY(tbl_Invoices[[#This Row],[Invoice_Date]]))</f>
        <v>44259</v>
      </c>
      <c r="J409">
        <f>YEAR(tbl_Invoices[[#This Row],[Invoice_Date]])</f>
        <v>2021</v>
      </c>
      <c r="K409" s="1">
        <f>_xlfn.XLOOKUP(tbl_Invoices[[#This Row],[Customer_ID]], tbl_Customers[Customer_ID], tbl_Customers[Cohort_Month])</f>
        <v>44895</v>
      </c>
      <c r="L409" s="1" t="str">
        <f ca="1">_xlfn.XLOOKUP(tbl_Invoices[[#This Row],[Customer_ID]], tbl_Customers[Customer_ID], tbl_Customers[Age_Group])</f>
        <v>35–44</v>
      </c>
      <c r="M409" s="1" t="str">
        <f>_xlfn.XLOOKUP(tbl_Invoices[[#This Row],[Customer_ID]], tbl_Customers[Customer_ID], tbl_Customers[Region])</f>
        <v>Midwest</v>
      </c>
      <c r="N409" s="1" t="str" cm="1">
        <f t="array" ref="N409">_xlfn.IFS(
   _xlfn.SINGLE(tbl_Invoices[Plan_ID])="P1","Basic",
   _xlfn.SINGLE(tbl_Invoices[Plan_ID])="P2","Standard",
   _xlfn.SINGLE(tbl_Invoices[Plan_ID])="P3","Premium"
)</f>
        <v>Standard</v>
      </c>
      <c r="O409" s="2">
        <f>IF(tbl_Invoices[[#This Row],[Revenue_Type]]="Churned",0,1)</f>
        <v>0</v>
      </c>
    </row>
    <row r="410" spans="1:15" x14ac:dyDescent="0.25">
      <c r="A410" t="s">
        <v>5115</v>
      </c>
      <c r="B410" t="s">
        <v>1135</v>
      </c>
      <c r="C410" t="s">
        <v>2484</v>
      </c>
      <c r="D410" s="1">
        <v>44259</v>
      </c>
      <c r="E410">
        <v>12</v>
      </c>
      <c r="F410" t="b">
        <v>1</v>
      </c>
      <c r="G410" t="s">
        <v>4540</v>
      </c>
      <c r="H410" t="s">
        <v>2027</v>
      </c>
      <c r="I410" s="1">
        <f>DATE(YEAR(tbl_Invoices[[#This Row],[Invoice_Date]]), MONTH(tbl_Invoices[[#This Row],[Invoice_Date]]), DAY(tbl_Invoices[[#This Row],[Invoice_Date]]))</f>
        <v>44259</v>
      </c>
      <c r="J410">
        <f>YEAR(tbl_Invoices[[#This Row],[Invoice_Date]])</f>
        <v>2021</v>
      </c>
      <c r="K410" s="1">
        <f>_xlfn.XLOOKUP(tbl_Invoices[[#This Row],[Customer_ID]], tbl_Customers[Customer_ID], tbl_Customers[Cohort_Month])</f>
        <v>45077</v>
      </c>
      <c r="L410" s="1" t="str">
        <f ca="1">_xlfn.XLOOKUP(tbl_Invoices[[#This Row],[Customer_ID]], tbl_Customers[Customer_ID], tbl_Customers[Age_Group])</f>
        <v>35–44</v>
      </c>
      <c r="M410" s="1" t="str">
        <f>_xlfn.XLOOKUP(tbl_Invoices[[#This Row],[Customer_ID]], tbl_Customers[Customer_ID], tbl_Customers[Region])</f>
        <v>East</v>
      </c>
      <c r="N410" s="1" t="str" cm="1">
        <f t="array" ref="N410">_xlfn.IFS(
   _xlfn.SINGLE(tbl_Invoices[Plan_ID])="P1","Basic",
   _xlfn.SINGLE(tbl_Invoices[Plan_ID])="P2","Standard",
   _xlfn.SINGLE(tbl_Invoices[Plan_ID])="P3","Premium"
)</f>
        <v>Basic</v>
      </c>
      <c r="O410" s="2">
        <f>IF(tbl_Invoices[[#This Row],[Revenue_Type]]="Churned",0,1)</f>
        <v>1</v>
      </c>
    </row>
    <row r="411" spans="1:15" x14ac:dyDescent="0.25">
      <c r="A411" t="s">
        <v>7271</v>
      </c>
      <c r="B411" t="s">
        <v>1195</v>
      </c>
      <c r="C411" t="s">
        <v>3448</v>
      </c>
      <c r="D411" s="1">
        <v>44259</v>
      </c>
      <c r="E411">
        <v>55</v>
      </c>
      <c r="F411" t="b">
        <v>1</v>
      </c>
      <c r="G411" t="s">
        <v>4538</v>
      </c>
      <c r="H411" t="s">
        <v>2031</v>
      </c>
      <c r="I411" s="1">
        <f>DATE(YEAR(tbl_Invoices[[#This Row],[Invoice_Date]]), MONTH(tbl_Invoices[[#This Row],[Invoice_Date]]), DAY(tbl_Invoices[[#This Row],[Invoice_Date]]))</f>
        <v>44259</v>
      </c>
      <c r="J411">
        <f>YEAR(tbl_Invoices[[#This Row],[Invoice_Date]])</f>
        <v>2021</v>
      </c>
      <c r="K411" s="1">
        <f>_xlfn.XLOOKUP(tbl_Invoices[[#This Row],[Customer_ID]], tbl_Customers[Customer_ID], tbl_Customers[Cohort_Month])</f>
        <v>44834</v>
      </c>
      <c r="L411" s="1" t="str">
        <f ca="1">_xlfn.XLOOKUP(tbl_Invoices[[#This Row],[Customer_ID]], tbl_Customers[Customer_ID], tbl_Customers[Age_Group])</f>
        <v>35–44</v>
      </c>
      <c r="M411" s="1" t="str">
        <f>_xlfn.XLOOKUP(tbl_Invoices[[#This Row],[Customer_ID]], tbl_Customers[Customer_ID], tbl_Customers[Region])</f>
        <v>East</v>
      </c>
      <c r="N411" s="1" t="str" cm="1">
        <f t="array" ref="N411">_xlfn.IFS(
   _xlfn.SINGLE(tbl_Invoices[Plan_ID])="P1","Basic",
   _xlfn.SINGLE(tbl_Invoices[Plan_ID])="P2","Standard",
   _xlfn.SINGLE(tbl_Invoices[Plan_ID])="P3","Premium"
)</f>
        <v>Premium</v>
      </c>
      <c r="O411" s="2">
        <f>IF(tbl_Invoices[[#This Row],[Revenue_Type]]="Churned",0,1)</f>
        <v>1</v>
      </c>
    </row>
    <row r="412" spans="1:15" x14ac:dyDescent="0.25">
      <c r="A412" t="s">
        <v>6061</v>
      </c>
      <c r="B412" t="s">
        <v>1464</v>
      </c>
      <c r="C412" t="s">
        <v>3037</v>
      </c>
      <c r="D412" s="1">
        <v>44259</v>
      </c>
      <c r="E412">
        <v>55</v>
      </c>
      <c r="F412" t="b">
        <v>1</v>
      </c>
      <c r="G412" t="s">
        <v>4549</v>
      </c>
      <c r="H412" t="s">
        <v>2031</v>
      </c>
      <c r="I412" s="1">
        <f>DATE(YEAR(tbl_Invoices[[#This Row],[Invoice_Date]]), MONTH(tbl_Invoices[[#This Row],[Invoice_Date]]), DAY(tbl_Invoices[[#This Row],[Invoice_Date]]))</f>
        <v>44259</v>
      </c>
      <c r="J412">
        <f>YEAR(tbl_Invoices[[#This Row],[Invoice_Date]])</f>
        <v>2021</v>
      </c>
      <c r="K412" s="1">
        <f>_xlfn.XLOOKUP(tbl_Invoices[[#This Row],[Customer_ID]], tbl_Customers[Customer_ID], tbl_Customers[Cohort_Month])</f>
        <v>44255</v>
      </c>
      <c r="L412" s="1" t="str">
        <f ca="1">_xlfn.XLOOKUP(tbl_Invoices[[#This Row],[Customer_ID]], tbl_Customers[Customer_ID], tbl_Customers[Age_Group])</f>
        <v>25–34</v>
      </c>
      <c r="M412" s="1" t="str">
        <f>_xlfn.XLOOKUP(tbl_Invoices[[#This Row],[Customer_ID]], tbl_Customers[Customer_ID], tbl_Customers[Region])</f>
        <v>West</v>
      </c>
      <c r="N412" s="1" t="str" cm="1">
        <f t="array" ref="N412">_xlfn.IFS(
   _xlfn.SINGLE(tbl_Invoices[Plan_ID])="P1","Basic",
   _xlfn.SINGLE(tbl_Invoices[Plan_ID])="P2","Standard",
   _xlfn.SINGLE(tbl_Invoices[Plan_ID])="P3","Premium"
)</f>
        <v>Premium</v>
      </c>
      <c r="O412" s="2">
        <f>IF(tbl_Invoices[[#This Row],[Revenue_Type]]="Churned",0,1)</f>
        <v>1</v>
      </c>
    </row>
    <row r="413" spans="1:15" x14ac:dyDescent="0.25">
      <c r="A413" t="s">
        <v>10371</v>
      </c>
      <c r="B413" t="s">
        <v>1606</v>
      </c>
      <c r="C413" t="s">
        <v>3683</v>
      </c>
      <c r="D413" s="1">
        <v>44259</v>
      </c>
      <c r="E413">
        <v>25</v>
      </c>
      <c r="F413" t="b">
        <v>1</v>
      </c>
      <c r="G413" t="s">
        <v>4547</v>
      </c>
      <c r="H413" t="s">
        <v>2034</v>
      </c>
      <c r="I413" s="1">
        <f>DATE(YEAR(tbl_Invoices[[#This Row],[Invoice_Date]]), MONTH(tbl_Invoices[[#This Row],[Invoice_Date]]), DAY(tbl_Invoices[[#This Row],[Invoice_Date]]))</f>
        <v>44259</v>
      </c>
      <c r="J413">
        <f>YEAR(tbl_Invoices[[#This Row],[Invoice_Date]])</f>
        <v>2021</v>
      </c>
      <c r="K413" s="1">
        <f>_xlfn.XLOOKUP(tbl_Invoices[[#This Row],[Customer_ID]], tbl_Customers[Customer_ID], tbl_Customers[Cohort_Month])</f>
        <v>44592</v>
      </c>
      <c r="L413" s="1" t="str">
        <f ca="1">_xlfn.XLOOKUP(tbl_Invoices[[#This Row],[Customer_ID]], tbl_Customers[Customer_ID], tbl_Customers[Age_Group])</f>
        <v>45–54</v>
      </c>
      <c r="M413" s="1" t="str">
        <f>_xlfn.XLOOKUP(tbl_Invoices[[#This Row],[Customer_ID]], tbl_Customers[Customer_ID], tbl_Customers[Region])</f>
        <v>South</v>
      </c>
      <c r="N413" s="1" t="str" cm="1">
        <f t="array" ref="N413">_xlfn.IFS(
   _xlfn.SINGLE(tbl_Invoices[Plan_ID])="P1","Basic",
   _xlfn.SINGLE(tbl_Invoices[Plan_ID])="P2","Standard",
   _xlfn.SINGLE(tbl_Invoices[Plan_ID])="P3","Premium"
)</f>
        <v>Standard</v>
      </c>
      <c r="O413" s="2">
        <f>IF(tbl_Invoices[[#This Row],[Revenue_Type]]="Churned",0,1)</f>
        <v>1</v>
      </c>
    </row>
    <row r="414" spans="1:15" x14ac:dyDescent="0.25">
      <c r="A414" t="s">
        <v>8270</v>
      </c>
      <c r="B414" t="s">
        <v>1913</v>
      </c>
      <c r="C414" t="s">
        <v>2208</v>
      </c>
      <c r="D414" s="1">
        <v>44259</v>
      </c>
      <c r="E414">
        <v>12</v>
      </c>
      <c r="F414" t="b">
        <v>1</v>
      </c>
      <c r="G414" t="s">
        <v>4547</v>
      </c>
      <c r="H414" t="s">
        <v>2027</v>
      </c>
      <c r="I414" s="1">
        <f>DATE(YEAR(tbl_Invoices[[#This Row],[Invoice_Date]]), MONTH(tbl_Invoices[[#This Row],[Invoice_Date]]), DAY(tbl_Invoices[[#This Row],[Invoice_Date]]))</f>
        <v>44259</v>
      </c>
      <c r="J414">
        <f>YEAR(tbl_Invoices[[#This Row],[Invoice_Date]])</f>
        <v>2021</v>
      </c>
      <c r="K414" s="1">
        <f>_xlfn.XLOOKUP(tbl_Invoices[[#This Row],[Customer_ID]], tbl_Customers[Customer_ID], tbl_Customers[Cohort_Month])</f>
        <v>44865</v>
      </c>
      <c r="L414" s="1" t="str">
        <f ca="1">_xlfn.XLOOKUP(tbl_Invoices[[#This Row],[Customer_ID]], tbl_Customers[Customer_ID], tbl_Customers[Age_Group])</f>
        <v>55+</v>
      </c>
      <c r="M414" s="1" t="str">
        <f>_xlfn.XLOOKUP(tbl_Invoices[[#This Row],[Customer_ID]], tbl_Customers[Customer_ID], tbl_Customers[Region])</f>
        <v>East</v>
      </c>
      <c r="N414" s="1" t="str" cm="1">
        <f t="array" ref="N414">_xlfn.IFS(
   _xlfn.SINGLE(tbl_Invoices[Plan_ID])="P1","Basic",
   _xlfn.SINGLE(tbl_Invoices[Plan_ID])="P2","Standard",
   _xlfn.SINGLE(tbl_Invoices[Plan_ID])="P3","Premium"
)</f>
        <v>Basic</v>
      </c>
      <c r="O414" s="2">
        <f>IF(tbl_Invoices[[#This Row],[Revenue_Type]]="Churned",0,1)</f>
        <v>1</v>
      </c>
    </row>
    <row r="415" spans="1:15" x14ac:dyDescent="0.25">
      <c r="A415" t="s">
        <v>6070</v>
      </c>
      <c r="B415" t="s">
        <v>299</v>
      </c>
      <c r="C415" t="s">
        <v>3823</v>
      </c>
      <c r="D415" s="1">
        <v>44260</v>
      </c>
      <c r="E415">
        <v>25</v>
      </c>
      <c r="F415" t="b">
        <v>1</v>
      </c>
      <c r="G415" t="s">
        <v>4540</v>
      </c>
      <c r="H415" t="s">
        <v>2034</v>
      </c>
      <c r="I415" s="1">
        <f>DATE(YEAR(tbl_Invoices[[#This Row],[Invoice_Date]]), MONTH(tbl_Invoices[[#This Row],[Invoice_Date]]), DAY(tbl_Invoices[[#This Row],[Invoice_Date]]))</f>
        <v>44260</v>
      </c>
      <c r="J415">
        <f>YEAR(tbl_Invoices[[#This Row],[Invoice_Date]])</f>
        <v>2021</v>
      </c>
      <c r="K415" s="1">
        <f>_xlfn.XLOOKUP(tbl_Invoices[[#This Row],[Customer_ID]], tbl_Customers[Customer_ID], tbl_Customers[Cohort_Month])</f>
        <v>44773</v>
      </c>
      <c r="L415" s="1" t="str">
        <f ca="1">_xlfn.XLOOKUP(tbl_Invoices[[#This Row],[Customer_ID]], tbl_Customers[Customer_ID], tbl_Customers[Age_Group])</f>
        <v>25–34</v>
      </c>
      <c r="M415" s="1" t="str">
        <f>_xlfn.XLOOKUP(tbl_Invoices[[#This Row],[Customer_ID]], tbl_Customers[Customer_ID], tbl_Customers[Region])</f>
        <v>South</v>
      </c>
      <c r="N415" s="1" t="str" cm="1">
        <f t="array" ref="N415">_xlfn.IFS(
   _xlfn.SINGLE(tbl_Invoices[Plan_ID])="P1","Basic",
   _xlfn.SINGLE(tbl_Invoices[Plan_ID])="P2","Standard",
   _xlfn.SINGLE(tbl_Invoices[Plan_ID])="P3","Premium"
)</f>
        <v>Standard</v>
      </c>
      <c r="O415" s="2">
        <f>IF(tbl_Invoices[[#This Row],[Revenue_Type]]="Churned",0,1)</f>
        <v>1</v>
      </c>
    </row>
    <row r="416" spans="1:15" x14ac:dyDescent="0.25">
      <c r="A416" t="s">
        <v>5491</v>
      </c>
      <c r="B416" t="s">
        <v>798</v>
      </c>
      <c r="C416" t="s">
        <v>2435</v>
      </c>
      <c r="D416" s="1">
        <v>44260</v>
      </c>
      <c r="E416">
        <v>55</v>
      </c>
      <c r="F416" t="b">
        <v>1</v>
      </c>
      <c r="G416" t="s">
        <v>4545</v>
      </c>
      <c r="H416" t="s">
        <v>2031</v>
      </c>
      <c r="I416" s="1">
        <f>DATE(YEAR(tbl_Invoices[[#This Row],[Invoice_Date]]), MONTH(tbl_Invoices[[#This Row],[Invoice_Date]]), DAY(tbl_Invoices[[#This Row],[Invoice_Date]]))</f>
        <v>44260</v>
      </c>
      <c r="J416">
        <f>YEAR(tbl_Invoices[[#This Row],[Invoice_Date]])</f>
        <v>2021</v>
      </c>
      <c r="K416" s="1">
        <f>_xlfn.XLOOKUP(tbl_Invoices[[#This Row],[Customer_ID]], tbl_Customers[Customer_ID], tbl_Customers[Cohort_Month])</f>
        <v>44834</v>
      </c>
      <c r="L416" s="1" t="str">
        <f ca="1">_xlfn.XLOOKUP(tbl_Invoices[[#This Row],[Customer_ID]], tbl_Customers[Customer_ID], tbl_Customers[Age_Group])</f>
        <v>45–54</v>
      </c>
      <c r="M416" s="1" t="str">
        <f>_xlfn.XLOOKUP(tbl_Invoices[[#This Row],[Customer_ID]], tbl_Customers[Customer_ID], tbl_Customers[Region])</f>
        <v>Midwest</v>
      </c>
      <c r="N416" s="1" t="str" cm="1">
        <f t="array" ref="N416">_xlfn.IFS(
   _xlfn.SINGLE(tbl_Invoices[Plan_ID])="P1","Basic",
   _xlfn.SINGLE(tbl_Invoices[Plan_ID])="P2","Standard",
   _xlfn.SINGLE(tbl_Invoices[Plan_ID])="P3","Premium"
)</f>
        <v>Premium</v>
      </c>
      <c r="O416" s="2">
        <f>IF(tbl_Invoices[[#This Row],[Revenue_Type]]="Churned",0,1)</f>
        <v>0</v>
      </c>
    </row>
    <row r="417" spans="1:15" x14ac:dyDescent="0.25">
      <c r="A417" t="s">
        <v>9178</v>
      </c>
      <c r="B417" t="s">
        <v>866</v>
      </c>
      <c r="C417" t="s">
        <v>4338</v>
      </c>
      <c r="D417" s="1">
        <v>44260</v>
      </c>
      <c r="E417">
        <v>25</v>
      </c>
      <c r="F417" t="b">
        <v>1</v>
      </c>
      <c r="G417" t="s">
        <v>4540</v>
      </c>
      <c r="H417" t="s">
        <v>2034</v>
      </c>
      <c r="I417" s="1">
        <f>DATE(YEAR(tbl_Invoices[[#This Row],[Invoice_Date]]), MONTH(tbl_Invoices[[#This Row],[Invoice_Date]]), DAY(tbl_Invoices[[#This Row],[Invoice_Date]]))</f>
        <v>44260</v>
      </c>
      <c r="J417">
        <f>YEAR(tbl_Invoices[[#This Row],[Invoice_Date]])</f>
        <v>2021</v>
      </c>
      <c r="K417" s="1">
        <f>_xlfn.XLOOKUP(tbl_Invoices[[#This Row],[Customer_ID]], tbl_Customers[Customer_ID], tbl_Customers[Cohort_Month])</f>
        <v>44985</v>
      </c>
      <c r="L417" s="1" t="str">
        <f ca="1">_xlfn.XLOOKUP(tbl_Invoices[[#This Row],[Customer_ID]], tbl_Customers[Customer_ID], tbl_Customers[Age_Group])</f>
        <v>35–44</v>
      </c>
      <c r="M417" s="1" t="str">
        <f>_xlfn.XLOOKUP(tbl_Invoices[[#This Row],[Customer_ID]], tbl_Customers[Customer_ID], tbl_Customers[Region])</f>
        <v>International</v>
      </c>
      <c r="N417" s="1" t="str" cm="1">
        <f t="array" ref="N417">_xlfn.IFS(
   _xlfn.SINGLE(tbl_Invoices[Plan_ID])="P1","Basic",
   _xlfn.SINGLE(tbl_Invoices[Plan_ID])="P2","Standard",
   _xlfn.SINGLE(tbl_Invoices[Plan_ID])="P3","Premium"
)</f>
        <v>Standard</v>
      </c>
      <c r="O417" s="2">
        <f>IF(tbl_Invoices[[#This Row],[Revenue_Type]]="Churned",0,1)</f>
        <v>1</v>
      </c>
    </row>
    <row r="418" spans="1:15" x14ac:dyDescent="0.25">
      <c r="A418" t="s">
        <v>7482</v>
      </c>
      <c r="B418" t="s">
        <v>1163</v>
      </c>
      <c r="C418" t="s">
        <v>2398</v>
      </c>
      <c r="D418" s="1">
        <v>44260</v>
      </c>
      <c r="E418">
        <v>12</v>
      </c>
      <c r="F418" t="b">
        <v>1</v>
      </c>
      <c r="G418" t="s">
        <v>4538</v>
      </c>
      <c r="H418" t="s">
        <v>2027</v>
      </c>
      <c r="I418" s="1">
        <f>DATE(YEAR(tbl_Invoices[[#This Row],[Invoice_Date]]), MONTH(tbl_Invoices[[#This Row],[Invoice_Date]]), DAY(tbl_Invoices[[#This Row],[Invoice_Date]]))</f>
        <v>44260</v>
      </c>
      <c r="J418">
        <f>YEAR(tbl_Invoices[[#This Row],[Invoice_Date]])</f>
        <v>2021</v>
      </c>
      <c r="K418" s="1">
        <f>_xlfn.XLOOKUP(tbl_Invoices[[#This Row],[Customer_ID]], tbl_Customers[Customer_ID], tbl_Customers[Cohort_Month])</f>
        <v>44712</v>
      </c>
      <c r="L418" s="1" t="str">
        <f ca="1">_xlfn.XLOOKUP(tbl_Invoices[[#This Row],[Customer_ID]], tbl_Customers[Customer_ID], tbl_Customers[Age_Group])</f>
        <v>25–34</v>
      </c>
      <c r="M418" s="1" t="str">
        <f>_xlfn.XLOOKUP(tbl_Invoices[[#This Row],[Customer_ID]], tbl_Customers[Customer_ID], tbl_Customers[Region])</f>
        <v>South</v>
      </c>
      <c r="N418" s="1" t="str" cm="1">
        <f t="array" ref="N418">_xlfn.IFS(
   _xlfn.SINGLE(tbl_Invoices[Plan_ID])="P1","Basic",
   _xlfn.SINGLE(tbl_Invoices[Plan_ID])="P2","Standard",
   _xlfn.SINGLE(tbl_Invoices[Plan_ID])="P3","Premium"
)</f>
        <v>Basic</v>
      </c>
      <c r="O418" s="2">
        <f>IF(tbl_Invoices[[#This Row],[Revenue_Type]]="Churned",0,1)</f>
        <v>1</v>
      </c>
    </row>
    <row r="419" spans="1:15" x14ac:dyDescent="0.25">
      <c r="A419" t="s">
        <v>6825</v>
      </c>
      <c r="B419" t="s">
        <v>136</v>
      </c>
      <c r="C419" t="s">
        <v>2059</v>
      </c>
      <c r="D419" s="1">
        <v>44261</v>
      </c>
      <c r="E419">
        <v>25</v>
      </c>
      <c r="F419" t="b">
        <v>1</v>
      </c>
      <c r="G419" t="s">
        <v>4547</v>
      </c>
      <c r="H419" t="s">
        <v>2034</v>
      </c>
      <c r="I419" s="1">
        <f>DATE(YEAR(tbl_Invoices[[#This Row],[Invoice_Date]]), MONTH(tbl_Invoices[[#This Row],[Invoice_Date]]), DAY(tbl_Invoices[[#This Row],[Invoice_Date]]))</f>
        <v>44261</v>
      </c>
      <c r="J419">
        <f>YEAR(tbl_Invoices[[#This Row],[Invoice_Date]])</f>
        <v>2021</v>
      </c>
      <c r="K419" s="1">
        <f>_xlfn.XLOOKUP(tbl_Invoices[[#This Row],[Customer_ID]], tbl_Customers[Customer_ID], tbl_Customers[Cohort_Month])</f>
        <v>44926</v>
      </c>
      <c r="L419" s="1" t="str">
        <f ca="1">_xlfn.XLOOKUP(tbl_Invoices[[#This Row],[Customer_ID]], tbl_Customers[Customer_ID], tbl_Customers[Age_Group])</f>
        <v>18–24</v>
      </c>
      <c r="M419" s="1" t="str">
        <f>_xlfn.XLOOKUP(tbl_Invoices[[#This Row],[Customer_ID]], tbl_Customers[Customer_ID], tbl_Customers[Region])</f>
        <v>West</v>
      </c>
      <c r="N419" s="1" t="str" cm="1">
        <f t="array" ref="N419">_xlfn.IFS(
   _xlfn.SINGLE(tbl_Invoices[Plan_ID])="P1","Basic",
   _xlfn.SINGLE(tbl_Invoices[Plan_ID])="P2","Standard",
   _xlfn.SINGLE(tbl_Invoices[Plan_ID])="P3","Premium"
)</f>
        <v>Standard</v>
      </c>
      <c r="O419" s="2">
        <f>IF(tbl_Invoices[[#This Row],[Revenue_Type]]="Churned",0,1)</f>
        <v>1</v>
      </c>
    </row>
    <row r="420" spans="1:15" x14ac:dyDescent="0.25">
      <c r="A420" t="s">
        <v>10512</v>
      </c>
      <c r="B420" t="s">
        <v>744</v>
      </c>
      <c r="C420" t="s">
        <v>3899</v>
      </c>
      <c r="D420" s="1">
        <v>44261</v>
      </c>
      <c r="E420">
        <v>25</v>
      </c>
      <c r="F420" t="b">
        <v>1</v>
      </c>
      <c r="G420" t="s">
        <v>4549</v>
      </c>
      <c r="H420" t="s">
        <v>2034</v>
      </c>
      <c r="I420" s="1">
        <f>DATE(YEAR(tbl_Invoices[[#This Row],[Invoice_Date]]), MONTH(tbl_Invoices[[#This Row],[Invoice_Date]]), DAY(tbl_Invoices[[#This Row],[Invoice_Date]]))</f>
        <v>44261</v>
      </c>
      <c r="J420">
        <f>YEAR(tbl_Invoices[[#This Row],[Invoice_Date]])</f>
        <v>2021</v>
      </c>
      <c r="K420" s="1">
        <f>_xlfn.XLOOKUP(tbl_Invoices[[#This Row],[Customer_ID]], tbl_Customers[Customer_ID], tbl_Customers[Cohort_Month])</f>
        <v>45046</v>
      </c>
      <c r="L420" s="1" t="str">
        <f ca="1">_xlfn.XLOOKUP(tbl_Invoices[[#This Row],[Customer_ID]], tbl_Customers[Customer_ID], tbl_Customers[Age_Group])</f>
        <v>35–44</v>
      </c>
      <c r="M420" s="1" t="str">
        <f>_xlfn.XLOOKUP(tbl_Invoices[[#This Row],[Customer_ID]], tbl_Customers[Customer_ID], tbl_Customers[Region])</f>
        <v>Midwest</v>
      </c>
      <c r="N420" s="1" t="str" cm="1">
        <f t="array" ref="N420">_xlfn.IFS(
   _xlfn.SINGLE(tbl_Invoices[Plan_ID])="P1","Basic",
   _xlfn.SINGLE(tbl_Invoices[Plan_ID])="P2","Standard",
   _xlfn.SINGLE(tbl_Invoices[Plan_ID])="P3","Premium"
)</f>
        <v>Standard</v>
      </c>
      <c r="O420" s="2">
        <f>IF(tbl_Invoices[[#This Row],[Revenue_Type]]="Churned",0,1)</f>
        <v>1</v>
      </c>
    </row>
    <row r="421" spans="1:15" x14ac:dyDescent="0.25">
      <c r="A421" t="s">
        <v>6022</v>
      </c>
      <c r="B421" t="s">
        <v>1992</v>
      </c>
      <c r="C421" t="s">
        <v>3684</v>
      </c>
      <c r="D421" s="1">
        <v>44261</v>
      </c>
      <c r="E421">
        <v>55</v>
      </c>
      <c r="F421" t="b">
        <v>1</v>
      </c>
      <c r="G421" t="s">
        <v>4545</v>
      </c>
      <c r="H421" t="s">
        <v>2031</v>
      </c>
      <c r="I421" s="1">
        <f>DATE(YEAR(tbl_Invoices[[#This Row],[Invoice_Date]]), MONTH(tbl_Invoices[[#This Row],[Invoice_Date]]), DAY(tbl_Invoices[[#This Row],[Invoice_Date]]))</f>
        <v>44261</v>
      </c>
      <c r="J421">
        <f>YEAR(tbl_Invoices[[#This Row],[Invoice_Date]])</f>
        <v>2021</v>
      </c>
      <c r="K421" s="1">
        <f>_xlfn.XLOOKUP(tbl_Invoices[[#This Row],[Customer_ID]], tbl_Customers[Customer_ID], tbl_Customers[Cohort_Month])</f>
        <v>45046</v>
      </c>
      <c r="L421" s="1" t="str">
        <f ca="1">_xlfn.XLOOKUP(tbl_Invoices[[#This Row],[Customer_ID]], tbl_Customers[Customer_ID], tbl_Customers[Age_Group])</f>
        <v>45–54</v>
      </c>
      <c r="M421" s="1" t="str">
        <f>_xlfn.XLOOKUP(tbl_Invoices[[#This Row],[Customer_ID]], tbl_Customers[Customer_ID], tbl_Customers[Region])</f>
        <v>West</v>
      </c>
      <c r="N421" s="1" t="str" cm="1">
        <f t="array" ref="N421">_xlfn.IFS(
   _xlfn.SINGLE(tbl_Invoices[Plan_ID])="P1","Basic",
   _xlfn.SINGLE(tbl_Invoices[Plan_ID])="P2","Standard",
   _xlfn.SINGLE(tbl_Invoices[Plan_ID])="P3","Premium"
)</f>
        <v>Premium</v>
      </c>
      <c r="O421" s="2">
        <f>IF(tbl_Invoices[[#This Row],[Revenue_Type]]="Churned",0,1)</f>
        <v>0</v>
      </c>
    </row>
    <row r="422" spans="1:15" x14ac:dyDescent="0.25">
      <c r="A422" t="s">
        <v>7715</v>
      </c>
      <c r="B422" t="s">
        <v>37</v>
      </c>
      <c r="C422" t="s">
        <v>3533</v>
      </c>
      <c r="D422" s="1">
        <v>44262</v>
      </c>
      <c r="E422">
        <v>25</v>
      </c>
      <c r="F422" t="b">
        <v>1</v>
      </c>
      <c r="G422" t="s">
        <v>4547</v>
      </c>
      <c r="H422" t="s">
        <v>2034</v>
      </c>
      <c r="I422" s="1">
        <f>DATE(YEAR(tbl_Invoices[[#This Row],[Invoice_Date]]), MONTH(tbl_Invoices[[#This Row],[Invoice_Date]]), DAY(tbl_Invoices[[#This Row],[Invoice_Date]]))</f>
        <v>44262</v>
      </c>
      <c r="J422">
        <f>YEAR(tbl_Invoices[[#This Row],[Invoice_Date]])</f>
        <v>2021</v>
      </c>
      <c r="K422" s="1">
        <f>_xlfn.XLOOKUP(tbl_Invoices[[#This Row],[Customer_ID]], tbl_Customers[Customer_ID], tbl_Customers[Cohort_Month])</f>
        <v>44316</v>
      </c>
      <c r="L422" s="1" t="str">
        <f ca="1">_xlfn.XLOOKUP(tbl_Invoices[[#This Row],[Customer_ID]], tbl_Customers[Customer_ID], tbl_Customers[Age_Group])</f>
        <v>25–34</v>
      </c>
      <c r="M422" s="1" t="str">
        <f>_xlfn.XLOOKUP(tbl_Invoices[[#This Row],[Customer_ID]], tbl_Customers[Customer_ID], tbl_Customers[Region])</f>
        <v>West</v>
      </c>
      <c r="N422" s="1" t="str" cm="1">
        <f t="array" ref="N422">_xlfn.IFS(
   _xlfn.SINGLE(tbl_Invoices[Plan_ID])="P1","Basic",
   _xlfn.SINGLE(tbl_Invoices[Plan_ID])="P2","Standard",
   _xlfn.SINGLE(tbl_Invoices[Plan_ID])="P3","Premium"
)</f>
        <v>Standard</v>
      </c>
      <c r="O422" s="2">
        <f>IF(tbl_Invoices[[#This Row],[Revenue_Type]]="Churned",0,1)</f>
        <v>1</v>
      </c>
    </row>
    <row r="423" spans="1:15" x14ac:dyDescent="0.25">
      <c r="A423" t="s">
        <v>6559</v>
      </c>
      <c r="B423" t="s">
        <v>282</v>
      </c>
      <c r="C423" t="s">
        <v>3633</v>
      </c>
      <c r="D423" s="1">
        <v>44262</v>
      </c>
      <c r="E423">
        <v>25</v>
      </c>
      <c r="F423" t="b">
        <v>1</v>
      </c>
      <c r="G423" t="s">
        <v>4540</v>
      </c>
      <c r="H423" t="s">
        <v>2034</v>
      </c>
      <c r="I423" s="1">
        <f>DATE(YEAR(tbl_Invoices[[#This Row],[Invoice_Date]]), MONTH(tbl_Invoices[[#This Row],[Invoice_Date]]), DAY(tbl_Invoices[[#This Row],[Invoice_Date]]))</f>
        <v>44262</v>
      </c>
      <c r="J423">
        <f>YEAR(tbl_Invoices[[#This Row],[Invoice_Date]])</f>
        <v>2021</v>
      </c>
      <c r="K423" s="1">
        <f>_xlfn.XLOOKUP(tbl_Invoices[[#This Row],[Customer_ID]], tbl_Customers[Customer_ID], tbl_Customers[Cohort_Month])</f>
        <v>44408</v>
      </c>
      <c r="L423" s="1" t="str">
        <f ca="1">_xlfn.XLOOKUP(tbl_Invoices[[#This Row],[Customer_ID]], tbl_Customers[Customer_ID], tbl_Customers[Age_Group])</f>
        <v>25–34</v>
      </c>
      <c r="M423" s="1" t="str">
        <f>_xlfn.XLOOKUP(tbl_Invoices[[#This Row],[Customer_ID]], tbl_Customers[Customer_ID], tbl_Customers[Region])</f>
        <v>Midwest</v>
      </c>
      <c r="N423" s="1" t="str" cm="1">
        <f t="array" ref="N423">_xlfn.IFS(
   _xlfn.SINGLE(tbl_Invoices[Plan_ID])="P1","Basic",
   _xlfn.SINGLE(tbl_Invoices[Plan_ID])="P2","Standard",
   _xlfn.SINGLE(tbl_Invoices[Plan_ID])="P3","Premium"
)</f>
        <v>Standard</v>
      </c>
      <c r="O423" s="2">
        <f>IF(tbl_Invoices[[#This Row],[Revenue_Type]]="Churned",0,1)</f>
        <v>1</v>
      </c>
    </row>
    <row r="424" spans="1:15" x14ac:dyDescent="0.25">
      <c r="A424" t="s">
        <v>7733</v>
      </c>
      <c r="B424" t="s">
        <v>317</v>
      </c>
      <c r="C424" t="s">
        <v>3410</v>
      </c>
      <c r="D424" s="1">
        <v>44262</v>
      </c>
      <c r="E424">
        <v>55</v>
      </c>
      <c r="F424" t="b">
        <v>1</v>
      </c>
      <c r="G424" t="s">
        <v>4540</v>
      </c>
      <c r="H424" t="s">
        <v>2031</v>
      </c>
      <c r="I424" s="1">
        <f>DATE(YEAR(tbl_Invoices[[#This Row],[Invoice_Date]]), MONTH(tbl_Invoices[[#This Row],[Invoice_Date]]), DAY(tbl_Invoices[[#This Row],[Invoice_Date]]))</f>
        <v>44262</v>
      </c>
      <c r="J424">
        <f>YEAR(tbl_Invoices[[#This Row],[Invoice_Date]])</f>
        <v>2021</v>
      </c>
      <c r="K424" s="1">
        <f>_xlfn.XLOOKUP(tbl_Invoices[[#This Row],[Customer_ID]], tbl_Customers[Customer_ID], tbl_Customers[Cohort_Month])</f>
        <v>44895</v>
      </c>
      <c r="L424" s="1" t="str">
        <f ca="1">_xlfn.XLOOKUP(tbl_Invoices[[#This Row],[Customer_ID]], tbl_Customers[Customer_ID], tbl_Customers[Age_Group])</f>
        <v>35–44</v>
      </c>
      <c r="M424" s="1" t="str">
        <f>_xlfn.XLOOKUP(tbl_Invoices[[#This Row],[Customer_ID]], tbl_Customers[Customer_ID], tbl_Customers[Region])</f>
        <v>East</v>
      </c>
      <c r="N424" s="1" t="str" cm="1">
        <f t="array" ref="N424">_xlfn.IFS(
   _xlfn.SINGLE(tbl_Invoices[Plan_ID])="P1","Basic",
   _xlfn.SINGLE(tbl_Invoices[Plan_ID])="P2","Standard",
   _xlfn.SINGLE(tbl_Invoices[Plan_ID])="P3","Premium"
)</f>
        <v>Premium</v>
      </c>
      <c r="O424" s="2">
        <f>IF(tbl_Invoices[[#This Row],[Revenue_Type]]="Churned",0,1)</f>
        <v>1</v>
      </c>
    </row>
    <row r="425" spans="1:15" x14ac:dyDescent="0.25">
      <c r="A425" t="s">
        <v>5122</v>
      </c>
      <c r="B425" t="s">
        <v>473</v>
      </c>
      <c r="C425" t="s">
        <v>2241</v>
      </c>
      <c r="D425" s="1">
        <v>44262</v>
      </c>
      <c r="E425">
        <v>55</v>
      </c>
      <c r="F425" t="b">
        <v>1</v>
      </c>
      <c r="G425" t="s">
        <v>4547</v>
      </c>
      <c r="H425" t="s">
        <v>2031</v>
      </c>
      <c r="I425" s="1">
        <f>DATE(YEAR(tbl_Invoices[[#This Row],[Invoice_Date]]), MONTH(tbl_Invoices[[#This Row],[Invoice_Date]]), DAY(tbl_Invoices[[#This Row],[Invoice_Date]]))</f>
        <v>44262</v>
      </c>
      <c r="J425">
        <f>YEAR(tbl_Invoices[[#This Row],[Invoice_Date]])</f>
        <v>2021</v>
      </c>
      <c r="K425" s="1">
        <f>_xlfn.XLOOKUP(tbl_Invoices[[#This Row],[Customer_ID]], tbl_Customers[Customer_ID], tbl_Customers[Cohort_Month])</f>
        <v>44286</v>
      </c>
      <c r="L425" s="1" t="str">
        <f ca="1">_xlfn.XLOOKUP(tbl_Invoices[[#This Row],[Customer_ID]], tbl_Customers[Customer_ID], tbl_Customers[Age_Group])</f>
        <v>35–44</v>
      </c>
      <c r="M425" s="1" t="str">
        <f>_xlfn.XLOOKUP(tbl_Invoices[[#This Row],[Customer_ID]], tbl_Customers[Customer_ID], tbl_Customers[Region])</f>
        <v>West</v>
      </c>
      <c r="N425" s="1" t="str" cm="1">
        <f t="array" ref="N425">_xlfn.IFS(
   _xlfn.SINGLE(tbl_Invoices[Plan_ID])="P1","Basic",
   _xlfn.SINGLE(tbl_Invoices[Plan_ID])="P2","Standard",
   _xlfn.SINGLE(tbl_Invoices[Plan_ID])="P3","Premium"
)</f>
        <v>Premium</v>
      </c>
      <c r="O425" s="2">
        <f>IF(tbl_Invoices[[#This Row],[Revenue_Type]]="Churned",0,1)</f>
        <v>1</v>
      </c>
    </row>
    <row r="426" spans="1:15" x14ac:dyDescent="0.25">
      <c r="A426" t="s">
        <v>7260</v>
      </c>
      <c r="B426" t="s">
        <v>564</v>
      </c>
      <c r="C426" t="s">
        <v>3307</v>
      </c>
      <c r="D426" s="1">
        <v>44262</v>
      </c>
      <c r="E426">
        <v>55</v>
      </c>
      <c r="F426" t="b">
        <v>1</v>
      </c>
      <c r="G426" t="s">
        <v>4540</v>
      </c>
      <c r="H426" t="s">
        <v>2031</v>
      </c>
      <c r="I426" s="1">
        <f>DATE(YEAR(tbl_Invoices[[#This Row],[Invoice_Date]]), MONTH(tbl_Invoices[[#This Row],[Invoice_Date]]), DAY(tbl_Invoices[[#This Row],[Invoice_Date]]))</f>
        <v>44262</v>
      </c>
      <c r="J426">
        <f>YEAR(tbl_Invoices[[#This Row],[Invoice_Date]])</f>
        <v>2021</v>
      </c>
      <c r="K426" s="1">
        <f>_xlfn.XLOOKUP(tbl_Invoices[[#This Row],[Customer_ID]], tbl_Customers[Customer_ID], tbl_Customers[Cohort_Month])</f>
        <v>44255</v>
      </c>
      <c r="L426" s="1" t="str">
        <f ca="1">_xlfn.XLOOKUP(tbl_Invoices[[#This Row],[Customer_ID]], tbl_Customers[Customer_ID], tbl_Customers[Age_Group])</f>
        <v>55+</v>
      </c>
      <c r="M426" s="1" t="str">
        <f>_xlfn.XLOOKUP(tbl_Invoices[[#This Row],[Customer_ID]], tbl_Customers[Customer_ID], tbl_Customers[Region])</f>
        <v>West</v>
      </c>
      <c r="N426" s="1" t="str" cm="1">
        <f t="array" ref="N426">_xlfn.IFS(
   _xlfn.SINGLE(tbl_Invoices[Plan_ID])="P1","Basic",
   _xlfn.SINGLE(tbl_Invoices[Plan_ID])="P2","Standard",
   _xlfn.SINGLE(tbl_Invoices[Plan_ID])="P3","Premium"
)</f>
        <v>Premium</v>
      </c>
      <c r="O426" s="2">
        <f>IF(tbl_Invoices[[#This Row],[Revenue_Type]]="Churned",0,1)</f>
        <v>1</v>
      </c>
    </row>
    <row r="427" spans="1:15" x14ac:dyDescent="0.25">
      <c r="A427" t="s">
        <v>6638</v>
      </c>
      <c r="B427" t="s">
        <v>593</v>
      </c>
      <c r="C427" t="s">
        <v>3877</v>
      </c>
      <c r="D427" s="1">
        <v>44262</v>
      </c>
      <c r="E427">
        <v>55</v>
      </c>
      <c r="F427" t="b">
        <v>1</v>
      </c>
      <c r="G427" t="s">
        <v>4538</v>
      </c>
      <c r="H427" t="s">
        <v>2031</v>
      </c>
      <c r="I427" s="1">
        <f>DATE(YEAR(tbl_Invoices[[#This Row],[Invoice_Date]]), MONTH(tbl_Invoices[[#This Row],[Invoice_Date]]), DAY(tbl_Invoices[[#This Row],[Invoice_Date]]))</f>
        <v>44262</v>
      </c>
      <c r="J427">
        <f>YEAR(tbl_Invoices[[#This Row],[Invoice_Date]])</f>
        <v>2021</v>
      </c>
      <c r="K427" s="1">
        <f>_xlfn.XLOOKUP(tbl_Invoices[[#This Row],[Customer_ID]], tbl_Customers[Customer_ID], tbl_Customers[Cohort_Month])</f>
        <v>44895</v>
      </c>
      <c r="L427" s="1" t="str">
        <f ca="1">_xlfn.XLOOKUP(tbl_Invoices[[#This Row],[Customer_ID]], tbl_Customers[Customer_ID], tbl_Customers[Age_Group])</f>
        <v>18–24</v>
      </c>
      <c r="M427" s="1" t="str">
        <f>_xlfn.XLOOKUP(tbl_Invoices[[#This Row],[Customer_ID]], tbl_Customers[Customer_ID], tbl_Customers[Region])</f>
        <v>South</v>
      </c>
      <c r="N427" s="1" t="str" cm="1">
        <f t="array" ref="N427">_xlfn.IFS(
   _xlfn.SINGLE(tbl_Invoices[Plan_ID])="P1","Basic",
   _xlfn.SINGLE(tbl_Invoices[Plan_ID])="P2","Standard",
   _xlfn.SINGLE(tbl_Invoices[Plan_ID])="P3","Premium"
)</f>
        <v>Premium</v>
      </c>
      <c r="O427" s="2">
        <f>IF(tbl_Invoices[[#This Row],[Revenue_Type]]="Churned",0,1)</f>
        <v>1</v>
      </c>
    </row>
    <row r="428" spans="1:15" x14ac:dyDescent="0.25">
      <c r="A428" t="s">
        <v>5206</v>
      </c>
      <c r="B428" t="s">
        <v>1423</v>
      </c>
      <c r="C428" t="s">
        <v>2553</v>
      </c>
      <c r="D428" s="1">
        <v>44262</v>
      </c>
      <c r="E428">
        <v>25</v>
      </c>
      <c r="F428" t="b">
        <v>1</v>
      </c>
      <c r="G428" t="s">
        <v>4545</v>
      </c>
      <c r="H428" t="s">
        <v>2034</v>
      </c>
      <c r="I428" s="1">
        <f>DATE(YEAR(tbl_Invoices[[#This Row],[Invoice_Date]]), MONTH(tbl_Invoices[[#This Row],[Invoice_Date]]), DAY(tbl_Invoices[[#This Row],[Invoice_Date]]))</f>
        <v>44262</v>
      </c>
      <c r="J428">
        <f>YEAR(tbl_Invoices[[#This Row],[Invoice_Date]])</f>
        <v>2021</v>
      </c>
      <c r="K428" s="1">
        <f>_xlfn.XLOOKUP(tbl_Invoices[[#This Row],[Customer_ID]], tbl_Customers[Customer_ID], tbl_Customers[Cohort_Month])</f>
        <v>45016</v>
      </c>
      <c r="L428" s="1" t="str">
        <f ca="1">_xlfn.XLOOKUP(tbl_Invoices[[#This Row],[Customer_ID]], tbl_Customers[Customer_ID], tbl_Customers[Age_Group])</f>
        <v>45–54</v>
      </c>
      <c r="M428" s="1" t="str">
        <f>_xlfn.XLOOKUP(tbl_Invoices[[#This Row],[Customer_ID]], tbl_Customers[Customer_ID], tbl_Customers[Region])</f>
        <v>East</v>
      </c>
      <c r="N428" s="1" t="str" cm="1">
        <f t="array" ref="N428">_xlfn.IFS(
   _xlfn.SINGLE(tbl_Invoices[Plan_ID])="P1","Basic",
   _xlfn.SINGLE(tbl_Invoices[Plan_ID])="P2","Standard",
   _xlfn.SINGLE(tbl_Invoices[Plan_ID])="P3","Premium"
)</f>
        <v>Standard</v>
      </c>
      <c r="O428" s="2">
        <f>IF(tbl_Invoices[[#This Row],[Revenue_Type]]="Churned",0,1)</f>
        <v>0</v>
      </c>
    </row>
    <row r="429" spans="1:15" x14ac:dyDescent="0.25">
      <c r="A429" t="s">
        <v>9659</v>
      </c>
      <c r="B429" t="s">
        <v>1850</v>
      </c>
      <c r="C429" t="s">
        <v>2371</v>
      </c>
      <c r="D429" s="1">
        <v>44262</v>
      </c>
      <c r="E429">
        <v>55</v>
      </c>
      <c r="F429" t="b">
        <v>1</v>
      </c>
      <c r="G429" t="s">
        <v>4545</v>
      </c>
      <c r="H429" t="s">
        <v>2031</v>
      </c>
      <c r="I429" s="1">
        <f>DATE(YEAR(tbl_Invoices[[#This Row],[Invoice_Date]]), MONTH(tbl_Invoices[[#This Row],[Invoice_Date]]), DAY(tbl_Invoices[[#This Row],[Invoice_Date]]))</f>
        <v>44262</v>
      </c>
      <c r="J429">
        <f>YEAR(tbl_Invoices[[#This Row],[Invoice_Date]])</f>
        <v>2021</v>
      </c>
      <c r="K429" s="1">
        <f>_xlfn.XLOOKUP(tbl_Invoices[[#This Row],[Customer_ID]], tbl_Customers[Customer_ID], tbl_Customers[Cohort_Month])</f>
        <v>44742</v>
      </c>
      <c r="L429" s="1" t="str">
        <f ca="1">_xlfn.XLOOKUP(tbl_Invoices[[#This Row],[Customer_ID]], tbl_Customers[Customer_ID], tbl_Customers[Age_Group])</f>
        <v>55+</v>
      </c>
      <c r="M429" s="1" t="str">
        <f>_xlfn.XLOOKUP(tbl_Invoices[[#This Row],[Customer_ID]], tbl_Customers[Customer_ID], tbl_Customers[Region])</f>
        <v>West</v>
      </c>
      <c r="N429" s="1" t="str" cm="1">
        <f t="array" ref="N429">_xlfn.IFS(
   _xlfn.SINGLE(tbl_Invoices[Plan_ID])="P1","Basic",
   _xlfn.SINGLE(tbl_Invoices[Plan_ID])="P2","Standard",
   _xlfn.SINGLE(tbl_Invoices[Plan_ID])="P3","Premium"
)</f>
        <v>Premium</v>
      </c>
      <c r="O429" s="2">
        <f>IF(tbl_Invoices[[#This Row],[Revenue_Type]]="Churned",0,1)</f>
        <v>0</v>
      </c>
    </row>
    <row r="430" spans="1:15" x14ac:dyDescent="0.25">
      <c r="A430" t="s">
        <v>6294</v>
      </c>
      <c r="B430" t="s">
        <v>124</v>
      </c>
      <c r="C430" t="s">
        <v>3137</v>
      </c>
      <c r="D430" s="1">
        <v>44263</v>
      </c>
      <c r="E430">
        <v>25</v>
      </c>
      <c r="F430" t="b">
        <v>1</v>
      </c>
      <c r="G430" t="s">
        <v>4538</v>
      </c>
      <c r="H430" t="s">
        <v>2034</v>
      </c>
      <c r="I430" s="1">
        <f>DATE(YEAR(tbl_Invoices[[#This Row],[Invoice_Date]]), MONTH(tbl_Invoices[[#This Row],[Invoice_Date]]), DAY(tbl_Invoices[[#This Row],[Invoice_Date]]))</f>
        <v>44263</v>
      </c>
      <c r="J430">
        <f>YEAR(tbl_Invoices[[#This Row],[Invoice_Date]])</f>
        <v>2021</v>
      </c>
      <c r="K430" s="1">
        <f>_xlfn.XLOOKUP(tbl_Invoices[[#This Row],[Customer_ID]], tbl_Customers[Customer_ID], tbl_Customers[Cohort_Month])</f>
        <v>44377</v>
      </c>
      <c r="L430" s="1" t="str">
        <f ca="1">_xlfn.XLOOKUP(tbl_Invoices[[#This Row],[Customer_ID]], tbl_Customers[Customer_ID], tbl_Customers[Age_Group])</f>
        <v>35–44</v>
      </c>
      <c r="M430" s="1" t="str">
        <f>_xlfn.XLOOKUP(tbl_Invoices[[#This Row],[Customer_ID]], tbl_Customers[Customer_ID], tbl_Customers[Region])</f>
        <v>International</v>
      </c>
      <c r="N430" s="1" t="str" cm="1">
        <f t="array" ref="N430">_xlfn.IFS(
   _xlfn.SINGLE(tbl_Invoices[Plan_ID])="P1","Basic",
   _xlfn.SINGLE(tbl_Invoices[Plan_ID])="P2","Standard",
   _xlfn.SINGLE(tbl_Invoices[Plan_ID])="P3","Premium"
)</f>
        <v>Standard</v>
      </c>
      <c r="O430" s="2">
        <f>IF(tbl_Invoices[[#This Row],[Revenue_Type]]="Churned",0,1)</f>
        <v>1</v>
      </c>
    </row>
    <row r="431" spans="1:15" x14ac:dyDescent="0.25">
      <c r="A431" t="s">
        <v>6340</v>
      </c>
      <c r="B431" t="s">
        <v>232</v>
      </c>
      <c r="C431" t="s">
        <v>3189</v>
      </c>
      <c r="D431" s="1">
        <v>44263</v>
      </c>
      <c r="E431">
        <v>25</v>
      </c>
      <c r="F431" t="b">
        <v>1</v>
      </c>
      <c r="G431" t="s">
        <v>4547</v>
      </c>
      <c r="H431" t="s">
        <v>2034</v>
      </c>
      <c r="I431" s="1">
        <f>DATE(YEAR(tbl_Invoices[[#This Row],[Invoice_Date]]), MONTH(tbl_Invoices[[#This Row],[Invoice_Date]]), DAY(tbl_Invoices[[#This Row],[Invoice_Date]]))</f>
        <v>44263</v>
      </c>
      <c r="J431">
        <f>YEAR(tbl_Invoices[[#This Row],[Invoice_Date]])</f>
        <v>2021</v>
      </c>
      <c r="K431" s="1">
        <f>_xlfn.XLOOKUP(tbl_Invoices[[#This Row],[Customer_ID]], tbl_Customers[Customer_ID], tbl_Customers[Cohort_Month])</f>
        <v>44834</v>
      </c>
      <c r="L431" s="1" t="str">
        <f ca="1">_xlfn.XLOOKUP(tbl_Invoices[[#This Row],[Customer_ID]], tbl_Customers[Customer_ID], tbl_Customers[Age_Group])</f>
        <v>25–34</v>
      </c>
      <c r="M431" s="1" t="str">
        <f>_xlfn.XLOOKUP(tbl_Invoices[[#This Row],[Customer_ID]], tbl_Customers[Customer_ID], tbl_Customers[Region])</f>
        <v>South</v>
      </c>
      <c r="N431" s="1" t="str" cm="1">
        <f t="array" ref="N431">_xlfn.IFS(
   _xlfn.SINGLE(tbl_Invoices[Plan_ID])="P1","Basic",
   _xlfn.SINGLE(tbl_Invoices[Plan_ID])="P2","Standard",
   _xlfn.SINGLE(tbl_Invoices[Plan_ID])="P3","Premium"
)</f>
        <v>Standard</v>
      </c>
      <c r="O431" s="2">
        <f>IF(tbl_Invoices[[#This Row],[Revenue_Type]]="Churned",0,1)</f>
        <v>1</v>
      </c>
    </row>
    <row r="432" spans="1:15" x14ac:dyDescent="0.25">
      <c r="A432" t="s">
        <v>6067</v>
      </c>
      <c r="B432" t="s">
        <v>271</v>
      </c>
      <c r="C432" t="s">
        <v>2985</v>
      </c>
      <c r="D432" s="1">
        <v>44263</v>
      </c>
      <c r="E432">
        <v>55</v>
      </c>
      <c r="F432" t="b">
        <v>1</v>
      </c>
      <c r="G432" t="s">
        <v>4538</v>
      </c>
      <c r="H432" t="s">
        <v>2031</v>
      </c>
      <c r="I432" s="1">
        <f>DATE(YEAR(tbl_Invoices[[#This Row],[Invoice_Date]]), MONTH(tbl_Invoices[[#This Row],[Invoice_Date]]), DAY(tbl_Invoices[[#This Row],[Invoice_Date]]))</f>
        <v>44263</v>
      </c>
      <c r="J432">
        <f>YEAR(tbl_Invoices[[#This Row],[Invoice_Date]])</f>
        <v>2021</v>
      </c>
      <c r="K432" s="1">
        <f>_xlfn.XLOOKUP(tbl_Invoices[[#This Row],[Customer_ID]], tbl_Customers[Customer_ID], tbl_Customers[Cohort_Month])</f>
        <v>44377</v>
      </c>
      <c r="L432" s="1" t="str">
        <f ca="1">_xlfn.XLOOKUP(tbl_Invoices[[#This Row],[Customer_ID]], tbl_Customers[Customer_ID], tbl_Customers[Age_Group])</f>
        <v>25–34</v>
      </c>
      <c r="M432" s="1" t="str">
        <f>_xlfn.XLOOKUP(tbl_Invoices[[#This Row],[Customer_ID]], tbl_Customers[Customer_ID], tbl_Customers[Region])</f>
        <v>Midwest</v>
      </c>
      <c r="N432" s="1" t="str" cm="1">
        <f t="array" ref="N432">_xlfn.IFS(
   _xlfn.SINGLE(tbl_Invoices[Plan_ID])="P1","Basic",
   _xlfn.SINGLE(tbl_Invoices[Plan_ID])="P2","Standard",
   _xlfn.SINGLE(tbl_Invoices[Plan_ID])="P3","Premium"
)</f>
        <v>Premium</v>
      </c>
      <c r="O432" s="2">
        <f>IF(tbl_Invoices[[#This Row],[Revenue_Type]]="Churned",0,1)</f>
        <v>1</v>
      </c>
    </row>
    <row r="433" spans="1:15" x14ac:dyDescent="0.25">
      <c r="A433" t="s">
        <v>5953</v>
      </c>
      <c r="B433" t="s">
        <v>1107</v>
      </c>
      <c r="C433" t="s">
        <v>3318</v>
      </c>
      <c r="D433" s="1">
        <v>44263</v>
      </c>
      <c r="E433">
        <v>12</v>
      </c>
      <c r="F433" t="b">
        <v>1</v>
      </c>
      <c r="G433" t="s">
        <v>4545</v>
      </c>
      <c r="H433" t="s">
        <v>2027</v>
      </c>
      <c r="I433" s="1">
        <f>DATE(YEAR(tbl_Invoices[[#This Row],[Invoice_Date]]), MONTH(tbl_Invoices[[#This Row],[Invoice_Date]]), DAY(tbl_Invoices[[#This Row],[Invoice_Date]]))</f>
        <v>44263</v>
      </c>
      <c r="J433">
        <f>YEAR(tbl_Invoices[[#This Row],[Invoice_Date]])</f>
        <v>2021</v>
      </c>
      <c r="K433" s="1">
        <f>_xlfn.XLOOKUP(tbl_Invoices[[#This Row],[Customer_ID]], tbl_Customers[Customer_ID], tbl_Customers[Cohort_Month])</f>
        <v>44926</v>
      </c>
      <c r="L433" s="1" t="str">
        <f ca="1">_xlfn.XLOOKUP(tbl_Invoices[[#This Row],[Customer_ID]], tbl_Customers[Customer_ID], tbl_Customers[Age_Group])</f>
        <v>45–54</v>
      </c>
      <c r="M433" s="1" t="str">
        <f>_xlfn.XLOOKUP(tbl_Invoices[[#This Row],[Customer_ID]], tbl_Customers[Customer_ID], tbl_Customers[Region])</f>
        <v>South</v>
      </c>
      <c r="N433" s="1" t="str" cm="1">
        <f t="array" ref="N433">_xlfn.IFS(
   _xlfn.SINGLE(tbl_Invoices[Plan_ID])="P1","Basic",
   _xlfn.SINGLE(tbl_Invoices[Plan_ID])="P2","Standard",
   _xlfn.SINGLE(tbl_Invoices[Plan_ID])="P3","Premium"
)</f>
        <v>Basic</v>
      </c>
      <c r="O433" s="2">
        <f>IF(tbl_Invoices[[#This Row],[Revenue_Type]]="Churned",0,1)</f>
        <v>0</v>
      </c>
    </row>
    <row r="434" spans="1:15" x14ac:dyDescent="0.25">
      <c r="A434" t="s">
        <v>7442</v>
      </c>
      <c r="B434" t="s">
        <v>1212</v>
      </c>
      <c r="C434" t="s">
        <v>2999</v>
      </c>
      <c r="D434" s="1">
        <v>44263</v>
      </c>
      <c r="E434">
        <v>12</v>
      </c>
      <c r="F434" t="b">
        <v>1</v>
      </c>
      <c r="G434" t="s">
        <v>4540</v>
      </c>
      <c r="H434" t="s">
        <v>2027</v>
      </c>
      <c r="I434" s="1">
        <f>DATE(YEAR(tbl_Invoices[[#This Row],[Invoice_Date]]), MONTH(tbl_Invoices[[#This Row],[Invoice_Date]]), DAY(tbl_Invoices[[#This Row],[Invoice_Date]]))</f>
        <v>44263</v>
      </c>
      <c r="J434">
        <f>YEAR(tbl_Invoices[[#This Row],[Invoice_Date]])</f>
        <v>2021</v>
      </c>
      <c r="K434" s="1">
        <f>_xlfn.XLOOKUP(tbl_Invoices[[#This Row],[Customer_ID]], tbl_Customers[Customer_ID], tbl_Customers[Cohort_Month])</f>
        <v>44316</v>
      </c>
      <c r="L434" s="1" t="str">
        <f ca="1">_xlfn.XLOOKUP(tbl_Invoices[[#This Row],[Customer_ID]], tbl_Customers[Customer_ID], tbl_Customers[Age_Group])</f>
        <v>25–34</v>
      </c>
      <c r="M434" s="1" t="str">
        <f>_xlfn.XLOOKUP(tbl_Invoices[[#This Row],[Customer_ID]], tbl_Customers[Customer_ID], tbl_Customers[Region])</f>
        <v>West</v>
      </c>
      <c r="N434" s="1" t="str" cm="1">
        <f t="array" ref="N434">_xlfn.IFS(
   _xlfn.SINGLE(tbl_Invoices[Plan_ID])="P1","Basic",
   _xlfn.SINGLE(tbl_Invoices[Plan_ID])="P2","Standard",
   _xlfn.SINGLE(tbl_Invoices[Plan_ID])="P3","Premium"
)</f>
        <v>Basic</v>
      </c>
      <c r="O434" s="2">
        <f>IF(tbl_Invoices[[#This Row],[Revenue_Type]]="Churned",0,1)</f>
        <v>1</v>
      </c>
    </row>
    <row r="435" spans="1:15" x14ac:dyDescent="0.25">
      <c r="A435" t="s">
        <v>10211</v>
      </c>
      <c r="B435" t="s">
        <v>1295</v>
      </c>
      <c r="C435" t="s">
        <v>3511</v>
      </c>
      <c r="D435" s="1">
        <v>44263</v>
      </c>
      <c r="E435">
        <v>12</v>
      </c>
      <c r="F435" t="b">
        <v>1</v>
      </c>
      <c r="G435" t="s">
        <v>4540</v>
      </c>
      <c r="H435" t="s">
        <v>2027</v>
      </c>
      <c r="I435" s="1">
        <f>DATE(YEAR(tbl_Invoices[[#This Row],[Invoice_Date]]), MONTH(tbl_Invoices[[#This Row],[Invoice_Date]]), DAY(tbl_Invoices[[#This Row],[Invoice_Date]]))</f>
        <v>44263</v>
      </c>
      <c r="J435">
        <f>YEAR(tbl_Invoices[[#This Row],[Invoice_Date]])</f>
        <v>2021</v>
      </c>
      <c r="K435" s="1">
        <f>_xlfn.XLOOKUP(tbl_Invoices[[#This Row],[Customer_ID]], tbl_Customers[Customer_ID], tbl_Customers[Cohort_Month])</f>
        <v>45077</v>
      </c>
      <c r="L435" s="1" t="str">
        <f ca="1">_xlfn.XLOOKUP(tbl_Invoices[[#This Row],[Customer_ID]], tbl_Customers[Customer_ID], tbl_Customers[Age_Group])</f>
        <v>25–34</v>
      </c>
      <c r="M435" s="1" t="str">
        <f>_xlfn.XLOOKUP(tbl_Invoices[[#This Row],[Customer_ID]], tbl_Customers[Customer_ID], tbl_Customers[Region])</f>
        <v>Midwest</v>
      </c>
      <c r="N435" s="1" t="str" cm="1">
        <f t="array" ref="N435">_xlfn.IFS(
   _xlfn.SINGLE(tbl_Invoices[Plan_ID])="P1","Basic",
   _xlfn.SINGLE(tbl_Invoices[Plan_ID])="P2","Standard",
   _xlfn.SINGLE(tbl_Invoices[Plan_ID])="P3","Premium"
)</f>
        <v>Basic</v>
      </c>
      <c r="O435" s="2">
        <f>IF(tbl_Invoices[[#This Row],[Revenue_Type]]="Churned",0,1)</f>
        <v>1</v>
      </c>
    </row>
    <row r="436" spans="1:15" x14ac:dyDescent="0.25">
      <c r="A436" t="s">
        <v>5949</v>
      </c>
      <c r="B436" t="s">
        <v>1519</v>
      </c>
      <c r="C436" t="s">
        <v>2558</v>
      </c>
      <c r="D436" s="1">
        <v>44263</v>
      </c>
      <c r="E436">
        <v>12</v>
      </c>
      <c r="F436" t="b">
        <v>1</v>
      </c>
      <c r="G436" t="s">
        <v>4547</v>
      </c>
      <c r="H436" t="s">
        <v>2027</v>
      </c>
      <c r="I436" s="1">
        <f>DATE(YEAR(tbl_Invoices[[#This Row],[Invoice_Date]]), MONTH(tbl_Invoices[[#This Row],[Invoice_Date]]), DAY(tbl_Invoices[[#This Row],[Invoice_Date]]))</f>
        <v>44263</v>
      </c>
      <c r="J436">
        <f>YEAR(tbl_Invoices[[#This Row],[Invoice_Date]])</f>
        <v>2021</v>
      </c>
      <c r="K436" s="1">
        <f>_xlfn.XLOOKUP(tbl_Invoices[[#This Row],[Customer_ID]], tbl_Customers[Customer_ID], tbl_Customers[Cohort_Month])</f>
        <v>44712</v>
      </c>
      <c r="L436" s="1" t="str">
        <f ca="1">_xlfn.XLOOKUP(tbl_Invoices[[#This Row],[Customer_ID]], tbl_Customers[Customer_ID], tbl_Customers[Age_Group])</f>
        <v>35–44</v>
      </c>
      <c r="M436" s="1" t="str">
        <f>_xlfn.XLOOKUP(tbl_Invoices[[#This Row],[Customer_ID]], tbl_Customers[Customer_ID], tbl_Customers[Region])</f>
        <v>Midwest</v>
      </c>
      <c r="N436" s="1" t="str" cm="1">
        <f t="array" ref="N436">_xlfn.IFS(
   _xlfn.SINGLE(tbl_Invoices[Plan_ID])="P1","Basic",
   _xlfn.SINGLE(tbl_Invoices[Plan_ID])="P2","Standard",
   _xlfn.SINGLE(tbl_Invoices[Plan_ID])="P3","Premium"
)</f>
        <v>Basic</v>
      </c>
      <c r="O436" s="2">
        <f>IF(tbl_Invoices[[#This Row],[Revenue_Type]]="Churned",0,1)</f>
        <v>1</v>
      </c>
    </row>
    <row r="437" spans="1:15" x14ac:dyDescent="0.25">
      <c r="A437" t="s">
        <v>6994</v>
      </c>
      <c r="B437" t="s">
        <v>1585</v>
      </c>
      <c r="C437" t="s">
        <v>4369</v>
      </c>
      <c r="D437" s="1">
        <v>44263</v>
      </c>
      <c r="E437">
        <v>12</v>
      </c>
      <c r="F437" t="b">
        <v>1</v>
      </c>
      <c r="G437" t="s">
        <v>4545</v>
      </c>
      <c r="H437" t="s">
        <v>2027</v>
      </c>
      <c r="I437" s="1">
        <f>DATE(YEAR(tbl_Invoices[[#This Row],[Invoice_Date]]), MONTH(tbl_Invoices[[#This Row],[Invoice_Date]]), DAY(tbl_Invoices[[#This Row],[Invoice_Date]]))</f>
        <v>44263</v>
      </c>
      <c r="J437">
        <f>YEAR(tbl_Invoices[[#This Row],[Invoice_Date]])</f>
        <v>2021</v>
      </c>
      <c r="K437" s="1">
        <f>_xlfn.XLOOKUP(tbl_Invoices[[#This Row],[Customer_ID]], tbl_Customers[Customer_ID], tbl_Customers[Cohort_Month])</f>
        <v>44377</v>
      </c>
      <c r="L437" s="1" t="str">
        <f ca="1">_xlfn.XLOOKUP(tbl_Invoices[[#This Row],[Customer_ID]], tbl_Customers[Customer_ID], tbl_Customers[Age_Group])</f>
        <v>45–54</v>
      </c>
      <c r="M437" s="1" t="str">
        <f>_xlfn.XLOOKUP(tbl_Invoices[[#This Row],[Customer_ID]], tbl_Customers[Customer_ID], tbl_Customers[Region])</f>
        <v>East</v>
      </c>
      <c r="N437" s="1" t="str" cm="1">
        <f t="array" ref="N437">_xlfn.IFS(
   _xlfn.SINGLE(tbl_Invoices[Plan_ID])="P1","Basic",
   _xlfn.SINGLE(tbl_Invoices[Plan_ID])="P2","Standard",
   _xlfn.SINGLE(tbl_Invoices[Plan_ID])="P3","Premium"
)</f>
        <v>Basic</v>
      </c>
      <c r="O437" s="2">
        <f>IF(tbl_Invoices[[#This Row],[Revenue_Type]]="Churned",0,1)</f>
        <v>0</v>
      </c>
    </row>
    <row r="438" spans="1:15" x14ac:dyDescent="0.25">
      <c r="A438" t="s">
        <v>8933</v>
      </c>
      <c r="B438" t="s">
        <v>1795</v>
      </c>
      <c r="C438" t="s">
        <v>3922</v>
      </c>
      <c r="D438" s="1">
        <v>44263</v>
      </c>
      <c r="E438">
        <v>55</v>
      </c>
      <c r="F438" t="b">
        <v>1</v>
      </c>
      <c r="G438" t="s">
        <v>4540</v>
      </c>
      <c r="H438" t="s">
        <v>2031</v>
      </c>
      <c r="I438" s="1">
        <f>DATE(YEAR(tbl_Invoices[[#This Row],[Invoice_Date]]), MONTH(tbl_Invoices[[#This Row],[Invoice_Date]]), DAY(tbl_Invoices[[#This Row],[Invoice_Date]]))</f>
        <v>44263</v>
      </c>
      <c r="J438">
        <f>YEAR(tbl_Invoices[[#This Row],[Invoice_Date]])</f>
        <v>2021</v>
      </c>
      <c r="K438" s="1">
        <f>_xlfn.XLOOKUP(tbl_Invoices[[#This Row],[Customer_ID]], tbl_Customers[Customer_ID], tbl_Customers[Cohort_Month])</f>
        <v>44865</v>
      </c>
      <c r="L438" s="1" t="str">
        <f ca="1">_xlfn.XLOOKUP(tbl_Invoices[[#This Row],[Customer_ID]], tbl_Customers[Customer_ID], tbl_Customers[Age_Group])</f>
        <v>35–44</v>
      </c>
      <c r="M438" s="1" t="str">
        <f>_xlfn.XLOOKUP(tbl_Invoices[[#This Row],[Customer_ID]], tbl_Customers[Customer_ID], tbl_Customers[Region])</f>
        <v>Midwest</v>
      </c>
      <c r="N438" s="1" t="str" cm="1">
        <f t="array" ref="N438">_xlfn.IFS(
   _xlfn.SINGLE(tbl_Invoices[Plan_ID])="P1","Basic",
   _xlfn.SINGLE(tbl_Invoices[Plan_ID])="P2","Standard",
   _xlfn.SINGLE(tbl_Invoices[Plan_ID])="P3","Premium"
)</f>
        <v>Premium</v>
      </c>
      <c r="O438" s="2">
        <f>IF(tbl_Invoices[[#This Row],[Revenue_Type]]="Churned",0,1)</f>
        <v>1</v>
      </c>
    </row>
    <row r="439" spans="1:15" x14ac:dyDescent="0.25">
      <c r="A439" t="s">
        <v>9153</v>
      </c>
      <c r="B439" t="s">
        <v>1956</v>
      </c>
      <c r="C439" t="s">
        <v>3044</v>
      </c>
      <c r="D439" s="1">
        <v>44263</v>
      </c>
      <c r="E439">
        <v>25</v>
      </c>
      <c r="F439" t="b">
        <v>1</v>
      </c>
      <c r="G439" t="s">
        <v>4547</v>
      </c>
      <c r="H439" t="s">
        <v>2034</v>
      </c>
      <c r="I439" s="1">
        <f>DATE(YEAR(tbl_Invoices[[#This Row],[Invoice_Date]]), MONTH(tbl_Invoices[[#This Row],[Invoice_Date]]), DAY(tbl_Invoices[[#This Row],[Invoice_Date]]))</f>
        <v>44263</v>
      </c>
      <c r="J439">
        <f>YEAR(tbl_Invoices[[#This Row],[Invoice_Date]])</f>
        <v>2021</v>
      </c>
      <c r="K439" s="1">
        <f>_xlfn.XLOOKUP(tbl_Invoices[[#This Row],[Customer_ID]], tbl_Customers[Customer_ID], tbl_Customers[Cohort_Month])</f>
        <v>44773</v>
      </c>
      <c r="L439" s="1" t="str">
        <f ca="1">_xlfn.XLOOKUP(tbl_Invoices[[#This Row],[Customer_ID]], tbl_Customers[Customer_ID], tbl_Customers[Age_Group])</f>
        <v>45–54</v>
      </c>
      <c r="M439" s="1" t="str">
        <f>_xlfn.XLOOKUP(tbl_Invoices[[#This Row],[Customer_ID]], tbl_Customers[Customer_ID], tbl_Customers[Region])</f>
        <v>Midwest</v>
      </c>
      <c r="N439" s="1" t="str" cm="1">
        <f t="array" ref="N439">_xlfn.IFS(
   _xlfn.SINGLE(tbl_Invoices[Plan_ID])="P1","Basic",
   _xlfn.SINGLE(tbl_Invoices[Plan_ID])="P2","Standard",
   _xlfn.SINGLE(tbl_Invoices[Plan_ID])="P3","Premium"
)</f>
        <v>Standard</v>
      </c>
      <c r="O439" s="2">
        <f>IF(tbl_Invoices[[#This Row],[Revenue_Type]]="Churned",0,1)</f>
        <v>1</v>
      </c>
    </row>
    <row r="440" spans="1:15" x14ac:dyDescent="0.25">
      <c r="A440" t="s">
        <v>6866</v>
      </c>
      <c r="B440" t="s">
        <v>157</v>
      </c>
      <c r="C440" t="s">
        <v>2845</v>
      </c>
      <c r="D440" s="1">
        <v>44264</v>
      </c>
      <c r="E440">
        <v>25</v>
      </c>
      <c r="F440" t="b">
        <v>1</v>
      </c>
      <c r="G440" t="s">
        <v>4545</v>
      </c>
      <c r="H440" t="s">
        <v>2034</v>
      </c>
      <c r="I440" s="1">
        <f>DATE(YEAR(tbl_Invoices[[#This Row],[Invoice_Date]]), MONTH(tbl_Invoices[[#This Row],[Invoice_Date]]), DAY(tbl_Invoices[[#This Row],[Invoice_Date]]))</f>
        <v>44264</v>
      </c>
      <c r="J440">
        <f>YEAR(tbl_Invoices[[#This Row],[Invoice_Date]])</f>
        <v>2021</v>
      </c>
      <c r="K440" s="1">
        <f>_xlfn.XLOOKUP(tbl_Invoices[[#This Row],[Customer_ID]], tbl_Customers[Customer_ID], tbl_Customers[Cohort_Month])</f>
        <v>44712</v>
      </c>
      <c r="L440" s="1" t="str">
        <f ca="1">_xlfn.XLOOKUP(tbl_Invoices[[#This Row],[Customer_ID]], tbl_Customers[Customer_ID], tbl_Customers[Age_Group])</f>
        <v>35–44</v>
      </c>
      <c r="M440" s="1" t="str">
        <f>_xlfn.XLOOKUP(tbl_Invoices[[#This Row],[Customer_ID]], tbl_Customers[Customer_ID], tbl_Customers[Region])</f>
        <v>International</v>
      </c>
      <c r="N440" s="1" t="str" cm="1">
        <f t="array" ref="N440">_xlfn.IFS(
   _xlfn.SINGLE(tbl_Invoices[Plan_ID])="P1","Basic",
   _xlfn.SINGLE(tbl_Invoices[Plan_ID])="P2","Standard",
   _xlfn.SINGLE(tbl_Invoices[Plan_ID])="P3","Premium"
)</f>
        <v>Standard</v>
      </c>
      <c r="O440" s="2">
        <f>IF(tbl_Invoices[[#This Row],[Revenue_Type]]="Churned",0,1)</f>
        <v>0</v>
      </c>
    </row>
    <row r="441" spans="1:15" x14ac:dyDescent="0.25">
      <c r="A441" t="s">
        <v>5745</v>
      </c>
      <c r="B441" t="s">
        <v>665</v>
      </c>
      <c r="C441" t="s">
        <v>2126</v>
      </c>
      <c r="D441" s="1">
        <v>44264</v>
      </c>
      <c r="E441">
        <v>55</v>
      </c>
      <c r="F441" t="b">
        <v>1</v>
      </c>
      <c r="G441" t="s">
        <v>4549</v>
      </c>
      <c r="H441" t="s">
        <v>2031</v>
      </c>
      <c r="I441" s="1">
        <f>DATE(YEAR(tbl_Invoices[[#This Row],[Invoice_Date]]), MONTH(tbl_Invoices[[#This Row],[Invoice_Date]]), DAY(tbl_Invoices[[#This Row],[Invoice_Date]]))</f>
        <v>44264</v>
      </c>
      <c r="J441">
        <f>YEAR(tbl_Invoices[[#This Row],[Invoice_Date]])</f>
        <v>2021</v>
      </c>
      <c r="K441" s="1">
        <f>_xlfn.XLOOKUP(tbl_Invoices[[#This Row],[Customer_ID]], tbl_Customers[Customer_ID], tbl_Customers[Cohort_Month])</f>
        <v>45046</v>
      </c>
      <c r="L441" s="1" t="str">
        <f ca="1">_xlfn.XLOOKUP(tbl_Invoices[[#This Row],[Customer_ID]], tbl_Customers[Customer_ID], tbl_Customers[Age_Group])</f>
        <v>18–24</v>
      </c>
      <c r="M441" s="1" t="str">
        <f>_xlfn.XLOOKUP(tbl_Invoices[[#This Row],[Customer_ID]], tbl_Customers[Customer_ID], tbl_Customers[Region])</f>
        <v>East</v>
      </c>
      <c r="N441" s="1" t="str" cm="1">
        <f t="array" ref="N441">_xlfn.IFS(
   _xlfn.SINGLE(tbl_Invoices[Plan_ID])="P1","Basic",
   _xlfn.SINGLE(tbl_Invoices[Plan_ID])="P2","Standard",
   _xlfn.SINGLE(tbl_Invoices[Plan_ID])="P3","Premium"
)</f>
        <v>Premium</v>
      </c>
      <c r="O441" s="2">
        <f>IF(tbl_Invoices[[#This Row],[Revenue_Type]]="Churned",0,1)</f>
        <v>1</v>
      </c>
    </row>
    <row r="442" spans="1:15" x14ac:dyDescent="0.25">
      <c r="A442" t="s">
        <v>6078</v>
      </c>
      <c r="B442" t="s">
        <v>702</v>
      </c>
      <c r="C442" t="s">
        <v>3564</v>
      </c>
      <c r="D442" s="1">
        <v>44264</v>
      </c>
      <c r="E442">
        <v>12</v>
      </c>
      <c r="F442" t="b">
        <v>1</v>
      </c>
      <c r="G442" t="s">
        <v>4538</v>
      </c>
      <c r="H442" t="s">
        <v>2027</v>
      </c>
      <c r="I442" s="1">
        <f>DATE(YEAR(tbl_Invoices[[#This Row],[Invoice_Date]]), MONTH(tbl_Invoices[[#This Row],[Invoice_Date]]), DAY(tbl_Invoices[[#This Row],[Invoice_Date]]))</f>
        <v>44264</v>
      </c>
      <c r="J442">
        <f>YEAR(tbl_Invoices[[#This Row],[Invoice_Date]])</f>
        <v>2021</v>
      </c>
      <c r="K442" s="1">
        <f>_xlfn.XLOOKUP(tbl_Invoices[[#This Row],[Customer_ID]], tbl_Customers[Customer_ID], tbl_Customers[Cohort_Month])</f>
        <v>44834</v>
      </c>
      <c r="L442" s="1" t="str">
        <f ca="1">_xlfn.XLOOKUP(tbl_Invoices[[#This Row],[Customer_ID]], tbl_Customers[Customer_ID], tbl_Customers[Age_Group])</f>
        <v>55+</v>
      </c>
      <c r="M442" s="1" t="str">
        <f>_xlfn.XLOOKUP(tbl_Invoices[[#This Row],[Customer_ID]], tbl_Customers[Customer_ID], tbl_Customers[Region])</f>
        <v>International</v>
      </c>
      <c r="N442" s="1" t="str" cm="1">
        <f t="array" ref="N442">_xlfn.IFS(
   _xlfn.SINGLE(tbl_Invoices[Plan_ID])="P1","Basic",
   _xlfn.SINGLE(tbl_Invoices[Plan_ID])="P2","Standard",
   _xlfn.SINGLE(tbl_Invoices[Plan_ID])="P3","Premium"
)</f>
        <v>Basic</v>
      </c>
      <c r="O442" s="2">
        <f>IF(tbl_Invoices[[#This Row],[Revenue_Type]]="Churned",0,1)</f>
        <v>1</v>
      </c>
    </row>
    <row r="443" spans="1:15" x14ac:dyDescent="0.25">
      <c r="A443" t="s">
        <v>9707</v>
      </c>
      <c r="B443" t="s">
        <v>1190</v>
      </c>
      <c r="C443" t="s">
        <v>4341</v>
      </c>
      <c r="D443" s="1">
        <v>44264</v>
      </c>
      <c r="E443">
        <v>55</v>
      </c>
      <c r="F443" t="b">
        <v>1</v>
      </c>
      <c r="G443" t="s">
        <v>4545</v>
      </c>
      <c r="H443" t="s">
        <v>2031</v>
      </c>
      <c r="I443" s="1">
        <f>DATE(YEAR(tbl_Invoices[[#This Row],[Invoice_Date]]), MONTH(tbl_Invoices[[#This Row],[Invoice_Date]]), DAY(tbl_Invoices[[#This Row],[Invoice_Date]]))</f>
        <v>44264</v>
      </c>
      <c r="J443">
        <f>YEAR(tbl_Invoices[[#This Row],[Invoice_Date]])</f>
        <v>2021</v>
      </c>
      <c r="K443" s="1">
        <f>_xlfn.XLOOKUP(tbl_Invoices[[#This Row],[Customer_ID]], tbl_Customers[Customer_ID], tbl_Customers[Cohort_Month])</f>
        <v>44985</v>
      </c>
      <c r="L443" s="1" t="str">
        <f ca="1">_xlfn.XLOOKUP(tbl_Invoices[[#This Row],[Customer_ID]], tbl_Customers[Customer_ID], tbl_Customers[Age_Group])</f>
        <v>18–24</v>
      </c>
      <c r="M443" s="1" t="str">
        <f>_xlfn.XLOOKUP(tbl_Invoices[[#This Row],[Customer_ID]], tbl_Customers[Customer_ID], tbl_Customers[Region])</f>
        <v>East</v>
      </c>
      <c r="N443" s="1" t="str" cm="1">
        <f t="array" ref="N443">_xlfn.IFS(
   _xlfn.SINGLE(tbl_Invoices[Plan_ID])="P1","Basic",
   _xlfn.SINGLE(tbl_Invoices[Plan_ID])="P2","Standard",
   _xlfn.SINGLE(tbl_Invoices[Plan_ID])="P3","Premium"
)</f>
        <v>Premium</v>
      </c>
      <c r="O443" s="2">
        <f>IF(tbl_Invoices[[#This Row],[Revenue_Type]]="Churned",0,1)</f>
        <v>0</v>
      </c>
    </row>
    <row r="444" spans="1:15" x14ac:dyDescent="0.25">
      <c r="A444" t="s">
        <v>10010</v>
      </c>
      <c r="B444" t="s">
        <v>1470</v>
      </c>
      <c r="C444" t="s">
        <v>3912</v>
      </c>
      <c r="D444" s="1">
        <v>44264</v>
      </c>
      <c r="E444">
        <v>25</v>
      </c>
      <c r="F444" t="b">
        <v>1</v>
      </c>
      <c r="G444" t="s">
        <v>4540</v>
      </c>
      <c r="H444" t="s">
        <v>2034</v>
      </c>
      <c r="I444" s="1">
        <f>DATE(YEAR(tbl_Invoices[[#This Row],[Invoice_Date]]), MONTH(tbl_Invoices[[#This Row],[Invoice_Date]]), DAY(tbl_Invoices[[#This Row],[Invoice_Date]]))</f>
        <v>44264</v>
      </c>
      <c r="J444">
        <f>YEAR(tbl_Invoices[[#This Row],[Invoice_Date]])</f>
        <v>2021</v>
      </c>
      <c r="K444" s="1">
        <f>_xlfn.XLOOKUP(tbl_Invoices[[#This Row],[Customer_ID]], tbl_Customers[Customer_ID], tbl_Customers[Cohort_Month])</f>
        <v>44592</v>
      </c>
      <c r="L444" s="1" t="str">
        <f ca="1">_xlfn.XLOOKUP(tbl_Invoices[[#This Row],[Customer_ID]], tbl_Customers[Customer_ID], tbl_Customers[Age_Group])</f>
        <v>25–34</v>
      </c>
      <c r="M444" s="1" t="str">
        <f>_xlfn.XLOOKUP(tbl_Invoices[[#This Row],[Customer_ID]], tbl_Customers[Customer_ID], tbl_Customers[Region])</f>
        <v>Midwest</v>
      </c>
      <c r="N444" s="1" t="str" cm="1">
        <f t="array" ref="N444">_xlfn.IFS(
   _xlfn.SINGLE(tbl_Invoices[Plan_ID])="P1","Basic",
   _xlfn.SINGLE(tbl_Invoices[Plan_ID])="P2","Standard",
   _xlfn.SINGLE(tbl_Invoices[Plan_ID])="P3","Premium"
)</f>
        <v>Standard</v>
      </c>
      <c r="O444" s="2">
        <f>IF(tbl_Invoices[[#This Row],[Revenue_Type]]="Churned",0,1)</f>
        <v>1</v>
      </c>
    </row>
    <row r="445" spans="1:15" x14ac:dyDescent="0.25">
      <c r="A445" t="s">
        <v>7877</v>
      </c>
      <c r="B445" t="s">
        <v>1749</v>
      </c>
      <c r="C445" t="s">
        <v>2853</v>
      </c>
      <c r="D445" s="1">
        <v>44264</v>
      </c>
      <c r="E445">
        <v>25</v>
      </c>
      <c r="F445" t="b">
        <v>1</v>
      </c>
      <c r="G445" t="s">
        <v>4540</v>
      </c>
      <c r="H445" t="s">
        <v>2034</v>
      </c>
      <c r="I445" s="1">
        <f>DATE(YEAR(tbl_Invoices[[#This Row],[Invoice_Date]]), MONTH(tbl_Invoices[[#This Row],[Invoice_Date]]), DAY(tbl_Invoices[[#This Row],[Invoice_Date]]))</f>
        <v>44264</v>
      </c>
      <c r="J445">
        <f>YEAR(tbl_Invoices[[#This Row],[Invoice_Date]])</f>
        <v>2021</v>
      </c>
      <c r="K445" s="1">
        <f>_xlfn.XLOOKUP(tbl_Invoices[[#This Row],[Customer_ID]], tbl_Customers[Customer_ID], tbl_Customers[Cohort_Month])</f>
        <v>44620</v>
      </c>
      <c r="L445" s="1" t="str">
        <f ca="1">_xlfn.XLOOKUP(tbl_Invoices[[#This Row],[Customer_ID]], tbl_Customers[Customer_ID], tbl_Customers[Age_Group])</f>
        <v>35–44</v>
      </c>
      <c r="M445" s="1" t="str">
        <f>_xlfn.XLOOKUP(tbl_Invoices[[#This Row],[Customer_ID]], tbl_Customers[Customer_ID], tbl_Customers[Region])</f>
        <v>International</v>
      </c>
      <c r="N445" s="1" t="str" cm="1">
        <f t="array" ref="N445">_xlfn.IFS(
   _xlfn.SINGLE(tbl_Invoices[Plan_ID])="P1","Basic",
   _xlfn.SINGLE(tbl_Invoices[Plan_ID])="P2","Standard",
   _xlfn.SINGLE(tbl_Invoices[Plan_ID])="P3","Premium"
)</f>
        <v>Standard</v>
      </c>
      <c r="O445" s="2">
        <f>IF(tbl_Invoices[[#This Row],[Revenue_Type]]="Churned",0,1)</f>
        <v>1</v>
      </c>
    </row>
    <row r="446" spans="1:15" x14ac:dyDescent="0.25">
      <c r="A446" t="s">
        <v>6874</v>
      </c>
      <c r="B446" t="s">
        <v>236</v>
      </c>
      <c r="C446" t="s">
        <v>2424</v>
      </c>
      <c r="D446" s="1">
        <v>44265</v>
      </c>
      <c r="E446">
        <v>25</v>
      </c>
      <c r="F446" t="b">
        <v>1</v>
      </c>
      <c r="G446" t="s">
        <v>4545</v>
      </c>
      <c r="H446" t="s">
        <v>2034</v>
      </c>
      <c r="I446" s="1">
        <f>DATE(YEAR(tbl_Invoices[[#This Row],[Invoice_Date]]), MONTH(tbl_Invoices[[#This Row],[Invoice_Date]]), DAY(tbl_Invoices[[#This Row],[Invoice_Date]]))</f>
        <v>44265</v>
      </c>
      <c r="J446">
        <f>YEAR(tbl_Invoices[[#This Row],[Invoice_Date]])</f>
        <v>2021</v>
      </c>
      <c r="K446" s="1">
        <f>_xlfn.XLOOKUP(tbl_Invoices[[#This Row],[Customer_ID]], tbl_Customers[Customer_ID], tbl_Customers[Cohort_Month])</f>
        <v>44985</v>
      </c>
      <c r="L446" s="1" t="str">
        <f ca="1">_xlfn.XLOOKUP(tbl_Invoices[[#This Row],[Customer_ID]], tbl_Customers[Customer_ID], tbl_Customers[Age_Group])</f>
        <v>18–24</v>
      </c>
      <c r="M446" s="1" t="str">
        <f>_xlfn.XLOOKUP(tbl_Invoices[[#This Row],[Customer_ID]], tbl_Customers[Customer_ID], tbl_Customers[Region])</f>
        <v>West</v>
      </c>
      <c r="N446" s="1" t="str" cm="1">
        <f t="array" ref="N446">_xlfn.IFS(
   _xlfn.SINGLE(tbl_Invoices[Plan_ID])="P1","Basic",
   _xlfn.SINGLE(tbl_Invoices[Plan_ID])="P2","Standard",
   _xlfn.SINGLE(tbl_Invoices[Plan_ID])="P3","Premium"
)</f>
        <v>Standard</v>
      </c>
      <c r="O446" s="2">
        <f>IF(tbl_Invoices[[#This Row],[Revenue_Type]]="Churned",0,1)</f>
        <v>0</v>
      </c>
    </row>
    <row r="447" spans="1:15" x14ac:dyDescent="0.25">
      <c r="A447" t="s">
        <v>10404</v>
      </c>
      <c r="B447" t="s">
        <v>254</v>
      </c>
      <c r="C447" t="s">
        <v>2595</v>
      </c>
      <c r="D447" s="1">
        <v>44265</v>
      </c>
      <c r="E447">
        <v>55</v>
      </c>
      <c r="F447" t="b">
        <v>1</v>
      </c>
      <c r="G447" t="s">
        <v>4538</v>
      </c>
      <c r="H447" t="s">
        <v>2031</v>
      </c>
      <c r="I447" s="1">
        <f>DATE(YEAR(tbl_Invoices[[#This Row],[Invoice_Date]]), MONTH(tbl_Invoices[[#This Row],[Invoice_Date]]), DAY(tbl_Invoices[[#This Row],[Invoice_Date]]))</f>
        <v>44265</v>
      </c>
      <c r="J447">
        <f>YEAR(tbl_Invoices[[#This Row],[Invoice_Date]])</f>
        <v>2021</v>
      </c>
      <c r="K447" s="1">
        <f>_xlfn.XLOOKUP(tbl_Invoices[[#This Row],[Customer_ID]], tbl_Customers[Customer_ID], tbl_Customers[Cohort_Month])</f>
        <v>44469</v>
      </c>
      <c r="L447" s="1" t="str">
        <f ca="1">_xlfn.XLOOKUP(tbl_Invoices[[#This Row],[Customer_ID]], tbl_Customers[Customer_ID], tbl_Customers[Age_Group])</f>
        <v>45–54</v>
      </c>
      <c r="M447" s="1" t="str">
        <f>_xlfn.XLOOKUP(tbl_Invoices[[#This Row],[Customer_ID]], tbl_Customers[Customer_ID], tbl_Customers[Region])</f>
        <v>Midwest</v>
      </c>
      <c r="N447" s="1" t="str" cm="1">
        <f t="array" ref="N447">_xlfn.IFS(
   _xlfn.SINGLE(tbl_Invoices[Plan_ID])="P1","Basic",
   _xlfn.SINGLE(tbl_Invoices[Plan_ID])="P2","Standard",
   _xlfn.SINGLE(tbl_Invoices[Plan_ID])="P3","Premium"
)</f>
        <v>Premium</v>
      </c>
      <c r="O447" s="2">
        <f>IF(tbl_Invoices[[#This Row],[Revenue_Type]]="Churned",0,1)</f>
        <v>1</v>
      </c>
    </row>
    <row r="448" spans="1:15" x14ac:dyDescent="0.25">
      <c r="A448" t="s">
        <v>6694</v>
      </c>
      <c r="B448" t="s">
        <v>783</v>
      </c>
      <c r="C448" t="s">
        <v>3213</v>
      </c>
      <c r="D448" s="1">
        <v>44265</v>
      </c>
      <c r="E448">
        <v>12</v>
      </c>
      <c r="F448" t="b">
        <v>1</v>
      </c>
      <c r="G448" t="s">
        <v>4549</v>
      </c>
      <c r="H448" t="s">
        <v>2027</v>
      </c>
      <c r="I448" s="1">
        <f>DATE(YEAR(tbl_Invoices[[#This Row],[Invoice_Date]]), MONTH(tbl_Invoices[[#This Row],[Invoice_Date]]), DAY(tbl_Invoices[[#This Row],[Invoice_Date]]))</f>
        <v>44265</v>
      </c>
      <c r="J448">
        <f>YEAR(tbl_Invoices[[#This Row],[Invoice_Date]])</f>
        <v>2021</v>
      </c>
      <c r="K448" s="1">
        <f>_xlfn.XLOOKUP(tbl_Invoices[[#This Row],[Customer_ID]], tbl_Customers[Customer_ID], tbl_Customers[Cohort_Month])</f>
        <v>44773</v>
      </c>
      <c r="L448" s="1" t="str">
        <f ca="1">_xlfn.XLOOKUP(tbl_Invoices[[#This Row],[Customer_ID]], tbl_Customers[Customer_ID], tbl_Customers[Age_Group])</f>
        <v>45–54</v>
      </c>
      <c r="M448" s="1" t="str">
        <f>_xlfn.XLOOKUP(tbl_Invoices[[#This Row],[Customer_ID]], tbl_Customers[Customer_ID], tbl_Customers[Region])</f>
        <v>East</v>
      </c>
      <c r="N448" s="1" t="str" cm="1">
        <f t="array" ref="N448">_xlfn.IFS(
   _xlfn.SINGLE(tbl_Invoices[Plan_ID])="P1","Basic",
   _xlfn.SINGLE(tbl_Invoices[Plan_ID])="P2","Standard",
   _xlfn.SINGLE(tbl_Invoices[Plan_ID])="P3","Premium"
)</f>
        <v>Basic</v>
      </c>
      <c r="O448" s="2">
        <f>IF(tbl_Invoices[[#This Row],[Revenue_Type]]="Churned",0,1)</f>
        <v>1</v>
      </c>
    </row>
    <row r="449" spans="1:15" x14ac:dyDescent="0.25">
      <c r="A449" t="s">
        <v>8714</v>
      </c>
      <c r="B449" t="s">
        <v>837</v>
      </c>
      <c r="C449" t="s">
        <v>3284</v>
      </c>
      <c r="D449" s="1">
        <v>44265</v>
      </c>
      <c r="E449">
        <v>25</v>
      </c>
      <c r="F449" t="b">
        <v>1</v>
      </c>
      <c r="G449" t="s">
        <v>4540</v>
      </c>
      <c r="H449" t="s">
        <v>2034</v>
      </c>
      <c r="I449" s="1">
        <f>DATE(YEAR(tbl_Invoices[[#This Row],[Invoice_Date]]), MONTH(tbl_Invoices[[#This Row],[Invoice_Date]]), DAY(tbl_Invoices[[#This Row],[Invoice_Date]]))</f>
        <v>44265</v>
      </c>
      <c r="J449">
        <f>YEAR(tbl_Invoices[[#This Row],[Invoice_Date]])</f>
        <v>2021</v>
      </c>
      <c r="K449" s="1">
        <f>_xlfn.XLOOKUP(tbl_Invoices[[#This Row],[Customer_ID]], tbl_Customers[Customer_ID], tbl_Customers[Cohort_Month])</f>
        <v>44592</v>
      </c>
      <c r="L449" s="1" t="str">
        <f ca="1">_xlfn.XLOOKUP(tbl_Invoices[[#This Row],[Customer_ID]], tbl_Customers[Customer_ID], tbl_Customers[Age_Group])</f>
        <v>55+</v>
      </c>
      <c r="M449" s="1" t="str">
        <f>_xlfn.XLOOKUP(tbl_Invoices[[#This Row],[Customer_ID]], tbl_Customers[Customer_ID], tbl_Customers[Region])</f>
        <v>South</v>
      </c>
      <c r="N449" s="1" t="str" cm="1">
        <f t="array" ref="N449">_xlfn.IFS(
   _xlfn.SINGLE(tbl_Invoices[Plan_ID])="P1","Basic",
   _xlfn.SINGLE(tbl_Invoices[Plan_ID])="P2","Standard",
   _xlfn.SINGLE(tbl_Invoices[Plan_ID])="P3","Premium"
)</f>
        <v>Standard</v>
      </c>
      <c r="O449" s="2">
        <f>IF(tbl_Invoices[[#This Row],[Revenue_Type]]="Churned",0,1)</f>
        <v>1</v>
      </c>
    </row>
    <row r="450" spans="1:15" x14ac:dyDescent="0.25">
      <c r="A450" t="s">
        <v>5579</v>
      </c>
      <c r="B450" t="s">
        <v>624</v>
      </c>
      <c r="C450" t="s">
        <v>3799</v>
      </c>
      <c r="D450" s="1">
        <v>44266</v>
      </c>
      <c r="E450">
        <v>12</v>
      </c>
      <c r="F450" t="b">
        <v>1</v>
      </c>
      <c r="G450" t="s">
        <v>4547</v>
      </c>
      <c r="H450" t="s">
        <v>2027</v>
      </c>
      <c r="I450" s="1">
        <f>DATE(YEAR(tbl_Invoices[[#This Row],[Invoice_Date]]), MONTH(tbl_Invoices[[#This Row],[Invoice_Date]]), DAY(tbl_Invoices[[#This Row],[Invoice_Date]]))</f>
        <v>44266</v>
      </c>
      <c r="J450">
        <f>YEAR(tbl_Invoices[[#This Row],[Invoice_Date]])</f>
        <v>2021</v>
      </c>
      <c r="K450" s="1">
        <f>_xlfn.XLOOKUP(tbl_Invoices[[#This Row],[Customer_ID]], tbl_Customers[Customer_ID], tbl_Customers[Cohort_Month])</f>
        <v>44500</v>
      </c>
      <c r="L450" s="1" t="str">
        <f ca="1">_xlfn.XLOOKUP(tbl_Invoices[[#This Row],[Customer_ID]], tbl_Customers[Customer_ID], tbl_Customers[Age_Group])</f>
        <v>25–34</v>
      </c>
      <c r="M450" s="1" t="str">
        <f>_xlfn.XLOOKUP(tbl_Invoices[[#This Row],[Customer_ID]], tbl_Customers[Customer_ID], tbl_Customers[Region])</f>
        <v>East</v>
      </c>
      <c r="N450" s="1" t="str" cm="1">
        <f t="array" ref="N450">_xlfn.IFS(
   _xlfn.SINGLE(tbl_Invoices[Plan_ID])="P1","Basic",
   _xlfn.SINGLE(tbl_Invoices[Plan_ID])="P2","Standard",
   _xlfn.SINGLE(tbl_Invoices[Plan_ID])="P3","Premium"
)</f>
        <v>Basic</v>
      </c>
      <c r="O450" s="2">
        <f>IF(tbl_Invoices[[#This Row],[Revenue_Type]]="Churned",0,1)</f>
        <v>1</v>
      </c>
    </row>
    <row r="451" spans="1:15" x14ac:dyDescent="0.25">
      <c r="A451" t="s">
        <v>6746</v>
      </c>
      <c r="B451" t="s">
        <v>1138</v>
      </c>
      <c r="C451" t="s">
        <v>4015</v>
      </c>
      <c r="D451" s="1">
        <v>44266</v>
      </c>
      <c r="E451">
        <v>25</v>
      </c>
      <c r="F451" t="b">
        <v>1</v>
      </c>
      <c r="G451" t="s">
        <v>4540</v>
      </c>
      <c r="H451" t="s">
        <v>2034</v>
      </c>
      <c r="I451" s="1">
        <f>DATE(YEAR(tbl_Invoices[[#This Row],[Invoice_Date]]), MONTH(tbl_Invoices[[#This Row],[Invoice_Date]]), DAY(tbl_Invoices[[#This Row],[Invoice_Date]]))</f>
        <v>44266</v>
      </c>
      <c r="J451">
        <f>YEAR(tbl_Invoices[[#This Row],[Invoice_Date]])</f>
        <v>2021</v>
      </c>
      <c r="K451" s="1">
        <f>_xlfn.XLOOKUP(tbl_Invoices[[#This Row],[Customer_ID]], tbl_Customers[Customer_ID], tbl_Customers[Cohort_Month])</f>
        <v>44439</v>
      </c>
      <c r="L451" s="1" t="str">
        <f ca="1">_xlfn.XLOOKUP(tbl_Invoices[[#This Row],[Customer_ID]], tbl_Customers[Customer_ID], tbl_Customers[Age_Group])</f>
        <v>35–44</v>
      </c>
      <c r="M451" s="1" t="str">
        <f>_xlfn.XLOOKUP(tbl_Invoices[[#This Row],[Customer_ID]], tbl_Customers[Customer_ID], tbl_Customers[Region])</f>
        <v>West</v>
      </c>
      <c r="N451" s="1" t="str" cm="1">
        <f t="array" ref="N451">_xlfn.IFS(
   _xlfn.SINGLE(tbl_Invoices[Plan_ID])="P1","Basic",
   _xlfn.SINGLE(tbl_Invoices[Plan_ID])="P2","Standard",
   _xlfn.SINGLE(tbl_Invoices[Plan_ID])="P3","Premium"
)</f>
        <v>Standard</v>
      </c>
      <c r="O451" s="2">
        <f>IF(tbl_Invoices[[#This Row],[Revenue_Type]]="Churned",0,1)</f>
        <v>1</v>
      </c>
    </row>
    <row r="452" spans="1:15" x14ac:dyDescent="0.25">
      <c r="A452" t="s">
        <v>6122</v>
      </c>
      <c r="B452" t="s">
        <v>1146</v>
      </c>
      <c r="C452" t="s">
        <v>2318</v>
      </c>
      <c r="D452" s="1">
        <v>44266</v>
      </c>
      <c r="E452">
        <v>25</v>
      </c>
      <c r="F452" t="b">
        <v>1</v>
      </c>
      <c r="G452" t="s">
        <v>4549</v>
      </c>
      <c r="H452" t="s">
        <v>2034</v>
      </c>
      <c r="I452" s="1">
        <f>DATE(YEAR(tbl_Invoices[[#This Row],[Invoice_Date]]), MONTH(tbl_Invoices[[#This Row],[Invoice_Date]]), DAY(tbl_Invoices[[#This Row],[Invoice_Date]]))</f>
        <v>44266</v>
      </c>
      <c r="J452">
        <f>YEAR(tbl_Invoices[[#This Row],[Invoice_Date]])</f>
        <v>2021</v>
      </c>
      <c r="K452" s="1">
        <f>_xlfn.XLOOKUP(tbl_Invoices[[#This Row],[Customer_ID]], tbl_Customers[Customer_ID], tbl_Customers[Cohort_Month])</f>
        <v>44500</v>
      </c>
      <c r="L452" s="1" t="str">
        <f ca="1">_xlfn.XLOOKUP(tbl_Invoices[[#This Row],[Customer_ID]], tbl_Customers[Customer_ID], tbl_Customers[Age_Group])</f>
        <v>45–54</v>
      </c>
      <c r="M452" s="1" t="str">
        <f>_xlfn.XLOOKUP(tbl_Invoices[[#This Row],[Customer_ID]], tbl_Customers[Customer_ID], tbl_Customers[Region])</f>
        <v>South</v>
      </c>
      <c r="N452" s="1" t="str" cm="1">
        <f t="array" ref="N452">_xlfn.IFS(
   _xlfn.SINGLE(tbl_Invoices[Plan_ID])="P1","Basic",
   _xlfn.SINGLE(tbl_Invoices[Plan_ID])="P2","Standard",
   _xlfn.SINGLE(tbl_Invoices[Plan_ID])="P3","Premium"
)</f>
        <v>Standard</v>
      </c>
      <c r="O452" s="2">
        <f>IF(tbl_Invoices[[#This Row],[Revenue_Type]]="Churned",0,1)</f>
        <v>1</v>
      </c>
    </row>
    <row r="453" spans="1:15" x14ac:dyDescent="0.25">
      <c r="A453" t="s">
        <v>8379</v>
      </c>
      <c r="B453" t="s">
        <v>1295</v>
      </c>
      <c r="C453" t="s">
        <v>3511</v>
      </c>
      <c r="D453" s="1">
        <v>44266</v>
      </c>
      <c r="E453">
        <v>12</v>
      </c>
      <c r="F453" t="b">
        <v>1</v>
      </c>
      <c r="G453" t="s">
        <v>4540</v>
      </c>
      <c r="H453" t="s">
        <v>2027</v>
      </c>
      <c r="I453" s="1">
        <f>DATE(YEAR(tbl_Invoices[[#This Row],[Invoice_Date]]), MONTH(tbl_Invoices[[#This Row],[Invoice_Date]]), DAY(tbl_Invoices[[#This Row],[Invoice_Date]]))</f>
        <v>44266</v>
      </c>
      <c r="J453">
        <f>YEAR(tbl_Invoices[[#This Row],[Invoice_Date]])</f>
        <v>2021</v>
      </c>
      <c r="K453" s="1">
        <f>_xlfn.XLOOKUP(tbl_Invoices[[#This Row],[Customer_ID]], tbl_Customers[Customer_ID], tbl_Customers[Cohort_Month])</f>
        <v>45077</v>
      </c>
      <c r="L453" s="1" t="str">
        <f ca="1">_xlfn.XLOOKUP(tbl_Invoices[[#This Row],[Customer_ID]], tbl_Customers[Customer_ID], tbl_Customers[Age_Group])</f>
        <v>25–34</v>
      </c>
      <c r="M453" s="1" t="str">
        <f>_xlfn.XLOOKUP(tbl_Invoices[[#This Row],[Customer_ID]], tbl_Customers[Customer_ID], tbl_Customers[Region])</f>
        <v>Midwest</v>
      </c>
      <c r="N453" s="1" t="str" cm="1">
        <f t="array" ref="N453">_xlfn.IFS(
   _xlfn.SINGLE(tbl_Invoices[Plan_ID])="P1","Basic",
   _xlfn.SINGLE(tbl_Invoices[Plan_ID])="P2","Standard",
   _xlfn.SINGLE(tbl_Invoices[Plan_ID])="P3","Premium"
)</f>
        <v>Basic</v>
      </c>
      <c r="O453" s="2">
        <f>IF(tbl_Invoices[[#This Row],[Revenue_Type]]="Churned",0,1)</f>
        <v>1</v>
      </c>
    </row>
    <row r="454" spans="1:15" x14ac:dyDescent="0.25">
      <c r="A454" t="s">
        <v>9060</v>
      </c>
      <c r="B454" t="s">
        <v>1602</v>
      </c>
      <c r="C454" t="s">
        <v>4142</v>
      </c>
      <c r="D454" s="1">
        <v>44266</v>
      </c>
      <c r="E454">
        <v>12</v>
      </c>
      <c r="F454" t="b">
        <v>1</v>
      </c>
      <c r="G454" t="s">
        <v>4549</v>
      </c>
      <c r="H454" t="s">
        <v>2027</v>
      </c>
      <c r="I454" s="1">
        <f>DATE(YEAR(tbl_Invoices[[#This Row],[Invoice_Date]]), MONTH(tbl_Invoices[[#This Row],[Invoice_Date]]), DAY(tbl_Invoices[[#This Row],[Invoice_Date]]))</f>
        <v>44266</v>
      </c>
      <c r="J454">
        <f>YEAR(tbl_Invoices[[#This Row],[Invoice_Date]])</f>
        <v>2021</v>
      </c>
      <c r="K454" s="1">
        <f>_xlfn.XLOOKUP(tbl_Invoices[[#This Row],[Customer_ID]], tbl_Customers[Customer_ID], tbl_Customers[Cohort_Month])</f>
        <v>44316</v>
      </c>
      <c r="L454" s="1" t="str">
        <f ca="1">_xlfn.XLOOKUP(tbl_Invoices[[#This Row],[Customer_ID]], tbl_Customers[Customer_ID], tbl_Customers[Age_Group])</f>
        <v>45–54</v>
      </c>
      <c r="M454" s="1" t="str">
        <f>_xlfn.XLOOKUP(tbl_Invoices[[#This Row],[Customer_ID]], tbl_Customers[Customer_ID], tbl_Customers[Region])</f>
        <v>South</v>
      </c>
      <c r="N454" s="1" t="str" cm="1">
        <f t="array" ref="N454">_xlfn.IFS(
   _xlfn.SINGLE(tbl_Invoices[Plan_ID])="P1","Basic",
   _xlfn.SINGLE(tbl_Invoices[Plan_ID])="P2","Standard",
   _xlfn.SINGLE(tbl_Invoices[Plan_ID])="P3","Premium"
)</f>
        <v>Basic</v>
      </c>
      <c r="O454" s="2">
        <f>IF(tbl_Invoices[[#This Row],[Revenue_Type]]="Churned",0,1)</f>
        <v>1</v>
      </c>
    </row>
    <row r="455" spans="1:15" x14ac:dyDescent="0.25">
      <c r="A455" t="s">
        <v>10532</v>
      </c>
      <c r="B455" t="s">
        <v>1820</v>
      </c>
      <c r="C455" t="s">
        <v>3605</v>
      </c>
      <c r="D455" s="1">
        <v>44266</v>
      </c>
      <c r="E455">
        <v>12</v>
      </c>
      <c r="F455" t="b">
        <v>1</v>
      </c>
      <c r="G455" t="s">
        <v>4540</v>
      </c>
      <c r="H455" t="s">
        <v>2027</v>
      </c>
      <c r="I455" s="1">
        <f>DATE(YEAR(tbl_Invoices[[#This Row],[Invoice_Date]]), MONTH(tbl_Invoices[[#This Row],[Invoice_Date]]), DAY(tbl_Invoices[[#This Row],[Invoice_Date]]))</f>
        <v>44266</v>
      </c>
      <c r="J455">
        <f>YEAR(tbl_Invoices[[#This Row],[Invoice_Date]])</f>
        <v>2021</v>
      </c>
      <c r="K455" s="1">
        <f>_xlfn.XLOOKUP(tbl_Invoices[[#This Row],[Customer_ID]], tbl_Customers[Customer_ID], tbl_Customers[Cohort_Month])</f>
        <v>45016</v>
      </c>
      <c r="L455" s="1" t="str">
        <f ca="1">_xlfn.XLOOKUP(tbl_Invoices[[#This Row],[Customer_ID]], tbl_Customers[Customer_ID], tbl_Customers[Age_Group])</f>
        <v>35–44</v>
      </c>
      <c r="M455" s="1" t="str">
        <f>_xlfn.XLOOKUP(tbl_Invoices[[#This Row],[Customer_ID]], tbl_Customers[Customer_ID], tbl_Customers[Region])</f>
        <v>East</v>
      </c>
      <c r="N455" s="1" t="str" cm="1">
        <f t="array" ref="N455">_xlfn.IFS(
   _xlfn.SINGLE(tbl_Invoices[Plan_ID])="P1","Basic",
   _xlfn.SINGLE(tbl_Invoices[Plan_ID])="P2","Standard",
   _xlfn.SINGLE(tbl_Invoices[Plan_ID])="P3","Premium"
)</f>
        <v>Basic</v>
      </c>
      <c r="O455" s="2">
        <f>IF(tbl_Invoices[[#This Row],[Revenue_Type]]="Churned",0,1)</f>
        <v>1</v>
      </c>
    </row>
    <row r="456" spans="1:15" x14ac:dyDescent="0.25">
      <c r="A456" t="s">
        <v>6908</v>
      </c>
      <c r="B456" t="s">
        <v>2005</v>
      </c>
      <c r="C456" t="s">
        <v>3513</v>
      </c>
      <c r="D456" s="1">
        <v>44266</v>
      </c>
      <c r="E456">
        <v>55</v>
      </c>
      <c r="F456" t="b">
        <v>1</v>
      </c>
      <c r="G456" t="s">
        <v>4538</v>
      </c>
      <c r="H456" t="s">
        <v>2031</v>
      </c>
      <c r="I456" s="1">
        <f>DATE(YEAR(tbl_Invoices[[#This Row],[Invoice_Date]]), MONTH(tbl_Invoices[[#This Row],[Invoice_Date]]), DAY(tbl_Invoices[[#This Row],[Invoice_Date]]))</f>
        <v>44266</v>
      </c>
      <c r="J456">
        <f>YEAR(tbl_Invoices[[#This Row],[Invoice_Date]])</f>
        <v>2021</v>
      </c>
      <c r="K456" s="1">
        <f>_xlfn.XLOOKUP(tbl_Invoices[[#This Row],[Customer_ID]], tbl_Customers[Customer_ID], tbl_Customers[Cohort_Month])</f>
        <v>44895</v>
      </c>
      <c r="L456" s="1" t="str">
        <f ca="1">_xlfn.XLOOKUP(tbl_Invoices[[#This Row],[Customer_ID]], tbl_Customers[Customer_ID], tbl_Customers[Age_Group])</f>
        <v>18–24</v>
      </c>
      <c r="M456" s="1" t="str">
        <f>_xlfn.XLOOKUP(tbl_Invoices[[#This Row],[Customer_ID]], tbl_Customers[Customer_ID], tbl_Customers[Region])</f>
        <v>West</v>
      </c>
      <c r="N456" s="1" t="str" cm="1">
        <f t="array" ref="N456">_xlfn.IFS(
   _xlfn.SINGLE(tbl_Invoices[Plan_ID])="P1","Basic",
   _xlfn.SINGLE(tbl_Invoices[Plan_ID])="P2","Standard",
   _xlfn.SINGLE(tbl_Invoices[Plan_ID])="P3","Premium"
)</f>
        <v>Premium</v>
      </c>
      <c r="O456" s="2">
        <f>IF(tbl_Invoices[[#This Row],[Revenue_Type]]="Churned",0,1)</f>
        <v>1</v>
      </c>
    </row>
    <row r="457" spans="1:15" x14ac:dyDescent="0.25">
      <c r="A457" t="s">
        <v>6185</v>
      </c>
      <c r="B457" t="s">
        <v>257</v>
      </c>
      <c r="C457" t="s">
        <v>3174</v>
      </c>
      <c r="D457" s="1">
        <v>44267</v>
      </c>
      <c r="E457">
        <v>12</v>
      </c>
      <c r="F457" t="b">
        <v>1</v>
      </c>
      <c r="G457" t="s">
        <v>4547</v>
      </c>
      <c r="H457" t="s">
        <v>2027</v>
      </c>
      <c r="I457" s="1">
        <f>DATE(YEAR(tbl_Invoices[[#This Row],[Invoice_Date]]), MONTH(tbl_Invoices[[#This Row],[Invoice_Date]]), DAY(tbl_Invoices[[#This Row],[Invoice_Date]]))</f>
        <v>44267</v>
      </c>
      <c r="J457">
        <f>YEAR(tbl_Invoices[[#This Row],[Invoice_Date]])</f>
        <v>2021</v>
      </c>
      <c r="K457" s="1">
        <f>_xlfn.XLOOKUP(tbl_Invoices[[#This Row],[Customer_ID]], tbl_Customers[Customer_ID], tbl_Customers[Cohort_Month])</f>
        <v>44286</v>
      </c>
      <c r="L457" s="1" t="str">
        <f ca="1">_xlfn.XLOOKUP(tbl_Invoices[[#This Row],[Customer_ID]], tbl_Customers[Customer_ID], tbl_Customers[Age_Group])</f>
        <v>45–54</v>
      </c>
      <c r="M457" s="1" t="str">
        <f>_xlfn.XLOOKUP(tbl_Invoices[[#This Row],[Customer_ID]], tbl_Customers[Customer_ID], tbl_Customers[Region])</f>
        <v>East</v>
      </c>
      <c r="N457" s="1" t="str" cm="1">
        <f t="array" ref="N457">_xlfn.IFS(
   _xlfn.SINGLE(tbl_Invoices[Plan_ID])="P1","Basic",
   _xlfn.SINGLE(tbl_Invoices[Plan_ID])="P2","Standard",
   _xlfn.SINGLE(tbl_Invoices[Plan_ID])="P3","Premium"
)</f>
        <v>Basic</v>
      </c>
      <c r="O457" s="2">
        <f>IF(tbl_Invoices[[#This Row],[Revenue_Type]]="Churned",0,1)</f>
        <v>1</v>
      </c>
    </row>
    <row r="458" spans="1:15" x14ac:dyDescent="0.25">
      <c r="A458" t="s">
        <v>6610</v>
      </c>
      <c r="B458" t="s">
        <v>1512</v>
      </c>
      <c r="C458" t="s">
        <v>2167</v>
      </c>
      <c r="D458" s="1">
        <v>44267</v>
      </c>
      <c r="E458">
        <v>25</v>
      </c>
      <c r="F458" t="b">
        <v>1</v>
      </c>
      <c r="G458" t="s">
        <v>4549</v>
      </c>
      <c r="H458" t="s">
        <v>2034</v>
      </c>
      <c r="I458" s="1">
        <f>DATE(YEAR(tbl_Invoices[[#This Row],[Invoice_Date]]), MONTH(tbl_Invoices[[#This Row],[Invoice_Date]]), DAY(tbl_Invoices[[#This Row],[Invoice_Date]]))</f>
        <v>44267</v>
      </c>
      <c r="J458">
        <f>YEAR(tbl_Invoices[[#This Row],[Invoice_Date]])</f>
        <v>2021</v>
      </c>
      <c r="K458" s="1">
        <f>_xlfn.XLOOKUP(tbl_Invoices[[#This Row],[Customer_ID]], tbl_Customers[Customer_ID], tbl_Customers[Cohort_Month])</f>
        <v>45077</v>
      </c>
      <c r="L458" s="1" t="str">
        <f ca="1">_xlfn.XLOOKUP(tbl_Invoices[[#This Row],[Customer_ID]], tbl_Customers[Customer_ID], tbl_Customers[Age_Group])</f>
        <v>25–34</v>
      </c>
      <c r="M458" s="1" t="str">
        <f>_xlfn.XLOOKUP(tbl_Invoices[[#This Row],[Customer_ID]], tbl_Customers[Customer_ID], tbl_Customers[Region])</f>
        <v>International</v>
      </c>
      <c r="N458" s="1" t="str" cm="1">
        <f t="array" ref="N458">_xlfn.IFS(
   _xlfn.SINGLE(tbl_Invoices[Plan_ID])="P1","Basic",
   _xlfn.SINGLE(tbl_Invoices[Plan_ID])="P2","Standard",
   _xlfn.SINGLE(tbl_Invoices[Plan_ID])="P3","Premium"
)</f>
        <v>Standard</v>
      </c>
      <c r="O458" s="2">
        <f>IF(tbl_Invoices[[#This Row],[Revenue_Type]]="Churned",0,1)</f>
        <v>1</v>
      </c>
    </row>
    <row r="459" spans="1:15" x14ac:dyDescent="0.25">
      <c r="A459" t="s">
        <v>9935</v>
      </c>
      <c r="B459" t="s">
        <v>1661</v>
      </c>
      <c r="C459" t="s">
        <v>4505</v>
      </c>
      <c r="D459" s="1">
        <v>44267</v>
      </c>
      <c r="E459">
        <v>55</v>
      </c>
      <c r="F459" t="b">
        <v>1</v>
      </c>
      <c r="G459" t="s">
        <v>4538</v>
      </c>
      <c r="H459" t="s">
        <v>2031</v>
      </c>
      <c r="I459" s="1">
        <f>DATE(YEAR(tbl_Invoices[[#This Row],[Invoice_Date]]), MONTH(tbl_Invoices[[#This Row],[Invoice_Date]]), DAY(tbl_Invoices[[#This Row],[Invoice_Date]]))</f>
        <v>44267</v>
      </c>
      <c r="J459">
        <f>YEAR(tbl_Invoices[[#This Row],[Invoice_Date]])</f>
        <v>2021</v>
      </c>
      <c r="K459" s="1">
        <f>_xlfn.XLOOKUP(tbl_Invoices[[#This Row],[Customer_ID]], tbl_Customers[Customer_ID], tbl_Customers[Cohort_Month])</f>
        <v>44500</v>
      </c>
      <c r="L459" s="1" t="str">
        <f ca="1">_xlfn.XLOOKUP(tbl_Invoices[[#This Row],[Customer_ID]], tbl_Customers[Customer_ID], tbl_Customers[Age_Group])</f>
        <v>35–44</v>
      </c>
      <c r="M459" s="1" t="str">
        <f>_xlfn.XLOOKUP(tbl_Invoices[[#This Row],[Customer_ID]], tbl_Customers[Customer_ID], tbl_Customers[Region])</f>
        <v>Midwest</v>
      </c>
      <c r="N459" s="1" t="str" cm="1">
        <f t="array" ref="N459">_xlfn.IFS(
   _xlfn.SINGLE(tbl_Invoices[Plan_ID])="P1","Basic",
   _xlfn.SINGLE(tbl_Invoices[Plan_ID])="P2","Standard",
   _xlfn.SINGLE(tbl_Invoices[Plan_ID])="P3","Premium"
)</f>
        <v>Premium</v>
      </c>
      <c r="O459" s="2">
        <f>IF(tbl_Invoices[[#This Row],[Revenue_Type]]="Churned",0,1)</f>
        <v>1</v>
      </c>
    </row>
    <row r="460" spans="1:15" x14ac:dyDescent="0.25">
      <c r="A460" t="s">
        <v>9198</v>
      </c>
      <c r="B460" t="s">
        <v>1843</v>
      </c>
      <c r="C460" t="s">
        <v>3007</v>
      </c>
      <c r="D460" s="1">
        <v>44267</v>
      </c>
      <c r="E460">
        <v>55</v>
      </c>
      <c r="F460" t="b">
        <v>1</v>
      </c>
      <c r="G460" t="s">
        <v>4538</v>
      </c>
      <c r="H460" t="s">
        <v>2031</v>
      </c>
      <c r="I460" s="1">
        <f>DATE(YEAR(tbl_Invoices[[#This Row],[Invoice_Date]]), MONTH(tbl_Invoices[[#This Row],[Invoice_Date]]), DAY(tbl_Invoices[[#This Row],[Invoice_Date]]))</f>
        <v>44267</v>
      </c>
      <c r="J460">
        <f>YEAR(tbl_Invoices[[#This Row],[Invoice_Date]])</f>
        <v>2021</v>
      </c>
      <c r="K460" s="1">
        <f>_xlfn.XLOOKUP(tbl_Invoices[[#This Row],[Customer_ID]], tbl_Customers[Customer_ID], tbl_Customers[Cohort_Month])</f>
        <v>44227</v>
      </c>
      <c r="L460" s="1" t="str">
        <f ca="1">_xlfn.XLOOKUP(tbl_Invoices[[#This Row],[Customer_ID]], tbl_Customers[Customer_ID], tbl_Customers[Age_Group])</f>
        <v>45–54</v>
      </c>
      <c r="M460" s="1" t="str">
        <f>_xlfn.XLOOKUP(tbl_Invoices[[#This Row],[Customer_ID]], tbl_Customers[Customer_ID], tbl_Customers[Region])</f>
        <v>West</v>
      </c>
      <c r="N460" s="1" t="str" cm="1">
        <f t="array" ref="N460">_xlfn.IFS(
   _xlfn.SINGLE(tbl_Invoices[Plan_ID])="P1","Basic",
   _xlfn.SINGLE(tbl_Invoices[Plan_ID])="P2","Standard",
   _xlfn.SINGLE(tbl_Invoices[Plan_ID])="P3","Premium"
)</f>
        <v>Premium</v>
      </c>
      <c r="O460" s="2">
        <f>IF(tbl_Invoices[[#This Row],[Revenue_Type]]="Churned",0,1)</f>
        <v>1</v>
      </c>
    </row>
    <row r="461" spans="1:15" x14ac:dyDescent="0.25">
      <c r="A461" t="s">
        <v>9771</v>
      </c>
      <c r="B461" t="s">
        <v>92</v>
      </c>
      <c r="C461" t="s">
        <v>4366</v>
      </c>
      <c r="D461" s="1">
        <v>44268</v>
      </c>
      <c r="E461">
        <v>12</v>
      </c>
      <c r="F461" t="b">
        <v>1</v>
      </c>
      <c r="G461" t="s">
        <v>4547</v>
      </c>
      <c r="H461" t="s">
        <v>2027</v>
      </c>
      <c r="I461" s="1">
        <f>DATE(YEAR(tbl_Invoices[[#This Row],[Invoice_Date]]), MONTH(tbl_Invoices[[#This Row],[Invoice_Date]]), DAY(tbl_Invoices[[#This Row],[Invoice_Date]]))</f>
        <v>44268</v>
      </c>
      <c r="J461">
        <f>YEAR(tbl_Invoices[[#This Row],[Invoice_Date]])</f>
        <v>2021</v>
      </c>
      <c r="K461" s="1">
        <f>_xlfn.XLOOKUP(tbl_Invoices[[#This Row],[Customer_ID]], tbl_Customers[Customer_ID], tbl_Customers[Cohort_Month])</f>
        <v>44804</v>
      </c>
      <c r="L461" s="1" t="str">
        <f ca="1">_xlfn.XLOOKUP(tbl_Invoices[[#This Row],[Customer_ID]], tbl_Customers[Customer_ID], tbl_Customers[Age_Group])</f>
        <v>35–44</v>
      </c>
      <c r="M461" s="1" t="str">
        <f>_xlfn.XLOOKUP(tbl_Invoices[[#This Row],[Customer_ID]], tbl_Customers[Customer_ID], tbl_Customers[Region])</f>
        <v>West</v>
      </c>
      <c r="N461" s="1" t="str" cm="1">
        <f t="array" ref="N461">_xlfn.IFS(
   _xlfn.SINGLE(tbl_Invoices[Plan_ID])="P1","Basic",
   _xlfn.SINGLE(tbl_Invoices[Plan_ID])="P2","Standard",
   _xlfn.SINGLE(tbl_Invoices[Plan_ID])="P3","Premium"
)</f>
        <v>Basic</v>
      </c>
      <c r="O461" s="2">
        <f>IF(tbl_Invoices[[#This Row],[Revenue_Type]]="Churned",0,1)</f>
        <v>1</v>
      </c>
    </row>
    <row r="462" spans="1:15" x14ac:dyDescent="0.25">
      <c r="A462" t="s">
        <v>6592</v>
      </c>
      <c r="B462" t="s">
        <v>157</v>
      </c>
      <c r="C462" t="s">
        <v>2845</v>
      </c>
      <c r="D462" s="1">
        <v>44268</v>
      </c>
      <c r="E462">
        <v>25</v>
      </c>
      <c r="F462" t="b">
        <v>1</v>
      </c>
      <c r="G462" t="s">
        <v>4545</v>
      </c>
      <c r="H462" t="s">
        <v>2034</v>
      </c>
      <c r="I462" s="1">
        <f>DATE(YEAR(tbl_Invoices[[#This Row],[Invoice_Date]]), MONTH(tbl_Invoices[[#This Row],[Invoice_Date]]), DAY(tbl_Invoices[[#This Row],[Invoice_Date]]))</f>
        <v>44268</v>
      </c>
      <c r="J462">
        <f>YEAR(tbl_Invoices[[#This Row],[Invoice_Date]])</f>
        <v>2021</v>
      </c>
      <c r="K462" s="1">
        <f>_xlfn.XLOOKUP(tbl_Invoices[[#This Row],[Customer_ID]], tbl_Customers[Customer_ID], tbl_Customers[Cohort_Month])</f>
        <v>44712</v>
      </c>
      <c r="L462" s="1" t="str">
        <f ca="1">_xlfn.XLOOKUP(tbl_Invoices[[#This Row],[Customer_ID]], tbl_Customers[Customer_ID], tbl_Customers[Age_Group])</f>
        <v>35–44</v>
      </c>
      <c r="M462" s="1" t="str">
        <f>_xlfn.XLOOKUP(tbl_Invoices[[#This Row],[Customer_ID]], tbl_Customers[Customer_ID], tbl_Customers[Region])</f>
        <v>International</v>
      </c>
      <c r="N462" s="1" t="str" cm="1">
        <f t="array" ref="N462">_xlfn.IFS(
   _xlfn.SINGLE(tbl_Invoices[Plan_ID])="P1","Basic",
   _xlfn.SINGLE(tbl_Invoices[Plan_ID])="P2","Standard",
   _xlfn.SINGLE(tbl_Invoices[Plan_ID])="P3","Premium"
)</f>
        <v>Standard</v>
      </c>
      <c r="O462" s="2">
        <f>IF(tbl_Invoices[[#This Row],[Revenue_Type]]="Churned",0,1)</f>
        <v>0</v>
      </c>
    </row>
    <row r="463" spans="1:15" x14ac:dyDescent="0.25">
      <c r="A463" t="s">
        <v>10055</v>
      </c>
      <c r="B463" t="s">
        <v>182</v>
      </c>
      <c r="C463" t="s">
        <v>2421</v>
      </c>
      <c r="D463" s="1">
        <v>44268</v>
      </c>
      <c r="E463">
        <v>12</v>
      </c>
      <c r="F463" t="b">
        <v>1</v>
      </c>
      <c r="G463" t="s">
        <v>4538</v>
      </c>
      <c r="H463" t="s">
        <v>2027</v>
      </c>
      <c r="I463" s="1">
        <f>DATE(YEAR(tbl_Invoices[[#This Row],[Invoice_Date]]), MONTH(tbl_Invoices[[#This Row],[Invoice_Date]]), DAY(tbl_Invoices[[#This Row],[Invoice_Date]]))</f>
        <v>44268</v>
      </c>
      <c r="J463">
        <f>YEAR(tbl_Invoices[[#This Row],[Invoice_Date]])</f>
        <v>2021</v>
      </c>
      <c r="K463" s="1">
        <f>_xlfn.XLOOKUP(tbl_Invoices[[#This Row],[Customer_ID]], tbl_Customers[Customer_ID], tbl_Customers[Cohort_Month])</f>
        <v>45107</v>
      </c>
      <c r="L463" s="1" t="str">
        <f ca="1">_xlfn.XLOOKUP(tbl_Invoices[[#This Row],[Customer_ID]], tbl_Customers[Customer_ID], tbl_Customers[Age_Group])</f>
        <v>45–54</v>
      </c>
      <c r="M463" s="1" t="str">
        <f>_xlfn.XLOOKUP(tbl_Invoices[[#This Row],[Customer_ID]], tbl_Customers[Customer_ID], tbl_Customers[Region])</f>
        <v>International</v>
      </c>
      <c r="N463" s="1" t="str" cm="1">
        <f t="array" ref="N463">_xlfn.IFS(
   _xlfn.SINGLE(tbl_Invoices[Plan_ID])="P1","Basic",
   _xlfn.SINGLE(tbl_Invoices[Plan_ID])="P2","Standard",
   _xlfn.SINGLE(tbl_Invoices[Plan_ID])="P3","Premium"
)</f>
        <v>Basic</v>
      </c>
      <c r="O463" s="2">
        <f>IF(tbl_Invoices[[#This Row],[Revenue_Type]]="Churned",0,1)</f>
        <v>1</v>
      </c>
    </row>
    <row r="464" spans="1:15" x14ac:dyDescent="0.25">
      <c r="A464" t="s">
        <v>7211</v>
      </c>
      <c r="B464" t="s">
        <v>358</v>
      </c>
      <c r="C464" t="s">
        <v>2850</v>
      </c>
      <c r="D464" s="1">
        <v>44268</v>
      </c>
      <c r="E464">
        <v>55</v>
      </c>
      <c r="F464" t="b">
        <v>1</v>
      </c>
      <c r="G464" t="s">
        <v>4538</v>
      </c>
      <c r="H464" t="s">
        <v>2031</v>
      </c>
      <c r="I464" s="1">
        <f>DATE(YEAR(tbl_Invoices[[#This Row],[Invoice_Date]]), MONTH(tbl_Invoices[[#This Row],[Invoice_Date]]), DAY(tbl_Invoices[[#This Row],[Invoice_Date]]))</f>
        <v>44268</v>
      </c>
      <c r="J464">
        <f>YEAR(tbl_Invoices[[#This Row],[Invoice_Date]])</f>
        <v>2021</v>
      </c>
      <c r="K464" s="1">
        <f>_xlfn.XLOOKUP(tbl_Invoices[[#This Row],[Customer_ID]], tbl_Customers[Customer_ID], tbl_Customers[Cohort_Month])</f>
        <v>44681</v>
      </c>
      <c r="L464" s="1" t="str">
        <f ca="1">_xlfn.XLOOKUP(tbl_Invoices[[#This Row],[Customer_ID]], tbl_Customers[Customer_ID], tbl_Customers[Age_Group])</f>
        <v>45–54</v>
      </c>
      <c r="M464" s="1" t="str">
        <f>_xlfn.XLOOKUP(tbl_Invoices[[#This Row],[Customer_ID]], tbl_Customers[Customer_ID], tbl_Customers[Region])</f>
        <v>International</v>
      </c>
      <c r="N464" s="1" t="str" cm="1">
        <f t="array" ref="N464">_xlfn.IFS(
   _xlfn.SINGLE(tbl_Invoices[Plan_ID])="P1","Basic",
   _xlfn.SINGLE(tbl_Invoices[Plan_ID])="P2","Standard",
   _xlfn.SINGLE(tbl_Invoices[Plan_ID])="P3","Premium"
)</f>
        <v>Premium</v>
      </c>
      <c r="O464" s="2">
        <f>IF(tbl_Invoices[[#This Row],[Revenue_Type]]="Churned",0,1)</f>
        <v>1</v>
      </c>
    </row>
    <row r="465" spans="1:15" x14ac:dyDescent="0.25">
      <c r="A465" t="s">
        <v>6584</v>
      </c>
      <c r="B465" t="s">
        <v>578</v>
      </c>
      <c r="C465" t="s">
        <v>4264</v>
      </c>
      <c r="D465" s="1">
        <v>44268</v>
      </c>
      <c r="E465">
        <v>12</v>
      </c>
      <c r="F465" t="b">
        <v>1</v>
      </c>
      <c r="G465" t="s">
        <v>4545</v>
      </c>
      <c r="H465" t="s">
        <v>2027</v>
      </c>
      <c r="I465" s="1">
        <f>DATE(YEAR(tbl_Invoices[[#This Row],[Invoice_Date]]), MONTH(tbl_Invoices[[#This Row],[Invoice_Date]]), DAY(tbl_Invoices[[#This Row],[Invoice_Date]]))</f>
        <v>44268</v>
      </c>
      <c r="J465">
        <f>YEAR(tbl_Invoices[[#This Row],[Invoice_Date]])</f>
        <v>2021</v>
      </c>
      <c r="K465" s="1">
        <f>_xlfn.XLOOKUP(tbl_Invoices[[#This Row],[Customer_ID]], tbl_Customers[Customer_ID], tbl_Customers[Cohort_Month])</f>
        <v>44377</v>
      </c>
      <c r="L465" s="1" t="str">
        <f ca="1">_xlfn.XLOOKUP(tbl_Invoices[[#This Row],[Customer_ID]], tbl_Customers[Customer_ID], tbl_Customers[Age_Group])</f>
        <v>45–54</v>
      </c>
      <c r="M465" s="1" t="str">
        <f>_xlfn.XLOOKUP(tbl_Invoices[[#This Row],[Customer_ID]], tbl_Customers[Customer_ID], tbl_Customers[Region])</f>
        <v>East</v>
      </c>
      <c r="N465" s="1" t="str" cm="1">
        <f t="array" ref="N465">_xlfn.IFS(
   _xlfn.SINGLE(tbl_Invoices[Plan_ID])="P1","Basic",
   _xlfn.SINGLE(tbl_Invoices[Plan_ID])="P2","Standard",
   _xlfn.SINGLE(tbl_Invoices[Plan_ID])="P3","Premium"
)</f>
        <v>Basic</v>
      </c>
      <c r="O465" s="2">
        <f>IF(tbl_Invoices[[#This Row],[Revenue_Type]]="Churned",0,1)</f>
        <v>0</v>
      </c>
    </row>
    <row r="466" spans="1:15" x14ac:dyDescent="0.25">
      <c r="A466" t="s">
        <v>8558</v>
      </c>
      <c r="B466" t="s">
        <v>645</v>
      </c>
      <c r="C466" t="s">
        <v>2840</v>
      </c>
      <c r="D466" s="1">
        <v>44268</v>
      </c>
      <c r="E466">
        <v>25</v>
      </c>
      <c r="F466" t="b">
        <v>1</v>
      </c>
      <c r="G466" t="s">
        <v>4545</v>
      </c>
      <c r="H466" t="s">
        <v>2034</v>
      </c>
      <c r="I466" s="1">
        <f>DATE(YEAR(tbl_Invoices[[#This Row],[Invoice_Date]]), MONTH(tbl_Invoices[[#This Row],[Invoice_Date]]), DAY(tbl_Invoices[[#This Row],[Invoice_Date]]))</f>
        <v>44268</v>
      </c>
      <c r="J466">
        <f>YEAR(tbl_Invoices[[#This Row],[Invoice_Date]])</f>
        <v>2021</v>
      </c>
      <c r="K466" s="1">
        <f>_xlfn.XLOOKUP(tbl_Invoices[[#This Row],[Customer_ID]], tbl_Customers[Customer_ID], tbl_Customers[Cohort_Month])</f>
        <v>44316</v>
      </c>
      <c r="L466" s="1" t="str">
        <f ca="1">_xlfn.XLOOKUP(tbl_Invoices[[#This Row],[Customer_ID]], tbl_Customers[Customer_ID], tbl_Customers[Age_Group])</f>
        <v>35–44</v>
      </c>
      <c r="M466" s="1" t="str">
        <f>_xlfn.XLOOKUP(tbl_Invoices[[#This Row],[Customer_ID]], tbl_Customers[Customer_ID], tbl_Customers[Region])</f>
        <v>South</v>
      </c>
      <c r="N466" s="1" t="str" cm="1">
        <f t="array" ref="N466">_xlfn.IFS(
   _xlfn.SINGLE(tbl_Invoices[Plan_ID])="P1","Basic",
   _xlfn.SINGLE(tbl_Invoices[Plan_ID])="P2","Standard",
   _xlfn.SINGLE(tbl_Invoices[Plan_ID])="P3","Premium"
)</f>
        <v>Standard</v>
      </c>
      <c r="O466" s="2">
        <f>IF(tbl_Invoices[[#This Row],[Revenue_Type]]="Churned",0,1)</f>
        <v>0</v>
      </c>
    </row>
    <row r="467" spans="1:15" x14ac:dyDescent="0.25">
      <c r="A467" t="s">
        <v>6997</v>
      </c>
      <c r="B467" t="s">
        <v>753</v>
      </c>
      <c r="C467" t="s">
        <v>4026</v>
      </c>
      <c r="D467" s="1">
        <v>44268</v>
      </c>
      <c r="E467">
        <v>25</v>
      </c>
      <c r="F467" t="b">
        <v>1</v>
      </c>
      <c r="G467" t="s">
        <v>4547</v>
      </c>
      <c r="H467" t="s">
        <v>2034</v>
      </c>
      <c r="I467" s="1">
        <f>DATE(YEAR(tbl_Invoices[[#This Row],[Invoice_Date]]), MONTH(tbl_Invoices[[#This Row],[Invoice_Date]]), DAY(tbl_Invoices[[#This Row],[Invoice_Date]]))</f>
        <v>44268</v>
      </c>
      <c r="J467">
        <f>YEAR(tbl_Invoices[[#This Row],[Invoice_Date]])</f>
        <v>2021</v>
      </c>
      <c r="K467" s="1">
        <f>_xlfn.XLOOKUP(tbl_Invoices[[#This Row],[Customer_ID]], tbl_Customers[Customer_ID], tbl_Customers[Cohort_Month])</f>
        <v>44985</v>
      </c>
      <c r="L467" s="1" t="str">
        <f ca="1">_xlfn.XLOOKUP(tbl_Invoices[[#This Row],[Customer_ID]], tbl_Customers[Customer_ID], tbl_Customers[Age_Group])</f>
        <v>55+</v>
      </c>
      <c r="M467" s="1" t="str">
        <f>_xlfn.XLOOKUP(tbl_Invoices[[#This Row],[Customer_ID]], tbl_Customers[Customer_ID], tbl_Customers[Region])</f>
        <v>Midwest</v>
      </c>
      <c r="N467" s="1" t="str" cm="1">
        <f t="array" ref="N467">_xlfn.IFS(
   _xlfn.SINGLE(tbl_Invoices[Plan_ID])="P1","Basic",
   _xlfn.SINGLE(tbl_Invoices[Plan_ID])="P2","Standard",
   _xlfn.SINGLE(tbl_Invoices[Plan_ID])="P3","Premium"
)</f>
        <v>Standard</v>
      </c>
      <c r="O467" s="2">
        <f>IF(tbl_Invoices[[#This Row],[Revenue_Type]]="Churned",0,1)</f>
        <v>1</v>
      </c>
    </row>
    <row r="468" spans="1:15" x14ac:dyDescent="0.25">
      <c r="A468" t="s">
        <v>5814</v>
      </c>
      <c r="B468" t="s">
        <v>1195</v>
      </c>
      <c r="C468" t="s">
        <v>2836</v>
      </c>
      <c r="D468" s="1">
        <v>44268</v>
      </c>
      <c r="E468">
        <v>12</v>
      </c>
      <c r="F468" t="b">
        <v>1</v>
      </c>
      <c r="G468" t="s">
        <v>4547</v>
      </c>
      <c r="H468" t="s">
        <v>2027</v>
      </c>
      <c r="I468" s="1">
        <f>DATE(YEAR(tbl_Invoices[[#This Row],[Invoice_Date]]), MONTH(tbl_Invoices[[#This Row],[Invoice_Date]]), DAY(tbl_Invoices[[#This Row],[Invoice_Date]]))</f>
        <v>44268</v>
      </c>
      <c r="J468">
        <f>YEAR(tbl_Invoices[[#This Row],[Invoice_Date]])</f>
        <v>2021</v>
      </c>
      <c r="K468" s="1">
        <f>_xlfn.XLOOKUP(tbl_Invoices[[#This Row],[Customer_ID]], tbl_Customers[Customer_ID], tbl_Customers[Cohort_Month])</f>
        <v>44834</v>
      </c>
      <c r="L468" s="1" t="str">
        <f ca="1">_xlfn.XLOOKUP(tbl_Invoices[[#This Row],[Customer_ID]], tbl_Customers[Customer_ID], tbl_Customers[Age_Group])</f>
        <v>35–44</v>
      </c>
      <c r="M468" s="1" t="str">
        <f>_xlfn.XLOOKUP(tbl_Invoices[[#This Row],[Customer_ID]], tbl_Customers[Customer_ID], tbl_Customers[Region])</f>
        <v>East</v>
      </c>
      <c r="N468" s="1" t="str" cm="1">
        <f t="array" ref="N468">_xlfn.IFS(
   _xlfn.SINGLE(tbl_Invoices[Plan_ID])="P1","Basic",
   _xlfn.SINGLE(tbl_Invoices[Plan_ID])="P2","Standard",
   _xlfn.SINGLE(tbl_Invoices[Plan_ID])="P3","Premium"
)</f>
        <v>Basic</v>
      </c>
      <c r="O468" s="2">
        <f>IF(tbl_Invoices[[#This Row],[Revenue_Type]]="Churned",0,1)</f>
        <v>1</v>
      </c>
    </row>
    <row r="469" spans="1:15" x14ac:dyDescent="0.25">
      <c r="A469" t="s">
        <v>5329</v>
      </c>
      <c r="B469" t="s">
        <v>1205</v>
      </c>
      <c r="C469" t="s">
        <v>4012</v>
      </c>
      <c r="D469" s="1">
        <v>44268</v>
      </c>
      <c r="E469">
        <v>12</v>
      </c>
      <c r="F469" t="b">
        <v>1</v>
      </c>
      <c r="G469" t="s">
        <v>4549</v>
      </c>
      <c r="H469" t="s">
        <v>2027</v>
      </c>
      <c r="I469" s="1">
        <f>DATE(YEAR(tbl_Invoices[[#This Row],[Invoice_Date]]), MONTH(tbl_Invoices[[#This Row],[Invoice_Date]]), DAY(tbl_Invoices[[#This Row],[Invoice_Date]]))</f>
        <v>44268</v>
      </c>
      <c r="J469">
        <f>YEAR(tbl_Invoices[[#This Row],[Invoice_Date]])</f>
        <v>2021</v>
      </c>
      <c r="K469" s="1">
        <f>_xlfn.XLOOKUP(tbl_Invoices[[#This Row],[Customer_ID]], tbl_Customers[Customer_ID], tbl_Customers[Cohort_Month])</f>
        <v>44651</v>
      </c>
      <c r="L469" s="1" t="str">
        <f ca="1">_xlfn.XLOOKUP(tbl_Invoices[[#This Row],[Customer_ID]], tbl_Customers[Customer_ID], tbl_Customers[Age_Group])</f>
        <v>45–54</v>
      </c>
      <c r="M469" s="1" t="str">
        <f>_xlfn.XLOOKUP(tbl_Invoices[[#This Row],[Customer_ID]], tbl_Customers[Customer_ID], tbl_Customers[Region])</f>
        <v>South</v>
      </c>
      <c r="N469" s="1" t="str" cm="1">
        <f t="array" ref="N469">_xlfn.IFS(
   _xlfn.SINGLE(tbl_Invoices[Plan_ID])="P1","Basic",
   _xlfn.SINGLE(tbl_Invoices[Plan_ID])="P2","Standard",
   _xlfn.SINGLE(tbl_Invoices[Plan_ID])="P3","Premium"
)</f>
        <v>Basic</v>
      </c>
      <c r="O469" s="2">
        <f>IF(tbl_Invoices[[#This Row],[Revenue_Type]]="Churned",0,1)</f>
        <v>1</v>
      </c>
    </row>
    <row r="470" spans="1:15" x14ac:dyDescent="0.25">
      <c r="A470" t="s">
        <v>7842</v>
      </c>
      <c r="B470" t="s">
        <v>313</v>
      </c>
      <c r="C470" t="s">
        <v>3942</v>
      </c>
      <c r="D470" s="1">
        <v>44269</v>
      </c>
      <c r="E470">
        <v>55</v>
      </c>
      <c r="F470" t="b">
        <v>1</v>
      </c>
      <c r="G470" t="s">
        <v>4545</v>
      </c>
      <c r="H470" t="s">
        <v>2031</v>
      </c>
      <c r="I470" s="1">
        <f>DATE(YEAR(tbl_Invoices[[#This Row],[Invoice_Date]]), MONTH(tbl_Invoices[[#This Row],[Invoice_Date]]), DAY(tbl_Invoices[[#This Row],[Invoice_Date]]))</f>
        <v>44269</v>
      </c>
      <c r="J470">
        <f>YEAR(tbl_Invoices[[#This Row],[Invoice_Date]])</f>
        <v>2021</v>
      </c>
      <c r="K470" s="1">
        <f>_xlfn.XLOOKUP(tbl_Invoices[[#This Row],[Customer_ID]], tbl_Customers[Customer_ID], tbl_Customers[Cohort_Month])</f>
        <v>44286</v>
      </c>
      <c r="L470" s="1" t="str">
        <f ca="1">_xlfn.XLOOKUP(tbl_Invoices[[#This Row],[Customer_ID]], tbl_Customers[Customer_ID], tbl_Customers[Age_Group])</f>
        <v>25–34</v>
      </c>
      <c r="M470" s="1" t="str">
        <f>_xlfn.XLOOKUP(tbl_Invoices[[#This Row],[Customer_ID]], tbl_Customers[Customer_ID], tbl_Customers[Region])</f>
        <v>South</v>
      </c>
      <c r="N470" s="1" t="str" cm="1">
        <f t="array" ref="N470">_xlfn.IFS(
   _xlfn.SINGLE(tbl_Invoices[Plan_ID])="P1","Basic",
   _xlfn.SINGLE(tbl_Invoices[Plan_ID])="P2","Standard",
   _xlfn.SINGLE(tbl_Invoices[Plan_ID])="P3","Premium"
)</f>
        <v>Premium</v>
      </c>
      <c r="O470" s="2">
        <f>IF(tbl_Invoices[[#This Row],[Revenue_Type]]="Churned",0,1)</f>
        <v>0</v>
      </c>
    </row>
    <row r="471" spans="1:15" x14ac:dyDescent="0.25">
      <c r="A471" t="s">
        <v>9066</v>
      </c>
      <c r="B471" t="s">
        <v>381</v>
      </c>
      <c r="C471" t="s">
        <v>2514</v>
      </c>
      <c r="D471" s="1">
        <v>44269</v>
      </c>
      <c r="E471">
        <v>25</v>
      </c>
      <c r="F471" t="b">
        <v>1</v>
      </c>
      <c r="G471" t="s">
        <v>4538</v>
      </c>
      <c r="H471" t="s">
        <v>2034</v>
      </c>
      <c r="I471" s="1">
        <f>DATE(YEAR(tbl_Invoices[[#This Row],[Invoice_Date]]), MONTH(tbl_Invoices[[#This Row],[Invoice_Date]]), DAY(tbl_Invoices[[#This Row],[Invoice_Date]]))</f>
        <v>44269</v>
      </c>
      <c r="J471">
        <f>YEAR(tbl_Invoices[[#This Row],[Invoice_Date]])</f>
        <v>2021</v>
      </c>
      <c r="K471" s="1">
        <f>_xlfn.XLOOKUP(tbl_Invoices[[#This Row],[Customer_ID]], tbl_Customers[Customer_ID], tbl_Customers[Cohort_Month])</f>
        <v>44439</v>
      </c>
      <c r="L471" s="1" t="str">
        <f ca="1">_xlfn.XLOOKUP(tbl_Invoices[[#This Row],[Customer_ID]], tbl_Customers[Customer_ID], tbl_Customers[Age_Group])</f>
        <v>25–34</v>
      </c>
      <c r="M471" s="1" t="str">
        <f>_xlfn.XLOOKUP(tbl_Invoices[[#This Row],[Customer_ID]], tbl_Customers[Customer_ID], tbl_Customers[Region])</f>
        <v>East</v>
      </c>
      <c r="N471" s="1" t="str" cm="1">
        <f t="array" ref="N471">_xlfn.IFS(
   _xlfn.SINGLE(tbl_Invoices[Plan_ID])="P1","Basic",
   _xlfn.SINGLE(tbl_Invoices[Plan_ID])="P2","Standard",
   _xlfn.SINGLE(tbl_Invoices[Plan_ID])="P3","Premium"
)</f>
        <v>Standard</v>
      </c>
      <c r="O471" s="2">
        <f>IF(tbl_Invoices[[#This Row],[Revenue_Type]]="Churned",0,1)</f>
        <v>1</v>
      </c>
    </row>
    <row r="472" spans="1:15" x14ac:dyDescent="0.25">
      <c r="A472" t="s">
        <v>7103</v>
      </c>
      <c r="B472" t="s">
        <v>1098</v>
      </c>
      <c r="C472" t="s">
        <v>2889</v>
      </c>
      <c r="D472" s="1">
        <v>44269</v>
      </c>
      <c r="E472">
        <v>12</v>
      </c>
      <c r="F472" t="b">
        <v>1</v>
      </c>
      <c r="G472" t="s">
        <v>4545</v>
      </c>
      <c r="H472" t="s">
        <v>2027</v>
      </c>
      <c r="I472" s="1">
        <f>DATE(YEAR(tbl_Invoices[[#This Row],[Invoice_Date]]), MONTH(tbl_Invoices[[#This Row],[Invoice_Date]]), DAY(tbl_Invoices[[#This Row],[Invoice_Date]]))</f>
        <v>44269</v>
      </c>
      <c r="J472">
        <f>YEAR(tbl_Invoices[[#This Row],[Invoice_Date]])</f>
        <v>2021</v>
      </c>
      <c r="K472" s="1">
        <f>_xlfn.XLOOKUP(tbl_Invoices[[#This Row],[Customer_ID]], tbl_Customers[Customer_ID], tbl_Customers[Cohort_Month])</f>
        <v>44681</v>
      </c>
      <c r="L472" s="1" t="str">
        <f ca="1">_xlfn.XLOOKUP(tbl_Invoices[[#This Row],[Customer_ID]], tbl_Customers[Customer_ID], tbl_Customers[Age_Group])</f>
        <v>45–54</v>
      </c>
      <c r="M472" s="1" t="str">
        <f>_xlfn.XLOOKUP(tbl_Invoices[[#This Row],[Customer_ID]], tbl_Customers[Customer_ID], tbl_Customers[Region])</f>
        <v>South</v>
      </c>
      <c r="N472" s="1" t="str" cm="1">
        <f t="array" ref="N472">_xlfn.IFS(
   _xlfn.SINGLE(tbl_Invoices[Plan_ID])="P1","Basic",
   _xlfn.SINGLE(tbl_Invoices[Plan_ID])="P2","Standard",
   _xlfn.SINGLE(tbl_Invoices[Plan_ID])="P3","Premium"
)</f>
        <v>Basic</v>
      </c>
      <c r="O472" s="2">
        <f>IF(tbl_Invoices[[#This Row],[Revenue_Type]]="Churned",0,1)</f>
        <v>0</v>
      </c>
    </row>
    <row r="473" spans="1:15" x14ac:dyDescent="0.25">
      <c r="A473" t="s">
        <v>4845</v>
      </c>
      <c r="B473" t="s">
        <v>1804</v>
      </c>
      <c r="C473" t="s">
        <v>4137</v>
      </c>
      <c r="D473" s="1">
        <v>44269</v>
      </c>
      <c r="E473">
        <v>55</v>
      </c>
      <c r="F473" t="b">
        <v>1</v>
      </c>
      <c r="G473" t="s">
        <v>4538</v>
      </c>
      <c r="H473" t="s">
        <v>2031</v>
      </c>
      <c r="I473" s="1">
        <f>DATE(YEAR(tbl_Invoices[[#This Row],[Invoice_Date]]), MONTH(tbl_Invoices[[#This Row],[Invoice_Date]]), DAY(tbl_Invoices[[#This Row],[Invoice_Date]]))</f>
        <v>44269</v>
      </c>
      <c r="J473">
        <f>YEAR(tbl_Invoices[[#This Row],[Invoice_Date]])</f>
        <v>2021</v>
      </c>
      <c r="K473" s="1">
        <f>_xlfn.XLOOKUP(tbl_Invoices[[#This Row],[Customer_ID]], tbl_Customers[Customer_ID], tbl_Customers[Cohort_Month])</f>
        <v>45016</v>
      </c>
      <c r="L473" s="1" t="str">
        <f ca="1">_xlfn.XLOOKUP(tbl_Invoices[[#This Row],[Customer_ID]], tbl_Customers[Customer_ID], tbl_Customers[Age_Group])</f>
        <v>45–54</v>
      </c>
      <c r="M473" s="1" t="str">
        <f>_xlfn.XLOOKUP(tbl_Invoices[[#This Row],[Customer_ID]], tbl_Customers[Customer_ID], tbl_Customers[Region])</f>
        <v>South</v>
      </c>
      <c r="N473" s="1" t="str" cm="1">
        <f t="array" ref="N473">_xlfn.IFS(
   _xlfn.SINGLE(tbl_Invoices[Plan_ID])="P1","Basic",
   _xlfn.SINGLE(tbl_Invoices[Plan_ID])="P2","Standard",
   _xlfn.SINGLE(tbl_Invoices[Plan_ID])="P3","Premium"
)</f>
        <v>Premium</v>
      </c>
      <c r="O473" s="2">
        <f>IF(tbl_Invoices[[#This Row],[Revenue_Type]]="Churned",0,1)</f>
        <v>1</v>
      </c>
    </row>
    <row r="474" spans="1:15" x14ac:dyDescent="0.25">
      <c r="A474" t="s">
        <v>6434</v>
      </c>
      <c r="B474" t="s">
        <v>468</v>
      </c>
      <c r="C474" t="s">
        <v>3509</v>
      </c>
      <c r="D474" s="1">
        <v>44270</v>
      </c>
      <c r="E474">
        <v>25</v>
      </c>
      <c r="F474" t="b">
        <v>1</v>
      </c>
      <c r="G474" t="s">
        <v>4540</v>
      </c>
      <c r="H474" t="s">
        <v>2034</v>
      </c>
      <c r="I474" s="1">
        <f>DATE(YEAR(tbl_Invoices[[#This Row],[Invoice_Date]]), MONTH(tbl_Invoices[[#This Row],[Invoice_Date]]), DAY(tbl_Invoices[[#This Row],[Invoice_Date]]))</f>
        <v>44270</v>
      </c>
      <c r="J474">
        <f>YEAR(tbl_Invoices[[#This Row],[Invoice_Date]])</f>
        <v>2021</v>
      </c>
      <c r="K474" s="1">
        <f>_xlfn.XLOOKUP(tbl_Invoices[[#This Row],[Customer_ID]], tbl_Customers[Customer_ID], tbl_Customers[Cohort_Month])</f>
        <v>44227</v>
      </c>
      <c r="L474" s="1" t="str">
        <f ca="1">_xlfn.XLOOKUP(tbl_Invoices[[#This Row],[Customer_ID]], tbl_Customers[Customer_ID], tbl_Customers[Age_Group])</f>
        <v>35–44</v>
      </c>
      <c r="M474" s="1" t="str">
        <f>_xlfn.XLOOKUP(tbl_Invoices[[#This Row],[Customer_ID]], tbl_Customers[Customer_ID], tbl_Customers[Region])</f>
        <v>International</v>
      </c>
      <c r="N474" s="1" t="str" cm="1">
        <f t="array" ref="N474">_xlfn.IFS(
   _xlfn.SINGLE(tbl_Invoices[Plan_ID])="P1","Basic",
   _xlfn.SINGLE(tbl_Invoices[Plan_ID])="P2","Standard",
   _xlfn.SINGLE(tbl_Invoices[Plan_ID])="P3","Premium"
)</f>
        <v>Standard</v>
      </c>
      <c r="O474" s="2">
        <f>IF(tbl_Invoices[[#This Row],[Revenue_Type]]="Churned",0,1)</f>
        <v>1</v>
      </c>
    </row>
    <row r="475" spans="1:15" x14ac:dyDescent="0.25">
      <c r="A475" t="s">
        <v>7582</v>
      </c>
      <c r="B475" t="s">
        <v>887</v>
      </c>
      <c r="C475" t="s">
        <v>2849</v>
      </c>
      <c r="D475" s="1">
        <v>44270</v>
      </c>
      <c r="E475">
        <v>55</v>
      </c>
      <c r="F475" t="b">
        <v>1</v>
      </c>
      <c r="G475" t="s">
        <v>4547</v>
      </c>
      <c r="H475" t="s">
        <v>2031</v>
      </c>
      <c r="I475" s="1">
        <f>DATE(YEAR(tbl_Invoices[[#This Row],[Invoice_Date]]), MONTH(tbl_Invoices[[#This Row],[Invoice_Date]]), DAY(tbl_Invoices[[#This Row],[Invoice_Date]]))</f>
        <v>44270</v>
      </c>
      <c r="J475">
        <f>YEAR(tbl_Invoices[[#This Row],[Invoice_Date]])</f>
        <v>2021</v>
      </c>
      <c r="K475" s="1">
        <f>_xlfn.XLOOKUP(tbl_Invoices[[#This Row],[Customer_ID]], tbl_Customers[Customer_ID], tbl_Customers[Cohort_Month])</f>
        <v>44895</v>
      </c>
      <c r="L475" s="1" t="str">
        <f ca="1">_xlfn.XLOOKUP(tbl_Invoices[[#This Row],[Customer_ID]], tbl_Customers[Customer_ID], tbl_Customers[Age_Group])</f>
        <v>35–44</v>
      </c>
      <c r="M475" s="1" t="str">
        <f>_xlfn.XLOOKUP(tbl_Invoices[[#This Row],[Customer_ID]], tbl_Customers[Customer_ID], tbl_Customers[Region])</f>
        <v>Midwest</v>
      </c>
      <c r="N475" s="1" t="str" cm="1">
        <f t="array" ref="N475">_xlfn.IFS(
   _xlfn.SINGLE(tbl_Invoices[Plan_ID])="P1","Basic",
   _xlfn.SINGLE(tbl_Invoices[Plan_ID])="P2","Standard",
   _xlfn.SINGLE(tbl_Invoices[Plan_ID])="P3","Premium"
)</f>
        <v>Premium</v>
      </c>
      <c r="O475" s="2">
        <f>IF(tbl_Invoices[[#This Row],[Revenue_Type]]="Churned",0,1)</f>
        <v>1</v>
      </c>
    </row>
    <row r="476" spans="1:15" x14ac:dyDescent="0.25">
      <c r="A476" t="s">
        <v>7077</v>
      </c>
      <c r="B476" t="s">
        <v>917</v>
      </c>
      <c r="C476" t="s">
        <v>4108</v>
      </c>
      <c r="D476" s="1">
        <v>44270</v>
      </c>
      <c r="E476">
        <v>12</v>
      </c>
      <c r="F476" t="b">
        <v>1</v>
      </c>
      <c r="G476" t="s">
        <v>4538</v>
      </c>
      <c r="H476" t="s">
        <v>2027</v>
      </c>
      <c r="I476" s="1">
        <f>DATE(YEAR(tbl_Invoices[[#This Row],[Invoice_Date]]), MONTH(tbl_Invoices[[#This Row],[Invoice_Date]]), DAY(tbl_Invoices[[#This Row],[Invoice_Date]]))</f>
        <v>44270</v>
      </c>
      <c r="J476">
        <f>YEAR(tbl_Invoices[[#This Row],[Invoice_Date]])</f>
        <v>2021</v>
      </c>
      <c r="K476" s="1">
        <f>_xlfn.XLOOKUP(tbl_Invoices[[#This Row],[Customer_ID]], tbl_Customers[Customer_ID], tbl_Customers[Cohort_Month])</f>
        <v>44561</v>
      </c>
      <c r="L476" s="1" t="str">
        <f ca="1">_xlfn.XLOOKUP(tbl_Invoices[[#This Row],[Customer_ID]], tbl_Customers[Customer_ID], tbl_Customers[Age_Group])</f>
        <v>25–34</v>
      </c>
      <c r="M476" s="1" t="str">
        <f>_xlfn.XLOOKUP(tbl_Invoices[[#This Row],[Customer_ID]], tbl_Customers[Customer_ID], tbl_Customers[Region])</f>
        <v>International</v>
      </c>
      <c r="N476" s="1" t="str" cm="1">
        <f t="array" ref="N476">_xlfn.IFS(
   _xlfn.SINGLE(tbl_Invoices[Plan_ID])="P1","Basic",
   _xlfn.SINGLE(tbl_Invoices[Plan_ID])="P2","Standard",
   _xlfn.SINGLE(tbl_Invoices[Plan_ID])="P3","Premium"
)</f>
        <v>Basic</v>
      </c>
      <c r="O476" s="2">
        <f>IF(tbl_Invoices[[#This Row],[Revenue_Type]]="Churned",0,1)</f>
        <v>1</v>
      </c>
    </row>
    <row r="477" spans="1:15" x14ac:dyDescent="0.25">
      <c r="A477" t="s">
        <v>8560</v>
      </c>
      <c r="B477" t="s">
        <v>1073</v>
      </c>
      <c r="C477" t="s">
        <v>2510</v>
      </c>
      <c r="D477" s="1">
        <v>44270</v>
      </c>
      <c r="E477">
        <v>12</v>
      </c>
      <c r="F477" t="b">
        <v>1</v>
      </c>
      <c r="G477" t="s">
        <v>4547</v>
      </c>
      <c r="H477" t="s">
        <v>2027</v>
      </c>
      <c r="I477" s="1">
        <f>DATE(YEAR(tbl_Invoices[[#This Row],[Invoice_Date]]), MONTH(tbl_Invoices[[#This Row],[Invoice_Date]]), DAY(tbl_Invoices[[#This Row],[Invoice_Date]]))</f>
        <v>44270</v>
      </c>
      <c r="J477">
        <f>YEAR(tbl_Invoices[[#This Row],[Invoice_Date]])</f>
        <v>2021</v>
      </c>
      <c r="K477" s="1">
        <f>_xlfn.XLOOKUP(tbl_Invoices[[#This Row],[Customer_ID]], tbl_Customers[Customer_ID], tbl_Customers[Cohort_Month])</f>
        <v>44469</v>
      </c>
      <c r="L477" s="1" t="str">
        <f ca="1">_xlfn.XLOOKUP(tbl_Invoices[[#This Row],[Customer_ID]], tbl_Customers[Customer_ID], tbl_Customers[Age_Group])</f>
        <v>35–44</v>
      </c>
      <c r="M477" s="1" t="str">
        <f>_xlfn.XLOOKUP(tbl_Invoices[[#This Row],[Customer_ID]], tbl_Customers[Customer_ID], tbl_Customers[Region])</f>
        <v>East</v>
      </c>
      <c r="N477" s="1" t="str" cm="1">
        <f t="array" ref="N477">_xlfn.IFS(
   _xlfn.SINGLE(tbl_Invoices[Plan_ID])="P1","Basic",
   _xlfn.SINGLE(tbl_Invoices[Plan_ID])="P2","Standard",
   _xlfn.SINGLE(tbl_Invoices[Plan_ID])="P3","Premium"
)</f>
        <v>Basic</v>
      </c>
      <c r="O477" s="2">
        <f>IF(tbl_Invoices[[#This Row],[Revenue_Type]]="Churned",0,1)</f>
        <v>1</v>
      </c>
    </row>
    <row r="478" spans="1:15" x14ac:dyDescent="0.25">
      <c r="A478" t="s">
        <v>9685</v>
      </c>
      <c r="B478" t="s">
        <v>290</v>
      </c>
      <c r="C478" t="s">
        <v>3704</v>
      </c>
      <c r="D478" s="1">
        <v>44271</v>
      </c>
      <c r="E478">
        <v>25</v>
      </c>
      <c r="F478" t="b">
        <v>1</v>
      </c>
      <c r="G478" t="s">
        <v>4549</v>
      </c>
      <c r="H478" t="s">
        <v>2034</v>
      </c>
      <c r="I478" s="1">
        <f>DATE(YEAR(tbl_Invoices[[#This Row],[Invoice_Date]]), MONTH(tbl_Invoices[[#This Row],[Invoice_Date]]), DAY(tbl_Invoices[[#This Row],[Invoice_Date]]))</f>
        <v>44271</v>
      </c>
      <c r="J478">
        <f>YEAR(tbl_Invoices[[#This Row],[Invoice_Date]])</f>
        <v>2021</v>
      </c>
      <c r="K478" s="1">
        <f>_xlfn.XLOOKUP(tbl_Invoices[[#This Row],[Customer_ID]], tbl_Customers[Customer_ID], tbl_Customers[Cohort_Month])</f>
        <v>44742</v>
      </c>
      <c r="L478" s="1" t="str">
        <f ca="1">_xlfn.XLOOKUP(tbl_Invoices[[#This Row],[Customer_ID]], tbl_Customers[Customer_ID], tbl_Customers[Age_Group])</f>
        <v>25–34</v>
      </c>
      <c r="M478" s="1" t="str">
        <f>_xlfn.XLOOKUP(tbl_Invoices[[#This Row],[Customer_ID]], tbl_Customers[Customer_ID], tbl_Customers[Region])</f>
        <v>South</v>
      </c>
      <c r="N478" s="1" t="str" cm="1">
        <f t="array" ref="N478">_xlfn.IFS(
   _xlfn.SINGLE(tbl_Invoices[Plan_ID])="P1","Basic",
   _xlfn.SINGLE(tbl_Invoices[Plan_ID])="P2","Standard",
   _xlfn.SINGLE(tbl_Invoices[Plan_ID])="P3","Premium"
)</f>
        <v>Standard</v>
      </c>
      <c r="O478" s="2">
        <f>IF(tbl_Invoices[[#This Row],[Revenue_Type]]="Churned",0,1)</f>
        <v>1</v>
      </c>
    </row>
    <row r="479" spans="1:15" x14ac:dyDescent="0.25">
      <c r="A479" t="s">
        <v>6049</v>
      </c>
      <c r="B479" t="s">
        <v>540</v>
      </c>
      <c r="C479" t="s">
        <v>3348</v>
      </c>
      <c r="D479" s="1">
        <v>44271</v>
      </c>
      <c r="E479">
        <v>12</v>
      </c>
      <c r="F479" t="b">
        <v>1</v>
      </c>
      <c r="G479" t="s">
        <v>4540</v>
      </c>
      <c r="H479" t="s">
        <v>2027</v>
      </c>
      <c r="I479" s="1">
        <f>DATE(YEAR(tbl_Invoices[[#This Row],[Invoice_Date]]), MONTH(tbl_Invoices[[#This Row],[Invoice_Date]]), DAY(tbl_Invoices[[#This Row],[Invoice_Date]]))</f>
        <v>44271</v>
      </c>
      <c r="J479">
        <f>YEAR(tbl_Invoices[[#This Row],[Invoice_Date]])</f>
        <v>2021</v>
      </c>
      <c r="K479" s="1">
        <f>_xlfn.XLOOKUP(tbl_Invoices[[#This Row],[Customer_ID]], tbl_Customers[Customer_ID], tbl_Customers[Cohort_Month])</f>
        <v>44651</v>
      </c>
      <c r="L479" s="1" t="str">
        <f ca="1">_xlfn.XLOOKUP(tbl_Invoices[[#This Row],[Customer_ID]], tbl_Customers[Customer_ID], tbl_Customers[Age_Group])</f>
        <v>45–54</v>
      </c>
      <c r="M479" s="1" t="str">
        <f>_xlfn.XLOOKUP(tbl_Invoices[[#This Row],[Customer_ID]], tbl_Customers[Customer_ID], tbl_Customers[Region])</f>
        <v>South</v>
      </c>
      <c r="N479" s="1" t="str" cm="1">
        <f t="array" ref="N479">_xlfn.IFS(
   _xlfn.SINGLE(tbl_Invoices[Plan_ID])="P1","Basic",
   _xlfn.SINGLE(tbl_Invoices[Plan_ID])="P2","Standard",
   _xlfn.SINGLE(tbl_Invoices[Plan_ID])="P3","Premium"
)</f>
        <v>Basic</v>
      </c>
      <c r="O479" s="2">
        <f>IF(tbl_Invoices[[#This Row],[Revenue_Type]]="Churned",0,1)</f>
        <v>1</v>
      </c>
    </row>
    <row r="480" spans="1:15" x14ac:dyDescent="0.25">
      <c r="A480" t="s">
        <v>9128</v>
      </c>
      <c r="B480" t="s">
        <v>1562</v>
      </c>
      <c r="C480" t="s">
        <v>4115</v>
      </c>
      <c r="D480" s="1">
        <v>44271</v>
      </c>
      <c r="E480">
        <v>25</v>
      </c>
      <c r="F480" t="b">
        <v>1</v>
      </c>
      <c r="G480" t="s">
        <v>4549</v>
      </c>
      <c r="H480" t="s">
        <v>2034</v>
      </c>
      <c r="I480" s="1">
        <f>DATE(YEAR(tbl_Invoices[[#This Row],[Invoice_Date]]), MONTH(tbl_Invoices[[#This Row],[Invoice_Date]]), DAY(tbl_Invoices[[#This Row],[Invoice_Date]]))</f>
        <v>44271</v>
      </c>
      <c r="J480">
        <f>YEAR(tbl_Invoices[[#This Row],[Invoice_Date]])</f>
        <v>2021</v>
      </c>
      <c r="K480" s="1">
        <f>_xlfn.XLOOKUP(tbl_Invoices[[#This Row],[Customer_ID]], tbl_Customers[Customer_ID], tbl_Customers[Cohort_Month])</f>
        <v>44286</v>
      </c>
      <c r="L480" s="1" t="str">
        <f ca="1">_xlfn.XLOOKUP(tbl_Invoices[[#This Row],[Customer_ID]], tbl_Customers[Customer_ID], tbl_Customers[Age_Group])</f>
        <v>45–54</v>
      </c>
      <c r="M480" s="1" t="str">
        <f>_xlfn.XLOOKUP(tbl_Invoices[[#This Row],[Customer_ID]], tbl_Customers[Customer_ID], tbl_Customers[Region])</f>
        <v>South</v>
      </c>
      <c r="N480" s="1" t="str" cm="1">
        <f t="array" ref="N480">_xlfn.IFS(
   _xlfn.SINGLE(tbl_Invoices[Plan_ID])="P1","Basic",
   _xlfn.SINGLE(tbl_Invoices[Plan_ID])="P2","Standard",
   _xlfn.SINGLE(tbl_Invoices[Plan_ID])="P3","Premium"
)</f>
        <v>Standard</v>
      </c>
      <c r="O480" s="2">
        <f>IF(tbl_Invoices[[#This Row],[Revenue_Type]]="Churned",0,1)</f>
        <v>1</v>
      </c>
    </row>
    <row r="481" spans="1:15" x14ac:dyDescent="0.25">
      <c r="A481" t="s">
        <v>4661</v>
      </c>
      <c r="B481" t="s">
        <v>1574</v>
      </c>
      <c r="C481" t="s">
        <v>3745</v>
      </c>
      <c r="D481" s="1">
        <v>44271</v>
      </c>
      <c r="E481">
        <v>55</v>
      </c>
      <c r="F481" t="b">
        <v>1</v>
      </c>
      <c r="G481" t="s">
        <v>4540</v>
      </c>
      <c r="H481" t="s">
        <v>2031</v>
      </c>
      <c r="I481" s="1">
        <f>DATE(YEAR(tbl_Invoices[[#This Row],[Invoice_Date]]), MONTH(tbl_Invoices[[#This Row],[Invoice_Date]]), DAY(tbl_Invoices[[#This Row],[Invoice_Date]]))</f>
        <v>44271</v>
      </c>
      <c r="J481">
        <f>YEAR(tbl_Invoices[[#This Row],[Invoice_Date]])</f>
        <v>2021</v>
      </c>
      <c r="K481" s="1">
        <f>_xlfn.XLOOKUP(tbl_Invoices[[#This Row],[Customer_ID]], tbl_Customers[Customer_ID], tbl_Customers[Cohort_Month])</f>
        <v>44865</v>
      </c>
      <c r="L481" s="1" t="str">
        <f ca="1">_xlfn.XLOOKUP(tbl_Invoices[[#This Row],[Customer_ID]], tbl_Customers[Customer_ID], tbl_Customers[Age_Group])</f>
        <v>35–44</v>
      </c>
      <c r="M481" s="1" t="str">
        <f>_xlfn.XLOOKUP(tbl_Invoices[[#This Row],[Customer_ID]], tbl_Customers[Customer_ID], tbl_Customers[Region])</f>
        <v>Midwest</v>
      </c>
      <c r="N481" s="1" t="str" cm="1">
        <f t="array" ref="N481">_xlfn.IFS(
   _xlfn.SINGLE(tbl_Invoices[Plan_ID])="P1","Basic",
   _xlfn.SINGLE(tbl_Invoices[Plan_ID])="P2","Standard",
   _xlfn.SINGLE(tbl_Invoices[Plan_ID])="P3","Premium"
)</f>
        <v>Premium</v>
      </c>
      <c r="O481" s="2">
        <f>IF(tbl_Invoices[[#This Row],[Revenue_Type]]="Churned",0,1)</f>
        <v>1</v>
      </c>
    </row>
    <row r="482" spans="1:15" x14ac:dyDescent="0.25">
      <c r="A482" t="s">
        <v>6721</v>
      </c>
      <c r="B482" t="s">
        <v>1911</v>
      </c>
      <c r="C482" t="s">
        <v>2310</v>
      </c>
      <c r="D482" s="1">
        <v>44271</v>
      </c>
      <c r="E482">
        <v>55</v>
      </c>
      <c r="F482" t="b">
        <v>1</v>
      </c>
      <c r="G482" t="s">
        <v>4545</v>
      </c>
      <c r="H482" t="s">
        <v>2031</v>
      </c>
      <c r="I482" s="1">
        <f>DATE(YEAR(tbl_Invoices[[#This Row],[Invoice_Date]]), MONTH(tbl_Invoices[[#This Row],[Invoice_Date]]), DAY(tbl_Invoices[[#This Row],[Invoice_Date]]))</f>
        <v>44271</v>
      </c>
      <c r="J482">
        <f>YEAR(tbl_Invoices[[#This Row],[Invoice_Date]])</f>
        <v>2021</v>
      </c>
      <c r="K482" s="1">
        <f>_xlfn.XLOOKUP(tbl_Invoices[[#This Row],[Customer_ID]], tbl_Customers[Customer_ID], tbl_Customers[Cohort_Month])</f>
        <v>45077</v>
      </c>
      <c r="L482" s="1" t="str">
        <f ca="1">_xlfn.XLOOKUP(tbl_Invoices[[#This Row],[Customer_ID]], tbl_Customers[Customer_ID], tbl_Customers[Age_Group])</f>
        <v>45–54</v>
      </c>
      <c r="M482" s="1" t="str">
        <f>_xlfn.XLOOKUP(tbl_Invoices[[#This Row],[Customer_ID]], tbl_Customers[Customer_ID], tbl_Customers[Region])</f>
        <v>International</v>
      </c>
      <c r="N482" s="1" t="str" cm="1">
        <f t="array" ref="N482">_xlfn.IFS(
   _xlfn.SINGLE(tbl_Invoices[Plan_ID])="P1","Basic",
   _xlfn.SINGLE(tbl_Invoices[Plan_ID])="P2","Standard",
   _xlfn.SINGLE(tbl_Invoices[Plan_ID])="P3","Premium"
)</f>
        <v>Premium</v>
      </c>
      <c r="O482" s="2">
        <f>IF(tbl_Invoices[[#This Row],[Revenue_Type]]="Churned",0,1)</f>
        <v>0</v>
      </c>
    </row>
    <row r="483" spans="1:15" x14ac:dyDescent="0.25">
      <c r="A483" t="s">
        <v>9545</v>
      </c>
      <c r="B483" t="s">
        <v>282</v>
      </c>
      <c r="C483" t="s">
        <v>3633</v>
      </c>
      <c r="D483" s="1">
        <v>44272</v>
      </c>
      <c r="E483">
        <v>25</v>
      </c>
      <c r="F483" t="b">
        <v>1</v>
      </c>
      <c r="G483" t="s">
        <v>4549</v>
      </c>
      <c r="H483" t="s">
        <v>2034</v>
      </c>
      <c r="I483" s="1">
        <f>DATE(YEAR(tbl_Invoices[[#This Row],[Invoice_Date]]), MONTH(tbl_Invoices[[#This Row],[Invoice_Date]]), DAY(tbl_Invoices[[#This Row],[Invoice_Date]]))</f>
        <v>44272</v>
      </c>
      <c r="J483">
        <f>YEAR(tbl_Invoices[[#This Row],[Invoice_Date]])</f>
        <v>2021</v>
      </c>
      <c r="K483" s="1">
        <f>_xlfn.XLOOKUP(tbl_Invoices[[#This Row],[Customer_ID]], tbl_Customers[Customer_ID], tbl_Customers[Cohort_Month])</f>
        <v>44408</v>
      </c>
      <c r="L483" s="1" t="str">
        <f ca="1">_xlfn.XLOOKUP(tbl_Invoices[[#This Row],[Customer_ID]], tbl_Customers[Customer_ID], tbl_Customers[Age_Group])</f>
        <v>25–34</v>
      </c>
      <c r="M483" s="1" t="str">
        <f>_xlfn.XLOOKUP(tbl_Invoices[[#This Row],[Customer_ID]], tbl_Customers[Customer_ID], tbl_Customers[Region])</f>
        <v>Midwest</v>
      </c>
      <c r="N483" s="1" t="str" cm="1">
        <f t="array" ref="N483">_xlfn.IFS(
   _xlfn.SINGLE(tbl_Invoices[Plan_ID])="P1","Basic",
   _xlfn.SINGLE(tbl_Invoices[Plan_ID])="P2","Standard",
   _xlfn.SINGLE(tbl_Invoices[Plan_ID])="P3","Premium"
)</f>
        <v>Standard</v>
      </c>
      <c r="O483" s="2">
        <f>IF(tbl_Invoices[[#This Row],[Revenue_Type]]="Churned",0,1)</f>
        <v>1</v>
      </c>
    </row>
    <row r="484" spans="1:15" x14ac:dyDescent="0.25">
      <c r="A484" t="s">
        <v>8816</v>
      </c>
      <c r="B484" t="s">
        <v>385</v>
      </c>
      <c r="C484" t="s">
        <v>2227</v>
      </c>
      <c r="D484" s="1">
        <v>44272</v>
      </c>
      <c r="E484">
        <v>12</v>
      </c>
      <c r="F484" t="b">
        <v>1</v>
      </c>
      <c r="G484" t="s">
        <v>4545</v>
      </c>
      <c r="H484" t="s">
        <v>2027</v>
      </c>
      <c r="I484" s="1">
        <f>DATE(YEAR(tbl_Invoices[[#This Row],[Invoice_Date]]), MONTH(tbl_Invoices[[#This Row],[Invoice_Date]]), DAY(tbl_Invoices[[#This Row],[Invoice_Date]]))</f>
        <v>44272</v>
      </c>
      <c r="J484">
        <f>YEAR(tbl_Invoices[[#This Row],[Invoice_Date]])</f>
        <v>2021</v>
      </c>
      <c r="K484" s="1">
        <f>_xlfn.XLOOKUP(tbl_Invoices[[#This Row],[Customer_ID]], tbl_Customers[Customer_ID], tbl_Customers[Cohort_Month])</f>
        <v>44712</v>
      </c>
      <c r="L484" s="1" t="str">
        <f ca="1">_xlfn.XLOOKUP(tbl_Invoices[[#This Row],[Customer_ID]], tbl_Customers[Customer_ID], tbl_Customers[Age_Group])</f>
        <v>25–34</v>
      </c>
      <c r="M484" s="1" t="str">
        <f>_xlfn.XLOOKUP(tbl_Invoices[[#This Row],[Customer_ID]], tbl_Customers[Customer_ID], tbl_Customers[Region])</f>
        <v>Midwest</v>
      </c>
      <c r="N484" s="1" t="str" cm="1">
        <f t="array" ref="N484">_xlfn.IFS(
   _xlfn.SINGLE(tbl_Invoices[Plan_ID])="P1","Basic",
   _xlfn.SINGLE(tbl_Invoices[Plan_ID])="P2","Standard",
   _xlfn.SINGLE(tbl_Invoices[Plan_ID])="P3","Premium"
)</f>
        <v>Basic</v>
      </c>
      <c r="O484" s="2">
        <f>IF(tbl_Invoices[[#This Row],[Revenue_Type]]="Churned",0,1)</f>
        <v>0</v>
      </c>
    </row>
    <row r="485" spans="1:15" x14ac:dyDescent="0.25">
      <c r="A485" t="s">
        <v>6236</v>
      </c>
      <c r="B485" t="s">
        <v>1867</v>
      </c>
      <c r="C485" t="s">
        <v>2829</v>
      </c>
      <c r="D485" s="1">
        <v>44272</v>
      </c>
      <c r="E485">
        <v>55</v>
      </c>
      <c r="F485" t="b">
        <v>1</v>
      </c>
      <c r="G485" t="s">
        <v>4549</v>
      </c>
      <c r="H485" t="s">
        <v>2031</v>
      </c>
      <c r="I485" s="1">
        <f>DATE(YEAR(tbl_Invoices[[#This Row],[Invoice_Date]]), MONTH(tbl_Invoices[[#This Row],[Invoice_Date]]), DAY(tbl_Invoices[[#This Row],[Invoice_Date]]))</f>
        <v>44272</v>
      </c>
      <c r="J485">
        <f>YEAR(tbl_Invoices[[#This Row],[Invoice_Date]])</f>
        <v>2021</v>
      </c>
      <c r="K485" s="1">
        <f>_xlfn.XLOOKUP(tbl_Invoices[[#This Row],[Customer_ID]], tbl_Customers[Customer_ID], tbl_Customers[Cohort_Month])</f>
        <v>45016</v>
      </c>
      <c r="L485" s="1" t="str">
        <f ca="1">_xlfn.XLOOKUP(tbl_Invoices[[#This Row],[Customer_ID]], tbl_Customers[Customer_ID], tbl_Customers[Age_Group])</f>
        <v>45–54</v>
      </c>
      <c r="M485" s="1" t="str">
        <f>_xlfn.XLOOKUP(tbl_Invoices[[#This Row],[Customer_ID]], tbl_Customers[Customer_ID], tbl_Customers[Region])</f>
        <v>Midwest</v>
      </c>
      <c r="N485" s="1" t="str" cm="1">
        <f t="array" ref="N485">_xlfn.IFS(
   _xlfn.SINGLE(tbl_Invoices[Plan_ID])="P1","Basic",
   _xlfn.SINGLE(tbl_Invoices[Plan_ID])="P2","Standard",
   _xlfn.SINGLE(tbl_Invoices[Plan_ID])="P3","Premium"
)</f>
        <v>Premium</v>
      </c>
      <c r="O485" s="2">
        <f>IF(tbl_Invoices[[#This Row],[Revenue_Type]]="Churned",0,1)</f>
        <v>1</v>
      </c>
    </row>
    <row r="486" spans="1:15" x14ac:dyDescent="0.25">
      <c r="A486" t="s">
        <v>7825</v>
      </c>
      <c r="B486" t="s">
        <v>165</v>
      </c>
      <c r="C486" t="s">
        <v>4422</v>
      </c>
      <c r="D486" s="1">
        <v>44273</v>
      </c>
      <c r="E486">
        <v>25</v>
      </c>
      <c r="F486" t="b">
        <v>1</v>
      </c>
      <c r="G486" t="s">
        <v>4538</v>
      </c>
      <c r="H486" t="s">
        <v>2034</v>
      </c>
      <c r="I486" s="1">
        <f>DATE(YEAR(tbl_Invoices[[#This Row],[Invoice_Date]]), MONTH(tbl_Invoices[[#This Row],[Invoice_Date]]), DAY(tbl_Invoices[[#This Row],[Invoice_Date]]))</f>
        <v>44273</v>
      </c>
      <c r="J486">
        <f>YEAR(tbl_Invoices[[#This Row],[Invoice_Date]])</f>
        <v>2021</v>
      </c>
      <c r="K486" s="1">
        <f>_xlfn.XLOOKUP(tbl_Invoices[[#This Row],[Customer_ID]], tbl_Customers[Customer_ID], tbl_Customers[Cohort_Month])</f>
        <v>44985</v>
      </c>
      <c r="L486" s="1" t="str">
        <f ca="1">_xlfn.XLOOKUP(tbl_Invoices[[#This Row],[Customer_ID]], tbl_Customers[Customer_ID], tbl_Customers[Age_Group])</f>
        <v>45–54</v>
      </c>
      <c r="M486" s="1" t="str">
        <f>_xlfn.XLOOKUP(tbl_Invoices[[#This Row],[Customer_ID]], tbl_Customers[Customer_ID], tbl_Customers[Region])</f>
        <v>International</v>
      </c>
      <c r="N486" s="1" t="str" cm="1">
        <f t="array" ref="N486">_xlfn.IFS(
   _xlfn.SINGLE(tbl_Invoices[Plan_ID])="P1","Basic",
   _xlfn.SINGLE(tbl_Invoices[Plan_ID])="P2","Standard",
   _xlfn.SINGLE(tbl_Invoices[Plan_ID])="P3","Premium"
)</f>
        <v>Standard</v>
      </c>
      <c r="O486" s="2">
        <f>IF(tbl_Invoices[[#This Row],[Revenue_Type]]="Churned",0,1)</f>
        <v>1</v>
      </c>
    </row>
    <row r="487" spans="1:15" x14ac:dyDescent="0.25">
      <c r="A487" t="s">
        <v>8348</v>
      </c>
      <c r="B487" t="s">
        <v>710</v>
      </c>
      <c r="C487" t="s">
        <v>2722</v>
      </c>
      <c r="D487" s="1">
        <v>44273</v>
      </c>
      <c r="E487">
        <v>12</v>
      </c>
      <c r="F487" t="b">
        <v>1</v>
      </c>
      <c r="G487" t="s">
        <v>4545</v>
      </c>
      <c r="H487" t="s">
        <v>2027</v>
      </c>
      <c r="I487" s="1">
        <f>DATE(YEAR(tbl_Invoices[[#This Row],[Invoice_Date]]), MONTH(tbl_Invoices[[#This Row],[Invoice_Date]]), DAY(tbl_Invoices[[#This Row],[Invoice_Date]]))</f>
        <v>44273</v>
      </c>
      <c r="J487">
        <f>YEAR(tbl_Invoices[[#This Row],[Invoice_Date]])</f>
        <v>2021</v>
      </c>
      <c r="K487" s="1">
        <f>_xlfn.XLOOKUP(tbl_Invoices[[#This Row],[Customer_ID]], tbl_Customers[Customer_ID], tbl_Customers[Cohort_Month])</f>
        <v>44500</v>
      </c>
      <c r="L487" s="1" t="str">
        <f ca="1">_xlfn.XLOOKUP(tbl_Invoices[[#This Row],[Customer_ID]], tbl_Customers[Customer_ID], tbl_Customers[Age_Group])</f>
        <v>25–34</v>
      </c>
      <c r="M487" s="1" t="str">
        <f>_xlfn.XLOOKUP(tbl_Invoices[[#This Row],[Customer_ID]], tbl_Customers[Customer_ID], tbl_Customers[Region])</f>
        <v>West</v>
      </c>
      <c r="N487" s="1" t="str" cm="1">
        <f t="array" ref="N487">_xlfn.IFS(
   _xlfn.SINGLE(tbl_Invoices[Plan_ID])="P1","Basic",
   _xlfn.SINGLE(tbl_Invoices[Plan_ID])="P2","Standard",
   _xlfn.SINGLE(tbl_Invoices[Plan_ID])="P3","Premium"
)</f>
        <v>Basic</v>
      </c>
      <c r="O487" s="2">
        <f>IF(tbl_Invoices[[#This Row],[Revenue_Type]]="Churned",0,1)</f>
        <v>0</v>
      </c>
    </row>
    <row r="488" spans="1:15" x14ac:dyDescent="0.25">
      <c r="A488" t="s">
        <v>8044</v>
      </c>
      <c r="B488" t="s">
        <v>840</v>
      </c>
      <c r="C488" t="s">
        <v>2515</v>
      </c>
      <c r="D488" s="1">
        <v>44273</v>
      </c>
      <c r="E488">
        <v>55</v>
      </c>
      <c r="F488" t="b">
        <v>1</v>
      </c>
      <c r="G488" t="s">
        <v>4540</v>
      </c>
      <c r="H488" t="s">
        <v>2031</v>
      </c>
      <c r="I488" s="1">
        <f>DATE(YEAR(tbl_Invoices[[#This Row],[Invoice_Date]]), MONTH(tbl_Invoices[[#This Row],[Invoice_Date]]), DAY(tbl_Invoices[[#This Row],[Invoice_Date]]))</f>
        <v>44273</v>
      </c>
      <c r="J488">
        <f>YEAR(tbl_Invoices[[#This Row],[Invoice_Date]])</f>
        <v>2021</v>
      </c>
      <c r="K488" s="1">
        <f>_xlfn.XLOOKUP(tbl_Invoices[[#This Row],[Customer_ID]], tbl_Customers[Customer_ID], tbl_Customers[Cohort_Month])</f>
        <v>44926</v>
      </c>
      <c r="L488" s="1" t="str">
        <f ca="1">_xlfn.XLOOKUP(tbl_Invoices[[#This Row],[Customer_ID]], tbl_Customers[Customer_ID], tbl_Customers[Age_Group])</f>
        <v>18–24</v>
      </c>
      <c r="M488" s="1" t="str">
        <f>_xlfn.XLOOKUP(tbl_Invoices[[#This Row],[Customer_ID]], tbl_Customers[Customer_ID], tbl_Customers[Region])</f>
        <v>Midwest</v>
      </c>
      <c r="N488" s="1" t="str" cm="1">
        <f t="array" ref="N488">_xlfn.IFS(
   _xlfn.SINGLE(tbl_Invoices[Plan_ID])="P1","Basic",
   _xlfn.SINGLE(tbl_Invoices[Plan_ID])="P2","Standard",
   _xlfn.SINGLE(tbl_Invoices[Plan_ID])="P3","Premium"
)</f>
        <v>Premium</v>
      </c>
      <c r="O488" s="2">
        <f>IF(tbl_Invoices[[#This Row],[Revenue_Type]]="Churned",0,1)</f>
        <v>1</v>
      </c>
    </row>
    <row r="489" spans="1:15" x14ac:dyDescent="0.25">
      <c r="A489" t="s">
        <v>8406</v>
      </c>
      <c r="B489" t="s">
        <v>870</v>
      </c>
      <c r="C489" t="s">
        <v>2678</v>
      </c>
      <c r="D489" s="1">
        <v>44273</v>
      </c>
      <c r="E489">
        <v>25</v>
      </c>
      <c r="F489" t="b">
        <v>1</v>
      </c>
      <c r="G489" t="s">
        <v>4540</v>
      </c>
      <c r="H489" t="s">
        <v>2034</v>
      </c>
      <c r="I489" s="1">
        <f>DATE(YEAR(tbl_Invoices[[#This Row],[Invoice_Date]]), MONTH(tbl_Invoices[[#This Row],[Invoice_Date]]), DAY(tbl_Invoices[[#This Row],[Invoice_Date]]))</f>
        <v>44273</v>
      </c>
      <c r="J489">
        <f>YEAR(tbl_Invoices[[#This Row],[Invoice_Date]])</f>
        <v>2021</v>
      </c>
      <c r="K489" s="1">
        <f>_xlfn.XLOOKUP(tbl_Invoices[[#This Row],[Customer_ID]], tbl_Customers[Customer_ID], tbl_Customers[Cohort_Month])</f>
        <v>44651</v>
      </c>
      <c r="L489" s="1" t="str">
        <f ca="1">_xlfn.XLOOKUP(tbl_Invoices[[#This Row],[Customer_ID]], tbl_Customers[Customer_ID], tbl_Customers[Age_Group])</f>
        <v>45–54</v>
      </c>
      <c r="M489" s="1" t="str">
        <f>_xlfn.XLOOKUP(tbl_Invoices[[#This Row],[Customer_ID]], tbl_Customers[Customer_ID], tbl_Customers[Region])</f>
        <v>Midwest</v>
      </c>
      <c r="N489" s="1" t="str" cm="1">
        <f t="array" ref="N489">_xlfn.IFS(
   _xlfn.SINGLE(tbl_Invoices[Plan_ID])="P1","Basic",
   _xlfn.SINGLE(tbl_Invoices[Plan_ID])="P2","Standard",
   _xlfn.SINGLE(tbl_Invoices[Plan_ID])="P3","Premium"
)</f>
        <v>Standard</v>
      </c>
      <c r="O489" s="2">
        <f>IF(tbl_Invoices[[#This Row],[Revenue_Type]]="Churned",0,1)</f>
        <v>1</v>
      </c>
    </row>
    <row r="490" spans="1:15" x14ac:dyDescent="0.25">
      <c r="A490" t="s">
        <v>9722</v>
      </c>
      <c r="B490" t="s">
        <v>892</v>
      </c>
      <c r="C490" t="s">
        <v>3166</v>
      </c>
      <c r="D490" s="1">
        <v>44273</v>
      </c>
      <c r="E490">
        <v>55</v>
      </c>
      <c r="F490" t="b">
        <v>1</v>
      </c>
      <c r="G490" t="s">
        <v>4549</v>
      </c>
      <c r="H490" t="s">
        <v>2031</v>
      </c>
      <c r="I490" s="1">
        <f>DATE(YEAR(tbl_Invoices[[#This Row],[Invoice_Date]]), MONTH(tbl_Invoices[[#This Row],[Invoice_Date]]), DAY(tbl_Invoices[[#This Row],[Invoice_Date]]))</f>
        <v>44273</v>
      </c>
      <c r="J490">
        <f>YEAR(tbl_Invoices[[#This Row],[Invoice_Date]])</f>
        <v>2021</v>
      </c>
      <c r="K490" s="1">
        <f>_xlfn.XLOOKUP(tbl_Invoices[[#This Row],[Customer_ID]], tbl_Customers[Customer_ID], tbl_Customers[Cohort_Month])</f>
        <v>45077</v>
      </c>
      <c r="L490" s="1" t="str">
        <f ca="1">_xlfn.XLOOKUP(tbl_Invoices[[#This Row],[Customer_ID]], tbl_Customers[Customer_ID], tbl_Customers[Age_Group])</f>
        <v>45–54</v>
      </c>
      <c r="M490" s="1" t="str">
        <f>_xlfn.XLOOKUP(tbl_Invoices[[#This Row],[Customer_ID]], tbl_Customers[Customer_ID], tbl_Customers[Region])</f>
        <v>International</v>
      </c>
      <c r="N490" s="1" t="str" cm="1">
        <f t="array" ref="N490">_xlfn.IFS(
   _xlfn.SINGLE(tbl_Invoices[Plan_ID])="P1","Basic",
   _xlfn.SINGLE(tbl_Invoices[Plan_ID])="P2","Standard",
   _xlfn.SINGLE(tbl_Invoices[Plan_ID])="P3","Premium"
)</f>
        <v>Premium</v>
      </c>
      <c r="O490" s="2">
        <f>IF(tbl_Invoices[[#This Row],[Revenue_Type]]="Churned",0,1)</f>
        <v>1</v>
      </c>
    </row>
    <row r="491" spans="1:15" x14ac:dyDescent="0.25">
      <c r="A491" t="s">
        <v>6016</v>
      </c>
      <c r="B491" t="s">
        <v>1128</v>
      </c>
      <c r="C491" t="s">
        <v>2082</v>
      </c>
      <c r="D491" s="1">
        <v>44273</v>
      </c>
      <c r="E491">
        <v>12</v>
      </c>
      <c r="F491" t="b">
        <v>1</v>
      </c>
      <c r="G491" t="s">
        <v>4545</v>
      </c>
      <c r="H491" t="s">
        <v>2027</v>
      </c>
      <c r="I491" s="1">
        <f>DATE(YEAR(tbl_Invoices[[#This Row],[Invoice_Date]]), MONTH(tbl_Invoices[[#This Row],[Invoice_Date]]), DAY(tbl_Invoices[[#This Row],[Invoice_Date]]))</f>
        <v>44273</v>
      </c>
      <c r="J491">
        <f>YEAR(tbl_Invoices[[#This Row],[Invoice_Date]])</f>
        <v>2021</v>
      </c>
      <c r="K491" s="1">
        <f>_xlfn.XLOOKUP(tbl_Invoices[[#This Row],[Customer_ID]], tbl_Customers[Customer_ID], tbl_Customers[Cohort_Month])</f>
        <v>44957</v>
      </c>
      <c r="L491" s="1" t="str">
        <f ca="1">_xlfn.XLOOKUP(tbl_Invoices[[#This Row],[Customer_ID]], tbl_Customers[Customer_ID], tbl_Customers[Age_Group])</f>
        <v>45–54</v>
      </c>
      <c r="M491" s="1" t="str">
        <f>_xlfn.XLOOKUP(tbl_Invoices[[#This Row],[Customer_ID]], tbl_Customers[Customer_ID], tbl_Customers[Region])</f>
        <v>Midwest</v>
      </c>
      <c r="N491" s="1" t="str" cm="1">
        <f t="array" ref="N491">_xlfn.IFS(
   _xlfn.SINGLE(tbl_Invoices[Plan_ID])="P1","Basic",
   _xlfn.SINGLE(tbl_Invoices[Plan_ID])="P2","Standard",
   _xlfn.SINGLE(tbl_Invoices[Plan_ID])="P3","Premium"
)</f>
        <v>Basic</v>
      </c>
      <c r="O491" s="2">
        <f>IF(tbl_Invoices[[#This Row],[Revenue_Type]]="Churned",0,1)</f>
        <v>0</v>
      </c>
    </row>
    <row r="492" spans="1:15" x14ac:dyDescent="0.25">
      <c r="A492" t="s">
        <v>9834</v>
      </c>
      <c r="B492" t="s">
        <v>1355</v>
      </c>
      <c r="C492" t="s">
        <v>3686</v>
      </c>
      <c r="D492" s="1">
        <v>44273</v>
      </c>
      <c r="E492">
        <v>25</v>
      </c>
      <c r="F492" t="b">
        <v>1</v>
      </c>
      <c r="G492" t="s">
        <v>4538</v>
      </c>
      <c r="H492" t="s">
        <v>2034</v>
      </c>
      <c r="I492" s="1">
        <f>DATE(YEAR(tbl_Invoices[[#This Row],[Invoice_Date]]), MONTH(tbl_Invoices[[#This Row],[Invoice_Date]]), DAY(tbl_Invoices[[#This Row],[Invoice_Date]]))</f>
        <v>44273</v>
      </c>
      <c r="J492">
        <f>YEAR(tbl_Invoices[[#This Row],[Invoice_Date]])</f>
        <v>2021</v>
      </c>
      <c r="K492" s="1">
        <f>_xlfn.XLOOKUP(tbl_Invoices[[#This Row],[Customer_ID]], tbl_Customers[Customer_ID], tbl_Customers[Cohort_Month])</f>
        <v>44773</v>
      </c>
      <c r="L492" s="1" t="str">
        <f ca="1">_xlfn.XLOOKUP(tbl_Invoices[[#This Row],[Customer_ID]], tbl_Customers[Customer_ID], tbl_Customers[Age_Group])</f>
        <v>35–44</v>
      </c>
      <c r="M492" s="1" t="str">
        <f>_xlfn.XLOOKUP(tbl_Invoices[[#This Row],[Customer_ID]], tbl_Customers[Customer_ID], tbl_Customers[Region])</f>
        <v>Midwest</v>
      </c>
      <c r="N492" s="1" t="str" cm="1">
        <f t="array" ref="N492">_xlfn.IFS(
   _xlfn.SINGLE(tbl_Invoices[Plan_ID])="P1","Basic",
   _xlfn.SINGLE(tbl_Invoices[Plan_ID])="P2","Standard",
   _xlfn.SINGLE(tbl_Invoices[Plan_ID])="P3","Premium"
)</f>
        <v>Standard</v>
      </c>
      <c r="O492" s="2">
        <f>IF(tbl_Invoices[[#This Row],[Revenue_Type]]="Churned",0,1)</f>
        <v>1</v>
      </c>
    </row>
    <row r="493" spans="1:15" x14ac:dyDescent="0.25">
      <c r="A493" t="s">
        <v>9892</v>
      </c>
      <c r="B493" t="s">
        <v>1801</v>
      </c>
      <c r="C493" t="s">
        <v>4389</v>
      </c>
      <c r="D493" s="1">
        <v>44273</v>
      </c>
      <c r="E493">
        <v>55</v>
      </c>
      <c r="F493" t="b">
        <v>1</v>
      </c>
      <c r="G493" t="s">
        <v>4545</v>
      </c>
      <c r="H493" t="s">
        <v>2031</v>
      </c>
      <c r="I493" s="1">
        <f>DATE(YEAR(tbl_Invoices[[#This Row],[Invoice_Date]]), MONTH(tbl_Invoices[[#This Row],[Invoice_Date]]), DAY(tbl_Invoices[[#This Row],[Invoice_Date]]))</f>
        <v>44273</v>
      </c>
      <c r="J493">
        <f>YEAR(tbl_Invoices[[#This Row],[Invoice_Date]])</f>
        <v>2021</v>
      </c>
      <c r="K493" s="1">
        <f>_xlfn.XLOOKUP(tbl_Invoices[[#This Row],[Customer_ID]], tbl_Customers[Customer_ID], tbl_Customers[Cohort_Month])</f>
        <v>44561</v>
      </c>
      <c r="L493" s="1" t="str">
        <f ca="1">_xlfn.XLOOKUP(tbl_Invoices[[#This Row],[Customer_ID]], tbl_Customers[Customer_ID], tbl_Customers[Age_Group])</f>
        <v>35–44</v>
      </c>
      <c r="M493" s="1" t="str">
        <f>_xlfn.XLOOKUP(tbl_Invoices[[#This Row],[Customer_ID]], tbl_Customers[Customer_ID], tbl_Customers[Region])</f>
        <v>Midwest</v>
      </c>
      <c r="N493" s="1" t="str" cm="1">
        <f t="array" ref="N493">_xlfn.IFS(
   _xlfn.SINGLE(tbl_Invoices[Plan_ID])="P1","Basic",
   _xlfn.SINGLE(tbl_Invoices[Plan_ID])="P2","Standard",
   _xlfn.SINGLE(tbl_Invoices[Plan_ID])="P3","Premium"
)</f>
        <v>Premium</v>
      </c>
      <c r="O493" s="2">
        <f>IF(tbl_Invoices[[#This Row],[Revenue_Type]]="Churned",0,1)</f>
        <v>0</v>
      </c>
    </row>
    <row r="494" spans="1:15" x14ac:dyDescent="0.25">
      <c r="A494" t="s">
        <v>9036</v>
      </c>
      <c r="B494" t="s">
        <v>1987</v>
      </c>
      <c r="C494" t="s">
        <v>3520</v>
      </c>
      <c r="D494" s="1">
        <v>44273</v>
      </c>
      <c r="E494">
        <v>12</v>
      </c>
      <c r="F494" t="b">
        <v>1</v>
      </c>
      <c r="G494" t="s">
        <v>4547</v>
      </c>
      <c r="H494" t="s">
        <v>2027</v>
      </c>
      <c r="I494" s="1">
        <f>DATE(YEAR(tbl_Invoices[[#This Row],[Invoice_Date]]), MONTH(tbl_Invoices[[#This Row],[Invoice_Date]]), DAY(tbl_Invoices[[#This Row],[Invoice_Date]]))</f>
        <v>44273</v>
      </c>
      <c r="J494">
        <f>YEAR(tbl_Invoices[[#This Row],[Invoice_Date]])</f>
        <v>2021</v>
      </c>
      <c r="K494" s="1">
        <f>_xlfn.XLOOKUP(tbl_Invoices[[#This Row],[Customer_ID]], tbl_Customers[Customer_ID], tbl_Customers[Cohort_Month])</f>
        <v>44316</v>
      </c>
      <c r="L494" s="1" t="str">
        <f ca="1">_xlfn.XLOOKUP(tbl_Invoices[[#This Row],[Customer_ID]], tbl_Customers[Customer_ID], tbl_Customers[Age_Group])</f>
        <v>25–34</v>
      </c>
      <c r="M494" s="1" t="str">
        <f>_xlfn.XLOOKUP(tbl_Invoices[[#This Row],[Customer_ID]], tbl_Customers[Customer_ID], tbl_Customers[Region])</f>
        <v>International</v>
      </c>
      <c r="N494" s="1" t="str" cm="1">
        <f t="array" ref="N494">_xlfn.IFS(
   _xlfn.SINGLE(tbl_Invoices[Plan_ID])="P1","Basic",
   _xlfn.SINGLE(tbl_Invoices[Plan_ID])="P2","Standard",
   _xlfn.SINGLE(tbl_Invoices[Plan_ID])="P3","Premium"
)</f>
        <v>Basic</v>
      </c>
      <c r="O494" s="2">
        <f>IF(tbl_Invoices[[#This Row],[Revenue_Type]]="Churned",0,1)</f>
        <v>1</v>
      </c>
    </row>
    <row r="495" spans="1:15" x14ac:dyDescent="0.25">
      <c r="A495" t="s">
        <v>6419</v>
      </c>
      <c r="B495" t="s">
        <v>1144</v>
      </c>
      <c r="C495" t="s">
        <v>3713</v>
      </c>
      <c r="D495" s="1">
        <v>44274</v>
      </c>
      <c r="E495">
        <v>55</v>
      </c>
      <c r="F495" t="b">
        <v>1</v>
      </c>
      <c r="G495" t="s">
        <v>4549</v>
      </c>
      <c r="H495" t="s">
        <v>2031</v>
      </c>
      <c r="I495" s="1">
        <f>DATE(YEAR(tbl_Invoices[[#This Row],[Invoice_Date]]), MONTH(tbl_Invoices[[#This Row],[Invoice_Date]]), DAY(tbl_Invoices[[#This Row],[Invoice_Date]]))</f>
        <v>44274</v>
      </c>
      <c r="J495">
        <f>YEAR(tbl_Invoices[[#This Row],[Invoice_Date]])</f>
        <v>2021</v>
      </c>
      <c r="K495" s="1">
        <f>_xlfn.XLOOKUP(tbl_Invoices[[#This Row],[Customer_ID]], tbl_Customers[Customer_ID], tbl_Customers[Cohort_Month])</f>
        <v>44773</v>
      </c>
      <c r="L495" s="1" t="str">
        <f ca="1">_xlfn.XLOOKUP(tbl_Invoices[[#This Row],[Customer_ID]], tbl_Customers[Customer_ID], tbl_Customers[Age_Group])</f>
        <v>55+</v>
      </c>
      <c r="M495" s="1" t="str">
        <f>_xlfn.XLOOKUP(tbl_Invoices[[#This Row],[Customer_ID]], tbl_Customers[Customer_ID], tbl_Customers[Region])</f>
        <v>South</v>
      </c>
      <c r="N495" s="1" t="str" cm="1">
        <f t="array" ref="N495">_xlfn.IFS(
   _xlfn.SINGLE(tbl_Invoices[Plan_ID])="P1","Basic",
   _xlfn.SINGLE(tbl_Invoices[Plan_ID])="P2","Standard",
   _xlfn.SINGLE(tbl_Invoices[Plan_ID])="P3","Premium"
)</f>
        <v>Premium</v>
      </c>
      <c r="O495" s="2">
        <f>IF(tbl_Invoices[[#This Row],[Revenue_Type]]="Churned",0,1)</f>
        <v>1</v>
      </c>
    </row>
    <row r="496" spans="1:15" x14ac:dyDescent="0.25">
      <c r="A496" t="s">
        <v>6705</v>
      </c>
      <c r="B496" t="s">
        <v>486</v>
      </c>
      <c r="C496" t="s">
        <v>4041</v>
      </c>
      <c r="D496" s="1">
        <v>44275</v>
      </c>
      <c r="E496">
        <v>55</v>
      </c>
      <c r="F496" t="b">
        <v>1</v>
      </c>
      <c r="G496" t="s">
        <v>4540</v>
      </c>
      <c r="H496" t="s">
        <v>2031</v>
      </c>
      <c r="I496" s="1">
        <f>DATE(YEAR(tbl_Invoices[[#This Row],[Invoice_Date]]), MONTH(tbl_Invoices[[#This Row],[Invoice_Date]]), DAY(tbl_Invoices[[#This Row],[Invoice_Date]]))</f>
        <v>44275</v>
      </c>
      <c r="J496">
        <f>YEAR(tbl_Invoices[[#This Row],[Invoice_Date]])</f>
        <v>2021</v>
      </c>
      <c r="K496" s="1">
        <f>_xlfn.XLOOKUP(tbl_Invoices[[#This Row],[Customer_ID]], tbl_Customers[Customer_ID], tbl_Customers[Cohort_Month])</f>
        <v>44651</v>
      </c>
      <c r="L496" s="1" t="str">
        <f ca="1">_xlfn.XLOOKUP(tbl_Invoices[[#This Row],[Customer_ID]], tbl_Customers[Customer_ID], tbl_Customers[Age_Group])</f>
        <v>18–24</v>
      </c>
      <c r="M496" s="1" t="str">
        <f>_xlfn.XLOOKUP(tbl_Invoices[[#This Row],[Customer_ID]], tbl_Customers[Customer_ID], tbl_Customers[Region])</f>
        <v>Midwest</v>
      </c>
      <c r="N496" s="1" t="str" cm="1">
        <f t="array" ref="N496">_xlfn.IFS(
   _xlfn.SINGLE(tbl_Invoices[Plan_ID])="P1","Basic",
   _xlfn.SINGLE(tbl_Invoices[Plan_ID])="P2","Standard",
   _xlfn.SINGLE(tbl_Invoices[Plan_ID])="P3","Premium"
)</f>
        <v>Premium</v>
      </c>
      <c r="O496" s="2">
        <f>IF(tbl_Invoices[[#This Row],[Revenue_Type]]="Churned",0,1)</f>
        <v>1</v>
      </c>
    </row>
    <row r="497" spans="1:15" x14ac:dyDescent="0.25">
      <c r="A497" t="s">
        <v>4942</v>
      </c>
      <c r="B497" t="s">
        <v>538</v>
      </c>
      <c r="C497" t="s">
        <v>2901</v>
      </c>
      <c r="D497" s="1">
        <v>44275</v>
      </c>
      <c r="E497">
        <v>55</v>
      </c>
      <c r="F497" t="b">
        <v>1</v>
      </c>
      <c r="G497" t="s">
        <v>4549</v>
      </c>
      <c r="H497" t="s">
        <v>2031</v>
      </c>
      <c r="I497" s="1">
        <f>DATE(YEAR(tbl_Invoices[[#This Row],[Invoice_Date]]), MONTH(tbl_Invoices[[#This Row],[Invoice_Date]]), DAY(tbl_Invoices[[#This Row],[Invoice_Date]]))</f>
        <v>44275</v>
      </c>
      <c r="J497">
        <f>YEAR(tbl_Invoices[[#This Row],[Invoice_Date]])</f>
        <v>2021</v>
      </c>
      <c r="K497" s="1">
        <f>_xlfn.XLOOKUP(tbl_Invoices[[#This Row],[Customer_ID]], tbl_Customers[Customer_ID], tbl_Customers[Cohort_Month])</f>
        <v>44377</v>
      </c>
      <c r="L497" s="1" t="str">
        <f ca="1">_xlfn.XLOOKUP(tbl_Invoices[[#This Row],[Customer_ID]], tbl_Customers[Customer_ID], tbl_Customers[Age_Group])</f>
        <v>45–54</v>
      </c>
      <c r="M497" s="1" t="str">
        <f>_xlfn.XLOOKUP(tbl_Invoices[[#This Row],[Customer_ID]], tbl_Customers[Customer_ID], tbl_Customers[Region])</f>
        <v>West</v>
      </c>
      <c r="N497" s="1" t="str" cm="1">
        <f t="array" ref="N497">_xlfn.IFS(
   _xlfn.SINGLE(tbl_Invoices[Plan_ID])="P1","Basic",
   _xlfn.SINGLE(tbl_Invoices[Plan_ID])="P2","Standard",
   _xlfn.SINGLE(tbl_Invoices[Plan_ID])="P3","Premium"
)</f>
        <v>Premium</v>
      </c>
      <c r="O497" s="2">
        <f>IF(tbl_Invoices[[#This Row],[Revenue_Type]]="Churned",0,1)</f>
        <v>1</v>
      </c>
    </row>
    <row r="498" spans="1:15" x14ac:dyDescent="0.25">
      <c r="A498" t="s">
        <v>10069</v>
      </c>
      <c r="B498" t="s">
        <v>718</v>
      </c>
      <c r="C498" t="s">
        <v>3199</v>
      </c>
      <c r="D498" s="1">
        <v>44275</v>
      </c>
      <c r="E498">
        <v>55</v>
      </c>
      <c r="F498" t="b">
        <v>1</v>
      </c>
      <c r="G498" t="s">
        <v>4549</v>
      </c>
      <c r="H498" t="s">
        <v>2031</v>
      </c>
      <c r="I498" s="1">
        <f>DATE(YEAR(tbl_Invoices[[#This Row],[Invoice_Date]]), MONTH(tbl_Invoices[[#This Row],[Invoice_Date]]), DAY(tbl_Invoices[[#This Row],[Invoice_Date]]))</f>
        <v>44275</v>
      </c>
      <c r="J498">
        <f>YEAR(tbl_Invoices[[#This Row],[Invoice_Date]])</f>
        <v>2021</v>
      </c>
      <c r="K498" s="1">
        <f>_xlfn.XLOOKUP(tbl_Invoices[[#This Row],[Customer_ID]], tbl_Customers[Customer_ID], tbl_Customers[Cohort_Month])</f>
        <v>44681</v>
      </c>
      <c r="L498" s="1" t="str">
        <f ca="1">_xlfn.XLOOKUP(tbl_Invoices[[#This Row],[Customer_ID]], tbl_Customers[Customer_ID], tbl_Customers[Age_Group])</f>
        <v>25–34</v>
      </c>
      <c r="M498" s="1" t="str">
        <f>_xlfn.XLOOKUP(tbl_Invoices[[#This Row],[Customer_ID]], tbl_Customers[Customer_ID], tbl_Customers[Region])</f>
        <v>West</v>
      </c>
      <c r="N498" s="1" t="str" cm="1">
        <f t="array" ref="N498">_xlfn.IFS(
   _xlfn.SINGLE(tbl_Invoices[Plan_ID])="P1","Basic",
   _xlfn.SINGLE(tbl_Invoices[Plan_ID])="P2","Standard",
   _xlfn.SINGLE(tbl_Invoices[Plan_ID])="P3","Premium"
)</f>
        <v>Premium</v>
      </c>
      <c r="O498" s="2">
        <f>IF(tbl_Invoices[[#This Row],[Revenue_Type]]="Churned",0,1)</f>
        <v>1</v>
      </c>
    </row>
    <row r="499" spans="1:15" x14ac:dyDescent="0.25">
      <c r="A499" t="s">
        <v>4792</v>
      </c>
      <c r="B499" t="s">
        <v>720</v>
      </c>
      <c r="C499" t="s">
        <v>2351</v>
      </c>
      <c r="D499" s="1">
        <v>44275</v>
      </c>
      <c r="E499">
        <v>25</v>
      </c>
      <c r="F499" t="b">
        <v>1</v>
      </c>
      <c r="G499" t="s">
        <v>4549</v>
      </c>
      <c r="H499" t="s">
        <v>2034</v>
      </c>
      <c r="I499" s="1">
        <f>DATE(YEAR(tbl_Invoices[[#This Row],[Invoice_Date]]), MONTH(tbl_Invoices[[#This Row],[Invoice_Date]]), DAY(tbl_Invoices[[#This Row],[Invoice_Date]]))</f>
        <v>44275</v>
      </c>
      <c r="J499">
        <f>YEAR(tbl_Invoices[[#This Row],[Invoice_Date]])</f>
        <v>2021</v>
      </c>
      <c r="K499" s="1">
        <f>_xlfn.XLOOKUP(tbl_Invoices[[#This Row],[Customer_ID]], tbl_Customers[Customer_ID], tbl_Customers[Cohort_Month])</f>
        <v>44651</v>
      </c>
      <c r="L499" s="1" t="str">
        <f ca="1">_xlfn.XLOOKUP(tbl_Invoices[[#This Row],[Customer_ID]], tbl_Customers[Customer_ID], tbl_Customers[Age_Group])</f>
        <v>55+</v>
      </c>
      <c r="M499" s="1" t="str">
        <f>_xlfn.XLOOKUP(tbl_Invoices[[#This Row],[Customer_ID]], tbl_Customers[Customer_ID], tbl_Customers[Region])</f>
        <v>Midwest</v>
      </c>
      <c r="N499" s="1" t="str" cm="1">
        <f t="array" ref="N499">_xlfn.IFS(
   _xlfn.SINGLE(tbl_Invoices[Plan_ID])="P1","Basic",
   _xlfn.SINGLE(tbl_Invoices[Plan_ID])="P2","Standard",
   _xlfn.SINGLE(tbl_Invoices[Plan_ID])="P3","Premium"
)</f>
        <v>Standard</v>
      </c>
      <c r="O499" s="2">
        <f>IF(tbl_Invoices[[#This Row],[Revenue_Type]]="Churned",0,1)</f>
        <v>1</v>
      </c>
    </row>
    <row r="500" spans="1:15" x14ac:dyDescent="0.25">
      <c r="A500" t="s">
        <v>8662</v>
      </c>
      <c r="B500" t="s">
        <v>904</v>
      </c>
      <c r="C500" t="s">
        <v>4191</v>
      </c>
      <c r="D500" s="1">
        <v>44275</v>
      </c>
      <c r="E500">
        <v>12</v>
      </c>
      <c r="F500" t="b">
        <v>1</v>
      </c>
      <c r="G500" t="s">
        <v>4545</v>
      </c>
      <c r="H500" t="s">
        <v>2027</v>
      </c>
      <c r="I500" s="1">
        <f>DATE(YEAR(tbl_Invoices[[#This Row],[Invoice_Date]]), MONTH(tbl_Invoices[[#This Row],[Invoice_Date]]), DAY(tbl_Invoices[[#This Row],[Invoice_Date]]))</f>
        <v>44275</v>
      </c>
      <c r="J500">
        <f>YEAR(tbl_Invoices[[#This Row],[Invoice_Date]])</f>
        <v>2021</v>
      </c>
      <c r="K500" s="1">
        <f>_xlfn.XLOOKUP(tbl_Invoices[[#This Row],[Customer_ID]], tbl_Customers[Customer_ID], tbl_Customers[Cohort_Month])</f>
        <v>44865</v>
      </c>
      <c r="L500" s="1" t="str">
        <f ca="1">_xlfn.XLOOKUP(tbl_Invoices[[#This Row],[Customer_ID]], tbl_Customers[Customer_ID], tbl_Customers[Age_Group])</f>
        <v>25–34</v>
      </c>
      <c r="M500" s="1" t="str">
        <f>_xlfn.XLOOKUP(tbl_Invoices[[#This Row],[Customer_ID]], tbl_Customers[Customer_ID], tbl_Customers[Region])</f>
        <v>Midwest</v>
      </c>
      <c r="N500" s="1" t="str" cm="1">
        <f t="array" ref="N500">_xlfn.IFS(
   _xlfn.SINGLE(tbl_Invoices[Plan_ID])="P1","Basic",
   _xlfn.SINGLE(tbl_Invoices[Plan_ID])="P2","Standard",
   _xlfn.SINGLE(tbl_Invoices[Plan_ID])="P3","Premium"
)</f>
        <v>Basic</v>
      </c>
      <c r="O500" s="2">
        <f>IF(tbl_Invoices[[#This Row],[Revenue_Type]]="Churned",0,1)</f>
        <v>0</v>
      </c>
    </row>
    <row r="501" spans="1:15" x14ac:dyDescent="0.25">
      <c r="A501" t="s">
        <v>7987</v>
      </c>
      <c r="B501" t="s">
        <v>987</v>
      </c>
      <c r="C501" t="s">
        <v>3362</v>
      </c>
      <c r="D501" s="1">
        <v>44275</v>
      </c>
      <c r="E501">
        <v>55</v>
      </c>
      <c r="F501" t="b">
        <v>1</v>
      </c>
      <c r="G501" t="s">
        <v>4547</v>
      </c>
      <c r="H501" t="s">
        <v>2031</v>
      </c>
      <c r="I501" s="1">
        <f>DATE(YEAR(tbl_Invoices[[#This Row],[Invoice_Date]]), MONTH(tbl_Invoices[[#This Row],[Invoice_Date]]), DAY(tbl_Invoices[[#This Row],[Invoice_Date]]))</f>
        <v>44275</v>
      </c>
      <c r="J501">
        <f>YEAR(tbl_Invoices[[#This Row],[Invoice_Date]])</f>
        <v>2021</v>
      </c>
      <c r="K501" s="1">
        <f>_xlfn.XLOOKUP(tbl_Invoices[[#This Row],[Customer_ID]], tbl_Customers[Customer_ID], tbl_Customers[Cohort_Month])</f>
        <v>44926</v>
      </c>
      <c r="L501" s="1" t="str">
        <f ca="1">_xlfn.XLOOKUP(tbl_Invoices[[#This Row],[Customer_ID]], tbl_Customers[Customer_ID], tbl_Customers[Age_Group])</f>
        <v>25–34</v>
      </c>
      <c r="M501" s="1" t="str">
        <f>_xlfn.XLOOKUP(tbl_Invoices[[#This Row],[Customer_ID]], tbl_Customers[Customer_ID], tbl_Customers[Region])</f>
        <v>Midwest</v>
      </c>
      <c r="N501" s="1" t="str" cm="1">
        <f t="array" ref="N501">_xlfn.IFS(
   _xlfn.SINGLE(tbl_Invoices[Plan_ID])="P1","Basic",
   _xlfn.SINGLE(tbl_Invoices[Plan_ID])="P2","Standard",
   _xlfn.SINGLE(tbl_Invoices[Plan_ID])="P3","Premium"
)</f>
        <v>Premium</v>
      </c>
      <c r="O501" s="2">
        <f>IF(tbl_Invoices[[#This Row],[Revenue_Type]]="Churned",0,1)</f>
        <v>1</v>
      </c>
    </row>
    <row r="502" spans="1:15" x14ac:dyDescent="0.25">
      <c r="A502" t="s">
        <v>9548</v>
      </c>
      <c r="B502" t="s">
        <v>1345</v>
      </c>
      <c r="C502" t="s">
        <v>3626</v>
      </c>
      <c r="D502" s="1">
        <v>44275</v>
      </c>
      <c r="E502">
        <v>12</v>
      </c>
      <c r="F502" t="b">
        <v>1</v>
      </c>
      <c r="G502" t="s">
        <v>4545</v>
      </c>
      <c r="H502" t="s">
        <v>2027</v>
      </c>
      <c r="I502" s="1">
        <f>DATE(YEAR(tbl_Invoices[[#This Row],[Invoice_Date]]), MONTH(tbl_Invoices[[#This Row],[Invoice_Date]]), DAY(tbl_Invoices[[#This Row],[Invoice_Date]]))</f>
        <v>44275</v>
      </c>
      <c r="J502">
        <f>YEAR(tbl_Invoices[[#This Row],[Invoice_Date]])</f>
        <v>2021</v>
      </c>
      <c r="K502" s="1">
        <f>_xlfn.XLOOKUP(tbl_Invoices[[#This Row],[Customer_ID]], tbl_Customers[Customer_ID], tbl_Customers[Cohort_Month])</f>
        <v>44530</v>
      </c>
      <c r="L502" s="1" t="str">
        <f ca="1">_xlfn.XLOOKUP(tbl_Invoices[[#This Row],[Customer_ID]], tbl_Customers[Customer_ID], tbl_Customers[Age_Group])</f>
        <v>45–54</v>
      </c>
      <c r="M502" s="1" t="str">
        <f>_xlfn.XLOOKUP(tbl_Invoices[[#This Row],[Customer_ID]], tbl_Customers[Customer_ID], tbl_Customers[Region])</f>
        <v>South</v>
      </c>
      <c r="N502" s="1" t="str" cm="1">
        <f t="array" ref="N502">_xlfn.IFS(
   _xlfn.SINGLE(tbl_Invoices[Plan_ID])="P1","Basic",
   _xlfn.SINGLE(tbl_Invoices[Plan_ID])="P2","Standard",
   _xlfn.SINGLE(tbl_Invoices[Plan_ID])="P3","Premium"
)</f>
        <v>Basic</v>
      </c>
      <c r="O502" s="2">
        <f>IF(tbl_Invoices[[#This Row],[Revenue_Type]]="Churned",0,1)</f>
        <v>0</v>
      </c>
    </row>
    <row r="503" spans="1:15" x14ac:dyDescent="0.25">
      <c r="A503" t="s">
        <v>8697</v>
      </c>
      <c r="B503" t="s">
        <v>1675</v>
      </c>
      <c r="C503" t="s">
        <v>2095</v>
      </c>
      <c r="D503" s="1">
        <v>44275</v>
      </c>
      <c r="E503">
        <v>55</v>
      </c>
      <c r="F503" t="b">
        <v>1</v>
      </c>
      <c r="G503" t="s">
        <v>4549</v>
      </c>
      <c r="H503" t="s">
        <v>2031</v>
      </c>
      <c r="I503" s="1">
        <f>DATE(YEAR(tbl_Invoices[[#This Row],[Invoice_Date]]), MONTH(tbl_Invoices[[#This Row],[Invoice_Date]]), DAY(tbl_Invoices[[#This Row],[Invoice_Date]]))</f>
        <v>44275</v>
      </c>
      <c r="J503">
        <f>YEAR(tbl_Invoices[[#This Row],[Invoice_Date]])</f>
        <v>2021</v>
      </c>
      <c r="K503" s="1">
        <f>_xlfn.XLOOKUP(tbl_Invoices[[#This Row],[Customer_ID]], tbl_Customers[Customer_ID], tbl_Customers[Cohort_Month])</f>
        <v>45077</v>
      </c>
      <c r="L503" s="1" t="str">
        <f ca="1">_xlfn.XLOOKUP(tbl_Invoices[[#This Row],[Customer_ID]], tbl_Customers[Customer_ID], tbl_Customers[Age_Group])</f>
        <v>25–34</v>
      </c>
      <c r="M503" s="1" t="str">
        <f>_xlfn.XLOOKUP(tbl_Invoices[[#This Row],[Customer_ID]], tbl_Customers[Customer_ID], tbl_Customers[Region])</f>
        <v>International</v>
      </c>
      <c r="N503" s="1" t="str" cm="1">
        <f t="array" ref="N503">_xlfn.IFS(
   _xlfn.SINGLE(tbl_Invoices[Plan_ID])="P1","Basic",
   _xlfn.SINGLE(tbl_Invoices[Plan_ID])="P2","Standard",
   _xlfn.SINGLE(tbl_Invoices[Plan_ID])="P3","Premium"
)</f>
        <v>Premium</v>
      </c>
      <c r="O503" s="2">
        <f>IF(tbl_Invoices[[#This Row],[Revenue_Type]]="Churned",0,1)</f>
        <v>1</v>
      </c>
    </row>
    <row r="504" spans="1:15" x14ac:dyDescent="0.25">
      <c r="A504" t="s">
        <v>8828</v>
      </c>
      <c r="B504" t="s">
        <v>1980</v>
      </c>
      <c r="C504" t="s">
        <v>2584</v>
      </c>
      <c r="D504" s="1">
        <v>44275</v>
      </c>
      <c r="E504">
        <v>25</v>
      </c>
      <c r="F504" t="b">
        <v>1</v>
      </c>
      <c r="G504" t="s">
        <v>4540</v>
      </c>
      <c r="H504" t="s">
        <v>2034</v>
      </c>
      <c r="I504" s="1">
        <f>DATE(YEAR(tbl_Invoices[[#This Row],[Invoice_Date]]), MONTH(tbl_Invoices[[#This Row],[Invoice_Date]]), DAY(tbl_Invoices[[#This Row],[Invoice_Date]]))</f>
        <v>44275</v>
      </c>
      <c r="J504">
        <f>YEAR(tbl_Invoices[[#This Row],[Invoice_Date]])</f>
        <v>2021</v>
      </c>
      <c r="K504" s="1">
        <f>_xlfn.XLOOKUP(tbl_Invoices[[#This Row],[Customer_ID]], tbl_Customers[Customer_ID], tbl_Customers[Cohort_Month])</f>
        <v>44439</v>
      </c>
      <c r="L504" s="1" t="str">
        <f ca="1">_xlfn.XLOOKUP(tbl_Invoices[[#This Row],[Customer_ID]], tbl_Customers[Customer_ID], tbl_Customers[Age_Group])</f>
        <v>25–34</v>
      </c>
      <c r="M504" s="1" t="str">
        <f>_xlfn.XLOOKUP(tbl_Invoices[[#This Row],[Customer_ID]], tbl_Customers[Customer_ID], tbl_Customers[Region])</f>
        <v>International</v>
      </c>
      <c r="N504" s="1" t="str" cm="1">
        <f t="array" ref="N504">_xlfn.IFS(
   _xlfn.SINGLE(tbl_Invoices[Plan_ID])="P1","Basic",
   _xlfn.SINGLE(tbl_Invoices[Plan_ID])="P2","Standard",
   _xlfn.SINGLE(tbl_Invoices[Plan_ID])="P3","Premium"
)</f>
        <v>Standard</v>
      </c>
      <c r="O504" s="2">
        <f>IF(tbl_Invoices[[#This Row],[Revenue_Type]]="Churned",0,1)</f>
        <v>1</v>
      </c>
    </row>
    <row r="505" spans="1:15" x14ac:dyDescent="0.25">
      <c r="A505" t="s">
        <v>7869</v>
      </c>
      <c r="B505" t="s">
        <v>314</v>
      </c>
      <c r="C505" t="s">
        <v>4144</v>
      </c>
      <c r="D505" s="1">
        <v>44276</v>
      </c>
      <c r="E505">
        <v>25</v>
      </c>
      <c r="F505" t="b">
        <v>1</v>
      </c>
      <c r="G505" t="s">
        <v>4540</v>
      </c>
      <c r="H505" t="s">
        <v>2034</v>
      </c>
      <c r="I505" s="1">
        <f>DATE(YEAR(tbl_Invoices[[#This Row],[Invoice_Date]]), MONTH(tbl_Invoices[[#This Row],[Invoice_Date]]), DAY(tbl_Invoices[[#This Row],[Invoice_Date]]))</f>
        <v>44276</v>
      </c>
      <c r="J505">
        <f>YEAR(tbl_Invoices[[#This Row],[Invoice_Date]])</f>
        <v>2021</v>
      </c>
      <c r="K505" s="1">
        <f>_xlfn.XLOOKUP(tbl_Invoices[[#This Row],[Customer_ID]], tbl_Customers[Customer_ID], tbl_Customers[Cohort_Month])</f>
        <v>44742</v>
      </c>
      <c r="L505" s="1" t="str">
        <f ca="1">_xlfn.XLOOKUP(tbl_Invoices[[#This Row],[Customer_ID]], tbl_Customers[Customer_ID], tbl_Customers[Age_Group])</f>
        <v>55+</v>
      </c>
      <c r="M505" s="1" t="str">
        <f>_xlfn.XLOOKUP(tbl_Invoices[[#This Row],[Customer_ID]], tbl_Customers[Customer_ID], tbl_Customers[Region])</f>
        <v>West</v>
      </c>
      <c r="N505" s="1" t="str" cm="1">
        <f t="array" ref="N505">_xlfn.IFS(
   _xlfn.SINGLE(tbl_Invoices[Plan_ID])="P1","Basic",
   _xlfn.SINGLE(tbl_Invoices[Plan_ID])="P2","Standard",
   _xlfn.SINGLE(tbl_Invoices[Plan_ID])="P3","Premium"
)</f>
        <v>Standard</v>
      </c>
      <c r="O505" s="2">
        <f>IF(tbl_Invoices[[#This Row],[Revenue_Type]]="Churned",0,1)</f>
        <v>1</v>
      </c>
    </row>
    <row r="506" spans="1:15" x14ac:dyDescent="0.25">
      <c r="A506" t="s">
        <v>9242</v>
      </c>
      <c r="B506" t="s">
        <v>1107</v>
      </c>
      <c r="C506" t="s">
        <v>3061</v>
      </c>
      <c r="D506" s="1">
        <v>44276</v>
      </c>
      <c r="E506">
        <v>25</v>
      </c>
      <c r="F506" t="b">
        <v>1</v>
      </c>
      <c r="G506" t="s">
        <v>4538</v>
      </c>
      <c r="H506" t="s">
        <v>2034</v>
      </c>
      <c r="I506" s="1">
        <f>DATE(YEAR(tbl_Invoices[[#This Row],[Invoice_Date]]), MONTH(tbl_Invoices[[#This Row],[Invoice_Date]]), DAY(tbl_Invoices[[#This Row],[Invoice_Date]]))</f>
        <v>44276</v>
      </c>
      <c r="J506">
        <f>YEAR(tbl_Invoices[[#This Row],[Invoice_Date]])</f>
        <v>2021</v>
      </c>
      <c r="K506" s="1">
        <f>_xlfn.XLOOKUP(tbl_Invoices[[#This Row],[Customer_ID]], tbl_Customers[Customer_ID], tbl_Customers[Cohort_Month])</f>
        <v>44926</v>
      </c>
      <c r="L506" s="1" t="str">
        <f ca="1">_xlfn.XLOOKUP(tbl_Invoices[[#This Row],[Customer_ID]], tbl_Customers[Customer_ID], tbl_Customers[Age_Group])</f>
        <v>45–54</v>
      </c>
      <c r="M506" s="1" t="str">
        <f>_xlfn.XLOOKUP(tbl_Invoices[[#This Row],[Customer_ID]], tbl_Customers[Customer_ID], tbl_Customers[Region])</f>
        <v>South</v>
      </c>
      <c r="N506" s="1" t="str" cm="1">
        <f t="array" ref="N506">_xlfn.IFS(
   _xlfn.SINGLE(tbl_Invoices[Plan_ID])="P1","Basic",
   _xlfn.SINGLE(tbl_Invoices[Plan_ID])="P2","Standard",
   _xlfn.SINGLE(tbl_Invoices[Plan_ID])="P3","Premium"
)</f>
        <v>Standard</v>
      </c>
      <c r="O506" s="2">
        <f>IF(tbl_Invoices[[#This Row],[Revenue_Type]]="Churned",0,1)</f>
        <v>1</v>
      </c>
    </row>
    <row r="507" spans="1:15" x14ac:dyDescent="0.25">
      <c r="A507" t="s">
        <v>6771</v>
      </c>
      <c r="B507" t="s">
        <v>1146</v>
      </c>
      <c r="C507" t="s">
        <v>3524</v>
      </c>
      <c r="D507" s="1">
        <v>44276</v>
      </c>
      <c r="E507">
        <v>25</v>
      </c>
      <c r="F507" t="b">
        <v>1</v>
      </c>
      <c r="G507" t="s">
        <v>4547</v>
      </c>
      <c r="H507" t="s">
        <v>2034</v>
      </c>
      <c r="I507" s="1">
        <f>DATE(YEAR(tbl_Invoices[[#This Row],[Invoice_Date]]), MONTH(tbl_Invoices[[#This Row],[Invoice_Date]]), DAY(tbl_Invoices[[#This Row],[Invoice_Date]]))</f>
        <v>44276</v>
      </c>
      <c r="J507">
        <f>YEAR(tbl_Invoices[[#This Row],[Invoice_Date]])</f>
        <v>2021</v>
      </c>
      <c r="K507" s="1">
        <f>_xlfn.XLOOKUP(tbl_Invoices[[#This Row],[Customer_ID]], tbl_Customers[Customer_ID], tbl_Customers[Cohort_Month])</f>
        <v>44500</v>
      </c>
      <c r="L507" s="1" t="str">
        <f ca="1">_xlfn.XLOOKUP(tbl_Invoices[[#This Row],[Customer_ID]], tbl_Customers[Customer_ID], tbl_Customers[Age_Group])</f>
        <v>45–54</v>
      </c>
      <c r="M507" s="1" t="str">
        <f>_xlfn.XLOOKUP(tbl_Invoices[[#This Row],[Customer_ID]], tbl_Customers[Customer_ID], tbl_Customers[Region])</f>
        <v>South</v>
      </c>
      <c r="N507" s="1" t="str" cm="1">
        <f t="array" ref="N507">_xlfn.IFS(
   _xlfn.SINGLE(tbl_Invoices[Plan_ID])="P1","Basic",
   _xlfn.SINGLE(tbl_Invoices[Plan_ID])="P2","Standard",
   _xlfn.SINGLE(tbl_Invoices[Plan_ID])="P3","Premium"
)</f>
        <v>Standard</v>
      </c>
      <c r="O507" s="2">
        <f>IF(tbl_Invoices[[#This Row],[Revenue_Type]]="Churned",0,1)</f>
        <v>1</v>
      </c>
    </row>
    <row r="508" spans="1:15" x14ac:dyDescent="0.25">
      <c r="A508" t="s">
        <v>8921</v>
      </c>
      <c r="B508" t="s">
        <v>1372</v>
      </c>
      <c r="C508" t="s">
        <v>3401</v>
      </c>
      <c r="D508" s="1">
        <v>44276</v>
      </c>
      <c r="E508">
        <v>25</v>
      </c>
      <c r="F508" t="b">
        <v>1</v>
      </c>
      <c r="G508" t="s">
        <v>4549</v>
      </c>
      <c r="H508" t="s">
        <v>2034</v>
      </c>
      <c r="I508" s="1">
        <f>DATE(YEAR(tbl_Invoices[[#This Row],[Invoice_Date]]), MONTH(tbl_Invoices[[#This Row],[Invoice_Date]]), DAY(tbl_Invoices[[#This Row],[Invoice_Date]]))</f>
        <v>44276</v>
      </c>
      <c r="J508">
        <f>YEAR(tbl_Invoices[[#This Row],[Invoice_Date]])</f>
        <v>2021</v>
      </c>
      <c r="K508" s="1">
        <f>_xlfn.XLOOKUP(tbl_Invoices[[#This Row],[Customer_ID]], tbl_Customers[Customer_ID], tbl_Customers[Cohort_Month])</f>
        <v>44347</v>
      </c>
      <c r="L508" s="1" t="str">
        <f ca="1">_xlfn.XLOOKUP(tbl_Invoices[[#This Row],[Customer_ID]], tbl_Customers[Customer_ID], tbl_Customers[Age_Group])</f>
        <v>45–54</v>
      </c>
      <c r="M508" s="1" t="str">
        <f>_xlfn.XLOOKUP(tbl_Invoices[[#This Row],[Customer_ID]], tbl_Customers[Customer_ID], tbl_Customers[Region])</f>
        <v>South</v>
      </c>
      <c r="N508" s="1" t="str" cm="1">
        <f t="array" ref="N508">_xlfn.IFS(
   _xlfn.SINGLE(tbl_Invoices[Plan_ID])="P1","Basic",
   _xlfn.SINGLE(tbl_Invoices[Plan_ID])="P2","Standard",
   _xlfn.SINGLE(tbl_Invoices[Plan_ID])="P3","Premium"
)</f>
        <v>Standard</v>
      </c>
      <c r="O508" s="2">
        <f>IF(tbl_Invoices[[#This Row],[Revenue_Type]]="Churned",0,1)</f>
        <v>1</v>
      </c>
    </row>
    <row r="509" spans="1:15" x14ac:dyDescent="0.25">
      <c r="A509" t="s">
        <v>8900</v>
      </c>
      <c r="B509" t="s">
        <v>1583</v>
      </c>
      <c r="C509" t="s">
        <v>3109</v>
      </c>
      <c r="D509" s="1">
        <v>44276</v>
      </c>
      <c r="E509">
        <v>12</v>
      </c>
      <c r="F509" t="b">
        <v>1</v>
      </c>
      <c r="G509" t="s">
        <v>4538</v>
      </c>
      <c r="H509" t="s">
        <v>2027</v>
      </c>
      <c r="I509" s="1">
        <f>DATE(YEAR(tbl_Invoices[[#This Row],[Invoice_Date]]), MONTH(tbl_Invoices[[#This Row],[Invoice_Date]]), DAY(tbl_Invoices[[#This Row],[Invoice_Date]]))</f>
        <v>44276</v>
      </c>
      <c r="J509">
        <f>YEAR(tbl_Invoices[[#This Row],[Invoice_Date]])</f>
        <v>2021</v>
      </c>
      <c r="K509" s="1">
        <f>_xlfn.XLOOKUP(tbl_Invoices[[#This Row],[Customer_ID]], tbl_Customers[Customer_ID], tbl_Customers[Cohort_Month])</f>
        <v>44895</v>
      </c>
      <c r="L509" s="1" t="str">
        <f ca="1">_xlfn.XLOOKUP(tbl_Invoices[[#This Row],[Customer_ID]], tbl_Customers[Customer_ID], tbl_Customers[Age_Group])</f>
        <v>35–44</v>
      </c>
      <c r="M509" s="1" t="str">
        <f>_xlfn.XLOOKUP(tbl_Invoices[[#This Row],[Customer_ID]], tbl_Customers[Customer_ID], tbl_Customers[Region])</f>
        <v>Midwest</v>
      </c>
      <c r="N509" s="1" t="str" cm="1">
        <f t="array" ref="N509">_xlfn.IFS(
   _xlfn.SINGLE(tbl_Invoices[Plan_ID])="P1","Basic",
   _xlfn.SINGLE(tbl_Invoices[Plan_ID])="P2","Standard",
   _xlfn.SINGLE(tbl_Invoices[Plan_ID])="P3","Premium"
)</f>
        <v>Basic</v>
      </c>
      <c r="O509" s="2">
        <f>IF(tbl_Invoices[[#This Row],[Revenue_Type]]="Churned",0,1)</f>
        <v>1</v>
      </c>
    </row>
    <row r="510" spans="1:15" x14ac:dyDescent="0.25">
      <c r="A510" t="s">
        <v>5872</v>
      </c>
      <c r="B510" t="s">
        <v>1618</v>
      </c>
      <c r="C510" t="s">
        <v>2555</v>
      </c>
      <c r="D510" s="1">
        <v>44276</v>
      </c>
      <c r="E510">
        <v>12</v>
      </c>
      <c r="F510" t="b">
        <v>1</v>
      </c>
      <c r="G510" t="s">
        <v>4538</v>
      </c>
      <c r="H510" t="s">
        <v>2027</v>
      </c>
      <c r="I510" s="1">
        <f>DATE(YEAR(tbl_Invoices[[#This Row],[Invoice_Date]]), MONTH(tbl_Invoices[[#This Row],[Invoice_Date]]), DAY(tbl_Invoices[[#This Row],[Invoice_Date]]))</f>
        <v>44276</v>
      </c>
      <c r="J510">
        <f>YEAR(tbl_Invoices[[#This Row],[Invoice_Date]])</f>
        <v>2021</v>
      </c>
      <c r="K510" s="1">
        <f>_xlfn.XLOOKUP(tbl_Invoices[[#This Row],[Customer_ID]], tbl_Customers[Customer_ID], tbl_Customers[Cohort_Month])</f>
        <v>45107</v>
      </c>
      <c r="L510" s="1" t="str">
        <f ca="1">_xlfn.XLOOKUP(tbl_Invoices[[#This Row],[Customer_ID]], tbl_Customers[Customer_ID], tbl_Customers[Age_Group])</f>
        <v>25–34</v>
      </c>
      <c r="M510" s="1" t="str">
        <f>_xlfn.XLOOKUP(tbl_Invoices[[#This Row],[Customer_ID]], tbl_Customers[Customer_ID], tbl_Customers[Region])</f>
        <v>East</v>
      </c>
      <c r="N510" s="1" t="str" cm="1">
        <f t="array" ref="N510">_xlfn.IFS(
   _xlfn.SINGLE(tbl_Invoices[Plan_ID])="P1","Basic",
   _xlfn.SINGLE(tbl_Invoices[Plan_ID])="P2","Standard",
   _xlfn.SINGLE(tbl_Invoices[Plan_ID])="P3","Premium"
)</f>
        <v>Basic</v>
      </c>
      <c r="O510" s="2">
        <f>IF(tbl_Invoices[[#This Row],[Revenue_Type]]="Churned",0,1)</f>
        <v>1</v>
      </c>
    </row>
    <row r="511" spans="1:15" x14ac:dyDescent="0.25">
      <c r="A511" t="s">
        <v>5497</v>
      </c>
      <c r="B511" t="s">
        <v>1713</v>
      </c>
      <c r="C511" t="s">
        <v>2776</v>
      </c>
      <c r="D511" s="1">
        <v>44276</v>
      </c>
      <c r="E511">
        <v>55</v>
      </c>
      <c r="F511" t="b">
        <v>1</v>
      </c>
      <c r="G511" t="s">
        <v>4549</v>
      </c>
      <c r="H511" t="s">
        <v>2031</v>
      </c>
      <c r="I511" s="1">
        <f>DATE(YEAR(tbl_Invoices[[#This Row],[Invoice_Date]]), MONTH(tbl_Invoices[[#This Row],[Invoice_Date]]), DAY(tbl_Invoices[[#This Row],[Invoice_Date]]))</f>
        <v>44276</v>
      </c>
      <c r="J511">
        <f>YEAR(tbl_Invoices[[#This Row],[Invoice_Date]])</f>
        <v>2021</v>
      </c>
      <c r="K511" s="1">
        <f>_xlfn.XLOOKUP(tbl_Invoices[[#This Row],[Customer_ID]], tbl_Customers[Customer_ID], tbl_Customers[Cohort_Month])</f>
        <v>44469</v>
      </c>
      <c r="L511" s="1" t="str">
        <f ca="1">_xlfn.XLOOKUP(tbl_Invoices[[#This Row],[Customer_ID]], tbl_Customers[Customer_ID], tbl_Customers[Age_Group])</f>
        <v>55+</v>
      </c>
      <c r="M511" s="1" t="str">
        <f>_xlfn.XLOOKUP(tbl_Invoices[[#This Row],[Customer_ID]], tbl_Customers[Customer_ID], tbl_Customers[Region])</f>
        <v>Midwest</v>
      </c>
      <c r="N511" s="1" t="str" cm="1">
        <f t="array" ref="N511">_xlfn.IFS(
   _xlfn.SINGLE(tbl_Invoices[Plan_ID])="P1","Basic",
   _xlfn.SINGLE(tbl_Invoices[Plan_ID])="P2","Standard",
   _xlfn.SINGLE(tbl_Invoices[Plan_ID])="P3","Premium"
)</f>
        <v>Premium</v>
      </c>
      <c r="O511" s="2">
        <f>IF(tbl_Invoices[[#This Row],[Revenue_Type]]="Churned",0,1)</f>
        <v>1</v>
      </c>
    </row>
    <row r="512" spans="1:15" x14ac:dyDescent="0.25">
      <c r="A512" t="s">
        <v>9533</v>
      </c>
      <c r="B512" t="s">
        <v>1885</v>
      </c>
      <c r="C512" t="s">
        <v>2790</v>
      </c>
      <c r="D512" s="1">
        <v>44276</v>
      </c>
      <c r="E512">
        <v>55</v>
      </c>
      <c r="F512" t="b">
        <v>1</v>
      </c>
      <c r="G512" t="s">
        <v>4547</v>
      </c>
      <c r="H512" t="s">
        <v>2031</v>
      </c>
      <c r="I512" s="1">
        <f>DATE(YEAR(tbl_Invoices[[#This Row],[Invoice_Date]]), MONTH(tbl_Invoices[[#This Row],[Invoice_Date]]), DAY(tbl_Invoices[[#This Row],[Invoice_Date]]))</f>
        <v>44276</v>
      </c>
      <c r="J512">
        <f>YEAR(tbl_Invoices[[#This Row],[Invoice_Date]])</f>
        <v>2021</v>
      </c>
      <c r="K512" s="1">
        <f>_xlfn.XLOOKUP(tbl_Invoices[[#This Row],[Customer_ID]], tbl_Customers[Customer_ID], tbl_Customers[Cohort_Month])</f>
        <v>44286</v>
      </c>
      <c r="L512" s="1" t="str">
        <f ca="1">_xlfn.XLOOKUP(tbl_Invoices[[#This Row],[Customer_ID]], tbl_Customers[Customer_ID], tbl_Customers[Age_Group])</f>
        <v>45–54</v>
      </c>
      <c r="M512" s="1" t="str">
        <f>_xlfn.XLOOKUP(tbl_Invoices[[#This Row],[Customer_ID]], tbl_Customers[Customer_ID], tbl_Customers[Region])</f>
        <v>East</v>
      </c>
      <c r="N512" s="1" t="str" cm="1">
        <f t="array" ref="N512">_xlfn.IFS(
   _xlfn.SINGLE(tbl_Invoices[Plan_ID])="P1","Basic",
   _xlfn.SINGLE(tbl_Invoices[Plan_ID])="P2","Standard",
   _xlfn.SINGLE(tbl_Invoices[Plan_ID])="P3","Premium"
)</f>
        <v>Premium</v>
      </c>
      <c r="O512" s="2">
        <f>IF(tbl_Invoices[[#This Row],[Revenue_Type]]="Churned",0,1)</f>
        <v>1</v>
      </c>
    </row>
    <row r="513" spans="1:15" x14ac:dyDescent="0.25">
      <c r="A513" t="s">
        <v>9891</v>
      </c>
      <c r="B513" t="s">
        <v>1912</v>
      </c>
      <c r="C513" t="s">
        <v>2441</v>
      </c>
      <c r="D513" s="1">
        <v>44276</v>
      </c>
      <c r="E513">
        <v>55</v>
      </c>
      <c r="F513" t="b">
        <v>1</v>
      </c>
      <c r="G513" t="s">
        <v>4549</v>
      </c>
      <c r="H513" t="s">
        <v>2031</v>
      </c>
      <c r="I513" s="1">
        <f>DATE(YEAR(tbl_Invoices[[#This Row],[Invoice_Date]]), MONTH(tbl_Invoices[[#This Row],[Invoice_Date]]), DAY(tbl_Invoices[[#This Row],[Invoice_Date]]))</f>
        <v>44276</v>
      </c>
      <c r="J513">
        <f>YEAR(tbl_Invoices[[#This Row],[Invoice_Date]])</f>
        <v>2021</v>
      </c>
      <c r="K513" s="1">
        <f>_xlfn.XLOOKUP(tbl_Invoices[[#This Row],[Customer_ID]], tbl_Customers[Customer_ID], tbl_Customers[Cohort_Month])</f>
        <v>44895</v>
      </c>
      <c r="L513" s="1" t="str">
        <f ca="1">_xlfn.XLOOKUP(tbl_Invoices[[#This Row],[Customer_ID]], tbl_Customers[Customer_ID], tbl_Customers[Age_Group])</f>
        <v>45–54</v>
      </c>
      <c r="M513" s="1" t="str">
        <f>_xlfn.XLOOKUP(tbl_Invoices[[#This Row],[Customer_ID]], tbl_Customers[Customer_ID], tbl_Customers[Region])</f>
        <v>South</v>
      </c>
      <c r="N513" s="1" t="str" cm="1">
        <f t="array" ref="N513">_xlfn.IFS(
   _xlfn.SINGLE(tbl_Invoices[Plan_ID])="P1","Basic",
   _xlfn.SINGLE(tbl_Invoices[Plan_ID])="P2","Standard",
   _xlfn.SINGLE(tbl_Invoices[Plan_ID])="P3","Premium"
)</f>
        <v>Premium</v>
      </c>
      <c r="O513" s="2">
        <f>IF(tbl_Invoices[[#This Row],[Revenue_Type]]="Churned",0,1)</f>
        <v>1</v>
      </c>
    </row>
    <row r="514" spans="1:15" x14ac:dyDescent="0.25">
      <c r="A514" t="s">
        <v>7013</v>
      </c>
      <c r="B514" t="s">
        <v>75</v>
      </c>
      <c r="C514" t="s">
        <v>4328</v>
      </c>
      <c r="D514" s="1">
        <v>44277</v>
      </c>
      <c r="E514">
        <v>25</v>
      </c>
      <c r="F514" t="b">
        <v>1</v>
      </c>
      <c r="G514" t="s">
        <v>4538</v>
      </c>
      <c r="H514" t="s">
        <v>2034</v>
      </c>
      <c r="I514" s="1">
        <f>DATE(YEAR(tbl_Invoices[[#This Row],[Invoice_Date]]), MONTH(tbl_Invoices[[#This Row],[Invoice_Date]]), DAY(tbl_Invoices[[#This Row],[Invoice_Date]]))</f>
        <v>44277</v>
      </c>
      <c r="J514">
        <f>YEAR(tbl_Invoices[[#This Row],[Invoice_Date]])</f>
        <v>2021</v>
      </c>
      <c r="K514" s="1">
        <f>_xlfn.XLOOKUP(tbl_Invoices[[#This Row],[Customer_ID]], tbl_Customers[Customer_ID], tbl_Customers[Cohort_Month])</f>
        <v>44834</v>
      </c>
      <c r="L514" s="1" t="str">
        <f ca="1">_xlfn.XLOOKUP(tbl_Invoices[[#This Row],[Customer_ID]], tbl_Customers[Customer_ID], tbl_Customers[Age_Group])</f>
        <v>25–34</v>
      </c>
      <c r="M514" s="1" t="str">
        <f>_xlfn.XLOOKUP(tbl_Invoices[[#This Row],[Customer_ID]], tbl_Customers[Customer_ID], tbl_Customers[Region])</f>
        <v>West</v>
      </c>
      <c r="N514" s="1" t="str" cm="1">
        <f t="array" ref="N514">_xlfn.IFS(
   _xlfn.SINGLE(tbl_Invoices[Plan_ID])="P1","Basic",
   _xlfn.SINGLE(tbl_Invoices[Plan_ID])="P2","Standard",
   _xlfn.SINGLE(tbl_Invoices[Plan_ID])="P3","Premium"
)</f>
        <v>Standard</v>
      </c>
      <c r="O514" s="2">
        <f>IF(tbl_Invoices[[#This Row],[Revenue_Type]]="Churned",0,1)</f>
        <v>1</v>
      </c>
    </row>
    <row r="515" spans="1:15" x14ac:dyDescent="0.25">
      <c r="A515" t="s">
        <v>6428</v>
      </c>
      <c r="B515" t="s">
        <v>304</v>
      </c>
      <c r="C515" t="s">
        <v>2193</v>
      </c>
      <c r="D515" s="1">
        <v>44277</v>
      </c>
      <c r="E515">
        <v>25</v>
      </c>
      <c r="F515" t="b">
        <v>1</v>
      </c>
      <c r="G515" t="s">
        <v>4545</v>
      </c>
      <c r="H515" t="s">
        <v>2034</v>
      </c>
      <c r="I515" s="1">
        <f>DATE(YEAR(tbl_Invoices[[#This Row],[Invoice_Date]]), MONTH(tbl_Invoices[[#This Row],[Invoice_Date]]), DAY(tbl_Invoices[[#This Row],[Invoice_Date]]))</f>
        <v>44277</v>
      </c>
      <c r="J515">
        <f>YEAR(tbl_Invoices[[#This Row],[Invoice_Date]])</f>
        <v>2021</v>
      </c>
      <c r="K515" s="1">
        <f>_xlfn.XLOOKUP(tbl_Invoices[[#This Row],[Customer_ID]], tbl_Customers[Customer_ID], tbl_Customers[Cohort_Month])</f>
        <v>44286</v>
      </c>
      <c r="L515" s="1" t="str">
        <f ca="1">_xlfn.XLOOKUP(tbl_Invoices[[#This Row],[Customer_ID]], tbl_Customers[Customer_ID], tbl_Customers[Age_Group])</f>
        <v>25–34</v>
      </c>
      <c r="M515" s="1" t="str">
        <f>_xlfn.XLOOKUP(tbl_Invoices[[#This Row],[Customer_ID]], tbl_Customers[Customer_ID], tbl_Customers[Region])</f>
        <v>West</v>
      </c>
      <c r="N515" s="1" t="str" cm="1">
        <f t="array" ref="N515">_xlfn.IFS(
   _xlfn.SINGLE(tbl_Invoices[Plan_ID])="P1","Basic",
   _xlfn.SINGLE(tbl_Invoices[Plan_ID])="P2","Standard",
   _xlfn.SINGLE(tbl_Invoices[Plan_ID])="P3","Premium"
)</f>
        <v>Standard</v>
      </c>
      <c r="O515" s="2">
        <f>IF(tbl_Invoices[[#This Row],[Revenue_Type]]="Churned",0,1)</f>
        <v>0</v>
      </c>
    </row>
    <row r="516" spans="1:15" x14ac:dyDescent="0.25">
      <c r="A516" t="s">
        <v>8826</v>
      </c>
      <c r="B516" t="s">
        <v>451</v>
      </c>
      <c r="C516" t="s">
        <v>4095</v>
      </c>
      <c r="D516" s="1">
        <v>44277</v>
      </c>
      <c r="E516">
        <v>55</v>
      </c>
      <c r="F516" t="b">
        <v>1</v>
      </c>
      <c r="G516" t="s">
        <v>4549</v>
      </c>
      <c r="H516" t="s">
        <v>2031</v>
      </c>
      <c r="I516" s="1">
        <f>DATE(YEAR(tbl_Invoices[[#This Row],[Invoice_Date]]), MONTH(tbl_Invoices[[#This Row],[Invoice_Date]]), DAY(tbl_Invoices[[#This Row],[Invoice_Date]]))</f>
        <v>44277</v>
      </c>
      <c r="J516">
        <f>YEAR(tbl_Invoices[[#This Row],[Invoice_Date]])</f>
        <v>2021</v>
      </c>
      <c r="K516" s="1">
        <f>_xlfn.XLOOKUP(tbl_Invoices[[#This Row],[Customer_ID]], tbl_Customers[Customer_ID], tbl_Customers[Cohort_Month])</f>
        <v>44530</v>
      </c>
      <c r="L516" s="1" t="str">
        <f ca="1">_xlfn.XLOOKUP(tbl_Invoices[[#This Row],[Customer_ID]], tbl_Customers[Customer_ID], tbl_Customers[Age_Group])</f>
        <v>45–54</v>
      </c>
      <c r="M516" s="1" t="str">
        <f>_xlfn.XLOOKUP(tbl_Invoices[[#This Row],[Customer_ID]], tbl_Customers[Customer_ID], tbl_Customers[Region])</f>
        <v>East</v>
      </c>
      <c r="N516" s="1" t="str" cm="1">
        <f t="array" ref="N516">_xlfn.IFS(
   _xlfn.SINGLE(tbl_Invoices[Plan_ID])="P1","Basic",
   _xlfn.SINGLE(tbl_Invoices[Plan_ID])="P2","Standard",
   _xlfn.SINGLE(tbl_Invoices[Plan_ID])="P3","Premium"
)</f>
        <v>Premium</v>
      </c>
      <c r="O516" s="2">
        <f>IF(tbl_Invoices[[#This Row],[Revenue_Type]]="Churned",0,1)</f>
        <v>1</v>
      </c>
    </row>
    <row r="517" spans="1:15" x14ac:dyDescent="0.25">
      <c r="A517" t="s">
        <v>4994</v>
      </c>
      <c r="B517" t="s">
        <v>679</v>
      </c>
      <c r="C517" t="s">
        <v>2099</v>
      </c>
      <c r="D517" s="1">
        <v>44277</v>
      </c>
      <c r="E517">
        <v>55</v>
      </c>
      <c r="F517" t="b">
        <v>1</v>
      </c>
      <c r="G517" t="s">
        <v>4545</v>
      </c>
      <c r="H517" t="s">
        <v>2031</v>
      </c>
      <c r="I517" s="1">
        <f>DATE(YEAR(tbl_Invoices[[#This Row],[Invoice_Date]]), MONTH(tbl_Invoices[[#This Row],[Invoice_Date]]), DAY(tbl_Invoices[[#This Row],[Invoice_Date]]))</f>
        <v>44277</v>
      </c>
      <c r="J517">
        <f>YEAR(tbl_Invoices[[#This Row],[Invoice_Date]])</f>
        <v>2021</v>
      </c>
      <c r="K517" s="1">
        <f>_xlfn.XLOOKUP(tbl_Invoices[[#This Row],[Customer_ID]], tbl_Customers[Customer_ID], tbl_Customers[Cohort_Month])</f>
        <v>44530</v>
      </c>
      <c r="L517" s="1" t="str">
        <f ca="1">_xlfn.XLOOKUP(tbl_Invoices[[#This Row],[Customer_ID]], tbl_Customers[Customer_ID], tbl_Customers[Age_Group])</f>
        <v>55+</v>
      </c>
      <c r="M517" s="1" t="str">
        <f>_xlfn.XLOOKUP(tbl_Invoices[[#This Row],[Customer_ID]], tbl_Customers[Customer_ID], tbl_Customers[Region])</f>
        <v>East</v>
      </c>
      <c r="N517" s="1" t="str" cm="1">
        <f t="array" ref="N517">_xlfn.IFS(
   _xlfn.SINGLE(tbl_Invoices[Plan_ID])="P1","Basic",
   _xlfn.SINGLE(tbl_Invoices[Plan_ID])="P2","Standard",
   _xlfn.SINGLE(tbl_Invoices[Plan_ID])="P3","Premium"
)</f>
        <v>Premium</v>
      </c>
      <c r="O517" s="2">
        <f>IF(tbl_Invoices[[#This Row],[Revenue_Type]]="Churned",0,1)</f>
        <v>0</v>
      </c>
    </row>
    <row r="518" spans="1:15" x14ac:dyDescent="0.25">
      <c r="A518" t="s">
        <v>9484</v>
      </c>
      <c r="B518" t="s">
        <v>718</v>
      </c>
      <c r="C518" t="s">
        <v>3020</v>
      </c>
      <c r="D518" s="1">
        <v>44277</v>
      </c>
      <c r="E518">
        <v>12</v>
      </c>
      <c r="F518" t="b">
        <v>1</v>
      </c>
      <c r="G518" t="s">
        <v>4547</v>
      </c>
      <c r="H518" t="s">
        <v>2027</v>
      </c>
      <c r="I518" s="1">
        <f>DATE(YEAR(tbl_Invoices[[#This Row],[Invoice_Date]]), MONTH(tbl_Invoices[[#This Row],[Invoice_Date]]), DAY(tbl_Invoices[[#This Row],[Invoice_Date]]))</f>
        <v>44277</v>
      </c>
      <c r="J518">
        <f>YEAR(tbl_Invoices[[#This Row],[Invoice_Date]])</f>
        <v>2021</v>
      </c>
      <c r="K518" s="1">
        <f>_xlfn.XLOOKUP(tbl_Invoices[[#This Row],[Customer_ID]], tbl_Customers[Customer_ID], tbl_Customers[Cohort_Month])</f>
        <v>44681</v>
      </c>
      <c r="L518" s="1" t="str">
        <f ca="1">_xlfn.XLOOKUP(tbl_Invoices[[#This Row],[Customer_ID]], tbl_Customers[Customer_ID], tbl_Customers[Age_Group])</f>
        <v>25–34</v>
      </c>
      <c r="M518" s="1" t="str">
        <f>_xlfn.XLOOKUP(tbl_Invoices[[#This Row],[Customer_ID]], tbl_Customers[Customer_ID], tbl_Customers[Region])</f>
        <v>West</v>
      </c>
      <c r="N518" s="1" t="str" cm="1">
        <f t="array" ref="N518">_xlfn.IFS(
   _xlfn.SINGLE(tbl_Invoices[Plan_ID])="P1","Basic",
   _xlfn.SINGLE(tbl_Invoices[Plan_ID])="P2","Standard",
   _xlfn.SINGLE(tbl_Invoices[Plan_ID])="P3","Premium"
)</f>
        <v>Basic</v>
      </c>
      <c r="O518" s="2">
        <f>IF(tbl_Invoices[[#This Row],[Revenue_Type]]="Churned",0,1)</f>
        <v>1</v>
      </c>
    </row>
    <row r="519" spans="1:15" x14ac:dyDescent="0.25">
      <c r="A519" t="s">
        <v>8997</v>
      </c>
      <c r="B519" t="s">
        <v>1940</v>
      </c>
      <c r="C519" t="s">
        <v>3859</v>
      </c>
      <c r="D519" s="1">
        <v>44277</v>
      </c>
      <c r="E519">
        <v>25</v>
      </c>
      <c r="F519" t="b">
        <v>1</v>
      </c>
      <c r="G519" t="s">
        <v>4538</v>
      </c>
      <c r="H519" t="s">
        <v>2034</v>
      </c>
      <c r="I519" s="1">
        <f>DATE(YEAR(tbl_Invoices[[#This Row],[Invoice_Date]]), MONTH(tbl_Invoices[[#This Row],[Invoice_Date]]), DAY(tbl_Invoices[[#This Row],[Invoice_Date]]))</f>
        <v>44277</v>
      </c>
      <c r="J519">
        <f>YEAR(tbl_Invoices[[#This Row],[Invoice_Date]])</f>
        <v>2021</v>
      </c>
      <c r="K519" s="1">
        <f>_xlfn.XLOOKUP(tbl_Invoices[[#This Row],[Customer_ID]], tbl_Customers[Customer_ID], tbl_Customers[Cohort_Month])</f>
        <v>44286</v>
      </c>
      <c r="L519" s="1" t="str">
        <f ca="1">_xlfn.XLOOKUP(tbl_Invoices[[#This Row],[Customer_ID]], tbl_Customers[Customer_ID], tbl_Customers[Age_Group])</f>
        <v>18–24</v>
      </c>
      <c r="M519" s="1" t="str">
        <f>_xlfn.XLOOKUP(tbl_Invoices[[#This Row],[Customer_ID]], tbl_Customers[Customer_ID], tbl_Customers[Region])</f>
        <v>Midwest</v>
      </c>
      <c r="N519" s="1" t="str" cm="1">
        <f t="array" ref="N519">_xlfn.IFS(
   _xlfn.SINGLE(tbl_Invoices[Plan_ID])="P1","Basic",
   _xlfn.SINGLE(tbl_Invoices[Plan_ID])="P2","Standard",
   _xlfn.SINGLE(tbl_Invoices[Plan_ID])="P3","Premium"
)</f>
        <v>Standard</v>
      </c>
      <c r="O519" s="2">
        <f>IF(tbl_Invoices[[#This Row],[Revenue_Type]]="Churned",0,1)</f>
        <v>1</v>
      </c>
    </row>
    <row r="520" spans="1:15" x14ac:dyDescent="0.25">
      <c r="A520" t="s">
        <v>6935</v>
      </c>
      <c r="B520" t="s">
        <v>111</v>
      </c>
      <c r="C520" t="s">
        <v>3873</v>
      </c>
      <c r="D520" s="1">
        <v>44278</v>
      </c>
      <c r="E520">
        <v>25</v>
      </c>
      <c r="F520" t="b">
        <v>1</v>
      </c>
      <c r="G520" t="s">
        <v>4549</v>
      </c>
      <c r="H520" t="s">
        <v>2034</v>
      </c>
      <c r="I520" s="1">
        <f>DATE(YEAR(tbl_Invoices[[#This Row],[Invoice_Date]]), MONTH(tbl_Invoices[[#This Row],[Invoice_Date]]), DAY(tbl_Invoices[[#This Row],[Invoice_Date]]))</f>
        <v>44278</v>
      </c>
      <c r="J520">
        <f>YEAR(tbl_Invoices[[#This Row],[Invoice_Date]])</f>
        <v>2021</v>
      </c>
      <c r="K520" s="1">
        <f>_xlfn.XLOOKUP(tbl_Invoices[[#This Row],[Customer_ID]], tbl_Customers[Customer_ID], tbl_Customers[Cohort_Month])</f>
        <v>44592</v>
      </c>
      <c r="L520" s="1" t="str">
        <f ca="1">_xlfn.XLOOKUP(tbl_Invoices[[#This Row],[Customer_ID]], tbl_Customers[Customer_ID], tbl_Customers[Age_Group])</f>
        <v>18–24</v>
      </c>
      <c r="M520" s="1" t="str">
        <f>_xlfn.XLOOKUP(tbl_Invoices[[#This Row],[Customer_ID]], tbl_Customers[Customer_ID], tbl_Customers[Region])</f>
        <v>International</v>
      </c>
      <c r="N520" s="1" t="str" cm="1">
        <f t="array" ref="N520">_xlfn.IFS(
   _xlfn.SINGLE(tbl_Invoices[Plan_ID])="P1","Basic",
   _xlfn.SINGLE(tbl_Invoices[Plan_ID])="P2","Standard",
   _xlfn.SINGLE(tbl_Invoices[Plan_ID])="P3","Premium"
)</f>
        <v>Standard</v>
      </c>
      <c r="O520" s="2">
        <f>IF(tbl_Invoices[[#This Row],[Revenue_Type]]="Churned",0,1)</f>
        <v>1</v>
      </c>
    </row>
    <row r="521" spans="1:15" x14ac:dyDescent="0.25">
      <c r="A521" t="s">
        <v>7254</v>
      </c>
      <c r="B521" t="s">
        <v>1065</v>
      </c>
      <c r="C521" t="s">
        <v>2499</v>
      </c>
      <c r="D521" s="1">
        <v>44278</v>
      </c>
      <c r="E521">
        <v>12</v>
      </c>
      <c r="F521" t="b">
        <v>1</v>
      </c>
      <c r="G521" t="s">
        <v>4547</v>
      </c>
      <c r="H521" t="s">
        <v>2027</v>
      </c>
      <c r="I521" s="1">
        <f>DATE(YEAR(tbl_Invoices[[#This Row],[Invoice_Date]]), MONTH(tbl_Invoices[[#This Row],[Invoice_Date]]), DAY(tbl_Invoices[[#This Row],[Invoice_Date]]))</f>
        <v>44278</v>
      </c>
      <c r="J521">
        <f>YEAR(tbl_Invoices[[#This Row],[Invoice_Date]])</f>
        <v>2021</v>
      </c>
      <c r="K521" s="1">
        <f>_xlfn.XLOOKUP(tbl_Invoices[[#This Row],[Customer_ID]], tbl_Customers[Customer_ID], tbl_Customers[Cohort_Month])</f>
        <v>44834</v>
      </c>
      <c r="L521" s="1" t="str">
        <f ca="1">_xlfn.XLOOKUP(tbl_Invoices[[#This Row],[Customer_ID]], tbl_Customers[Customer_ID], tbl_Customers[Age_Group])</f>
        <v>35–44</v>
      </c>
      <c r="M521" s="1" t="str">
        <f>_xlfn.XLOOKUP(tbl_Invoices[[#This Row],[Customer_ID]], tbl_Customers[Customer_ID], tbl_Customers[Region])</f>
        <v>West</v>
      </c>
      <c r="N521" s="1" t="str" cm="1">
        <f t="array" ref="N521">_xlfn.IFS(
   _xlfn.SINGLE(tbl_Invoices[Plan_ID])="P1","Basic",
   _xlfn.SINGLE(tbl_Invoices[Plan_ID])="P2","Standard",
   _xlfn.SINGLE(tbl_Invoices[Plan_ID])="P3","Premium"
)</f>
        <v>Basic</v>
      </c>
      <c r="O521" s="2">
        <f>IF(tbl_Invoices[[#This Row],[Revenue_Type]]="Churned",0,1)</f>
        <v>1</v>
      </c>
    </row>
    <row r="522" spans="1:15" x14ac:dyDescent="0.25">
      <c r="A522" t="s">
        <v>7986</v>
      </c>
      <c r="B522" t="s">
        <v>1086</v>
      </c>
      <c r="C522" t="s">
        <v>4082</v>
      </c>
      <c r="D522" s="1">
        <v>44278</v>
      </c>
      <c r="E522">
        <v>55</v>
      </c>
      <c r="F522" t="b">
        <v>1</v>
      </c>
      <c r="G522" t="s">
        <v>4538</v>
      </c>
      <c r="H522" t="s">
        <v>2031</v>
      </c>
      <c r="I522" s="1">
        <f>DATE(YEAR(tbl_Invoices[[#This Row],[Invoice_Date]]), MONTH(tbl_Invoices[[#This Row],[Invoice_Date]]), DAY(tbl_Invoices[[#This Row],[Invoice_Date]]))</f>
        <v>44278</v>
      </c>
      <c r="J522">
        <f>YEAR(tbl_Invoices[[#This Row],[Invoice_Date]])</f>
        <v>2021</v>
      </c>
      <c r="K522" s="1">
        <f>_xlfn.XLOOKUP(tbl_Invoices[[#This Row],[Customer_ID]], tbl_Customers[Customer_ID], tbl_Customers[Cohort_Month])</f>
        <v>45016</v>
      </c>
      <c r="L522" s="1" t="str">
        <f ca="1">_xlfn.XLOOKUP(tbl_Invoices[[#This Row],[Customer_ID]], tbl_Customers[Customer_ID], tbl_Customers[Age_Group])</f>
        <v>55+</v>
      </c>
      <c r="M522" s="1" t="str">
        <f>_xlfn.XLOOKUP(tbl_Invoices[[#This Row],[Customer_ID]], tbl_Customers[Customer_ID], tbl_Customers[Region])</f>
        <v>Midwest</v>
      </c>
      <c r="N522" s="1" t="str" cm="1">
        <f t="array" ref="N522">_xlfn.IFS(
   _xlfn.SINGLE(tbl_Invoices[Plan_ID])="P1","Basic",
   _xlfn.SINGLE(tbl_Invoices[Plan_ID])="P2","Standard",
   _xlfn.SINGLE(tbl_Invoices[Plan_ID])="P3","Premium"
)</f>
        <v>Premium</v>
      </c>
      <c r="O522" s="2">
        <f>IF(tbl_Invoices[[#This Row],[Revenue_Type]]="Churned",0,1)</f>
        <v>1</v>
      </c>
    </row>
    <row r="523" spans="1:15" x14ac:dyDescent="0.25">
      <c r="A523" t="s">
        <v>7036</v>
      </c>
      <c r="B523" t="s">
        <v>1358</v>
      </c>
      <c r="C523" t="s">
        <v>2991</v>
      </c>
      <c r="D523" s="1">
        <v>44278</v>
      </c>
      <c r="E523">
        <v>55</v>
      </c>
      <c r="F523" t="b">
        <v>1</v>
      </c>
      <c r="G523" t="s">
        <v>4538</v>
      </c>
      <c r="H523" t="s">
        <v>2031</v>
      </c>
      <c r="I523" s="1">
        <f>DATE(YEAR(tbl_Invoices[[#This Row],[Invoice_Date]]), MONTH(tbl_Invoices[[#This Row],[Invoice_Date]]), DAY(tbl_Invoices[[#This Row],[Invoice_Date]]))</f>
        <v>44278</v>
      </c>
      <c r="J523">
        <f>YEAR(tbl_Invoices[[#This Row],[Invoice_Date]])</f>
        <v>2021</v>
      </c>
      <c r="K523" s="1">
        <f>_xlfn.XLOOKUP(tbl_Invoices[[#This Row],[Customer_ID]], tbl_Customers[Customer_ID], tbl_Customers[Cohort_Month])</f>
        <v>44255</v>
      </c>
      <c r="L523" s="1" t="str">
        <f ca="1">_xlfn.XLOOKUP(tbl_Invoices[[#This Row],[Customer_ID]], tbl_Customers[Customer_ID], tbl_Customers[Age_Group])</f>
        <v>18–24</v>
      </c>
      <c r="M523" s="1" t="str">
        <f>_xlfn.XLOOKUP(tbl_Invoices[[#This Row],[Customer_ID]], tbl_Customers[Customer_ID], tbl_Customers[Region])</f>
        <v>International</v>
      </c>
      <c r="N523" s="1" t="str" cm="1">
        <f t="array" ref="N523">_xlfn.IFS(
   _xlfn.SINGLE(tbl_Invoices[Plan_ID])="P1","Basic",
   _xlfn.SINGLE(tbl_Invoices[Plan_ID])="P2","Standard",
   _xlfn.SINGLE(tbl_Invoices[Plan_ID])="P3","Premium"
)</f>
        <v>Premium</v>
      </c>
      <c r="O523" s="2">
        <f>IF(tbl_Invoices[[#This Row],[Revenue_Type]]="Churned",0,1)</f>
        <v>1</v>
      </c>
    </row>
    <row r="524" spans="1:15" x14ac:dyDescent="0.25">
      <c r="A524" t="s">
        <v>4926</v>
      </c>
      <c r="B524" t="s">
        <v>1477</v>
      </c>
      <c r="C524" t="s">
        <v>3970</v>
      </c>
      <c r="D524" s="1">
        <v>44278</v>
      </c>
      <c r="E524">
        <v>12</v>
      </c>
      <c r="F524" t="b">
        <v>1</v>
      </c>
      <c r="G524" t="s">
        <v>4545</v>
      </c>
      <c r="H524" t="s">
        <v>2027</v>
      </c>
      <c r="I524" s="1">
        <f>DATE(YEAR(tbl_Invoices[[#This Row],[Invoice_Date]]), MONTH(tbl_Invoices[[#This Row],[Invoice_Date]]), DAY(tbl_Invoices[[#This Row],[Invoice_Date]]))</f>
        <v>44278</v>
      </c>
      <c r="J524">
        <f>YEAR(tbl_Invoices[[#This Row],[Invoice_Date]])</f>
        <v>2021</v>
      </c>
      <c r="K524" s="1">
        <f>_xlfn.XLOOKUP(tbl_Invoices[[#This Row],[Customer_ID]], tbl_Customers[Customer_ID], tbl_Customers[Cohort_Month])</f>
        <v>44712</v>
      </c>
      <c r="L524" s="1" t="str">
        <f ca="1">_xlfn.XLOOKUP(tbl_Invoices[[#This Row],[Customer_ID]], tbl_Customers[Customer_ID], tbl_Customers[Age_Group])</f>
        <v>55+</v>
      </c>
      <c r="M524" s="1" t="str">
        <f>_xlfn.XLOOKUP(tbl_Invoices[[#This Row],[Customer_ID]], tbl_Customers[Customer_ID], tbl_Customers[Region])</f>
        <v>East</v>
      </c>
      <c r="N524" s="1" t="str" cm="1">
        <f t="array" ref="N524">_xlfn.IFS(
   _xlfn.SINGLE(tbl_Invoices[Plan_ID])="P1","Basic",
   _xlfn.SINGLE(tbl_Invoices[Plan_ID])="P2","Standard",
   _xlfn.SINGLE(tbl_Invoices[Plan_ID])="P3","Premium"
)</f>
        <v>Basic</v>
      </c>
      <c r="O524" s="2">
        <f>IF(tbl_Invoices[[#This Row],[Revenue_Type]]="Churned",0,1)</f>
        <v>0</v>
      </c>
    </row>
    <row r="525" spans="1:15" x14ac:dyDescent="0.25">
      <c r="A525" t="s">
        <v>9784</v>
      </c>
      <c r="B525" t="s">
        <v>1816</v>
      </c>
      <c r="C525" t="s">
        <v>2292</v>
      </c>
      <c r="D525" s="1">
        <v>44278</v>
      </c>
      <c r="E525">
        <v>12</v>
      </c>
      <c r="F525" t="b">
        <v>1</v>
      </c>
      <c r="G525" t="s">
        <v>4538</v>
      </c>
      <c r="H525" t="s">
        <v>2027</v>
      </c>
      <c r="I525" s="1">
        <f>DATE(YEAR(tbl_Invoices[[#This Row],[Invoice_Date]]), MONTH(tbl_Invoices[[#This Row],[Invoice_Date]]), DAY(tbl_Invoices[[#This Row],[Invoice_Date]]))</f>
        <v>44278</v>
      </c>
      <c r="J525">
        <f>YEAR(tbl_Invoices[[#This Row],[Invoice_Date]])</f>
        <v>2021</v>
      </c>
      <c r="K525" s="1">
        <f>_xlfn.XLOOKUP(tbl_Invoices[[#This Row],[Customer_ID]], tbl_Customers[Customer_ID], tbl_Customers[Cohort_Month])</f>
        <v>44439</v>
      </c>
      <c r="L525" s="1" t="str">
        <f ca="1">_xlfn.XLOOKUP(tbl_Invoices[[#This Row],[Customer_ID]], tbl_Customers[Customer_ID], tbl_Customers[Age_Group])</f>
        <v>45–54</v>
      </c>
      <c r="M525" s="1" t="str">
        <f>_xlfn.XLOOKUP(tbl_Invoices[[#This Row],[Customer_ID]], tbl_Customers[Customer_ID], tbl_Customers[Region])</f>
        <v>East</v>
      </c>
      <c r="N525" s="1" t="str" cm="1">
        <f t="array" ref="N525">_xlfn.IFS(
   _xlfn.SINGLE(tbl_Invoices[Plan_ID])="P1","Basic",
   _xlfn.SINGLE(tbl_Invoices[Plan_ID])="P2","Standard",
   _xlfn.SINGLE(tbl_Invoices[Plan_ID])="P3","Premium"
)</f>
        <v>Basic</v>
      </c>
      <c r="O525" s="2">
        <f>IF(tbl_Invoices[[#This Row],[Revenue_Type]]="Churned",0,1)</f>
        <v>1</v>
      </c>
    </row>
    <row r="526" spans="1:15" x14ac:dyDescent="0.25">
      <c r="A526" t="s">
        <v>10252</v>
      </c>
      <c r="B526" t="s">
        <v>39</v>
      </c>
      <c r="C526" t="s">
        <v>2076</v>
      </c>
      <c r="D526" s="1">
        <v>44279</v>
      </c>
      <c r="E526">
        <v>25</v>
      </c>
      <c r="F526" t="b">
        <v>1</v>
      </c>
      <c r="G526" t="s">
        <v>4549</v>
      </c>
      <c r="H526" t="s">
        <v>2034</v>
      </c>
      <c r="I526" s="1">
        <f>DATE(YEAR(tbl_Invoices[[#This Row],[Invoice_Date]]), MONTH(tbl_Invoices[[#This Row],[Invoice_Date]]), DAY(tbl_Invoices[[#This Row],[Invoice_Date]]))</f>
        <v>44279</v>
      </c>
      <c r="J526">
        <f>YEAR(tbl_Invoices[[#This Row],[Invoice_Date]])</f>
        <v>2021</v>
      </c>
      <c r="K526" s="1">
        <f>_xlfn.XLOOKUP(tbl_Invoices[[#This Row],[Customer_ID]], tbl_Customers[Customer_ID], tbl_Customers[Cohort_Month])</f>
        <v>44439</v>
      </c>
      <c r="L526" s="1" t="str">
        <f ca="1">_xlfn.XLOOKUP(tbl_Invoices[[#This Row],[Customer_ID]], tbl_Customers[Customer_ID], tbl_Customers[Age_Group])</f>
        <v>55+</v>
      </c>
      <c r="M526" s="1" t="str">
        <f>_xlfn.XLOOKUP(tbl_Invoices[[#This Row],[Customer_ID]], tbl_Customers[Customer_ID], tbl_Customers[Region])</f>
        <v>West</v>
      </c>
      <c r="N526" s="1" t="str" cm="1">
        <f t="array" ref="N526">_xlfn.IFS(
   _xlfn.SINGLE(tbl_Invoices[Plan_ID])="P1","Basic",
   _xlfn.SINGLE(tbl_Invoices[Plan_ID])="P2","Standard",
   _xlfn.SINGLE(tbl_Invoices[Plan_ID])="P3","Premium"
)</f>
        <v>Standard</v>
      </c>
      <c r="O526" s="2">
        <f>IF(tbl_Invoices[[#This Row],[Revenue_Type]]="Churned",0,1)</f>
        <v>1</v>
      </c>
    </row>
    <row r="527" spans="1:15" x14ac:dyDescent="0.25">
      <c r="A527" t="s">
        <v>7166</v>
      </c>
      <c r="B527" t="s">
        <v>1819</v>
      </c>
      <c r="C527" t="s">
        <v>3997</v>
      </c>
      <c r="D527" s="1">
        <v>44279</v>
      </c>
      <c r="E527">
        <v>12</v>
      </c>
      <c r="F527" t="b">
        <v>1</v>
      </c>
      <c r="G527" t="s">
        <v>4549</v>
      </c>
      <c r="H527" t="s">
        <v>2027</v>
      </c>
      <c r="I527" s="1">
        <f>DATE(YEAR(tbl_Invoices[[#This Row],[Invoice_Date]]), MONTH(tbl_Invoices[[#This Row],[Invoice_Date]]), DAY(tbl_Invoices[[#This Row],[Invoice_Date]]))</f>
        <v>44279</v>
      </c>
      <c r="J527">
        <f>YEAR(tbl_Invoices[[#This Row],[Invoice_Date]])</f>
        <v>2021</v>
      </c>
      <c r="K527" s="1">
        <f>_xlfn.XLOOKUP(tbl_Invoices[[#This Row],[Customer_ID]], tbl_Customers[Customer_ID], tbl_Customers[Cohort_Month])</f>
        <v>44377</v>
      </c>
      <c r="L527" s="1" t="str">
        <f ca="1">_xlfn.XLOOKUP(tbl_Invoices[[#This Row],[Customer_ID]], tbl_Customers[Customer_ID], tbl_Customers[Age_Group])</f>
        <v>35–44</v>
      </c>
      <c r="M527" s="1" t="str">
        <f>_xlfn.XLOOKUP(tbl_Invoices[[#This Row],[Customer_ID]], tbl_Customers[Customer_ID], tbl_Customers[Region])</f>
        <v>Midwest</v>
      </c>
      <c r="N527" s="1" t="str" cm="1">
        <f t="array" ref="N527">_xlfn.IFS(
   _xlfn.SINGLE(tbl_Invoices[Plan_ID])="P1","Basic",
   _xlfn.SINGLE(tbl_Invoices[Plan_ID])="P2","Standard",
   _xlfn.SINGLE(tbl_Invoices[Plan_ID])="P3","Premium"
)</f>
        <v>Basic</v>
      </c>
      <c r="O527" s="2">
        <f>IF(tbl_Invoices[[#This Row],[Revenue_Type]]="Churned",0,1)</f>
        <v>1</v>
      </c>
    </row>
    <row r="528" spans="1:15" x14ac:dyDescent="0.25">
      <c r="A528" t="s">
        <v>6334</v>
      </c>
      <c r="B528" t="s">
        <v>482</v>
      </c>
      <c r="C528" t="s">
        <v>3849</v>
      </c>
      <c r="D528" s="1">
        <v>44280</v>
      </c>
      <c r="E528">
        <v>55</v>
      </c>
      <c r="F528" t="b">
        <v>1</v>
      </c>
      <c r="G528" t="s">
        <v>4549</v>
      </c>
      <c r="H528" t="s">
        <v>2031</v>
      </c>
      <c r="I528" s="1">
        <f>DATE(YEAR(tbl_Invoices[[#This Row],[Invoice_Date]]), MONTH(tbl_Invoices[[#This Row],[Invoice_Date]]), DAY(tbl_Invoices[[#This Row],[Invoice_Date]]))</f>
        <v>44280</v>
      </c>
      <c r="J528">
        <f>YEAR(tbl_Invoices[[#This Row],[Invoice_Date]])</f>
        <v>2021</v>
      </c>
      <c r="K528" s="1">
        <f>_xlfn.XLOOKUP(tbl_Invoices[[#This Row],[Customer_ID]], tbl_Customers[Customer_ID], tbl_Customers[Cohort_Month])</f>
        <v>44469</v>
      </c>
      <c r="L528" s="1" t="str">
        <f ca="1">_xlfn.XLOOKUP(tbl_Invoices[[#This Row],[Customer_ID]], tbl_Customers[Customer_ID], tbl_Customers[Age_Group])</f>
        <v>35–44</v>
      </c>
      <c r="M528" s="1" t="str">
        <f>_xlfn.XLOOKUP(tbl_Invoices[[#This Row],[Customer_ID]], tbl_Customers[Customer_ID], tbl_Customers[Region])</f>
        <v>Midwest</v>
      </c>
      <c r="N528" s="1" t="str" cm="1">
        <f t="array" ref="N528">_xlfn.IFS(
   _xlfn.SINGLE(tbl_Invoices[Plan_ID])="P1","Basic",
   _xlfn.SINGLE(tbl_Invoices[Plan_ID])="P2","Standard",
   _xlfn.SINGLE(tbl_Invoices[Plan_ID])="P3","Premium"
)</f>
        <v>Premium</v>
      </c>
      <c r="O528" s="2">
        <f>IF(tbl_Invoices[[#This Row],[Revenue_Type]]="Churned",0,1)</f>
        <v>1</v>
      </c>
    </row>
    <row r="529" spans="1:15" x14ac:dyDescent="0.25">
      <c r="A529" t="s">
        <v>4959</v>
      </c>
      <c r="B529" t="s">
        <v>1155</v>
      </c>
      <c r="C529" t="s">
        <v>2669</v>
      </c>
      <c r="D529" s="1">
        <v>44280</v>
      </c>
      <c r="E529">
        <v>12</v>
      </c>
      <c r="F529" t="b">
        <v>1</v>
      </c>
      <c r="G529" t="s">
        <v>4549</v>
      </c>
      <c r="H529" t="s">
        <v>2027</v>
      </c>
      <c r="I529" s="1">
        <f>DATE(YEAR(tbl_Invoices[[#This Row],[Invoice_Date]]), MONTH(tbl_Invoices[[#This Row],[Invoice_Date]]), DAY(tbl_Invoices[[#This Row],[Invoice_Date]]))</f>
        <v>44280</v>
      </c>
      <c r="J529">
        <f>YEAR(tbl_Invoices[[#This Row],[Invoice_Date]])</f>
        <v>2021</v>
      </c>
      <c r="K529" s="1">
        <f>_xlfn.XLOOKUP(tbl_Invoices[[#This Row],[Customer_ID]], tbl_Customers[Customer_ID], tbl_Customers[Cohort_Month])</f>
        <v>44985</v>
      </c>
      <c r="L529" s="1" t="str">
        <f ca="1">_xlfn.XLOOKUP(tbl_Invoices[[#This Row],[Customer_ID]], tbl_Customers[Customer_ID], tbl_Customers[Age_Group])</f>
        <v>25–34</v>
      </c>
      <c r="M529" s="1" t="str">
        <f>_xlfn.XLOOKUP(tbl_Invoices[[#This Row],[Customer_ID]], tbl_Customers[Customer_ID], tbl_Customers[Region])</f>
        <v>West</v>
      </c>
      <c r="N529" s="1" t="str" cm="1">
        <f t="array" ref="N529">_xlfn.IFS(
   _xlfn.SINGLE(tbl_Invoices[Plan_ID])="P1","Basic",
   _xlfn.SINGLE(tbl_Invoices[Plan_ID])="P2","Standard",
   _xlfn.SINGLE(tbl_Invoices[Plan_ID])="P3","Premium"
)</f>
        <v>Basic</v>
      </c>
      <c r="O529" s="2">
        <f>IF(tbl_Invoices[[#This Row],[Revenue_Type]]="Churned",0,1)</f>
        <v>1</v>
      </c>
    </row>
    <row r="530" spans="1:15" x14ac:dyDescent="0.25">
      <c r="A530" t="s">
        <v>5867</v>
      </c>
      <c r="B530" t="s">
        <v>1207</v>
      </c>
      <c r="C530" t="s">
        <v>4207</v>
      </c>
      <c r="D530" s="1">
        <v>44280</v>
      </c>
      <c r="E530">
        <v>55</v>
      </c>
      <c r="F530" t="b">
        <v>1</v>
      </c>
      <c r="G530" t="s">
        <v>4549</v>
      </c>
      <c r="H530" t="s">
        <v>2031</v>
      </c>
      <c r="I530" s="1">
        <f>DATE(YEAR(tbl_Invoices[[#This Row],[Invoice_Date]]), MONTH(tbl_Invoices[[#This Row],[Invoice_Date]]), DAY(tbl_Invoices[[#This Row],[Invoice_Date]]))</f>
        <v>44280</v>
      </c>
      <c r="J530">
        <f>YEAR(tbl_Invoices[[#This Row],[Invoice_Date]])</f>
        <v>2021</v>
      </c>
      <c r="K530" s="1">
        <f>_xlfn.XLOOKUP(tbl_Invoices[[#This Row],[Customer_ID]], tbl_Customers[Customer_ID], tbl_Customers[Cohort_Month])</f>
        <v>44804</v>
      </c>
      <c r="L530" s="1" t="str">
        <f ca="1">_xlfn.XLOOKUP(tbl_Invoices[[#This Row],[Customer_ID]], tbl_Customers[Customer_ID], tbl_Customers[Age_Group])</f>
        <v>35–44</v>
      </c>
      <c r="M530" s="1" t="str">
        <f>_xlfn.XLOOKUP(tbl_Invoices[[#This Row],[Customer_ID]], tbl_Customers[Customer_ID], tbl_Customers[Region])</f>
        <v>East</v>
      </c>
      <c r="N530" s="1" t="str" cm="1">
        <f t="array" ref="N530">_xlfn.IFS(
   _xlfn.SINGLE(tbl_Invoices[Plan_ID])="P1","Basic",
   _xlfn.SINGLE(tbl_Invoices[Plan_ID])="P2","Standard",
   _xlfn.SINGLE(tbl_Invoices[Plan_ID])="P3","Premium"
)</f>
        <v>Premium</v>
      </c>
      <c r="O530" s="2">
        <f>IF(tbl_Invoices[[#This Row],[Revenue_Type]]="Churned",0,1)</f>
        <v>1</v>
      </c>
    </row>
    <row r="531" spans="1:15" x14ac:dyDescent="0.25">
      <c r="A531" t="s">
        <v>4812</v>
      </c>
      <c r="B531" t="s">
        <v>1228</v>
      </c>
      <c r="C531" t="s">
        <v>2965</v>
      </c>
      <c r="D531" s="1">
        <v>44280</v>
      </c>
      <c r="E531">
        <v>12</v>
      </c>
      <c r="F531" t="b">
        <v>1</v>
      </c>
      <c r="G531" t="s">
        <v>4549</v>
      </c>
      <c r="H531" t="s">
        <v>2027</v>
      </c>
      <c r="I531" s="1">
        <f>DATE(YEAR(tbl_Invoices[[#This Row],[Invoice_Date]]), MONTH(tbl_Invoices[[#This Row],[Invoice_Date]]), DAY(tbl_Invoices[[#This Row],[Invoice_Date]]))</f>
        <v>44280</v>
      </c>
      <c r="J531">
        <f>YEAR(tbl_Invoices[[#This Row],[Invoice_Date]])</f>
        <v>2021</v>
      </c>
      <c r="K531" s="1">
        <f>_xlfn.XLOOKUP(tbl_Invoices[[#This Row],[Customer_ID]], tbl_Customers[Customer_ID], tbl_Customers[Cohort_Month])</f>
        <v>44681</v>
      </c>
      <c r="L531" s="1" t="str">
        <f ca="1">_xlfn.XLOOKUP(tbl_Invoices[[#This Row],[Customer_ID]], tbl_Customers[Customer_ID], tbl_Customers[Age_Group])</f>
        <v>25–34</v>
      </c>
      <c r="M531" s="1" t="str">
        <f>_xlfn.XLOOKUP(tbl_Invoices[[#This Row],[Customer_ID]], tbl_Customers[Customer_ID], tbl_Customers[Region])</f>
        <v>West</v>
      </c>
      <c r="N531" s="1" t="str" cm="1">
        <f t="array" ref="N531">_xlfn.IFS(
   _xlfn.SINGLE(tbl_Invoices[Plan_ID])="P1","Basic",
   _xlfn.SINGLE(tbl_Invoices[Plan_ID])="P2","Standard",
   _xlfn.SINGLE(tbl_Invoices[Plan_ID])="P3","Premium"
)</f>
        <v>Basic</v>
      </c>
      <c r="O531" s="2">
        <f>IF(tbl_Invoices[[#This Row],[Revenue_Type]]="Churned",0,1)</f>
        <v>1</v>
      </c>
    </row>
    <row r="532" spans="1:15" x14ac:dyDescent="0.25">
      <c r="A532" t="s">
        <v>6008</v>
      </c>
      <c r="B532" t="s">
        <v>1611</v>
      </c>
      <c r="C532" t="s">
        <v>2334</v>
      </c>
      <c r="D532" s="1">
        <v>44280</v>
      </c>
      <c r="E532">
        <v>55</v>
      </c>
      <c r="F532" t="b">
        <v>1</v>
      </c>
      <c r="G532" t="s">
        <v>4549</v>
      </c>
      <c r="H532" t="s">
        <v>2031</v>
      </c>
      <c r="I532" s="1">
        <f>DATE(YEAR(tbl_Invoices[[#This Row],[Invoice_Date]]), MONTH(tbl_Invoices[[#This Row],[Invoice_Date]]), DAY(tbl_Invoices[[#This Row],[Invoice_Date]]))</f>
        <v>44280</v>
      </c>
      <c r="J532">
        <f>YEAR(tbl_Invoices[[#This Row],[Invoice_Date]])</f>
        <v>2021</v>
      </c>
      <c r="K532" s="1">
        <f>_xlfn.XLOOKUP(tbl_Invoices[[#This Row],[Customer_ID]], tbl_Customers[Customer_ID], tbl_Customers[Cohort_Month])</f>
        <v>44227</v>
      </c>
      <c r="L532" s="1" t="str">
        <f ca="1">_xlfn.XLOOKUP(tbl_Invoices[[#This Row],[Customer_ID]], tbl_Customers[Customer_ID], tbl_Customers[Age_Group])</f>
        <v>45–54</v>
      </c>
      <c r="M532" s="1" t="str">
        <f>_xlfn.XLOOKUP(tbl_Invoices[[#This Row],[Customer_ID]], tbl_Customers[Customer_ID], tbl_Customers[Region])</f>
        <v>West</v>
      </c>
      <c r="N532" s="1" t="str" cm="1">
        <f t="array" ref="N532">_xlfn.IFS(
   _xlfn.SINGLE(tbl_Invoices[Plan_ID])="P1","Basic",
   _xlfn.SINGLE(tbl_Invoices[Plan_ID])="P2","Standard",
   _xlfn.SINGLE(tbl_Invoices[Plan_ID])="P3","Premium"
)</f>
        <v>Premium</v>
      </c>
      <c r="O532" s="2">
        <f>IF(tbl_Invoices[[#This Row],[Revenue_Type]]="Churned",0,1)</f>
        <v>1</v>
      </c>
    </row>
    <row r="533" spans="1:15" x14ac:dyDescent="0.25">
      <c r="A533" t="s">
        <v>7363</v>
      </c>
      <c r="B533" t="s">
        <v>1612</v>
      </c>
      <c r="C533" t="s">
        <v>2453</v>
      </c>
      <c r="D533" s="1">
        <v>44280</v>
      </c>
      <c r="E533">
        <v>12</v>
      </c>
      <c r="F533" t="b">
        <v>1</v>
      </c>
      <c r="G533" t="s">
        <v>4538</v>
      </c>
      <c r="H533" t="s">
        <v>2027</v>
      </c>
      <c r="I533" s="1">
        <f>DATE(YEAR(tbl_Invoices[[#This Row],[Invoice_Date]]), MONTH(tbl_Invoices[[#This Row],[Invoice_Date]]), DAY(tbl_Invoices[[#This Row],[Invoice_Date]]))</f>
        <v>44280</v>
      </c>
      <c r="J533">
        <f>YEAR(tbl_Invoices[[#This Row],[Invoice_Date]])</f>
        <v>2021</v>
      </c>
      <c r="K533" s="1">
        <f>_xlfn.XLOOKUP(tbl_Invoices[[#This Row],[Customer_ID]], tbl_Customers[Customer_ID], tbl_Customers[Cohort_Month])</f>
        <v>45046</v>
      </c>
      <c r="L533" s="1" t="str">
        <f ca="1">_xlfn.XLOOKUP(tbl_Invoices[[#This Row],[Customer_ID]], tbl_Customers[Customer_ID], tbl_Customers[Age_Group])</f>
        <v>25–34</v>
      </c>
      <c r="M533" s="1" t="str">
        <f>_xlfn.XLOOKUP(tbl_Invoices[[#This Row],[Customer_ID]], tbl_Customers[Customer_ID], tbl_Customers[Region])</f>
        <v>International</v>
      </c>
      <c r="N533" s="1" t="str" cm="1">
        <f t="array" ref="N533">_xlfn.IFS(
   _xlfn.SINGLE(tbl_Invoices[Plan_ID])="P1","Basic",
   _xlfn.SINGLE(tbl_Invoices[Plan_ID])="P2","Standard",
   _xlfn.SINGLE(tbl_Invoices[Plan_ID])="P3","Premium"
)</f>
        <v>Basic</v>
      </c>
      <c r="O533" s="2">
        <f>IF(tbl_Invoices[[#This Row],[Revenue_Type]]="Churned",0,1)</f>
        <v>1</v>
      </c>
    </row>
    <row r="534" spans="1:15" x14ac:dyDescent="0.25">
      <c r="A534" t="s">
        <v>5489</v>
      </c>
      <c r="B534" t="s">
        <v>1782</v>
      </c>
      <c r="C534" t="s">
        <v>2761</v>
      </c>
      <c r="D534" s="1">
        <v>44280</v>
      </c>
      <c r="E534">
        <v>55</v>
      </c>
      <c r="F534" t="b">
        <v>1</v>
      </c>
      <c r="G534" t="s">
        <v>4547</v>
      </c>
      <c r="H534" t="s">
        <v>2031</v>
      </c>
      <c r="I534" s="1">
        <f>DATE(YEAR(tbl_Invoices[[#This Row],[Invoice_Date]]), MONTH(tbl_Invoices[[#This Row],[Invoice_Date]]), DAY(tbl_Invoices[[#This Row],[Invoice_Date]]))</f>
        <v>44280</v>
      </c>
      <c r="J534">
        <f>YEAR(tbl_Invoices[[#This Row],[Invoice_Date]])</f>
        <v>2021</v>
      </c>
      <c r="K534" s="1">
        <f>_xlfn.XLOOKUP(tbl_Invoices[[#This Row],[Customer_ID]], tbl_Customers[Customer_ID], tbl_Customers[Cohort_Month])</f>
        <v>44865</v>
      </c>
      <c r="L534" s="1" t="str">
        <f ca="1">_xlfn.XLOOKUP(tbl_Invoices[[#This Row],[Customer_ID]], tbl_Customers[Customer_ID], tbl_Customers[Age_Group])</f>
        <v>35–44</v>
      </c>
      <c r="M534" s="1" t="str">
        <f>_xlfn.XLOOKUP(tbl_Invoices[[#This Row],[Customer_ID]], tbl_Customers[Customer_ID], tbl_Customers[Region])</f>
        <v>Midwest</v>
      </c>
      <c r="N534" s="1" t="str" cm="1">
        <f t="array" ref="N534">_xlfn.IFS(
   _xlfn.SINGLE(tbl_Invoices[Plan_ID])="P1","Basic",
   _xlfn.SINGLE(tbl_Invoices[Plan_ID])="P2","Standard",
   _xlfn.SINGLE(tbl_Invoices[Plan_ID])="P3","Premium"
)</f>
        <v>Premium</v>
      </c>
      <c r="O534" s="2">
        <f>IF(tbl_Invoices[[#This Row],[Revenue_Type]]="Churned",0,1)</f>
        <v>1</v>
      </c>
    </row>
    <row r="535" spans="1:15" x14ac:dyDescent="0.25">
      <c r="A535" t="s">
        <v>9201</v>
      </c>
      <c r="B535" t="s">
        <v>1793</v>
      </c>
      <c r="C535" t="s">
        <v>3957</v>
      </c>
      <c r="D535" s="1">
        <v>44280</v>
      </c>
      <c r="E535">
        <v>25</v>
      </c>
      <c r="F535" t="b">
        <v>1</v>
      </c>
      <c r="G535" t="s">
        <v>4547</v>
      </c>
      <c r="H535" t="s">
        <v>2034</v>
      </c>
      <c r="I535" s="1">
        <f>DATE(YEAR(tbl_Invoices[[#This Row],[Invoice_Date]]), MONTH(tbl_Invoices[[#This Row],[Invoice_Date]]), DAY(tbl_Invoices[[#This Row],[Invoice_Date]]))</f>
        <v>44280</v>
      </c>
      <c r="J535">
        <f>YEAR(tbl_Invoices[[#This Row],[Invoice_Date]])</f>
        <v>2021</v>
      </c>
      <c r="K535" s="1">
        <f>_xlfn.XLOOKUP(tbl_Invoices[[#This Row],[Customer_ID]], tbl_Customers[Customer_ID], tbl_Customers[Cohort_Month])</f>
        <v>44895</v>
      </c>
      <c r="L535" s="1" t="str">
        <f ca="1">_xlfn.XLOOKUP(tbl_Invoices[[#This Row],[Customer_ID]], tbl_Customers[Customer_ID], tbl_Customers[Age_Group])</f>
        <v>35–44</v>
      </c>
      <c r="M535" s="1" t="str">
        <f>_xlfn.XLOOKUP(tbl_Invoices[[#This Row],[Customer_ID]], tbl_Customers[Customer_ID], tbl_Customers[Region])</f>
        <v>South</v>
      </c>
      <c r="N535" s="1" t="str" cm="1">
        <f t="array" ref="N535">_xlfn.IFS(
   _xlfn.SINGLE(tbl_Invoices[Plan_ID])="P1","Basic",
   _xlfn.SINGLE(tbl_Invoices[Plan_ID])="P2","Standard",
   _xlfn.SINGLE(tbl_Invoices[Plan_ID])="P3","Premium"
)</f>
        <v>Standard</v>
      </c>
      <c r="O535" s="2">
        <f>IF(tbl_Invoices[[#This Row],[Revenue_Type]]="Churned",0,1)</f>
        <v>1</v>
      </c>
    </row>
    <row r="536" spans="1:15" x14ac:dyDescent="0.25">
      <c r="A536" t="s">
        <v>6421</v>
      </c>
      <c r="B536" t="s">
        <v>55</v>
      </c>
      <c r="C536" t="s">
        <v>3207</v>
      </c>
      <c r="D536" s="1">
        <v>44281</v>
      </c>
      <c r="E536">
        <v>12</v>
      </c>
      <c r="F536" t="b">
        <v>1</v>
      </c>
      <c r="G536" t="s">
        <v>4540</v>
      </c>
      <c r="H536" t="s">
        <v>2027</v>
      </c>
      <c r="I536" s="1">
        <f>DATE(YEAR(tbl_Invoices[[#This Row],[Invoice_Date]]), MONTH(tbl_Invoices[[#This Row],[Invoice_Date]]), DAY(tbl_Invoices[[#This Row],[Invoice_Date]]))</f>
        <v>44281</v>
      </c>
      <c r="J536">
        <f>YEAR(tbl_Invoices[[#This Row],[Invoice_Date]])</f>
        <v>2021</v>
      </c>
      <c r="K536" s="1">
        <f>_xlfn.XLOOKUP(tbl_Invoices[[#This Row],[Customer_ID]], tbl_Customers[Customer_ID], tbl_Customers[Cohort_Month])</f>
        <v>45107</v>
      </c>
      <c r="L536" s="1" t="str">
        <f ca="1">_xlfn.XLOOKUP(tbl_Invoices[[#This Row],[Customer_ID]], tbl_Customers[Customer_ID], tbl_Customers[Age_Group])</f>
        <v>35–44</v>
      </c>
      <c r="M536" s="1" t="str">
        <f>_xlfn.XLOOKUP(tbl_Invoices[[#This Row],[Customer_ID]], tbl_Customers[Customer_ID], tbl_Customers[Region])</f>
        <v>South</v>
      </c>
      <c r="N536" s="1" t="str" cm="1">
        <f t="array" ref="N536">_xlfn.IFS(
   _xlfn.SINGLE(tbl_Invoices[Plan_ID])="P1","Basic",
   _xlfn.SINGLE(tbl_Invoices[Plan_ID])="P2","Standard",
   _xlfn.SINGLE(tbl_Invoices[Plan_ID])="P3","Premium"
)</f>
        <v>Basic</v>
      </c>
      <c r="O536" s="2">
        <f>IF(tbl_Invoices[[#This Row],[Revenue_Type]]="Churned",0,1)</f>
        <v>1</v>
      </c>
    </row>
    <row r="537" spans="1:15" x14ac:dyDescent="0.25">
      <c r="A537" t="s">
        <v>9515</v>
      </c>
      <c r="B537" t="s">
        <v>812</v>
      </c>
      <c r="C537" t="s">
        <v>4097</v>
      </c>
      <c r="D537" s="1">
        <v>44281</v>
      </c>
      <c r="E537">
        <v>55</v>
      </c>
      <c r="F537" t="b">
        <v>1</v>
      </c>
      <c r="G537" t="s">
        <v>4538</v>
      </c>
      <c r="H537" t="s">
        <v>2031</v>
      </c>
      <c r="I537" s="1">
        <f>DATE(YEAR(tbl_Invoices[[#This Row],[Invoice_Date]]), MONTH(tbl_Invoices[[#This Row],[Invoice_Date]]), DAY(tbl_Invoices[[#This Row],[Invoice_Date]]))</f>
        <v>44281</v>
      </c>
      <c r="J537">
        <f>YEAR(tbl_Invoices[[#This Row],[Invoice_Date]])</f>
        <v>2021</v>
      </c>
      <c r="K537" s="1">
        <f>_xlfn.XLOOKUP(tbl_Invoices[[#This Row],[Customer_ID]], tbl_Customers[Customer_ID], tbl_Customers[Cohort_Month])</f>
        <v>44985</v>
      </c>
      <c r="L537" s="1" t="str">
        <f ca="1">_xlfn.XLOOKUP(tbl_Invoices[[#This Row],[Customer_ID]], tbl_Customers[Customer_ID], tbl_Customers[Age_Group])</f>
        <v>35–44</v>
      </c>
      <c r="M537" s="1" t="str">
        <f>_xlfn.XLOOKUP(tbl_Invoices[[#This Row],[Customer_ID]], tbl_Customers[Customer_ID], tbl_Customers[Region])</f>
        <v>International</v>
      </c>
      <c r="N537" s="1" t="str" cm="1">
        <f t="array" ref="N537">_xlfn.IFS(
   _xlfn.SINGLE(tbl_Invoices[Plan_ID])="P1","Basic",
   _xlfn.SINGLE(tbl_Invoices[Plan_ID])="P2","Standard",
   _xlfn.SINGLE(tbl_Invoices[Plan_ID])="P3","Premium"
)</f>
        <v>Premium</v>
      </c>
      <c r="O537" s="2">
        <f>IF(tbl_Invoices[[#This Row],[Revenue_Type]]="Churned",0,1)</f>
        <v>1</v>
      </c>
    </row>
    <row r="538" spans="1:15" x14ac:dyDescent="0.25">
      <c r="A538" t="s">
        <v>8207</v>
      </c>
      <c r="B538" t="s">
        <v>1048</v>
      </c>
      <c r="C538" t="s">
        <v>2876</v>
      </c>
      <c r="D538" s="1">
        <v>44281</v>
      </c>
      <c r="E538">
        <v>55</v>
      </c>
      <c r="F538" t="b">
        <v>1</v>
      </c>
      <c r="G538" t="s">
        <v>4545</v>
      </c>
      <c r="H538" t="s">
        <v>2031</v>
      </c>
      <c r="I538" s="1">
        <f>DATE(YEAR(tbl_Invoices[[#This Row],[Invoice_Date]]), MONTH(tbl_Invoices[[#This Row],[Invoice_Date]]), DAY(tbl_Invoices[[#This Row],[Invoice_Date]]))</f>
        <v>44281</v>
      </c>
      <c r="J538">
        <f>YEAR(tbl_Invoices[[#This Row],[Invoice_Date]])</f>
        <v>2021</v>
      </c>
      <c r="K538" s="1">
        <f>_xlfn.XLOOKUP(tbl_Invoices[[#This Row],[Customer_ID]], tbl_Customers[Customer_ID], tbl_Customers[Cohort_Month])</f>
        <v>44804</v>
      </c>
      <c r="L538" s="1" t="str">
        <f ca="1">_xlfn.XLOOKUP(tbl_Invoices[[#This Row],[Customer_ID]], tbl_Customers[Customer_ID], tbl_Customers[Age_Group])</f>
        <v>25–34</v>
      </c>
      <c r="M538" s="1" t="str">
        <f>_xlfn.XLOOKUP(tbl_Invoices[[#This Row],[Customer_ID]], tbl_Customers[Customer_ID], tbl_Customers[Region])</f>
        <v>Midwest</v>
      </c>
      <c r="N538" s="1" t="str" cm="1">
        <f t="array" ref="N538">_xlfn.IFS(
   _xlfn.SINGLE(tbl_Invoices[Plan_ID])="P1","Basic",
   _xlfn.SINGLE(tbl_Invoices[Plan_ID])="P2","Standard",
   _xlfn.SINGLE(tbl_Invoices[Plan_ID])="P3","Premium"
)</f>
        <v>Premium</v>
      </c>
      <c r="O538" s="2">
        <f>IF(tbl_Invoices[[#This Row],[Revenue_Type]]="Churned",0,1)</f>
        <v>0</v>
      </c>
    </row>
    <row r="539" spans="1:15" x14ac:dyDescent="0.25">
      <c r="A539" t="s">
        <v>9879</v>
      </c>
      <c r="B539" t="s">
        <v>1156</v>
      </c>
      <c r="C539" t="s">
        <v>4117</v>
      </c>
      <c r="D539" s="1">
        <v>44281</v>
      </c>
      <c r="E539">
        <v>25</v>
      </c>
      <c r="F539" t="b">
        <v>1</v>
      </c>
      <c r="G539" t="s">
        <v>4547</v>
      </c>
      <c r="H539" t="s">
        <v>2034</v>
      </c>
      <c r="I539" s="1">
        <f>DATE(YEAR(tbl_Invoices[[#This Row],[Invoice_Date]]), MONTH(tbl_Invoices[[#This Row],[Invoice_Date]]), DAY(tbl_Invoices[[#This Row],[Invoice_Date]]))</f>
        <v>44281</v>
      </c>
      <c r="J539">
        <f>YEAR(tbl_Invoices[[#This Row],[Invoice_Date]])</f>
        <v>2021</v>
      </c>
      <c r="K539" s="1">
        <f>_xlfn.XLOOKUP(tbl_Invoices[[#This Row],[Customer_ID]], tbl_Customers[Customer_ID], tbl_Customers[Cohort_Month])</f>
        <v>44712</v>
      </c>
      <c r="L539" s="1" t="str">
        <f ca="1">_xlfn.XLOOKUP(tbl_Invoices[[#This Row],[Customer_ID]], tbl_Customers[Customer_ID], tbl_Customers[Age_Group])</f>
        <v>45–54</v>
      </c>
      <c r="M539" s="1" t="str">
        <f>_xlfn.XLOOKUP(tbl_Invoices[[#This Row],[Customer_ID]], tbl_Customers[Customer_ID], tbl_Customers[Region])</f>
        <v>East</v>
      </c>
      <c r="N539" s="1" t="str" cm="1">
        <f t="array" ref="N539">_xlfn.IFS(
   _xlfn.SINGLE(tbl_Invoices[Plan_ID])="P1","Basic",
   _xlfn.SINGLE(tbl_Invoices[Plan_ID])="P2","Standard",
   _xlfn.SINGLE(tbl_Invoices[Plan_ID])="P3","Premium"
)</f>
        <v>Standard</v>
      </c>
      <c r="O539" s="2">
        <f>IF(tbl_Invoices[[#This Row],[Revenue_Type]]="Churned",0,1)</f>
        <v>1</v>
      </c>
    </row>
    <row r="540" spans="1:15" x14ac:dyDescent="0.25">
      <c r="A540" t="s">
        <v>6747</v>
      </c>
      <c r="B540" t="s">
        <v>1218</v>
      </c>
      <c r="C540" t="s">
        <v>3216</v>
      </c>
      <c r="D540" s="1">
        <v>44281</v>
      </c>
      <c r="E540">
        <v>25</v>
      </c>
      <c r="F540" t="b">
        <v>1</v>
      </c>
      <c r="G540" t="s">
        <v>4549</v>
      </c>
      <c r="H540" t="s">
        <v>2034</v>
      </c>
      <c r="I540" s="1">
        <f>DATE(YEAR(tbl_Invoices[[#This Row],[Invoice_Date]]), MONTH(tbl_Invoices[[#This Row],[Invoice_Date]]), DAY(tbl_Invoices[[#This Row],[Invoice_Date]]))</f>
        <v>44281</v>
      </c>
      <c r="J540">
        <f>YEAR(tbl_Invoices[[#This Row],[Invoice_Date]])</f>
        <v>2021</v>
      </c>
      <c r="K540" s="1">
        <f>_xlfn.XLOOKUP(tbl_Invoices[[#This Row],[Customer_ID]], tbl_Customers[Customer_ID], tbl_Customers[Cohort_Month])</f>
        <v>44895</v>
      </c>
      <c r="L540" s="1" t="str">
        <f ca="1">_xlfn.XLOOKUP(tbl_Invoices[[#This Row],[Customer_ID]], tbl_Customers[Customer_ID], tbl_Customers[Age_Group])</f>
        <v>45–54</v>
      </c>
      <c r="M540" s="1" t="str">
        <f>_xlfn.XLOOKUP(tbl_Invoices[[#This Row],[Customer_ID]], tbl_Customers[Customer_ID], tbl_Customers[Region])</f>
        <v>International</v>
      </c>
      <c r="N540" s="1" t="str" cm="1">
        <f t="array" ref="N540">_xlfn.IFS(
   _xlfn.SINGLE(tbl_Invoices[Plan_ID])="P1","Basic",
   _xlfn.SINGLE(tbl_Invoices[Plan_ID])="P2","Standard",
   _xlfn.SINGLE(tbl_Invoices[Plan_ID])="P3","Premium"
)</f>
        <v>Standard</v>
      </c>
      <c r="O540" s="2">
        <f>IF(tbl_Invoices[[#This Row],[Revenue_Type]]="Churned",0,1)</f>
        <v>1</v>
      </c>
    </row>
    <row r="541" spans="1:15" x14ac:dyDescent="0.25">
      <c r="A541" t="s">
        <v>7686</v>
      </c>
      <c r="B541" t="s">
        <v>1370</v>
      </c>
      <c r="C541" t="s">
        <v>4290</v>
      </c>
      <c r="D541" s="1">
        <v>44281</v>
      </c>
      <c r="E541">
        <v>12</v>
      </c>
      <c r="F541" t="b">
        <v>1</v>
      </c>
      <c r="G541" t="s">
        <v>4538</v>
      </c>
      <c r="H541" t="s">
        <v>2027</v>
      </c>
      <c r="I541" s="1">
        <f>DATE(YEAR(tbl_Invoices[[#This Row],[Invoice_Date]]), MONTH(tbl_Invoices[[#This Row],[Invoice_Date]]), DAY(tbl_Invoices[[#This Row],[Invoice_Date]]))</f>
        <v>44281</v>
      </c>
      <c r="J541">
        <f>YEAR(tbl_Invoices[[#This Row],[Invoice_Date]])</f>
        <v>2021</v>
      </c>
      <c r="K541" s="1">
        <f>_xlfn.XLOOKUP(tbl_Invoices[[#This Row],[Customer_ID]], tbl_Customers[Customer_ID], tbl_Customers[Cohort_Month])</f>
        <v>44500</v>
      </c>
      <c r="L541" s="1" t="str">
        <f ca="1">_xlfn.XLOOKUP(tbl_Invoices[[#This Row],[Customer_ID]], tbl_Customers[Customer_ID], tbl_Customers[Age_Group])</f>
        <v>35–44</v>
      </c>
      <c r="M541" s="1" t="str">
        <f>_xlfn.XLOOKUP(tbl_Invoices[[#This Row],[Customer_ID]], tbl_Customers[Customer_ID], tbl_Customers[Region])</f>
        <v>South</v>
      </c>
      <c r="N541" s="1" t="str" cm="1">
        <f t="array" ref="N541">_xlfn.IFS(
   _xlfn.SINGLE(tbl_Invoices[Plan_ID])="P1","Basic",
   _xlfn.SINGLE(tbl_Invoices[Plan_ID])="P2","Standard",
   _xlfn.SINGLE(tbl_Invoices[Plan_ID])="P3","Premium"
)</f>
        <v>Basic</v>
      </c>
      <c r="O541" s="2">
        <f>IF(tbl_Invoices[[#This Row],[Revenue_Type]]="Churned",0,1)</f>
        <v>1</v>
      </c>
    </row>
    <row r="542" spans="1:15" x14ac:dyDescent="0.25">
      <c r="A542" t="s">
        <v>9599</v>
      </c>
      <c r="B542" t="s">
        <v>210</v>
      </c>
      <c r="C542" t="s">
        <v>3187</v>
      </c>
      <c r="D542" s="1">
        <v>44282</v>
      </c>
      <c r="E542">
        <v>55</v>
      </c>
      <c r="F542" t="b">
        <v>1</v>
      </c>
      <c r="G542" t="s">
        <v>4538</v>
      </c>
      <c r="H542" t="s">
        <v>2031</v>
      </c>
      <c r="I542" s="1">
        <f>DATE(YEAR(tbl_Invoices[[#This Row],[Invoice_Date]]), MONTH(tbl_Invoices[[#This Row],[Invoice_Date]]), DAY(tbl_Invoices[[#This Row],[Invoice_Date]]))</f>
        <v>44282</v>
      </c>
      <c r="J542">
        <f>YEAR(tbl_Invoices[[#This Row],[Invoice_Date]])</f>
        <v>2021</v>
      </c>
      <c r="K542" s="1">
        <f>_xlfn.XLOOKUP(tbl_Invoices[[#This Row],[Customer_ID]], tbl_Customers[Customer_ID], tbl_Customers[Cohort_Month])</f>
        <v>44561</v>
      </c>
      <c r="L542" s="1" t="str">
        <f ca="1">_xlfn.XLOOKUP(tbl_Invoices[[#This Row],[Customer_ID]], tbl_Customers[Customer_ID], tbl_Customers[Age_Group])</f>
        <v>35–44</v>
      </c>
      <c r="M542" s="1" t="str">
        <f>_xlfn.XLOOKUP(tbl_Invoices[[#This Row],[Customer_ID]], tbl_Customers[Customer_ID], tbl_Customers[Region])</f>
        <v>International</v>
      </c>
      <c r="N542" s="1" t="str" cm="1">
        <f t="array" ref="N542">_xlfn.IFS(
   _xlfn.SINGLE(tbl_Invoices[Plan_ID])="P1","Basic",
   _xlfn.SINGLE(tbl_Invoices[Plan_ID])="P2","Standard",
   _xlfn.SINGLE(tbl_Invoices[Plan_ID])="P3","Premium"
)</f>
        <v>Premium</v>
      </c>
      <c r="O542" s="2">
        <f>IF(tbl_Invoices[[#This Row],[Revenue_Type]]="Churned",0,1)</f>
        <v>1</v>
      </c>
    </row>
    <row r="543" spans="1:15" x14ac:dyDescent="0.25">
      <c r="A543" t="s">
        <v>4973</v>
      </c>
      <c r="B543" t="s">
        <v>500</v>
      </c>
      <c r="C543" t="s">
        <v>3479</v>
      </c>
      <c r="D543" s="1">
        <v>44282</v>
      </c>
      <c r="E543">
        <v>55</v>
      </c>
      <c r="F543" t="b">
        <v>1</v>
      </c>
      <c r="G543" t="s">
        <v>4538</v>
      </c>
      <c r="H543" t="s">
        <v>2031</v>
      </c>
      <c r="I543" s="1">
        <f>DATE(YEAR(tbl_Invoices[[#This Row],[Invoice_Date]]), MONTH(tbl_Invoices[[#This Row],[Invoice_Date]]), DAY(tbl_Invoices[[#This Row],[Invoice_Date]]))</f>
        <v>44282</v>
      </c>
      <c r="J543">
        <f>YEAR(tbl_Invoices[[#This Row],[Invoice_Date]])</f>
        <v>2021</v>
      </c>
      <c r="K543" s="1">
        <f>_xlfn.XLOOKUP(tbl_Invoices[[#This Row],[Customer_ID]], tbl_Customers[Customer_ID], tbl_Customers[Cohort_Month])</f>
        <v>44895</v>
      </c>
      <c r="L543" s="1" t="str">
        <f ca="1">_xlfn.XLOOKUP(tbl_Invoices[[#This Row],[Customer_ID]], tbl_Customers[Customer_ID], tbl_Customers[Age_Group])</f>
        <v>45–54</v>
      </c>
      <c r="M543" s="1" t="str">
        <f>_xlfn.XLOOKUP(tbl_Invoices[[#This Row],[Customer_ID]], tbl_Customers[Customer_ID], tbl_Customers[Region])</f>
        <v>West</v>
      </c>
      <c r="N543" s="1" t="str" cm="1">
        <f t="array" ref="N543">_xlfn.IFS(
   _xlfn.SINGLE(tbl_Invoices[Plan_ID])="P1","Basic",
   _xlfn.SINGLE(tbl_Invoices[Plan_ID])="P2","Standard",
   _xlfn.SINGLE(tbl_Invoices[Plan_ID])="P3","Premium"
)</f>
        <v>Premium</v>
      </c>
      <c r="O543" s="2">
        <f>IF(tbl_Invoices[[#This Row],[Revenue_Type]]="Churned",0,1)</f>
        <v>1</v>
      </c>
    </row>
    <row r="544" spans="1:15" x14ac:dyDescent="0.25">
      <c r="A544" t="s">
        <v>7834</v>
      </c>
      <c r="B544" t="s">
        <v>636</v>
      </c>
      <c r="C544" t="s">
        <v>2181</v>
      </c>
      <c r="D544" s="1">
        <v>44282</v>
      </c>
      <c r="E544">
        <v>12</v>
      </c>
      <c r="F544" t="b">
        <v>1</v>
      </c>
      <c r="G544" t="s">
        <v>4545</v>
      </c>
      <c r="H544" t="s">
        <v>2027</v>
      </c>
      <c r="I544" s="1">
        <f>DATE(YEAR(tbl_Invoices[[#This Row],[Invoice_Date]]), MONTH(tbl_Invoices[[#This Row],[Invoice_Date]]), DAY(tbl_Invoices[[#This Row],[Invoice_Date]]))</f>
        <v>44282</v>
      </c>
      <c r="J544">
        <f>YEAR(tbl_Invoices[[#This Row],[Invoice_Date]])</f>
        <v>2021</v>
      </c>
      <c r="K544" s="1">
        <f>_xlfn.XLOOKUP(tbl_Invoices[[#This Row],[Customer_ID]], tbl_Customers[Customer_ID], tbl_Customers[Cohort_Month])</f>
        <v>44561</v>
      </c>
      <c r="L544" s="1" t="str">
        <f ca="1">_xlfn.XLOOKUP(tbl_Invoices[[#This Row],[Customer_ID]], tbl_Customers[Customer_ID], tbl_Customers[Age_Group])</f>
        <v>35–44</v>
      </c>
      <c r="M544" s="1" t="str">
        <f>_xlfn.XLOOKUP(tbl_Invoices[[#This Row],[Customer_ID]], tbl_Customers[Customer_ID], tbl_Customers[Region])</f>
        <v>East</v>
      </c>
      <c r="N544" s="1" t="str" cm="1">
        <f t="array" ref="N544">_xlfn.IFS(
   _xlfn.SINGLE(tbl_Invoices[Plan_ID])="P1","Basic",
   _xlfn.SINGLE(tbl_Invoices[Plan_ID])="P2","Standard",
   _xlfn.SINGLE(tbl_Invoices[Plan_ID])="P3","Premium"
)</f>
        <v>Basic</v>
      </c>
      <c r="O544" s="2">
        <f>IF(tbl_Invoices[[#This Row],[Revenue_Type]]="Churned",0,1)</f>
        <v>0</v>
      </c>
    </row>
    <row r="545" spans="1:15" x14ac:dyDescent="0.25">
      <c r="A545" t="s">
        <v>8754</v>
      </c>
      <c r="B545" t="s">
        <v>675</v>
      </c>
      <c r="C545" t="s">
        <v>2480</v>
      </c>
      <c r="D545" s="1">
        <v>44282</v>
      </c>
      <c r="E545">
        <v>55</v>
      </c>
      <c r="F545" t="b">
        <v>1</v>
      </c>
      <c r="G545" t="s">
        <v>4549</v>
      </c>
      <c r="H545" t="s">
        <v>2031</v>
      </c>
      <c r="I545" s="1">
        <f>DATE(YEAR(tbl_Invoices[[#This Row],[Invoice_Date]]), MONTH(tbl_Invoices[[#This Row],[Invoice_Date]]), DAY(tbl_Invoices[[#This Row],[Invoice_Date]]))</f>
        <v>44282</v>
      </c>
      <c r="J545">
        <f>YEAR(tbl_Invoices[[#This Row],[Invoice_Date]])</f>
        <v>2021</v>
      </c>
      <c r="K545" s="1">
        <f>_xlfn.XLOOKUP(tbl_Invoices[[#This Row],[Customer_ID]], tbl_Customers[Customer_ID], tbl_Customers[Cohort_Month])</f>
        <v>44286</v>
      </c>
      <c r="L545" s="1" t="str">
        <f ca="1">_xlfn.XLOOKUP(tbl_Invoices[[#This Row],[Customer_ID]], tbl_Customers[Customer_ID], tbl_Customers[Age_Group])</f>
        <v>45–54</v>
      </c>
      <c r="M545" s="1" t="str">
        <f>_xlfn.XLOOKUP(tbl_Invoices[[#This Row],[Customer_ID]], tbl_Customers[Customer_ID], tbl_Customers[Region])</f>
        <v>Midwest</v>
      </c>
      <c r="N545" s="1" t="str" cm="1">
        <f t="array" ref="N545">_xlfn.IFS(
   _xlfn.SINGLE(tbl_Invoices[Plan_ID])="P1","Basic",
   _xlfn.SINGLE(tbl_Invoices[Plan_ID])="P2","Standard",
   _xlfn.SINGLE(tbl_Invoices[Plan_ID])="P3","Premium"
)</f>
        <v>Premium</v>
      </c>
      <c r="O545" s="2">
        <f>IF(tbl_Invoices[[#This Row],[Revenue_Type]]="Churned",0,1)</f>
        <v>1</v>
      </c>
    </row>
    <row r="546" spans="1:15" x14ac:dyDescent="0.25">
      <c r="A546" t="s">
        <v>9099</v>
      </c>
      <c r="B546" t="s">
        <v>723</v>
      </c>
      <c r="C546" t="s">
        <v>3710</v>
      </c>
      <c r="D546" s="1">
        <v>44282</v>
      </c>
      <c r="E546">
        <v>12</v>
      </c>
      <c r="F546" t="b">
        <v>1</v>
      </c>
      <c r="G546" t="s">
        <v>4549</v>
      </c>
      <c r="H546" t="s">
        <v>2027</v>
      </c>
      <c r="I546" s="1">
        <f>DATE(YEAR(tbl_Invoices[[#This Row],[Invoice_Date]]), MONTH(tbl_Invoices[[#This Row],[Invoice_Date]]), DAY(tbl_Invoices[[#This Row],[Invoice_Date]]))</f>
        <v>44282</v>
      </c>
      <c r="J546">
        <f>YEAR(tbl_Invoices[[#This Row],[Invoice_Date]])</f>
        <v>2021</v>
      </c>
      <c r="K546" s="1">
        <f>_xlfn.XLOOKUP(tbl_Invoices[[#This Row],[Customer_ID]], tbl_Customers[Customer_ID], tbl_Customers[Cohort_Month])</f>
        <v>44742</v>
      </c>
      <c r="L546" s="1" t="str">
        <f ca="1">_xlfn.XLOOKUP(tbl_Invoices[[#This Row],[Customer_ID]], tbl_Customers[Customer_ID], tbl_Customers[Age_Group])</f>
        <v>45–54</v>
      </c>
      <c r="M546" s="1" t="str">
        <f>_xlfn.XLOOKUP(tbl_Invoices[[#This Row],[Customer_ID]], tbl_Customers[Customer_ID], tbl_Customers[Region])</f>
        <v>International</v>
      </c>
      <c r="N546" s="1" t="str" cm="1">
        <f t="array" ref="N546">_xlfn.IFS(
   _xlfn.SINGLE(tbl_Invoices[Plan_ID])="P1","Basic",
   _xlfn.SINGLE(tbl_Invoices[Plan_ID])="P2","Standard",
   _xlfn.SINGLE(tbl_Invoices[Plan_ID])="P3","Premium"
)</f>
        <v>Basic</v>
      </c>
      <c r="O546" s="2">
        <f>IF(tbl_Invoices[[#This Row],[Revenue_Type]]="Churned",0,1)</f>
        <v>1</v>
      </c>
    </row>
    <row r="547" spans="1:15" x14ac:dyDescent="0.25">
      <c r="A547" t="s">
        <v>8472</v>
      </c>
      <c r="B547" t="s">
        <v>927</v>
      </c>
      <c r="C547" t="s">
        <v>3334</v>
      </c>
      <c r="D547" s="1">
        <v>44282</v>
      </c>
      <c r="E547">
        <v>55</v>
      </c>
      <c r="F547" t="b">
        <v>1</v>
      </c>
      <c r="G547" t="s">
        <v>4549</v>
      </c>
      <c r="H547" t="s">
        <v>2031</v>
      </c>
      <c r="I547" s="1">
        <f>DATE(YEAR(tbl_Invoices[[#This Row],[Invoice_Date]]), MONTH(tbl_Invoices[[#This Row],[Invoice_Date]]), DAY(tbl_Invoices[[#This Row],[Invoice_Date]]))</f>
        <v>44282</v>
      </c>
      <c r="J547">
        <f>YEAR(tbl_Invoices[[#This Row],[Invoice_Date]])</f>
        <v>2021</v>
      </c>
      <c r="K547" s="1">
        <f>_xlfn.XLOOKUP(tbl_Invoices[[#This Row],[Customer_ID]], tbl_Customers[Customer_ID], tbl_Customers[Cohort_Month])</f>
        <v>44286</v>
      </c>
      <c r="L547" s="1" t="str">
        <f ca="1">_xlfn.XLOOKUP(tbl_Invoices[[#This Row],[Customer_ID]], tbl_Customers[Customer_ID], tbl_Customers[Age_Group])</f>
        <v>35–44</v>
      </c>
      <c r="M547" s="1" t="str">
        <f>_xlfn.XLOOKUP(tbl_Invoices[[#This Row],[Customer_ID]], tbl_Customers[Customer_ID], tbl_Customers[Region])</f>
        <v>International</v>
      </c>
      <c r="N547" s="1" t="str" cm="1">
        <f t="array" ref="N547">_xlfn.IFS(
   _xlfn.SINGLE(tbl_Invoices[Plan_ID])="P1","Basic",
   _xlfn.SINGLE(tbl_Invoices[Plan_ID])="P2","Standard",
   _xlfn.SINGLE(tbl_Invoices[Plan_ID])="P3","Premium"
)</f>
        <v>Premium</v>
      </c>
      <c r="O547" s="2">
        <f>IF(tbl_Invoices[[#This Row],[Revenue_Type]]="Churned",0,1)</f>
        <v>1</v>
      </c>
    </row>
    <row r="548" spans="1:15" x14ac:dyDescent="0.25">
      <c r="A548" t="s">
        <v>4922</v>
      </c>
      <c r="B548" t="s">
        <v>1002</v>
      </c>
      <c r="C548" t="s">
        <v>2812</v>
      </c>
      <c r="D548" s="1">
        <v>44282</v>
      </c>
      <c r="E548">
        <v>12</v>
      </c>
      <c r="F548" t="b">
        <v>1</v>
      </c>
      <c r="G548" t="s">
        <v>4538</v>
      </c>
      <c r="H548" t="s">
        <v>2027</v>
      </c>
      <c r="I548" s="1">
        <f>DATE(YEAR(tbl_Invoices[[#This Row],[Invoice_Date]]), MONTH(tbl_Invoices[[#This Row],[Invoice_Date]]), DAY(tbl_Invoices[[#This Row],[Invoice_Date]]))</f>
        <v>44282</v>
      </c>
      <c r="J548">
        <f>YEAR(tbl_Invoices[[#This Row],[Invoice_Date]])</f>
        <v>2021</v>
      </c>
      <c r="K548" s="1">
        <f>_xlfn.XLOOKUP(tbl_Invoices[[#This Row],[Customer_ID]], tbl_Customers[Customer_ID], tbl_Customers[Cohort_Month])</f>
        <v>44895</v>
      </c>
      <c r="L548" s="1" t="str">
        <f ca="1">_xlfn.XLOOKUP(tbl_Invoices[[#This Row],[Customer_ID]], tbl_Customers[Customer_ID], tbl_Customers[Age_Group])</f>
        <v>35–44</v>
      </c>
      <c r="M548" s="1" t="str">
        <f>_xlfn.XLOOKUP(tbl_Invoices[[#This Row],[Customer_ID]], tbl_Customers[Customer_ID], tbl_Customers[Region])</f>
        <v>East</v>
      </c>
      <c r="N548" s="1" t="str" cm="1">
        <f t="array" ref="N548">_xlfn.IFS(
   _xlfn.SINGLE(tbl_Invoices[Plan_ID])="P1","Basic",
   _xlfn.SINGLE(tbl_Invoices[Plan_ID])="P2","Standard",
   _xlfn.SINGLE(tbl_Invoices[Plan_ID])="P3","Premium"
)</f>
        <v>Basic</v>
      </c>
      <c r="O548" s="2">
        <f>IF(tbl_Invoices[[#This Row],[Revenue_Type]]="Churned",0,1)</f>
        <v>1</v>
      </c>
    </row>
    <row r="549" spans="1:15" x14ac:dyDescent="0.25">
      <c r="A549" t="s">
        <v>9196</v>
      </c>
      <c r="B549" t="s">
        <v>1044</v>
      </c>
      <c r="C549" t="s">
        <v>4312</v>
      </c>
      <c r="D549" s="1">
        <v>44282</v>
      </c>
      <c r="E549">
        <v>55</v>
      </c>
      <c r="F549" t="b">
        <v>1</v>
      </c>
      <c r="G549" t="s">
        <v>4540</v>
      </c>
      <c r="H549" t="s">
        <v>2031</v>
      </c>
      <c r="I549" s="1">
        <f>DATE(YEAR(tbl_Invoices[[#This Row],[Invoice_Date]]), MONTH(tbl_Invoices[[#This Row],[Invoice_Date]]), DAY(tbl_Invoices[[#This Row],[Invoice_Date]]))</f>
        <v>44282</v>
      </c>
      <c r="J549">
        <f>YEAR(tbl_Invoices[[#This Row],[Invoice_Date]])</f>
        <v>2021</v>
      </c>
      <c r="K549" s="1">
        <f>_xlfn.XLOOKUP(tbl_Invoices[[#This Row],[Customer_ID]], tbl_Customers[Customer_ID], tbl_Customers[Cohort_Month])</f>
        <v>44681</v>
      </c>
      <c r="L549" s="1" t="str">
        <f ca="1">_xlfn.XLOOKUP(tbl_Invoices[[#This Row],[Customer_ID]], tbl_Customers[Customer_ID], tbl_Customers[Age_Group])</f>
        <v>45–54</v>
      </c>
      <c r="M549" s="1" t="str">
        <f>_xlfn.XLOOKUP(tbl_Invoices[[#This Row],[Customer_ID]], tbl_Customers[Customer_ID], tbl_Customers[Region])</f>
        <v>South</v>
      </c>
      <c r="N549" s="1" t="str" cm="1">
        <f t="array" ref="N549">_xlfn.IFS(
   _xlfn.SINGLE(tbl_Invoices[Plan_ID])="P1","Basic",
   _xlfn.SINGLE(tbl_Invoices[Plan_ID])="P2","Standard",
   _xlfn.SINGLE(tbl_Invoices[Plan_ID])="P3","Premium"
)</f>
        <v>Premium</v>
      </c>
      <c r="O549" s="2">
        <f>IF(tbl_Invoices[[#This Row],[Revenue_Type]]="Churned",0,1)</f>
        <v>1</v>
      </c>
    </row>
    <row r="550" spans="1:15" x14ac:dyDescent="0.25">
      <c r="A550" t="s">
        <v>5767</v>
      </c>
      <c r="B550" t="s">
        <v>1222</v>
      </c>
      <c r="C550" t="s">
        <v>2439</v>
      </c>
      <c r="D550" s="1">
        <v>44282</v>
      </c>
      <c r="E550">
        <v>55</v>
      </c>
      <c r="F550" t="b">
        <v>1</v>
      </c>
      <c r="G550" t="s">
        <v>4538</v>
      </c>
      <c r="H550" t="s">
        <v>2031</v>
      </c>
      <c r="I550" s="1">
        <f>DATE(YEAR(tbl_Invoices[[#This Row],[Invoice_Date]]), MONTH(tbl_Invoices[[#This Row],[Invoice_Date]]), DAY(tbl_Invoices[[#This Row],[Invoice_Date]]))</f>
        <v>44282</v>
      </c>
      <c r="J550">
        <f>YEAR(tbl_Invoices[[#This Row],[Invoice_Date]])</f>
        <v>2021</v>
      </c>
      <c r="K550" s="1">
        <f>_xlfn.XLOOKUP(tbl_Invoices[[#This Row],[Customer_ID]], tbl_Customers[Customer_ID], tbl_Customers[Cohort_Month])</f>
        <v>44377</v>
      </c>
      <c r="L550" s="1" t="str">
        <f ca="1">_xlfn.XLOOKUP(tbl_Invoices[[#This Row],[Customer_ID]], tbl_Customers[Customer_ID], tbl_Customers[Age_Group])</f>
        <v>25–34</v>
      </c>
      <c r="M550" s="1" t="str">
        <f>_xlfn.XLOOKUP(tbl_Invoices[[#This Row],[Customer_ID]], tbl_Customers[Customer_ID], tbl_Customers[Region])</f>
        <v>International</v>
      </c>
      <c r="N550" s="1" t="str" cm="1">
        <f t="array" ref="N550">_xlfn.IFS(
   _xlfn.SINGLE(tbl_Invoices[Plan_ID])="P1","Basic",
   _xlfn.SINGLE(tbl_Invoices[Plan_ID])="P2","Standard",
   _xlfn.SINGLE(tbl_Invoices[Plan_ID])="P3","Premium"
)</f>
        <v>Premium</v>
      </c>
      <c r="O550" s="2">
        <f>IF(tbl_Invoices[[#This Row],[Revenue_Type]]="Churned",0,1)</f>
        <v>1</v>
      </c>
    </row>
    <row r="551" spans="1:15" x14ac:dyDescent="0.25">
      <c r="A551" t="s">
        <v>7058</v>
      </c>
      <c r="B551" t="s">
        <v>1703</v>
      </c>
      <c r="C551" t="s">
        <v>2878</v>
      </c>
      <c r="D551" s="1">
        <v>44282</v>
      </c>
      <c r="E551">
        <v>55</v>
      </c>
      <c r="F551" t="b">
        <v>1</v>
      </c>
      <c r="G551" t="s">
        <v>4547</v>
      </c>
      <c r="H551" t="s">
        <v>2031</v>
      </c>
      <c r="I551" s="1">
        <f>DATE(YEAR(tbl_Invoices[[#This Row],[Invoice_Date]]), MONTH(tbl_Invoices[[#This Row],[Invoice_Date]]), DAY(tbl_Invoices[[#This Row],[Invoice_Date]]))</f>
        <v>44282</v>
      </c>
      <c r="J551">
        <f>YEAR(tbl_Invoices[[#This Row],[Invoice_Date]])</f>
        <v>2021</v>
      </c>
      <c r="K551" s="1">
        <f>_xlfn.XLOOKUP(tbl_Invoices[[#This Row],[Customer_ID]], tbl_Customers[Customer_ID], tbl_Customers[Cohort_Month])</f>
        <v>44620</v>
      </c>
      <c r="L551" s="1" t="str">
        <f ca="1">_xlfn.XLOOKUP(tbl_Invoices[[#This Row],[Customer_ID]], tbl_Customers[Customer_ID], tbl_Customers[Age_Group])</f>
        <v>25–34</v>
      </c>
      <c r="M551" s="1" t="str">
        <f>_xlfn.XLOOKUP(tbl_Invoices[[#This Row],[Customer_ID]], tbl_Customers[Customer_ID], tbl_Customers[Region])</f>
        <v>Midwest</v>
      </c>
      <c r="N551" s="1" t="str" cm="1">
        <f t="array" ref="N551">_xlfn.IFS(
   _xlfn.SINGLE(tbl_Invoices[Plan_ID])="P1","Basic",
   _xlfn.SINGLE(tbl_Invoices[Plan_ID])="P2","Standard",
   _xlfn.SINGLE(tbl_Invoices[Plan_ID])="P3","Premium"
)</f>
        <v>Premium</v>
      </c>
      <c r="O551" s="2">
        <f>IF(tbl_Invoices[[#This Row],[Revenue_Type]]="Churned",0,1)</f>
        <v>1</v>
      </c>
    </row>
    <row r="552" spans="1:15" x14ac:dyDescent="0.25">
      <c r="A552" t="s">
        <v>8589</v>
      </c>
      <c r="B552" t="s">
        <v>1896</v>
      </c>
      <c r="C552" t="s">
        <v>4472</v>
      </c>
      <c r="D552" s="1">
        <v>44282</v>
      </c>
      <c r="E552">
        <v>12</v>
      </c>
      <c r="F552" t="b">
        <v>1</v>
      </c>
      <c r="G552" t="s">
        <v>4549</v>
      </c>
      <c r="H552" t="s">
        <v>2027</v>
      </c>
      <c r="I552" s="1">
        <f>DATE(YEAR(tbl_Invoices[[#This Row],[Invoice_Date]]), MONTH(tbl_Invoices[[#This Row],[Invoice_Date]]), DAY(tbl_Invoices[[#This Row],[Invoice_Date]]))</f>
        <v>44282</v>
      </c>
      <c r="J552">
        <f>YEAR(tbl_Invoices[[#This Row],[Invoice_Date]])</f>
        <v>2021</v>
      </c>
      <c r="K552" s="1">
        <f>_xlfn.XLOOKUP(tbl_Invoices[[#This Row],[Customer_ID]], tbl_Customers[Customer_ID], tbl_Customers[Cohort_Month])</f>
        <v>44773</v>
      </c>
      <c r="L552" s="1" t="str">
        <f ca="1">_xlfn.XLOOKUP(tbl_Invoices[[#This Row],[Customer_ID]], tbl_Customers[Customer_ID], tbl_Customers[Age_Group])</f>
        <v>45–54</v>
      </c>
      <c r="M552" s="1" t="str">
        <f>_xlfn.XLOOKUP(tbl_Invoices[[#This Row],[Customer_ID]], tbl_Customers[Customer_ID], tbl_Customers[Region])</f>
        <v>West</v>
      </c>
      <c r="N552" s="1" t="str" cm="1">
        <f t="array" ref="N552">_xlfn.IFS(
   _xlfn.SINGLE(tbl_Invoices[Plan_ID])="P1","Basic",
   _xlfn.SINGLE(tbl_Invoices[Plan_ID])="P2","Standard",
   _xlfn.SINGLE(tbl_Invoices[Plan_ID])="P3","Premium"
)</f>
        <v>Basic</v>
      </c>
      <c r="O552" s="2">
        <f>IF(tbl_Invoices[[#This Row],[Revenue_Type]]="Churned",0,1)</f>
        <v>1</v>
      </c>
    </row>
    <row r="553" spans="1:15" x14ac:dyDescent="0.25">
      <c r="A553" t="s">
        <v>8667</v>
      </c>
      <c r="B553" t="s">
        <v>56</v>
      </c>
      <c r="C553" t="s">
        <v>4276</v>
      </c>
      <c r="D553" s="1">
        <v>44283</v>
      </c>
      <c r="E553">
        <v>12</v>
      </c>
      <c r="F553" t="b">
        <v>1</v>
      </c>
      <c r="G553" t="s">
        <v>4540</v>
      </c>
      <c r="H553" t="s">
        <v>2027</v>
      </c>
      <c r="I553" s="1">
        <f>DATE(YEAR(tbl_Invoices[[#This Row],[Invoice_Date]]), MONTH(tbl_Invoices[[#This Row],[Invoice_Date]]), DAY(tbl_Invoices[[#This Row],[Invoice_Date]]))</f>
        <v>44283</v>
      </c>
      <c r="J553">
        <f>YEAR(tbl_Invoices[[#This Row],[Invoice_Date]])</f>
        <v>2021</v>
      </c>
      <c r="K553" s="1">
        <f>_xlfn.XLOOKUP(tbl_Invoices[[#This Row],[Customer_ID]], tbl_Customers[Customer_ID], tbl_Customers[Cohort_Month])</f>
        <v>44227</v>
      </c>
      <c r="L553" s="1" t="str">
        <f ca="1">_xlfn.XLOOKUP(tbl_Invoices[[#This Row],[Customer_ID]], tbl_Customers[Customer_ID], tbl_Customers[Age_Group])</f>
        <v>55+</v>
      </c>
      <c r="M553" s="1" t="str">
        <f>_xlfn.XLOOKUP(tbl_Invoices[[#This Row],[Customer_ID]], tbl_Customers[Customer_ID], tbl_Customers[Region])</f>
        <v>East</v>
      </c>
      <c r="N553" s="1" t="str" cm="1">
        <f t="array" ref="N553">_xlfn.IFS(
   _xlfn.SINGLE(tbl_Invoices[Plan_ID])="P1","Basic",
   _xlfn.SINGLE(tbl_Invoices[Plan_ID])="P2","Standard",
   _xlfn.SINGLE(tbl_Invoices[Plan_ID])="P3","Premium"
)</f>
        <v>Basic</v>
      </c>
      <c r="O553" s="2">
        <f>IF(tbl_Invoices[[#This Row],[Revenue_Type]]="Churned",0,1)</f>
        <v>1</v>
      </c>
    </row>
    <row r="554" spans="1:15" x14ac:dyDescent="0.25">
      <c r="A554" t="s">
        <v>5390</v>
      </c>
      <c r="B554" t="s">
        <v>309</v>
      </c>
      <c r="C554" t="s">
        <v>3555</v>
      </c>
      <c r="D554" s="1">
        <v>44283</v>
      </c>
      <c r="E554">
        <v>55</v>
      </c>
      <c r="F554" t="b">
        <v>1</v>
      </c>
      <c r="G554" t="s">
        <v>4547</v>
      </c>
      <c r="H554" t="s">
        <v>2031</v>
      </c>
      <c r="I554" s="1">
        <f>DATE(YEAR(tbl_Invoices[[#This Row],[Invoice_Date]]), MONTH(tbl_Invoices[[#This Row],[Invoice_Date]]), DAY(tbl_Invoices[[#This Row],[Invoice_Date]]))</f>
        <v>44283</v>
      </c>
      <c r="J554">
        <f>YEAR(tbl_Invoices[[#This Row],[Invoice_Date]])</f>
        <v>2021</v>
      </c>
      <c r="K554" s="1">
        <f>_xlfn.XLOOKUP(tbl_Invoices[[#This Row],[Customer_ID]], tbl_Customers[Customer_ID], tbl_Customers[Cohort_Month])</f>
        <v>44286</v>
      </c>
      <c r="L554" s="1" t="str">
        <f ca="1">_xlfn.XLOOKUP(tbl_Invoices[[#This Row],[Customer_ID]], tbl_Customers[Customer_ID], tbl_Customers[Age_Group])</f>
        <v>25–34</v>
      </c>
      <c r="M554" s="1" t="str">
        <f>_xlfn.XLOOKUP(tbl_Invoices[[#This Row],[Customer_ID]], tbl_Customers[Customer_ID], tbl_Customers[Region])</f>
        <v>Midwest</v>
      </c>
      <c r="N554" s="1" t="str" cm="1">
        <f t="array" ref="N554">_xlfn.IFS(
   _xlfn.SINGLE(tbl_Invoices[Plan_ID])="P1","Basic",
   _xlfn.SINGLE(tbl_Invoices[Plan_ID])="P2","Standard",
   _xlfn.SINGLE(tbl_Invoices[Plan_ID])="P3","Premium"
)</f>
        <v>Premium</v>
      </c>
      <c r="O554" s="2">
        <f>IF(tbl_Invoices[[#This Row],[Revenue_Type]]="Churned",0,1)</f>
        <v>1</v>
      </c>
    </row>
    <row r="555" spans="1:15" x14ac:dyDescent="0.25">
      <c r="A555" t="s">
        <v>10355</v>
      </c>
      <c r="B555" t="s">
        <v>675</v>
      </c>
      <c r="C555" t="s">
        <v>4526</v>
      </c>
      <c r="D555" s="1">
        <v>44283</v>
      </c>
      <c r="E555">
        <v>55</v>
      </c>
      <c r="F555" t="b">
        <v>1</v>
      </c>
      <c r="G555" t="s">
        <v>4547</v>
      </c>
      <c r="H555" t="s">
        <v>2031</v>
      </c>
      <c r="I555" s="1">
        <f>DATE(YEAR(tbl_Invoices[[#This Row],[Invoice_Date]]), MONTH(tbl_Invoices[[#This Row],[Invoice_Date]]), DAY(tbl_Invoices[[#This Row],[Invoice_Date]]))</f>
        <v>44283</v>
      </c>
      <c r="J555">
        <f>YEAR(tbl_Invoices[[#This Row],[Invoice_Date]])</f>
        <v>2021</v>
      </c>
      <c r="K555" s="1">
        <f>_xlfn.XLOOKUP(tbl_Invoices[[#This Row],[Customer_ID]], tbl_Customers[Customer_ID], tbl_Customers[Cohort_Month])</f>
        <v>44286</v>
      </c>
      <c r="L555" s="1" t="str">
        <f ca="1">_xlfn.XLOOKUP(tbl_Invoices[[#This Row],[Customer_ID]], tbl_Customers[Customer_ID], tbl_Customers[Age_Group])</f>
        <v>45–54</v>
      </c>
      <c r="M555" s="1" t="str">
        <f>_xlfn.XLOOKUP(tbl_Invoices[[#This Row],[Customer_ID]], tbl_Customers[Customer_ID], tbl_Customers[Region])</f>
        <v>Midwest</v>
      </c>
      <c r="N555" s="1" t="str" cm="1">
        <f t="array" ref="N555">_xlfn.IFS(
   _xlfn.SINGLE(tbl_Invoices[Plan_ID])="P1","Basic",
   _xlfn.SINGLE(tbl_Invoices[Plan_ID])="P2","Standard",
   _xlfn.SINGLE(tbl_Invoices[Plan_ID])="P3","Premium"
)</f>
        <v>Premium</v>
      </c>
      <c r="O555" s="2">
        <f>IF(tbl_Invoices[[#This Row],[Revenue_Type]]="Churned",0,1)</f>
        <v>1</v>
      </c>
    </row>
    <row r="556" spans="1:15" x14ac:dyDescent="0.25">
      <c r="A556" t="s">
        <v>6387</v>
      </c>
      <c r="B556" t="s">
        <v>958</v>
      </c>
      <c r="C556" t="s">
        <v>3928</v>
      </c>
      <c r="D556" s="1">
        <v>44283</v>
      </c>
      <c r="E556">
        <v>25</v>
      </c>
      <c r="F556" t="b">
        <v>1</v>
      </c>
      <c r="G556" t="s">
        <v>4549</v>
      </c>
      <c r="H556" t="s">
        <v>2034</v>
      </c>
      <c r="I556" s="1">
        <f>DATE(YEAR(tbl_Invoices[[#This Row],[Invoice_Date]]), MONTH(tbl_Invoices[[#This Row],[Invoice_Date]]), DAY(tbl_Invoices[[#This Row],[Invoice_Date]]))</f>
        <v>44283</v>
      </c>
      <c r="J556">
        <f>YEAR(tbl_Invoices[[#This Row],[Invoice_Date]])</f>
        <v>2021</v>
      </c>
      <c r="K556" s="1">
        <f>_xlfn.XLOOKUP(tbl_Invoices[[#This Row],[Customer_ID]], tbl_Customers[Customer_ID], tbl_Customers[Cohort_Month])</f>
        <v>44985</v>
      </c>
      <c r="L556" s="1" t="str">
        <f ca="1">_xlfn.XLOOKUP(tbl_Invoices[[#This Row],[Customer_ID]], tbl_Customers[Customer_ID], tbl_Customers[Age_Group])</f>
        <v>25–34</v>
      </c>
      <c r="M556" s="1" t="str">
        <f>_xlfn.XLOOKUP(tbl_Invoices[[#This Row],[Customer_ID]], tbl_Customers[Customer_ID], tbl_Customers[Region])</f>
        <v>West</v>
      </c>
      <c r="N556" s="1" t="str" cm="1">
        <f t="array" ref="N556">_xlfn.IFS(
   _xlfn.SINGLE(tbl_Invoices[Plan_ID])="P1","Basic",
   _xlfn.SINGLE(tbl_Invoices[Plan_ID])="P2","Standard",
   _xlfn.SINGLE(tbl_Invoices[Plan_ID])="P3","Premium"
)</f>
        <v>Standard</v>
      </c>
      <c r="O556" s="2">
        <f>IF(tbl_Invoices[[#This Row],[Revenue_Type]]="Churned",0,1)</f>
        <v>1</v>
      </c>
    </row>
    <row r="557" spans="1:15" x14ac:dyDescent="0.25">
      <c r="A557" t="s">
        <v>7994</v>
      </c>
      <c r="B557" t="s">
        <v>1191</v>
      </c>
      <c r="C557" t="s">
        <v>2083</v>
      </c>
      <c r="D557" s="1">
        <v>44283</v>
      </c>
      <c r="E557">
        <v>12</v>
      </c>
      <c r="F557" t="b">
        <v>1</v>
      </c>
      <c r="G557" t="s">
        <v>4540</v>
      </c>
      <c r="H557" t="s">
        <v>2027</v>
      </c>
      <c r="I557" s="1">
        <f>DATE(YEAR(tbl_Invoices[[#This Row],[Invoice_Date]]), MONTH(tbl_Invoices[[#This Row],[Invoice_Date]]), DAY(tbl_Invoices[[#This Row],[Invoice_Date]]))</f>
        <v>44283</v>
      </c>
      <c r="J557">
        <f>YEAR(tbl_Invoices[[#This Row],[Invoice_Date]])</f>
        <v>2021</v>
      </c>
      <c r="K557" s="1">
        <f>_xlfn.XLOOKUP(tbl_Invoices[[#This Row],[Customer_ID]], tbl_Customers[Customer_ID], tbl_Customers[Cohort_Month])</f>
        <v>44651</v>
      </c>
      <c r="L557" s="1" t="str">
        <f ca="1">_xlfn.XLOOKUP(tbl_Invoices[[#This Row],[Customer_ID]], tbl_Customers[Customer_ID], tbl_Customers[Age_Group])</f>
        <v>35–44</v>
      </c>
      <c r="M557" s="1" t="str">
        <f>_xlfn.XLOOKUP(tbl_Invoices[[#This Row],[Customer_ID]], tbl_Customers[Customer_ID], tbl_Customers[Region])</f>
        <v>Midwest</v>
      </c>
      <c r="N557" s="1" t="str" cm="1">
        <f t="array" ref="N557">_xlfn.IFS(
   _xlfn.SINGLE(tbl_Invoices[Plan_ID])="P1","Basic",
   _xlfn.SINGLE(tbl_Invoices[Plan_ID])="P2","Standard",
   _xlfn.SINGLE(tbl_Invoices[Plan_ID])="P3","Premium"
)</f>
        <v>Basic</v>
      </c>
      <c r="O557" s="2">
        <f>IF(tbl_Invoices[[#This Row],[Revenue_Type]]="Churned",0,1)</f>
        <v>1</v>
      </c>
    </row>
    <row r="558" spans="1:15" x14ac:dyDescent="0.25">
      <c r="A558" t="s">
        <v>9965</v>
      </c>
      <c r="B558" t="s">
        <v>1799</v>
      </c>
      <c r="C558" t="s">
        <v>3392</v>
      </c>
      <c r="D558" s="1">
        <v>44283</v>
      </c>
      <c r="E558">
        <v>55</v>
      </c>
      <c r="F558" t="b">
        <v>1</v>
      </c>
      <c r="G558" t="s">
        <v>4549</v>
      </c>
      <c r="H558" t="s">
        <v>2031</v>
      </c>
      <c r="I558" s="1">
        <f>DATE(YEAR(tbl_Invoices[[#This Row],[Invoice_Date]]), MONTH(tbl_Invoices[[#This Row],[Invoice_Date]]), DAY(tbl_Invoices[[#This Row],[Invoice_Date]]))</f>
        <v>44283</v>
      </c>
      <c r="J558">
        <f>YEAR(tbl_Invoices[[#This Row],[Invoice_Date]])</f>
        <v>2021</v>
      </c>
      <c r="K558" s="1">
        <f>_xlfn.XLOOKUP(tbl_Invoices[[#This Row],[Customer_ID]], tbl_Customers[Customer_ID], tbl_Customers[Cohort_Month])</f>
        <v>44255</v>
      </c>
      <c r="L558" s="1" t="str">
        <f ca="1">_xlfn.XLOOKUP(tbl_Invoices[[#This Row],[Customer_ID]], tbl_Customers[Customer_ID], tbl_Customers[Age_Group])</f>
        <v>35–44</v>
      </c>
      <c r="M558" s="1" t="str">
        <f>_xlfn.XLOOKUP(tbl_Invoices[[#This Row],[Customer_ID]], tbl_Customers[Customer_ID], tbl_Customers[Region])</f>
        <v>West</v>
      </c>
      <c r="N558" s="1" t="str" cm="1">
        <f t="array" ref="N558">_xlfn.IFS(
   _xlfn.SINGLE(tbl_Invoices[Plan_ID])="P1","Basic",
   _xlfn.SINGLE(tbl_Invoices[Plan_ID])="P2","Standard",
   _xlfn.SINGLE(tbl_Invoices[Plan_ID])="P3","Premium"
)</f>
        <v>Premium</v>
      </c>
      <c r="O558" s="2">
        <f>IF(tbl_Invoices[[#This Row],[Revenue_Type]]="Churned",0,1)</f>
        <v>1</v>
      </c>
    </row>
    <row r="559" spans="1:15" x14ac:dyDescent="0.25">
      <c r="A559" t="s">
        <v>7771</v>
      </c>
      <c r="B559" t="s">
        <v>1834</v>
      </c>
      <c r="C559" t="s">
        <v>3094</v>
      </c>
      <c r="D559" s="1">
        <v>44283</v>
      </c>
      <c r="E559">
        <v>55</v>
      </c>
      <c r="F559" t="b">
        <v>1</v>
      </c>
      <c r="G559" t="s">
        <v>4538</v>
      </c>
      <c r="H559" t="s">
        <v>2031</v>
      </c>
      <c r="I559" s="1">
        <f>DATE(YEAR(tbl_Invoices[[#This Row],[Invoice_Date]]), MONTH(tbl_Invoices[[#This Row],[Invoice_Date]]), DAY(tbl_Invoices[[#This Row],[Invoice_Date]]))</f>
        <v>44283</v>
      </c>
      <c r="J559">
        <f>YEAR(tbl_Invoices[[#This Row],[Invoice_Date]])</f>
        <v>2021</v>
      </c>
      <c r="K559" s="1">
        <f>_xlfn.XLOOKUP(tbl_Invoices[[#This Row],[Customer_ID]], tbl_Customers[Customer_ID], tbl_Customers[Cohort_Month])</f>
        <v>44227</v>
      </c>
      <c r="L559" s="1" t="str">
        <f ca="1">_xlfn.XLOOKUP(tbl_Invoices[[#This Row],[Customer_ID]], tbl_Customers[Customer_ID], tbl_Customers[Age_Group])</f>
        <v>55+</v>
      </c>
      <c r="M559" s="1" t="str">
        <f>_xlfn.XLOOKUP(tbl_Invoices[[#This Row],[Customer_ID]], tbl_Customers[Customer_ID], tbl_Customers[Region])</f>
        <v>International</v>
      </c>
      <c r="N559" s="1" t="str" cm="1">
        <f t="array" ref="N559">_xlfn.IFS(
   _xlfn.SINGLE(tbl_Invoices[Plan_ID])="P1","Basic",
   _xlfn.SINGLE(tbl_Invoices[Plan_ID])="P2","Standard",
   _xlfn.SINGLE(tbl_Invoices[Plan_ID])="P3","Premium"
)</f>
        <v>Premium</v>
      </c>
      <c r="O559" s="2">
        <f>IF(tbl_Invoices[[#This Row],[Revenue_Type]]="Churned",0,1)</f>
        <v>1</v>
      </c>
    </row>
    <row r="560" spans="1:15" x14ac:dyDescent="0.25">
      <c r="A560" t="s">
        <v>4558</v>
      </c>
      <c r="B560" t="s">
        <v>1849</v>
      </c>
      <c r="C560" t="s">
        <v>3296</v>
      </c>
      <c r="D560" s="1">
        <v>44283</v>
      </c>
      <c r="E560">
        <v>25</v>
      </c>
      <c r="F560" t="b">
        <v>1</v>
      </c>
      <c r="G560" t="s">
        <v>4547</v>
      </c>
      <c r="H560" t="s">
        <v>2034</v>
      </c>
      <c r="I560" s="1">
        <f>DATE(YEAR(tbl_Invoices[[#This Row],[Invoice_Date]]), MONTH(tbl_Invoices[[#This Row],[Invoice_Date]]), DAY(tbl_Invoices[[#This Row],[Invoice_Date]]))</f>
        <v>44283</v>
      </c>
      <c r="J560">
        <f>YEAR(tbl_Invoices[[#This Row],[Invoice_Date]])</f>
        <v>2021</v>
      </c>
      <c r="K560" s="1">
        <f>_xlfn.XLOOKUP(tbl_Invoices[[#This Row],[Customer_ID]], tbl_Customers[Customer_ID], tbl_Customers[Cohort_Month])</f>
        <v>44651</v>
      </c>
      <c r="L560" s="1" t="str">
        <f ca="1">_xlfn.XLOOKUP(tbl_Invoices[[#This Row],[Customer_ID]], tbl_Customers[Customer_ID], tbl_Customers[Age_Group])</f>
        <v>18–24</v>
      </c>
      <c r="M560" s="1" t="str">
        <f>_xlfn.XLOOKUP(tbl_Invoices[[#This Row],[Customer_ID]], tbl_Customers[Customer_ID], tbl_Customers[Region])</f>
        <v>West</v>
      </c>
      <c r="N560" s="1" t="str" cm="1">
        <f t="array" ref="N560">_xlfn.IFS(
   _xlfn.SINGLE(tbl_Invoices[Plan_ID])="P1","Basic",
   _xlfn.SINGLE(tbl_Invoices[Plan_ID])="P2","Standard",
   _xlfn.SINGLE(tbl_Invoices[Plan_ID])="P3","Premium"
)</f>
        <v>Standard</v>
      </c>
      <c r="O560" s="2">
        <f>IF(tbl_Invoices[[#This Row],[Revenue_Type]]="Churned",0,1)</f>
        <v>1</v>
      </c>
    </row>
    <row r="561" spans="1:15" x14ac:dyDescent="0.25">
      <c r="A561" t="s">
        <v>5330</v>
      </c>
      <c r="B561" t="s">
        <v>1883</v>
      </c>
      <c r="C561" t="s">
        <v>3584</v>
      </c>
      <c r="D561" s="1">
        <v>44283</v>
      </c>
      <c r="E561">
        <v>12</v>
      </c>
      <c r="F561" t="b">
        <v>1</v>
      </c>
      <c r="G561" t="s">
        <v>4540</v>
      </c>
      <c r="H561" t="s">
        <v>2027</v>
      </c>
      <c r="I561" s="1">
        <f>DATE(YEAR(tbl_Invoices[[#This Row],[Invoice_Date]]), MONTH(tbl_Invoices[[#This Row],[Invoice_Date]]), DAY(tbl_Invoices[[#This Row],[Invoice_Date]]))</f>
        <v>44283</v>
      </c>
      <c r="J561">
        <f>YEAR(tbl_Invoices[[#This Row],[Invoice_Date]])</f>
        <v>2021</v>
      </c>
      <c r="K561" s="1">
        <f>_xlfn.XLOOKUP(tbl_Invoices[[#This Row],[Customer_ID]], tbl_Customers[Customer_ID], tbl_Customers[Cohort_Month])</f>
        <v>44926</v>
      </c>
      <c r="L561" s="1" t="str">
        <f ca="1">_xlfn.XLOOKUP(tbl_Invoices[[#This Row],[Customer_ID]], tbl_Customers[Customer_ID], tbl_Customers[Age_Group])</f>
        <v>45–54</v>
      </c>
      <c r="M561" s="1" t="str">
        <f>_xlfn.XLOOKUP(tbl_Invoices[[#This Row],[Customer_ID]], tbl_Customers[Customer_ID], tbl_Customers[Region])</f>
        <v>West</v>
      </c>
      <c r="N561" s="1" t="str" cm="1">
        <f t="array" ref="N561">_xlfn.IFS(
   _xlfn.SINGLE(tbl_Invoices[Plan_ID])="P1","Basic",
   _xlfn.SINGLE(tbl_Invoices[Plan_ID])="P2","Standard",
   _xlfn.SINGLE(tbl_Invoices[Plan_ID])="P3","Premium"
)</f>
        <v>Basic</v>
      </c>
      <c r="O561" s="2">
        <f>IF(tbl_Invoices[[#This Row],[Revenue_Type]]="Churned",0,1)</f>
        <v>1</v>
      </c>
    </row>
    <row r="562" spans="1:15" x14ac:dyDescent="0.25">
      <c r="A562" t="s">
        <v>8107</v>
      </c>
      <c r="B562" t="s">
        <v>1912</v>
      </c>
      <c r="C562" t="s">
        <v>2441</v>
      </c>
      <c r="D562" s="1">
        <v>44283</v>
      </c>
      <c r="E562">
        <v>55</v>
      </c>
      <c r="F562" t="b">
        <v>1</v>
      </c>
      <c r="G562" t="s">
        <v>4549</v>
      </c>
      <c r="H562" t="s">
        <v>2031</v>
      </c>
      <c r="I562" s="1">
        <f>DATE(YEAR(tbl_Invoices[[#This Row],[Invoice_Date]]), MONTH(tbl_Invoices[[#This Row],[Invoice_Date]]), DAY(tbl_Invoices[[#This Row],[Invoice_Date]]))</f>
        <v>44283</v>
      </c>
      <c r="J562">
        <f>YEAR(tbl_Invoices[[#This Row],[Invoice_Date]])</f>
        <v>2021</v>
      </c>
      <c r="K562" s="1">
        <f>_xlfn.XLOOKUP(tbl_Invoices[[#This Row],[Customer_ID]], tbl_Customers[Customer_ID], tbl_Customers[Cohort_Month])</f>
        <v>44895</v>
      </c>
      <c r="L562" s="1" t="str">
        <f ca="1">_xlfn.XLOOKUP(tbl_Invoices[[#This Row],[Customer_ID]], tbl_Customers[Customer_ID], tbl_Customers[Age_Group])</f>
        <v>45–54</v>
      </c>
      <c r="M562" s="1" t="str">
        <f>_xlfn.XLOOKUP(tbl_Invoices[[#This Row],[Customer_ID]], tbl_Customers[Customer_ID], tbl_Customers[Region])</f>
        <v>South</v>
      </c>
      <c r="N562" s="1" t="str" cm="1">
        <f t="array" ref="N562">_xlfn.IFS(
   _xlfn.SINGLE(tbl_Invoices[Plan_ID])="P1","Basic",
   _xlfn.SINGLE(tbl_Invoices[Plan_ID])="P2","Standard",
   _xlfn.SINGLE(tbl_Invoices[Plan_ID])="P3","Premium"
)</f>
        <v>Premium</v>
      </c>
      <c r="O562" s="2">
        <f>IF(tbl_Invoices[[#This Row],[Revenue_Type]]="Churned",0,1)</f>
        <v>1</v>
      </c>
    </row>
    <row r="563" spans="1:15" x14ac:dyDescent="0.25">
      <c r="A563" t="s">
        <v>5671</v>
      </c>
      <c r="B563" t="s">
        <v>1928</v>
      </c>
      <c r="C563" t="s">
        <v>4514</v>
      </c>
      <c r="D563" s="1">
        <v>44283</v>
      </c>
      <c r="E563">
        <v>55</v>
      </c>
      <c r="F563" t="b">
        <v>1</v>
      </c>
      <c r="G563" t="s">
        <v>4540</v>
      </c>
      <c r="H563" t="s">
        <v>2031</v>
      </c>
      <c r="I563" s="1">
        <f>DATE(YEAR(tbl_Invoices[[#This Row],[Invoice_Date]]), MONTH(tbl_Invoices[[#This Row],[Invoice_Date]]), DAY(tbl_Invoices[[#This Row],[Invoice_Date]]))</f>
        <v>44283</v>
      </c>
      <c r="J563">
        <f>YEAR(tbl_Invoices[[#This Row],[Invoice_Date]])</f>
        <v>2021</v>
      </c>
      <c r="K563" s="1">
        <f>_xlfn.XLOOKUP(tbl_Invoices[[#This Row],[Customer_ID]], tbl_Customers[Customer_ID], tbl_Customers[Cohort_Month])</f>
        <v>44651</v>
      </c>
      <c r="L563" s="1" t="str">
        <f ca="1">_xlfn.XLOOKUP(tbl_Invoices[[#This Row],[Customer_ID]], tbl_Customers[Customer_ID], tbl_Customers[Age_Group])</f>
        <v>25–34</v>
      </c>
      <c r="M563" s="1" t="str">
        <f>_xlfn.XLOOKUP(tbl_Invoices[[#This Row],[Customer_ID]], tbl_Customers[Customer_ID], tbl_Customers[Region])</f>
        <v>Midwest</v>
      </c>
      <c r="N563" s="1" t="str" cm="1">
        <f t="array" ref="N563">_xlfn.IFS(
   _xlfn.SINGLE(tbl_Invoices[Plan_ID])="P1","Basic",
   _xlfn.SINGLE(tbl_Invoices[Plan_ID])="P2","Standard",
   _xlfn.SINGLE(tbl_Invoices[Plan_ID])="P3","Premium"
)</f>
        <v>Premium</v>
      </c>
      <c r="O563" s="2">
        <f>IF(tbl_Invoices[[#This Row],[Revenue_Type]]="Churned",0,1)</f>
        <v>1</v>
      </c>
    </row>
    <row r="564" spans="1:15" x14ac:dyDescent="0.25">
      <c r="A564" t="s">
        <v>6390</v>
      </c>
      <c r="B564" t="s">
        <v>1946</v>
      </c>
      <c r="C564" t="s">
        <v>2567</v>
      </c>
      <c r="D564" s="1">
        <v>44283</v>
      </c>
      <c r="E564">
        <v>12</v>
      </c>
      <c r="F564" t="b">
        <v>1</v>
      </c>
      <c r="G564" t="s">
        <v>4538</v>
      </c>
      <c r="H564" t="s">
        <v>2027</v>
      </c>
      <c r="I564" s="1">
        <f>DATE(YEAR(tbl_Invoices[[#This Row],[Invoice_Date]]), MONTH(tbl_Invoices[[#This Row],[Invoice_Date]]), DAY(tbl_Invoices[[#This Row],[Invoice_Date]]))</f>
        <v>44283</v>
      </c>
      <c r="J564">
        <f>YEAR(tbl_Invoices[[#This Row],[Invoice_Date]])</f>
        <v>2021</v>
      </c>
      <c r="K564" s="1">
        <f>_xlfn.XLOOKUP(tbl_Invoices[[#This Row],[Customer_ID]], tbl_Customers[Customer_ID], tbl_Customers[Cohort_Month])</f>
        <v>44316</v>
      </c>
      <c r="L564" s="1" t="str">
        <f ca="1">_xlfn.XLOOKUP(tbl_Invoices[[#This Row],[Customer_ID]], tbl_Customers[Customer_ID], tbl_Customers[Age_Group])</f>
        <v>55+</v>
      </c>
      <c r="M564" s="1" t="str">
        <f>_xlfn.XLOOKUP(tbl_Invoices[[#This Row],[Customer_ID]], tbl_Customers[Customer_ID], tbl_Customers[Region])</f>
        <v>West</v>
      </c>
      <c r="N564" s="1" t="str" cm="1">
        <f t="array" ref="N564">_xlfn.IFS(
   _xlfn.SINGLE(tbl_Invoices[Plan_ID])="P1","Basic",
   _xlfn.SINGLE(tbl_Invoices[Plan_ID])="P2","Standard",
   _xlfn.SINGLE(tbl_Invoices[Plan_ID])="P3","Premium"
)</f>
        <v>Basic</v>
      </c>
      <c r="O564" s="2">
        <f>IF(tbl_Invoices[[#This Row],[Revenue_Type]]="Churned",0,1)</f>
        <v>1</v>
      </c>
    </row>
    <row r="565" spans="1:15" x14ac:dyDescent="0.25">
      <c r="A565" t="s">
        <v>7256</v>
      </c>
      <c r="B565" t="s">
        <v>90</v>
      </c>
      <c r="C565" t="s">
        <v>4454</v>
      </c>
      <c r="D565" s="1">
        <v>44284</v>
      </c>
      <c r="E565">
        <v>25</v>
      </c>
      <c r="F565" t="b">
        <v>1</v>
      </c>
      <c r="G565" t="s">
        <v>4538</v>
      </c>
      <c r="H565" t="s">
        <v>2034</v>
      </c>
      <c r="I565" s="1">
        <f>DATE(YEAR(tbl_Invoices[[#This Row],[Invoice_Date]]), MONTH(tbl_Invoices[[#This Row],[Invoice_Date]]), DAY(tbl_Invoices[[#This Row],[Invoice_Date]]))</f>
        <v>44284</v>
      </c>
      <c r="J565">
        <f>YEAR(tbl_Invoices[[#This Row],[Invoice_Date]])</f>
        <v>2021</v>
      </c>
      <c r="K565" s="1">
        <f>_xlfn.XLOOKUP(tbl_Invoices[[#This Row],[Customer_ID]], tbl_Customers[Customer_ID], tbl_Customers[Cohort_Month])</f>
        <v>45107</v>
      </c>
      <c r="L565" s="1" t="str">
        <f ca="1">_xlfn.XLOOKUP(tbl_Invoices[[#This Row],[Customer_ID]], tbl_Customers[Customer_ID], tbl_Customers[Age_Group])</f>
        <v>35–44</v>
      </c>
      <c r="M565" s="1" t="str">
        <f>_xlfn.XLOOKUP(tbl_Invoices[[#This Row],[Customer_ID]], tbl_Customers[Customer_ID], tbl_Customers[Region])</f>
        <v>Midwest</v>
      </c>
      <c r="N565" s="1" t="str" cm="1">
        <f t="array" ref="N565">_xlfn.IFS(
   _xlfn.SINGLE(tbl_Invoices[Plan_ID])="P1","Basic",
   _xlfn.SINGLE(tbl_Invoices[Plan_ID])="P2","Standard",
   _xlfn.SINGLE(tbl_Invoices[Plan_ID])="P3","Premium"
)</f>
        <v>Standard</v>
      </c>
      <c r="O565" s="2">
        <f>IF(tbl_Invoices[[#This Row],[Revenue_Type]]="Churned",0,1)</f>
        <v>1</v>
      </c>
    </row>
    <row r="566" spans="1:15" x14ac:dyDescent="0.25">
      <c r="A566" t="s">
        <v>6500</v>
      </c>
      <c r="B566" t="s">
        <v>127</v>
      </c>
      <c r="C566" t="s">
        <v>3965</v>
      </c>
      <c r="D566" s="1">
        <v>44284</v>
      </c>
      <c r="E566">
        <v>12</v>
      </c>
      <c r="F566" t="b">
        <v>1</v>
      </c>
      <c r="G566" t="s">
        <v>4545</v>
      </c>
      <c r="H566" t="s">
        <v>2027</v>
      </c>
      <c r="I566" s="1">
        <f>DATE(YEAR(tbl_Invoices[[#This Row],[Invoice_Date]]), MONTH(tbl_Invoices[[#This Row],[Invoice_Date]]), DAY(tbl_Invoices[[#This Row],[Invoice_Date]]))</f>
        <v>44284</v>
      </c>
      <c r="J566">
        <f>YEAR(tbl_Invoices[[#This Row],[Invoice_Date]])</f>
        <v>2021</v>
      </c>
      <c r="K566" s="1">
        <f>_xlfn.XLOOKUP(tbl_Invoices[[#This Row],[Customer_ID]], tbl_Customers[Customer_ID], tbl_Customers[Cohort_Month])</f>
        <v>44469</v>
      </c>
      <c r="L566" s="1" t="str">
        <f ca="1">_xlfn.XLOOKUP(tbl_Invoices[[#This Row],[Customer_ID]], tbl_Customers[Customer_ID], tbl_Customers[Age_Group])</f>
        <v>55+</v>
      </c>
      <c r="M566" s="1" t="str">
        <f>_xlfn.XLOOKUP(tbl_Invoices[[#This Row],[Customer_ID]], tbl_Customers[Customer_ID], tbl_Customers[Region])</f>
        <v>East</v>
      </c>
      <c r="N566" s="1" t="str" cm="1">
        <f t="array" ref="N566">_xlfn.IFS(
   _xlfn.SINGLE(tbl_Invoices[Plan_ID])="P1","Basic",
   _xlfn.SINGLE(tbl_Invoices[Plan_ID])="P2","Standard",
   _xlfn.SINGLE(tbl_Invoices[Plan_ID])="P3","Premium"
)</f>
        <v>Basic</v>
      </c>
      <c r="O566" s="2">
        <f>IF(tbl_Invoices[[#This Row],[Revenue_Type]]="Churned",0,1)</f>
        <v>0</v>
      </c>
    </row>
    <row r="567" spans="1:15" x14ac:dyDescent="0.25">
      <c r="A567" t="s">
        <v>9143</v>
      </c>
      <c r="B567" t="s">
        <v>141</v>
      </c>
      <c r="C567" t="s">
        <v>4085</v>
      </c>
      <c r="D567" s="1">
        <v>44284</v>
      </c>
      <c r="E567">
        <v>25</v>
      </c>
      <c r="F567" t="b">
        <v>1</v>
      </c>
      <c r="G567" t="s">
        <v>4540</v>
      </c>
      <c r="H567" t="s">
        <v>2034</v>
      </c>
      <c r="I567" s="1">
        <f>DATE(YEAR(tbl_Invoices[[#This Row],[Invoice_Date]]), MONTH(tbl_Invoices[[#This Row],[Invoice_Date]]), DAY(tbl_Invoices[[#This Row],[Invoice_Date]]))</f>
        <v>44284</v>
      </c>
      <c r="J567">
        <f>YEAR(tbl_Invoices[[#This Row],[Invoice_Date]])</f>
        <v>2021</v>
      </c>
      <c r="K567" s="1">
        <f>_xlfn.XLOOKUP(tbl_Invoices[[#This Row],[Customer_ID]], tbl_Customers[Customer_ID], tbl_Customers[Cohort_Month])</f>
        <v>44255</v>
      </c>
      <c r="L567" s="1" t="str">
        <f ca="1">_xlfn.XLOOKUP(tbl_Invoices[[#This Row],[Customer_ID]], tbl_Customers[Customer_ID], tbl_Customers[Age_Group])</f>
        <v>35–44</v>
      </c>
      <c r="M567" s="1" t="str">
        <f>_xlfn.XLOOKUP(tbl_Invoices[[#This Row],[Customer_ID]], tbl_Customers[Customer_ID], tbl_Customers[Region])</f>
        <v>South</v>
      </c>
      <c r="N567" s="1" t="str" cm="1">
        <f t="array" ref="N567">_xlfn.IFS(
   _xlfn.SINGLE(tbl_Invoices[Plan_ID])="P1","Basic",
   _xlfn.SINGLE(tbl_Invoices[Plan_ID])="P2","Standard",
   _xlfn.SINGLE(tbl_Invoices[Plan_ID])="P3","Premium"
)</f>
        <v>Standard</v>
      </c>
      <c r="O567" s="2">
        <f>IF(tbl_Invoices[[#This Row],[Revenue_Type]]="Churned",0,1)</f>
        <v>1</v>
      </c>
    </row>
    <row r="568" spans="1:15" x14ac:dyDescent="0.25">
      <c r="A568" t="s">
        <v>6060</v>
      </c>
      <c r="B568" t="s">
        <v>586</v>
      </c>
      <c r="C568" t="s">
        <v>3454</v>
      </c>
      <c r="D568" s="1">
        <v>44284</v>
      </c>
      <c r="E568">
        <v>55</v>
      </c>
      <c r="F568" t="b">
        <v>1</v>
      </c>
      <c r="G568" t="s">
        <v>4545</v>
      </c>
      <c r="H568" t="s">
        <v>2031</v>
      </c>
      <c r="I568" s="1">
        <f>DATE(YEAR(tbl_Invoices[[#This Row],[Invoice_Date]]), MONTH(tbl_Invoices[[#This Row],[Invoice_Date]]), DAY(tbl_Invoices[[#This Row],[Invoice_Date]]))</f>
        <v>44284</v>
      </c>
      <c r="J568">
        <f>YEAR(tbl_Invoices[[#This Row],[Invoice_Date]])</f>
        <v>2021</v>
      </c>
      <c r="K568" s="1">
        <f>_xlfn.XLOOKUP(tbl_Invoices[[#This Row],[Customer_ID]], tbl_Customers[Customer_ID], tbl_Customers[Cohort_Month])</f>
        <v>44227</v>
      </c>
      <c r="L568" s="1" t="str">
        <f ca="1">_xlfn.XLOOKUP(tbl_Invoices[[#This Row],[Customer_ID]], tbl_Customers[Customer_ID], tbl_Customers[Age_Group])</f>
        <v>18–24</v>
      </c>
      <c r="M568" s="1" t="str">
        <f>_xlfn.XLOOKUP(tbl_Invoices[[#This Row],[Customer_ID]], tbl_Customers[Customer_ID], tbl_Customers[Region])</f>
        <v>West</v>
      </c>
      <c r="N568" s="1" t="str" cm="1">
        <f t="array" ref="N568">_xlfn.IFS(
   _xlfn.SINGLE(tbl_Invoices[Plan_ID])="P1","Basic",
   _xlfn.SINGLE(tbl_Invoices[Plan_ID])="P2","Standard",
   _xlfn.SINGLE(tbl_Invoices[Plan_ID])="P3","Premium"
)</f>
        <v>Premium</v>
      </c>
      <c r="O568" s="2">
        <f>IF(tbl_Invoices[[#This Row],[Revenue_Type]]="Churned",0,1)</f>
        <v>0</v>
      </c>
    </row>
    <row r="569" spans="1:15" x14ac:dyDescent="0.25">
      <c r="A569" t="s">
        <v>5293</v>
      </c>
      <c r="B569" t="s">
        <v>987</v>
      </c>
      <c r="C569" t="s">
        <v>3362</v>
      </c>
      <c r="D569" s="1">
        <v>44284</v>
      </c>
      <c r="E569">
        <v>55</v>
      </c>
      <c r="F569" t="b">
        <v>1</v>
      </c>
      <c r="G569" t="s">
        <v>4549</v>
      </c>
      <c r="H569" t="s">
        <v>2031</v>
      </c>
      <c r="I569" s="1">
        <f>DATE(YEAR(tbl_Invoices[[#This Row],[Invoice_Date]]), MONTH(tbl_Invoices[[#This Row],[Invoice_Date]]), DAY(tbl_Invoices[[#This Row],[Invoice_Date]]))</f>
        <v>44284</v>
      </c>
      <c r="J569">
        <f>YEAR(tbl_Invoices[[#This Row],[Invoice_Date]])</f>
        <v>2021</v>
      </c>
      <c r="K569" s="1">
        <f>_xlfn.XLOOKUP(tbl_Invoices[[#This Row],[Customer_ID]], tbl_Customers[Customer_ID], tbl_Customers[Cohort_Month])</f>
        <v>44926</v>
      </c>
      <c r="L569" s="1" t="str">
        <f ca="1">_xlfn.XLOOKUP(tbl_Invoices[[#This Row],[Customer_ID]], tbl_Customers[Customer_ID], tbl_Customers[Age_Group])</f>
        <v>25–34</v>
      </c>
      <c r="M569" s="1" t="str">
        <f>_xlfn.XLOOKUP(tbl_Invoices[[#This Row],[Customer_ID]], tbl_Customers[Customer_ID], tbl_Customers[Region])</f>
        <v>Midwest</v>
      </c>
      <c r="N569" s="1" t="str" cm="1">
        <f t="array" ref="N569">_xlfn.IFS(
   _xlfn.SINGLE(tbl_Invoices[Plan_ID])="P1","Basic",
   _xlfn.SINGLE(tbl_Invoices[Plan_ID])="P2","Standard",
   _xlfn.SINGLE(tbl_Invoices[Plan_ID])="P3","Premium"
)</f>
        <v>Premium</v>
      </c>
      <c r="O569" s="2">
        <f>IF(tbl_Invoices[[#This Row],[Revenue_Type]]="Churned",0,1)</f>
        <v>1</v>
      </c>
    </row>
    <row r="570" spans="1:15" x14ac:dyDescent="0.25">
      <c r="A570" t="s">
        <v>5643</v>
      </c>
      <c r="B570" t="s">
        <v>1038</v>
      </c>
      <c r="C570" t="s">
        <v>3890</v>
      </c>
      <c r="D570" s="1">
        <v>44284</v>
      </c>
      <c r="E570">
        <v>12</v>
      </c>
      <c r="F570" t="b">
        <v>1</v>
      </c>
      <c r="G570" t="s">
        <v>4545</v>
      </c>
      <c r="H570" t="s">
        <v>2027</v>
      </c>
      <c r="I570" s="1">
        <f>DATE(YEAR(tbl_Invoices[[#This Row],[Invoice_Date]]), MONTH(tbl_Invoices[[#This Row],[Invoice_Date]]), DAY(tbl_Invoices[[#This Row],[Invoice_Date]]))</f>
        <v>44284</v>
      </c>
      <c r="J570">
        <f>YEAR(tbl_Invoices[[#This Row],[Invoice_Date]])</f>
        <v>2021</v>
      </c>
      <c r="K570" s="1">
        <f>_xlfn.XLOOKUP(tbl_Invoices[[#This Row],[Customer_ID]], tbl_Customers[Customer_ID], tbl_Customers[Cohort_Month])</f>
        <v>44530</v>
      </c>
      <c r="L570" s="1" t="str">
        <f ca="1">_xlfn.XLOOKUP(tbl_Invoices[[#This Row],[Customer_ID]], tbl_Customers[Customer_ID], tbl_Customers[Age_Group])</f>
        <v>25–34</v>
      </c>
      <c r="M570" s="1" t="str">
        <f>_xlfn.XLOOKUP(tbl_Invoices[[#This Row],[Customer_ID]], tbl_Customers[Customer_ID], tbl_Customers[Region])</f>
        <v>West</v>
      </c>
      <c r="N570" s="1" t="str" cm="1">
        <f t="array" ref="N570">_xlfn.IFS(
   _xlfn.SINGLE(tbl_Invoices[Plan_ID])="P1","Basic",
   _xlfn.SINGLE(tbl_Invoices[Plan_ID])="P2","Standard",
   _xlfn.SINGLE(tbl_Invoices[Plan_ID])="P3","Premium"
)</f>
        <v>Basic</v>
      </c>
      <c r="O570" s="2">
        <f>IF(tbl_Invoices[[#This Row],[Revenue_Type]]="Churned",0,1)</f>
        <v>0</v>
      </c>
    </row>
    <row r="571" spans="1:15" x14ac:dyDescent="0.25">
      <c r="A571" t="s">
        <v>8605</v>
      </c>
      <c r="B571" t="s">
        <v>1170</v>
      </c>
      <c r="C571" t="s">
        <v>3451</v>
      </c>
      <c r="D571" s="1">
        <v>44284</v>
      </c>
      <c r="E571">
        <v>25</v>
      </c>
      <c r="F571" t="b">
        <v>1</v>
      </c>
      <c r="G571" t="s">
        <v>4538</v>
      </c>
      <c r="H571" t="s">
        <v>2034</v>
      </c>
      <c r="I571" s="1">
        <f>DATE(YEAR(tbl_Invoices[[#This Row],[Invoice_Date]]), MONTH(tbl_Invoices[[#This Row],[Invoice_Date]]), DAY(tbl_Invoices[[#This Row],[Invoice_Date]]))</f>
        <v>44284</v>
      </c>
      <c r="J571">
        <f>YEAR(tbl_Invoices[[#This Row],[Invoice_Date]])</f>
        <v>2021</v>
      </c>
      <c r="K571" s="1">
        <f>_xlfn.XLOOKUP(tbl_Invoices[[#This Row],[Customer_ID]], tbl_Customers[Customer_ID], tbl_Customers[Cohort_Month])</f>
        <v>44712</v>
      </c>
      <c r="L571" s="1" t="str">
        <f ca="1">_xlfn.XLOOKUP(tbl_Invoices[[#This Row],[Customer_ID]], tbl_Customers[Customer_ID], tbl_Customers[Age_Group])</f>
        <v>18–24</v>
      </c>
      <c r="M571" s="1" t="str">
        <f>_xlfn.XLOOKUP(tbl_Invoices[[#This Row],[Customer_ID]], tbl_Customers[Customer_ID], tbl_Customers[Region])</f>
        <v>East</v>
      </c>
      <c r="N571" s="1" t="str" cm="1">
        <f t="array" ref="N571">_xlfn.IFS(
   _xlfn.SINGLE(tbl_Invoices[Plan_ID])="P1","Basic",
   _xlfn.SINGLE(tbl_Invoices[Plan_ID])="P2","Standard",
   _xlfn.SINGLE(tbl_Invoices[Plan_ID])="P3","Premium"
)</f>
        <v>Standard</v>
      </c>
      <c r="O571" s="2">
        <f>IF(tbl_Invoices[[#This Row],[Revenue_Type]]="Churned",0,1)</f>
        <v>1</v>
      </c>
    </row>
    <row r="572" spans="1:15" x14ac:dyDescent="0.25">
      <c r="A572" t="s">
        <v>4644</v>
      </c>
      <c r="B572" t="s">
        <v>1481</v>
      </c>
      <c r="C572" t="s">
        <v>2859</v>
      </c>
      <c r="D572" s="1">
        <v>44284</v>
      </c>
      <c r="E572">
        <v>55</v>
      </c>
      <c r="F572" t="b">
        <v>1</v>
      </c>
      <c r="G572" t="s">
        <v>4547</v>
      </c>
      <c r="H572" t="s">
        <v>2031</v>
      </c>
      <c r="I572" s="1">
        <f>DATE(YEAR(tbl_Invoices[[#This Row],[Invoice_Date]]), MONTH(tbl_Invoices[[#This Row],[Invoice_Date]]), DAY(tbl_Invoices[[#This Row],[Invoice_Date]]))</f>
        <v>44284</v>
      </c>
      <c r="J572">
        <f>YEAR(tbl_Invoices[[#This Row],[Invoice_Date]])</f>
        <v>2021</v>
      </c>
      <c r="K572" s="1">
        <f>_xlfn.XLOOKUP(tbl_Invoices[[#This Row],[Customer_ID]], tbl_Customers[Customer_ID], tbl_Customers[Cohort_Month])</f>
        <v>44804</v>
      </c>
      <c r="L572" s="1" t="str">
        <f ca="1">_xlfn.XLOOKUP(tbl_Invoices[[#This Row],[Customer_ID]], tbl_Customers[Customer_ID], tbl_Customers[Age_Group])</f>
        <v>45–54</v>
      </c>
      <c r="M572" s="1" t="str">
        <f>_xlfn.XLOOKUP(tbl_Invoices[[#This Row],[Customer_ID]], tbl_Customers[Customer_ID], tbl_Customers[Region])</f>
        <v>East</v>
      </c>
      <c r="N572" s="1" t="str" cm="1">
        <f t="array" ref="N572">_xlfn.IFS(
   _xlfn.SINGLE(tbl_Invoices[Plan_ID])="P1","Basic",
   _xlfn.SINGLE(tbl_Invoices[Plan_ID])="P2","Standard",
   _xlfn.SINGLE(tbl_Invoices[Plan_ID])="P3","Premium"
)</f>
        <v>Premium</v>
      </c>
      <c r="O572" s="2">
        <f>IF(tbl_Invoices[[#This Row],[Revenue_Type]]="Churned",0,1)</f>
        <v>1</v>
      </c>
    </row>
    <row r="573" spans="1:15" x14ac:dyDescent="0.25">
      <c r="A573" t="s">
        <v>8946</v>
      </c>
      <c r="B573" t="s">
        <v>1638</v>
      </c>
      <c r="C573" t="s">
        <v>2346</v>
      </c>
      <c r="D573" s="1">
        <v>44284</v>
      </c>
      <c r="E573">
        <v>12</v>
      </c>
      <c r="F573" t="b">
        <v>1</v>
      </c>
      <c r="G573" t="s">
        <v>4545</v>
      </c>
      <c r="H573" t="s">
        <v>2027</v>
      </c>
      <c r="I573" s="1">
        <f>DATE(YEAR(tbl_Invoices[[#This Row],[Invoice_Date]]), MONTH(tbl_Invoices[[#This Row],[Invoice_Date]]), DAY(tbl_Invoices[[#This Row],[Invoice_Date]]))</f>
        <v>44284</v>
      </c>
      <c r="J573">
        <f>YEAR(tbl_Invoices[[#This Row],[Invoice_Date]])</f>
        <v>2021</v>
      </c>
      <c r="K573" s="1">
        <f>_xlfn.XLOOKUP(tbl_Invoices[[#This Row],[Customer_ID]], tbl_Customers[Customer_ID], tbl_Customers[Cohort_Month])</f>
        <v>44469</v>
      </c>
      <c r="L573" s="1" t="str">
        <f ca="1">_xlfn.XLOOKUP(tbl_Invoices[[#This Row],[Customer_ID]], tbl_Customers[Customer_ID], tbl_Customers[Age_Group])</f>
        <v>25–34</v>
      </c>
      <c r="M573" s="1" t="str">
        <f>_xlfn.XLOOKUP(tbl_Invoices[[#This Row],[Customer_ID]], tbl_Customers[Customer_ID], tbl_Customers[Region])</f>
        <v>International</v>
      </c>
      <c r="N573" s="1" t="str" cm="1">
        <f t="array" ref="N573">_xlfn.IFS(
   _xlfn.SINGLE(tbl_Invoices[Plan_ID])="P1","Basic",
   _xlfn.SINGLE(tbl_Invoices[Plan_ID])="P2","Standard",
   _xlfn.SINGLE(tbl_Invoices[Plan_ID])="P3","Premium"
)</f>
        <v>Basic</v>
      </c>
      <c r="O573" s="2">
        <f>IF(tbl_Invoices[[#This Row],[Revenue_Type]]="Churned",0,1)</f>
        <v>0</v>
      </c>
    </row>
    <row r="574" spans="1:15" x14ac:dyDescent="0.25">
      <c r="A574" t="s">
        <v>10289</v>
      </c>
      <c r="B574" t="s">
        <v>1691</v>
      </c>
      <c r="C574" t="s">
        <v>4444</v>
      </c>
      <c r="D574" s="1">
        <v>44284</v>
      </c>
      <c r="E574">
        <v>55</v>
      </c>
      <c r="F574" t="b">
        <v>1</v>
      </c>
      <c r="G574" t="s">
        <v>4538</v>
      </c>
      <c r="H574" t="s">
        <v>2031</v>
      </c>
      <c r="I574" s="1">
        <f>DATE(YEAR(tbl_Invoices[[#This Row],[Invoice_Date]]), MONTH(tbl_Invoices[[#This Row],[Invoice_Date]]), DAY(tbl_Invoices[[#This Row],[Invoice_Date]]))</f>
        <v>44284</v>
      </c>
      <c r="J574">
        <f>YEAR(tbl_Invoices[[#This Row],[Invoice_Date]])</f>
        <v>2021</v>
      </c>
      <c r="K574" s="1">
        <f>_xlfn.XLOOKUP(tbl_Invoices[[#This Row],[Customer_ID]], tbl_Customers[Customer_ID], tbl_Customers[Cohort_Month])</f>
        <v>44439</v>
      </c>
      <c r="L574" s="1" t="str">
        <f ca="1">_xlfn.XLOOKUP(tbl_Invoices[[#This Row],[Customer_ID]], tbl_Customers[Customer_ID], tbl_Customers[Age_Group])</f>
        <v>45–54</v>
      </c>
      <c r="M574" s="1" t="str">
        <f>_xlfn.XLOOKUP(tbl_Invoices[[#This Row],[Customer_ID]], tbl_Customers[Customer_ID], tbl_Customers[Region])</f>
        <v>South</v>
      </c>
      <c r="N574" s="1" t="str" cm="1">
        <f t="array" ref="N574">_xlfn.IFS(
   _xlfn.SINGLE(tbl_Invoices[Plan_ID])="P1","Basic",
   _xlfn.SINGLE(tbl_Invoices[Plan_ID])="P2","Standard",
   _xlfn.SINGLE(tbl_Invoices[Plan_ID])="P3","Premium"
)</f>
        <v>Premium</v>
      </c>
      <c r="O574" s="2">
        <f>IF(tbl_Invoices[[#This Row],[Revenue_Type]]="Churned",0,1)</f>
        <v>1</v>
      </c>
    </row>
    <row r="575" spans="1:15" x14ac:dyDescent="0.25">
      <c r="A575" t="s">
        <v>5176</v>
      </c>
      <c r="B575" t="s">
        <v>228</v>
      </c>
      <c r="C575" t="s">
        <v>2605</v>
      </c>
      <c r="D575" s="1">
        <v>44285</v>
      </c>
      <c r="E575">
        <v>12</v>
      </c>
      <c r="F575" t="b">
        <v>1</v>
      </c>
      <c r="G575" t="s">
        <v>4547</v>
      </c>
      <c r="H575" t="s">
        <v>2027</v>
      </c>
      <c r="I575" s="1">
        <f>DATE(YEAR(tbl_Invoices[[#This Row],[Invoice_Date]]), MONTH(tbl_Invoices[[#This Row],[Invoice_Date]]), DAY(tbl_Invoices[[#This Row],[Invoice_Date]]))</f>
        <v>44285</v>
      </c>
      <c r="J575">
        <f>YEAR(tbl_Invoices[[#This Row],[Invoice_Date]])</f>
        <v>2021</v>
      </c>
      <c r="K575" s="1">
        <f>_xlfn.XLOOKUP(tbl_Invoices[[#This Row],[Customer_ID]], tbl_Customers[Customer_ID], tbl_Customers[Cohort_Month])</f>
        <v>44530</v>
      </c>
      <c r="L575" s="1" t="str">
        <f ca="1">_xlfn.XLOOKUP(tbl_Invoices[[#This Row],[Customer_ID]], tbl_Customers[Customer_ID], tbl_Customers[Age_Group])</f>
        <v>35–44</v>
      </c>
      <c r="M575" s="1" t="str">
        <f>_xlfn.XLOOKUP(tbl_Invoices[[#This Row],[Customer_ID]], tbl_Customers[Customer_ID], tbl_Customers[Region])</f>
        <v>West</v>
      </c>
      <c r="N575" s="1" t="str" cm="1">
        <f t="array" ref="N575">_xlfn.IFS(
   _xlfn.SINGLE(tbl_Invoices[Plan_ID])="P1","Basic",
   _xlfn.SINGLE(tbl_Invoices[Plan_ID])="P2","Standard",
   _xlfn.SINGLE(tbl_Invoices[Plan_ID])="P3","Premium"
)</f>
        <v>Basic</v>
      </c>
      <c r="O575" s="2">
        <f>IF(tbl_Invoices[[#This Row],[Revenue_Type]]="Churned",0,1)</f>
        <v>1</v>
      </c>
    </row>
    <row r="576" spans="1:15" x14ac:dyDescent="0.25">
      <c r="A576" t="s">
        <v>5057</v>
      </c>
      <c r="B576" t="s">
        <v>518</v>
      </c>
      <c r="C576" t="s">
        <v>2325</v>
      </c>
      <c r="D576" s="1">
        <v>44285</v>
      </c>
      <c r="E576">
        <v>12</v>
      </c>
      <c r="F576" t="b">
        <v>1</v>
      </c>
      <c r="G576" t="s">
        <v>4545</v>
      </c>
      <c r="H576" t="s">
        <v>2027</v>
      </c>
      <c r="I576" s="1">
        <f>DATE(YEAR(tbl_Invoices[[#This Row],[Invoice_Date]]), MONTH(tbl_Invoices[[#This Row],[Invoice_Date]]), DAY(tbl_Invoices[[#This Row],[Invoice_Date]]))</f>
        <v>44285</v>
      </c>
      <c r="J576">
        <f>YEAR(tbl_Invoices[[#This Row],[Invoice_Date]])</f>
        <v>2021</v>
      </c>
      <c r="K576" s="1">
        <f>_xlfn.XLOOKUP(tbl_Invoices[[#This Row],[Customer_ID]], tbl_Customers[Customer_ID], tbl_Customers[Cohort_Month])</f>
        <v>44865</v>
      </c>
      <c r="L576" s="1" t="str">
        <f ca="1">_xlfn.XLOOKUP(tbl_Invoices[[#This Row],[Customer_ID]], tbl_Customers[Customer_ID], tbl_Customers[Age_Group])</f>
        <v>45–54</v>
      </c>
      <c r="M576" s="1" t="str">
        <f>_xlfn.XLOOKUP(tbl_Invoices[[#This Row],[Customer_ID]], tbl_Customers[Customer_ID], tbl_Customers[Region])</f>
        <v>South</v>
      </c>
      <c r="N576" s="1" t="str" cm="1">
        <f t="array" ref="N576">_xlfn.IFS(
   _xlfn.SINGLE(tbl_Invoices[Plan_ID])="P1","Basic",
   _xlfn.SINGLE(tbl_Invoices[Plan_ID])="P2","Standard",
   _xlfn.SINGLE(tbl_Invoices[Plan_ID])="P3","Premium"
)</f>
        <v>Basic</v>
      </c>
      <c r="O576" s="2">
        <f>IF(tbl_Invoices[[#This Row],[Revenue_Type]]="Churned",0,1)</f>
        <v>0</v>
      </c>
    </row>
    <row r="577" spans="1:15" x14ac:dyDescent="0.25">
      <c r="A577" t="s">
        <v>10244</v>
      </c>
      <c r="B577" t="s">
        <v>940</v>
      </c>
      <c r="C577" t="s">
        <v>3752</v>
      </c>
      <c r="D577" s="1">
        <v>44285</v>
      </c>
      <c r="E577">
        <v>55</v>
      </c>
      <c r="F577" t="b">
        <v>1</v>
      </c>
      <c r="G577" t="s">
        <v>4549</v>
      </c>
      <c r="H577" t="s">
        <v>2031</v>
      </c>
      <c r="I577" s="1">
        <f>DATE(YEAR(tbl_Invoices[[#This Row],[Invoice_Date]]), MONTH(tbl_Invoices[[#This Row],[Invoice_Date]]), DAY(tbl_Invoices[[#This Row],[Invoice_Date]]))</f>
        <v>44285</v>
      </c>
      <c r="J577">
        <f>YEAR(tbl_Invoices[[#This Row],[Invoice_Date]])</f>
        <v>2021</v>
      </c>
      <c r="K577" s="1">
        <f>_xlfn.XLOOKUP(tbl_Invoices[[#This Row],[Customer_ID]], tbl_Customers[Customer_ID], tbl_Customers[Cohort_Month])</f>
        <v>44985</v>
      </c>
      <c r="L577" s="1" t="str">
        <f ca="1">_xlfn.XLOOKUP(tbl_Invoices[[#This Row],[Customer_ID]], tbl_Customers[Customer_ID], tbl_Customers[Age_Group])</f>
        <v>35–44</v>
      </c>
      <c r="M577" s="1" t="str">
        <f>_xlfn.XLOOKUP(tbl_Invoices[[#This Row],[Customer_ID]], tbl_Customers[Customer_ID], tbl_Customers[Region])</f>
        <v>International</v>
      </c>
      <c r="N577" s="1" t="str" cm="1">
        <f t="array" ref="N577">_xlfn.IFS(
   _xlfn.SINGLE(tbl_Invoices[Plan_ID])="P1","Basic",
   _xlfn.SINGLE(tbl_Invoices[Plan_ID])="P2","Standard",
   _xlfn.SINGLE(tbl_Invoices[Plan_ID])="P3","Premium"
)</f>
        <v>Premium</v>
      </c>
      <c r="O577" s="2">
        <f>IF(tbl_Invoices[[#This Row],[Revenue_Type]]="Churned",0,1)</f>
        <v>1</v>
      </c>
    </row>
    <row r="578" spans="1:15" x14ac:dyDescent="0.25">
      <c r="A578" t="s">
        <v>7463</v>
      </c>
      <c r="B578" t="s">
        <v>223</v>
      </c>
      <c r="C578" t="s">
        <v>3579</v>
      </c>
      <c r="D578" s="1">
        <v>44286</v>
      </c>
      <c r="E578">
        <v>12</v>
      </c>
      <c r="F578" t="b">
        <v>1</v>
      </c>
      <c r="G578" t="s">
        <v>4540</v>
      </c>
      <c r="H578" t="s">
        <v>2027</v>
      </c>
      <c r="I578" s="1">
        <f>DATE(YEAR(tbl_Invoices[[#This Row],[Invoice_Date]]), MONTH(tbl_Invoices[[#This Row],[Invoice_Date]]), DAY(tbl_Invoices[[#This Row],[Invoice_Date]]))</f>
        <v>44286</v>
      </c>
      <c r="J578">
        <f>YEAR(tbl_Invoices[[#This Row],[Invoice_Date]])</f>
        <v>2021</v>
      </c>
      <c r="K578" s="1">
        <f>_xlfn.XLOOKUP(tbl_Invoices[[#This Row],[Customer_ID]], tbl_Customers[Customer_ID], tbl_Customers[Cohort_Month])</f>
        <v>44408</v>
      </c>
      <c r="L578" s="1" t="str">
        <f ca="1">_xlfn.XLOOKUP(tbl_Invoices[[#This Row],[Customer_ID]], tbl_Customers[Customer_ID], tbl_Customers[Age_Group])</f>
        <v>35–44</v>
      </c>
      <c r="M578" s="1" t="str">
        <f>_xlfn.XLOOKUP(tbl_Invoices[[#This Row],[Customer_ID]], tbl_Customers[Customer_ID], tbl_Customers[Region])</f>
        <v>West</v>
      </c>
      <c r="N578" s="1" t="str" cm="1">
        <f t="array" ref="N578">_xlfn.IFS(
   _xlfn.SINGLE(tbl_Invoices[Plan_ID])="P1","Basic",
   _xlfn.SINGLE(tbl_Invoices[Plan_ID])="P2","Standard",
   _xlfn.SINGLE(tbl_Invoices[Plan_ID])="P3","Premium"
)</f>
        <v>Basic</v>
      </c>
      <c r="O578" s="2">
        <f>IF(tbl_Invoices[[#This Row],[Revenue_Type]]="Churned",0,1)</f>
        <v>1</v>
      </c>
    </row>
    <row r="579" spans="1:15" x14ac:dyDescent="0.25">
      <c r="A579" t="s">
        <v>7978</v>
      </c>
      <c r="B579" t="s">
        <v>317</v>
      </c>
      <c r="C579" t="s">
        <v>4062</v>
      </c>
      <c r="D579" s="1">
        <v>44286</v>
      </c>
      <c r="E579">
        <v>12</v>
      </c>
      <c r="F579" t="b">
        <v>1</v>
      </c>
      <c r="G579" t="s">
        <v>4549</v>
      </c>
      <c r="H579" t="s">
        <v>2027</v>
      </c>
      <c r="I579" s="1">
        <f>DATE(YEAR(tbl_Invoices[[#This Row],[Invoice_Date]]), MONTH(tbl_Invoices[[#This Row],[Invoice_Date]]), DAY(tbl_Invoices[[#This Row],[Invoice_Date]]))</f>
        <v>44286</v>
      </c>
      <c r="J579">
        <f>YEAR(tbl_Invoices[[#This Row],[Invoice_Date]])</f>
        <v>2021</v>
      </c>
      <c r="K579" s="1">
        <f>_xlfn.XLOOKUP(tbl_Invoices[[#This Row],[Customer_ID]], tbl_Customers[Customer_ID], tbl_Customers[Cohort_Month])</f>
        <v>44895</v>
      </c>
      <c r="L579" s="1" t="str">
        <f ca="1">_xlfn.XLOOKUP(tbl_Invoices[[#This Row],[Customer_ID]], tbl_Customers[Customer_ID], tbl_Customers[Age_Group])</f>
        <v>35–44</v>
      </c>
      <c r="M579" s="1" t="str">
        <f>_xlfn.XLOOKUP(tbl_Invoices[[#This Row],[Customer_ID]], tbl_Customers[Customer_ID], tbl_Customers[Region])</f>
        <v>East</v>
      </c>
      <c r="N579" s="1" t="str" cm="1">
        <f t="array" ref="N579">_xlfn.IFS(
   _xlfn.SINGLE(tbl_Invoices[Plan_ID])="P1","Basic",
   _xlfn.SINGLE(tbl_Invoices[Plan_ID])="P2","Standard",
   _xlfn.SINGLE(tbl_Invoices[Plan_ID])="P3","Premium"
)</f>
        <v>Basic</v>
      </c>
      <c r="O579" s="2">
        <f>IF(tbl_Invoices[[#This Row],[Revenue_Type]]="Churned",0,1)</f>
        <v>1</v>
      </c>
    </row>
    <row r="580" spans="1:15" x14ac:dyDescent="0.25">
      <c r="A580" t="s">
        <v>9052</v>
      </c>
      <c r="B580" t="s">
        <v>734</v>
      </c>
      <c r="C580" t="s">
        <v>2290</v>
      </c>
      <c r="D580" s="1">
        <v>44286</v>
      </c>
      <c r="E580">
        <v>55</v>
      </c>
      <c r="F580" t="b">
        <v>1</v>
      </c>
      <c r="G580" t="s">
        <v>4538</v>
      </c>
      <c r="H580" t="s">
        <v>2031</v>
      </c>
      <c r="I580" s="1">
        <f>DATE(YEAR(tbl_Invoices[[#This Row],[Invoice_Date]]), MONTH(tbl_Invoices[[#This Row],[Invoice_Date]]), DAY(tbl_Invoices[[#This Row],[Invoice_Date]]))</f>
        <v>44286</v>
      </c>
      <c r="J580">
        <f>YEAR(tbl_Invoices[[#This Row],[Invoice_Date]])</f>
        <v>2021</v>
      </c>
      <c r="K580" s="1">
        <f>_xlfn.XLOOKUP(tbl_Invoices[[#This Row],[Customer_ID]], tbl_Customers[Customer_ID], tbl_Customers[Cohort_Month])</f>
        <v>44865</v>
      </c>
      <c r="L580" s="1" t="str">
        <f ca="1">_xlfn.XLOOKUP(tbl_Invoices[[#This Row],[Customer_ID]], tbl_Customers[Customer_ID], tbl_Customers[Age_Group])</f>
        <v>45–54</v>
      </c>
      <c r="M580" s="1" t="str">
        <f>_xlfn.XLOOKUP(tbl_Invoices[[#This Row],[Customer_ID]], tbl_Customers[Customer_ID], tbl_Customers[Region])</f>
        <v>South</v>
      </c>
      <c r="N580" s="1" t="str" cm="1">
        <f t="array" ref="N580">_xlfn.IFS(
   _xlfn.SINGLE(tbl_Invoices[Plan_ID])="P1","Basic",
   _xlfn.SINGLE(tbl_Invoices[Plan_ID])="P2","Standard",
   _xlfn.SINGLE(tbl_Invoices[Plan_ID])="P3","Premium"
)</f>
        <v>Premium</v>
      </c>
      <c r="O580" s="2">
        <f>IF(tbl_Invoices[[#This Row],[Revenue_Type]]="Churned",0,1)</f>
        <v>1</v>
      </c>
    </row>
    <row r="581" spans="1:15" x14ac:dyDescent="0.25">
      <c r="A581" t="s">
        <v>7390</v>
      </c>
      <c r="B581" t="s">
        <v>816</v>
      </c>
      <c r="C581" t="s">
        <v>2434</v>
      </c>
      <c r="D581" s="1">
        <v>44286</v>
      </c>
      <c r="E581">
        <v>12</v>
      </c>
      <c r="F581" t="b">
        <v>1</v>
      </c>
      <c r="G581" t="s">
        <v>4547</v>
      </c>
      <c r="H581" t="s">
        <v>2027</v>
      </c>
      <c r="I581" s="1">
        <f>DATE(YEAR(tbl_Invoices[[#This Row],[Invoice_Date]]), MONTH(tbl_Invoices[[#This Row],[Invoice_Date]]), DAY(tbl_Invoices[[#This Row],[Invoice_Date]]))</f>
        <v>44286</v>
      </c>
      <c r="J581">
        <f>YEAR(tbl_Invoices[[#This Row],[Invoice_Date]])</f>
        <v>2021</v>
      </c>
      <c r="K581" s="1">
        <f>_xlfn.XLOOKUP(tbl_Invoices[[#This Row],[Customer_ID]], tbl_Customers[Customer_ID], tbl_Customers[Cohort_Month])</f>
        <v>44500</v>
      </c>
      <c r="L581" s="1" t="str">
        <f ca="1">_xlfn.XLOOKUP(tbl_Invoices[[#This Row],[Customer_ID]], tbl_Customers[Customer_ID], tbl_Customers[Age_Group])</f>
        <v>45–54</v>
      </c>
      <c r="M581" s="1" t="str">
        <f>_xlfn.XLOOKUP(tbl_Invoices[[#This Row],[Customer_ID]], tbl_Customers[Customer_ID], tbl_Customers[Region])</f>
        <v>Midwest</v>
      </c>
      <c r="N581" s="1" t="str" cm="1">
        <f t="array" ref="N581">_xlfn.IFS(
   _xlfn.SINGLE(tbl_Invoices[Plan_ID])="P1","Basic",
   _xlfn.SINGLE(tbl_Invoices[Plan_ID])="P2","Standard",
   _xlfn.SINGLE(tbl_Invoices[Plan_ID])="P3","Premium"
)</f>
        <v>Basic</v>
      </c>
      <c r="O581" s="2">
        <f>IF(tbl_Invoices[[#This Row],[Revenue_Type]]="Churned",0,1)</f>
        <v>1</v>
      </c>
    </row>
    <row r="582" spans="1:15" x14ac:dyDescent="0.25">
      <c r="A582" t="s">
        <v>7765</v>
      </c>
      <c r="B582" t="s">
        <v>864</v>
      </c>
      <c r="C582" t="s">
        <v>2092</v>
      </c>
      <c r="D582" s="1">
        <v>44286</v>
      </c>
      <c r="E582">
        <v>25</v>
      </c>
      <c r="F582" t="b">
        <v>1</v>
      </c>
      <c r="G582" t="s">
        <v>4545</v>
      </c>
      <c r="H582" t="s">
        <v>2034</v>
      </c>
      <c r="I582" s="1">
        <f>DATE(YEAR(tbl_Invoices[[#This Row],[Invoice_Date]]), MONTH(tbl_Invoices[[#This Row],[Invoice_Date]]), DAY(tbl_Invoices[[#This Row],[Invoice_Date]]))</f>
        <v>44286</v>
      </c>
      <c r="J582">
        <f>YEAR(tbl_Invoices[[#This Row],[Invoice_Date]])</f>
        <v>2021</v>
      </c>
      <c r="K582" s="1">
        <f>_xlfn.XLOOKUP(tbl_Invoices[[#This Row],[Customer_ID]], tbl_Customers[Customer_ID], tbl_Customers[Cohort_Month])</f>
        <v>44561</v>
      </c>
      <c r="L582" s="1" t="str">
        <f ca="1">_xlfn.XLOOKUP(tbl_Invoices[[#This Row],[Customer_ID]], tbl_Customers[Customer_ID], tbl_Customers[Age_Group])</f>
        <v>35–44</v>
      </c>
      <c r="M582" s="1" t="str">
        <f>_xlfn.XLOOKUP(tbl_Invoices[[#This Row],[Customer_ID]], tbl_Customers[Customer_ID], tbl_Customers[Region])</f>
        <v>West</v>
      </c>
      <c r="N582" s="1" t="str" cm="1">
        <f t="array" ref="N582">_xlfn.IFS(
   _xlfn.SINGLE(tbl_Invoices[Plan_ID])="P1","Basic",
   _xlfn.SINGLE(tbl_Invoices[Plan_ID])="P2","Standard",
   _xlfn.SINGLE(tbl_Invoices[Plan_ID])="P3","Premium"
)</f>
        <v>Standard</v>
      </c>
      <c r="O582" s="2">
        <f>IF(tbl_Invoices[[#This Row],[Revenue_Type]]="Churned",0,1)</f>
        <v>0</v>
      </c>
    </row>
    <row r="583" spans="1:15" x14ac:dyDescent="0.25">
      <c r="A583" t="s">
        <v>5032</v>
      </c>
      <c r="B583" t="s">
        <v>1178</v>
      </c>
      <c r="C583" t="s">
        <v>2549</v>
      </c>
      <c r="D583" s="1">
        <v>44286</v>
      </c>
      <c r="E583">
        <v>12</v>
      </c>
      <c r="F583" t="b">
        <v>1</v>
      </c>
      <c r="G583" t="s">
        <v>4540</v>
      </c>
      <c r="H583" t="s">
        <v>2027</v>
      </c>
      <c r="I583" s="1">
        <f>DATE(YEAR(tbl_Invoices[[#This Row],[Invoice_Date]]), MONTH(tbl_Invoices[[#This Row],[Invoice_Date]]), DAY(tbl_Invoices[[#This Row],[Invoice_Date]]))</f>
        <v>44286</v>
      </c>
      <c r="J583">
        <f>YEAR(tbl_Invoices[[#This Row],[Invoice_Date]])</f>
        <v>2021</v>
      </c>
      <c r="K583" s="1">
        <f>_xlfn.XLOOKUP(tbl_Invoices[[#This Row],[Customer_ID]], tbl_Customers[Customer_ID], tbl_Customers[Cohort_Month])</f>
        <v>44865</v>
      </c>
      <c r="L583" s="1" t="str">
        <f ca="1">_xlfn.XLOOKUP(tbl_Invoices[[#This Row],[Customer_ID]], tbl_Customers[Customer_ID], tbl_Customers[Age_Group])</f>
        <v>25–34</v>
      </c>
      <c r="M583" s="1" t="str">
        <f>_xlfn.XLOOKUP(tbl_Invoices[[#This Row],[Customer_ID]], tbl_Customers[Customer_ID], tbl_Customers[Region])</f>
        <v>International</v>
      </c>
      <c r="N583" s="1" t="str" cm="1">
        <f t="array" ref="N583">_xlfn.IFS(
   _xlfn.SINGLE(tbl_Invoices[Plan_ID])="P1","Basic",
   _xlfn.SINGLE(tbl_Invoices[Plan_ID])="P2","Standard",
   _xlfn.SINGLE(tbl_Invoices[Plan_ID])="P3","Premium"
)</f>
        <v>Basic</v>
      </c>
      <c r="O583" s="2">
        <f>IF(tbl_Invoices[[#This Row],[Revenue_Type]]="Churned",0,1)</f>
        <v>1</v>
      </c>
    </row>
    <row r="584" spans="1:15" x14ac:dyDescent="0.25">
      <c r="A584" t="s">
        <v>8766</v>
      </c>
      <c r="B584" t="s">
        <v>1199</v>
      </c>
      <c r="C584" t="s">
        <v>4218</v>
      </c>
      <c r="D584" s="1">
        <v>44286</v>
      </c>
      <c r="E584">
        <v>55</v>
      </c>
      <c r="F584" t="b">
        <v>1</v>
      </c>
      <c r="G584" t="s">
        <v>4540</v>
      </c>
      <c r="H584" t="s">
        <v>2031</v>
      </c>
      <c r="I584" s="1">
        <f>DATE(YEAR(tbl_Invoices[[#This Row],[Invoice_Date]]), MONTH(tbl_Invoices[[#This Row],[Invoice_Date]]), DAY(tbl_Invoices[[#This Row],[Invoice_Date]]))</f>
        <v>44286</v>
      </c>
      <c r="J584">
        <f>YEAR(tbl_Invoices[[#This Row],[Invoice_Date]])</f>
        <v>2021</v>
      </c>
      <c r="K584" s="1">
        <f>_xlfn.XLOOKUP(tbl_Invoices[[#This Row],[Customer_ID]], tbl_Customers[Customer_ID], tbl_Customers[Cohort_Month])</f>
        <v>44592</v>
      </c>
      <c r="L584" s="1" t="str">
        <f ca="1">_xlfn.XLOOKUP(tbl_Invoices[[#This Row],[Customer_ID]], tbl_Customers[Customer_ID], tbl_Customers[Age_Group])</f>
        <v>55+</v>
      </c>
      <c r="M584" s="1" t="str">
        <f>_xlfn.XLOOKUP(tbl_Invoices[[#This Row],[Customer_ID]], tbl_Customers[Customer_ID], tbl_Customers[Region])</f>
        <v>East</v>
      </c>
      <c r="N584" s="1" t="str" cm="1">
        <f t="array" ref="N584">_xlfn.IFS(
   _xlfn.SINGLE(tbl_Invoices[Plan_ID])="P1","Basic",
   _xlfn.SINGLE(tbl_Invoices[Plan_ID])="P2","Standard",
   _xlfn.SINGLE(tbl_Invoices[Plan_ID])="P3","Premium"
)</f>
        <v>Premium</v>
      </c>
      <c r="O584" s="2">
        <f>IF(tbl_Invoices[[#This Row],[Revenue_Type]]="Churned",0,1)</f>
        <v>1</v>
      </c>
    </row>
    <row r="585" spans="1:15" x14ac:dyDescent="0.25">
      <c r="A585" t="s">
        <v>8332</v>
      </c>
      <c r="B585" t="s">
        <v>1724</v>
      </c>
      <c r="C585" t="s">
        <v>2495</v>
      </c>
      <c r="D585" s="1">
        <v>44286</v>
      </c>
      <c r="E585">
        <v>25</v>
      </c>
      <c r="F585" t="b">
        <v>1</v>
      </c>
      <c r="G585" t="s">
        <v>4549</v>
      </c>
      <c r="H585" t="s">
        <v>2034</v>
      </c>
      <c r="I585" s="1">
        <f>DATE(YEAR(tbl_Invoices[[#This Row],[Invoice_Date]]), MONTH(tbl_Invoices[[#This Row],[Invoice_Date]]), DAY(tbl_Invoices[[#This Row],[Invoice_Date]]))</f>
        <v>44286</v>
      </c>
      <c r="J585">
        <f>YEAR(tbl_Invoices[[#This Row],[Invoice_Date]])</f>
        <v>2021</v>
      </c>
      <c r="K585" s="1">
        <f>_xlfn.XLOOKUP(tbl_Invoices[[#This Row],[Customer_ID]], tbl_Customers[Customer_ID], tbl_Customers[Cohort_Month])</f>
        <v>44834</v>
      </c>
      <c r="L585" s="1" t="str">
        <f ca="1">_xlfn.XLOOKUP(tbl_Invoices[[#This Row],[Customer_ID]], tbl_Customers[Customer_ID], tbl_Customers[Age_Group])</f>
        <v>35–44</v>
      </c>
      <c r="M585" s="1" t="str">
        <f>_xlfn.XLOOKUP(tbl_Invoices[[#This Row],[Customer_ID]], tbl_Customers[Customer_ID], tbl_Customers[Region])</f>
        <v>Midwest</v>
      </c>
      <c r="N585" s="1" t="str" cm="1">
        <f t="array" ref="N585">_xlfn.IFS(
   _xlfn.SINGLE(tbl_Invoices[Plan_ID])="P1","Basic",
   _xlfn.SINGLE(tbl_Invoices[Plan_ID])="P2","Standard",
   _xlfn.SINGLE(tbl_Invoices[Plan_ID])="P3","Premium"
)</f>
        <v>Standard</v>
      </c>
      <c r="O585" s="2">
        <f>IF(tbl_Invoices[[#This Row],[Revenue_Type]]="Churned",0,1)</f>
        <v>1</v>
      </c>
    </row>
    <row r="586" spans="1:15" x14ac:dyDescent="0.25">
      <c r="A586" t="s">
        <v>9347</v>
      </c>
      <c r="B586" t="s">
        <v>1734</v>
      </c>
      <c r="C586" t="s">
        <v>4136</v>
      </c>
      <c r="D586" s="1">
        <v>44286</v>
      </c>
      <c r="E586">
        <v>25</v>
      </c>
      <c r="F586" t="b">
        <v>1</v>
      </c>
      <c r="G586" t="s">
        <v>4547</v>
      </c>
      <c r="H586" t="s">
        <v>2034</v>
      </c>
      <c r="I586" s="1">
        <f>DATE(YEAR(tbl_Invoices[[#This Row],[Invoice_Date]]), MONTH(tbl_Invoices[[#This Row],[Invoice_Date]]), DAY(tbl_Invoices[[#This Row],[Invoice_Date]]))</f>
        <v>44286</v>
      </c>
      <c r="J586">
        <f>YEAR(tbl_Invoices[[#This Row],[Invoice_Date]])</f>
        <v>2021</v>
      </c>
      <c r="K586" s="1">
        <f>_xlfn.XLOOKUP(tbl_Invoices[[#This Row],[Customer_ID]], tbl_Customers[Customer_ID], tbl_Customers[Cohort_Month])</f>
        <v>44926</v>
      </c>
      <c r="L586" s="1" t="str">
        <f ca="1">_xlfn.XLOOKUP(tbl_Invoices[[#This Row],[Customer_ID]], tbl_Customers[Customer_ID], tbl_Customers[Age_Group])</f>
        <v>35–44</v>
      </c>
      <c r="M586" s="1" t="str">
        <f>_xlfn.XLOOKUP(tbl_Invoices[[#This Row],[Customer_ID]], tbl_Customers[Customer_ID], tbl_Customers[Region])</f>
        <v>West</v>
      </c>
      <c r="N586" s="1" t="str" cm="1">
        <f t="array" ref="N586">_xlfn.IFS(
   _xlfn.SINGLE(tbl_Invoices[Plan_ID])="P1","Basic",
   _xlfn.SINGLE(tbl_Invoices[Plan_ID])="P2","Standard",
   _xlfn.SINGLE(tbl_Invoices[Plan_ID])="P3","Premium"
)</f>
        <v>Standard</v>
      </c>
      <c r="O586" s="2">
        <f>IF(tbl_Invoices[[#This Row],[Revenue_Type]]="Churned",0,1)</f>
        <v>1</v>
      </c>
    </row>
    <row r="587" spans="1:15" x14ac:dyDescent="0.25">
      <c r="A587" t="s">
        <v>10323</v>
      </c>
      <c r="B587" t="s">
        <v>467</v>
      </c>
      <c r="C587" t="s">
        <v>2847</v>
      </c>
      <c r="D587" s="1">
        <v>44287</v>
      </c>
      <c r="E587">
        <v>55</v>
      </c>
      <c r="F587" t="b">
        <v>1</v>
      </c>
      <c r="G587" t="s">
        <v>4540</v>
      </c>
      <c r="H587" t="s">
        <v>2031</v>
      </c>
      <c r="I587" s="1">
        <f>DATE(YEAR(tbl_Invoices[[#This Row],[Invoice_Date]]), MONTH(tbl_Invoices[[#This Row],[Invoice_Date]]), DAY(tbl_Invoices[[#This Row],[Invoice_Date]]))</f>
        <v>44287</v>
      </c>
      <c r="J587">
        <f>YEAR(tbl_Invoices[[#This Row],[Invoice_Date]])</f>
        <v>2021</v>
      </c>
      <c r="K587" s="1">
        <f>_xlfn.XLOOKUP(tbl_Invoices[[#This Row],[Customer_ID]], tbl_Customers[Customer_ID], tbl_Customers[Cohort_Month])</f>
        <v>44286</v>
      </c>
      <c r="L587" s="1" t="str">
        <f ca="1">_xlfn.XLOOKUP(tbl_Invoices[[#This Row],[Customer_ID]], tbl_Customers[Customer_ID], tbl_Customers[Age_Group])</f>
        <v>25–34</v>
      </c>
      <c r="M587" s="1" t="str">
        <f>_xlfn.XLOOKUP(tbl_Invoices[[#This Row],[Customer_ID]], tbl_Customers[Customer_ID], tbl_Customers[Region])</f>
        <v>West</v>
      </c>
      <c r="N587" s="1" t="str" cm="1">
        <f t="array" ref="N587">_xlfn.IFS(
   _xlfn.SINGLE(tbl_Invoices[Plan_ID])="P1","Basic",
   _xlfn.SINGLE(tbl_Invoices[Plan_ID])="P2","Standard",
   _xlfn.SINGLE(tbl_Invoices[Plan_ID])="P3","Premium"
)</f>
        <v>Premium</v>
      </c>
      <c r="O587" s="2">
        <f>IF(tbl_Invoices[[#This Row],[Revenue_Type]]="Churned",0,1)</f>
        <v>1</v>
      </c>
    </row>
    <row r="588" spans="1:15" x14ac:dyDescent="0.25">
      <c r="A588" t="s">
        <v>9817</v>
      </c>
      <c r="B588" t="s">
        <v>576</v>
      </c>
      <c r="C588" t="s">
        <v>2913</v>
      </c>
      <c r="D588" s="1">
        <v>44287</v>
      </c>
      <c r="E588">
        <v>25</v>
      </c>
      <c r="F588" t="b">
        <v>1</v>
      </c>
      <c r="G588" t="s">
        <v>4538</v>
      </c>
      <c r="H588" t="s">
        <v>2034</v>
      </c>
      <c r="I588" s="1">
        <f>DATE(YEAR(tbl_Invoices[[#This Row],[Invoice_Date]]), MONTH(tbl_Invoices[[#This Row],[Invoice_Date]]), DAY(tbl_Invoices[[#This Row],[Invoice_Date]]))</f>
        <v>44287</v>
      </c>
      <c r="J588">
        <f>YEAR(tbl_Invoices[[#This Row],[Invoice_Date]])</f>
        <v>2021</v>
      </c>
      <c r="K588" s="1">
        <f>_xlfn.XLOOKUP(tbl_Invoices[[#This Row],[Customer_ID]], tbl_Customers[Customer_ID], tbl_Customers[Cohort_Month])</f>
        <v>44834</v>
      </c>
      <c r="L588" s="1" t="str">
        <f ca="1">_xlfn.XLOOKUP(tbl_Invoices[[#This Row],[Customer_ID]], tbl_Customers[Customer_ID], tbl_Customers[Age_Group])</f>
        <v>35–44</v>
      </c>
      <c r="M588" s="1" t="str">
        <f>_xlfn.XLOOKUP(tbl_Invoices[[#This Row],[Customer_ID]], tbl_Customers[Customer_ID], tbl_Customers[Region])</f>
        <v>Midwest</v>
      </c>
      <c r="N588" s="1" t="str" cm="1">
        <f t="array" ref="N588">_xlfn.IFS(
   _xlfn.SINGLE(tbl_Invoices[Plan_ID])="P1","Basic",
   _xlfn.SINGLE(tbl_Invoices[Plan_ID])="P2","Standard",
   _xlfn.SINGLE(tbl_Invoices[Plan_ID])="P3","Premium"
)</f>
        <v>Standard</v>
      </c>
      <c r="O588" s="2">
        <f>IF(tbl_Invoices[[#This Row],[Revenue_Type]]="Churned",0,1)</f>
        <v>1</v>
      </c>
    </row>
    <row r="589" spans="1:15" x14ac:dyDescent="0.25">
      <c r="A589" t="s">
        <v>5627</v>
      </c>
      <c r="B589" t="s">
        <v>1088</v>
      </c>
      <c r="C589" t="s">
        <v>2893</v>
      </c>
      <c r="D589" s="1">
        <v>44287</v>
      </c>
      <c r="E589">
        <v>12</v>
      </c>
      <c r="F589" t="b">
        <v>1</v>
      </c>
      <c r="G589" t="s">
        <v>4545</v>
      </c>
      <c r="H589" t="s">
        <v>2027</v>
      </c>
      <c r="I589" s="1">
        <f>DATE(YEAR(tbl_Invoices[[#This Row],[Invoice_Date]]), MONTH(tbl_Invoices[[#This Row],[Invoice_Date]]), DAY(tbl_Invoices[[#This Row],[Invoice_Date]]))</f>
        <v>44287</v>
      </c>
      <c r="J589">
        <f>YEAR(tbl_Invoices[[#This Row],[Invoice_Date]])</f>
        <v>2021</v>
      </c>
      <c r="K589" s="1">
        <f>_xlfn.XLOOKUP(tbl_Invoices[[#This Row],[Customer_ID]], tbl_Customers[Customer_ID], tbl_Customers[Cohort_Month])</f>
        <v>44316</v>
      </c>
      <c r="L589" s="1" t="str">
        <f ca="1">_xlfn.XLOOKUP(tbl_Invoices[[#This Row],[Customer_ID]], tbl_Customers[Customer_ID], tbl_Customers[Age_Group])</f>
        <v>25–34</v>
      </c>
      <c r="M589" s="1" t="str">
        <f>_xlfn.XLOOKUP(tbl_Invoices[[#This Row],[Customer_ID]], tbl_Customers[Customer_ID], tbl_Customers[Region])</f>
        <v>West</v>
      </c>
      <c r="N589" s="1" t="str" cm="1">
        <f t="array" ref="N589">_xlfn.IFS(
   _xlfn.SINGLE(tbl_Invoices[Plan_ID])="P1","Basic",
   _xlfn.SINGLE(tbl_Invoices[Plan_ID])="P2","Standard",
   _xlfn.SINGLE(tbl_Invoices[Plan_ID])="P3","Premium"
)</f>
        <v>Basic</v>
      </c>
      <c r="O589" s="2">
        <f>IF(tbl_Invoices[[#This Row],[Revenue_Type]]="Churned",0,1)</f>
        <v>0</v>
      </c>
    </row>
    <row r="590" spans="1:15" x14ac:dyDescent="0.25">
      <c r="A590" t="s">
        <v>7410</v>
      </c>
      <c r="B590" t="s">
        <v>123</v>
      </c>
      <c r="C590" t="s">
        <v>3937</v>
      </c>
      <c r="D590" s="1">
        <v>44288</v>
      </c>
      <c r="E590">
        <v>25</v>
      </c>
      <c r="F590" t="b">
        <v>1</v>
      </c>
      <c r="G590" t="s">
        <v>4545</v>
      </c>
      <c r="H590" t="s">
        <v>2034</v>
      </c>
      <c r="I590" s="1">
        <f>DATE(YEAR(tbl_Invoices[[#This Row],[Invoice_Date]]), MONTH(tbl_Invoices[[#This Row],[Invoice_Date]]), DAY(tbl_Invoices[[#This Row],[Invoice_Date]]))</f>
        <v>44288</v>
      </c>
      <c r="J590">
        <f>YEAR(tbl_Invoices[[#This Row],[Invoice_Date]])</f>
        <v>2021</v>
      </c>
      <c r="K590" s="1">
        <f>_xlfn.XLOOKUP(tbl_Invoices[[#This Row],[Customer_ID]], tbl_Customers[Customer_ID], tbl_Customers[Cohort_Month])</f>
        <v>44865</v>
      </c>
      <c r="L590" s="1" t="str">
        <f ca="1">_xlfn.XLOOKUP(tbl_Invoices[[#This Row],[Customer_ID]], tbl_Customers[Customer_ID], tbl_Customers[Age_Group])</f>
        <v>18–24</v>
      </c>
      <c r="M590" s="1" t="str">
        <f>_xlfn.XLOOKUP(tbl_Invoices[[#This Row],[Customer_ID]], tbl_Customers[Customer_ID], tbl_Customers[Region])</f>
        <v>East</v>
      </c>
      <c r="N590" s="1" t="str" cm="1">
        <f t="array" ref="N590">_xlfn.IFS(
   _xlfn.SINGLE(tbl_Invoices[Plan_ID])="P1","Basic",
   _xlfn.SINGLE(tbl_Invoices[Plan_ID])="P2","Standard",
   _xlfn.SINGLE(tbl_Invoices[Plan_ID])="P3","Premium"
)</f>
        <v>Standard</v>
      </c>
      <c r="O590" s="2">
        <f>IF(tbl_Invoices[[#This Row],[Revenue_Type]]="Churned",0,1)</f>
        <v>0</v>
      </c>
    </row>
    <row r="591" spans="1:15" x14ac:dyDescent="0.25">
      <c r="A591" t="s">
        <v>4857</v>
      </c>
      <c r="B591" t="s">
        <v>356</v>
      </c>
      <c r="C591" t="s">
        <v>3720</v>
      </c>
      <c r="D591" s="1">
        <v>44288</v>
      </c>
      <c r="E591">
        <v>12</v>
      </c>
      <c r="F591" t="b">
        <v>1</v>
      </c>
      <c r="G591" t="s">
        <v>4547</v>
      </c>
      <c r="H591" t="s">
        <v>2027</v>
      </c>
      <c r="I591" s="1">
        <f>DATE(YEAR(tbl_Invoices[[#This Row],[Invoice_Date]]), MONTH(tbl_Invoices[[#This Row],[Invoice_Date]]), DAY(tbl_Invoices[[#This Row],[Invoice_Date]]))</f>
        <v>44288</v>
      </c>
      <c r="J591">
        <f>YEAR(tbl_Invoices[[#This Row],[Invoice_Date]])</f>
        <v>2021</v>
      </c>
      <c r="K591" s="1">
        <f>_xlfn.XLOOKUP(tbl_Invoices[[#This Row],[Customer_ID]], tbl_Customers[Customer_ID], tbl_Customers[Cohort_Month])</f>
        <v>44408</v>
      </c>
      <c r="L591" s="1" t="str">
        <f ca="1">_xlfn.XLOOKUP(tbl_Invoices[[#This Row],[Customer_ID]], tbl_Customers[Customer_ID], tbl_Customers[Age_Group])</f>
        <v>45–54</v>
      </c>
      <c r="M591" s="1" t="str">
        <f>_xlfn.XLOOKUP(tbl_Invoices[[#This Row],[Customer_ID]], tbl_Customers[Customer_ID], tbl_Customers[Region])</f>
        <v>Midwest</v>
      </c>
      <c r="N591" s="1" t="str" cm="1">
        <f t="array" ref="N591">_xlfn.IFS(
   _xlfn.SINGLE(tbl_Invoices[Plan_ID])="P1","Basic",
   _xlfn.SINGLE(tbl_Invoices[Plan_ID])="P2","Standard",
   _xlfn.SINGLE(tbl_Invoices[Plan_ID])="P3","Premium"
)</f>
        <v>Basic</v>
      </c>
      <c r="O591" s="2">
        <f>IF(tbl_Invoices[[#This Row],[Revenue_Type]]="Churned",0,1)</f>
        <v>1</v>
      </c>
    </row>
    <row r="592" spans="1:15" x14ac:dyDescent="0.25">
      <c r="A592" t="s">
        <v>9351</v>
      </c>
      <c r="B592" t="s">
        <v>452</v>
      </c>
      <c r="C592" t="s">
        <v>4311</v>
      </c>
      <c r="D592" s="1">
        <v>44288</v>
      </c>
      <c r="E592">
        <v>12</v>
      </c>
      <c r="F592" t="b">
        <v>1</v>
      </c>
      <c r="G592" t="s">
        <v>4538</v>
      </c>
      <c r="H592" t="s">
        <v>2027</v>
      </c>
      <c r="I592" s="1">
        <f>DATE(YEAR(tbl_Invoices[[#This Row],[Invoice_Date]]), MONTH(tbl_Invoices[[#This Row],[Invoice_Date]]), DAY(tbl_Invoices[[#This Row],[Invoice_Date]]))</f>
        <v>44288</v>
      </c>
      <c r="J592">
        <f>YEAR(tbl_Invoices[[#This Row],[Invoice_Date]])</f>
        <v>2021</v>
      </c>
      <c r="K592" s="1">
        <f>_xlfn.XLOOKUP(tbl_Invoices[[#This Row],[Customer_ID]], tbl_Customers[Customer_ID], tbl_Customers[Cohort_Month])</f>
        <v>44469</v>
      </c>
      <c r="L592" s="1" t="str">
        <f ca="1">_xlfn.XLOOKUP(tbl_Invoices[[#This Row],[Customer_ID]], tbl_Customers[Customer_ID], tbl_Customers[Age_Group])</f>
        <v>25–34</v>
      </c>
      <c r="M592" s="1" t="str">
        <f>_xlfn.XLOOKUP(tbl_Invoices[[#This Row],[Customer_ID]], tbl_Customers[Customer_ID], tbl_Customers[Region])</f>
        <v>Midwest</v>
      </c>
      <c r="N592" s="1" t="str" cm="1">
        <f t="array" ref="N592">_xlfn.IFS(
   _xlfn.SINGLE(tbl_Invoices[Plan_ID])="P1","Basic",
   _xlfn.SINGLE(tbl_Invoices[Plan_ID])="P2","Standard",
   _xlfn.SINGLE(tbl_Invoices[Plan_ID])="P3","Premium"
)</f>
        <v>Basic</v>
      </c>
      <c r="O592" s="2">
        <f>IF(tbl_Invoices[[#This Row],[Revenue_Type]]="Churned",0,1)</f>
        <v>1</v>
      </c>
    </row>
    <row r="593" spans="1:15" x14ac:dyDescent="0.25">
      <c r="A593" t="s">
        <v>4700</v>
      </c>
      <c r="B593" t="s">
        <v>621</v>
      </c>
      <c r="C593" t="s">
        <v>2539</v>
      </c>
      <c r="D593" s="1">
        <v>44288</v>
      </c>
      <c r="E593">
        <v>12</v>
      </c>
      <c r="F593" t="b">
        <v>1</v>
      </c>
      <c r="G593" t="s">
        <v>4547</v>
      </c>
      <c r="H593" t="s">
        <v>2027</v>
      </c>
      <c r="I593" s="1">
        <f>DATE(YEAR(tbl_Invoices[[#This Row],[Invoice_Date]]), MONTH(tbl_Invoices[[#This Row],[Invoice_Date]]), DAY(tbl_Invoices[[#This Row],[Invoice_Date]]))</f>
        <v>44288</v>
      </c>
      <c r="J593">
        <f>YEAR(tbl_Invoices[[#This Row],[Invoice_Date]])</f>
        <v>2021</v>
      </c>
      <c r="K593" s="1">
        <f>_xlfn.XLOOKUP(tbl_Invoices[[#This Row],[Customer_ID]], tbl_Customers[Customer_ID], tbl_Customers[Cohort_Month])</f>
        <v>44408</v>
      </c>
      <c r="L593" s="1" t="str">
        <f ca="1">_xlfn.XLOOKUP(tbl_Invoices[[#This Row],[Customer_ID]], tbl_Customers[Customer_ID], tbl_Customers[Age_Group])</f>
        <v>25–34</v>
      </c>
      <c r="M593" s="1" t="str">
        <f>_xlfn.XLOOKUP(tbl_Invoices[[#This Row],[Customer_ID]], tbl_Customers[Customer_ID], tbl_Customers[Region])</f>
        <v>South</v>
      </c>
      <c r="N593" s="1" t="str" cm="1">
        <f t="array" ref="N593">_xlfn.IFS(
   _xlfn.SINGLE(tbl_Invoices[Plan_ID])="P1","Basic",
   _xlfn.SINGLE(tbl_Invoices[Plan_ID])="P2","Standard",
   _xlfn.SINGLE(tbl_Invoices[Plan_ID])="P3","Premium"
)</f>
        <v>Basic</v>
      </c>
      <c r="O593" s="2">
        <f>IF(tbl_Invoices[[#This Row],[Revenue_Type]]="Churned",0,1)</f>
        <v>1</v>
      </c>
    </row>
    <row r="594" spans="1:15" x14ac:dyDescent="0.25">
      <c r="A594" t="s">
        <v>7465</v>
      </c>
      <c r="B594" t="s">
        <v>772</v>
      </c>
      <c r="C594" t="s">
        <v>3984</v>
      </c>
      <c r="D594" s="1">
        <v>44288</v>
      </c>
      <c r="E594">
        <v>55</v>
      </c>
      <c r="F594" t="b">
        <v>1</v>
      </c>
      <c r="G594" t="s">
        <v>4547</v>
      </c>
      <c r="H594" t="s">
        <v>2031</v>
      </c>
      <c r="I594" s="1">
        <f>DATE(YEAR(tbl_Invoices[[#This Row],[Invoice_Date]]), MONTH(tbl_Invoices[[#This Row],[Invoice_Date]]), DAY(tbl_Invoices[[#This Row],[Invoice_Date]]))</f>
        <v>44288</v>
      </c>
      <c r="J594">
        <f>YEAR(tbl_Invoices[[#This Row],[Invoice_Date]])</f>
        <v>2021</v>
      </c>
      <c r="K594" s="1">
        <f>_xlfn.XLOOKUP(tbl_Invoices[[#This Row],[Customer_ID]], tbl_Customers[Customer_ID], tbl_Customers[Cohort_Month])</f>
        <v>44985</v>
      </c>
      <c r="L594" s="1" t="str">
        <f ca="1">_xlfn.XLOOKUP(tbl_Invoices[[#This Row],[Customer_ID]], tbl_Customers[Customer_ID], tbl_Customers[Age_Group])</f>
        <v>35–44</v>
      </c>
      <c r="M594" s="1" t="str">
        <f>_xlfn.XLOOKUP(tbl_Invoices[[#This Row],[Customer_ID]], tbl_Customers[Customer_ID], tbl_Customers[Region])</f>
        <v>West</v>
      </c>
      <c r="N594" s="1" t="str" cm="1">
        <f t="array" ref="N594">_xlfn.IFS(
   _xlfn.SINGLE(tbl_Invoices[Plan_ID])="P1","Basic",
   _xlfn.SINGLE(tbl_Invoices[Plan_ID])="P2","Standard",
   _xlfn.SINGLE(tbl_Invoices[Plan_ID])="P3","Premium"
)</f>
        <v>Premium</v>
      </c>
      <c r="O594" s="2">
        <f>IF(tbl_Invoices[[#This Row],[Revenue_Type]]="Churned",0,1)</f>
        <v>1</v>
      </c>
    </row>
    <row r="595" spans="1:15" x14ac:dyDescent="0.25">
      <c r="A595" t="s">
        <v>7880</v>
      </c>
      <c r="B595" t="s">
        <v>993</v>
      </c>
      <c r="C595" t="s">
        <v>2591</v>
      </c>
      <c r="D595" s="1">
        <v>44288</v>
      </c>
      <c r="E595">
        <v>12</v>
      </c>
      <c r="F595" t="b">
        <v>1</v>
      </c>
      <c r="G595" t="s">
        <v>4547</v>
      </c>
      <c r="H595" t="s">
        <v>2027</v>
      </c>
      <c r="I595" s="1">
        <f>DATE(YEAR(tbl_Invoices[[#This Row],[Invoice_Date]]), MONTH(tbl_Invoices[[#This Row],[Invoice_Date]]), DAY(tbl_Invoices[[#This Row],[Invoice_Date]]))</f>
        <v>44288</v>
      </c>
      <c r="J595">
        <f>YEAR(tbl_Invoices[[#This Row],[Invoice_Date]])</f>
        <v>2021</v>
      </c>
      <c r="K595" s="1">
        <f>_xlfn.XLOOKUP(tbl_Invoices[[#This Row],[Customer_ID]], tbl_Customers[Customer_ID], tbl_Customers[Cohort_Month])</f>
        <v>45046</v>
      </c>
      <c r="L595" s="1" t="str">
        <f ca="1">_xlfn.XLOOKUP(tbl_Invoices[[#This Row],[Customer_ID]], tbl_Customers[Customer_ID], tbl_Customers[Age_Group])</f>
        <v>45–54</v>
      </c>
      <c r="M595" s="1" t="str">
        <f>_xlfn.XLOOKUP(tbl_Invoices[[#This Row],[Customer_ID]], tbl_Customers[Customer_ID], tbl_Customers[Region])</f>
        <v>International</v>
      </c>
      <c r="N595" s="1" t="str" cm="1">
        <f t="array" ref="N595">_xlfn.IFS(
   _xlfn.SINGLE(tbl_Invoices[Plan_ID])="P1","Basic",
   _xlfn.SINGLE(tbl_Invoices[Plan_ID])="P2","Standard",
   _xlfn.SINGLE(tbl_Invoices[Plan_ID])="P3","Premium"
)</f>
        <v>Basic</v>
      </c>
      <c r="O595" s="2">
        <f>IF(tbl_Invoices[[#This Row],[Revenue_Type]]="Churned",0,1)</f>
        <v>1</v>
      </c>
    </row>
    <row r="596" spans="1:15" x14ac:dyDescent="0.25">
      <c r="A596" t="s">
        <v>4575</v>
      </c>
      <c r="B596" t="s">
        <v>997</v>
      </c>
      <c r="C596" t="s">
        <v>4469</v>
      </c>
      <c r="D596" s="1">
        <v>44288</v>
      </c>
      <c r="E596">
        <v>55</v>
      </c>
      <c r="F596" t="b">
        <v>1</v>
      </c>
      <c r="G596" t="s">
        <v>4538</v>
      </c>
      <c r="H596" t="s">
        <v>2031</v>
      </c>
      <c r="I596" s="1">
        <f>DATE(YEAR(tbl_Invoices[[#This Row],[Invoice_Date]]), MONTH(tbl_Invoices[[#This Row],[Invoice_Date]]), DAY(tbl_Invoices[[#This Row],[Invoice_Date]]))</f>
        <v>44288</v>
      </c>
      <c r="J596">
        <f>YEAR(tbl_Invoices[[#This Row],[Invoice_Date]])</f>
        <v>2021</v>
      </c>
      <c r="K596" s="1">
        <f>_xlfn.XLOOKUP(tbl_Invoices[[#This Row],[Customer_ID]], tbl_Customers[Customer_ID], tbl_Customers[Cohort_Month])</f>
        <v>45016</v>
      </c>
      <c r="L596" s="1" t="str">
        <f ca="1">_xlfn.XLOOKUP(tbl_Invoices[[#This Row],[Customer_ID]], tbl_Customers[Customer_ID], tbl_Customers[Age_Group])</f>
        <v>55+</v>
      </c>
      <c r="M596" s="1" t="str">
        <f>_xlfn.XLOOKUP(tbl_Invoices[[#This Row],[Customer_ID]], tbl_Customers[Customer_ID], tbl_Customers[Region])</f>
        <v>West</v>
      </c>
      <c r="N596" s="1" t="str" cm="1">
        <f t="array" ref="N596">_xlfn.IFS(
   _xlfn.SINGLE(tbl_Invoices[Plan_ID])="P1","Basic",
   _xlfn.SINGLE(tbl_Invoices[Plan_ID])="P2","Standard",
   _xlfn.SINGLE(tbl_Invoices[Plan_ID])="P3","Premium"
)</f>
        <v>Premium</v>
      </c>
      <c r="O596" s="2">
        <f>IF(tbl_Invoices[[#This Row],[Revenue_Type]]="Churned",0,1)</f>
        <v>1</v>
      </c>
    </row>
    <row r="597" spans="1:15" x14ac:dyDescent="0.25">
      <c r="A597" t="s">
        <v>9065</v>
      </c>
      <c r="B597" t="s">
        <v>1145</v>
      </c>
      <c r="C597" t="s">
        <v>2457</v>
      </c>
      <c r="D597" s="1">
        <v>44288</v>
      </c>
      <c r="E597">
        <v>55</v>
      </c>
      <c r="F597" t="b">
        <v>1</v>
      </c>
      <c r="G597" t="s">
        <v>4540</v>
      </c>
      <c r="H597" t="s">
        <v>2031</v>
      </c>
      <c r="I597" s="1">
        <f>DATE(YEAR(tbl_Invoices[[#This Row],[Invoice_Date]]), MONTH(tbl_Invoices[[#This Row],[Invoice_Date]]), DAY(tbl_Invoices[[#This Row],[Invoice_Date]]))</f>
        <v>44288</v>
      </c>
      <c r="J597">
        <f>YEAR(tbl_Invoices[[#This Row],[Invoice_Date]])</f>
        <v>2021</v>
      </c>
      <c r="K597" s="1">
        <f>_xlfn.XLOOKUP(tbl_Invoices[[#This Row],[Customer_ID]], tbl_Customers[Customer_ID], tbl_Customers[Cohort_Month])</f>
        <v>44347</v>
      </c>
      <c r="L597" s="1" t="str">
        <f ca="1">_xlfn.XLOOKUP(tbl_Invoices[[#This Row],[Customer_ID]], tbl_Customers[Customer_ID], tbl_Customers[Age_Group])</f>
        <v>35–44</v>
      </c>
      <c r="M597" s="1" t="str">
        <f>_xlfn.XLOOKUP(tbl_Invoices[[#This Row],[Customer_ID]], tbl_Customers[Customer_ID], tbl_Customers[Region])</f>
        <v>South</v>
      </c>
      <c r="N597" s="1" t="str" cm="1">
        <f t="array" ref="N597">_xlfn.IFS(
   _xlfn.SINGLE(tbl_Invoices[Plan_ID])="P1","Basic",
   _xlfn.SINGLE(tbl_Invoices[Plan_ID])="P2","Standard",
   _xlfn.SINGLE(tbl_Invoices[Plan_ID])="P3","Premium"
)</f>
        <v>Premium</v>
      </c>
      <c r="O597" s="2">
        <f>IF(tbl_Invoices[[#This Row],[Revenue_Type]]="Churned",0,1)</f>
        <v>1</v>
      </c>
    </row>
    <row r="598" spans="1:15" x14ac:dyDescent="0.25">
      <c r="A598" t="s">
        <v>7189</v>
      </c>
      <c r="B598" t="s">
        <v>1251</v>
      </c>
      <c r="C598" t="s">
        <v>3766</v>
      </c>
      <c r="D598" s="1">
        <v>44288</v>
      </c>
      <c r="E598">
        <v>12</v>
      </c>
      <c r="F598" t="b">
        <v>1</v>
      </c>
      <c r="G598" t="s">
        <v>4538</v>
      </c>
      <c r="H598" t="s">
        <v>2027</v>
      </c>
      <c r="I598" s="1">
        <f>DATE(YEAR(tbl_Invoices[[#This Row],[Invoice_Date]]), MONTH(tbl_Invoices[[#This Row],[Invoice_Date]]), DAY(tbl_Invoices[[#This Row],[Invoice_Date]]))</f>
        <v>44288</v>
      </c>
      <c r="J598">
        <f>YEAR(tbl_Invoices[[#This Row],[Invoice_Date]])</f>
        <v>2021</v>
      </c>
      <c r="K598" s="1">
        <f>_xlfn.XLOOKUP(tbl_Invoices[[#This Row],[Customer_ID]], tbl_Customers[Customer_ID], tbl_Customers[Cohort_Month])</f>
        <v>44408</v>
      </c>
      <c r="L598" s="1" t="str">
        <f ca="1">_xlfn.XLOOKUP(tbl_Invoices[[#This Row],[Customer_ID]], tbl_Customers[Customer_ID], tbl_Customers[Age_Group])</f>
        <v>25–34</v>
      </c>
      <c r="M598" s="1" t="str">
        <f>_xlfn.XLOOKUP(tbl_Invoices[[#This Row],[Customer_ID]], tbl_Customers[Customer_ID], tbl_Customers[Region])</f>
        <v>East</v>
      </c>
      <c r="N598" s="1" t="str" cm="1">
        <f t="array" ref="N598">_xlfn.IFS(
   _xlfn.SINGLE(tbl_Invoices[Plan_ID])="P1","Basic",
   _xlfn.SINGLE(tbl_Invoices[Plan_ID])="P2","Standard",
   _xlfn.SINGLE(tbl_Invoices[Plan_ID])="P3","Premium"
)</f>
        <v>Basic</v>
      </c>
      <c r="O598" s="2">
        <f>IF(tbl_Invoices[[#This Row],[Revenue_Type]]="Churned",0,1)</f>
        <v>1</v>
      </c>
    </row>
    <row r="599" spans="1:15" x14ac:dyDescent="0.25">
      <c r="A599" t="s">
        <v>5610</v>
      </c>
      <c r="B599" t="s">
        <v>1379</v>
      </c>
      <c r="C599" t="s">
        <v>3186</v>
      </c>
      <c r="D599" s="1">
        <v>44288</v>
      </c>
      <c r="E599">
        <v>12</v>
      </c>
      <c r="F599" t="b">
        <v>1</v>
      </c>
      <c r="G599" t="s">
        <v>4545</v>
      </c>
      <c r="H599" t="s">
        <v>2027</v>
      </c>
      <c r="I599" s="1">
        <f>DATE(YEAR(tbl_Invoices[[#This Row],[Invoice_Date]]), MONTH(tbl_Invoices[[#This Row],[Invoice_Date]]), DAY(tbl_Invoices[[#This Row],[Invoice_Date]]))</f>
        <v>44288</v>
      </c>
      <c r="J599">
        <f>YEAR(tbl_Invoices[[#This Row],[Invoice_Date]])</f>
        <v>2021</v>
      </c>
      <c r="K599" s="1">
        <f>_xlfn.XLOOKUP(tbl_Invoices[[#This Row],[Customer_ID]], tbl_Customers[Customer_ID], tbl_Customers[Cohort_Month])</f>
        <v>44865</v>
      </c>
      <c r="L599" s="1" t="str">
        <f ca="1">_xlfn.XLOOKUP(tbl_Invoices[[#This Row],[Customer_ID]], tbl_Customers[Customer_ID], tbl_Customers[Age_Group])</f>
        <v>35–44</v>
      </c>
      <c r="M599" s="1" t="str">
        <f>_xlfn.XLOOKUP(tbl_Invoices[[#This Row],[Customer_ID]], tbl_Customers[Customer_ID], tbl_Customers[Region])</f>
        <v>East</v>
      </c>
      <c r="N599" s="1" t="str" cm="1">
        <f t="array" ref="N599">_xlfn.IFS(
   _xlfn.SINGLE(tbl_Invoices[Plan_ID])="P1","Basic",
   _xlfn.SINGLE(tbl_Invoices[Plan_ID])="P2","Standard",
   _xlfn.SINGLE(tbl_Invoices[Plan_ID])="P3","Premium"
)</f>
        <v>Basic</v>
      </c>
      <c r="O599" s="2">
        <f>IF(tbl_Invoices[[#This Row],[Revenue_Type]]="Churned",0,1)</f>
        <v>0</v>
      </c>
    </row>
    <row r="600" spans="1:15" x14ac:dyDescent="0.25">
      <c r="A600" t="s">
        <v>4589</v>
      </c>
      <c r="B600" t="s">
        <v>1421</v>
      </c>
      <c r="C600" t="s">
        <v>2695</v>
      </c>
      <c r="D600" s="1">
        <v>44288</v>
      </c>
      <c r="E600">
        <v>12</v>
      </c>
      <c r="F600" t="b">
        <v>1</v>
      </c>
      <c r="G600" t="s">
        <v>4538</v>
      </c>
      <c r="H600" t="s">
        <v>2027</v>
      </c>
      <c r="I600" s="1">
        <f>DATE(YEAR(tbl_Invoices[[#This Row],[Invoice_Date]]), MONTH(tbl_Invoices[[#This Row],[Invoice_Date]]), DAY(tbl_Invoices[[#This Row],[Invoice_Date]]))</f>
        <v>44288</v>
      </c>
      <c r="J600">
        <f>YEAR(tbl_Invoices[[#This Row],[Invoice_Date]])</f>
        <v>2021</v>
      </c>
      <c r="K600" s="1">
        <f>_xlfn.XLOOKUP(tbl_Invoices[[#This Row],[Customer_ID]], tbl_Customers[Customer_ID], tbl_Customers[Cohort_Month])</f>
        <v>44286</v>
      </c>
      <c r="L600" s="1" t="str">
        <f ca="1">_xlfn.XLOOKUP(tbl_Invoices[[#This Row],[Customer_ID]], tbl_Customers[Customer_ID], tbl_Customers[Age_Group])</f>
        <v>55+</v>
      </c>
      <c r="M600" s="1" t="str">
        <f>_xlfn.XLOOKUP(tbl_Invoices[[#This Row],[Customer_ID]], tbl_Customers[Customer_ID], tbl_Customers[Region])</f>
        <v>West</v>
      </c>
      <c r="N600" s="1" t="str" cm="1">
        <f t="array" ref="N600">_xlfn.IFS(
   _xlfn.SINGLE(tbl_Invoices[Plan_ID])="P1","Basic",
   _xlfn.SINGLE(tbl_Invoices[Plan_ID])="P2","Standard",
   _xlfn.SINGLE(tbl_Invoices[Plan_ID])="P3","Premium"
)</f>
        <v>Basic</v>
      </c>
      <c r="O600" s="2">
        <f>IF(tbl_Invoices[[#This Row],[Revenue_Type]]="Churned",0,1)</f>
        <v>1</v>
      </c>
    </row>
    <row r="601" spans="1:15" x14ac:dyDescent="0.25">
      <c r="A601" t="s">
        <v>10154</v>
      </c>
      <c r="B601" t="s">
        <v>1442</v>
      </c>
      <c r="C601" t="s">
        <v>3844</v>
      </c>
      <c r="D601" s="1">
        <v>44288</v>
      </c>
      <c r="E601">
        <v>25</v>
      </c>
      <c r="F601" t="b">
        <v>1</v>
      </c>
      <c r="G601" t="s">
        <v>4538</v>
      </c>
      <c r="H601" t="s">
        <v>2034</v>
      </c>
      <c r="I601" s="1">
        <f>DATE(YEAR(tbl_Invoices[[#This Row],[Invoice_Date]]), MONTH(tbl_Invoices[[#This Row],[Invoice_Date]]), DAY(tbl_Invoices[[#This Row],[Invoice_Date]]))</f>
        <v>44288</v>
      </c>
      <c r="J601">
        <f>YEAR(tbl_Invoices[[#This Row],[Invoice_Date]])</f>
        <v>2021</v>
      </c>
      <c r="K601" s="1">
        <f>_xlfn.XLOOKUP(tbl_Invoices[[#This Row],[Customer_ID]], tbl_Customers[Customer_ID], tbl_Customers[Cohort_Month])</f>
        <v>44377</v>
      </c>
      <c r="L601" s="1" t="str">
        <f ca="1">_xlfn.XLOOKUP(tbl_Invoices[[#This Row],[Customer_ID]], tbl_Customers[Customer_ID], tbl_Customers[Age_Group])</f>
        <v>18–24</v>
      </c>
      <c r="M601" s="1" t="str">
        <f>_xlfn.XLOOKUP(tbl_Invoices[[#This Row],[Customer_ID]], tbl_Customers[Customer_ID], tbl_Customers[Region])</f>
        <v>West</v>
      </c>
      <c r="N601" s="1" t="str" cm="1">
        <f t="array" ref="N601">_xlfn.IFS(
   _xlfn.SINGLE(tbl_Invoices[Plan_ID])="P1","Basic",
   _xlfn.SINGLE(tbl_Invoices[Plan_ID])="P2","Standard",
   _xlfn.SINGLE(tbl_Invoices[Plan_ID])="P3","Premium"
)</f>
        <v>Standard</v>
      </c>
      <c r="O601" s="2">
        <f>IF(tbl_Invoices[[#This Row],[Revenue_Type]]="Churned",0,1)</f>
        <v>1</v>
      </c>
    </row>
    <row r="602" spans="1:15" x14ac:dyDescent="0.25">
      <c r="A602" t="s">
        <v>7671</v>
      </c>
      <c r="B602" t="s">
        <v>1589</v>
      </c>
      <c r="C602" t="s">
        <v>4415</v>
      </c>
      <c r="D602" s="1">
        <v>44288</v>
      </c>
      <c r="E602">
        <v>25</v>
      </c>
      <c r="F602" t="b">
        <v>1</v>
      </c>
      <c r="G602" t="s">
        <v>4545</v>
      </c>
      <c r="H602" t="s">
        <v>2034</v>
      </c>
      <c r="I602" s="1">
        <f>DATE(YEAR(tbl_Invoices[[#This Row],[Invoice_Date]]), MONTH(tbl_Invoices[[#This Row],[Invoice_Date]]), DAY(tbl_Invoices[[#This Row],[Invoice_Date]]))</f>
        <v>44288</v>
      </c>
      <c r="J602">
        <f>YEAR(tbl_Invoices[[#This Row],[Invoice_Date]])</f>
        <v>2021</v>
      </c>
      <c r="K602" s="1">
        <f>_xlfn.XLOOKUP(tbl_Invoices[[#This Row],[Customer_ID]], tbl_Customers[Customer_ID], tbl_Customers[Cohort_Month])</f>
        <v>44804</v>
      </c>
      <c r="L602" s="1" t="str">
        <f ca="1">_xlfn.XLOOKUP(tbl_Invoices[[#This Row],[Customer_ID]], tbl_Customers[Customer_ID], tbl_Customers[Age_Group])</f>
        <v>35–44</v>
      </c>
      <c r="M602" s="1" t="str">
        <f>_xlfn.XLOOKUP(tbl_Invoices[[#This Row],[Customer_ID]], tbl_Customers[Customer_ID], tbl_Customers[Region])</f>
        <v>South</v>
      </c>
      <c r="N602" s="1" t="str" cm="1">
        <f t="array" ref="N602">_xlfn.IFS(
   _xlfn.SINGLE(tbl_Invoices[Plan_ID])="P1","Basic",
   _xlfn.SINGLE(tbl_Invoices[Plan_ID])="P2","Standard",
   _xlfn.SINGLE(tbl_Invoices[Plan_ID])="P3","Premium"
)</f>
        <v>Standard</v>
      </c>
      <c r="O602" s="2">
        <f>IF(tbl_Invoices[[#This Row],[Revenue_Type]]="Churned",0,1)</f>
        <v>0</v>
      </c>
    </row>
    <row r="603" spans="1:15" x14ac:dyDescent="0.25">
      <c r="A603" t="s">
        <v>5702</v>
      </c>
      <c r="B603" t="s">
        <v>1758</v>
      </c>
      <c r="C603" t="s">
        <v>3390</v>
      </c>
      <c r="D603" s="1">
        <v>44288</v>
      </c>
      <c r="E603">
        <v>55</v>
      </c>
      <c r="F603" t="b">
        <v>1</v>
      </c>
      <c r="G603" t="s">
        <v>4547</v>
      </c>
      <c r="H603" t="s">
        <v>2031</v>
      </c>
      <c r="I603" s="1">
        <f>DATE(YEAR(tbl_Invoices[[#This Row],[Invoice_Date]]), MONTH(tbl_Invoices[[#This Row],[Invoice_Date]]), DAY(tbl_Invoices[[#This Row],[Invoice_Date]]))</f>
        <v>44288</v>
      </c>
      <c r="J603">
        <f>YEAR(tbl_Invoices[[#This Row],[Invoice_Date]])</f>
        <v>2021</v>
      </c>
      <c r="K603" s="1">
        <f>_xlfn.XLOOKUP(tbl_Invoices[[#This Row],[Customer_ID]], tbl_Customers[Customer_ID], tbl_Customers[Cohort_Month])</f>
        <v>44957</v>
      </c>
      <c r="L603" s="1" t="str">
        <f ca="1">_xlfn.XLOOKUP(tbl_Invoices[[#This Row],[Customer_ID]], tbl_Customers[Customer_ID], tbl_Customers[Age_Group])</f>
        <v>45–54</v>
      </c>
      <c r="M603" s="1" t="str">
        <f>_xlfn.XLOOKUP(tbl_Invoices[[#This Row],[Customer_ID]], tbl_Customers[Customer_ID], tbl_Customers[Region])</f>
        <v>West</v>
      </c>
      <c r="N603" s="1" t="str" cm="1">
        <f t="array" ref="N603">_xlfn.IFS(
   _xlfn.SINGLE(tbl_Invoices[Plan_ID])="P1","Basic",
   _xlfn.SINGLE(tbl_Invoices[Plan_ID])="P2","Standard",
   _xlfn.SINGLE(tbl_Invoices[Plan_ID])="P3","Premium"
)</f>
        <v>Premium</v>
      </c>
      <c r="O603" s="2">
        <f>IF(tbl_Invoices[[#This Row],[Revenue_Type]]="Churned",0,1)</f>
        <v>1</v>
      </c>
    </row>
    <row r="604" spans="1:15" x14ac:dyDescent="0.25">
      <c r="A604" t="s">
        <v>5816</v>
      </c>
      <c r="B604" t="s">
        <v>1834</v>
      </c>
      <c r="C604" t="s">
        <v>2754</v>
      </c>
      <c r="D604" s="1">
        <v>44288</v>
      </c>
      <c r="E604">
        <v>12</v>
      </c>
      <c r="F604" t="b">
        <v>1</v>
      </c>
      <c r="G604" t="s">
        <v>4547</v>
      </c>
      <c r="H604" t="s">
        <v>2027</v>
      </c>
      <c r="I604" s="1">
        <f>DATE(YEAR(tbl_Invoices[[#This Row],[Invoice_Date]]), MONTH(tbl_Invoices[[#This Row],[Invoice_Date]]), DAY(tbl_Invoices[[#This Row],[Invoice_Date]]))</f>
        <v>44288</v>
      </c>
      <c r="J604">
        <f>YEAR(tbl_Invoices[[#This Row],[Invoice_Date]])</f>
        <v>2021</v>
      </c>
      <c r="K604" s="1">
        <f>_xlfn.XLOOKUP(tbl_Invoices[[#This Row],[Customer_ID]], tbl_Customers[Customer_ID], tbl_Customers[Cohort_Month])</f>
        <v>44227</v>
      </c>
      <c r="L604" s="1" t="str">
        <f ca="1">_xlfn.XLOOKUP(tbl_Invoices[[#This Row],[Customer_ID]], tbl_Customers[Customer_ID], tbl_Customers[Age_Group])</f>
        <v>55+</v>
      </c>
      <c r="M604" s="1" t="str">
        <f>_xlfn.XLOOKUP(tbl_Invoices[[#This Row],[Customer_ID]], tbl_Customers[Customer_ID], tbl_Customers[Region])</f>
        <v>International</v>
      </c>
      <c r="N604" s="1" t="str" cm="1">
        <f t="array" ref="N604">_xlfn.IFS(
   _xlfn.SINGLE(tbl_Invoices[Plan_ID])="P1","Basic",
   _xlfn.SINGLE(tbl_Invoices[Plan_ID])="P2","Standard",
   _xlfn.SINGLE(tbl_Invoices[Plan_ID])="P3","Premium"
)</f>
        <v>Basic</v>
      </c>
      <c r="O604" s="2">
        <f>IF(tbl_Invoices[[#This Row],[Revenue_Type]]="Churned",0,1)</f>
        <v>1</v>
      </c>
    </row>
    <row r="605" spans="1:15" x14ac:dyDescent="0.25">
      <c r="A605" t="s">
        <v>4896</v>
      </c>
      <c r="B605" t="s">
        <v>568</v>
      </c>
      <c r="C605" t="s">
        <v>4146</v>
      </c>
      <c r="D605" s="1">
        <v>44289</v>
      </c>
      <c r="E605">
        <v>12</v>
      </c>
      <c r="F605" t="b">
        <v>1</v>
      </c>
      <c r="G605" t="s">
        <v>4547</v>
      </c>
      <c r="H605" t="s">
        <v>2027</v>
      </c>
      <c r="I605" s="1">
        <f>DATE(YEAR(tbl_Invoices[[#This Row],[Invoice_Date]]), MONTH(tbl_Invoices[[#This Row],[Invoice_Date]]), DAY(tbl_Invoices[[#This Row],[Invoice_Date]]))</f>
        <v>44289</v>
      </c>
      <c r="J605">
        <f>YEAR(tbl_Invoices[[#This Row],[Invoice_Date]])</f>
        <v>2021</v>
      </c>
      <c r="K605" s="1">
        <f>_xlfn.XLOOKUP(tbl_Invoices[[#This Row],[Customer_ID]], tbl_Customers[Customer_ID], tbl_Customers[Cohort_Month])</f>
        <v>44469</v>
      </c>
      <c r="L605" s="1" t="str">
        <f ca="1">_xlfn.XLOOKUP(tbl_Invoices[[#This Row],[Customer_ID]], tbl_Customers[Customer_ID], tbl_Customers[Age_Group])</f>
        <v>25–34</v>
      </c>
      <c r="M605" s="1" t="str">
        <f>_xlfn.XLOOKUP(tbl_Invoices[[#This Row],[Customer_ID]], tbl_Customers[Customer_ID], tbl_Customers[Region])</f>
        <v>East</v>
      </c>
      <c r="N605" s="1" t="str" cm="1">
        <f t="array" ref="N605">_xlfn.IFS(
   _xlfn.SINGLE(tbl_Invoices[Plan_ID])="P1","Basic",
   _xlfn.SINGLE(tbl_Invoices[Plan_ID])="P2","Standard",
   _xlfn.SINGLE(tbl_Invoices[Plan_ID])="P3","Premium"
)</f>
        <v>Basic</v>
      </c>
      <c r="O605" s="2">
        <f>IF(tbl_Invoices[[#This Row],[Revenue_Type]]="Churned",0,1)</f>
        <v>1</v>
      </c>
    </row>
    <row r="606" spans="1:15" x14ac:dyDescent="0.25">
      <c r="A606" t="s">
        <v>7433</v>
      </c>
      <c r="B606" t="s">
        <v>1345</v>
      </c>
      <c r="C606" t="s">
        <v>3626</v>
      </c>
      <c r="D606" s="1">
        <v>44289</v>
      </c>
      <c r="E606">
        <v>12</v>
      </c>
      <c r="F606" t="b">
        <v>1</v>
      </c>
      <c r="G606" t="s">
        <v>4547</v>
      </c>
      <c r="H606" t="s">
        <v>2027</v>
      </c>
      <c r="I606" s="1">
        <f>DATE(YEAR(tbl_Invoices[[#This Row],[Invoice_Date]]), MONTH(tbl_Invoices[[#This Row],[Invoice_Date]]), DAY(tbl_Invoices[[#This Row],[Invoice_Date]]))</f>
        <v>44289</v>
      </c>
      <c r="J606">
        <f>YEAR(tbl_Invoices[[#This Row],[Invoice_Date]])</f>
        <v>2021</v>
      </c>
      <c r="K606" s="1">
        <f>_xlfn.XLOOKUP(tbl_Invoices[[#This Row],[Customer_ID]], tbl_Customers[Customer_ID], tbl_Customers[Cohort_Month])</f>
        <v>44530</v>
      </c>
      <c r="L606" s="1" t="str">
        <f ca="1">_xlfn.XLOOKUP(tbl_Invoices[[#This Row],[Customer_ID]], tbl_Customers[Customer_ID], tbl_Customers[Age_Group])</f>
        <v>45–54</v>
      </c>
      <c r="M606" s="1" t="str">
        <f>_xlfn.XLOOKUP(tbl_Invoices[[#This Row],[Customer_ID]], tbl_Customers[Customer_ID], tbl_Customers[Region])</f>
        <v>South</v>
      </c>
      <c r="N606" s="1" t="str" cm="1">
        <f t="array" ref="N606">_xlfn.IFS(
   _xlfn.SINGLE(tbl_Invoices[Plan_ID])="P1","Basic",
   _xlfn.SINGLE(tbl_Invoices[Plan_ID])="P2","Standard",
   _xlfn.SINGLE(tbl_Invoices[Plan_ID])="P3","Premium"
)</f>
        <v>Basic</v>
      </c>
      <c r="O606" s="2">
        <f>IF(tbl_Invoices[[#This Row],[Revenue_Type]]="Churned",0,1)</f>
        <v>1</v>
      </c>
    </row>
    <row r="607" spans="1:15" x14ac:dyDescent="0.25">
      <c r="A607" t="s">
        <v>5909</v>
      </c>
      <c r="B607" t="s">
        <v>1424</v>
      </c>
      <c r="C607" t="s">
        <v>2546</v>
      </c>
      <c r="D607" s="1">
        <v>44289</v>
      </c>
      <c r="E607">
        <v>12</v>
      </c>
      <c r="F607" t="b">
        <v>1</v>
      </c>
      <c r="G607" t="s">
        <v>4547</v>
      </c>
      <c r="H607" t="s">
        <v>2027</v>
      </c>
      <c r="I607" s="1">
        <f>DATE(YEAR(tbl_Invoices[[#This Row],[Invoice_Date]]), MONTH(tbl_Invoices[[#This Row],[Invoice_Date]]), DAY(tbl_Invoices[[#This Row],[Invoice_Date]]))</f>
        <v>44289</v>
      </c>
      <c r="J607">
        <f>YEAR(tbl_Invoices[[#This Row],[Invoice_Date]])</f>
        <v>2021</v>
      </c>
      <c r="K607" s="1">
        <f>_xlfn.XLOOKUP(tbl_Invoices[[#This Row],[Customer_ID]], tbl_Customers[Customer_ID], tbl_Customers[Cohort_Month])</f>
        <v>45016</v>
      </c>
      <c r="L607" s="1" t="str">
        <f ca="1">_xlfn.XLOOKUP(tbl_Invoices[[#This Row],[Customer_ID]], tbl_Customers[Customer_ID], tbl_Customers[Age_Group])</f>
        <v>25–34</v>
      </c>
      <c r="M607" s="1" t="str">
        <f>_xlfn.XLOOKUP(tbl_Invoices[[#This Row],[Customer_ID]], tbl_Customers[Customer_ID], tbl_Customers[Region])</f>
        <v>South</v>
      </c>
      <c r="N607" s="1" t="str" cm="1">
        <f t="array" ref="N607">_xlfn.IFS(
   _xlfn.SINGLE(tbl_Invoices[Plan_ID])="P1","Basic",
   _xlfn.SINGLE(tbl_Invoices[Plan_ID])="P2","Standard",
   _xlfn.SINGLE(tbl_Invoices[Plan_ID])="P3","Premium"
)</f>
        <v>Basic</v>
      </c>
      <c r="O607" s="2">
        <f>IF(tbl_Invoices[[#This Row],[Revenue_Type]]="Churned",0,1)</f>
        <v>1</v>
      </c>
    </row>
    <row r="608" spans="1:15" x14ac:dyDescent="0.25">
      <c r="A608" t="s">
        <v>7984</v>
      </c>
      <c r="B608" t="s">
        <v>1707</v>
      </c>
      <c r="C608" t="s">
        <v>2976</v>
      </c>
      <c r="D608" s="1">
        <v>44289</v>
      </c>
      <c r="E608">
        <v>55</v>
      </c>
      <c r="F608" t="b">
        <v>1</v>
      </c>
      <c r="G608" t="s">
        <v>4549</v>
      </c>
      <c r="H608" t="s">
        <v>2031</v>
      </c>
      <c r="I608" s="1">
        <f>DATE(YEAR(tbl_Invoices[[#This Row],[Invoice_Date]]), MONTH(tbl_Invoices[[#This Row],[Invoice_Date]]), DAY(tbl_Invoices[[#This Row],[Invoice_Date]]))</f>
        <v>44289</v>
      </c>
      <c r="J608">
        <f>YEAR(tbl_Invoices[[#This Row],[Invoice_Date]])</f>
        <v>2021</v>
      </c>
      <c r="K608" s="1">
        <f>_xlfn.XLOOKUP(tbl_Invoices[[#This Row],[Customer_ID]], tbl_Customers[Customer_ID], tbl_Customers[Cohort_Month])</f>
        <v>44347</v>
      </c>
      <c r="L608" s="1" t="str">
        <f ca="1">_xlfn.XLOOKUP(tbl_Invoices[[#This Row],[Customer_ID]], tbl_Customers[Customer_ID], tbl_Customers[Age_Group])</f>
        <v>45–54</v>
      </c>
      <c r="M608" s="1" t="str">
        <f>_xlfn.XLOOKUP(tbl_Invoices[[#This Row],[Customer_ID]], tbl_Customers[Customer_ID], tbl_Customers[Region])</f>
        <v>International</v>
      </c>
      <c r="N608" s="1" t="str" cm="1">
        <f t="array" ref="N608">_xlfn.IFS(
   _xlfn.SINGLE(tbl_Invoices[Plan_ID])="P1","Basic",
   _xlfn.SINGLE(tbl_Invoices[Plan_ID])="P2","Standard",
   _xlfn.SINGLE(tbl_Invoices[Plan_ID])="P3","Premium"
)</f>
        <v>Premium</v>
      </c>
      <c r="O608" s="2">
        <f>IF(tbl_Invoices[[#This Row],[Revenue_Type]]="Churned",0,1)</f>
        <v>1</v>
      </c>
    </row>
    <row r="609" spans="1:15" x14ac:dyDescent="0.25">
      <c r="A609" t="s">
        <v>8721</v>
      </c>
      <c r="B609" t="s">
        <v>1829</v>
      </c>
      <c r="C609" t="s">
        <v>2709</v>
      </c>
      <c r="D609" s="1">
        <v>44289</v>
      </c>
      <c r="E609">
        <v>55</v>
      </c>
      <c r="F609" t="b">
        <v>1</v>
      </c>
      <c r="G609" t="s">
        <v>4538</v>
      </c>
      <c r="H609" t="s">
        <v>2031</v>
      </c>
      <c r="I609" s="1">
        <f>DATE(YEAR(tbl_Invoices[[#This Row],[Invoice_Date]]), MONTH(tbl_Invoices[[#This Row],[Invoice_Date]]), DAY(tbl_Invoices[[#This Row],[Invoice_Date]]))</f>
        <v>44289</v>
      </c>
      <c r="J609">
        <f>YEAR(tbl_Invoices[[#This Row],[Invoice_Date]])</f>
        <v>2021</v>
      </c>
      <c r="K609" s="1">
        <f>_xlfn.XLOOKUP(tbl_Invoices[[#This Row],[Customer_ID]], tbl_Customers[Customer_ID], tbl_Customers[Cohort_Month])</f>
        <v>45016</v>
      </c>
      <c r="L609" s="1" t="str">
        <f ca="1">_xlfn.XLOOKUP(tbl_Invoices[[#This Row],[Customer_ID]], tbl_Customers[Customer_ID], tbl_Customers[Age_Group])</f>
        <v>55+</v>
      </c>
      <c r="M609" s="1" t="str">
        <f>_xlfn.XLOOKUP(tbl_Invoices[[#This Row],[Customer_ID]], tbl_Customers[Customer_ID], tbl_Customers[Region])</f>
        <v>International</v>
      </c>
      <c r="N609" s="1" t="str" cm="1">
        <f t="array" ref="N609">_xlfn.IFS(
   _xlfn.SINGLE(tbl_Invoices[Plan_ID])="P1","Basic",
   _xlfn.SINGLE(tbl_Invoices[Plan_ID])="P2","Standard",
   _xlfn.SINGLE(tbl_Invoices[Plan_ID])="P3","Premium"
)</f>
        <v>Premium</v>
      </c>
      <c r="O609" s="2">
        <f>IF(tbl_Invoices[[#This Row],[Revenue_Type]]="Churned",0,1)</f>
        <v>1</v>
      </c>
    </row>
    <row r="610" spans="1:15" x14ac:dyDescent="0.25">
      <c r="A610" t="s">
        <v>8256</v>
      </c>
      <c r="B610" t="s">
        <v>465</v>
      </c>
      <c r="C610" t="s">
        <v>3964</v>
      </c>
      <c r="D610" s="1">
        <v>44290</v>
      </c>
      <c r="E610">
        <v>25</v>
      </c>
      <c r="F610" t="b">
        <v>1</v>
      </c>
      <c r="G610" t="s">
        <v>4549</v>
      </c>
      <c r="H610" t="s">
        <v>2034</v>
      </c>
      <c r="I610" s="1">
        <f>DATE(YEAR(tbl_Invoices[[#This Row],[Invoice_Date]]), MONTH(tbl_Invoices[[#This Row],[Invoice_Date]]), DAY(tbl_Invoices[[#This Row],[Invoice_Date]]))</f>
        <v>44290</v>
      </c>
      <c r="J610">
        <f>YEAR(tbl_Invoices[[#This Row],[Invoice_Date]])</f>
        <v>2021</v>
      </c>
      <c r="K610" s="1">
        <f>_xlfn.XLOOKUP(tbl_Invoices[[#This Row],[Customer_ID]], tbl_Customers[Customer_ID], tbl_Customers[Cohort_Month])</f>
        <v>44530</v>
      </c>
      <c r="L610" s="1" t="str">
        <f ca="1">_xlfn.XLOOKUP(tbl_Invoices[[#This Row],[Customer_ID]], tbl_Customers[Customer_ID], tbl_Customers[Age_Group])</f>
        <v>25–34</v>
      </c>
      <c r="M610" s="1" t="str">
        <f>_xlfn.XLOOKUP(tbl_Invoices[[#This Row],[Customer_ID]], tbl_Customers[Customer_ID], tbl_Customers[Region])</f>
        <v>Midwest</v>
      </c>
      <c r="N610" s="1" t="str" cm="1">
        <f t="array" ref="N610">_xlfn.IFS(
   _xlfn.SINGLE(tbl_Invoices[Plan_ID])="P1","Basic",
   _xlfn.SINGLE(tbl_Invoices[Plan_ID])="P2","Standard",
   _xlfn.SINGLE(tbl_Invoices[Plan_ID])="P3","Premium"
)</f>
        <v>Standard</v>
      </c>
      <c r="O610" s="2">
        <f>IF(tbl_Invoices[[#This Row],[Revenue_Type]]="Churned",0,1)</f>
        <v>1</v>
      </c>
    </row>
    <row r="611" spans="1:15" x14ac:dyDescent="0.25">
      <c r="A611" t="s">
        <v>7004</v>
      </c>
      <c r="B611" t="s">
        <v>486</v>
      </c>
      <c r="C611" t="s">
        <v>2886</v>
      </c>
      <c r="D611" s="1">
        <v>44290</v>
      </c>
      <c r="E611">
        <v>12</v>
      </c>
      <c r="F611" t="b">
        <v>1</v>
      </c>
      <c r="G611" t="s">
        <v>4540</v>
      </c>
      <c r="H611" t="s">
        <v>2027</v>
      </c>
      <c r="I611" s="1">
        <f>DATE(YEAR(tbl_Invoices[[#This Row],[Invoice_Date]]), MONTH(tbl_Invoices[[#This Row],[Invoice_Date]]), DAY(tbl_Invoices[[#This Row],[Invoice_Date]]))</f>
        <v>44290</v>
      </c>
      <c r="J611">
        <f>YEAR(tbl_Invoices[[#This Row],[Invoice_Date]])</f>
        <v>2021</v>
      </c>
      <c r="K611" s="1">
        <f>_xlfn.XLOOKUP(tbl_Invoices[[#This Row],[Customer_ID]], tbl_Customers[Customer_ID], tbl_Customers[Cohort_Month])</f>
        <v>44651</v>
      </c>
      <c r="L611" s="1" t="str">
        <f ca="1">_xlfn.XLOOKUP(tbl_Invoices[[#This Row],[Customer_ID]], tbl_Customers[Customer_ID], tbl_Customers[Age_Group])</f>
        <v>18–24</v>
      </c>
      <c r="M611" s="1" t="str">
        <f>_xlfn.XLOOKUP(tbl_Invoices[[#This Row],[Customer_ID]], tbl_Customers[Customer_ID], tbl_Customers[Region])</f>
        <v>Midwest</v>
      </c>
      <c r="N611" s="1" t="str" cm="1">
        <f t="array" ref="N611">_xlfn.IFS(
   _xlfn.SINGLE(tbl_Invoices[Plan_ID])="P1","Basic",
   _xlfn.SINGLE(tbl_Invoices[Plan_ID])="P2","Standard",
   _xlfn.SINGLE(tbl_Invoices[Plan_ID])="P3","Premium"
)</f>
        <v>Basic</v>
      </c>
      <c r="O611" s="2">
        <f>IF(tbl_Invoices[[#This Row],[Revenue_Type]]="Churned",0,1)</f>
        <v>1</v>
      </c>
    </row>
    <row r="612" spans="1:15" x14ac:dyDescent="0.25">
      <c r="A612" t="s">
        <v>5692</v>
      </c>
      <c r="B612" t="s">
        <v>802</v>
      </c>
      <c r="C612" t="s">
        <v>2718</v>
      </c>
      <c r="D612" s="1">
        <v>44290</v>
      </c>
      <c r="E612">
        <v>25</v>
      </c>
      <c r="F612" t="b">
        <v>1</v>
      </c>
      <c r="G612" t="s">
        <v>4540</v>
      </c>
      <c r="H612" t="s">
        <v>2034</v>
      </c>
      <c r="I612" s="1">
        <f>DATE(YEAR(tbl_Invoices[[#This Row],[Invoice_Date]]), MONTH(tbl_Invoices[[#This Row],[Invoice_Date]]), DAY(tbl_Invoices[[#This Row],[Invoice_Date]]))</f>
        <v>44290</v>
      </c>
      <c r="J612">
        <f>YEAR(tbl_Invoices[[#This Row],[Invoice_Date]])</f>
        <v>2021</v>
      </c>
      <c r="K612" s="1">
        <f>_xlfn.XLOOKUP(tbl_Invoices[[#This Row],[Customer_ID]], tbl_Customers[Customer_ID], tbl_Customers[Cohort_Month])</f>
        <v>44651</v>
      </c>
      <c r="L612" s="1" t="str">
        <f ca="1">_xlfn.XLOOKUP(tbl_Invoices[[#This Row],[Customer_ID]], tbl_Customers[Customer_ID], tbl_Customers[Age_Group])</f>
        <v>35–44</v>
      </c>
      <c r="M612" s="1" t="str">
        <f>_xlfn.XLOOKUP(tbl_Invoices[[#This Row],[Customer_ID]], tbl_Customers[Customer_ID], tbl_Customers[Region])</f>
        <v>Midwest</v>
      </c>
      <c r="N612" s="1" t="str" cm="1">
        <f t="array" ref="N612">_xlfn.IFS(
   _xlfn.SINGLE(tbl_Invoices[Plan_ID])="P1","Basic",
   _xlfn.SINGLE(tbl_Invoices[Plan_ID])="P2","Standard",
   _xlfn.SINGLE(tbl_Invoices[Plan_ID])="P3","Premium"
)</f>
        <v>Standard</v>
      </c>
      <c r="O612" s="2">
        <f>IF(tbl_Invoices[[#This Row],[Revenue_Type]]="Churned",0,1)</f>
        <v>1</v>
      </c>
    </row>
    <row r="613" spans="1:15" x14ac:dyDescent="0.25">
      <c r="A613" t="s">
        <v>6654</v>
      </c>
      <c r="B613" t="s">
        <v>975</v>
      </c>
      <c r="C613" t="s">
        <v>3192</v>
      </c>
      <c r="D613" s="1">
        <v>44290</v>
      </c>
      <c r="E613">
        <v>55</v>
      </c>
      <c r="F613" t="b">
        <v>1</v>
      </c>
      <c r="G613" t="s">
        <v>4540</v>
      </c>
      <c r="H613" t="s">
        <v>2031</v>
      </c>
      <c r="I613" s="1">
        <f>DATE(YEAR(tbl_Invoices[[#This Row],[Invoice_Date]]), MONTH(tbl_Invoices[[#This Row],[Invoice_Date]]), DAY(tbl_Invoices[[#This Row],[Invoice_Date]]))</f>
        <v>44290</v>
      </c>
      <c r="J613">
        <f>YEAR(tbl_Invoices[[#This Row],[Invoice_Date]])</f>
        <v>2021</v>
      </c>
      <c r="K613" s="1">
        <f>_xlfn.XLOOKUP(tbl_Invoices[[#This Row],[Customer_ID]], tbl_Customers[Customer_ID], tbl_Customers[Cohort_Month])</f>
        <v>44895</v>
      </c>
      <c r="L613" s="1" t="str">
        <f ca="1">_xlfn.XLOOKUP(tbl_Invoices[[#This Row],[Customer_ID]], tbl_Customers[Customer_ID], tbl_Customers[Age_Group])</f>
        <v>25–34</v>
      </c>
      <c r="M613" s="1" t="str">
        <f>_xlfn.XLOOKUP(tbl_Invoices[[#This Row],[Customer_ID]], tbl_Customers[Customer_ID], tbl_Customers[Region])</f>
        <v>Midwest</v>
      </c>
      <c r="N613" s="1" t="str" cm="1">
        <f t="array" ref="N613">_xlfn.IFS(
   _xlfn.SINGLE(tbl_Invoices[Plan_ID])="P1","Basic",
   _xlfn.SINGLE(tbl_Invoices[Plan_ID])="P2","Standard",
   _xlfn.SINGLE(tbl_Invoices[Plan_ID])="P3","Premium"
)</f>
        <v>Premium</v>
      </c>
      <c r="O613" s="2">
        <f>IF(tbl_Invoices[[#This Row],[Revenue_Type]]="Churned",0,1)</f>
        <v>1</v>
      </c>
    </row>
    <row r="614" spans="1:15" x14ac:dyDescent="0.25">
      <c r="A614" t="s">
        <v>6815</v>
      </c>
      <c r="B614" t="s">
        <v>1757</v>
      </c>
      <c r="C614" t="s">
        <v>3087</v>
      </c>
      <c r="D614" s="1">
        <v>44290</v>
      </c>
      <c r="E614">
        <v>25</v>
      </c>
      <c r="F614" t="b">
        <v>1</v>
      </c>
      <c r="G614" t="s">
        <v>4547</v>
      </c>
      <c r="H614" t="s">
        <v>2034</v>
      </c>
      <c r="I614" s="1">
        <f>DATE(YEAR(tbl_Invoices[[#This Row],[Invoice_Date]]), MONTH(tbl_Invoices[[#This Row],[Invoice_Date]]), DAY(tbl_Invoices[[#This Row],[Invoice_Date]]))</f>
        <v>44290</v>
      </c>
      <c r="J614">
        <f>YEAR(tbl_Invoices[[#This Row],[Invoice_Date]])</f>
        <v>2021</v>
      </c>
      <c r="K614" s="1">
        <f>_xlfn.XLOOKUP(tbl_Invoices[[#This Row],[Customer_ID]], tbl_Customers[Customer_ID], tbl_Customers[Cohort_Month])</f>
        <v>44804</v>
      </c>
      <c r="L614" s="1" t="str">
        <f ca="1">_xlfn.XLOOKUP(tbl_Invoices[[#This Row],[Customer_ID]], tbl_Customers[Customer_ID], tbl_Customers[Age_Group])</f>
        <v>25–34</v>
      </c>
      <c r="M614" s="1" t="str">
        <f>_xlfn.XLOOKUP(tbl_Invoices[[#This Row],[Customer_ID]], tbl_Customers[Customer_ID], tbl_Customers[Region])</f>
        <v>Midwest</v>
      </c>
      <c r="N614" s="1" t="str" cm="1">
        <f t="array" ref="N614">_xlfn.IFS(
   _xlfn.SINGLE(tbl_Invoices[Plan_ID])="P1","Basic",
   _xlfn.SINGLE(tbl_Invoices[Plan_ID])="P2","Standard",
   _xlfn.SINGLE(tbl_Invoices[Plan_ID])="P3","Premium"
)</f>
        <v>Standard</v>
      </c>
      <c r="O614" s="2">
        <f>IF(tbl_Invoices[[#This Row],[Revenue_Type]]="Churned",0,1)</f>
        <v>1</v>
      </c>
    </row>
    <row r="615" spans="1:15" x14ac:dyDescent="0.25">
      <c r="A615" t="s">
        <v>5490</v>
      </c>
      <c r="B615" t="s">
        <v>133</v>
      </c>
      <c r="C615" t="s">
        <v>4410</v>
      </c>
      <c r="D615" s="1">
        <v>44291</v>
      </c>
      <c r="E615">
        <v>55</v>
      </c>
      <c r="F615" t="b">
        <v>1</v>
      </c>
      <c r="G615" t="s">
        <v>4540</v>
      </c>
      <c r="H615" t="s">
        <v>2031</v>
      </c>
      <c r="I615" s="1">
        <f>DATE(YEAR(tbl_Invoices[[#This Row],[Invoice_Date]]), MONTH(tbl_Invoices[[#This Row],[Invoice_Date]]), DAY(tbl_Invoices[[#This Row],[Invoice_Date]]))</f>
        <v>44291</v>
      </c>
      <c r="J615">
        <f>YEAR(tbl_Invoices[[#This Row],[Invoice_Date]])</f>
        <v>2021</v>
      </c>
      <c r="K615" s="1">
        <f>_xlfn.XLOOKUP(tbl_Invoices[[#This Row],[Customer_ID]], tbl_Customers[Customer_ID], tbl_Customers[Cohort_Month])</f>
        <v>44926</v>
      </c>
      <c r="L615" s="1" t="str">
        <f ca="1">_xlfn.XLOOKUP(tbl_Invoices[[#This Row],[Customer_ID]], tbl_Customers[Customer_ID], tbl_Customers[Age_Group])</f>
        <v>55+</v>
      </c>
      <c r="M615" s="1" t="str">
        <f>_xlfn.XLOOKUP(tbl_Invoices[[#This Row],[Customer_ID]], tbl_Customers[Customer_ID], tbl_Customers[Region])</f>
        <v>East</v>
      </c>
      <c r="N615" s="1" t="str" cm="1">
        <f t="array" ref="N615">_xlfn.IFS(
   _xlfn.SINGLE(tbl_Invoices[Plan_ID])="P1","Basic",
   _xlfn.SINGLE(tbl_Invoices[Plan_ID])="P2","Standard",
   _xlfn.SINGLE(tbl_Invoices[Plan_ID])="P3","Premium"
)</f>
        <v>Premium</v>
      </c>
      <c r="O615" s="2">
        <f>IF(tbl_Invoices[[#This Row],[Revenue_Type]]="Churned",0,1)</f>
        <v>1</v>
      </c>
    </row>
    <row r="616" spans="1:15" x14ac:dyDescent="0.25">
      <c r="A616" t="s">
        <v>7159</v>
      </c>
      <c r="B616" t="s">
        <v>253</v>
      </c>
      <c r="C616" t="s">
        <v>4517</v>
      </c>
      <c r="D616" s="1">
        <v>44291</v>
      </c>
      <c r="E616">
        <v>55</v>
      </c>
      <c r="F616" t="b">
        <v>1</v>
      </c>
      <c r="G616" t="s">
        <v>4549</v>
      </c>
      <c r="H616" t="s">
        <v>2031</v>
      </c>
      <c r="I616" s="1">
        <f>DATE(YEAR(tbl_Invoices[[#This Row],[Invoice_Date]]), MONTH(tbl_Invoices[[#This Row],[Invoice_Date]]), DAY(tbl_Invoices[[#This Row],[Invoice_Date]]))</f>
        <v>44291</v>
      </c>
      <c r="J616">
        <f>YEAR(tbl_Invoices[[#This Row],[Invoice_Date]])</f>
        <v>2021</v>
      </c>
      <c r="K616" s="1">
        <f>_xlfn.XLOOKUP(tbl_Invoices[[#This Row],[Customer_ID]], tbl_Customers[Customer_ID], tbl_Customers[Cohort_Month])</f>
        <v>44286</v>
      </c>
      <c r="L616" s="1" t="str">
        <f ca="1">_xlfn.XLOOKUP(tbl_Invoices[[#This Row],[Customer_ID]], tbl_Customers[Customer_ID], tbl_Customers[Age_Group])</f>
        <v>25–34</v>
      </c>
      <c r="M616" s="1" t="str">
        <f>_xlfn.XLOOKUP(tbl_Invoices[[#This Row],[Customer_ID]], tbl_Customers[Customer_ID], tbl_Customers[Region])</f>
        <v>South</v>
      </c>
      <c r="N616" s="1" t="str" cm="1">
        <f t="array" ref="N616">_xlfn.IFS(
   _xlfn.SINGLE(tbl_Invoices[Plan_ID])="P1","Basic",
   _xlfn.SINGLE(tbl_Invoices[Plan_ID])="P2","Standard",
   _xlfn.SINGLE(tbl_Invoices[Plan_ID])="P3","Premium"
)</f>
        <v>Premium</v>
      </c>
      <c r="O616" s="2">
        <f>IF(tbl_Invoices[[#This Row],[Revenue_Type]]="Churned",0,1)</f>
        <v>1</v>
      </c>
    </row>
    <row r="617" spans="1:15" x14ac:dyDescent="0.25">
      <c r="A617" t="s">
        <v>9215</v>
      </c>
      <c r="B617" t="s">
        <v>398</v>
      </c>
      <c r="C617" t="s">
        <v>2233</v>
      </c>
      <c r="D617" s="1">
        <v>44291</v>
      </c>
      <c r="E617">
        <v>25</v>
      </c>
      <c r="F617" t="b">
        <v>1</v>
      </c>
      <c r="G617" t="s">
        <v>4547</v>
      </c>
      <c r="H617" t="s">
        <v>2034</v>
      </c>
      <c r="I617" s="1">
        <f>DATE(YEAR(tbl_Invoices[[#This Row],[Invoice_Date]]), MONTH(tbl_Invoices[[#This Row],[Invoice_Date]]), DAY(tbl_Invoices[[#This Row],[Invoice_Date]]))</f>
        <v>44291</v>
      </c>
      <c r="J617">
        <f>YEAR(tbl_Invoices[[#This Row],[Invoice_Date]])</f>
        <v>2021</v>
      </c>
      <c r="K617" s="1">
        <f>_xlfn.XLOOKUP(tbl_Invoices[[#This Row],[Customer_ID]], tbl_Customers[Customer_ID], tbl_Customers[Cohort_Month])</f>
        <v>44500</v>
      </c>
      <c r="L617" s="1" t="str">
        <f ca="1">_xlfn.XLOOKUP(tbl_Invoices[[#This Row],[Customer_ID]], tbl_Customers[Customer_ID], tbl_Customers[Age_Group])</f>
        <v>25–34</v>
      </c>
      <c r="M617" s="1" t="str">
        <f>_xlfn.XLOOKUP(tbl_Invoices[[#This Row],[Customer_ID]], tbl_Customers[Customer_ID], tbl_Customers[Region])</f>
        <v>West</v>
      </c>
      <c r="N617" s="1" t="str" cm="1">
        <f t="array" ref="N617">_xlfn.IFS(
   _xlfn.SINGLE(tbl_Invoices[Plan_ID])="P1","Basic",
   _xlfn.SINGLE(tbl_Invoices[Plan_ID])="P2","Standard",
   _xlfn.SINGLE(tbl_Invoices[Plan_ID])="P3","Premium"
)</f>
        <v>Standard</v>
      </c>
      <c r="O617" s="2">
        <f>IF(tbl_Invoices[[#This Row],[Revenue_Type]]="Churned",0,1)</f>
        <v>1</v>
      </c>
    </row>
    <row r="618" spans="1:15" x14ac:dyDescent="0.25">
      <c r="A618" t="s">
        <v>8883</v>
      </c>
      <c r="B618" t="s">
        <v>807</v>
      </c>
      <c r="C618" t="s">
        <v>3413</v>
      </c>
      <c r="D618" s="1">
        <v>44291</v>
      </c>
      <c r="E618">
        <v>12</v>
      </c>
      <c r="F618" t="b">
        <v>1</v>
      </c>
      <c r="G618" t="s">
        <v>4545</v>
      </c>
      <c r="H618" t="s">
        <v>2027</v>
      </c>
      <c r="I618" s="1">
        <f>DATE(YEAR(tbl_Invoices[[#This Row],[Invoice_Date]]), MONTH(tbl_Invoices[[#This Row],[Invoice_Date]]), DAY(tbl_Invoices[[#This Row],[Invoice_Date]]))</f>
        <v>44291</v>
      </c>
      <c r="J618">
        <f>YEAR(tbl_Invoices[[#This Row],[Invoice_Date]])</f>
        <v>2021</v>
      </c>
      <c r="K618" s="1">
        <f>_xlfn.XLOOKUP(tbl_Invoices[[#This Row],[Customer_ID]], tbl_Customers[Customer_ID], tbl_Customers[Cohort_Month])</f>
        <v>44985</v>
      </c>
      <c r="L618" s="1" t="str">
        <f ca="1">_xlfn.XLOOKUP(tbl_Invoices[[#This Row],[Customer_ID]], tbl_Customers[Customer_ID], tbl_Customers[Age_Group])</f>
        <v>35–44</v>
      </c>
      <c r="M618" s="1" t="str">
        <f>_xlfn.XLOOKUP(tbl_Invoices[[#This Row],[Customer_ID]], tbl_Customers[Customer_ID], tbl_Customers[Region])</f>
        <v>South</v>
      </c>
      <c r="N618" s="1" t="str" cm="1">
        <f t="array" ref="N618">_xlfn.IFS(
   _xlfn.SINGLE(tbl_Invoices[Plan_ID])="P1","Basic",
   _xlfn.SINGLE(tbl_Invoices[Plan_ID])="P2","Standard",
   _xlfn.SINGLE(tbl_Invoices[Plan_ID])="P3","Premium"
)</f>
        <v>Basic</v>
      </c>
      <c r="O618" s="2">
        <f>IF(tbl_Invoices[[#This Row],[Revenue_Type]]="Churned",0,1)</f>
        <v>0</v>
      </c>
    </row>
    <row r="619" spans="1:15" x14ac:dyDescent="0.25">
      <c r="A619" t="s">
        <v>9874</v>
      </c>
      <c r="B619" t="s">
        <v>1546</v>
      </c>
      <c r="C619" t="s">
        <v>2047</v>
      </c>
      <c r="D619" s="1">
        <v>44291</v>
      </c>
      <c r="E619">
        <v>12</v>
      </c>
      <c r="F619" t="b">
        <v>1</v>
      </c>
      <c r="G619" t="s">
        <v>4540</v>
      </c>
      <c r="H619" t="s">
        <v>2027</v>
      </c>
      <c r="I619" s="1">
        <f>DATE(YEAR(tbl_Invoices[[#This Row],[Invoice_Date]]), MONTH(tbl_Invoices[[#This Row],[Invoice_Date]]), DAY(tbl_Invoices[[#This Row],[Invoice_Date]]))</f>
        <v>44291</v>
      </c>
      <c r="J619">
        <f>YEAR(tbl_Invoices[[#This Row],[Invoice_Date]])</f>
        <v>2021</v>
      </c>
      <c r="K619" s="1">
        <f>_xlfn.XLOOKUP(tbl_Invoices[[#This Row],[Customer_ID]], tbl_Customers[Customer_ID], tbl_Customers[Cohort_Month])</f>
        <v>45016</v>
      </c>
      <c r="L619" s="1" t="str">
        <f ca="1">_xlfn.XLOOKUP(tbl_Invoices[[#This Row],[Customer_ID]], tbl_Customers[Customer_ID], tbl_Customers[Age_Group])</f>
        <v>18–24</v>
      </c>
      <c r="M619" s="1" t="str">
        <f>_xlfn.XLOOKUP(tbl_Invoices[[#This Row],[Customer_ID]], tbl_Customers[Customer_ID], tbl_Customers[Region])</f>
        <v>West</v>
      </c>
      <c r="N619" s="1" t="str" cm="1">
        <f t="array" ref="N619">_xlfn.IFS(
   _xlfn.SINGLE(tbl_Invoices[Plan_ID])="P1","Basic",
   _xlfn.SINGLE(tbl_Invoices[Plan_ID])="P2","Standard",
   _xlfn.SINGLE(tbl_Invoices[Plan_ID])="P3","Premium"
)</f>
        <v>Basic</v>
      </c>
      <c r="O619" s="2">
        <f>IF(tbl_Invoices[[#This Row],[Revenue_Type]]="Churned",0,1)</f>
        <v>1</v>
      </c>
    </row>
    <row r="620" spans="1:15" x14ac:dyDescent="0.25">
      <c r="A620" t="s">
        <v>9607</v>
      </c>
      <c r="B620" t="s">
        <v>1627</v>
      </c>
      <c r="C620" t="s">
        <v>3469</v>
      </c>
      <c r="D620" s="1">
        <v>44291</v>
      </c>
      <c r="E620">
        <v>25</v>
      </c>
      <c r="F620" t="b">
        <v>1</v>
      </c>
      <c r="G620" t="s">
        <v>4540</v>
      </c>
      <c r="H620" t="s">
        <v>2034</v>
      </c>
      <c r="I620" s="1">
        <f>DATE(YEAR(tbl_Invoices[[#This Row],[Invoice_Date]]), MONTH(tbl_Invoices[[#This Row],[Invoice_Date]]), DAY(tbl_Invoices[[#This Row],[Invoice_Date]]))</f>
        <v>44291</v>
      </c>
      <c r="J620">
        <f>YEAR(tbl_Invoices[[#This Row],[Invoice_Date]])</f>
        <v>2021</v>
      </c>
      <c r="K620" s="1">
        <f>_xlfn.XLOOKUP(tbl_Invoices[[#This Row],[Customer_ID]], tbl_Customers[Customer_ID], tbl_Customers[Cohort_Month])</f>
        <v>44500</v>
      </c>
      <c r="L620" s="1" t="str">
        <f ca="1">_xlfn.XLOOKUP(tbl_Invoices[[#This Row],[Customer_ID]], tbl_Customers[Customer_ID], tbl_Customers[Age_Group])</f>
        <v>25–34</v>
      </c>
      <c r="M620" s="1" t="str">
        <f>_xlfn.XLOOKUP(tbl_Invoices[[#This Row],[Customer_ID]], tbl_Customers[Customer_ID], tbl_Customers[Region])</f>
        <v>International</v>
      </c>
      <c r="N620" s="1" t="str" cm="1">
        <f t="array" ref="N620">_xlfn.IFS(
   _xlfn.SINGLE(tbl_Invoices[Plan_ID])="P1","Basic",
   _xlfn.SINGLE(tbl_Invoices[Plan_ID])="P2","Standard",
   _xlfn.SINGLE(tbl_Invoices[Plan_ID])="P3","Premium"
)</f>
        <v>Standard</v>
      </c>
      <c r="O620" s="2">
        <f>IF(tbl_Invoices[[#This Row],[Revenue_Type]]="Churned",0,1)</f>
        <v>1</v>
      </c>
    </row>
    <row r="621" spans="1:15" x14ac:dyDescent="0.25">
      <c r="A621" t="s">
        <v>4849</v>
      </c>
      <c r="B621" t="s">
        <v>1843</v>
      </c>
      <c r="C621" t="s">
        <v>4481</v>
      </c>
      <c r="D621" s="1">
        <v>44291</v>
      </c>
      <c r="E621">
        <v>25</v>
      </c>
      <c r="F621" t="b">
        <v>1</v>
      </c>
      <c r="G621" t="s">
        <v>4549</v>
      </c>
      <c r="H621" t="s">
        <v>2034</v>
      </c>
      <c r="I621" s="1">
        <f>DATE(YEAR(tbl_Invoices[[#This Row],[Invoice_Date]]), MONTH(tbl_Invoices[[#This Row],[Invoice_Date]]), DAY(tbl_Invoices[[#This Row],[Invoice_Date]]))</f>
        <v>44291</v>
      </c>
      <c r="J621">
        <f>YEAR(tbl_Invoices[[#This Row],[Invoice_Date]])</f>
        <v>2021</v>
      </c>
      <c r="K621" s="1">
        <f>_xlfn.XLOOKUP(tbl_Invoices[[#This Row],[Customer_ID]], tbl_Customers[Customer_ID], tbl_Customers[Cohort_Month])</f>
        <v>44227</v>
      </c>
      <c r="L621" s="1" t="str">
        <f ca="1">_xlfn.XLOOKUP(tbl_Invoices[[#This Row],[Customer_ID]], tbl_Customers[Customer_ID], tbl_Customers[Age_Group])</f>
        <v>45–54</v>
      </c>
      <c r="M621" s="1" t="str">
        <f>_xlfn.XLOOKUP(tbl_Invoices[[#This Row],[Customer_ID]], tbl_Customers[Customer_ID], tbl_Customers[Region])</f>
        <v>West</v>
      </c>
      <c r="N621" s="1" t="str" cm="1">
        <f t="array" ref="N621">_xlfn.IFS(
   _xlfn.SINGLE(tbl_Invoices[Plan_ID])="P1","Basic",
   _xlfn.SINGLE(tbl_Invoices[Plan_ID])="P2","Standard",
   _xlfn.SINGLE(tbl_Invoices[Plan_ID])="P3","Premium"
)</f>
        <v>Standard</v>
      </c>
      <c r="O621" s="2">
        <f>IF(tbl_Invoices[[#This Row],[Revenue_Type]]="Churned",0,1)</f>
        <v>1</v>
      </c>
    </row>
    <row r="622" spans="1:15" x14ac:dyDescent="0.25">
      <c r="A622" t="s">
        <v>5404</v>
      </c>
      <c r="B622" t="s">
        <v>243</v>
      </c>
      <c r="C622" t="s">
        <v>2304</v>
      </c>
      <c r="D622" s="1">
        <v>44292</v>
      </c>
      <c r="E622">
        <v>12</v>
      </c>
      <c r="F622" t="b">
        <v>1</v>
      </c>
      <c r="G622" t="s">
        <v>4547</v>
      </c>
      <c r="H622" t="s">
        <v>2027</v>
      </c>
      <c r="I622" s="1">
        <f>DATE(YEAR(tbl_Invoices[[#This Row],[Invoice_Date]]), MONTH(tbl_Invoices[[#This Row],[Invoice_Date]]), DAY(tbl_Invoices[[#This Row],[Invoice_Date]]))</f>
        <v>44292</v>
      </c>
      <c r="J622">
        <f>YEAR(tbl_Invoices[[#This Row],[Invoice_Date]])</f>
        <v>2021</v>
      </c>
      <c r="K622" s="1">
        <f>_xlfn.XLOOKUP(tbl_Invoices[[#This Row],[Customer_ID]], tbl_Customers[Customer_ID], tbl_Customers[Cohort_Month])</f>
        <v>44530</v>
      </c>
      <c r="L622" s="1" t="str">
        <f ca="1">_xlfn.XLOOKUP(tbl_Invoices[[#This Row],[Customer_ID]], tbl_Customers[Customer_ID], tbl_Customers[Age_Group])</f>
        <v>25–34</v>
      </c>
      <c r="M622" s="1" t="str">
        <f>_xlfn.XLOOKUP(tbl_Invoices[[#This Row],[Customer_ID]], tbl_Customers[Customer_ID], tbl_Customers[Region])</f>
        <v>East</v>
      </c>
      <c r="N622" s="1" t="str" cm="1">
        <f t="array" ref="N622">_xlfn.IFS(
   _xlfn.SINGLE(tbl_Invoices[Plan_ID])="P1","Basic",
   _xlfn.SINGLE(tbl_Invoices[Plan_ID])="P2","Standard",
   _xlfn.SINGLE(tbl_Invoices[Plan_ID])="P3","Premium"
)</f>
        <v>Basic</v>
      </c>
      <c r="O622" s="2">
        <f>IF(tbl_Invoices[[#This Row],[Revenue_Type]]="Churned",0,1)</f>
        <v>1</v>
      </c>
    </row>
    <row r="623" spans="1:15" x14ac:dyDescent="0.25">
      <c r="A623" t="s">
        <v>7990</v>
      </c>
      <c r="B623" t="s">
        <v>428</v>
      </c>
      <c r="C623" t="s">
        <v>4278</v>
      </c>
      <c r="D623" s="1">
        <v>44292</v>
      </c>
      <c r="E623">
        <v>12</v>
      </c>
      <c r="F623" t="b">
        <v>1</v>
      </c>
      <c r="G623" t="s">
        <v>4538</v>
      </c>
      <c r="H623" t="s">
        <v>2027</v>
      </c>
      <c r="I623" s="1">
        <f>DATE(YEAR(tbl_Invoices[[#This Row],[Invoice_Date]]), MONTH(tbl_Invoices[[#This Row],[Invoice_Date]]), DAY(tbl_Invoices[[#This Row],[Invoice_Date]]))</f>
        <v>44292</v>
      </c>
      <c r="J623">
        <f>YEAR(tbl_Invoices[[#This Row],[Invoice_Date]])</f>
        <v>2021</v>
      </c>
      <c r="K623" s="1">
        <f>_xlfn.XLOOKUP(tbl_Invoices[[#This Row],[Customer_ID]], tbl_Customers[Customer_ID], tbl_Customers[Cohort_Month])</f>
        <v>44286</v>
      </c>
      <c r="L623" s="1" t="str">
        <f ca="1">_xlfn.XLOOKUP(tbl_Invoices[[#This Row],[Customer_ID]], tbl_Customers[Customer_ID], tbl_Customers[Age_Group])</f>
        <v>25–34</v>
      </c>
      <c r="M623" s="1" t="str">
        <f>_xlfn.XLOOKUP(tbl_Invoices[[#This Row],[Customer_ID]], tbl_Customers[Customer_ID], tbl_Customers[Region])</f>
        <v>West</v>
      </c>
      <c r="N623" s="1" t="str" cm="1">
        <f t="array" ref="N623">_xlfn.IFS(
   _xlfn.SINGLE(tbl_Invoices[Plan_ID])="P1","Basic",
   _xlfn.SINGLE(tbl_Invoices[Plan_ID])="P2","Standard",
   _xlfn.SINGLE(tbl_Invoices[Plan_ID])="P3","Premium"
)</f>
        <v>Basic</v>
      </c>
      <c r="O623" s="2">
        <f>IF(tbl_Invoices[[#This Row],[Revenue_Type]]="Churned",0,1)</f>
        <v>1</v>
      </c>
    </row>
    <row r="624" spans="1:15" x14ac:dyDescent="0.25">
      <c r="A624" t="s">
        <v>8534</v>
      </c>
      <c r="B624" t="s">
        <v>905</v>
      </c>
      <c r="C624" t="s">
        <v>4131</v>
      </c>
      <c r="D624" s="1">
        <v>44292</v>
      </c>
      <c r="E624">
        <v>55</v>
      </c>
      <c r="F624" t="b">
        <v>1</v>
      </c>
      <c r="G624" t="s">
        <v>4549</v>
      </c>
      <c r="H624" t="s">
        <v>2031</v>
      </c>
      <c r="I624" s="1">
        <f>DATE(YEAR(tbl_Invoices[[#This Row],[Invoice_Date]]), MONTH(tbl_Invoices[[#This Row],[Invoice_Date]]), DAY(tbl_Invoices[[#This Row],[Invoice_Date]]))</f>
        <v>44292</v>
      </c>
      <c r="J624">
        <f>YEAR(tbl_Invoices[[#This Row],[Invoice_Date]])</f>
        <v>2021</v>
      </c>
      <c r="K624" s="1">
        <f>_xlfn.XLOOKUP(tbl_Invoices[[#This Row],[Customer_ID]], tbl_Customers[Customer_ID], tbl_Customers[Cohort_Month])</f>
        <v>44651</v>
      </c>
      <c r="L624" s="1" t="str">
        <f ca="1">_xlfn.XLOOKUP(tbl_Invoices[[#This Row],[Customer_ID]], tbl_Customers[Customer_ID], tbl_Customers[Age_Group])</f>
        <v>45–54</v>
      </c>
      <c r="M624" s="1" t="str">
        <f>_xlfn.XLOOKUP(tbl_Invoices[[#This Row],[Customer_ID]], tbl_Customers[Customer_ID], tbl_Customers[Region])</f>
        <v>Midwest</v>
      </c>
      <c r="N624" s="1" t="str" cm="1">
        <f t="array" ref="N624">_xlfn.IFS(
   _xlfn.SINGLE(tbl_Invoices[Plan_ID])="P1","Basic",
   _xlfn.SINGLE(tbl_Invoices[Plan_ID])="P2","Standard",
   _xlfn.SINGLE(tbl_Invoices[Plan_ID])="P3","Premium"
)</f>
        <v>Premium</v>
      </c>
      <c r="O624" s="2">
        <f>IF(tbl_Invoices[[#This Row],[Revenue_Type]]="Churned",0,1)</f>
        <v>1</v>
      </c>
    </row>
    <row r="625" spans="1:15" x14ac:dyDescent="0.25">
      <c r="A625" t="s">
        <v>9532</v>
      </c>
      <c r="B625" t="s">
        <v>1013</v>
      </c>
      <c r="C625" t="s">
        <v>2932</v>
      </c>
      <c r="D625" s="1">
        <v>44292</v>
      </c>
      <c r="E625">
        <v>12</v>
      </c>
      <c r="F625" t="b">
        <v>1</v>
      </c>
      <c r="G625" t="s">
        <v>4538</v>
      </c>
      <c r="H625" t="s">
        <v>2027</v>
      </c>
      <c r="I625" s="1">
        <f>DATE(YEAR(tbl_Invoices[[#This Row],[Invoice_Date]]), MONTH(tbl_Invoices[[#This Row],[Invoice_Date]]), DAY(tbl_Invoices[[#This Row],[Invoice_Date]]))</f>
        <v>44292</v>
      </c>
      <c r="J625">
        <f>YEAR(tbl_Invoices[[#This Row],[Invoice_Date]])</f>
        <v>2021</v>
      </c>
      <c r="K625" s="1">
        <f>_xlfn.XLOOKUP(tbl_Invoices[[#This Row],[Customer_ID]], tbl_Customers[Customer_ID], tbl_Customers[Cohort_Month])</f>
        <v>44316</v>
      </c>
      <c r="L625" s="1" t="str">
        <f ca="1">_xlfn.XLOOKUP(tbl_Invoices[[#This Row],[Customer_ID]], tbl_Customers[Customer_ID], tbl_Customers[Age_Group])</f>
        <v>18–24</v>
      </c>
      <c r="M625" s="1" t="str">
        <f>_xlfn.XLOOKUP(tbl_Invoices[[#This Row],[Customer_ID]], tbl_Customers[Customer_ID], tbl_Customers[Region])</f>
        <v>South</v>
      </c>
      <c r="N625" s="1" t="str" cm="1">
        <f t="array" ref="N625">_xlfn.IFS(
   _xlfn.SINGLE(tbl_Invoices[Plan_ID])="P1","Basic",
   _xlfn.SINGLE(tbl_Invoices[Plan_ID])="P2","Standard",
   _xlfn.SINGLE(tbl_Invoices[Plan_ID])="P3","Premium"
)</f>
        <v>Basic</v>
      </c>
      <c r="O625" s="2">
        <f>IF(tbl_Invoices[[#This Row],[Revenue_Type]]="Churned",0,1)</f>
        <v>1</v>
      </c>
    </row>
    <row r="626" spans="1:15" x14ac:dyDescent="0.25">
      <c r="A626" t="s">
        <v>6570</v>
      </c>
      <c r="B626" t="s">
        <v>1473</v>
      </c>
      <c r="C626" t="s">
        <v>3919</v>
      </c>
      <c r="D626" s="1">
        <v>44292</v>
      </c>
      <c r="E626">
        <v>55</v>
      </c>
      <c r="F626" t="b">
        <v>1</v>
      </c>
      <c r="G626" t="s">
        <v>4549</v>
      </c>
      <c r="H626" t="s">
        <v>2031</v>
      </c>
      <c r="I626" s="1">
        <f>DATE(YEAR(tbl_Invoices[[#This Row],[Invoice_Date]]), MONTH(tbl_Invoices[[#This Row],[Invoice_Date]]), DAY(tbl_Invoices[[#This Row],[Invoice_Date]]))</f>
        <v>44292</v>
      </c>
      <c r="J626">
        <f>YEAR(tbl_Invoices[[#This Row],[Invoice_Date]])</f>
        <v>2021</v>
      </c>
      <c r="K626" s="1">
        <f>_xlfn.XLOOKUP(tbl_Invoices[[#This Row],[Customer_ID]], tbl_Customers[Customer_ID], tbl_Customers[Cohort_Month])</f>
        <v>45016</v>
      </c>
      <c r="L626" s="1" t="str">
        <f ca="1">_xlfn.XLOOKUP(tbl_Invoices[[#This Row],[Customer_ID]], tbl_Customers[Customer_ID], tbl_Customers[Age_Group])</f>
        <v>25–34</v>
      </c>
      <c r="M626" s="1" t="str">
        <f>_xlfn.XLOOKUP(tbl_Invoices[[#This Row],[Customer_ID]], tbl_Customers[Customer_ID], tbl_Customers[Region])</f>
        <v>South</v>
      </c>
      <c r="N626" s="1" t="str" cm="1">
        <f t="array" ref="N626">_xlfn.IFS(
   _xlfn.SINGLE(tbl_Invoices[Plan_ID])="P1","Basic",
   _xlfn.SINGLE(tbl_Invoices[Plan_ID])="P2","Standard",
   _xlfn.SINGLE(tbl_Invoices[Plan_ID])="P3","Premium"
)</f>
        <v>Premium</v>
      </c>
      <c r="O626" s="2">
        <f>IF(tbl_Invoices[[#This Row],[Revenue_Type]]="Churned",0,1)</f>
        <v>1</v>
      </c>
    </row>
    <row r="627" spans="1:15" x14ac:dyDescent="0.25">
      <c r="A627" t="s">
        <v>4770</v>
      </c>
      <c r="B627" t="s">
        <v>1796</v>
      </c>
      <c r="C627" t="s">
        <v>3383</v>
      </c>
      <c r="D627" s="1">
        <v>44292</v>
      </c>
      <c r="E627">
        <v>12</v>
      </c>
      <c r="F627" t="b">
        <v>1</v>
      </c>
      <c r="G627" t="s">
        <v>4540</v>
      </c>
      <c r="H627" t="s">
        <v>2027</v>
      </c>
      <c r="I627" s="1">
        <f>DATE(YEAR(tbl_Invoices[[#This Row],[Invoice_Date]]), MONTH(tbl_Invoices[[#This Row],[Invoice_Date]]), DAY(tbl_Invoices[[#This Row],[Invoice_Date]]))</f>
        <v>44292</v>
      </c>
      <c r="J627">
        <f>YEAR(tbl_Invoices[[#This Row],[Invoice_Date]])</f>
        <v>2021</v>
      </c>
      <c r="K627" s="1">
        <f>_xlfn.XLOOKUP(tbl_Invoices[[#This Row],[Customer_ID]], tbl_Customers[Customer_ID], tbl_Customers[Cohort_Month])</f>
        <v>44865</v>
      </c>
      <c r="L627" s="1" t="str">
        <f ca="1">_xlfn.XLOOKUP(tbl_Invoices[[#This Row],[Customer_ID]], tbl_Customers[Customer_ID], tbl_Customers[Age_Group])</f>
        <v>25–34</v>
      </c>
      <c r="M627" s="1" t="str">
        <f>_xlfn.XLOOKUP(tbl_Invoices[[#This Row],[Customer_ID]], tbl_Customers[Customer_ID], tbl_Customers[Region])</f>
        <v>East</v>
      </c>
      <c r="N627" s="1" t="str" cm="1">
        <f t="array" ref="N627">_xlfn.IFS(
   _xlfn.SINGLE(tbl_Invoices[Plan_ID])="P1","Basic",
   _xlfn.SINGLE(tbl_Invoices[Plan_ID])="P2","Standard",
   _xlfn.SINGLE(tbl_Invoices[Plan_ID])="P3","Premium"
)</f>
        <v>Basic</v>
      </c>
      <c r="O627" s="2">
        <f>IF(tbl_Invoices[[#This Row],[Revenue_Type]]="Churned",0,1)</f>
        <v>1</v>
      </c>
    </row>
    <row r="628" spans="1:15" x14ac:dyDescent="0.25">
      <c r="A628" t="s">
        <v>9471</v>
      </c>
      <c r="B628" t="s">
        <v>1811</v>
      </c>
      <c r="C628" t="s">
        <v>4220</v>
      </c>
      <c r="D628" s="1">
        <v>44292</v>
      </c>
      <c r="E628">
        <v>55</v>
      </c>
      <c r="F628" t="b">
        <v>1</v>
      </c>
      <c r="G628" t="s">
        <v>4540</v>
      </c>
      <c r="H628" t="s">
        <v>2031</v>
      </c>
      <c r="I628" s="1">
        <f>DATE(YEAR(tbl_Invoices[[#This Row],[Invoice_Date]]), MONTH(tbl_Invoices[[#This Row],[Invoice_Date]]), DAY(tbl_Invoices[[#This Row],[Invoice_Date]]))</f>
        <v>44292</v>
      </c>
      <c r="J628">
        <f>YEAR(tbl_Invoices[[#This Row],[Invoice_Date]])</f>
        <v>2021</v>
      </c>
      <c r="K628" s="1">
        <f>_xlfn.XLOOKUP(tbl_Invoices[[#This Row],[Customer_ID]], tbl_Customers[Customer_ID], tbl_Customers[Cohort_Month])</f>
        <v>44439</v>
      </c>
      <c r="L628" s="1" t="str">
        <f ca="1">_xlfn.XLOOKUP(tbl_Invoices[[#This Row],[Customer_ID]], tbl_Customers[Customer_ID], tbl_Customers[Age_Group])</f>
        <v>55+</v>
      </c>
      <c r="M628" s="1" t="str">
        <f>_xlfn.XLOOKUP(tbl_Invoices[[#This Row],[Customer_ID]], tbl_Customers[Customer_ID], tbl_Customers[Region])</f>
        <v>Midwest</v>
      </c>
      <c r="N628" s="1" t="str" cm="1">
        <f t="array" ref="N628">_xlfn.IFS(
   _xlfn.SINGLE(tbl_Invoices[Plan_ID])="P1","Basic",
   _xlfn.SINGLE(tbl_Invoices[Plan_ID])="P2","Standard",
   _xlfn.SINGLE(tbl_Invoices[Plan_ID])="P3","Premium"
)</f>
        <v>Premium</v>
      </c>
      <c r="O628" s="2">
        <f>IF(tbl_Invoices[[#This Row],[Revenue_Type]]="Churned",0,1)</f>
        <v>1</v>
      </c>
    </row>
    <row r="629" spans="1:15" x14ac:dyDescent="0.25">
      <c r="A629" t="s">
        <v>9134</v>
      </c>
      <c r="B629" t="s">
        <v>1827</v>
      </c>
      <c r="C629" t="s">
        <v>4320</v>
      </c>
      <c r="D629" s="1">
        <v>44292</v>
      </c>
      <c r="E629">
        <v>12</v>
      </c>
      <c r="F629" t="b">
        <v>1</v>
      </c>
      <c r="G629" t="s">
        <v>4547</v>
      </c>
      <c r="H629" t="s">
        <v>2027</v>
      </c>
      <c r="I629" s="1">
        <f>DATE(YEAR(tbl_Invoices[[#This Row],[Invoice_Date]]), MONTH(tbl_Invoices[[#This Row],[Invoice_Date]]), DAY(tbl_Invoices[[#This Row],[Invoice_Date]]))</f>
        <v>44292</v>
      </c>
      <c r="J629">
        <f>YEAR(tbl_Invoices[[#This Row],[Invoice_Date]])</f>
        <v>2021</v>
      </c>
      <c r="K629" s="1">
        <f>_xlfn.XLOOKUP(tbl_Invoices[[#This Row],[Customer_ID]], tbl_Customers[Customer_ID], tbl_Customers[Cohort_Month])</f>
        <v>44773</v>
      </c>
      <c r="L629" s="1" t="str">
        <f ca="1">_xlfn.XLOOKUP(tbl_Invoices[[#This Row],[Customer_ID]], tbl_Customers[Customer_ID], tbl_Customers[Age_Group])</f>
        <v>55+</v>
      </c>
      <c r="M629" s="1" t="str">
        <f>_xlfn.XLOOKUP(tbl_Invoices[[#This Row],[Customer_ID]], tbl_Customers[Customer_ID], tbl_Customers[Region])</f>
        <v>South</v>
      </c>
      <c r="N629" s="1" t="str" cm="1">
        <f t="array" ref="N629">_xlfn.IFS(
   _xlfn.SINGLE(tbl_Invoices[Plan_ID])="P1","Basic",
   _xlfn.SINGLE(tbl_Invoices[Plan_ID])="P2","Standard",
   _xlfn.SINGLE(tbl_Invoices[Plan_ID])="P3","Premium"
)</f>
        <v>Basic</v>
      </c>
      <c r="O629" s="2">
        <f>IF(tbl_Invoices[[#This Row],[Revenue_Type]]="Churned",0,1)</f>
        <v>1</v>
      </c>
    </row>
    <row r="630" spans="1:15" x14ac:dyDescent="0.25">
      <c r="A630" t="s">
        <v>8999</v>
      </c>
      <c r="B630" t="s">
        <v>1838</v>
      </c>
      <c r="C630" t="s">
        <v>3337</v>
      </c>
      <c r="D630" s="1">
        <v>44292</v>
      </c>
      <c r="E630">
        <v>25</v>
      </c>
      <c r="F630" t="b">
        <v>1</v>
      </c>
      <c r="G630" t="s">
        <v>4547</v>
      </c>
      <c r="H630" t="s">
        <v>2034</v>
      </c>
      <c r="I630" s="1">
        <f>DATE(YEAR(tbl_Invoices[[#This Row],[Invoice_Date]]), MONTH(tbl_Invoices[[#This Row],[Invoice_Date]]), DAY(tbl_Invoices[[#This Row],[Invoice_Date]]))</f>
        <v>44292</v>
      </c>
      <c r="J630">
        <f>YEAR(tbl_Invoices[[#This Row],[Invoice_Date]])</f>
        <v>2021</v>
      </c>
      <c r="K630" s="1">
        <f>_xlfn.XLOOKUP(tbl_Invoices[[#This Row],[Customer_ID]], tbl_Customers[Customer_ID], tbl_Customers[Cohort_Month])</f>
        <v>45016</v>
      </c>
      <c r="L630" s="1" t="str">
        <f ca="1">_xlfn.XLOOKUP(tbl_Invoices[[#This Row],[Customer_ID]], tbl_Customers[Customer_ID], tbl_Customers[Age_Group])</f>
        <v>55+</v>
      </c>
      <c r="M630" s="1" t="str">
        <f>_xlfn.XLOOKUP(tbl_Invoices[[#This Row],[Customer_ID]], tbl_Customers[Customer_ID], tbl_Customers[Region])</f>
        <v>East</v>
      </c>
      <c r="N630" s="1" t="str" cm="1">
        <f t="array" ref="N630">_xlfn.IFS(
   _xlfn.SINGLE(tbl_Invoices[Plan_ID])="P1","Basic",
   _xlfn.SINGLE(tbl_Invoices[Plan_ID])="P2","Standard",
   _xlfn.SINGLE(tbl_Invoices[Plan_ID])="P3","Premium"
)</f>
        <v>Standard</v>
      </c>
      <c r="O630" s="2">
        <f>IF(tbl_Invoices[[#This Row],[Revenue_Type]]="Churned",0,1)</f>
        <v>1</v>
      </c>
    </row>
    <row r="631" spans="1:15" x14ac:dyDescent="0.25">
      <c r="A631" t="s">
        <v>9472</v>
      </c>
      <c r="B631" t="s">
        <v>1881</v>
      </c>
      <c r="C631" t="s">
        <v>3999</v>
      </c>
      <c r="D631" s="1">
        <v>44292</v>
      </c>
      <c r="E631">
        <v>12</v>
      </c>
      <c r="F631" t="b">
        <v>1</v>
      </c>
      <c r="G631" t="s">
        <v>4547</v>
      </c>
      <c r="H631" t="s">
        <v>2027</v>
      </c>
      <c r="I631" s="1">
        <f>DATE(YEAR(tbl_Invoices[[#This Row],[Invoice_Date]]), MONTH(tbl_Invoices[[#This Row],[Invoice_Date]]), DAY(tbl_Invoices[[#This Row],[Invoice_Date]]))</f>
        <v>44292</v>
      </c>
      <c r="J631">
        <f>YEAR(tbl_Invoices[[#This Row],[Invoice_Date]])</f>
        <v>2021</v>
      </c>
      <c r="K631" s="1">
        <f>_xlfn.XLOOKUP(tbl_Invoices[[#This Row],[Customer_ID]], tbl_Customers[Customer_ID], tbl_Customers[Cohort_Month])</f>
        <v>44316</v>
      </c>
      <c r="L631" s="1" t="str">
        <f ca="1">_xlfn.XLOOKUP(tbl_Invoices[[#This Row],[Customer_ID]], tbl_Customers[Customer_ID], tbl_Customers[Age_Group])</f>
        <v>45–54</v>
      </c>
      <c r="M631" s="1" t="str">
        <f>_xlfn.XLOOKUP(tbl_Invoices[[#This Row],[Customer_ID]], tbl_Customers[Customer_ID], tbl_Customers[Region])</f>
        <v>Midwest</v>
      </c>
      <c r="N631" s="1" t="str" cm="1">
        <f t="array" ref="N631">_xlfn.IFS(
   _xlfn.SINGLE(tbl_Invoices[Plan_ID])="P1","Basic",
   _xlfn.SINGLE(tbl_Invoices[Plan_ID])="P2","Standard",
   _xlfn.SINGLE(tbl_Invoices[Plan_ID])="P3","Premium"
)</f>
        <v>Basic</v>
      </c>
      <c r="O631" s="2">
        <f>IF(tbl_Invoices[[#This Row],[Revenue_Type]]="Churned",0,1)</f>
        <v>1</v>
      </c>
    </row>
    <row r="632" spans="1:15" x14ac:dyDescent="0.25">
      <c r="A632" t="s">
        <v>4906</v>
      </c>
      <c r="B632" t="s">
        <v>1899</v>
      </c>
      <c r="C632" t="s">
        <v>3702</v>
      </c>
      <c r="D632" s="1">
        <v>44292</v>
      </c>
      <c r="E632">
        <v>25</v>
      </c>
      <c r="F632" t="b">
        <v>1</v>
      </c>
      <c r="G632" t="s">
        <v>4540</v>
      </c>
      <c r="H632" t="s">
        <v>2034</v>
      </c>
      <c r="I632" s="1">
        <f>DATE(YEAR(tbl_Invoices[[#This Row],[Invoice_Date]]), MONTH(tbl_Invoices[[#This Row],[Invoice_Date]]), DAY(tbl_Invoices[[#This Row],[Invoice_Date]]))</f>
        <v>44292</v>
      </c>
      <c r="J632">
        <f>YEAR(tbl_Invoices[[#This Row],[Invoice_Date]])</f>
        <v>2021</v>
      </c>
      <c r="K632" s="1">
        <f>_xlfn.XLOOKUP(tbl_Invoices[[#This Row],[Customer_ID]], tbl_Customers[Customer_ID], tbl_Customers[Cohort_Month])</f>
        <v>44592</v>
      </c>
      <c r="L632" s="1" t="str">
        <f ca="1">_xlfn.XLOOKUP(tbl_Invoices[[#This Row],[Customer_ID]], tbl_Customers[Customer_ID], tbl_Customers[Age_Group])</f>
        <v>18–24</v>
      </c>
      <c r="M632" s="1" t="str">
        <f>_xlfn.XLOOKUP(tbl_Invoices[[#This Row],[Customer_ID]], tbl_Customers[Customer_ID], tbl_Customers[Region])</f>
        <v>International</v>
      </c>
      <c r="N632" s="1" t="str" cm="1">
        <f t="array" ref="N632">_xlfn.IFS(
   _xlfn.SINGLE(tbl_Invoices[Plan_ID])="P1","Basic",
   _xlfn.SINGLE(tbl_Invoices[Plan_ID])="P2","Standard",
   _xlfn.SINGLE(tbl_Invoices[Plan_ID])="P3","Premium"
)</f>
        <v>Standard</v>
      </c>
      <c r="O632" s="2">
        <f>IF(tbl_Invoices[[#This Row],[Revenue_Type]]="Churned",0,1)</f>
        <v>1</v>
      </c>
    </row>
    <row r="633" spans="1:15" x14ac:dyDescent="0.25">
      <c r="A633" t="s">
        <v>8956</v>
      </c>
      <c r="B633" t="s">
        <v>1899</v>
      </c>
      <c r="C633" t="s">
        <v>3702</v>
      </c>
      <c r="D633" s="1">
        <v>44292</v>
      </c>
      <c r="E633">
        <v>25</v>
      </c>
      <c r="F633" t="b">
        <v>1</v>
      </c>
      <c r="G633" t="s">
        <v>4549</v>
      </c>
      <c r="H633" t="s">
        <v>2034</v>
      </c>
      <c r="I633" s="1">
        <f>DATE(YEAR(tbl_Invoices[[#This Row],[Invoice_Date]]), MONTH(tbl_Invoices[[#This Row],[Invoice_Date]]), DAY(tbl_Invoices[[#This Row],[Invoice_Date]]))</f>
        <v>44292</v>
      </c>
      <c r="J633">
        <f>YEAR(tbl_Invoices[[#This Row],[Invoice_Date]])</f>
        <v>2021</v>
      </c>
      <c r="K633" s="1">
        <f>_xlfn.XLOOKUP(tbl_Invoices[[#This Row],[Customer_ID]], tbl_Customers[Customer_ID], tbl_Customers[Cohort_Month])</f>
        <v>44592</v>
      </c>
      <c r="L633" s="1" t="str">
        <f ca="1">_xlfn.XLOOKUP(tbl_Invoices[[#This Row],[Customer_ID]], tbl_Customers[Customer_ID], tbl_Customers[Age_Group])</f>
        <v>18–24</v>
      </c>
      <c r="M633" s="1" t="str">
        <f>_xlfn.XLOOKUP(tbl_Invoices[[#This Row],[Customer_ID]], tbl_Customers[Customer_ID], tbl_Customers[Region])</f>
        <v>International</v>
      </c>
      <c r="N633" s="1" t="str" cm="1">
        <f t="array" ref="N633">_xlfn.IFS(
   _xlfn.SINGLE(tbl_Invoices[Plan_ID])="P1","Basic",
   _xlfn.SINGLE(tbl_Invoices[Plan_ID])="P2","Standard",
   _xlfn.SINGLE(tbl_Invoices[Plan_ID])="P3","Premium"
)</f>
        <v>Standard</v>
      </c>
      <c r="O633" s="2">
        <f>IF(tbl_Invoices[[#This Row],[Revenue_Type]]="Churned",0,1)</f>
        <v>1</v>
      </c>
    </row>
    <row r="634" spans="1:15" x14ac:dyDescent="0.25">
      <c r="A634" t="s">
        <v>4949</v>
      </c>
      <c r="B634" t="s">
        <v>152</v>
      </c>
      <c r="C634" t="s">
        <v>2969</v>
      </c>
      <c r="D634" s="1">
        <v>44293</v>
      </c>
      <c r="E634">
        <v>55</v>
      </c>
      <c r="F634" t="b">
        <v>1</v>
      </c>
      <c r="G634" t="s">
        <v>4547</v>
      </c>
      <c r="H634" t="s">
        <v>2031</v>
      </c>
      <c r="I634" s="1">
        <f>DATE(YEAR(tbl_Invoices[[#This Row],[Invoice_Date]]), MONTH(tbl_Invoices[[#This Row],[Invoice_Date]]), DAY(tbl_Invoices[[#This Row],[Invoice_Date]]))</f>
        <v>44293</v>
      </c>
      <c r="J634">
        <f>YEAR(tbl_Invoices[[#This Row],[Invoice_Date]])</f>
        <v>2021</v>
      </c>
      <c r="K634" s="1">
        <f>_xlfn.XLOOKUP(tbl_Invoices[[#This Row],[Customer_ID]], tbl_Customers[Customer_ID], tbl_Customers[Cohort_Month])</f>
        <v>45107</v>
      </c>
      <c r="L634" s="1" t="str">
        <f ca="1">_xlfn.XLOOKUP(tbl_Invoices[[#This Row],[Customer_ID]], tbl_Customers[Customer_ID], tbl_Customers[Age_Group])</f>
        <v>25–34</v>
      </c>
      <c r="M634" s="1" t="str">
        <f>_xlfn.XLOOKUP(tbl_Invoices[[#This Row],[Customer_ID]], tbl_Customers[Customer_ID], tbl_Customers[Region])</f>
        <v>Midwest</v>
      </c>
      <c r="N634" s="1" t="str" cm="1">
        <f t="array" ref="N634">_xlfn.IFS(
   _xlfn.SINGLE(tbl_Invoices[Plan_ID])="P1","Basic",
   _xlfn.SINGLE(tbl_Invoices[Plan_ID])="P2","Standard",
   _xlfn.SINGLE(tbl_Invoices[Plan_ID])="P3","Premium"
)</f>
        <v>Premium</v>
      </c>
      <c r="O634" s="2">
        <f>IF(tbl_Invoices[[#This Row],[Revenue_Type]]="Churned",0,1)</f>
        <v>1</v>
      </c>
    </row>
    <row r="635" spans="1:15" x14ac:dyDescent="0.25">
      <c r="A635" t="s">
        <v>7701</v>
      </c>
      <c r="B635" t="s">
        <v>258</v>
      </c>
      <c r="C635" t="s">
        <v>2466</v>
      </c>
      <c r="D635" s="1">
        <v>44293</v>
      </c>
      <c r="E635">
        <v>12</v>
      </c>
      <c r="F635" t="b">
        <v>1</v>
      </c>
      <c r="G635" t="s">
        <v>4545</v>
      </c>
      <c r="H635" t="s">
        <v>2027</v>
      </c>
      <c r="I635" s="1">
        <f>DATE(YEAR(tbl_Invoices[[#This Row],[Invoice_Date]]), MONTH(tbl_Invoices[[#This Row],[Invoice_Date]]), DAY(tbl_Invoices[[#This Row],[Invoice_Date]]))</f>
        <v>44293</v>
      </c>
      <c r="J635">
        <f>YEAR(tbl_Invoices[[#This Row],[Invoice_Date]])</f>
        <v>2021</v>
      </c>
      <c r="K635" s="1">
        <f>_xlfn.XLOOKUP(tbl_Invoices[[#This Row],[Customer_ID]], tbl_Customers[Customer_ID], tbl_Customers[Cohort_Month])</f>
        <v>44286</v>
      </c>
      <c r="L635" s="1" t="str">
        <f ca="1">_xlfn.XLOOKUP(tbl_Invoices[[#This Row],[Customer_ID]], tbl_Customers[Customer_ID], tbl_Customers[Age_Group])</f>
        <v>55+</v>
      </c>
      <c r="M635" s="1" t="str">
        <f>_xlfn.XLOOKUP(tbl_Invoices[[#This Row],[Customer_ID]], tbl_Customers[Customer_ID], tbl_Customers[Region])</f>
        <v>East</v>
      </c>
      <c r="N635" s="1" t="str" cm="1">
        <f t="array" ref="N635">_xlfn.IFS(
   _xlfn.SINGLE(tbl_Invoices[Plan_ID])="P1","Basic",
   _xlfn.SINGLE(tbl_Invoices[Plan_ID])="P2","Standard",
   _xlfn.SINGLE(tbl_Invoices[Plan_ID])="P3","Premium"
)</f>
        <v>Basic</v>
      </c>
      <c r="O635" s="2">
        <f>IF(tbl_Invoices[[#This Row],[Revenue_Type]]="Churned",0,1)</f>
        <v>0</v>
      </c>
    </row>
    <row r="636" spans="1:15" x14ac:dyDescent="0.25">
      <c r="A636" t="s">
        <v>10041</v>
      </c>
      <c r="B636" t="s">
        <v>371</v>
      </c>
      <c r="C636" t="s">
        <v>2906</v>
      </c>
      <c r="D636" s="1">
        <v>44293</v>
      </c>
      <c r="E636">
        <v>55</v>
      </c>
      <c r="F636" t="b">
        <v>1</v>
      </c>
      <c r="G636" t="s">
        <v>4549</v>
      </c>
      <c r="H636" t="s">
        <v>2031</v>
      </c>
      <c r="I636" s="1">
        <f>DATE(YEAR(tbl_Invoices[[#This Row],[Invoice_Date]]), MONTH(tbl_Invoices[[#This Row],[Invoice_Date]]), DAY(tbl_Invoices[[#This Row],[Invoice_Date]]))</f>
        <v>44293</v>
      </c>
      <c r="J636">
        <f>YEAR(tbl_Invoices[[#This Row],[Invoice_Date]])</f>
        <v>2021</v>
      </c>
      <c r="K636" s="1">
        <f>_xlfn.XLOOKUP(tbl_Invoices[[#This Row],[Customer_ID]], tbl_Customers[Customer_ID], tbl_Customers[Cohort_Month])</f>
        <v>44773</v>
      </c>
      <c r="L636" s="1" t="str">
        <f ca="1">_xlfn.XLOOKUP(tbl_Invoices[[#This Row],[Customer_ID]], tbl_Customers[Customer_ID], tbl_Customers[Age_Group])</f>
        <v>45–54</v>
      </c>
      <c r="M636" s="1" t="str">
        <f>_xlfn.XLOOKUP(tbl_Invoices[[#This Row],[Customer_ID]], tbl_Customers[Customer_ID], tbl_Customers[Region])</f>
        <v>East</v>
      </c>
      <c r="N636" s="1" t="str" cm="1">
        <f t="array" ref="N636">_xlfn.IFS(
   _xlfn.SINGLE(tbl_Invoices[Plan_ID])="P1","Basic",
   _xlfn.SINGLE(tbl_Invoices[Plan_ID])="P2","Standard",
   _xlfn.SINGLE(tbl_Invoices[Plan_ID])="P3","Premium"
)</f>
        <v>Premium</v>
      </c>
      <c r="O636" s="2">
        <f>IF(tbl_Invoices[[#This Row],[Revenue_Type]]="Churned",0,1)</f>
        <v>1</v>
      </c>
    </row>
    <row r="637" spans="1:15" x14ac:dyDescent="0.25">
      <c r="A637" t="s">
        <v>4797</v>
      </c>
      <c r="B637" t="s">
        <v>1318</v>
      </c>
      <c r="C637" t="s">
        <v>3411</v>
      </c>
      <c r="D637" s="1">
        <v>44293</v>
      </c>
      <c r="E637">
        <v>12</v>
      </c>
      <c r="F637" t="b">
        <v>1</v>
      </c>
      <c r="G637" t="s">
        <v>4538</v>
      </c>
      <c r="H637" t="s">
        <v>2027</v>
      </c>
      <c r="I637" s="1">
        <f>DATE(YEAR(tbl_Invoices[[#This Row],[Invoice_Date]]), MONTH(tbl_Invoices[[#This Row],[Invoice_Date]]), DAY(tbl_Invoices[[#This Row],[Invoice_Date]]))</f>
        <v>44293</v>
      </c>
      <c r="J637">
        <f>YEAR(tbl_Invoices[[#This Row],[Invoice_Date]])</f>
        <v>2021</v>
      </c>
      <c r="K637" s="1">
        <f>_xlfn.XLOOKUP(tbl_Invoices[[#This Row],[Customer_ID]], tbl_Customers[Customer_ID], tbl_Customers[Cohort_Month])</f>
        <v>45046</v>
      </c>
      <c r="L637" s="1" t="str">
        <f ca="1">_xlfn.XLOOKUP(tbl_Invoices[[#This Row],[Customer_ID]], tbl_Customers[Customer_ID], tbl_Customers[Age_Group])</f>
        <v>45–54</v>
      </c>
      <c r="M637" s="1" t="str">
        <f>_xlfn.XLOOKUP(tbl_Invoices[[#This Row],[Customer_ID]], tbl_Customers[Customer_ID], tbl_Customers[Region])</f>
        <v>International</v>
      </c>
      <c r="N637" s="1" t="str" cm="1">
        <f t="array" ref="N637">_xlfn.IFS(
   _xlfn.SINGLE(tbl_Invoices[Plan_ID])="P1","Basic",
   _xlfn.SINGLE(tbl_Invoices[Plan_ID])="P2","Standard",
   _xlfn.SINGLE(tbl_Invoices[Plan_ID])="P3","Premium"
)</f>
        <v>Basic</v>
      </c>
      <c r="O637" s="2">
        <f>IF(tbl_Invoices[[#This Row],[Revenue_Type]]="Churned",0,1)</f>
        <v>1</v>
      </c>
    </row>
    <row r="638" spans="1:15" x14ac:dyDescent="0.25">
      <c r="A638" t="s">
        <v>10099</v>
      </c>
      <c r="B638" t="s">
        <v>1474</v>
      </c>
      <c r="C638" t="s">
        <v>2288</v>
      </c>
      <c r="D638" s="1">
        <v>44293</v>
      </c>
      <c r="E638">
        <v>25</v>
      </c>
      <c r="F638" t="b">
        <v>1</v>
      </c>
      <c r="G638" t="s">
        <v>4547</v>
      </c>
      <c r="H638" t="s">
        <v>2034</v>
      </c>
      <c r="I638" s="1">
        <f>DATE(YEAR(tbl_Invoices[[#This Row],[Invoice_Date]]), MONTH(tbl_Invoices[[#This Row],[Invoice_Date]]), DAY(tbl_Invoices[[#This Row],[Invoice_Date]]))</f>
        <v>44293</v>
      </c>
      <c r="J638">
        <f>YEAR(tbl_Invoices[[#This Row],[Invoice_Date]])</f>
        <v>2021</v>
      </c>
      <c r="K638" s="1">
        <f>_xlfn.XLOOKUP(tbl_Invoices[[#This Row],[Customer_ID]], tbl_Customers[Customer_ID], tbl_Customers[Cohort_Month])</f>
        <v>45046</v>
      </c>
      <c r="L638" s="1" t="str">
        <f ca="1">_xlfn.XLOOKUP(tbl_Invoices[[#This Row],[Customer_ID]], tbl_Customers[Customer_ID], tbl_Customers[Age_Group])</f>
        <v>25–34</v>
      </c>
      <c r="M638" s="1" t="str">
        <f>_xlfn.XLOOKUP(tbl_Invoices[[#This Row],[Customer_ID]], tbl_Customers[Customer_ID], tbl_Customers[Region])</f>
        <v>South</v>
      </c>
      <c r="N638" s="1" t="str" cm="1">
        <f t="array" ref="N638">_xlfn.IFS(
   _xlfn.SINGLE(tbl_Invoices[Plan_ID])="P1","Basic",
   _xlfn.SINGLE(tbl_Invoices[Plan_ID])="P2","Standard",
   _xlfn.SINGLE(tbl_Invoices[Plan_ID])="P3","Premium"
)</f>
        <v>Standard</v>
      </c>
      <c r="O638" s="2">
        <f>IF(tbl_Invoices[[#This Row],[Revenue_Type]]="Churned",0,1)</f>
        <v>1</v>
      </c>
    </row>
    <row r="639" spans="1:15" x14ac:dyDescent="0.25">
      <c r="A639" t="s">
        <v>9054</v>
      </c>
      <c r="B639" t="s">
        <v>1615</v>
      </c>
      <c r="C639" t="s">
        <v>4084</v>
      </c>
      <c r="D639" s="1">
        <v>44293</v>
      </c>
      <c r="E639">
        <v>25</v>
      </c>
      <c r="F639" t="b">
        <v>1</v>
      </c>
      <c r="G639" t="s">
        <v>4549</v>
      </c>
      <c r="H639" t="s">
        <v>2034</v>
      </c>
      <c r="I639" s="1">
        <f>DATE(YEAR(tbl_Invoices[[#This Row],[Invoice_Date]]), MONTH(tbl_Invoices[[#This Row],[Invoice_Date]]), DAY(tbl_Invoices[[#This Row],[Invoice_Date]]))</f>
        <v>44293</v>
      </c>
      <c r="J639">
        <f>YEAR(tbl_Invoices[[#This Row],[Invoice_Date]])</f>
        <v>2021</v>
      </c>
      <c r="K639" s="1">
        <f>_xlfn.XLOOKUP(tbl_Invoices[[#This Row],[Customer_ID]], tbl_Customers[Customer_ID], tbl_Customers[Cohort_Month])</f>
        <v>44500</v>
      </c>
      <c r="L639" s="1" t="str">
        <f ca="1">_xlfn.XLOOKUP(tbl_Invoices[[#This Row],[Customer_ID]], tbl_Customers[Customer_ID], tbl_Customers[Age_Group])</f>
        <v>35–44</v>
      </c>
      <c r="M639" s="1" t="str">
        <f>_xlfn.XLOOKUP(tbl_Invoices[[#This Row],[Customer_ID]], tbl_Customers[Customer_ID], tbl_Customers[Region])</f>
        <v>West</v>
      </c>
      <c r="N639" s="1" t="str" cm="1">
        <f t="array" ref="N639">_xlfn.IFS(
   _xlfn.SINGLE(tbl_Invoices[Plan_ID])="P1","Basic",
   _xlfn.SINGLE(tbl_Invoices[Plan_ID])="P2","Standard",
   _xlfn.SINGLE(tbl_Invoices[Plan_ID])="P3","Premium"
)</f>
        <v>Standard</v>
      </c>
      <c r="O639" s="2">
        <f>IF(tbl_Invoices[[#This Row],[Revenue_Type]]="Churned",0,1)</f>
        <v>1</v>
      </c>
    </row>
    <row r="640" spans="1:15" x14ac:dyDescent="0.25">
      <c r="A640" t="s">
        <v>6889</v>
      </c>
      <c r="B640" t="s">
        <v>123</v>
      </c>
      <c r="C640" t="s">
        <v>2285</v>
      </c>
      <c r="D640" s="1">
        <v>44294</v>
      </c>
      <c r="E640">
        <v>12</v>
      </c>
      <c r="F640" t="b">
        <v>1</v>
      </c>
      <c r="G640" t="s">
        <v>4545</v>
      </c>
      <c r="H640" t="s">
        <v>2027</v>
      </c>
      <c r="I640" s="1">
        <f>DATE(YEAR(tbl_Invoices[[#This Row],[Invoice_Date]]), MONTH(tbl_Invoices[[#This Row],[Invoice_Date]]), DAY(tbl_Invoices[[#This Row],[Invoice_Date]]))</f>
        <v>44294</v>
      </c>
      <c r="J640">
        <f>YEAR(tbl_Invoices[[#This Row],[Invoice_Date]])</f>
        <v>2021</v>
      </c>
      <c r="K640" s="1">
        <f>_xlfn.XLOOKUP(tbl_Invoices[[#This Row],[Customer_ID]], tbl_Customers[Customer_ID], tbl_Customers[Cohort_Month])</f>
        <v>44865</v>
      </c>
      <c r="L640" s="1" t="str">
        <f ca="1">_xlfn.XLOOKUP(tbl_Invoices[[#This Row],[Customer_ID]], tbl_Customers[Customer_ID], tbl_Customers[Age_Group])</f>
        <v>18–24</v>
      </c>
      <c r="M640" s="1" t="str">
        <f>_xlfn.XLOOKUP(tbl_Invoices[[#This Row],[Customer_ID]], tbl_Customers[Customer_ID], tbl_Customers[Region])</f>
        <v>East</v>
      </c>
      <c r="N640" s="1" t="str" cm="1">
        <f t="array" ref="N640">_xlfn.IFS(
   _xlfn.SINGLE(tbl_Invoices[Plan_ID])="P1","Basic",
   _xlfn.SINGLE(tbl_Invoices[Plan_ID])="P2","Standard",
   _xlfn.SINGLE(tbl_Invoices[Plan_ID])="P3","Premium"
)</f>
        <v>Basic</v>
      </c>
      <c r="O640" s="2">
        <f>IF(tbl_Invoices[[#This Row],[Revenue_Type]]="Churned",0,1)</f>
        <v>0</v>
      </c>
    </row>
    <row r="641" spans="1:15" x14ac:dyDescent="0.25">
      <c r="A641" t="s">
        <v>6055</v>
      </c>
      <c r="B641" t="s">
        <v>271</v>
      </c>
      <c r="C641" t="s">
        <v>3941</v>
      </c>
      <c r="D641" s="1">
        <v>44294</v>
      </c>
      <c r="E641">
        <v>12</v>
      </c>
      <c r="F641" t="b">
        <v>1</v>
      </c>
      <c r="G641" t="s">
        <v>4538</v>
      </c>
      <c r="H641" t="s">
        <v>2027</v>
      </c>
      <c r="I641" s="1">
        <f>DATE(YEAR(tbl_Invoices[[#This Row],[Invoice_Date]]), MONTH(tbl_Invoices[[#This Row],[Invoice_Date]]), DAY(tbl_Invoices[[#This Row],[Invoice_Date]]))</f>
        <v>44294</v>
      </c>
      <c r="J641">
        <f>YEAR(tbl_Invoices[[#This Row],[Invoice_Date]])</f>
        <v>2021</v>
      </c>
      <c r="K641" s="1">
        <f>_xlfn.XLOOKUP(tbl_Invoices[[#This Row],[Customer_ID]], tbl_Customers[Customer_ID], tbl_Customers[Cohort_Month])</f>
        <v>44377</v>
      </c>
      <c r="L641" s="1" t="str">
        <f ca="1">_xlfn.XLOOKUP(tbl_Invoices[[#This Row],[Customer_ID]], tbl_Customers[Customer_ID], tbl_Customers[Age_Group])</f>
        <v>25–34</v>
      </c>
      <c r="M641" s="1" t="str">
        <f>_xlfn.XLOOKUP(tbl_Invoices[[#This Row],[Customer_ID]], tbl_Customers[Customer_ID], tbl_Customers[Region])</f>
        <v>Midwest</v>
      </c>
      <c r="N641" s="1" t="str" cm="1">
        <f t="array" ref="N641">_xlfn.IFS(
   _xlfn.SINGLE(tbl_Invoices[Plan_ID])="P1","Basic",
   _xlfn.SINGLE(tbl_Invoices[Plan_ID])="P2","Standard",
   _xlfn.SINGLE(tbl_Invoices[Plan_ID])="P3","Premium"
)</f>
        <v>Basic</v>
      </c>
      <c r="O641" s="2">
        <f>IF(tbl_Invoices[[#This Row],[Revenue_Type]]="Churned",0,1)</f>
        <v>1</v>
      </c>
    </row>
    <row r="642" spans="1:15" x14ac:dyDescent="0.25">
      <c r="A642" t="s">
        <v>4662</v>
      </c>
      <c r="B642" t="s">
        <v>947</v>
      </c>
      <c r="C642" t="s">
        <v>2277</v>
      </c>
      <c r="D642" s="1">
        <v>44294</v>
      </c>
      <c r="E642">
        <v>12</v>
      </c>
      <c r="F642" t="b">
        <v>1</v>
      </c>
      <c r="G642" t="s">
        <v>4538</v>
      </c>
      <c r="H642" t="s">
        <v>2027</v>
      </c>
      <c r="I642" s="1">
        <f>DATE(YEAR(tbl_Invoices[[#This Row],[Invoice_Date]]), MONTH(tbl_Invoices[[#This Row],[Invoice_Date]]), DAY(tbl_Invoices[[#This Row],[Invoice_Date]]))</f>
        <v>44294</v>
      </c>
      <c r="J642">
        <f>YEAR(tbl_Invoices[[#This Row],[Invoice_Date]])</f>
        <v>2021</v>
      </c>
      <c r="K642" s="1">
        <f>_xlfn.XLOOKUP(tbl_Invoices[[#This Row],[Customer_ID]], tbl_Customers[Customer_ID], tbl_Customers[Cohort_Month])</f>
        <v>44377</v>
      </c>
      <c r="L642" s="1" t="str">
        <f ca="1">_xlfn.XLOOKUP(tbl_Invoices[[#This Row],[Customer_ID]], tbl_Customers[Customer_ID], tbl_Customers[Age_Group])</f>
        <v>55+</v>
      </c>
      <c r="M642" s="1" t="str">
        <f>_xlfn.XLOOKUP(tbl_Invoices[[#This Row],[Customer_ID]], tbl_Customers[Customer_ID], tbl_Customers[Region])</f>
        <v>West</v>
      </c>
      <c r="N642" s="1" t="str" cm="1">
        <f t="array" ref="N642">_xlfn.IFS(
   _xlfn.SINGLE(tbl_Invoices[Plan_ID])="P1","Basic",
   _xlfn.SINGLE(tbl_Invoices[Plan_ID])="P2","Standard",
   _xlfn.SINGLE(tbl_Invoices[Plan_ID])="P3","Premium"
)</f>
        <v>Basic</v>
      </c>
      <c r="O642" s="2">
        <f>IF(tbl_Invoices[[#This Row],[Revenue_Type]]="Churned",0,1)</f>
        <v>1</v>
      </c>
    </row>
    <row r="643" spans="1:15" x14ac:dyDescent="0.25">
      <c r="A643" t="s">
        <v>6682</v>
      </c>
      <c r="B643" t="s">
        <v>1081</v>
      </c>
      <c r="C643" t="s">
        <v>2261</v>
      </c>
      <c r="D643" s="1">
        <v>44294</v>
      </c>
      <c r="E643">
        <v>55</v>
      </c>
      <c r="F643" t="b">
        <v>1</v>
      </c>
      <c r="G643" t="s">
        <v>4549</v>
      </c>
      <c r="H643" t="s">
        <v>2031</v>
      </c>
      <c r="I643" s="1">
        <f>DATE(YEAR(tbl_Invoices[[#This Row],[Invoice_Date]]), MONTH(tbl_Invoices[[#This Row],[Invoice_Date]]), DAY(tbl_Invoices[[#This Row],[Invoice_Date]]))</f>
        <v>44294</v>
      </c>
      <c r="J643">
        <f>YEAR(tbl_Invoices[[#This Row],[Invoice_Date]])</f>
        <v>2021</v>
      </c>
      <c r="K643" s="1">
        <f>_xlfn.XLOOKUP(tbl_Invoices[[#This Row],[Customer_ID]], tbl_Customers[Customer_ID], tbl_Customers[Cohort_Month])</f>
        <v>44712</v>
      </c>
      <c r="L643" s="1" t="str">
        <f ca="1">_xlfn.XLOOKUP(tbl_Invoices[[#This Row],[Customer_ID]], tbl_Customers[Customer_ID], tbl_Customers[Age_Group])</f>
        <v>18–24</v>
      </c>
      <c r="M643" s="1" t="str">
        <f>_xlfn.XLOOKUP(tbl_Invoices[[#This Row],[Customer_ID]], tbl_Customers[Customer_ID], tbl_Customers[Region])</f>
        <v>West</v>
      </c>
      <c r="N643" s="1" t="str" cm="1">
        <f t="array" ref="N643">_xlfn.IFS(
   _xlfn.SINGLE(tbl_Invoices[Plan_ID])="P1","Basic",
   _xlfn.SINGLE(tbl_Invoices[Plan_ID])="P2","Standard",
   _xlfn.SINGLE(tbl_Invoices[Plan_ID])="P3","Premium"
)</f>
        <v>Premium</v>
      </c>
      <c r="O643" s="2">
        <f>IF(tbl_Invoices[[#This Row],[Revenue_Type]]="Churned",0,1)</f>
        <v>1</v>
      </c>
    </row>
    <row r="644" spans="1:15" x14ac:dyDescent="0.25">
      <c r="A644" t="s">
        <v>7907</v>
      </c>
      <c r="B644" t="s">
        <v>1312</v>
      </c>
      <c r="C644" t="s">
        <v>3518</v>
      </c>
      <c r="D644" s="1">
        <v>44294</v>
      </c>
      <c r="E644">
        <v>25</v>
      </c>
      <c r="F644" t="b">
        <v>1</v>
      </c>
      <c r="G644" t="s">
        <v>4540</v>
      </c>
      <c r="H644" t="s">
        <v>2034</v>
      </c>
      <c r="I644" s="1">
        <f>DATE(YEAR(tbl_Invoices[[#This Row],[Invoice_Date]]), MONTH(tbl_Invoices[[#This Row],[Invoice_Date]]), DAY(tbl_Invoices[[#This Row],[Invoice_Date]]))</f>
        <v>44294</v>
      </c>
      <c r="J644">
        <f>YEAR(tbl_Invoices[[#This Row],[Invoice_Date]])</f>
        <v>2021</v>
      </c>
      <c r="K644" s="1">
        <f>_xlfn.XLOOKUP(tbl_Invoices[[#This Row],[Customer_ID]], tbl_Customers[Customer_ID], tbl_Customers[Cohort_Month])</f>
        <v>44651</v>
      </c>
      <c r="L644" s="1" t="str">
        <f ca="1">_xlfn.XLOOKUP(tbl_Invoices[[#This Row],[Customer_ID]], tbl_Customers[Customer_ID], tbl_Customers[Age_Group])</f>
        <v>18–24</v>
      </c>
      <c r="M644" s="1" t="str">
        <f>_xlfn.XLOOKUP(tbl_Invoices[[#This Row],[Customer_ID]], tbl_Customers[Customer_ID], tbl_Customers[Region])</f>
        <v>East</v>
      </c>
      <c r="N644" s="1" t="str" cm="1">
        <f t="array" ref="N644">_xlfn.IFS(
   _xlfn.SINGLE(tbl_Invoices[Plan_ID])="P1","Basic",
   _xlfn.SINGLE(tbl_Invoices[Plan_ID])="P2","Standard",
   _xlfn.SINGLE(tbl_Invoices[Plan_ID])="P3","Premium"
)</f>
        <v>Standard</v>
      </c>
      <c r="O644" s="2">
        <f>IF(tbl_Invoices[[#This Row],[Revenue_Type]]="Churned",0,1)</f>
        <v>1</v>
      </c>
    </row>
    <row r="645" spans="1:15" x14ac:dyDescent="0.25">
      <c r="A645" t="s">
        <v>9773</v>
      </c>
      <c r="B645" t="s">
        <v>1761</v>
      </c>
      <c r="C645" t="s">
        <v>3778</v>
      </c>
      <c r="D645" s="1">
        <v>44294</v>
      </c>
      <c r="E645">
        <v>12</v>
      </c>
      <c r="F645" t="b">
        <v>1</v>
      </c>
      <c r="G645" t="s">
        <v>4545</v>
      </c>
      <c r="H645" t="s">
        <v>2027</v>
      </c>
      <c r="I645" s="1">
        <f>DATE(YEAR(tbl_Invoices[[#This Row],[Invoice_Date]]), MONTH(tbl_Invoices[[#This Row],[Invoice_Date]]), DAY(tbl_Invoices[[#This Row],[Invoice_Date]]))</f>
        <v>44294</v>
      </c>
      <c r="J645">
        <f>YEAR(tbl_Invoices[[#This Row],[Invoice_Date]])</f>
        <v>2021</v>
      </c>
      <c r="K645" s="1">
        <f>_xlfn.XLOOKUP(tbl_Invoices[[#This Row],[Customer_ID]], tbl_Customers[Customer_ID], tbl_Customers[Cohort_Month])</f>
        <v>44651</v>
      </c>
      <c r="L645" s="1" t="str">
        <f ca="1">_xlfn.XLOOKUP(tbl_Invoices[[#This Row],[Customer_ID]], tbl_Customers[Customer_ID], tbl_Customers[Age_Group])</f>
        <v>55+</v>
      </c>
      <c r="M645" s="1" t="str">
        <f>_xlfn.XLOOKUP(tbl_Invoices[[#This Row],[Customer_ID]], tbl_Customers[Customer_ID], tbl_Customers[Region])</f>
        <v>West</v>
      </c>
      <c r="N645" s="1" t="str" cm="1">
        <f t="array" ref="N645">_xlfn.IFS(
   _xlfn.SINGLE(tbl_Invoices[Plan_ID])="P1","Basic",
   _xlfn.SINGLE(tbl_Invoices[Plan_ID])="P2","Standard",
   _xlfn.SINGLE(tbl_Invoices[Plan_ID])="P3","Premium"
)</f>
        <v>Basic</v>
      </c>
      <c r="O645" s="2">
        <f>IF(tbl_Invoices[[#This Row],[Revenue_Type]]="Churned",0,1)</f>
        <v>0</v>
      </c>
    </row>
    <row r="646" spans="1:15" x14ac:dyDescent="0.25">
      <c r="A646" t="s">
        <v>4883</v>
      </c>
      <c r="B646" t="s">
        <v>87</v>
      </c>
      <c r="C646" t="s">
        <v>4296</v>
      </c>
      <c r="D646" s="1">
        <v>44295</v>
      </c>
      <c r="E646">
        <v>55</v>
      </c>
      <c r="F646" t="b">
        <v>1</v>
      </c>
      <c r="G646" t="s">
        <v>4549</v>
      </c>
      <c r="H646" t="s">
        <v>2031</v>
      </c>
      <c r="I646" s="1">
        <f>DATE(YEAR(tbl_Invoices[[#This Row],[Invoice_Date]]), MONTH(tbl_Invoices[[#This Row],[Invoice_Date]]), DAY(tbl_Invoices[[#This Row],[Invoice_Date]]))</f>
        <v>44295</v>
      </c>
      <c r="J646">
        <f>YEAR(tbl_Invoices[[#This Row],[Invoice_Date]])</f>
        <v>2021</v>
      </c>
      <c r="K646" s="1">
        <f>_xlfn.XLOOKUP(tbl_Invoices[[#This Row],[Customer_ID]], tbl_Customers[Customer_ID], tbl_Customers[Cohort_Month])</f>
        <v>45046</v>
      </c>
      <c r="L646" s="1" t="str">
        <f ca="1">_xlfn.XLOOKUP(tbl_Invoices[[#This Row],[Customer_ID]], tbl_Customers[Customer_ID], tbl_Customers[Age_Group])</f>
        <v>18–24</v>
      </c>
      <c r="M646" s="1" t="str">
        <f>_xlfn.XLOOKUP(tbl_Invoices[[#This Row],[Customer_ID]], tbl_Customers[Customer_ID], tbl_Customers[Region])</f>
        <v>East</v>
      </c>
      <c r="N646" s="1" t="str" cm="1">
        <f t="array" ref="N646">_xlfn.IFS(
   _xlfn.SINGLE(tbl_Invoices[Plan_ID])="P1","Basic",
   _xlfn.SINGLE(tbl_Invoices[Plan_ID])="P2","Standard",
   _xlfn.SINGLE(tbl_Invoices[Plan_ID])="P3","Premium"
)</f>
        <v>Premium</v>
      </c>
      <c r="O646" s="2">
        <f>IF(tbl_Invoices[[#This Row],[Revenue_Type]]="Churned",0,1)</f>
        <v>1</v>
      </c>
    </row>
    <row r="647" spans="1:15" x14ac:dyDescent="0.25">
      <c r="A647" t="s">
        <v>7638</v>
      </c>
      <c r="B647" t="s">
        <v>548</v>
      </c>
      <c r="C647" t="s">
        <v>2842</v>
      </c>
      <c r="D647" s="1">
        <v>44295</v>
      </c>
      <c r="E647">
        <v>55</v>
      </c>
      <c r="F647" t="b">
        <v>1</v>
      </c>
      <c r="G647" t="s">
        <v>4538</v>
      </c>
      <c r="H647" t="s">
        <v>2031</v>
      </c>
      <c r="I647" s="1">
        <f>DATE(YEAR(tbl_Invoices[[#This Row],[Invoice_Date]]), MONTH(tbl_Invoices[[#This Row],[Invoice_Date]]), DAY(tbl_Invoices[[#This Row],[Invoice_Date]]))</f>
        <v>44295</v>
      </c>
      <c r="J647">
        <f>YEAR(tbl_Invoices[[#This Row],[Invoice_Date]])</f>
        <v>2021</v>
      </c>
      <c r="K647" s="1">
        <f>_xlfn.XLOOKUP(tbl_Invoices[[#This Row],[Customer_ID]], tbl_Customers[Customer_ID], tbl_Customers[Cohort_Month])</f>
        <v>44926</v>
      </c>
      <c r="L647" s="1" t="str">
        <f ca="1">_xlfn.XLOOKUP(tbl_Invoices[[#This Row],[Customer_ID]], tbl_Customers[Customer_ID], tbl_Customers[Age_Group])</f>
        <v>45–54</v>
      </c>
      <c r="M647" s="1" t="str">
        <f>_xlfn.XLOOKUP(tbl_Invoices[[#This Row],[Customer_ID]], tbl_Customers[Customer_ID], tbl_Customers[Region])</f>
        <v>International</v>
      </c>
      <c r="N647" s="1" t="str" cm="1">
        <f t="array" ref="N647">_xlfn.IFS(
   _xlfn.SINGLE(tbl_Invoices[Plan_ID])="P1","Basic",
   _xlfn.SINGLE(tbl_Invoices[Plan_ID])="P2","Standard",
   _xlfn.SINGLE(tbl_Invoices[Plan_ID])="P3","Premium"
)</f>
        <v>Premium</v>
      </c>
      <c r="O647" s="2">
        <f>IF(tbl_Invoices[[#This Row],[Revenue_Type]]="Churned",0,1)</f>
        <v>1</v>
      </c>
    </row>
    <row r="648" spans="1:15" x14ac:dyDescent="0.25">
      <c r="A648" t="s">
        <v>10301</v>
      </c>
      <c r="B648" t="s">
        <v>1282</v>
      </c>
      <c r="C648" t="s">
        <v>2232</v>
      </c>
      <c r="D648" s="1">
        <v>44295</v>
      </c>
      <c r="E648">
        <v>12</v>
      </c>
      <c r="F648" t="b">
        <v>1</v>
      </c>
      <c r="G648" t="s">
        <v>4545</v>
      </c>
      <c r="H648" t="s">
        <v>2027</v>
      </c>
      <c r="I648" s="1">
        <f>DATE(YEAR(tbl_Invoices[[#This Row],[Invoice_Date]]), MONTH(tbl_Invoices[[#This Row],[Invoice_Date]]), DAY(tbl_Invoices[[#This Row],[Invoice_Date]]))</f>
        <v>44295</v>
      </c>
      <c r="J648">
        <f>YEAR(tbl_Invoices[[#This Row],[Invoice_Date]])</f>
        <v>2021</v>
      </c>
      <c r="K648" s="1">
        <f>_xlfn.XLOOKUP(tbl_Invoices[[#This Row],[Customer_ID]], tbl_Customers[Customer_ID], tbl_Customers[Cohort_Month])</f>
        <v>44651</v>
      </c>
      <c r="L648" s="1" t="str">
        <f ca="1">_xlfn.XLOOKUP(tbl_Invoices[[#This Row],[Customer_ID]], tbl_Customers[Customer_ID], tbl_Customers[Age_Group])</f>
        <v>35–44</v>
      </c>
      <c r="M648" s="1" t="str">
        <f>_xlfn.XLOOKUP(tbl_Invoices[[#This Row],[Customer_ID]], tbl_Customers[Customer_ID], tbl_Customers[Region])</f>
        <v>West</v>
      </c>
      <c r="N648" s="1" t="str" cm="1">
        <f t="array" ref="N648">_xlfn.IFS(
   _xlfn.SINGLE(tbl_Invoices[Plan_ID])="P1","Basic",
   _xlfn.SINGLE(tbl_Invoices[Plan_ID])="P2","Standard",
   _xlfn.SINGLE(tbl_Invoices[Plan_ID])="P3","Premium"
)</f>
        <v>Basic</v>
      </c>
      <c r="O648" s="2">
        <f>IF(tbl_Invoices[[#This Row],[Revenue_Type]]="Churned",0,1)</f>
        <v>0</v>
      </c>
    </row>
    <row r="649" spans="1:15" x14ac:dyDescent="0.25">
      <c r="A649" t="s">
        <v>6827</v>
      </c>
      <c r="B649" t="s">
        <v>1347</v>
      </c>
      <c r="C649" t="s">
        <v>2191</v>
      </c>
      <c r="D649" s="1">
        <v>44295</v>
      </c>
      <c r="E649">
        <v>25</v>
      </c>
      <c r="F649" t="b">
        <v>1</v>
      </c>
      <c r="G649" t="s">
        <v>4540</v>
      </c>
      <c r="H649" t="s">
        <v>2034</v>
      </c>
      <c r="I649" s="1">
        <f>DATE(YEAR(tbl_Invoices[[#This Row],[Invoice_Date]]), MONTH(tbl_Invoices[[#This Row],[Invoice_Date]]), DAY(tbl_Invoices[[#This Row],[Invoice_Date]]))</f>
        <v>44295</v>
      </c>
      <c r="J649">
        <f>YEAR(tbl_Invoices[[#This Row],[Invoice_Date]])</f>
        <v>2021</v>
      </c>
      <c r="K649" s="1">
        <f>_xlfn.XLOOKUP(tbl_Invoices[[#This Row],[Customer_ID]], tbl_Customers[Customer_ID], tbl_Customers[Cohort_Month])</f>
        <v>45016</v>
      </c>
      <c r="L649" s="1" t="str">
        <f ca="1">_xlfn.XLOOKUP(tbl_Invoices[[#This Row],[Customer_ID]], tbl_Customers[Customer_ID], tbl_Customers[Age_Group])</f>
        <v>55+</v>
      </c>
      <c r="M649" s="1" t="str">
        <f>_xlfn.XLOOKUP(tbl_Invoices[[#This Row],[Customer_ID]], tbl_Customers[Customer_ID], tbl_Customers[Region])</f>
        <v>International</v>
      </c>
      <c r="N649" s="1" t="str" cm="1">
        <f t="array" ref="N649">_xlfn.IFS(
   _xlfn.SINGLE(tbl_Invoices[Plan_ID])="P1","Basic",
   _xlfn.SINGLE(tbl_Invoices[Plan_ID])="P2","Standard",
   _xlfn.SINGLE(tbl_Invoices[Plan_ID])="P3","Premium"
)</f>
        <v>Standard</v>
      </c>
      <c r="O649" s="2">
        <f>IF(tbl_Invoices[[#This Row],[Revenue_Type]]="Churned",0,1)</f>
        <v>1</v>
      </c>
    </row>
    <row r="650" spans="1:15" x14ac:dyDescent="0.25">
      <c r="A650" t="s">
        <v>6088</v>
      </c>
      <c r="B650" t="s">
        <v>1913</v>
      </c>
      <c r="C650" t="s">
        <v>2788</v>
      </c>
      <c r="D650" s="1">
        <v>44295</v>
      </c>
      <c r="E650">
        <v>55</v>
      </c>
      <c r="F650" t="b">
        <v>1</v>
      </c>
      <c r="G650" t="s">
        <v>4545</v>
      </c>
      <c r="H650" t="s">
        <v>2031</v>
      </c>
      <c r="I650" s="1">
        <f>DATE(YEAR(tbl_Invoices[[#This Row],[Invoice_Date]]), MONTH(tbl_Invoices[[#This Row],[Invoice_Date]]), DAY(tbl_Invoices[[#This Row],[Invoice_Date]]))</f>
        <v>44295</v>
      </c>
      <c r="J650">
        <f>YEAR(tbl_Invoices[[#This Row],[Invoice_Date]])</f>
        <v>2021</v>
      </c>
      <c r="K650" s="1">
        <f>_xlfn.XLOOKUP(tbl_Invoices[[#This Row],[Customer_ID]], tbl_Customers[Customer_ID], tbl_Customers[Cohort_Month])</f>
        <v>44865</v>
      </c>
      <c r="L650" s="1" t="str">
        <f ca="1">_xlfn.XLOOKUP(tbl_Invoices[[#This Row],[Customer_ID]], tbl_Customers[Customer_ID], tbl_Customers[Age_Group])</f>
        <v>55+</v>
      </c>
      <c r="M650" s="1" t="str">
        <f>_xlfn.XLOOKUP(tbl_Invoices[[#This Row],[Customer_ID]], tbl_Customers[Customer_ID], tbl_Customers[Region])</f>
        <v>East</v>
      </c>
      <c r="N650" s="1" t="str" cm="1">
        <f t="array" ref="N650">_xlfn.IFS(
   _xlfn.SINGLE(tbl_Invoices[Plan_ID])="P1","Basic",
   _xlfn.SINGLE(tbl_Invoices[Plan_ID])="P2","Standard",
   _xlfn.SINGLE(tbl_Invoices[Plan_ID])="P3","Premium"
)</f>
        <v>Premium</v>
      </c>
      <c r="O650" s="2">
        <f>IF(tbl_Invoices[[#This Row],[Revenue_Type]]="Churned",0,1)</f>
        <v>0</v>
      </c>
    </row>
    <row r="651" spans="1:15" x14ac:dyDescent="0.25">
      <c r="A651" t="s">
        <v>7279</v>
      </c>
      <c r="B651" t="s">
        <v>136</v>
      </c>
      <c r="C651" t="s">
        <v>2431</v>
      </c>
      <c r="D651" s="1">
        <v>44296</v>
      </c>
      <c r="E651">
        <v>12</v>
      </c>
      <c r="F651" t="b">
        <v>1</v>
      </c>
      <c r="G651" t="s">
        <v>4547</v>
      </c>
      <c r="H651" t="s">
        <v>2027</v>
      </c>
      <c r="I651" s="1">
        <f>DATE(YEAR(tbl_Invoices[[#This Row],[Invoice_Date]]), MONTH(tbl_Invoices[[#This Row],[Invoice_Date]]), DAY(tbl_Invoices[[#This Row],[Invoice_Date]]))</f>
        <v>44296</v>
      </c>
      <c r="J651">
        <f>YEAR(tbl_Invoices[[#This Row],[Invoice_Date]])</f>
        <v>2021</v>
      </c>
      <c r="K651" s="1">
        <f>_xlfn.XLOOKUP(tbl_Invoices[[#This Row],[Customer_ID]], tbl_Customers[Customer_ID], tbl_Customers[Cohort_Month])</f>
        <v>44926</v>
      </c>
      <c r="L651" s="1" t="str">
        <f ca="1">_xlfn.XLOOKUP(tbl_Invoices[[#This Row],[Customer_ID]], tbl_Customers[Customer_ID], tbl_Customers[Age_Group])</f>
        <v>18–24</v>
      </c>
      <c r="M651" s="1" t="str">
        <f>_xlfn.XLOOKUP(tbl_Invoices[[#This Row],[Customer_ID]], tbl_Customers[Customer_ID], tbl_Customers[Region])</f>
        <v>West</v>
      </c>
      <c r="N651" s="1" t="str" cm="1">
        <f t="array" ref="N651">_xlfn.IFS(
   _xlfn.SINGLE(tbl_Invoices[Plan_ID])="P1","Basic",
   _xlfn.SINGLE(tbl_Invoices[Plan_ID])="P2","Standard",
   _xlfn.SINGLE(tbl_Invoices[Plan_ID])="P3","Premium"
)</f>
        <v>Basic</v>
      </c>
      <c r="O651" s="2">
        <f>IF(tbl_Invoices[[#This Row],[Revenue_Type]]="Churned",0,1)</f>
        <v>1</v>
      </c>
    </row>
    <row r="652" spans="1:15" x14ac:dyDescent="0.25">
      <c r="A652" t="s">
        <v>7210</v>
      </c>
      <c r="B652" t="s">
        <v>195</v>
      </c>
      <c r="C652" t="s">
        <v>2416</v>
      </c>
      <c r="D652" s="1">
        <v>44296</v>
      </c>
      <c r="E652">
        <v>25</v>
      </c>
      <c r="F652" t="b">
        <v>1</v>
      </c>
      <c r="G652" t="s">
        <v>4547</v>
      </c>
      <c r="H652" t="s">
        <v>2034</v>
      </c>
      <c r="I652" s="1">
        <f>DATE(YEAR(tbl_Invoices[[#This Row],[Invoice_Date]]), MONTH(tbl_Invoices[[#This Row],[Invoice_Date]]), DAY(tbl_Invoices[[#This Row],[Invoice_Date]]))</f>
        <v>44296</v>
      </c>
      <c r="J652">
        <f>YEAR(tbl_Invoices[[#This Row],[Invoice_Date]])</f>
        <v>2021</v>
      </c>
      <c r="K652" s="1">
        <f>_xlfn.XLOOKUP(tbl_Invoices[[#This Row],[Customer_ID]], tbl_Customers[Customer_ID], tbl_Customers[Cohort_Month])</f>
        <v>44681</v>
      </c>
      <c r="L652" s="1" t="str">
        <f ca="1">_xlfn.XLOOKUP(tbl_Invoices[[#This Row],[Customer_ID]], tbl_Customers[Customer_ID], tbl_Customers[Age_Group])</f>
        <v>35–44</v>
      </c>
      <c r="M652" s="1" t="str">
        <f>_xlfn.XLOOKUP(tbl_Invoices[[#This Row],[Customer_ID]], tbl_Customers[Customer_ID], tbl_Customers[Region])</f>
        <v>International</v>
      </c>
      <c r="N652" s="1" t="str" cm="1">
        <f t="array" ref="N652">_xlfn.IFS(
   _xlfn.SINGLE(tbl_Invoices[Plan_ID])="P1","Basic",
   _xlfn.SINGLE(tbl_Invoices[Plan_ID])="P2","Standard",
   _xlfn.SINGLE(tbl_Invoices[Plan_ID])="P3","Premium"
)</f>
        <v>Standard</v>
      </c>
      <c r="O652" s="2">
        <f>IF(tbl_Invoices[[#This Row],[Revenue_Type]]="Churned",0,1)</f>
        <v>1</v>
      </c>
    </row>
    <row r="653" spans="1:15" x14ac:dyDescent="0.25">
      <c r="A653" t="s">
        <v>10363</v>
      </c>
      <c r="B653" t="s">
        <v>682</v>
      </c>
      <c r="C653" t="s">
        <v>2478</v>
      </c>
      <c r="D653" s="1">
        <v>44296</v>
      </c>
      <c r="E653">
        <v>25</v>
      </c>
      <c r="F653" t="b">
        <v>1</v>
      </c>
      <c r="G653" t="s">
        <v>4549</v>
      </c>
      <c r="H653" t="s">
        <v>2034</v>
      </c>
      <c r="I653" s="1">
        <f>DATE(YEAR(tbl_Invoices[[#This Row],[Invoice_Date]]), MONTH(tbl_Invoices[[#This Row],[Invoice_Date]]), DAY(tbl_Invoices[[#This Row],[Invoice_Date]]))</f>
        <v>44296</v>
      </c>
      <c r="J653">
        <f>YEAR(tbl_Invoices[[#This Row],[Invoice_Date]])</f>
        <v>2021</v>
      </c>
      <c r="K653" s="1">
        <f>_xlfn.XLOOKUP(tbl_Invoices[[#This Row],[Customer_ID]], tbl_Customers[Customer_ID], tbl_Customers[Cohort_Month])</f>
        <v>44347</v>
      </c>
      <c r="L653" s="1" t="str">
        <f ca="1">_xlfn.XLOOKUP(tbl_Invoices[[#This Row],[Customer_ID]], tbl_Customers[Customer_ID], tbl_Customers[Age_Group])</f>
        <v>25–34</v>
      </c>
      <c r="M653" s="1" t="str">
        <f>_xlfn.XLOOKUP(tbl_Invoices[[#This Row],[Customer_ID]], tbl_Customers[Customer_ID], tbl_Customers[Region])</f>
        <v>South</v>
      </c>
      <c r="N653" s="1" t="str" cm="1">
        <f t="array" ref="N653">_xlfn.IFS(
   _xlfn.SINGLE(tbl_Invoices[Plan_ID])="P1","Basic",
   _xlfn.SINGLE(tbl_Invoices[Plan_ID])="P2","Standard",
   _xlfn.SINGLE(tbl_Invoices[Plan_ID])="P3","Premium"
)</f>
        <v>Standard</v>
      </c>
      <c r="O653" s="2">
        <f>IF(tbl_Invoices[[#This Row],[Revenue_Type]]="Churned",0,1)</f>
        <v>1</v>
      </c>
    </row>
    <row r="654" spans="1:15" x14ac:dyDescent="0.25">
      <c r="A654" t="s">
        <v>8973</v>
      </c>
      <c r="B654" t="s">
        <v>868</v>
      </c>
      <c r="C654" t="s">
        <v>3656</v>
      </c>
      <c r="D654" s="1">
        <v>44296</v>
      </c>
      <c r="E654">
        <v>55</v>
      </c>
      <c r="F654" t="b">
        <v>1</v>
      </c>
      <c r="G654" t="s">
        <v>4549</v>
      </c>
      <c r="H654" t="s">
        <v>2031</v>
      </c>
      <c r="I654" s="1">
        <f>DATE(YEAR(tbl_Invoices[[#This Row],[Invoice_Date]]), MONTH(tbl_Invoices[[#This Row],[Invoice_Date]]), DAY(tbl_Invoices[[#This Row],[Invoice_Date]]))</f>
        <v>44296</v>
      </c>
      <c r="J654">
        <f>YEAR(tbl_Invoices[[#This Row],[Invoice_Date]])</f>
        <v>2021</v>
      </c>
      <c r="K654" s="1">
        <f>_xlfn.XLOOKUP(tbl_Invoices[[#This Row],[Customer_ID]], tbl_Customers[Customer_ID], tbl_Customers[Cohort_Month])</f>
        <v>45077</v>
      </c>
      <c r="L654" s="1" t="str">
        <f ca="1">_xlfn.XLOOKUP(tbl_Invoices[[#This Row],[Customer_ID]], tbl_Customers[Customer_ID], tbl_Customers[Age_Group])</f>
        <v>55+</v>
      </c>
      <c r="M654" s="1" t="str">
        <f>_xlfn.XLOOKUP(tbl_Invoices[[#This Row],[Customer_ID]], tbl_Customers[Customer_ID], tbl_Customers[Region])</f>
        <v>West</v>
      </c>
      <c r="N654" s="1" t="str" cm="1">
        <f t="array" ref="N654">_xlfn.IFS(
   _xlfn.SINGLE(tbl_Invoices[Plan_ID])="P1","Basic",
   _xlfn.SINGLE(tbl_Invoices[Plan_ID])="P2","Standard",
   _xlfn.SINGLE(tbl_Invoices[Plan_ID])="P3","Premium"
)</f>
        <v>Premium</v>
      </c>
      <c r="O654" s="2">
        <f>IF(tbl_Invoices[[#This Row],[Revenue_Type]]="Churned",0,1)</f>
        <v>1</v>
      </c>
    </row>
    <row r="655" spans="1:15" x14ac:dyDescent="0.25">
      <c r="A655" t="s">
        <v>6025</v>
      </c>
      <c r="B655" t="s">
        <v>1119</v>
      </c>
      <c r="C655" t="s">
        <v>2806</v>
      </c>
      <c r="D655" s="1">
        <v>44296</v>
      </c>
      <c r="E655">
        <v>55</v>
      </c>
      <c r="F655" t="b">
        <v>1</v>
      </c>
      <c r="G655" t="s">
        <v>4547</v>
      </c>
      <c r="H655" t="s">
        <v>2031</v>
      </c>
      <c r="I655" s="1">
        <f>DATE(YEAR(tbl_Invoices[[#This Row],[Invoice_Date]]), MONTH(tbl_Invoices[[#This Row],[Invoice_Date]]), DAY(tbl_Invoices[[#This Row],[Invoice_Date]]))</f>
        <v>44296</v>
      </c>
      <c r="J655">
        <f>YEAR(tbl_Invoices[[#This Row],[Invoice_Date]])</f>
        <v>2021</v>
      </c>
      <c r="K655" s="1">
        <f>_xlfn.XLOOKUP(tbl_Invoices[[#This Row],[Customer_ID]], tbl_Customers[Customer_ID], tbl_Customers[Cohort_Month])</f>
        <v>44773</v>
      </c>
      <c r="L655" s="1" t="str">
        <f ca="1">_xlfn.XLOOKUP(tbl_Invoices[[#This Row],[Customer_ID]], tbl_Customers[Customer_ID], tbl_Customers[Age_Group])</f>
        <v>25–34</v>
      </c>
      <c r="M655" s="1" t="str">
        <f>_xlfn.XLOOKUP(tbl_Invoices[[#This Row],[Customer_ID]], tbl_Customers[Customer_ID], tbl_Customers[Region])</f>
        <v>South</v>
      </c>
      <c r="N655" s="1" t="str" cm="1">
        <f t="array" ref="N655">_xlfn.IFS(
   _xlfn.SINGLE(tbl_Invoices[Plan_ID])="P1","Basic",
   _xlfn.SINGLE(tbl_Invoices[Plan_ID])="P2","Standard",
   _xlfn.SINGLE(tbl_Invoices[Plan_ID])="P3","Premium"
)</f>
        <v>Premium</v>
      </c>
      <c r="O655" s="2">
        <f>IF(tbl_Invoices[[#This Row],[Revenue_Type]]="Churned",0,1)</f>
        <v>1</v>
      </c>
    </row>
    <row r="656" spans="1:15" x14ac:dyDescent="0.25">
      <c r="A656" t="s">
        <v>9041</v>
      </c>
      <c r="B656" t="s">
        <v>1228</v>
      </c>
      <c r="C656" t="s">
        <v>2965</v>
      </c>
      <c r="D656" s="1">
        <v>44296</v>
      </c>
      <c r="E656">
        <v>12</v>
      </c>
      <c r="F656" t="b">
        <v>1</v>
      </c>
      <c r="G656" t="s">
        <v>4538</v>
      </c>
      <c r="H656" t="s">
        <v>2027</v>
      </c>
      <c r="I656" s="1">
        <f>DATE(YEAR(tbl_Invoices[[#This Row],[Invoice_Date]]), MONTH(tbl_Invoices[[#This Row],[Invoice_Date]]), DAY(tbl_Invoices[[#This Row],[Invoice_Date]]))</f>
        <v>44296</v>
      </c>
      <c r="J656">
        <f>YEAR(tbl_Invoices[[#This Row],[Invoice_Date]])</f>
        <v>2021</v>
      </c>
      <c r="K656" s="1">
        <f>_xlfn.XLOOKUP(tbl_Invoices[[#This Row],[Customer_ID]], tbl_Customers[Customer_ID], tbl_Customers[Cohort_Month])</f>
        <v>44681</v>
      </c>
      <c r="L656" s="1" t="str">
        <f ca="1">_xlfn.XLOOKUP(tbl_Invoices[[#This Row],[Customer_ID]], tbl_Customers[Customer_ID], tbl_Customers[Age_Group])</f>
        <v>25–34</v>
      </c>
      <c r="M656" s="1" t="str">
        <f>_xlfn.XLOOKUP(tbl_Invoices[[#This Row],[Customer_ID]], tbl_Customers[Customer_ID], tbl_Customers[Region])</f>
        <v>West</v>
      </c>
      <c r="N656" s="1" t="str" cm="1">
        <f t="array" ref="N656">_xlfn.IFS(
   _xlfn.SINGLE(tbl_Invoices[Plan_ID])="P1","Basic",
   _xlfn.SINGLE(tbl_Invoices[Plan_ID])="P2","Standard",
   _xlfn.SINGLE(tbl_Invoices[Plan_ID])="P3","Premium"
)</f>
        <v>Basic</v>
      </c>
      <c r="O656" s="2">
        <f>IF(tbl_Invoices[[#This Row],[Revenue_Type]]="Churned",0,1)</f>
        <v>1</v>
      </c>
    </row>
    <row r="657" spans="1:15" x14ac:dyDescent="0.25">
      <c r="A657" t="s">
        <v>8307</v>
      </c>
      <c r="B657" t="s">
        <v>1519</v>
      </c>
      <c r="C657" t="s">
        <v>2558</v>
      </c>
      <c r="D657" s="1">
        <v>44296</v>
      </c>
      <c r="E657">
        <v>12</v>
      </c>
      <c r="F657" t="b">
        <v>1</v>
      </c>
      <c r="G657" t="s">
        <v>4545</v>
      </c>
      <c r="H657" t="s">
        <v>2027</v>
      </c>
      <c r="I657" s="1">
        <f>DATE(YEAR(tbl_Invoices[[#This Row],[Invoice_Date]]), MONTH(tbl_Invoices[[#This Row],[Invoice_Date]]), DAY(tbl_Invoices[[#This Row],[Invoice_Date]]))</f>
        <v>44296</v>
      </c>
      <c r="J657">
        <f>YEAR(tbl_Invoices[[#This Row],[Invoice_Date]])</f>
        <v>2021</v>
      </c>
      <c r="K657" s="1">
        <f>_xlfn.XLOOKUP(tbl_Invoices[[#This Row],[Customer_ID]], tbl_Customers[Customer_ID], tbl_Customers[Cohort_Month])</f>
        <v>44712</v>
      </c>
      <c r="L657" s="1" t="str">
        <f ca="1">_xlfn.XLOOKUP(tbl_Invoices[[#This Row],[Customer_ID]], tbl_Customers[Customer_ID], tbl_Customers[Age_Group])</f>
        <v>35–44</v>
      </c>
      <c r="M657" s="1" t="str">
        <f>_xlfn.XLOOKUP(tbl_Invoices[[#This Row],[Customer_ID]], tbl_Customers[Customer_ID], tbl_Customers[Region])</f>
        <v>Midwest</v>
      </c>
      <c r="N657" s="1" t="str" cm="1">
        <f t="array" ref="N657">_xlfn.IFS(
   _xlfn.SINGLE(tbl_Invoices[Plan_ID])="P1","Basic",
   _xlfn.SINGLE(tbl_Invoices[Plan_ID])="P2","Standard",
   _xlfn.SINGLE(tbl_Invoices[Plan_ID])="P3","Premium"
)</f>
        <v>Basic</v>
      </c>
      <c r="O657" s="2">
        <f>IF(tbl_Invoices[[#This Row],[Revenue_Type]]="Churned",0,1)</f>
        <v>0</v>
      </c>
    </row>
    <row r="658" spans="1:15" x14ac:dyDescent="0.25">
      <c r="A658" t="s">
        <v>9280</v>
      </c>
      <c r="B658" t="s">
        <v>1522</v>
      </c>
      <c r="C658" t="s">
        <v>4010</v>
      </c>
      <c r="D658" s="1">
        <v>44296</v>
      </c>
      <c r="E658">
        <v>55</v>
      </c>
      <c r="F658" t="b">
        <v>1</v>
      </c>
      <c r="G658" t="s">
        <v>4538</v>
      </c>
      <c r="H658" t="s">
        <v>2031</v>
      </c>
      <c r="I658" s="1">
        <f>DATE(YEAR(tbl_Invoices[[#This Row],[Invoice_Date]]), MONTH(tbl_Invoices[[#This Row],[Invoice_Date]]), DAY(tbl_Invoices[[#This Row],[Invoice_Date]]))</f>
        <v>44296</v>
      </c>
      <c r="J658">
        <f>YEAR(tbl_Invoices[[#This Row],[Invoice_Date]])</f>
        <v>2021</v>
      </c>
      <c r="K658" s="1">
        <f>_xlfn.XLOOKUP(tbl_Invoices[[#This Row],[Customer_ID]], tbl_Customers[Customer_ID], tbl_Customers[Cohort_Month])</f>
        <v>44255</v>
      </c>
      <c r="L658" s="1" t="str">
        <f ca="1">_xlfn.XLOOKUP(tbl_Invoices[[#This Row],[Customer_ID]], tbl_Customers[Customer_ID], tbl_Customers[Age_Group])</f>
        <v>25–34</v>
      </c>
      <c r="M658" s="1" t="str">
        <f>_xlfn.XLOOKUP(tbl_Invoices[[#This Row],[Customer_ID]], tbl_Customers[Customer_ID], tbl_Customers[Region])</f>
        <v>West</v>
      </c>
      <c r="N658" s="1" t="str" cm="1">
        <f t="array" ref="N658">_xlfn.IFS(
   _xlfn.SINGLE(tbl_Invoices[Plan_ID])="P1","Basic",
   _xlfn.SINGLE(tbl_Invoices[Plan_ID])="P2","Standard",
   _xlfn.SINGLE(tbl_Invoices[Plan_ID])="P3","Premium"
)</f>
        <v>Premium</v>
      </c>
      <c r="O658" s="2">
        <f>IF(tbl_Invoices[[#This Row],[Revenue_Type]]="Churned",0,1)</f>
        <v>1</v>
      </c>
    </row>
    <row r="659" spans="1:15" x14ac:dyDescent="0.25">
      <c r="A659" t="s">
        <v>10410</v>
      </c>
      <c r="B659" t="s">
        <v>1648</v>
      </c>
      <c r="C659" t="s">
        <v>3834</v>
      </c>
      <c r="D659" s="1">
        <v>44296</v>
      </c>
      <c r="E659">
        <v>12</v>
      </c>
      <c r="F659" t="b">
        <v>1</v>
      </c>
      <c r="G659" t="s">
        <v>4540</v>
      </c>
      <c r="H659" t="s">
        <v>2027</v>
      </c>
      <c r="I659" s="1">
        <f>DATE(YEAR(tbl_Invoices[[#This Row],[Invoice_Date]]), MONTH(tbl_Invoices[[#This Row],[Invoice_Date]]), DAY(tbl_Invoices[[#This Row],[Invoice_Date]]))</f>
        <v>44296</v>
      </c>
      <c r="J659">
        <f>YEAR(tbl_Invoices[[#This Row],[Invoice_Date]])</f>
        <v>2021</v>
      </c>
      <c r="K659" s="1">
        <f>_xlfn.XLOOKUP(tbl_Invoices[[#This Row],[Customer_ID]], tbl_Customers[Customer_ID], tbl_Customers[Cohort_Month])</f>
        <v>44316</v>
      </c>
      <c r="L659" s="1" t="str">
        <f ca="1">_xlfn.XLOOKUP(tbl_Invoices[[#This Row],[Customer_ID]], tbl_Customers[Customer_ID], tbl_Customers[Age_Group])</f>
        <v>25–34</v>
      </c>
      <c r="M659" s="1" t="str">
        <f>_xlfn.XLOOKUP(tbl_Invoices[[#This Row],[Customer_ID]], tbl_Customers[Customer_ID], tbl_Customers[Region])</f>
        <v>International</v>
      </c>
      <c r="N659" s="1" t="str" cm="1">
        <f t="array" ref="N659">_xlfn.IFS(
   _xlfn.SINGLE(tbl_Invoices[Plan_ID])="P1","Basic",
   _xlfn.SINGLE(tbl_Invoices[Plan_ID])="P2","Standard",
   _xlfn.SINGLE(tbl_Invoices[Plan_ID])="P3","Premium"
)</f>
        <v>Basic</v>
      </c>
      <c r="O659" s="2">
        <f>IF(tbl_Invoices[[#This Row],[Revenue_Type]]="Churned",0,1)</f>
        <v>1</v>
      </c>
    </row>
    <row r="660" spans="1:15" x14ac:dyDescent="0.25">
      <c r="A660" t="s">
        <v>7593</v>
      </c>
      <c r="B660" t="s">
        <v>1926</v>
      </c>
      <c r="C660" t="s">
        <v>3887</v>
      </c>
      <c r="D660" s="1">
        <v>44296</v>
      </c>
      <c r="E660">
        <v>12</v>
      </c>
      <c r="F660" t="b">
        <v>1</v>
      </c>
      <c r="G660" t="s">
        <v>4547</v>
      </c>
      <c r="H660" t="s">
        <v>2027</v>
      </c>
      <c r="I660" s="1">
        <f>DATE(YEAR(tbl_Invoices[[#This Row],[Invoice_Date]]), MONTH(tbl_Invoices[[#This Row],[Invoice_Date]]), DAY(tbl_Invoices[[#This Row],[Invoice_Date]]))</f>
        <v>44296</v>
      </c>
      <c r="J660">
        <f>YEAR(tbl_Invoices[[#This Row],[Invoice_Date]])</f>
        <v>2021</v>
      </c>
      <c r="K660" s="1">
        <f>_xlfn.XLOOKUP(tbl_Invoices[[#This Row],[Customer_ID]], tbl_Customers[Customer_ID], tbl_Customers[Cohort_Month])</f>
        <v>44681</v>
      </c>
      <c r="L660" s="1" t="str">
        <f ca="1">_xlfn.XLOOKUP(tbl_Invoices[[#This Row],[Customer_ID]], tbl_Customers[Customer_ID], tbl_Customers[Age_Group])</f>
        <v>45–54</v>
      </c>
      <c r="M660" s="1" t="str">
        <f>_xlfn.XLOOKUP(tbl_Invoices[[#This Row],[Customer_ID]], tbl_Customers[Customer_ID], tbl_Customers[Region])</f>
        <v>Midwest</v>
      </c>
      <c r="N660" s="1" t="str" cm="1">
        <f t="array" ref="N660">_xlfn.IFS(
   _xlfn.SINGLE(tbl_Invoices[Plan_ID])="P1","Basic",
   _xlfn.SINGLE(tbl_Invoices[Plan_ID])="P2","Standard",
   _xlfn.SINGLE(tbl_Invoices[Plan_ID])="P3","Premium"
)</f>
        <v>Basic</v>
      </c>
      <c r="O660" s="2">
        <f>IF(tbl_Invoices[[#This Row],[Revenue_Type]]="Churned",0,1)</f>
        <v>1</v>
      </c>
    </row>
    <row r="661" spans="1:15" x14ac:dyDescent="0.25">
      <c r="A661" t="s">
        <v>5483</v>
      </c>
      <c r="B661" t="s">
        <v>456</v>
      </c>
      <c r="C661" t="s">
        <v>3097</v>
      </c>
      <c r="D661" s="1">
        <v>44297</v>
      </c>
      <c r="E661">
        <v>25</v>
      </c>
      <c r="F661" t="b">
        <v>1</v>
      </c>
      <c r="G661" t="s">
        <v>4545</v>
      </c>
      <c r="H661" t="s">
        <v>2034</v>
      </c>
      <c r="I661" s="1">
        <f>DATE(YEAR(tbl_Invoices[[#This Row],[Invoice_Date]]), MONTH(tbl_Invoices[[#This Row],[Invoice_Date]]), DAY(tbl_Invoices[[#This Row],[Invoice_Date]]))</f>
        <v>44297</v>
      </c>
      <c r="J661">
        <f>YEAR(tbl_Invoices[[#This Row],[Invoice_Date]])</f>
        <v>2021</v>
      </c>
      <c r="K661" s="1">
        <f>_xlfn.XLOOKUP(tbl_Invoices[[#This Row],[Customer_ID]], tbl_Customers[Customer_ID], tbl_Customers[Cohort_Month])</f>
        <v>44530</v>
      </c>
      <c r="L661" s="1" t="str">
        <f ca="1">_xlfn.XLOOKUP(tbl_Invoices[[#This Row],[Customer_ID]], tbl_Customers[Customer_ID], tbl_Customers[Age_Group])</f>
        <v>45–54</v>
      </c>
      <c r="M661" s="1" t="str">
        <f>_xlfn.XLOOKUP(tbl_Invoices[[#This Row],[Customer_ID]], tbl_Customers[Customer_ID], tbl_Customers[Region])</f>
        <v>East</v>
      </c>
      <c r="N661" s="1" t="str" cm="1">
        <f t="array" ref="N661">_xlfn.IFS(
   _xlfn.SINGLE(tbl_Invoices[Plan_ID])="P1","Basic",
   _xlfn.SINGLE(tbl_Invoices[Plan_ID])="P2","Standard",
   _xlfn.SINGLE(tbl_Invoices[Plan_ID])="P3","Premium"
)</f>
        <v>Standard</v>
      </c>
      <c r="O661" s="2">
        <f>IF(tbl_Invoices[[#This Row],[Revenue_Type]]="Churned",0,1)</f>
        <v>0</v>
      </c>
    </row>
    <row r="662" spans="1:15" x14ac:dyDescent="0.25">
      <c r="A662" t="s">
        <v>7891</v>
      </c>
      <c r="B662" t="s">
        <v>1407</v>
      </c>
      <c r="C662" t="s">
        <v>3793</v>
      </c>
      <c r="D662" s="1">
        <v>44297</v>
      </c>
      <c r="E662">
        <v>55</v>
      </c>
      <c r="F662" t="b">
        <v>1</v>
      </c>
      <c r="G662" t="s">
        <v>4547</v>
      </c>
      <c r="H662" t="s">
        <v>2031</v>
      </c>
      <c r="I662" s="1">
        <f>DATE(YEAR(tbl_Invoices[[#This Row],[Invoice_Date]]), MONTH(tbl_Invoices[[#This Row],[Invoice_Date]]), DAY(tbl_Invoices[[#This Row],[Invoice_Date]]))</f>
        <v>44297</v>
      </c>
      <c r="J662">
        <f>YEAR(tbl_Invoices[[#This Row],[Invoice_Date]])</f>
        <v>2021</v>
      </c>
      <c r="K662" s="1">
        <f>_xlfn.XLOOKUP(tbl_Invoices[[#This Row],[Customer_ID]], tbl_Customers[Customer_ID], tbl_Customers[Cohort_Month])</f>
        <v>44712</v>
      </c>
      <c r="L662" s="1" t="str">
        <f ca="1">_xlfn.XLOOKUP(tbl_Invoices[[#This Row],[Customer_ID]], tbl_Customers[Customer_ID], tbl_Customers[Age_Group])</f>
        <v>45–54</v>
      </c>
      <c r="M662" s="1" t="str">
        <f>_xlfn.XLOOKUP(tbl_Invoices[[#This Row],[Customer_ID]], tbl_Customers[Customer_ID], tbl_Customers[Region])</f>
        <v>East</v>
      </c>
      <c r="N662" s="1" t="str" cm="1">
        <f t="array" ref="N662">_xlfn.IFS(
   _xlfn.SINGLE(tbl_Invoices[Plan_ID])="P1","Basic",
   _xlfn.SINGLE(tbl_Invoices[Plan_ID])="P2","Standard",
   _xlfn.SINGLE(tbl_Invoices[Plan_ID])="P3","Premium"
)</f>
        <v>Premium</v>
      </c>
      <c r="O662" s="2">
        <f>IF(tbl_Invoices[[#This Row],[Revenue_Type]]="Churned",0,1)</f>
        <v>1</v>
      </c>
    </row>
    <row r="663" spans="1:15" x14ac:dyDescent="0.25">
      <c r="A663" t="s">
        <v>9979</v>
      </c>
      <c r="B663" t="s">
        <v>1553</v>
      </c>
      <c r="C663" t="s">
        <v>3814</v>
      </c>
      <c r="D663" s="1">
        <v>44297</v>
      </c>
      <c r="E663">
        <v>12</v>
      </c>
      <c r="F663" t="b">
        <v>1</v>
      </c>
      <c r="G663" t="s">
        <v>4545</v>
      </c>
      <c r="H663" t="s">
        <v>2027</v>
      </c>
      <c r="I663" s="1">
        <f>DATE(YEAR(tbl_Invoices[[#This Row],[Invoice_Date]]), MONTH(tbl_Invoices[[#This Row],[Invoice_Date]]), DAY(tbl_Invoices[[#This Row],[Invoice_Date]]))</f>
        <v>44297</v>
      </c>
      <c r="J663">
        <f>YEAR(tbl_Invoices[[#This Row],[Invoice_Date]])</f>
        <v>2021</v>
      </c>
      <c r="K663" s="1">
        <f>_xlfn.XLOOKUP(tbl_Invoices[[#This Row],[Customer_ID]], tbl_Customers[Customer_ID], tbl_Customers[Cohort_Month])</f>
        <v>44469</v>
      </c>
      <c r="L663" s="1" t="str">
        <f ca="1">_xlfn.XLOOKUP(tbl_Invoices[[#This Row],[Customer_ID]], tbl_Customers[Customer_ID], tbl_Customers[Age_Group])</f>
        <v>18–24</v>
      </c>
      <c r="M663" s="1" t="str">
        <f>_xlfn.XLOOKUP(tbl_Invoices[[#This Row],[Customer_ID]], tbl_Customers[Customer_ID], tbl_Customers[Region])</f>
        <v>West</v>
      </c>
      <c r="N663" s="1" t="str" cm="1">
        <f t="array" ref="N663">_xlfn.IFS(
   _xlfn.SINGLE(tbl_Invoices[Plan_ID])="P1","Basic",
   _xlfn.SINGLE(tbl_Invoices[Plan_ID])="P2","Standard",
   _xlfn.SINGLE(tbl_Invoices[Plan_ID])="P3","Premium"
)</f>
        <v>Basic</v>
      </c>
      <c r="O663" s="2">
        <f>IF(tbl_Invoices[[#This Row],[Revenue_Type]]="Churned",0,1)</f>
        <v>0</v>
      </c>
    </row>
    <row r="664" spans="1:15" x14ac:dyDescent="0.25">
      <c r="A664" t="s">
        <v>10265</v>
      </c>
      <c r="B664" t="s">
        <v>1553</v>
      </c>
      <c r="C664" t="s">
        <v>2210</v>
      </c>
      <c r="D664" s="1">
        <v>44297</v>
      </c>
      <c r="E664">
        <v>25</v>
      </c>
      <c r="F664" t="b">
        <v>1</v>
      </c>
      <c r="G664" t="s">
        <v>4545</v>
      </c>
      <c r="H664" t="s">
        <v>2034</v>
      </c>
      <c r="I664" s="1">
        <f>DATE(YEAR(tbl_Invoices[[#This Row],[Invoice_Date]]), MONTH(tbl_Invoices[[#This Row],[Invoice_Date]]), DAY(tbl_Invoices[[#This Row],[Invoice_Date]]))</f>
        <v>44297</v>
      </c>
      <c r="J664">
        <f>YEAR(tbl_Invoices[[#This Row],[Invoice_Date]])</f>
        <v>2021</v>
      </c>
      <c r="K664" s="1">
        <f>_xlfn.XLOOKUP(tbl_Invoices[[#This Row],[Customer_ID]], tbl_Customers[Customer_ID], tbl_Customers[Cohort_Month])</f>
        <v>44469</v>
      </c>
      <c r="L664" s="1" t="str">
        <f ca="1">_xlfn.XLOOKUP(tbl_Invoices[[#This Row],[Customer_ID]], tbl_Customers[Customer_ID], tbl_Customers[Age_Group])</f>
        <v>18–24</v>
      </c>
      <c r="M664" s="1" t="str">
        <f>_xlfn.XLOOKUP(tbl_Invoices[[#This Row],[Customer_ID]], tbl_Customers[Customer_ID], tbl_Customers[Region])</f>
        <v>West</v>
      </c>
      <c r="N664" s="1" t="str" cm="1">
        <f t="array" ref="N664">_xlfn.IFS(
   _xlfn.SINGLE(tbl_Invoices[Plan_ID])="P1","Basic",
   _xlfn.SINGLE(tbl_Invoices[Plan_ID])="P2","Standard",
   _xlfn.SINGLE(tbl_Invoices[Plan_ID])="P3","Premium"
)</f>
        <v>Standard</v>
      </c>
      <c r="O664" s="2">
        <f>IF(tbl_Invoices[[#This Row],[Revenue_Type]]="Churned",0,1)</f>
        <v>0</v>
      </c>
    </row>
    <row r="665" spans="1:15" x14ac:dyDescent="0.25">
      <c r="A665" t="s">
        <v>6432</v>
      </c>
      <c r="B665" t="s">
        <v>1744</v>
      </c>
      <c r="C665" t="s">
        <v>3813</v>
      </c>
      <c r="D665" s="1">
        <v>44297</v>
      </c>
      <c r="E665">
        <v>12</v>
      </c>
      <c r="F665" t="b">
        <v>1</v>
      </c>
      <c r="G665" t="s">
        <v>4545</v>
      </c>
      <c r="H665" t="s">
        <v>2027</v>
      </c>
      <c r="I665" s="1">
        <f>DATE(YEAR(tbl_Invoices[[#This Row],[Invoice_Date]]), MONTH(tbl_Invoices[[#This Row],[Invoice_Date]]), DAY(tbl_Invoices[[#This Row],[Invoice_Date]]))</f>
        <v>44297</v>
      </c>
      <c r="J665">
        <f>YEAR(tbl_Invoices[[#This Row],[Invoice_Date]])</f>
        <v>2021</v>
      </c>
      <c r="K665" s="1">
        <f>_xlfn.XLOOKUP(tbl_Invoices[[#This Row],[Customer_ID]], tbl_Customers[Customer_ID], tbl_Customers[Cohort_Month])</f>
        <v>44316</v>
      </c>
      <c r="L665" s="1" t="str">
        <f ca="1">_xlfn.XLOOKUP(tbl_Invoices[[#This Row],[Customer_ID]], tbl_Customers[Customer_ID], tbl_Customers[Age_Group])</f>
        <v>55+</v>
      </c>
      <c r="M665" s="1" t="str">
        <f>_xlfn.XLOOKUP(tbl_Invoices[[#This Row],[Customer_ID]], tbl_Customers[Customer_ID], tbl_Customers[Region])</f>
        <v>International</v>
      </c>
      <c r="N665" s="1" t="str" cm="1">
        <f t="array" ref="N665">_xlfn.IFS(
   _xlfn.SINGLE(tbl_Invoices[Plan_ID])="P1","Basic",
   _xlfn.SINGLE(tbl_Invoices[Plan_ID])="P2","Standard",
   _xlfn.SINGLE(tbl_Invoices[Plan_ID])="P3","Premium"
)</f>
        <v>Basic</v>
      </c>
      <c r="O665" s="2">
        <f>IF(tbl_Invoices[[#This Row],[Revenue_Type]]="Churned",0,1)</f>
        <v>0</v>
      </c>
    </row>
    <row r="666" spans="1:15" x14ac:dyDescent="0.25">
      <c r="A666" t="s">
        <v>9452</v>
      </c>
      <c r="B666" t="s">
        <v>262</v>
      </c>
      <c r="C666" t="s">
        <v>4038</v>
      </c>
      <c r="D666" s="1">
        <v>44298</v>
      </c>
      <c r="E666">
        <v>25</v>
      </c>
      <c r="F666" t="b">
        <v>1</v>
      </c>
      <c r="G666" t="s">
        <v>4538</v>
      </c>
      <c r="H666" t="s">
        <v>2034</v>
      </c>
      <c r="I666" s="1">
        <f>DATE(YEAR(tbl_Invoices[[#This Row],[Invoice_Date]]), MONTH(tbl_Invoices[[#This Row],[Invoice_Date]]), DAY(tbl_Invoices[[#This Row],[Invoice_Date]]))</f>
        <v>44298</v>
      </c>
      <c r="J666">
        <f>YEAR(tbl_Invoices[[#This Row],[Invoice_Date]])</f>
        <v>2021</v>
      </c>
      <c r="K666" s="1">
        <f>_xlfn.XLOOKUP(tbl_Invoices[[#This Row],[Customer_ID]], tbl_Customers[Customer_ID], tbl_Customers[Cohort_Month])</f>
        <v>44286</v>
      </c>
      <c r="L666" s="1" t="str">
        <f ca="1">_xlfn.XLOOKUP(tbl_Invoices[[#This Row],[Customer_ID]], tbl_Customers[Customer_ID], tbl_Customers[Age_Group])</f>
        <v>35–44</v>
      </c>
      <c r="M666" s="1" t="str">
        <f>_xlfn.XLOOKUP(tbl_Invoices[[#This Row],[Customer_ID]], tbl_Customers[Customer_ID], tbl_Customers[Region])</f>
        <v>International</v>
      </c>
      <c r="N666" s="1" t="str" cm="1">
        <f t="array" ref="N666">_xlfn.IFS(
   _xlfn.SINGLE(tbl_Invoices[Plan_ID])="P1","Basic",
   _xlfn.SINGLE(tbl_Invoices[Plan_ID])="P2","Standard",
   _xlfn.SINGLE(tbl_Invoices[Plan_ID])="P3","Premium"
)</f>
        <v>Standard</v>
      </c>
      <c r="O666" s="2">
        <f>IF(tbl_Invoices[[#This Row],[Revenue_Type]]="Churned",0,1)</f>
        <v>1</v>
      </c>
    </row>
    <row r="667" spans="1:15" x14ac:dyDescent="0.25">
      <c r="A667" t="s">
        <v>7802</v>
      </c>
      <c r="B667" t="s">
        <v>462</v>
      </c>
      <c r="C667" t="s">
        <v>2312</v>
      </c>
      <c r="D667" s="1">
        <v>44298</v>
      </c>
      <c r="E667">
        <v>25</v>
      </c>
      <c r="F667" t="b">
        <v>1</v>
      </c>
      <c r="G667" t="s">
        <v>4538</v>
      </c>
      <c r="H667" t="s">
        <v>2034</v>
      </c>
      <c r="I667" s="1">
        <f>DATE(YEAR(tbl_Invoices[[#This Row],[Invoice_Date]]), MONTH(tbl_Invoices[[#This Row],[Invoice_Date]]), DAY(tbl_Invoices[[#This Row],[Invoice_Date]]))</f>
        <v>44298</v>
      </c>
      <c r="J667">
        <f>YEAR(tbl_Invoices[[#This Row],[Invoice_Date]])</f>
        <v>2021</v>
      </c>
      <c r="K667" s="1">
        <f>_xlfn.XLOOKUP(tbl_Invoices[[#This Row],[Customer_ID]], tbl_Customers[Customer_ID], tbl_Customers[Cohort_Month])</f>
        <v>44865</v>
      </c>
      <c r="L667" s="1" t="str">
        <f ca="1">_xlfn.XLOOKUP(tbl_Invoices[[#This Row],[Customer_ID]], tbl_Customers[Customer_ID], tbl_Customers[Age_Group])</f>
        <v>25–34</v>
      </c>
      <c r="M667" s="1" t="str">
        <f>_xlfn.XLOOKUP(tbl_Invoices[[#This Row],[Customer_ID]], tbl_Customers[Customer_ID], tbl_Customers[Region])</f>
        <v>South</v>
      </c>
      <c r="N667" s="1" t="str" cm="1">
        <f t="array" ref="N667">_xlfn.IFS(
   _xlfn.SINGLE(tbl_Invoices[Plan_ID])="P1","Basic",
   _xlfn.SINGLE(tbl_Invoices[Plan_ID])="P2","Standard",
   _xlfn.SINGLE(tbl_Invoices[Plan_ID])="P3","Premium"
)</f>
        <v>Standard</v>
      </c>
      <c r="O667" s="2">
        <f>IF(tbl_Invoices[[#This Row],[Revenue_Type]]="Churned",0,1)</f>
        <v>1</v>
      </c>
    </row>
    <row r="668" spans="1:15" x14ac:dyDescent="0.25">
      <c r="A668" t="s">
        <v>9346</v>
      </c>
      <c r="B668" t="s">
        <v>624</v>
      </c>
      <c r="C668" t="s">
        <v>3662</v>
      </c>
      <c r="D668" s="1">
        <v>44298</v>
      </c>
      <c r="E668">
        <v>12</v>
      </c>
      <c r="F668" t="b">
        <v>1</v>
      </c>
      <c r="G668" t="s">
        <v>4549</v>
      </c>
      <c r="H668" t="s">
        <v>2027</v>
      </c>
      <c r="I668" s="1">
        <f>DATE(YEAR(tbl_Invoices[[#This Row],[Invoice_Date]]), MONTH(tbl_Invoices[[#This Row],[Invoice_Date]]), DAY(tbl_Invoices[[#This Row],[Invoice_Date]]))</f>
        <v>44298</v>
      </c>
      <c r="J668">
        <f>YEAR(tbl_Invoices[[#This Row],[Invoice_Date]])</f>
        <v>2021</v>
      </c>
      <c r="K668" s="1">
        <f>_xlfn.XLOOKUP(tbl_Invoices[[#This Row],[Customer_ID]], tbl_Customers[Customer_ID], tbl_Customers[Cohort_Month])</f>
        <v>44500</v>
      </c>
      <c r="L668" s="1" t="str">
        <f ca="1">_xlfn.XLOOKUP(tbl_Invoices[[#This Row],[Customer_ID]], tbl_Customers[Customer_ID], tbl_Customers[Age_Group])</f>
        <v>25–34</v>
      </c>
      <c r="M668" s="1" t="str">
        <f>_xlfn.XLOOKUP(tbl_Invoices[[#This Row],[Customer_ID]], tbl_Customers[Customer_ID], tbl_Customers[Region])</f>
        <v>East</v>
      </c>
      <c r="N668" s="1" t="str" cm="1">
        <f t="array" ref="N668">_xlfn.IFS(
   _xlfn.SINGLE(tbl_Invoices[Plan_ID])="P1","Basic",
   _xlfn.SINGLE(tbl_Invoices[Plan_ID])="P2","Standard",
   _xlfn.SINGLE(tbl_Invoices[Plan_ID])="P3","Premium"
)</f>
        <v>Basic</v>
      </c>
      <c r="O668" s="2">
        <f>IF(tbl_Invoices[[#This Row],[Revenue_Type]]="Churned",0,1)</f>
        <v>1</v>
      </c>
    </row>
    <row r="669" spans="1:15" x14ac:dyDescent="0.25">
      <c r="A669" t="s">
        <v>5694</v>
      </c>
      <c r="B669" t="s">
        <v>871</v>
      </c>
      <c r="C669" t="s">
        <v>2392</v>
      </c>
      <c r="D669" s="1">
        <v>44298</v>
      </c>
      <c r="E669">
        <v>55</v>
      </c>
      <c r="F669" t="b">
        <v>1</v>
      </c>
      <c r="G669" t="s">
        <v>4538</v>
      </c>
      <c r="H669" t="s">
        <v>2031</v>
      </c>
      <c r="I669" s="1">
        <f>DATE(YEAR(tbl_Invoices[[#This Row],[Invoice_Date]]), MONTH(tbl_Invoices[[#This Row],[Invoice_Date]]), DAY(tbl_Invoices[[#This Row],[Invoice_Date]]))</f>
        <v>44298</v>
      </c>
      <c r="J669">
        <f>YEAR(tbl_Invoices[[#This Row],[Invoice_Date]])</f>
        <v>2021</v>
      </c>
      <c r="K669" s="1">
        <f>_xlfn.XLOOKUP(tbl_Invoices[[#This Row],[Customer_ID]], tbl_Customers[Customer_ID], tbl_Customers[Cohort_Month])</f>
        <v>44773</v>
      </c>
      <c r="L669" s="1" t="str">
        <f ca="1">_xlfn.XLOOKUP(tbl_Invoices[[#This Row],[Customer_ID]], tbl_Customers[Customer_ID], tbl_Customers[Age_Group])</f>
        <v>18–24</v>
      </c>
      <c r="M669" s="1" t="str">
        <f>_xlfn.XLOOKUP(tbl_Invoices[[#This Row],[Customer_ID]], tbl_Customers[Customer_ID], tbl_Customers[Region])</f>
        <v>South</v>
      </c>
      <c r="N669" s="1" t="str" cm="1">
        <f t="array" ref="N669">_xlfn.IFS(
   _xlfn.SINGLE(tbl_Invoices[Plan_ID])="P1","Basic",
   _xlfn.SINGLE(tbl_Invoices[Plan_ID])="P2","Standard",
   _xlfn.SINGLE(tbl_Invoices[Plan_ID])="P3","Premium"
)</f>
        <v>Premium</v>
      </c>
      <c r="O669" s="2">
        <f>IF(tbl_Invoices[[#This Row],[Revenue_Type]]="Churned",0,1)</f>
        <v>1</v>
      </c>
    </row>
    <row r="670" spans="1:15" x14ac:dyDescent="0.25">
      <c r="A670" t="s">
        <v>5270</v>
      </c>
      <c r="B670" t="s">
        <v>962</v>
      </c>
      <c r="C670" t="s">
        <v>2723</v>
      </c>
      <c r="D670" s="1">
        <v>44298</v>
      </c>
      <c r="E670">
        <v>55</v>
      </c>
      <c r="F670" t="b">
        <v>1</v>
      </c>
      <c r="G670" t="s">
        <v>4538</v>
      </c>
      <c r="H670" t="s">
        <v>2031</v>
      </c>
      <c r="I670" s="1">
        <f>DATE(YEAR(tbl_Invoices[[#This Row],[Invoice_Date]]), MONTH(tbl_Invoices[[#This Row],[Invoice_Date]]), DAY(tbl_Invoices[[#This Row],[Invoice_Date]]))</f>
        <v>44298</v>
      </c>
      <c r="J670">
        <f>YEAR(tbl_Invoices[[#This Row],[Invoice_Date]])</f>
        <v>2021</v>
      </c>
      <c r="K670" s="1">
        <f>_xlfn.XLOOKUP(tbl_Invoices[[#This Row],[Customer_ID]], tbl_Customers[Customer_ID], tbl_Customers[Cohort_Month])</f>
        <v>44834</v>
      </c>
      <c r="L670" s="1" t="str">
        <f ca="1">_xlfn.XLOOKUP(tbl_Invoices[[#This Row],[Customer_ID]], tbl_Customers[Customer_ID], tbl_Customers[Age_Group])</f>
        <v>18–24</v>
      </c>
      <c r="M670" s="1" t="str">
        <f>_xlfn.XLOOKUP(tbl_Invoices[[#This Row],[Customer_ID]], tbl_Customers[Customer_ID], tbl_Customers[Region])</f>
        <v>East</v>
      </c>
      <c r="N670" s="1" t="str" cm="1">
        <f t="array" ref="N670">_xlfn.IFS(
   _xlfn.SINGLE(tbl_Invoices[Plan_ID])="P1","Basic",
   _xlfn.SINGLE(tbl_Invoices[Plan_ID])="P2","Standard",
   _xlfn.SINGLE(tbl_Invoices[Plan_ID])="P3","Premium"
)</f>
        <v>Premium</v>
      </c>
      <c r="O670" s="2">
        <f>IF(tbl_Invoices[[#This Row],[Revenue_Type]]="Churned",0,1)</f>
        <v>1</v>
      </c>
    </row>
    <row r="671" spans="1:15" x14ac:dyDescent="0.25">
      <c r="A671" t="s">
        <v>7713</v>
      </c>
      <c r="B671" t="s">
        <v>1005</v>
      </c>
      <c r="C671" t="s">
        <v>4156</v>
      </c>
      <c r="D671" s="1">
        <v>44298</v>
      </c>
      <c r="E671">
        <v>12</v>
      </c>
      <c r="F671" t="b">
        <v>1</v>
      </c>
      <c r="G671" t="s">
        <v>4545</v>
      </c>
      <c r="H671" t="s">
        <v>2027</v>
      </c>
      <c r="I671" s="1">
        <f>DATE(YEAR(tbl_Invoices[[#This Row],[Invoice_Date]]), MONTH(tbl_Invoices[[#This Row],[Invoice_Date]]), DAY(tbl_Invoices[[#This Row],[Invoice_Date]]))</f>
        <v>44298</v>
      </c>
      <c r="J671">
        <f>YEAR(tbl_Invoices[[#This Row],[Invoice_Date]])</f>
        <v>2021</v>
      </c>
      <c r="K671" s="1">
        <f>_xlfn.XLOOKUP(tbl_Invoices[[#This Row],[Customer_ID]], tbl_Customers[Customer_ID], tbl_Customers[Cohort_Month])</f>
        <v>44742</v>
      </c>
      <c r="L671" s="1" t="str">
        <f ca="1">_xlfn.XLOOKUP(tbl_Invoices[[#This Row],[Customer_ID]], tbl_Customers[Customer_ID], tbl_Customers[Age_Group])</f>
        <v>35–44</v>
      </c>
      <c r="M671" s="1" t="str">
        <f>_xlfn.XLOOKUP(tbl_Invoices[[#This Row],[Customer_ID]], tbl_Customers[Customer_ID], tbl_Customers[Region])</f>
        <v>Midwest</v>
      </c>
      <c r="N671" s="1" t="str" cm="1">
        <f t="array" ref="N671">_xlfn.IFS(
   _xlfn.SINGLE(tbl_Invoices[Plan_ID])="P1","Basic",
   _xlfn.SINGLE(tbl_Invoices[Plan_ID])="P2","Standard",
   _xlfn.SINGLE(tbl_Invoices[Plan_ID])="P3","Premium"
)</f>
        <v>Basic</v>
      </c>
      <c r="O671" s="2">
        <f>IF(tbl_Invoices[[#This Row],[Revenue_Type]]="Churned",0,1)</f>
        <v>0</v>
      </c>
    </row>
    <row r="672" spans="1:15" x14ac:dyDescent="0.25">
      <c r="A672" t="s">
        <v>7917</v>
      </c>
      <c r="B672" t="s">
        <v>1122</v>
      </c>
      <c r="C672" t="s">
        <v>4483</v>
      </c>
      <c r="D672" s="1">
        <v>44298</v>
      </c>
      <c r="E672">
        <v>55</v>
      </c>
      <c r="F672" t="b">
        <v>1</v>
      </c>
      <c r="G672" t="s">
        <v>4545</v>
      </c>
      <c r="H672" t="s">
        <v>2031</v>
      </c>
      <c r="I672" s="1">
        <f>DATE(YEAR(tbl_Invoices[[#This Row],[Invoice_Date]]), MONTH(tbl_Invoices[[#This Row],[Invoice_Date]]), DAY(tbl_Invoices[[#This Row],[Invoice_Date]]))</f>
        <v>44298</v>
      </c>
      <c r="J672">
        <f>YEAR(tbl_Invoices[[#This Row],[Invoice_Date]])</f>
        <v>2021</v>
      </c>
      <c r="K672" s="1">
        <f>_xlfn.XLOOKUP(tbl_Invoices[[#This Row],[Customer_ID]], tbl_Customers[Customer_ID], tbl_Customers[Cohort_Month])</f>
        <v>44408</v>
      </c>
      <c r="L672" s="1" t="str">
        <f ca="1">_xlfn.XLOOKUP(tbl_Invoices[[#This Row],[Customer_ID]], tbl_Customers[Customer_ID], tbl_Customers[Age_Group])</f>
        <v>45–54</v>
      </c>
      <c r="M672" s="1" t="str">
        <f>_xlfn.XLOOKUP(tbl_Invoices[[#This Row],[Customer_ID]], tbl_Customers[Customer_ID], tbl_Customers[Region])</f>
        <v>International</v>
      </c>
      <c r="N672" s="1" t="str" cm="1">
        <f t="array" ref="N672">_xlfn.IFS(
   _xlfn.SINGLE(tbl_Invoices[Plan_ID])="P1","Basic",
   _xlfn.SINGLE(tbl_Invoices[Plan_ID])="P2","Standard",
   _xlfn.SINGLE(tbl_Invoices[Plan_ID])="P3","Premium"
)</f>
        <v>Premium</v>
      </c>
      <c r="O672" s="2">
        <f>IF(tbl_Invoices[[#This Row],[Revenue_Type]]="Churned",0,1)</f>
        <v>0</v>
      </c>
    </row>
    <row r="673" spans="1:15" x14ac:dyDescent="0.25">
      <c r="A673" t="s">
        <v>8347</v>
      </c>
      <c r="B673" t="s">
        <v>1277</v>
      </c>
      <c r="C673" t="s">
        <v>2442</v>
      </c>
      <c r="D673" s="1">
        <v>44298</v>
      </c>
      <c r="E673">
        <v>12</v>
      </c>
      <c r="F673" t="b">
        <v>1</v>
      </c>
      <c r="G673" t="s">
        <v>4538</v>
      </c>
      <c r="H673" t="s">
        <v>2027</v>
      </c>
      <c r="I673" s="1">
        <f>DATE(YEAR(tbl_Invoices[[#This Row],[Invoice_Date]]), MONTH(tbl_Invoices[[#This Row],[Invoice_Date]]), DAY(tbl_Invoices[[#This Row],[Invoice_Date]]))</f>
        <v>44298</v>
      </c>
      <c r="J673">
        <f>YEAR(tbl_Invoices[[#This Row],[Invoice_Date]])</f>
        <v>2021</v>
      </c>
      <c r="K673" s="1">
        <f>_xlfn.XLOOKUP(tbl_Invoices[[#This Row],[Customer_ID]], tbl_Customers[Customer_ID], tbl_Customers[Cohort_Month])</f>
        <v>44620</v>
      </c>
      <c r="L673" s="1" t="str">
        <f ca="1">_xlfn.XLOOKUP(tbl_Invoices[[#This Row],[Customer_ID]], tbl_Customers[Customer_ID], tbl_Customers[Age_Group])</f>
        <v>25–34</v>
      </c>
      <c r="M673" s="1" t="str">
        <f>_xlfn.XLOOKUP(tbl_Invoices[[#This Row],[Customer_ID]], tbl_Customers[Customer_ID], tbl_Customers[Region])</f>
        <v>West</v>
      </c>
      <c r="N673" s="1" t="str" cm="1">
        <f t="array" ref="N673">_xlfn.IFS(
   _xlfn.SINGLE(tbl_Invoices[Plan_ID])="P1","Basic",
   _xlfn.SINGLE(tbl_Invoices[Plan_ID])="P2","Standard",
   _xlfn.SINGLE(tbl_Invoices[Plan_ID])="P3","Premium"
)</f>
        <v>Basic</v>
      </c>
      <c r="O673" s="2">
        <f>IF(tbl_Invoices[[#This Row],[Revenue_Type]]="Churned",0,1)</f>
        <v>1</v>
      </c>
    </row>
    <row r="674" spans="1:15" x14ac:dyDescent="0.25">
      <c r="A674" t="s">
        <v>5717</v>
      </c>
      <c r="B674" t="s">
        <v>1654</v>
      </c>
      <c r="C674" t="s">
        <v>3768</v>
      </c>
      <c r="D674" s="1">
        <v>44298</v>
      </c>
      <c r="E674">
        <v>55</v>
      </c>
      <c r="F674" t="b">
        <v>1</v>
      </c>
      <c r="G674" t="s">
        <v>4540</v>
      </c>
      <c r="H674" t="s">
        <v>2031</v>
      </c>
      <c r="I674" s="1">
        <f>DATE(YEAR(tbl_Invoices[[#This Row],[Invoice_Date]]), MONTH(tbl_Invoices[[#This Row],[Invoice_Date]]), DAY(tbl_Invoices[[#This Row],[Invoice_Date]]))</f>
        <v>44298</v>
      </c>
      <c r="J674">
        <f>YEAR(tbl_Invoices[[#This Row],[Invoice_Date]])</f>
        <v>2021</v>
      </c>
      <c r="K674" s="1">
        <f>_xlfn.XLOOKUP(tbl_Invoices[[#This Row],[Customer_ID]], tbl_Customers[Customer_ID], tbl_Customers[Cohort_Month])</f>
        <v>44651</v>
      </c>
      <c r="L674" s="1" t="str">
        <f ca="1">_xlfn.XLOOKUP(tbl_Invoices[[#This Row],[Customer_ID]], tbl_Customers[Customer_ID], tbl_Customers[Age_Group])</f>
        <v>45–54</v>
      </c>
      <c r="M674" s="1" t="str">
        <f>_xlfn.XLOOKUP(tbl_Invoices[[#This Row],[Customer_ID]], tbl_Customers[Customer_ID], tbl_Customers[Region])</f>
        <v>Midwest</v>
      </c>
      <c r="N674" s="1" t="str" cm="1">
        <f t="array" ref="N674">_xlfn.IFS(
   _xlfn.SINGLE(tbl_Invoices[Plan_ID])="P1","Basic",
   _xlfn.SINGLE(tbl_Invoices[Plan_ID])="P2","Standard",
   _xlfn.SINGLE(tbl_Invoices[Plan_ID])="P3","Premium"
)</f>
        <v>Premium</v>
      </c>
      <c r="O674" s="2">
        <f>IF(tbl_Invoices[[#This Row],[Revenue_Type]]="Churned",0,1)</f>
        <v>1</v>
      </c>
    </row>
    <row r="675" spans="1:15" x14ac:dyDescent="0.25">
      <c r="A675" t="s">
        <v>9362</v>
      </c>
      <c r="B675" t="s">
        <v>394</v>
      </c>
      <c r="C675" t="s">
        <v>3063</v>
      </c>
      <c r="D675" s="1">
        <v>44299</v>
      </c>
      <c r="E675">
        <v>12</v>
      </c>
      <c r="F675" t="b">
        <v>1</v>
      </c>
      <c r="G675" t="s">
        <v>4540</v>
      </c>
      <c r="H675" t="s">
        <v>2027</v>
      </c>
      <c r="I675" s="1">
        <f>DATE(YEAR(tbl_Invoices[[#This Row],[Invoice_Date]]), MONTH(tbl_Invoices[[#This Row],[Invoice_Date]]), DAY(tbl_Invoices[[#This Row],[Invoice_Date]]))</f>
        <v>44299</v>
      </c>
      <c r="J675">
        <f>YEAR(tbl_Invoices[[#This Row],[Invoice_Date]])</f>
        <v>2021</v>
      </c>
      <c r="K675" s="1">
        <f>_xlfn.XLOOKUP(tbl_Invoices[[#This Row],[Customer_ID]], tbl_Customers[Customer_ID], tbl_Customers[Cohort_Month])</f>
        <v>44469</v>
      </c>
      <c r="L675" s="1" t="str">
        <f ca="1">_xlfn.XLOOKUP(tbl_Invoices[[#This Row],[Customer_ID]], tbl_Customers[Customer_ID], tbl_Customers[Age_Group])</f>
        <v>45–54</v>
      </c>
      <c r="M675" s="1" t="str">
        <f>_xlfn.XLOOKUP(tbl_Invoices[[#This Row],[Customer_ID]], tbl_Customers[Customer_ID], tbl_Customers[Region])</f>
        <v>West</v>
      </c>
      <c r="N675" s="1" t="str" cm="1">
        <f t="array" ref="N675">_xlfn.IFS(
   _xlfn.SINGLE(tbl_Invoices[Plan_ID])="P1","Basic",
   _xlfn.SINGLE(tbl_Invoices[Plan_ID])="P2","Standard",
   _xlfn.SINGLE(tbl_Invoices[Plan_ID])="P3","Premium"
)</f>
        <v>Basic</v>
      </c>
      <c r="O675" s="2">
        <f>IF(tbl_Invoices[[#This Row],[Revenue_Type]]="Churned",0,1)</f>
        <v>1</v>
      </c>
    </row>
    <row r="676" spans="1:15" x14ac:dyDescent="0.25">
      <c r="A676" t="s">
        <v>8566</v>
      </c>
      <c r="B676" t="s">
        <v>485</v>
      </c>
      <c r="C676" t="s">
        <v>3065</v>
      </c>
      <c r="D676" s="1">
        <v>44299</v>
      </c>
      <c r="E676">
        <v>12</v>
      </c>
      <c r="F676" t="b">
        <v>1</v>
      </c>
      <c r="G676" t="s">
        <v>4538</v>
      </c>
      <c r="H676" t="s">
        <v>2027</v>
      </c>
      <c r="I676" s="1">
        <f>DATE(YEAR(tbl_Invoices[[#This Row],[Invoice_Date]]), MONTH(tbl_Invoices[[#This Row],[Invoice_Date]]), DAY(tbl_Invoices[[#This Row],[Invoice_Date]]))</f>
        <v>44299</v>
      </c>
      <c r="J676">
        <f>YEAR(tbl_Invoices[[#This Row],[Invoice_Date]])</f>
        <v>2021</v>
      </c>
      <c r="K676" s="1">
        <f>_xlfn.XLOOKUP(tbl_Invoices[[#This Row],[Customer_ID]], tbl_Customers[Customer_ID], tbl_Customers[Cohort_Month])</f>
        <v>44377</v>
      </c>
      <c r="L676" s="1" t="str">
        <f ca="1">_xlfn.XLOOKUP(tbl_Invoices[[#This Row],[Customer_ID]], tbl_Customers[Customer_ID], tbl_Customers[Age_Group])</f>
        <v>45–54</v>
      </c>
      <c r="M676" s="1" t="str">
        <f>_xlfn.XLOOKUP(tbl_Invoices[[#This Row],[Customer_ID]], tbl_Customers[Customer_ID], tbl_Customers[Region])</f>
        <v>West</v>
      </c>
      <c r="N676" s="1" t="str" cm="1">
        <f t="array" ref="N676">_xlfn.IFS(
   _xlfn.SINGLE(tbl_Invoices[Plan_ID])="P1","Basic",
   _xlfn.SINGLE(tbl_Invoices[Plan_ID])="P2","Standard",
   _xlfn.SINGLE(tbl_Invoices[Plan_ID])="P3","Premium"
)</f>
        <v>Basic</v>
      </c>
      <c r="O676" s="2">
        <f>IF(tbl_Invoices[[#This Row],[Revenue_Type]]="Churned",0,1)</f>
        <v>1</v>
      </c>
    </row>
    <row r="677" spans="1:15" x14ac:dyDescent="0.25">
      <c r="A677" t="s">
        <v>6763</v>
      </c>
      <c r="B677" t="s">
        <v>966</v>
      </c>
      <c r="C677" t="s">
        <v>3560</v>
      </c>
      <c r="D677" s="1">
        <v>44299</v>
      </c>
      <c r="E677">
        <v>55</v>
      </c>
      <c r="F677" t="b">
        <v>1</v>
      </c>
      <c r="G677" t="s">
        <v>4549</v>
      </c>
      <c r="H677" t="s">
        <v>2031</v>
      </c>
      <c r="I677" s="1">
        <f>DATE(YEAR(tbl_Invoices[[#This Row],[Invoice_Date]]), MONTH(tbl_Invoices[[#This Row],[Invoice_Date]]), DAY(tbl_Invoices[[#This Row],[Invoice_Date]]))</f>
        <v>44299</v>
      </c>
      <c r="J677">
        <f>YEAR(tbl_Invoices[[#This Row],[Invoice_Date]])</f>
        <v>2021</v>
      </c>
      <c r="K677" s="1">
        <f>_xlfn.XLOOKUP(tbl_Invoices[[#This Row],[Customer_ID]], tbl_Customers[Customer_ID], tbl_Customers[Cohort_Month])</f>
        <v>45016</v>
      </c>
      <c r="L677" s="1" t="str">
        <f ca="1">_xlfn.XLOOKUP(tbl_Invoices[[#This Row],[Customer_ID]], tbl_Customers[Customer_ID], tbl_Customers[Age_Group])</f>
        <v>35–44</v>
      </c>
      <c r="M677" s="1" t="str">
        <f>_xlfn.XLOOKUP(tbl_Invoices[[#This Row],[Customer_ID]], tbl_Customers[Customer_ID], tbl_Customers[Region])</f>
        <v>Midwest</v>
      </c>
      <c r="N677" s="1" t="str" cm="1">
        <f t="array" ref="N677">_xlfn.IFS(
   _xlfn.SINGLE(tbl_Invoices[Plan_ID])="P1","Basic",
   _xlfn.SINGLE(tbl_Invoices[Plan_ID])="P2","Standard",
   _xlfn.SINGLE(tbl_Invoices[Plan_ID])="P3","Premium"
)</f>
        <v>Premium</v>
      </c>
      <c r="O677" s="2">
        <f>IF(tbl_Invoices[[#This Row],[Revenue_Type]]="Churned",0,1)</f>
        <v>1</v>
      </c>
    </row>
    <row r="678" spans="1:15" x14ac:dyDescent="0.25">
      <c r="A678" t="s">
        <v>7312</v>
      </c>
      <c r="B678" t="s">
        <v>1051</v>
      </c>
      <c r="C678" t="s">
        <v>3252</v>
      </c>
      <c r="D678" s="1">
        <v>44299</v>
      </c>
      <c r="E678">
        <v>25</v>
      </c>
      <c r="F678" t="b">
        <v>1</v>
      </c>
      <c r="G678" t="s">
        <v>4549</v>
      </c>
      <c r="H678" t="s">
        <v>2034</v>
      </c>
      <c r="I678" s="1">
        <f>DATE(YEAR(tbl_Invoices[[#This Row],[Invoice_Date]]), MONTH(tbl_Invoices[[#This Row],[Invoice_Date]]), DAY(tbl_Invoices[[#This Row],[Invoice_Date]]))</f>
        <v>44299</v>
      </c>
      <c r="J678">
        <f>YEAR(tbl_Invoices[[#This Row],[Invoice_Date]])</f>
        <v>2021</v>
      </c>
      <c r="K678" s="1">
        <f>_xlfn.XLOOKUP(tbl_Invoices[[#This Row],[Customer_ID]], tbl_Customers[Customer_ID], tbl_Customers[Cohort_Month])</f>
        <v>44592</v>
      </c>
      <c r="L678" s="1" t="str">
        <f ca="1">_xlfn.XLOOKUP(tbl_Invoices[[#This Row],[Customer_ID]], tbl_Customers[Customer_ID], tbl_Customers[Age_Group])</f>
        <v>35–44</v>
      </c>
      <c r="M678" s="1" t="str">
        <f>_xlfn.XLOOKUP(tbl_Invoices[[#This Row],[Customer_ID]], tbl_Customers[Customer_ID], tbl_Customers[Region])</f>
        <v>West</v>
      </c>
      <c r="N678" s="1" t="str" cm="1">
        <f t="array" ref="N678">_xlfn.IFS(
   _xlfn.SINGLE(tbl_Invoices[Plan_ID])="P1","Basic",
   _xlfn.SINGLE(tbl_Invoices[Plan_ID])="P2","Standard",
   _xlfn.SINGLE(tbl_Invoices[Plan_ID])="P3","Premium"
)</f>
        <v>Standard</v>
      </c>
      <c r="O678" s="2">
        <f>IF(tbl_Invoices[[#This Row],[Revenue_Type]]="Churned",0,1)</f>
        <v>1</v>
      </c>
    </row>
    <row r="679" spans="1:15" x14ac:dyDescent="0.25">
      <c r="A679" t="s">
        <v>10100</v>
      </c>
      <c r="B679" t="s">
        <v>1295</v>
      </c>
      <c r="C679" t="s">
        <v>4060</v>
      </c>
      <c r="D679" s="1">
        <v>44299</v>
      </c>
      <c r="E679">
        <v>12</v>
      </c>
      <c r="F679" t="b">
        <v>1</v>
      </c>
      <c r="G679" t="s">
        <v>4549</v>
      </c>
      <c r="H679" t="s">
        <v>2027</v>
      </c>
      <c r="I679" s="1">
        <f>DATE(YEAR(tbl_Invoices[[#This Row],[Invoice_Date]]), MONTH(tbl_Invoices[[#This Row],[Invoice_Date]]), DAY(tbl_Invoices[[#This Row],[Invoice_Date]]))</f>
        <v>44299</v>
      </c>
      <c r="J679">
        <f>YEAR(tbl_Invoices[[#This Row],[Invoice_Date]])</f>
        <v>2021</v>
      </c>
      <c r="K679" s="1">
        <f>_xlfn.XLOOKUP(tbl_Invoices[[#This Row],[Customer_ID]], tbl_Customers[Customer_ID], tbl_Customers[Cohort_Month])</f>
        <v>45077</v>
      </c>
      <c r="L679" s="1" t="str">
        <f ca="1">_xlfn.XLOOKUP(tbl_Invoices[[#This Row],[Customer_ID]], tbl_Customers[Customer_ID], tbl_Customers[Age_Group])</f>
        <v>25–34</v>
      </c>
      <c r="M679" s="1" t="str">
        <f>_xlfn.XLOOKUP(tbl_Invoices[[#This Row],[Customer_ID]], tbl_Customers[Customer_ID], tbl_Customers[Region])</f>
        <v>Midwest</v>
      </c>
      <c r="N679" s="1" t="str" cm="1">
        <f t="array" ref="N679">_xlfn.IFS(
   _xlfn.SINGLE(tbl_Invoices[Plan_ID])="P1","Basic",
   _xlfn.SINGLE(tbl_Invoices[Plan_ID])="P2","Standard",
   _xlfn.SINGLE(tbl_Invoices[Plan_ID])="P3","Premium"
)</f>
        <v>Basic</v>
      </c>
      <c r="O679" s="2">
        <f>IF(tbl_Invoices[[#This Row],[Revenue_Type]]="Churned",0,1)</f>
        <v>1</v>
      </c>
    </row>
    <row r="680" spans="1:15" x14ac:dyDescent="0.25">
      <c r="A680" t="s">
        <v>10461</v>
      </c>
      <c r="B680" t="s">
        <v>1362</v>
      </c>
      <c r="C680" t="s">
        <v>2714</v>
      </c>
      <c r="D680" s="1">
        <v>44299</v>
      </c>
      <c r="E680">
        <v>25</v>
      </c>
      <c r="F680" t="b">
        <v>1</v>
      </c>
      <c r="G680" t="s">
        <v>4545</v>
      </c>
      <c r="H680" t="s">
        <v>2034</v>
      </c>
      <c r="I680" s="1">
        <f>DATE(YEAR(tbl_Invoices[[#This Row],[Invoice_Date]]), MONTH(tbl_Invoices[[#This Row],[Invoice_Date]]), DAY(tbl_Invoices[[#This Row],[Invoice_Date]]))</f>
        <v>44299</v>
      </c>
      <c r="J680">
        <f>YEAR(tbl_Invoices[[#This Row],[Invoice_Date]])</f>
        <v>2021</v>
      </c>
      <c r="K680" s="1">
        <f>_xlfn.XLOOKUP(tbl_Invoices[[#This Row],[Customer_ID]], tbl_Customers[Customer_ID], tbl_Customers[Cohort_Month])</f>
        <v>44834</v>
      </c>
      <c r="L680" s="1" t="str">
        <f ca="1">_xlfn.XLOOKUP(tbl_Invoices[[#This Row],[Customer_ID]], tbl_Customers[Customer_ID], tbl_Customers[Age_Group])</f>
        <v>35–44</v>
      </c>
      <c r="M680" s="1" t="str">
        <f>_xlfn.XLOOKUP(tbl_Invoices[[#This Row],[Customer_ID]], tbl_Customers[Customer_ID], tbl_Customers[Region])</f>
        <v>East</v>
      </c>
      <c r="N680" s="1" t="str" cm="1">
        <f t="array" ref="N680">_xlfn.IFS(
   _xlfn.SINGLE(tbl_Invoices[Plan_ID])="P1","Basic",
   _xlfn.SINGLE(tbl_Invoices[Plan_ID])="P2","Standard",
   _xlfn.SINGLE(tbl_Invoices[Plan_ID])="P3","Premium"
)</f>
        <v>Standard</v>
      </c>
      <c r="O680" s="2">
        <f>IF(tbl_Invoices[[#This Row],[Revenue_Type]]="Churned",0,1)</f>
        <v>0</v>
      </c>
    </row>
    <row r="681" spans="1:15" x14ac:dyDescent="0.25">
      <c r="A681" t="s">
        <v>8575</v>
      </c>
      <c r="B681" t="s">
        <v>1522</v>
      </c>
      <c r="C681" t="s">
        <v>2086</v>
      </c>
      <c r="D681" s="1">
        <v>44299</v>
      </c>
      <c r="E681">
        <v>12</v>
      </c>
      <c r="F681" t="b">
        <v>1</v>
      </c>
      <c r="G681" t="s">
        <v>4547</v>
      </c>
      <c r="H681" t="s">
        <v>2027</v>
      </c>
      <c r="I681" s="1">
        <f>DATE(YEAR(tbl_Invoices[[#This Row],[Invoice_Date]]), MONTH(tbl_Invoices[[#This Row],[Invoice_Date]]), DAY(tbl_Invoices[[#This Row],[Invoice_Date]]))</f>
        <v>44299</v>
      </c>
      <c r="J681">
        <f>YEAR(tbl_Invoices[[#This Row],[Invoice_Date]])</f>
        <v>2021</v>
      </c>
      <c r="K681" s="1">
        <f>_xlfn.XLOOKUP(tbl_Invoices[[#This Row],[Customer_ID]], tbl_Customers[Customer_ID], tbl_Customers[Cohort_Month])</f>
        <v>44255</v>
      </c>
      <c r="L681" s="1" t="str">
        <f ca="1">_xlfn.XLOOKUP(tbl_Invoices[[#This Row],[Customer_ID]], tbl_Customers[Customer_ID], tbl_Customers[Age_Group])</f>
        <v>25–34</v>
      </c>
      <c r="M681" s="1" t="str">
        <f>_xlfn.XLOOKUP(tbl_Invoices[[#This Row],[Customer_ID]], tbl_Customers[Customer_ID], tbl_Customers[Region])</f>
        <v>West</v>
      </c>
      <c r="N681" s="1" t="str" cm="1">
        <f t="array" ref="N681">_xlfn.IFS(
   _xlfn.SINGLE(tbl_Invoices[Plan_ID])="P1","Basic",
   _xlfn.SINGLE(tbl_Invoices[Plan_ID])="P2","Standard",
   _xlfn.SINGLE(tbl_Invoices[Plan_ID])="P3","Premium"
)</f>
        <v>Basic</v>
      </c>
      <c r="O681" s="2">
        <f>IF(tbl_Invoices[[#This Row],[Revenue_Type]]="Churned",0,1)</f>
        <v>1</v>
      </c>
    </row>
    <row r="682" spans="1:15" x14ac:dyDescent="0.25">
      <c r="A682" t="s">
        <v>7370</v>
      </c>
      <c r="B682" t="s">
        <v>1708</v>
      </c>
      <c r="C682" t="s">
        <v>4426</v>
      </c>
      <c r="D682" s="1">
        <v>44299</v>
      </c>
      <c r="E682">
        <v>25</v>
      </c>
      <c r="F682" t="b">
        <v>1</v>
      </c>
      <c r="G682" t="s">
        <v>4538</v>
      </c>
      <c r="H682" t="s">
        <v>2034</v>
      </c>
      <c r="I682" s="1">
        <f>DATE(YEAR(tbl_Invoices[[#This Row],[Invoice_Date]]), MONTH(tbl_Invoices[[#This Row],[Invoice_Date]]), DAY(tbl_Invoices[[#This Row],[Invoice_Date]]))</f>
        <v>44299</v>
      </c>
      <c r="J682">
        <f>YEAR(tbl_Invoices[[#This Row],[Invoice_Date]])</f>
        <v>2021</v>
      </c>
      <c r="K682" s="1">
        <f>_xlfn.XLOOKUP(tbl_Invoices[[#This Row],[Customer_ID]], tbl_Customers[Customer_ID], tbl_Customers[Cohort_Month])</f>
        <v>44681</v>
      </c>
      <c r="L682" s="1" t="str">
        <f ca="1">_xlfn.XLOOKUP(tbl_Invoices[[#This Row],[Customer_ID]], tbl_Customers[Customer_ID], tbl_Customers[Age_Group])</f>
        <v>25–34</v>
      </c>
      <c r="M682" s="1" t="str">
        <f>_xlfn.XLOOKUP(tbl_Invoices[[#This Row],[Customer_ID]], tbl_Customers[Customer_ID], tbl_Customers[Region])</f>
        <v>International</v>
      </c>
      <c r="N682" s="1" t="str" cm="1">
        <f t="array" ref="N682">_xlfn.IFS(
   _xlfn.SINGLE(tbl_Invoices[Plan_ID])="P1","Basic",
   _xlfn.SINGLE(tbl_Invoices[Plan_ID])="P2","Standard",
   _xlfn.SINGLE(tbl_Invoices[Plan_ID])="P3","Premium"
)</f>
        <v>Standard</v>
      </c>
      <c r="O682" s="2">
        <f>IF(tbl_Invoices[[#This Row],[Revenue_Type]]="Churned",0,1)</f>
        <v>1</v>
      </c>
    </row>
    <row r="683" spans="1:15" x14ac:dyDescent="0.25">
      <c r="A683" t="s">
        <v>10012</v>
      </c>
      <c r="B683" t="s">
        <v>61</v>
      </c>
      <c r="C683" t="s">
        <v>3632</v>
      </c>
      <c r="D683" s="1">
        <v>44300</v>
      </c>
      <c r="E683">
        <v>12</v>
      </c>
      <c r="F683" t="b">
        <v>1</v>
      </c>
      <c r="G683" t="s">
        <v>4547</v>
      </c>
      <c r="H683" t="s">
        <v>2027</v>
      </c>
      <c r="I683" s="1">
        <f>DATE(YEAR(tbl_Invoices[[#This Row],[Invoice_Date]]), MONTH(tbl_Invoices[[#This Row],[Invoice_Date]]), DAY(tbl_Invoices[[#This Row],[Invoice_Date]]))</f>
        <v>44300</v>
      </c>
      <c r="J683">
        <f>YEAR(tbl_Invoices[[#This Row],[Invoice_Date]])</f>
        <v>2021</v>
      </c>
      <c r="K683" s="1">
        <f>_xlfn.XLOOKUP(tbl_Invoices[[#This Row],[Customer_ID]], tbl_Customers[Customer_ID], tbl_Customers[Cohort_Month])</f>
        <v>44651</v>
      </c>
      <c r="L683" s="1" t="str">
        <f ca="1">_xlfn.XLOOKUP(tbl_Invoices[[#This Row],[Customer_ID]], tbl_Customers[Customer_ID], tbl_Customers[Age_Group])</f>
        <v>55+</v>
      </c>
      <c r="M683" s="1" t="str">
        <f>_xlfn.XLOOKUP(tbl_Invoices[[#This Row],[Customer_ID]], tbl_Customers[Customer_ID], tbl_Customers[Region])</f>
        <v>South</v>
      </c>
      <c r="N683" s="1" t="str" cm="1">
        <f t="array" ref="N683">_xlfn.IFS(
   _xlfn.SINGLE(tbl_Invoices[Plan_ID])="P1","Basic",
   _xlfn.SINGLE(tbl_Invoices[Plan_ID])="P2","Standard",
   _xlfn.SINGLE(tbl_Invoices[Plan_ID])="P3","Premium"
)</f>
        <v>Basic</v>
      </c>
      <c r="O683" s="2">
        <f>IF(tbl_Invoices[[#This Row],[Revenue_Type]]="Churned",0,1)</f>
        <v>1</v>
      </c>
    </row>
    <row r="684" spans="1:15" x14ac:dyDescent="0.25">
      <c r="A684" t="s">
        <v>6106</v>
      </c>
      <c r="B684" t="s">
        <v>246</v>
      </c>
      <c r="C684" t="s">
        <v>2890</v>
      </c>
      <c r="D684" s="1">
        <v>44300</v>
      </c>
      <c r="E684">
        <v>12</v>
      </c>
      <c r="F684" t="b">
        <v>1</v>
      </c>
      <c r="G684" t="s">
        <v>4549</v>
      </c>
      <c r="H684" t="s">
        <v>2027</v>
      </c>
      <c r="I684" s="1">
        <f>DATE(YEAR(tbl_Invoices[[#This Row],[Invoice_Date]]), MONTH(tbl_Invoices[[#This Row],[Invoice_Date]]), DAY(tbl_Invoices[[#This Row],[Invoice_Date]]))</f>
        <v>44300</v>
      </c>
      <c r="J684">
        <f>YEAR(tbl_Invoices[[#This Row],[Invoice_Date]])</f>
        <v>2021</v>
      </c>
      <c r="K684" s="1">
        <f>_xlfn.XLOOKUP(tbl_Invoices[[#This Row],[Customer_ID]], tbl_Customers[Customer_ID], tbl_Customers[Cohort_Month])</f>
        <v>44316</v>
      </c>
      <c r="L684" s="1" t="str">
        <f ca="1">_xlfn.XLOOKUP(tbl_Invoices[[#This Row],[Customer_ID]], tbl_Customers[Customer_ID], tbl_Customers[Age_Group])</f>
        <v>45–54</v>
      </c>
      <c r="M684" s="1" t="str">
        <f>_xlfn.XLOOKUP(tbl_Invoices[[#This Row],[Customer_ID]], tbl_Customers[Customer_ID], tbl_Customers[Region])</f>
        <v>International</v>
      </c>
      <c r="N684" s="1" t="str" cm="1">
        <f t="array" ref="N684">_xlfn.IFS(
   _xlfn.SINGLE(tbl_Invoices[Plan_ID])="P1","Basic",
   _xlfn.SINGLE(tbl_Invoices[Plan_ID])="P2","Standard",
   _xlfn.SINGLE(tbl_Invoices[Plan_ID])="P3","Premium"
)</f>
        <v>Basic</v>
      </c>
      <c r="O684" s="2">
        <f>IF(tbl_Invoices[[#This Row],[Revenue_Type]]="Churned",0,1)</f>
        <v>1</v>
      </c>
    </row>
    <row r="685" spans="1:15" x14ac:dyDescent="0.25">
      <c r="A685" t="s">
        <v>8978</v>
      </c>
      <c r="B685" t="s">
        <v>423</v>
      </c>
      <c r="C685" t="s">
        <v>2390</v>
      </c>
      <c r="D685" s="1">
        <v>44300</v>
      </c>
      <c r="E685">
        <v>55</v>
      </c>
      <c r="F685" t="b">
        <v>1</v>
      </c>
      <c r="G685" t="s">
        <v>4540</v>
      </c>
      <c r="H685" t="s">
        <v>2031</v>
      </c>
      <c r="I685" s="1">
        <f>DATE(YEAR(tbl_Invoices[[#This Row],[Invoice_Date]]), MONTH(tbl_Invoices[[#This Row],[Invoice_Date]]), DAY(tbl_Invoices[[#This Row],[Invoice_Date]]))</f>
        <v>44300</v>
      </c>
      <c r="J685">
        <f>YEAR(tbl_Invoices[[#This Row],[Invoice_Date]])</f>
        <v>2021</v>
      </c>
      <c r="K685" s="1">
        <f>_xlfn.XLOOKUP(tbl_Invoices[[#This Row],[Customer_ID]], tbl_Customers[Customer_ID], tbl_Customers[Cohort_Month])</f>
        <v>45077</v>
      </c>
      <c r="L685" s="1" t="str">
        <f ca="1">_xlfn.XLOOKUP(tbl_Invoices[[#This Row],[Customer_ID]], tbl_Customers[Customer_ID], tbl_Customers[Age_Group])</f>
        <v>35–44</v>
      </c>
      <c r="M685" s="1" t="str">
        <f>_xlfn.XLOOKUP(tbl_Invoices[[#This Row],[Customer_ID]], tbl_Customers[Customer_ID], tbl_Customers[Region])</f>
        <v>East</v>
      </c>
      <c r="N685" s="1" t="str" cm="1">
        <f t="array" ref="N685">_xlfn.IFS(
   _xlfn.SINGLE(tbl_Invoices[Plan_ID])="P1","Basic",
   _xlfn.SINGLE(tbl_Invoices[Plan_ID])="P2","Standard",
   _xlfn.SINGLE(tbl_Invoices[Plan_ID])="P3","Premium"
)</f>
        <v>Premium</v>
      </c>
      <c r="O685" s="2">
        <f>IF(tbl_Invoices[[#This Row],[Revenue_Type]]="Churned",0,1)</f>
        <v>1</v>
      </c>
    </row>
    <row r="686" spans="1:15" x14ac:dyDescent="0.25">
      <c r="A686" t="s">
        <v>5185</v>
      </c>
      <c r="B686" t="s">
        <v>1108</v>
      </c>
      <c r="C686" t="s">
        <v>3688</v>
      </c>
      <c r="D686" s="1">
        <v>44300</v>
      </c>
      <c r="E686">
        <v>12</v>
      </c>
      <c r="F686" t="b">
        <v>1</v>
      </c>
      <c r="G686" t="s">
        <v>4547</v>
      </c>
      <c r="H686" t="s">
        <v>2027</v>
      </c>
      <c r="I686" s="1">
        <f>DATE(YEAR(tbl_Invoices[[#This Row],[Invoice_Date]]), MONTH(tbl_Invoices[[#This Row],[Invoice_Date]]), DAY(tbl_Invoices[[#This Row],[Invoice_Date]]))</f>
        <v>44300</v>
      </c>
      <c r="J686">
        <f>YEAR(tbl_Invoices[[#This Row],[Invoice_Date]])</f>
        <v>2021</v>
      </c>
      <c r="K686" s="1">
        <f>_xlfn.XLOOKUP(tbl_Invoices[[#This Row],[Customer_ID]], tbl_Customers[Customer_ID], tbl_Customers[Cohort_Month])</f>
        <v>44681</v>
      </c>
      <c r="L686" s="1" t="str">
        <f ca="1">_xlfn.XLOOKUP(tbl_Invoices[[#This Row],[Customer_ID]], tbl_Customers[Customer_ID], tbl_Customers[Age_Group])</f>
        <v>55+</v>
      </c>
      <c r="M686" s="1" t="str">
        <f>_xlfn.XLOOKUP(tbl_Invoices[[#This Row],[Customer_ID]], tbl_Customers[Customer_ID], tbl_Customers[Region])</f>
        <v>Midwest</v>
      </c>
      <c r="N686" s="1" t="str" cm="1">
        <f t="array" ref="N686">_xlfn.IFS(
   _xlfn.SINGLE(tbl_Invoices[Plan_ID])="P1","Basic",
   _xlfn.SINGLE(tbl_Invoices[Plan_ID])="P2","Standard",
   _xlfn.SINGLE(tbl_Invoices[Plan_ID])="P3","Premium"
)</f>
        <v>Basic</v>
      </c>
      <c r="O686" s="2">
        <f>IF(tbl_Invoices[[#This Row],[Revenue_Type]]="Churned",0,1)</f>
        <v>1</v>
      </c>
    </row>
    <row r="687" spans="1:15" x14ac:dyDescent="0.25">
      <c r="A687" t="s">
        <v>9540</v>
      </c>
      <c r="B687" t="s">
        <v>1212</v>
      </c>
      <c r="C687" t="s">
        <v>2999</v>
      </c>
      <c r="D687" s="1">
        <v>44300</v>
      </c>
      <c r="E687">
        <v>12</v>
      </c>
      <c r="F687" t="b">
        <v>1</v>
      </c>
      <c r="G687" t="s">
        <v>4547</v>
      </c>
      <c r="H687" t="s">
        <v>2027</v>
      </c>
      <c r="I687" s="1">
        <f>DATE(YEAR(tbl_Invoices[[#This Row],[Invoice_Date]]), MONTH(tbl_Invoices[[#This Row],[Invoice_Date]]), DAY(tbl_Invoices[[#This Row],[Invoice_Date]]))</f>
        <v>44300</v>
      </c>
      <c r="J687">
        <f>YEAR(tbl_Invoices[[#This Row],[Invoice_Date]])</f>
        <v>2021</v>
      </c>
      <c r="K687" s="1">
        <f>_xlfn.XLOOKUP(tbl_Invoices[[#This Row],[Customer_ID]], tbl_Customers[Customer_ID], tbl_Customers[Cohort_Month])</f>
        <v>44316</v>
      </c>
      <c r="L687" s="1" t="str">
        <f ca="1">_xlfn.XLOOKUP(tbl_Invoices[[#This Row],[Customer_ID]], tbl_Customers[Customer_ID], tbl_Customers[Age_Group])</f>
        <v>25–34</v>
      </c>
      <c r="M687" s="1" t="str">
        <f>_xlfn.XLOOKUP(tbl_Invoices[[#This Row],[Customer_ID]], tbl_Customers[Customer_ID], tbl_Customers[Region])</f>
        <v>West</v>
      </c>
      <c r="N687" s="1" t="str" cm="1">
        <f t="array" ref="N687">_xlfn.IFS(
   _xlfn.SINGLE(tbl_Invoices[Plan_ID])="P1","Basic",
   _xlfn.SINGLE(tbl_Invoices[Plan_ID])="P2","Standard",
   _xlfn.SINGLE(tbl_Invoices[Plan_ID])="P3","Premium"
)</f>
        <v>Basic</v>
      </c>
      <c r="O687" s="2">
        <f>IF(tbl_Invoices[[#This Row],[Revenue_Type]]="Churned",0,1)</f>
        <v>1</v>
      </c>
    </row>
    <row r="688" spans="1:15" x14ac:dyDescent="0.25">
      <c r="A688" t="s">
        <v>7269</v>
      </c>
      <c r="B688" t="s">
        <v>1312</v>
      </c>
      <c r="C688" t="s">
        <v>3518</v>
      </c>
      <c r="D688" s="1">
        <v>44300</v>
      </c>
      <c r="E688">
        <v>25</v>
      </c>
      <c r="F688" t="b">
        <v>1</v>
      </c>
      <c r="G688" t="s">
        <v>4540</v>
      </c>
      <c r="H688" t="s">
        <v>2034</v>
      </c>
      <c r="I688" s="1">
        <f>DATE(YEAR(tbl_Invoices[[#This Row],[Invoice_Date]]), MONTH(tbl_Invoices[[#This Row],[Invoice_Date]]), DAY(tbl_Invoices[[#This Row],[Invoice_Date]]))</f>
        <v>44300</v>
      </c>
      <c r="J688">
        <f>YEAR(tbl_Invoices[[#This Row],[Invoice_Date]])</f>
        <v>2021</v>
      </c>
      <c r="K688" s="1">
        <f>_xlfn.XLOOKUP(tbl_Invoices[[#This Row],[Customer_ID]], tbl_Customers[Customer_ID], tbl_Customers[Cohort_Month])</f>
        <v>44651</v>
      </c>
      <c r="L688" s="1" t="str">
        <f ca="1">_xlfn.XLOOKUP(tbl_Invoices[[#This Row],[Customer_ID]], tbl_Customers[Customer_ID], tbl_Customers[Age_Group])</f>
        <v>18–24</v>
      </c>
      <c r="M688" s="1" t="str">
        <f>_xlfn.XLOOKUP(tbl_Invoices[[#This Row],[Customer_ID]], tbl_Customers[Customer_ID], tbl_Customers[Region])</f>
        <v>East</v>
      </c>
      <c r="N688" s="1" t="str" cm="1">
        <f t="array" ref="N688">_xlfn.IFS(
   _xlfn.SINGLE(tbl_Invoices[Plan_ID])="P1","Basic",
   _xlfn.SINGLE(tbl_Invoices[Plan_ID])="P2","Standard",
   _xlfn.SINGLE(tbl_Invoices[Plan_ID])="P3","Premium"
)</f>
        <v>Standard</v>
      </c>
      <c r="O688" s="2">
        <f>IF(tbl_Invoices[[#This Row],[Revenue_Type]]="Churned",0,1)</f>
        <v>1</v>
      </c>
    </row>
    <row r="689" spans="1:15" x14ac:dyDescent="0.25">
      <c r="A689" t="s">
        <v>8103</v>
      </c>
      <c r="B689" t="s">
        <v>1690</v>
      </c>
      <c r="C689" t="s">
        <v>2050</v>
      </c>
      <c r="D689" s="1">
        <v>44300</v>
      </c>
      <c r="E689">
        <v>55</v>
      </c>
      <c r="F689" t="b">
        <v>1</v>
      </c>
      <c r="G689" t="s">
        <v>4549</v>
      </c>
      <c r="H689" t="s">
        <v>2031</v>
      </c>
      <c r="I689" s="1">
        <f>DATE(YEAR(tbl_Invoices[[#This Row],[Invoice_Date]]), MONTH(tbl_Invoices[[#This Row],[Invoice_Date]]), DAY(tbl_Invoices[[#This Row],[Invoice_Date]]))</f>
        <v>44300</v>
      </c>
      <c r="J689">
        <f>YEAR(tbl_Invoices[[#This Row],[Invoice_Date]])</f>
        <v>2021</v>
      </c>
      <c r="K689" s="1">
        <f>_xlfn.XLOOKUP(tbl_Invoices[[#This Row],[Customer_ID]], tbl_Customers[Customer_ID], tbl_Customers[Cohort_Month])</f>
        <v>44985</v>
      </c>
      <c r="L689" s="1" t="str">
        <f ca="1">_xlfn.XLOOKUP(tbl_Invoices[[#This Row],[Customer_ID]], tbl_Customers[Customer_ID], tbl_Customers[Age_Group])</f>
        <v>45–54</v>
      </c>
      <c r="M689" s="1" t="str">
        <f>_xlfn.XLOOKUP(tbl_Invoices[[#This Row],[Customer_ID]], tbl_Customers[Customer_ID], tbl_Customers[Region])</f>
        <v>South</v>
      </c>
      <c r="N689" s="1" t="str" cm="1">
        <f t="array" ref="N689">_xlfn.IFS(
   _xlfn.SINGLE(tbl_Invoices[Plan_ID])="P1","Basic",
   _xlfn.SINGLE(tbl_Invoices[Plan_ID])="P2","Standard",
   _xlfn.SINGLE(tbl_Invoices[Plan_ID])="P3","Premium"
)</f>
        <v>Premium</v>
      </c>
      <c r="O689" s="2">
        <f>IF(tbl_Invoices[[#This Row],[Revenue_Type]]="Churned",0,1)</f>
        <v>1</v>
      </c>
    </row>
    <row r="690" spans="1:15" x14ac:dyDescent="0.25">
      <c r="A690" t="s">
        <v>8298</v>
      </c>
      <c r="B690" t="s">
        <v>1699</v>
      </c>
      <c r="C690" t="s">
        <v>2702</v>
      </c>
      <c r="D690" s="1">
        <v>44300</v>
      </c>
      <c r="E690">
        <v>55</v>
      </c>
      <c r="F690" t="b">
        <v>1</v>
      </c>
      <c r="G690" t="s">
        <v>4540</v>
      </c>
      <c r="H690" t="s">
        <v>2031</v>
      </c>
      <c r="I690" s="1">
        <f>DATE(YEAR(tbl_Invoices[[#This Row],[Invoice_Date]]), MONTH(tbl_Invoices[[#This Row],[Invoice_Date]]), DAY(tbl_Invoices[[#This Row],[Invoice_Date]]))</f>
        <v>44300</v>
      </c>
      <c r="J690">
        <f>YEAR(tbl_Invoices[[#This Row],[Invoice_Date]])</f>
        <v>2021</v>
      </c>
      <c r="K690" s="1">
        <f>_xlfn.XLOOKUP(tbl_Invoices[[#This Row],[Customer_ID]], tbl_Customers[Customer_ID], tbl_Customers[Cohort_Month])</f>
        <v>44773</v>
      </c>
      <c r="L690" s="1" t="str">
        <f ca="1">_xlfn.XLOOKUP(tbl_Invoices[[#This Row],[Customer_ID]], tbl_Customers[Customer_ID], tbl_Customers[Age_Group])</f>
        <v>25–34</v>
      </c>
      <c r="M690" s="1" t="str">
        <f>_xlfn.XLOOKUP(tbl_Invoices[[#This Row],[Customer_ID]], tbl_Customers[Customer_ID], tbl_Customers[Region])</f>
        <v>West</v>
      </c>
      <c r="N690" s="1" t="str" cm="1">
        <f t="array" ref="N690">_xlfn.IFS(
   _xlfn.SINGLE(tbl_Invoices[Plan_ID])="P1","Basic",
   _xlfn.SINGLE(tbl_Invoices[Plan_ID])="P2","Standard",
   _xlfn.SINGLE(tbl_Invoices[Plan_ID])="P3","Premium"
)</f>
        <v>Premium</v>
      </c>
      <c r="O690" s="2">
        <f>IF(tbl_Invoices[[#This Row],[Revenue_Type]]="Churned",0,1)</f>
        <v>1</v>
      </c>
    </row>
    <row r="691" spans="1:15" x14ac:dyDescent="0.25">
      <c r="A691" t="s">
        <v>10021</v>
      </c>
      <c r="B691" t="s">
        <v>1854</v>
      </c>
      <c r="C691" t="s">
        <v>2576</v>
      </c>
      <c r="D691" s="1">
        <v>44300</v>
      </c>
      <c r="E691">
        <v>12</v>
      </c>
      <c r="F691" t="b">
        <v>1</v>
      </c>
      <c r="G691" t="s">
        <v>4547</v>
      </c>
      <c r="H691" t="s">
        <v>2027</v>
      </c>
      <c r="I691" s="1">
        <f>DATE(YEAR(tbl_Invoices[[#This Row],[Invoice_Date]]), MONTH(tbl_Invoices[[#This Row],[Invoice_Date]]), DAY(tbl_Invoices[[#This Row],[Invoice_Date]]))</f>
        <v>44300</v>
      </c>
      <c r="J691">
        <f>YEAR(tbl_Invoices[[#This Row],[Invoice_Date]])</f>
        <v>2021</v>
      </c>
      <c r="K691" s="1">
        <f>_xlfn.XLOOKUP(tbl_Invoices[[#This Row],[Customer_ID]], tbl_Customers[Customer_ID], tbl_Customers[Cohort_Month])</f>
        <v>44712</v>
      </c>
      <c r="L691" s="1" t="str">
        <f ca="1">_xlfn.XLOOKUP(tbl_Invoices[[#This Row],[Customer_ID]], tbl_Customers[Customer_ID], tbl_Customers[Age_Group])</f>
        <v>25–34</v>
      </c>
      <c r="M691" s="1" t="str">
        <f>_xlfn.XLOOKUP(tbl_Invoices[[#This Row],[Customer_ID]], tbl_Customers[Customer_ID], tbl_Customers[Region])</f>
        <v>Midwest</v>
      </c>
      <c r="N691" s="1" t="str" cm="1">
        <f t="array" ref="N691">_xlfn.IFS(
   _xlfn.SINGLE(tbl_Invoices[Plan_ID])="P1","Basic",
   _xlfn.SINGLE(tbl_Invoices[Plan_ID])="P2","Standard",
   _xlfn.SINGLE(tbl_Invoices[Plan_ID])="P3","Premium"
)</f>
        <v>Basic</v>
      </c>
      <c r="O691" s="2">
        <f>IF(tbl_Invoices[[#This Row],[Revenue_Type]]="Churned",0,1)</f>
        <v>1</v>
      </c>
    </row>
    <row r="692" spans="1:15" x14ac:dyDescent="0.25">
      <c r="A692" t="s">
        <v>6269</v>
      </c>
      <c r="B692" t="s">
        <v>1888</v>
      </c>
      <c r="C692" t="s">
        <v>3431</v>
      </c>
      <c r="D692" s="1">
        <v>44300</v>
      </c>
      <c r="E692">
        <v>25</v>
      </c>
      <c r="F692" t="b">
        <v>1</v>
      </c>
      <c r="G692" t="s">
        <v>4540</v>
      </c>
      <c r="H692" t="s">
        <v>2034</v>
      </c>
      <c r="I692" s="1">
        <f>DATE(YEAR(tbl_Invoices[[#This Row],[Invoice_Date]]), MONTH(tbl_Invoices[[#This Row],[Invoice_Date]]), DAY(tbl_Invoices[[#This Row],[Invoice_Date]]))</f>
        <v>44300</v>
      </c>
      <c r="J692">
        <f>YEAR(tbl_Invoices[[#This Row],[Invoice_Date]])</f>
        <v>2021</v>
      </c>
      <c r="K692" s="1">
        <f>_xlfn.XLOOKUP(tbl_Invoices[[#This Row],[Customer_ID]], tbl_Customers[Customer_ID], tbl_Customers[Cohort_Month])</f>
        <v>44834</v>
      </c>
      <c r="L692" s="1" t="str">
        <f ca="1">_xlfn.XLOOKUP(tbl_Invoices[[#This Row],[Customer_ID]], tbl_Customers[Customer_ID], tbl_Customers[Age_Group])</f>
        <v>35–44</v>
      </c>
      <c r="M692" s="1" t="str">
        <f>_xlfn.XLOOKUP(tbl_Invoices[[#This Row],[Customer_ID]], tbl_Customers[Customer_ID], tbl_Customers[Region])</f>
        <v>South</v>
      </c>
      <c r="N692" s="1" t="str" cm="1">
        <f t="array" ref="N692">_xlfn.IFS(
   _xlfn.SINGLE(tbl_Invoices[Plan_ID])="P1","Basic",
   _xlfn.SINGLE(tbl_Invoices[Plan_ID])="P2","Standard",
   _xlfn.SINGLE(tbl_Invoices[Plan_ID])="P3","Premium"
)</f>
        <v>Standard</v>
      </c>
      <c r="O692" s="2">
        <f>IF(tbl_Invoices[[#This Row],[Revenue_Type]]="Churned",0,1)</f>
        <v>1</v>
      </c>
    </row>
    <row r="693" spans="1:15" x14ac:dyDescent="0.25">
      <c r="A693" t="s">
        <v>5756</v>
      </c>
      <c r="B693" t="s">
        <v>1930</v>
      </c>
      <c r="C693" t="s">
        <v>4216</v>
      </c>
      <c r="D693" s="1">
        <v>44300</v>
      </c>
      <c r="E693">
        <v>55</v>
      </c>
      <c r="F693" t="b">
        <v>1</v>
      </c>
      <c r="G693" t="s">
        <v>4549</v>
      </c>
      <c r="H693" t="s">
        <v>2031</v>
      </c>
      <c r="I693" s="1">
        <f>DATE(YEAR(tbl_Invoices[[#This Row],[Invoice_Date]]), MONTH(tbl_Invoices[[#This Row],[Invoice_Date]]), DAY(tbl_Invoices[[#This Row],[Invoice_Date]]))</f>
        <v>44300</v>
      </c>
      <c r="J693">
        <f>YEAR(tbl_Invoices[[#This Row],[Invoice_Date]])</f>
        <v>2021</v>
      </c>
      <c r="K693" s="1">
        <f>_xlfn.XLOOKUP(tbl_Invoices[[#This Row],[Customer_ID]], tbl_Customers[Customer_ID], tbl_Customers[Cohort_Month])</f>
        <v>44316</v>
      </c>
      <c r="L693" s="1" t="str">
        <f ca="1">_xlfn.XLOOKUP(tbl_Invoices[[#This Row],[Customer_ID]], tbl_Customers[Customer_ID], tbl_Customers[Age_Group])</f>
        <v>55+</v>
      </c>
      <c r="M693" s="1" t="str">
        <f>_xlfn.XLOOKUP(tbl_Invoices[[#This Row],[Customer_ID]], tbl_Customers[Customer_ID], tbl_Customers[Region])</f>
        <v>Midwest</v>
      </c>
      <c r="N693" s="1" t="str" cm="1">
        <f t="array" ref="N693">_xlfn.IFS(
   _xlfn.SINGLE(tbl_Invoices[Plan_ID])="P1","Basic",
   _xlfn.SINGLE(tbl_Invoices[Plan_ID])="P2","Standard",
   _xlfn.SINGLE(tbl_Invoices[Plan_ID])="P3","Premium"
)</f>
        <v>Premium</v>
      </c>
      <c r="O693" s="2">
        <f>IF(tbl_Invoices[[#This Row],[Revenue_Type]]="Churned",0,1)</f>
        <v>1</v>
      </c>
    </row>
    <row r="694" spans="1:15" x14ac:dyDescent="0.25">
      <c r="A694" t="s">
        <v>7627</v>
      </c>
      <c r="B694" t="s">
        <v>539</v>
      </c>
      <c r="C694" t="s">
        <v>3832</v>
      </c>
      <c r="D694" s="1">
        <v>44301</v>
      </c>
      <c r="E694">
        <v>12</v>
      </c>
      <c r="F694" t="b">
        <v>1</v>
      </c>
      <c r="G694" t="s">
        <v>4538</v>
      </c>
      <c r="H694" t="s">
        <v>2027</v>
      </c>
      <c r="I694" s="1">
        <f>DATE(YEAR(tbl_Invoices[[#This Row],[Invoice_Date]]), MONTH(tbl_Invoices[[#This Row],[Invoice_Date]]), DAY(tbl_Invoices[[#This Row],[Invoice_Date]]))</f>
        <v>44301</v>
      </c>
      <c r="J694">
        <f>YEAR(tbl_Invoices[[#This Row],[Invoice_Date]])</f>
        <v>2021</v>
      </c>
      <c r="K694" s="1">
        <f>_xlfn.XLOOKUP(tbl_Invoices[[#This Row],[Customer_ID]], tbl_Customers[Customer_ID], tbl_Customers[Cohort_Month])</f>
        <v>44957</v>
      </c>
      <c r="L694" s="1" t="str">
        <f ca="1">_xlfn.XLOOKUP(tbl_Invoices[[#This Row],[Customer_ID]], tbl_Customers[Customer_ID], tbl_Customers[Age_Group])</f>
        <v>35–44</v>
      </c>
      <c r="M694" s="1" t="str">
        <f>_xlfn.XLOOKUP(tbl_Invoices[[#This Row],[Customer_ID]], tbl_Customers[Customer_ID], tbl_Customers[Region])</f>
        <v>Midwest</v>
      </c>
      <c r="N694" s="1" t="str" cm="1">
        <f t="array" ref="N694">_xlfn.IFS(
   _xlfn.SINGLE(tbl_Invoices[Plan_ID])="P1","Basic",
   _xlfn.SINGLE(tbl_Invoices[Plan_ID])="P2","Standard",
   _xlfn.SINGLE(tbl_Invoices[Plan_ID])="P3","Premium"
)</f>
        <v>Basic</v>
      </c>
      <c r="O694" s="2">
        <f>IF(tbl_Invoices[[#This Row],[Revenue_Type]]="Churned",0,1)</f>
        <v>1</v>
      </c>
    </row>
    <row r="695" spans="1:15" x14ac:dyDescent="0.25">
      <c r="A695" t="s">
        <v>6079</v>
      </c>
      <c r="B695" t="s">
        <v>642</v>
      </c>
      <c r="C695" t="s">
        <v>3627</v>
      </c>
      <c r="D695" s="1">
        <v>44301</v>
      </c>
      <c r="E695">
        <v>55</v>
      </c>
      <c r="F695" t="b">
        <v>1</v>
      </c>
      <c r="G695" t="s">
        <v>4547</v>
      </c>
      <c r="H695" t="s">
        <v>2031</v>
      </c>
      <c r="I695" s="1">
        <f>DATE(YEAR(tbl_Invoices[[#This Row],[Invoice_Date]]), MONTH(tbl_Invoices[[#This Row],[Invoice_Date]]), DAY(tbl_Invoices[[#This Row],[Invoice_Date]]))</f>
        <v>44301</v>
      </c>
      <c r="J695">
        <f>YEAR(tbl_Invoices[[#This Row],[Invoice_Date]])</f>
        <v>2021</v>
      </c>
      <c r="K695" s="1">
        <f>_xlfn.XLOOKUP(tbl_Invoices[[#This Row],[Customer_ID]], tbl_Customers[Customer_ID], tbl_Customers[Cohort_Month])</f>
        <v>44804</v>
      </c>
      <c r="L695" s="1" t="str">
        <f ca="1">_xlfn.XLOOKUP(tbl_Invoices[[#This Row],[Customer_ID]], tbl_Customers[Customer_ID], tbl_Customers[Age_Group])</f>
        <v>55+</v>
      </c>
      <c r="M695" s="1" t="str">
        <f>_xlfn.XLOOKUP(tbl_Invoices[[#This Row],[Customer_ID]], tbl_Customers[Customer_ID], tbl_Customers[Region])</f>
        <v>West</v>
      </c>
      <c r="N695" s="1" t="str" cm="1">
        <f t="array" ref="N695">_xlfn.IFS(
   _xlfn.SINGLE(tbl_Invoices[Plan_ID])="P1","Basic",
   _xlfn.SINGLE(tbl_Invoices[Plan_ID])="P2","Standard",
   _xlfn.SINGLE(tbl_Invoices[Plan_ID])="P3","Premium"
)</f>
        <v>Premium</v>
      </c>
      <c r="O695" s="2">
        <f>IF(tbl_Invoices[[#This Row],[Revenue_Type]]="Churned",0,1)</f>
        <v>1</v>
      </c>
    </row>
    <row r="696" spans="1:15" x14ac:dyDescent="0.25">
      <c r="A696" t="s">
        <v>8659</v>
      </c>
      <c r="B696" t="s">
        <v>1174</v>
      </c>
      <c r="C696" t="s">
        <v>3366</v>
      </c>
      <c r="D696" s="1">
        <v>44301</v>
      </c>
      <c r="E696">
        <v>12</v>
      </c>
      <c r="F696" t="b">
        <v>1</v>
      </c>
      <c r="G696" t="s">
        <v>4547</v>
      </c>
      <c r="H696" t="s">
        <v>2027</v>
      </c>
      <c r="I696" s="1">
        <f>DATE(YEAR(tbl_Invoices[[#This Row],[Invoice_Date]]), MONTH(tbl_Invoices[[#This Row],[Invoice_Date]]), DAY(tbl_Invoices[[#This Row],[Invoice_Date]]))</f>
        <v>44301</v>
      </c>
      <c r="J696">
        <f>YEAR(tbl_Invoices[[#This Row],[Invoice_Date]])</f>
        <v>2021</v>
      </c>
      <c r="K696" s="1">
        <f>_xlfn.XLOOKUP(tbl_Invoices[[#This Row],[Customer_ID]], tbl_Customers[Customer_ID], tbl_Customers[Cohort_Month])</f>
        <v>44620</v>
      </c>
      <c r="L696" s="1" t="str">
        <f ca="1">_xlfn.XLOOKUP(tbl_Invoices[[#This Row],[Customer_ID]], tbl_Customers[Customer_ID], tbl_Customers[Age_Group])</f>
        <v>45–54</v>
      </c>
      <c r="M696" s="1" t="str">
        <f>_xlfn.XLOOKUP(tbl_Invoices[[#This Row],[Customer_ID]], tbl_Customers[Customer_ID], tbl_Customers[Region])</f>
        <v>Midwest</v>
      </c>
      <c r="N696" s="1" t="str" cm="1">
        <f t="array" ref="N696">_xlfn.IFS(
   _xlfn.SINGLE(tbl_Invoices[Plan_ID])="P1","Basic",
   _xlfn.SINGLE(tbl_Invoices[Plan_ID])="P2","Standard",
   _xlfn.SINGLE(tbl_Invoices[Plan_ID])="P3","Premium"
)</f>
        <v>Basic</v>
      </c>
      <c r="O696" s="2">
        <f>IF(tbl_Invoices[[#This Row],[Revenue_Type]]="Churned",0,1)</f>
        <v>1</v>
      </c>
    </row>
    <row r="697" spans="1:15" x14ac:dyDescent="0.25">
      <c r="A697" t="s">
        <v>9944</v>
      </c>
      <c r="B697" t="s">
        <v>1200</v>
      </c>
      <c r="C697" t="s">
        <v>3744</v>
      </c>
      <c r="D697" s="1">
        <v>44301</v>
      </c>
      <c r="E697">
        <v>12</v>
      </c>
      <c r="F697" t="b">
        <v>1</v>
      </c>
      <c r="G697" t="s">
        <v>4540</v>
      </c>
      <c r="H697" t="s">
        <v>2027</v>
      </c>
      <c r="I697" s="1">
        <f>DATE(YEAR(tbl_Invoices[[#This Row],[Invoice_Date]]), MONTH(tbl_Invoices[[#This Row],[Invoice_Date]]), DAY(tbl_Invoices[[#This Row],[Invoice_Date]]))</f>
        <v>44301</v>
      </c>
      <c r="J697">
        <f>YEAR(tbl_Invoices[[#This Row],[Invoice_Date]])</f>
        <v>2021</v>
      </c>
      <c r="K697" s="1">
        <f>_xlfn.XLOOKUP(tbl_Invoices[[#This Row],[Customer_ID]], tbl_Customers[Customer_ID], tbl_Customers[Cohort_Month])</f>
        <v>44681</v>
      </c>
      <c r="L697" s="1" t="str">
        <f ca="1">_xlfn.XLOOKUP(tbl_Invoices[[#This Row],[Customer_ID]], tbl_Customers[Customer_ID], tbl_Customers[Age_Group])</f>
        <v>25–34</v>
      </c>
      <c r="M697" s="1" t="str">
        <f>_xlfn.XLOOKUP(tbl_Invoices[[#This Row],[Customer_ID]], tbl_Customers[Customer_ID], tbl_Customers[Region])</f>
        <v>International</v>
      </c>
      <c r="N697" s="1" t="str" cm="1">
        <f t="array" ref="N697">_xlfn.IFS(
   _xlfn.SINGLE(tbl_Invoices[Plan_ID])="P1","Basic",
   _xlfn.SINGLE(tbl_Invoices[Plan_ID])="P2","Standard",
   _xlfn.SINGLE(tbl_Invoices[Plan_ID])="P3","Premium"
)</f>
        <v>Basic</v>
      </c>
      <c r="O697" s="2">
        <f>IF(tbl_Invoices[[#This Row],[Revenue_Type]]="Churned",0,1)</f>
        <v>1</v>
      </c>
    </row>
    <row r="698" spans="1:15" x14ac:dyDescent="0.25">
      <c r="A698" t="s">
        <v>5248</v>
      </c>
      <c r="B698" t="s">
        <v>1391</v>
      </c>
      <c r="C698" t="s">
        <v>2303</v>
      </c>
      <c r="D698" s="1">
        <v>44301</v>
      </c>
      <c r="E698">
        <v>25</v>
      </c>
      <c r="F698" t="b">
        <v>1</v>
      </c>
      <c r="G698" t="s">
        <v>4545</v>
      </c>
      <c r="H698" t="s">
        <v>2034</v>
      </c>
      <c r="I698" s="1">
        <f>DATE(YEAR(tbl_Invoices[[#This Row],[Invoice_Date]]), MONTH(tbl_Invoices[[#This Row],[Invoice_Date]]), DAY(tbl_Invoices[[#This Row],[Invoice_Date]]))</f>
        <v>44301</v>
      </c>
      <c r="J698">
        <f>YEAR(tbl_Invoices[[#This Row],[Invoice_Date]])</f>
        <v>2021</v>
      </c>
      <c r="K698" s="1">
        <f>_xlfn.XLOOKUP(tbl_Invoices[[#This Row],[Customer_ID]], tbl_Customers[Customer_ID], tbl_Customers[Cohort_Month])</f>
        <v>44439</v>
      </c>
      <c r="L698" s="1" t="str">
        <f ca="1">_xlfn.XLOOKUP(tbl_Invoices[[#This Row],[Customer_ID]], tbl_Customers[Customer_ID], tbl_Customers[Age_Group])</f>
        <v>45–54</v>
      </c>
      <c r="M698" s="1" t="str">
        <f>_xlfn.XLOOKUP(tbl_Invoices[[#This Row],[Customer_ID]], tbl_Customers[Customer_ID], tbl_Customers[Region])</f>
        <v>Midwest</v>
      </c>
      <c r="N698" s="1" t="str" cm="1">
        <f t="array" ref="N698">_xlfn.IFS(
   _xlfn.SINGLE(tbl_Invoices[Plan_ID])="P1","Basic",
   _xlfn.SINGLE(tbl_Invoices[Plan_ID])="P2","Standard",
   _xlfn.SINGLE(tbl_Invoices[Plan_ID])="P3","Premium"
)</f>
        <v>Standard</v>
      </c>
      <c r="O698" s="2">
        <f>IF(tbl_Invoices[[#This Row],[Revenue_Type]]="Churned",0,1)</f>
        <v>0</v>
      </c>
    </row>
    <row r="699" spans="1:15" x14ac:dyDescent="0.25">
      <c r="A699" t="s">
        <v>6881</v>
      </c>
      <c r="B699" t="s">
        <v>1929</v>
      </c>
      <c r="C699" t="s">
        <v>3249</v>
      </c>
      <c r="D699" s="1">
        <v>44301</v>
      </c>
      <c r="E699">
        <v>12</v>
      </c>
      <c r="F699" t="b">
        <v>1</v>
      </c>
      <c r="G699" t="s">
        <v>4547</v>
      </c>
      <c r="H699" t="s">
        <v>2027</v>
      </c>
      <c r="I699" s="1">
        <f>DATE(YEAR(tbl_Invoices[[#This Row],[Invoice_Date]]), MONTH(tbl_Invoices[[#This Row],[Invoice_Date]]), DAY(tbl_Invoices[[#This Row],[Invoice_Date]]))</f>
        <v>44301</v>
      </c>
      <c r="J699">
        <f>YEAR(tbl_Invoices[[#This Row],[Invoice_Date]])</f>
        <v>2021</v>
      </c>
      <c r="K699" s="1">
        <f>_xlfn.XLOOKUP(tbl_Invoices[[#This Row],[Customer_ID]], tbl_Customers[Customer_ID], tbl_Customers[Cohort_Month])</f>
        <v>44957</v>
      </c>
      <c r="L699" s="1" t="str">
        <f ca="1">_xlfn.XLOOKUP(tbl_Invoices[[#This Row],[Customer_ID]], tbl_Customers[Customer_ID], tbl_Customers[Age_Group])</f>
        <v>35–44</v>
      </c>
      <c r="M699" s="1" t="str">
        <f>_xlfn.XLOOKUP(tbl_Invoices[[#This Row],[Customer_ID]], tbl_Customers[Customer_ID], tbl_Customers[Region])</f>
        <v>South</v>
      </c>
      <c r="N699" s="1" t="str" cm="1">
        <f t="array" ref="N699">_xlfn.IFS(
   _xlfn.SINGLE(tbl_Invoices[Plan_ID])="P1","Basic",
   _xlfn.SINGLE(tbl_Invoices[Plan_ID])="P2","Standard",
   _xlfn.SINGLE(tbl_Invoices[Plan_ID])="P3","Premium"
)</f>
        <v>Basic</v>
      </c>
      <c r="O699" s="2">
        <f>IF(tbl_Invoices[[#This Row],[Revenue_Type]]="Churned",0,1)</f>
        <v>1</v>
      </c>
    </row>
    <row r="700" spans="1:15" x14ac:dyDescent="0.25">
      <c r="A700" t="s">
        <v>9629</v>
      </c>
      <c r="B700" t="s">
        <v>536</v>
      </c>
      <c r="C700" t="s">
        <v>2593</v>
      </c>
      <c r="D700" s="1">
        <v>44302</v>
      </c>
      <c r="E700">
        <v>55</v>
      </c>
      <c r="F700" t="b">
        <v>1</v>
      </c>
      <c r="G700" t="s">
        <v>4538</v>
      </c>
      <c r="H700" t="s">
        <v>2031</v>
      </c>
      <c r="I700" s="1">
        <f>DATE(YEAR(tbl_Invoices[[#This Row],[Invoice_Date]]), MONTH(tbl_Invoices[[#This Row],[Invoice_Date]]), DAY(tbl_Invoices[[#This Row],[Invoice_Date]]))</f>
        <v>44302</v>
      </c>
      <c r="J700">
        <f>YEAR(tbl_Invoices[[#This Row],[Invoice_Date]])</f>
        <v>2021</v>
      </c>
      <c r="K700" s="1">
        <f>_xlfn.XLOOKUP(tbl_Invoices[[#This Row],[Customer_ID]], tbl_Customers[Customer_ID], tbl_Customers[Cohort_Month])</f>
        <v>44865</v>
      </c>
      <c r="L700" s="1" t="str">
        <f ca="1">_xlfn.XLOOKUP(tbl_Invoices[[#This Row],[Customer_ID]], tbl_Customers[Customer_ID], tbl_Customers[Age_Group])</f>
        <v>35–44</v>
      </c>
      <c r="M700" s="1" t="str">
        <f>_xlfn.XLOOKUP(tbl_Invoices[[#This Row],[Customer_ID]], tbl_Customers[Customer_ID], tbl_Customers[Region])</f>
        <v>East</v>
      </c>
      <c r="N700" s="1" t="str" cm="1">
        <f t="array" ref="N700">_xlfn.IFS(
   _xlfn.SINGLE(tbl_Invoices[Plan_ID])="P1","Basic",
   _xlfn.SINGLE(tbl_Invoices[Plan_ID])="P2","Standard",
   _xlfn.SINGLE(tbl_Invoices[Plan_ID])="P3","Premium"
)</f>
        <v>Premium</v>
      </c>
      <c r="O700" s="2">
        <f>IF(tbl_Invoices[[#This Row],[Revenue_Type]]="Churned",0,1)</f>
        <v>1</v>
      </c>
    </row>
    <row r="701" spans="1:15" x14ac:dyDescent="0.25">
      <c r="A701" t="s">
        <v>6118</v>
      </c>
      <c r="B701" t="s">
        <v>603</v>
      </c>
      <c r="C701" t="s">
        <v>3152</v>
      </c>
      <c r="D701" s="1">
        <v>44302</v>
      </c>
      <c r="E701">
        <v>55</v>
      </c>
      <c r="F701" t="b">
        <v>1</v>
      </c>
      <c r="G701" t="s">
        <v>4549</v>
      </c>
      <c r="H701" t="s">
        <v>2031</v>
      </c>
      <c r="I701" s="1">
        <f>DATE(YEAR(tbl_Invoices[[#This Row],[Invoice_Date]]), MONTH(tbl_Invoices[[#This Row],[Invoice_Date]]), DAY(tbl_Invoices[[#This Row],[Invoice_Date]]))</f>
        <v>44302</v>
      </c>
      <c r="J701">
        <f>YEAR(tbl_Invoices[[#This Row],[Invoice_Date]])</f>
        <v>2021</v>
      </c>
      <c r="K701" s="1">
        <f>_xlfn.XLOOKUP(tbl_Invoices[[#This Row],[Customer_ID]], tbl_Customers[Customer_ID], tbl_Customers[Cohort_Month])</f>
        <v>44592</v>
      </c>
      <c r="L701" s="1" t="str">
        <f ca="1">_xlfn.XLOOKUP(tbl_Invoices[[#This Row],[Customer_ID]], tbl_Customers[Customer_ID], tbl_Customers[Age_Group])</f>
        <v>55+</v>
      </c>
      <c r="M701" s="1" t="str">
        <f>_xlfn.XLOOKUP(tbl_Invoices[[#This Row],[Customer_ID]], tbl_Customers[Customer_ID], tbl_Customers[Region])</f>
        <v>South</v>
      </c>
      <c r="N701" s="1" t="str" cm="1">
        <f t="array" ref="N701">_xlfn.IFS(
   _xlfn.SINGLE(tbl_Invoices[Plan_ID])="P1","Basic",
   _xlfn.SINGLE(tbl_Invoices[Plan_ID])="P2","Standard",
   _xlfn.SINGLE(tbl_Invoices[Plan_ID])="P3","Premium"
)</f>
        <v>Premium</v>
      </c>
      <c r="O701" s="2">
        <f>IF(tbl_Invoices[[#This Row],[Revenue_Type]]="Churned",0,1)</f>
        <v>1</v>
      </c>
    </row>
    <row r="702" spans="1:15" x14ac:dyDescent="0.25">
      <c r="A702" t="s">
        <v>6798</v>
      </c>
      <c r="B702" t="s">
        <v>928</v>
      </c>
      <c r="C702" t="s">
        <v>3869</v>
      </c>
      <c r="D702" s="1">
        <v>44302</v>
      </c>
      <c r="E702">
        <v>12</v>
      </c>
      <c r="F702" t="b">
        <v>1</v>
      </c>
      <c r="G702" t="s">
        <v>4540</v>
      </c>
      <c r="H702" t="s">
        <v>2027</v>
      </c>
      <c r="I702" s="1">
        <f>DATE(YEAR(tbl_Invoices[[#This Row],[Invoice_Date]]), MONTH(tbl_Invoices[[#This Row],[Invoice_Date]]), DAY(tbl_Invoices[[#This Row],[Invoice_Date]]))</f>
        <v>44302</v>
      </c>
      <c r="J702">
        <f>YEAR(tbl_Invoices[[#This Row],[Invoice_Date]])</f>
        <v>2021</v>
      </c>
      <c r="K702" s="1">
        <f>_xlfn.XLOOKUP(tbl_Invoices[[#This Row],[Customer_ID]], tbl_Customers[Customer_ID], tbl_Customers[Cohort_Month])</f>
        <v>44681</v>
      </c>
      <c r="L702" s="1" t="str">
        <f ca="1">_xlfn.XLOOKUP(tbl_Invoices[[#This Row],[Customer_ID]], tbl_Customers[Customer_ID], tbl_Customers[Age_Group])</f>
        <v>18–24</v>
      </c>
      <c r="M702" s="1" t="str">
        <f>_xlfn.XLOOKUP(tbl_Invoices[[#This Row],[Customer_ID]], tbl_Customers[Customer_ID], tbl_Customers[Region])</f>
        <v>East</v>
      </c>
      <c r="N702" s="1" t="str" cm="1">
        <f t="array" ref="N702">_xlfn.IFS(
   _xlfn.SINGLE(tbl_Invoices[Plan_ID])="P1","Basic",
   _xlfn.SINGLE(tbl_Invoices[Plan_ID])="P2","Standard",
   _xlfn.SINGLE(tbl_Invoices[Plan_ID])="P3","Premium"
)</f>
        <v>Basic</v>
      </c>
      <c r="O702" s="2">
        <f>IF(tbl_Invoices[[#This Row],[Revenue_Type]]="Churned",0,1)</f>
        <v>1</v>
      </c>
    </row>
    <row r="703" spans="1:15" x14ac:dyDescent="0.25">
      <c r="A703" t="s">
        <v>8632</v>
      </c>
      <c r="B703" t="s">
        <v>947</v>
      </c>
      <c r="C703" t="s">
        <v>2277</v>
      </c>
      <c r="D703" s="1">
        <v>44302</v>
      </c>
      <c r="E703">
        <v>12</v>
      </c>
      <c r="F703" t="b">
        <v>1</v>
      </c>
      <c r="G703" t="s">
        <v>4547</v>
      </c>
      <c r="H703" t="s">
        <v>2027</v>
      </c>
      <c r="I703" s="1">
        <f>DATE(YEAR(tbl_Invoices[[#This Row],[Invoice_Date]]), MONTH(tbl_Invoices[[#This Row],[Invoice_Date]]), DAY(tbl_Invoices[[#This Row],[Invoice_Date]]))</f>
        <v>44302</v>
      </c>
      <c r="J703">
        <f>YEAR(tbl_Invoices[[#This Row],[Invoice_Date]])</f>
        <v>2021</v>
      </c>
      <c r="K703" s="1">
        <f>_xlfn.XLOOKUP(tbl_Invoices[[#This Row],[Customer_ID]], tbl_Customers[Customer_ID], tbl_Customers[Cohort_Month])</f>
        <v>44377</v>
      </c>
      <c r="L703" s="1" t="str">
        <f ca="1">_xlfn.XLOOKUP(tbl_Invoices[[#This Row],[Customer_ID]], tbl_Customers[Customer_ID], tbl_Customers[Age_Group])</f>
        <v>55+</v>
      </c>
      <c r="M703" s="1" t="str">
        <f>_xlfn.XLOOKUP(tbl_Invoices[[#This Row],[Customer_ID]], tbl_Customers[Customer_ID], tbl_Customers[Region])</f>
        <v>West</v>
      </c>
      <c r="N703" s="1" t="str" cm="1">
        <f t="array" ref="N703">_xlfn.IFS(
   _xlfn.SINGLE(tbl_Invoices[Plan_ID])="P1","Basic",
   _xlfn.SINGLE(tbl_Invoices[Plan_ID])="P2","Standard",
   _xlfn.SINGLE(tbl_Invoices[Plan_ID])="P3","Premium"
)</f>
        <v>Basic</v>
      </c>
      <c r="O703" s="2">
        <f>IF(tbl_Invoices[[#This Row],[Revenue_Type]]="Churned",0,1)</f>
        <v>1</v>
      </c>
    </row>
    <row r="704" spans="1:15" x14ac:dyDescent="0.25">
      <c r="A704" t="s">
        <v>9714</v>
      </c>
      <c r="B704" t="s">
        <v>1005</v>
      </c>
      <c r="C704" t="s">
        <v>3246</v>
      </c>
      <c r="D704" s="1">
        <v>44302</v>
      </c>
      <c r="E704">
        <v>55</v>
      </c>
      <c r="F704" t="b">
        <v>1</v>
      </c>
      <c r="G704" t="s">
        <v>4545</v>
      </c>
      <c r="H704" t="s">
        <v>2031</v>
      </c>
      <c r="I704" s="1">
        <f>DATE(YEAR(tbl_Invoices[[#This Row],[Invoice_Date]]), MONTH(tbl_Invoices[[#This Row],[Invoice_Date]]), DAY(tbl_Invoices[[#This Row],[Invoice_Date]]))</f>
        <v>44302</v>
      </c>
      <c r="J704">
        <f>YEAR(tbl_Invoices[[#This Row],[Invoice_Date]])</f>
        <v>2021</v>
      </c>
      <c r="K704" s="1">
        <f>_xlfn.XLOOKUP(tbl_Invoices[[#This Row],[Customer_ID]], tbl_Customers[Customer_ID], tbl_Customers[Cohort_Month])</f>
        <v>44742</v>
      </c>
      <c r="L704" s="1" t="str">
        <f ca="1">_xlfn.XLOOKUP(tbl_Invoices[[#This Row],[Customer_ID]], tbl_Customers[Customer_ID], tbl_Customers[Age_Group])</f>
        <v>35–44</v>
      </c>
      <c r="M704" s="1" t="str">
        <f>_xlfn.XLOOKUP(tbl_Invoices[[#This Row],[Customer_ID]], tbl_Customers[Customer_ID], tbl_Customers[Region])</f>
        <v>Midwest</v>
      </c>
      <c r="N704" s="1" t="str" cm="1">
        <f t="array" ref="N704">_xlfn.IFS(
   _xlfn.SINGLE(tbl_Invoices[Plan_ID])="P1","Basic",
   _xlfn.SINGLE(tbl_Invoices[Plan_ID])="P2","Standard",
   _xlfn.SINGLE(tbl_Invoices[Plan_ID])="P3","Premium"
)</f>
        <v>Premium</v>
      </c>
      <c r="O704" s="2">
        <f>IF(tbl_Invoices[[#This Row],[Revenue_Type]]="Churned",0,1)</f>
        <v>0</v>
      </c>
    </row>
    <row r="705" spans="1:15" x14ac:dyDescent="0.25">
      <c r="A705" t="s">
        <v>8232</v>
      </c>
      <c r="B705" t="s">
        <v>1089</v>
      </c>
      <c r="C705" t="s">
        <v>3463</v>
      </c>
      <c r="D705" s="1">
        <v>44302</v>
      </c>
      <c r="E705">
        <v>12</v>
      </c>
      <c r="F705" t="b">
        <v>1</v>
      </c>
      <c r="G705" t="s">
        <v>4540</v>
      </c>
      <c r="H705" t="s">
        <v>2027</v>
      </c>
      <c r="I705" s="1">
        <f>DATE(YEAR(tbl_Invoices[[#This Row],[Invoice_Date]]), MONTH(tbl_Invoices[[#This Row],[Invoice_Date]]), DAY(tbl_Invoices[[#This Row],[Invoice_Date]]))</f>
        <v>44302</v>
      </c>
      <c r="J705">
        <f>YEAR(tbl_Invoices[[#This Row],[Invoice_Date]])</f>
        <v>2021</v>
      </c>
      <c r="K705" s="1">
        <f>_xlfn.XLOOKUP(tbl_Invoices[[#This Row],[Customer_ID]], tbl_Customers[Customer_ID], tbl_Customers[Cohort_Month])</f>
        <v>44500</v>
      </c>
      <c r="L705" s="1" t="str">
        <f ca="1">_xlfn.XLOOKUP(tbl_Invoices[[#This Row],[Customer_ID]], tbl_Customers[Customer_ID], tbl_Customers[Age_Group])</f>
        <v>18–24</v>
      </c>
      <c r="M705" s="1" t="str">
        <f>_xlfn.XLOOKUP(tbl_Invoices[[#This Row],[Customer_ID]], tbl_Customers[Customer_ID], tbl_Customers[Region])</f>
        <v>International</v>
      </c>
      <c r="N705" s="1" t="str" cm="1">
        <f t="array" ref="N705">_xlfn.IFS(
   _xlfn.SINGLE(tbl_Invoices[Plan_ID])="P1","Basic",
   _xlfn.SINGLE(tbl_Invoices[Plan_ID])="P2","Standard",
   _xlfn.SINGLE(tbl_Invoices[Plan_ID])="P3","Premium"
)</f>
        <v>Basic</v>
      </c>
      <c r="O705" s="2">
        <f>IF(tbl_Invoices[[#This Row],[Revenue_Type]]="Churned",0,1)</f>
        <v>1</v>
      </c>
    </row>
    <row r="706" spans="1:15" x14ac:dyDescent="0.25">
      <c r="A706" t="s">
        <v>9522</v>
      </c>
      <c r="B706" t="s">
        <v>1693</v>
      </c>
      <c r="C706" t="s">
        <v>3336</v>
      </c>
      <c r="D706" s="1">
        <v>44302</v>
      </c>
      <c r="E706">
        <v>12</v>
      </c>
      <c r="F706" t="b">
        <v>1</v>
      </c>
      <c r="G706" t="s">
        <v>4547</v>
      </c>
      <c r="H706" t="s">
        <v>2027</v>
      </c>
      <c r="I706" s="1">
        <f>DATE(YEAR(tbl_Invoices[[#This Row],[Invoice_Date]]), MONTH(tbl_Invoices[[#This Row],[Invoice_Date]]), DAY(tbl_Invoices[[#This Row],[Invoice_Date]]))</f>
        <v>44302</v>
      </c>
      <c r="J706">
        <f>YEAR(tbl_Invoices[[#This Row],[Invoice_Date]])</f>
        <v>2021</v>
      </c>
      <c r="K706" s="1">
        <f>_xlfn.XLOOKUP(tbl_Invoices[[#This Row],[Customer_ID]], tbl_Customers[Customer_ID], tbl_Customers[Cohort_Month])</f>
        <v>44895</v>
      </c>
      <c r="L706" s="1" t="str">
        <f ca="1">_xlfn.XLOOKUP(tbl_Invoices[[#This Row],[Customer_ID]], tbl_Customers[Customer_ID], tbl_Customers[Age_Group])</f>
        <v>35–44</v>
      </c>
      <c r="M706" s="1" t="str">
        <f>_xlfn.XLOOKUP(tbl_Invoices[[#This Row],[Customer_ID]], tbl_Customers[Customer_ID], tbl_Customers[Region])</f>
        <v>Midwest</v>
      </c>
      <c r="N706" s="1" t="str" cm="1">
        <f t="array" ref="N706">_xlfn.IFS(
   _xlfn.SINGLE(tbl_Invoices[Plan_ID])="P1","Basic",
   _xlfn.SINGLE(tbl_Invoices[Plan_ID])="P2","Standard",
   _xlfn.SINGLE(tbl_Invoices[Plan_ID])="P3","Premium"
)</f>
        <v>Basic</v>
      </c>
      <c r="O706" s="2">
        <f>IF(tbl_Invoices[[#This Row],[Revenue_Type]]="Churned",0,1)</f>
        <v>1</v>
      </c>
    </row>
    <row r="707" spans="1:15" x14ac:dyDescent="0.25">
      <c r="A707" t="s">
        <v>8629</v>
      </c>
      <c r="B707" t="s">
        <v>1847</v>
      </c>
      <c r="C707" t="s">
        <v>3260</v>
      </c>
      <c r="D707" s="1">
        <v>44302</v>
      </c>
      <c r="E707">
        <v>12</v>
      </c>
      <c r="F707" t="b">
        <v>1</v>
      </c>
      <c r="G707" t="s">
        <v>4545</v>
      </c>
      <c r="H707" t="s">
        <v>2027</v>
      </c>
      <c r="I707" s="1">
        <f>DATE(YEAR(tbl_Invoices[[#This Row],[Invoice_Date]]), MONTH(tbl_Invoices[[#This Row],[Invoice_Date]]), DAY(tbl_Invoices[[#This Row],[Invoice_Date]]))</f>
        <v>44302</v>
      </c>
      <c r="J707">
        <f>YEAR(tbl_Invoices[[#This Row],[Invoice_Date]])</f>
        <v>2021</v>
      </c>
      <c r="K707" s="1">
        <f>_xlfn.XLOOKUP(tbl_Invoices[[#This Row],[Customer_ID]], tbl_Customers[Customer_ID], tbl_Customers[Cohort_Month])</f>
        <v>44347</v>
      </c>
      <c r="L707" s="1" t="str">
        <f ca="1">_xlfn.XLOOKUP(tbl_Invoices[[#This Row],[Customer_ID]], tbl_Customers[Customer_ID], tbl_Customers[Age_Group])</f>
        <v>55+</v>
      </c>
      <c r="M707" s="1" t="str">
        <f>_xlfn.XLOOKUP(tbl_Invoices[[#This Row],[Customer_ID]], tbl_Customers[Customer_ID], tbl_Customers[Region])</f>
        <v>East</v>
      </c>
      <c r="N707" s="1" t="str" cm="1">
        <f t="array" ref="N707">_xlfn.IFS(
   _xlfn.SINGLE(tbl_Invoices[Plan_ID])="P1","Basic",
   _xlfn.SINGLE(tbl_Invoices[Plan_ID])="P2","Standard",
   _xlfn.SINGLE(tbl_Invoices[Plan_ID])="P3","Premium"
)</f>
        <v>Basic</v>
      </c>
      <c r="O707" s="2">
        <f>IF(tbl_Invoices[[#This Row],[Revenue_Type]]="Churned",0,1)</f>
        <v>0</v>
      </c>
    </row>
    <row r="708" spans="1:15" x14ac:dyDescent="0.25">
      <c r="A708" t="s">
        <v>5087</v>
      </c>
      <c r="B708" t="s">
        <v>1899</v>
      </c>
      <c r="C708" t="s">
        <v>3702</v>
      </c>
      <c r="D708" s="1">
        <v>44302</v>
      </c>
      <c r="E708">
        <v>25</v>
      </c>
      <c r="F708" t="b">
        <v>1</v>
      </c>
      <c r="G708" t="s">
        <v>4538</v>
      </c>
      <c r="H708" t="s">
        <v>2034</v>
      </c>
      <c r="I708" s="1">
        <f>DATE(YEAR(tbl_Invoices[[#This Row],[Invoice_Date]]), MONTH(tbl_Invoices[[#This Row],[Invoice_Date]]), DAY(tbl_Invoices[[#This Row],[Invoice_Date]]))</f>
        <v>44302</v>
      </c>
      <c r="J708">
        <f>YEAR(tbl_Invoices[[#This Row],[Invoice_Date]])</f>
        <v>2021</v>
      </c>
      <c r="K708" s="1">
        <f>_xlfn.XLOOKUP(tbl_Invoices[[#This Row],[Customer_ID]], tbl_Customers[Customer_ID], tbl_Customers[Cohort_Month])</f>
        <v>44592</v>
      </c>
      <c r="L708" s="1" t="str">
        <f ca="1">_xlfn.XLOOKUP(tbl_Invoices[[#This Row],[Customer_ID]], tbl_Customers[Customer_ID], tbl_Customers[Age_Group])</f>
        <v>18–24</v>
      </c>
      <c r="M708" s="1" t="str">
        <f>_xlfn.XLOOKUP(tbl_Invoices[[#This Row],[Customer_ID]], tbl_Customers[Customer_ID], tbl_Customers[Region])</f>
        <v>International</v>
      </c>
      <c r="N708" s="1" t="str" cm="1">
        <f t="array" ref="N708">_xlfn.IFS(
   _xlfn.SINGLE(tbl_Invoices[Plan_ID])="P1","Basic",
   _xlfn.SINGLE(tbl_Invoices[Plan_ID])="P2","Standard",
   _xlfn.SINGLE(tbl_Invoices[Plan_ID])="P3","Premium"
)</f>
        <v>Standard</v>
      </c>
      <c r="O708" s="2">
        <f>IF(tbl_Invoices[[#This Row],[Revenue_Type]]="Churned",0,1)</f>
        <v>1</v>
      </c>
    </row>
    <row r="709" spans="1:15" x14ac:dyDescent="0.25">
      <c r="A709" t="s">
        <v>9802</v>
      </c>
      <c r="B709" t="s">
        <v>1976</v>
      </c>
      <c r="C709" t="s">
        <v>2666</v>
      </c>
      <c r="D709" s="1">
        <v>44302</v>
      </c>
      <c r="E709">
        <v>55</v>
      </c>
      <c r="F709" t="b">
        <v>1</v>
      </c>
      <c r="G709" t="s">
        <v>4545</v>
      </c>
      <c r="H709" t="s">
        <v>2031</v>
      </c>
      <c r="I709" s="1">
        <f>DATE(YEAR(tbl_Invoices[[#This Row],[Invoice_Date]]), MONTH(tbl_Invoices[[#This Row],[Invoice_Date]]), DAY(tbl_Invoices[[#This Row],[Invoice_Date]]))</f>
        <v>44302</v>
      </c>
      <c r="J709">
        <f>YEAR(tbl_Invoices[[#This Row],[Invoice_Date]])</f>
        <v>2021</v>
      </c>
      <c r="K709" s="1">
        <f>_xlfn.XLOOKUP(tbl_Invoices[[#This Row],[Customer_ID]], tbl_Customers[Customer_ID], tbl_Customers[Cohort_Month])</f>
        <v>44439</v>
      </c>
      <c r="L709" s="1" t="str">
        <f ca="1">_xlfn.XLOOKUP(tbl_Invoices[[#This Row],[Customer_ID]], tbl_Customers[Customer_ID], tbl_Customers[Age_Group])</f>
        <v>45–54</v>
      </c>
      <c r="M709" s="1" t="str">
        <f>_xlfn.XLOOKUP(tbl_Invoices[[#This Row],[Customer_ID]], tbl_Customers[Customer_ID], tbl_Customers[Region])</f>
        <v>Midwest</v>
      </c>
      <c r="N709" s="1" t="str" cm="1">
        <f t="array" ref="N709">_xlfn.IFS(
   _xlfn.SINGLE(tbl_Invoices[Plan_ID])="P1","Basic",
   _xlfn.SINGLE(tbl_Invoices[Plan_ID])="P2","Standard",
   _xlfn.SINGLE(tbl_Invoices[Plan_ID])="P3","Premium"
)</f>
        <v>Premium</v>
      </c>
      <c r="O709" s="2">
        <f>IF(tbl_Invoices[[#This Row],[Revenue_Type]]="Churned",0,1)</f>
        <v>0</v>
      </c>
    </row>
    <row r="710" spans="1:15" x14ac:dyDescent="0.25">
      <c r="A710" t="s">
        <v>9350</v>
      </c>
      <c r="B710" t="s">
        <v>482</v>
      </c>
      <c r="C710" t="s">
        <v>4448</v>
      </c>
      <c r="D710" s="1">
        <v>44303</v>
      </c>
      <c r="E710">
        <v>25</v>
      </c>
      <c r="F710" t="b">
        <v>1</v>
      </c>
      <c r="G710" t="s">
        <v>4547</v>
      </c>
      <c r="H710" t="s">
        <v>2034</v>
      </c>
      <c r="I710" s="1">
        <f>DATE(YEAR(tbl_Invoices[[#This Row],[Invoice_Date]]), MONTH(tbl_Invoices[[#This Row],[Invoice_Date]]), DAY(tbl_Invoices[[#This Row],[Invoice_Date]]))</f>
        <v>44303</v>
      </c>
      <c r="J710">
        <f>YEAR(tbl_Invoices[[#This Row],[Invoice_Date]])</f>
        <v>2021</v>
      </c>
      <c r="K710" s="1">
        <f>_xlfn.XLOOKUP(tbl_Invoices[[#This Row],[Customer_ID]], tbl_Customers[Customer_ID], tbl_Customers[Cohort_Month])</f>
        <v>44469</v>
      </c>
      <c r="L710" s="1" t="str">
        <f ca="1">_xlfn.XLOOKUP(tbl_Invoices[[#This Row],[Customer_ID]], tbl_Customers[Customer_ID], tbl_Customers[Age_Group])</f>
        <v>35–44</v>
      </c>
      <c r="M710" s="1" t="str">
        <f>_xlfn.XLOOKUP(tbl_Invoices[[#This Row],[Customer_ID]], tbl_Customers[Customer_ID], tbl_Customers[Region])</f>
        <v>Midwest</v>
      </c>
      <c r="N710" s="1" t="str" cm="1">
        <f t="array" ref="N710">_xlfn.IFS(
   _xlfn.SINGLE(tbl_Invoices[Plan_ID])="P1","Basic",
   _xlfn.SINGLE(tbl_Invoices[Plan_ID])="P2","Standard",
   _xlfn.SINGLE(tbl_Invoices[Plan_ID])="P3","Premium"
)</f>
        <v>Standard</v>
      </c>
      <c r="O710" s="2">
        <f>IF(tbl_Invoices[[#This Row],[Revenue_Type]]="Churned",0,1)</f>
        <v>1</v>
      </c>
    </row>
    <row r="711" spans="1:15" x14ac:dyDescent="0.25">
      <c r="A711" t="s">
        <v>5233</v>
      </c>
      <c r="B711" t="s">
        <v>849</v>
      </c>
      <c r="C711" t="s">
        <v>3030</v>
      </c>
      <c r="D711" s="1">
        <v>44303</v>
      </c>
      <c r="E711">
        <v>25</v>
      </c>
      <c r="F711" t="b">
        <v>1</v>
      </c>
      <c r="G711" t="s">
        <v>4549</v>
      </c>
      <c r="H711" t="s">
        <v>2034</v>
      </c>
      <c r="I711" s="1">
        <f>DATE(YEAR(tbl_Invoices[[#This Row],[Invoice_Date]]), MONTH(tbl_Invoices[[#This Row],[Invoice_Date]]), DAY(tbl_Invoices[[#This Row],[Invoice_Date]]))</f>
        <v>44303</v>
      </c>
      <c r="J711">
        <f>YEAR(tbl_Invoices[[#This Row],[Invoice_Date]])</f>
        <v>2021</v>
      </c>
      <c r="K711" s="1">
        <f>_xlfn.XLOOKUP(tbl_Invoices[[#This Row],[Customer_ID]], tbl_Customers[Customer_ID], tbl_Customers[Cohort_Month])</f>
        <v>44286</v>
      </c>
      <c r="L711" s="1" t="str">
        <f ca="1">_xlfn.XLOOKUP(tbl_Invoices[[#This Row],[Customer_ID]], tbl_Customers[Customer_ID], tbl_Customers[Age_Group])</f>
        <v>55+</v>
      </c>
      <c r="M711" s="1" t="str">
        <f>_xlfn.XLOOKUP(tbl_Invoices[[#This Row],[Customer_ID]], tbl_Customers[Customer_ID], tbl_Customers[Region])</f>
        <v>Midwest</v>
      </c>
      <c r="N711" s="1" t="str" cm="1">
        <f t="array" ref="N711">_xlfn.IFS(
   _xlfn.SINGLE(tbl_Invoices[Plan_ID])="P1","Basic",
   _xlfn.SINGLE(tbl_Invoices[Plan_ID])="P2","Standard",
   _xlfn.SINGLE(tbl_Invoices[Plan_ID])="P3","Premium"
)</f>
        <v>Standard</v>
      </c>
      <c r="O711" s="2">
        <f>IF(tbl_Invoices[[#This Row],[Revenue_Type]]="Churned",0,1)</f>
        <v>1</v>
      </c>
    </row>
    <row r="712" spans="1:15" x14ac:dyDescent="0.25">
      <c r="A712" t="s">
        <v>9356</v>
      </c>
      <c r="B712" t="s">
        <v>1044</v>
      </c>
      <c r="C712" t="s">
        <v>4197</v>
      </c>
      <c r="D712" s="1">
        <v>44303</v>
      </c>
      <c r="E712">
        <v>25</v>
      </c>
      <c r="F712" t="b">
        <v>1</v>
      </c>
      <c r="G712" t="s">
        <v>4549</v>
      </c>
      <c r="H712" t="s">
        <v>2034</v>
      </c>
      <c r="I712" s="1">
        <f>DATE(YEAR(tbl_Invoices[[#This Row],[Invoice_Date]]), MONTH(tbl_Invoices[[#This Row],[Invoice_Date]]), DAY(tbl_Invoices[[#This Row],[Invoice_Date]]))</f>
        <v>44303</v>
      </c>
      <c r="J712">
        <f>YEAR(tbl_Invoices[[#This Row],[Invoice_Date]])</f>
        <v>2021</v>
      </c>
      <c r="K712" s="1">
        <f>_xlfn.XLOOKUP(tbl_Invoices[[#This Row],[Customer_ID]], tbl_Customers[Customer_ID], tbl_Customers[Cohort_Month])</f>
        <v>44681</v>
      </c>
      <c r="L712" s="1" t="str">
        <f ca="1">_xlfn.XLOOKUP(tbl_Invoices[[#This Row],[Customer_ID]], tbl_Customers[Customer_ID], tbl_Customers[Age_Group])</f>
        <v>45–54</v>
      </c>
      <c r="M712" s="1" t="str">
        <f>_xlfn.XLOOKUP(tbl_Invoices[[#This Row],[Customer_ID]], tbl_Customers[Customer_ID], tbl_Customers[Region])</f>
        <v>South</v>
      </c>
      <c r="N712" s="1" t="str" cm="1">
        <f t="array" ref="N712">_xlfn.IFS(
   _xlfn.SINGLE(tbl_Invoices[Plan_ID])="P1","Basic",
   _xlfn.SINGLE(tbl_Invoices[Plan_ID])="P2","Standard",
   _xlfn.SINGLE(tbl_Invoices[Plan_ID])="P3","Premium"
)</f>
        <v>Standard</v>
      </c>
      <c r="O712" s="2">
        <f>IF(tbl_Invoices[[#This Row],[Revenue_Type]]="Churned",0,1)</f>
        <v>1</v>
      </c>
    </row>
    <row r="713" spans="1:15" x14ac:dyDescent="0.25">
      <c r="A713" t="s">
        <v>6572</v>
      </c>
      <c r="B713" t="s">
        <v>1055</v>
      </c>
      <c r="C713" t="s">
        <v>4161</v>
      </c>
      <c r="D713" s="1">
        <v>44303</v>
      </c>
      <c r="E713">
        <v>12</v>
      </c>
      <c r="F713" t="b">
        <v>1</v>
      </c>
      <c r="G713" t="s">
        <v>4547</v>
      </c>
      <c r="H713" t="s">
        <v>2027</v>
      </c>
      <c r="I713" s="1">
        <f>DATE(YEAR(tbl_Invoices[[#This Row],[Invoice_Date]]), MONTH(tbl_Invoices[[#This Row],[Invoice_Date]]), DAY(tbl_Invoices[[#This Row],[Invoice_Date]]))</f>
        <v>44303</v>
      </c>
      <c r="J713">
        <f>YEAR(tbl_Invoices[[#This Row],[Invoice_Date]])</f>
        <v>2021</v>
      </c>
      <c r="K713" s="1">
        <f>_xlfn.XLOOKUP(tbl_Invoices[[#This Row],[Customer_ID]], tbl_Customers[Customer_ID], tbl_Customers[Cohort_Month])</f>
        <v>45077</v>
      </c>
      <c r="L713" s="1" t="str">
        <f ca="1">_xlfn.XLOOKUP(tbl_Invoices[[#This Row],[Customer_ID]], tbl_Customers[Customer_ID], tbl_Customers[Age_Group])</f>
        <v>25–34</v>
      </c>
      <c r="M713" s="1" t="str">
        <f>_xlfn.XLOOKUP(tbl_Invoices[[#This Row],[Customer_ID]], tbl_Customers[Customer_ID], tbl_Customers[Region])</f>
        <v>West</v>
      </c>
      <c r="N713" s="1" t="str" cm="1">
        <f t="array" ref="N713">_xlfn.IFS(
   _xlfn.SINGLE(tbl_Invoices[Plan_ID])="P1","Basic",
   _xlfn.SINGLE(tbl_Invoices[Plan_ID])="P2","Standard",
   _xlfn.SINGLE(tbl_Invoices[Plan_ID])="P3","Premium"
)</f>
        <v>Basic</v>
      </c>
      <c r="O713" s="2">
        <f>IF(tbl_Invoices[[#This Row],[Revenue_Type]]="Churned",0,1)</f>
        <v>1</v>
      </c>
    </row>
    <row r="714" spans="1:15" x14ac:dyDescent="0.25">
      <c r="A714" t="s">
        <v>10413</v>
      </c>
      <c r="B714" t="s">
        <v>1461</v>
      </c>
      <c r="C714" t="s">
        <v>2097</v>
      </c>
      <c r="D714" s="1">
        <v>44303</v>
      </c>
      <c r="E714">
        <v>12</v>
      </c>
      <c r="F714" t="b">
        <v>1</v>
      </c>
      <c r="G714" t="s">
        <v>4545</v>
      </c>
      <c r="H714" t="s">
        <v>2027</v>
      </c>
      <c r="I714" s="1">
        <f>DATE(YEAR(tbl_Invoices[[#This Row],[Invoice_Date]]), MONTH(tbl_Invoices[[#This Row],[Invoice_Date]]), DAY(tbl_Invoices[[#This Row],[Invoice_Date]]))</f>
        <v>44303</v>
      </c>
      <c r="J714">
        <f>YEAR(tbl_Invoices[[#This Row],[Invoice_Date]])</f>
        <v>2021</v>
      </c>
      <c r="K714" s="1">
        <f>_xlfn.XLOOKUP(tbl_Invoices[[#This Row],[Customer_ID]], tbl_Customers[Customer_ID], tbl_Customers[Cohort_Month])</f>
        <v>45077</v>
      </c>
      <c r="L714" s="1" t="str">
        <f ca="1">_xlfn.XLOOKUP(tbl_Invoices[[#This Row],[Customer_ID]], tbl_Customers[Customer_ID], tbl_Customers[Age_Group])</f>
        <v>55+</v>
      </c>
      <c r="M714" s="1" t="str">
        <f>_xlfn.XLOOKUP(tbl_Invoices[[#This Row],[Customer_ID]], tbl_Customers[Customer_ID], tbl_Customers[Region])</f>
        <v>South</v>
      </c>
      <c r="N714" s="1" t="str" cm="1">
        <f t="array" ref="N714">_xlfn.IFS(
   _xlfn.SINGLE(tbl_Invoices[Plan_ID])="P1","Basic",
   _xlfn.SINGLE(tbl_Invoices[Plan_ID])="P2","Standard",
   _xlfn.SINGLE(tbl_Invoices[Plan_ID])="P3","Premium"
)</f>
        <v>Basic</v>
      </c>
      <c r="O714" s="2">
        <f>IF(tbl_Invoices[[#This Row],[Revenue_Type]]="Churned",0,1)</f>
        <v>0</v>
      </c>
    </row>
    <row r="715" spans="1:15" x14ac:dyDescent="0.25">
      <c r="A715" t="s">
        <v>8920</v>
      </c>
      <c r="B715" t="s">
        <v>1631</v>
      </c>
      <c r="C715" t="s">
        <v>2796</v>
      </c>
      <c r="D715" s="1">
        <v>44303</v>
      </c>
      <c r="E715">
        <v>55</v>
      </c>
      <c r="F715" t="b">
        <v>1</v>
      </c>
      <c r="G715" t="s">
        <v>4538</v>
      </c>
      <c r="H715" t="s">
        <v>2031</v>
      </c>
      <c r="I715" s="1">
        <f>DATE(YEAR(tbl_Invoices[[#This Row],[Invoice_Date]]), MONTH(tbl_Invoices[[#This Row],[Invoice_Date]]), DAY(tbl_Invoices[[#This Row],[Invoice_Date]]))</f>
        <v>44303</v>
      </c>
      <c r="J715">
        <f>YEAR(tbl_Invoices[[#This Row],[Invoice_Date]])</f>
        <v>2021</v>
      </c>
      <c r="K715" s="1">
        <f>_xlfn.XLOOKUP(tbl_Invoices[[#This Row],[Customer_ID]], tbl_Customers[Customer_ID], tbl_Customers[Cohort_Month])</f>
        <v>44834</v>
      </c>
      <c r="L715" s="1" t="str">
        <f ca="1">_xlfn.XLOOKUP(tbl_Invoices[[#This Row],[Customer_ID]], tbl_Customers[Customer_ID], tbl_Customers[Age_Group])</f>
        <v>35–44</v>
      </c>
      <c r="M715" s="1" t="str">
        <f>_xlfn.XLOOKUP(tbl_Invoices[[#This Row],[Customer_ID]], tbl_Customers[Customer_ID], tbl_Customers[Region])</f>
        <v>Midwest</v>
      </c>
      <c r="N715" s="1" t="str" cm="1">
        <f t="array" ref="N715">_xlfn.IFS(
   _xlfn.SINGLE(tbl_Invoices[Plan_ID])="P1","Basic",
   _xlfn.SINGLE(tbl_Invoices[Plan_ID])="P2","Standard",
   _xlfn.SINGLE(tbl_Invoices[Plan_ID])="P3","Premium"
)</f>
        <v>Premium</v>
      </c>
      <c r="O715" s="2">
        <f>IF(tbl_Invoices[[#This Row],[Revenue_Type]]="Churned",0,1)</f>
        <v>1</v>
      </c>
    </row>
    <row r="716" spans="1:15" x14ac:dyDescent="0.25">
      <c r="A716" t="s">
        <v>8688</v>
      </c>
      <c r="B716" t="s">
        <v>1798</v>
      </c>
      <c r="C716" t="s">
        <v>3634</v>
      </c>
      <c r="D716" s="1">
        <v>44303</v>
      </c>
      <c r="E716">
        <v>12</v>
      </c>
      <c r="F716" t="b">
        <v>1</v>
      </c>
      <c r="G716" t="s">
        <v>4545</v>
      </c>
      <c r="H716" t="s">
        <v>2027</v>
      </c>
      <c r="I716" s="1">
        <f>DATE(YEAR(tbl_Invoices[[#This Row],[Invoice_Date]]), MONTH(tbl_Invoices[[#This Row],[Invoice_Date]]), DAY(tbl_Invoices[[#This Row],[Invoice_Date]]))</f>
        <v>44303</v>
      </c>
      <c r="J716">
        <f>YEAR(tbl_Invoices[[#This Row],[Invoice_Date]])</f>
        <v>2021</v>
      </c>
      <c r="K716" s="1">
        <f>_xlfn.XLOOKUP(tbl_Invoices[[#This Row],[Customer_ID]], tbl_Customers[Customer_ID], tbl_Customers[Cohort_Month])</f>
        <v>44227</v>
      </c>
      <c r="L716" s="1" t="str">
        <f ca="1">_xlfn.XLOOKUP(tbl_Invoices[[#This Row],[Customer_ID]], tbl_Customers[Customer_ID], tbl_Customers[Age_Group])</f>
        <v>25–34</v>
      </c>
      <c r="M716" s="1" t="str">
        <f>_xlfn.XLOOKUP(tbl_Invoices[[#This Row],[Customer_ID]], tbl_Customers[Customer_ID], tbl_Customers[Region])</f>
        <v>Midwest</v>
      </c>
      <c r="N716" s="1" t="str" cm="1">
        <f t="array" ref="N716">_xlfn.IFS(
   _xlfn.SINGLE(tbl_Invoices[Plan_ID])="P1","Basic",
   _xlfn.SINGLE(tbl_Invoices[Plan_ID])="P2","Standard",
   _xlfn.SINGLE(tbl_Invoices[Plan_ID])="P3","Premium"
)</f>
        <v>Basic</v>
      </c>
      <c r="O716" s="2">
        <f>IF(tbl_Invoices[[#This Row],[Revenue_Type]]="Churned",0,1)</f>
        <v>0</v>
      </c>
    </row>
    <row r="717" spans="1:15" x14ac:dyDescent="0.25">
      <c r="A717" t="s">
        <v>7895</v>
      </c>
      <c r="B717" t="s">
        <v>862</v>
      </c>
      <c r="C717" t="s">
        <v>2157</v>
      </c>
      <c r="D717" s="1">
        <v>44304</v>
      </c>
      <c r="E717">
        <v>55</v>
      </c>
      <c r="F717" t="b">
        <v>1</v>
      </c>
      <c r="G717" t="s">
        <v>4540</v>
      </c>
      <c r="H717" t="s">
        <v>2031</v>
      </c>
      <c r="I717" s="1">
        <f>DATE(YEAR(tbl_Invoices[[#This Row],[Invoice_Date]]), MONTH(tbl_Invoices[[#This Row],[Invoice_Date]]), DAY(tbl_Invoices[[#This Row],[Invoice_Date]]))</f>
        <v>44304</v>
      </c>
      <c r="J717">
        <f>YEAR(tbl_Invoices[[#This Row],[Invoice_Date]])</f>
        <v>2021</v>
      </c>
      <c r="K717" s="1">
        <f>_xlfn.XLOOKUP(tbl_Invoices[[#This Row],[Customer_ID]], tbl_Customers[Customer_ID], tbl_Customers[Cohort_Month])</f>
        <v>44712</v>
      </c>
      <c r="L717" s="1" t="str">
        <f ca="1">_xlfn.XLOOKUP(tbl_Invoices[[#This Row],[Customer_ID]], tbl_Customers[Customer_ID], tbl_Customers[Age_Group])</f>
        <v>55+</v>
      </c>
      <c r="M717" s="1" t="str">
        <f>_xlfn.XLOOKUP(tbl_Invoices[[#This Row],[Customer_ID]], tbl_Customers[Customer_ID], tbl_Customers[Region])</f>
        <v>East</v>
      </c>
      <c r="N717" s="1" t="str" cm="1">
        <f t="array" ref="N717">_xlfn.IFS(
   _xlfn.SINGLE(tbl_Invoices[Plan_ID])="P1","Basic",
   _xlfn.SINGLE(tbl_Invoices[Plan_ID])="P2","Standard",
   _xlfn.SINGLE(tbl_Invoices[Plan_ID])="P3","Premium"
)</f>
        <v>Premium</v>
      </c>
      <c r="O717" s="2">
        <f>IF(tbl_Invoices[[#This Row],[Revenue_Type]]="Churned",0,1)</f>
        <v>1</v>
      </c>
    </row>
    <row r="718" spans="1:15" x14ac:dyDescent="0.25">
      <c r="A718" t="s">
        <v>5253</v>
      </c>
      <c r="B718" t="s">
        <v>953</v>
      </c>
      <c r="C718" t="s">
        <v>2069</v>
      </c>
      <c r="D718" s="1">
        <v>44304</v>
      </c>
      <c r="E718">
        <v>12</v>
      </c>
      <c r="F718" t="b">
        <v>1</v>
      </c>
      <c r="G718" t="s">
        <v>4547</v>
      </c>
      <c r="H718" t="s">
        <v>2027</v>
      </c>
      <c r="I718" s="1">
        <f>DATE(YEAR(tbl_Invoices[[#This Row],[Invoice_Date]]), MONTH(tbl_Invoices[[#This Row],[Invoice_Date]]), DAY(tbl_Invoices[[#This Row],[Invoice_Date]]))</f>
        <v>44304</v>
      </c>
      <c r="J718">
        <f>YEAR(tbl_Invoices[[#This Row],[Invoice_Date]])</f>
        <v>2021</v>
      </c>
      <c r="K718" s="1">
        <f>_xlfn.XLOOKUP(tbl_Invoices[[#This Row],[Customer_ID]], tbl_Customers[Customer_ID], tbl_Customers[Cohort_Month])</f>
        <v>44804</v>
      </c>
      <c r="L718" s="1" t="str">
        <f ca="1">_xlfn.XLOOKUP(tbl_Invoices[[#This Row],[Customer_ID]], tbl_Customers[Customer_ID], tbl_Customers[Age_Group])</f>
        <v>25–34</v>
      </c>
      <c r="M718" s="1" t="str">
        <f>_xlfn.XLOOKUP(tbl_Invoices[[#This Row],[Customer_ID]], tbl_Customers[Customer_ID], tbl_Customers[Region])</f>
        <v>West</v>
      </c>
      <c r="N718" s="1" t="str" cm="1">
        <f t="array" ref="N718">_xlfn.IFS(
   _xlfn.SINGLE(tbl_Invoices[Plan_ID])="P1","Basic",
   _xlfn.SINGLE(tbl_Invoices[Plan_ID])="P2","Standard",
   _xlfn.SINGLE(tbl_Invoices[Plan_ID])="P3","Premium"
)</f>
        <v>Basic</v>
      </c>
      <c r="O718" s="2">
        <f>IF(tbl_Invoices[[#This Row],[Revenue_Type]]="Churned",0,1)</f>
        <v>1</v>
      </c>
    </row>
    <row r="719" spans="1:15" x14ac:dyDescent="0.25">
      <c r="A719" t="s">
        <v>5474</v>
      </c>
      <c r="B719" t="s">
        <v>984</v>
      </c>
      <c r="C719" t="s">
        <v>2986</v>
      </c>
      <c r="D719" s="1">
        <v>44304</v>
      </c>
      <c r="E719">
        <v>12</v>
      </c>
      <c r="F719" t="b">
        <v>1</v>
      </c>
      <c r="G719" t="s">
        <v>4547</v>
      </c>
      <c r="H719" t="s">
        <v>2027</v>
      </c>
      <c r="I719" s="1">
        <f>DATE(YEAR(tbl_Invoices[[#This Row],[Invoice_Date]]), MONTH(tbl_Invoices[[#This Row],[Invoice_Date]]), DAY(tbl_Invoices[[#This Row],[Invoice_Date]]))</f>
        <v>44304</v>
      </c>
      <c r="J719">
        <f>YEAR(tbl_Invoices[[#This Row],[Invoice_Date]])</f>
        <v>2021</v>
      </c>
      <c r="K719" s="1">
        <f>_xlfn.XLOOKUP(tbl_Invoices[[#This Row],[Customer_ID]], tbl_Customers[Customer_ID], tbl_Customers[Cohort_Month])</f>
        <v>44865</v>
      </c>
      <c r="L719" s="1" t="str">
        <f ca="1">_xlfn.XLOOKUP(tbl_Invoices[[#This Row],[Customer_ID]], tbl_Customers[Customer_ID], tbl_Customers[Age_Group])</f>
        <v>55+</v>
      </c>
      <c r="M719" s="1" t="str">
        <f>_xlfn.XLOOKUP(tbl_Invoices[[#This Row],[Customer_ID]], tbl_Customers[Customer_ID], tbl_Customers[Region])</f>
        <v>East</v>
      </c>
      <c r="N719" s="1" t="str" cm="1">
        <f t="array" ref="N719">_xlfn.IFS(
   _xlfn.SINGLE(tbl_Invoices[Plan_ID])="P1","Basic",
   _xlfn.SINGLE(tbl_Invoices[Plan_ID])="P2","Standard",
   _xlfn.SINGLE(tbl_Invoices[Plan_ID])="P3","Premium"
)</f>
        <v>Basic</v>
      </c>
      <c r="O719" s="2">
        <f>IF(tbl_Invoices[[#This Row],[Revenue_Type]]="Churned",0,1)</f>
        <v>1</v>
      </c>
    </row>
    <row r="720" spans="1:15" x14ac:dyDescent="0.25">
      <c r="A720" t="s">
        <v>9121</v>
      </c>
      <c r="B720" t="s">
        <v>1032</v>
      </c>
      <c r="C720" t="s">
        <v>2656</v>
      </c>
      <c r="D720" s="1">
        <v>44304</v>
      </c>
      <c r="E720">
        <v>25</v>
      </c>
      <c r="F720" t="b">
        <v>1</v>
      </c>
      <c r="G720" t="s">
        <v>4545</v>
      </c>
      <c r="H720" t="s">
        <v>2034</v>
      </c>
      <c r="I720" s="1">
        <f>DATE(YEAR(tbl_Invoices[[#This Row],[Invoice_Date]]), MONTH(tbl_Invoices[[#This Row],[Invoice_Date]]), DAY(tbl_Invoices[[#This Row],[Invoice_Date]]))</f>
        <v>44304</v>
      </c>
      <c r="J720">
        <f>YEAR(tbl_Invoices[[#This Row],[Invoice_Date]])</f>
        <v>2021</v>
      </c>
      <c r="K720" s="1">
        <f>_xlfn.XLOOKUP(tbl_Invoices[[#This Row],[Customer_ID]], tbl_Customers[Customer_ID], tbl_Customers[Cohort_Month])</f>
        <v>44681</v>
      </c>
      <c r="L720" s="1" t="str">
        <f ca="1">_xlfn.XLOOKUP(tbl_Invoices[[#This Row],[Customer_ID]], tbl_Customers[Customer_ID], tbl_Customers[Age_Group])</f>
        <v>45–54</v>
      </c>
      <c r="M720" s="1" t="str">
        <f>_xlfn.XLOOKUP(tbl_Invoices[[#This Row],[Customer_ID]], tbl_Customers[Customer_ID], tbl_Customers[Region])</f>
        <v>South</v>
      </c>
      <c r="N720" s="1" t="str" cm="1">
        <f t="array" ref="N720">_xlfn.IFS(
   _xlfn.SINGLE(tbl_Invoices[Plan_ID])="P1","Basic",
   _xlfn.SINGLE(tbl_Invoices[Plan_ID])="P2","Standard",
   _xlfn.SINGLE(tbl_Invoices[Plan_ID])="P3","Premium"
)</f>
        <v>Standard</v>
      </c>
      <c r="O720" s="2">
        <f>IF(tbl_Invoices[[#This Row],[Revenue_Type]]="Churned",0,1)</f>
        <v>0</v>
      </c>
    </row>
    <row r="721" spans="1:15" x14ac:dyDescent="0.25">
      <c r="A721" t="s">
        <v>9809</v>
      </c>
      <c r="B721" t="s">
        <v>1148</v>
      </c>
      <c r="C721" t="s">
        <v>3293</v>
      </c>
      <c r="D721" s="1">
        <v>44304</v>
      </c>
      <c r="E721">
        <v>12</v>
      </c>
      <c r="F721" t="b">
        <v>1</v>
      </c>
      <c r="G721" t="s">
        <v>4545</v>
      </c>
      <c r="H721" t="s">
        <v>2027</v>
      </c>
      <c r="I721" s="1">
        <f>DATE(YEAR(tbl_Invoices[[#This Row],[Invoice_Date]]), MONTH(tbl_Invoices[[#This Row],[Invoice_Date]]), DAY(tbl_Invoices[[#This Row],[Invoice_Date]]))</f>
        <v>44304</v>
      </c>
      <c r="J721">
        <f>YEAR(tbl_Invoices[[#This Row],[Invoice_Date]])</f>
        <v>2021</v>
      </c>
      <c r="K721" s="1">
        <f>_xlfn.XLOOKUP(tbl_Invoices[[#This Row],[Customer_ID]], tbl_Customers[Customer_ID], tbl_Customers[Cohort_Month])</f>
        <v>44255</v>
      </c>
      <c r="L721" s="1" t="str">
        <f ca="1">_xlfn.XLOOKUP(tbl_Invoices[[#This Row],[Customer_ID]], tbl_Customers[Customer_ID], tbl_Customers[Age_Group])</f>
        <v>55+</v>
      </c>
      <c r="M721" s="1" t="str">
        <f>_xlfn.XLOOKUP(tbl_Invoices[[#This Row],[Customer_ID]], tbl_Customers[Customer_ID], tbl_Customers[Region])</f>
        <v>South</v>
      </c>
      <c r="N721" s="1" t="str" cm="1">
        <f t="array" ref="N721">_xlfn.IFS(
   _xlfn.SINGLE(tbl_Invoices[Plan_ID])="P1","Basic",
   _xlfn.SINGLE(tbl_Invoices[Plan_ID])="P2","Standard",
   _xlfn.SINGLE(tbl_Invoices[Plan_ID])="P3","Premium"
)</f>
        <v>Basic</v>
      </c>
      <c r="O721" s="2">
        <f>IF(tbl_Invoices[[#This Row],[Revenue_Type]]="Churned",0,1)</f>
        <v>0</v>
      </c>
    </row>
    <row r="722" spans="1:15" x14ac:dyDescent="0.25">
      <c r="A722" t="s">
        <v>6707</v>
      </c>
      <c r="B722" t="s">
        <v>1622</v>
      </c>
      <c r="C722" t="s">
        <v>4081</v>
      </c>
      <c r="D722" s="1">
        <v>44304</v>
      </c>
      <c r="E722">
        <v>25</v>
      </c>
      <c r="F722" t="b">
        <v>1</v>
      </c>
      <c r="G722" t="s">
        <v>4540</v>
      </c>
      <c r="H722" t="s">
        <v>2034</v>
      </c>
      <c r="I722" s="1">
        <f>DATE(YEAR(tbl_Invoices[[#This Row],[Invoice_Date]]), MONTH(tbl_Invoices[[#This Row],[Invoice_Date]]), DAY(tbl_Invoices[[#This Row],[Invoice_Date]]))</f>
        <v>44304</v>
      </c>
      <c r="J722">
        <f>YEAR(tbl_Invoices[[#This Row],[Invoice_Date]])</f>
        <v>2021</v>
      </c>
      <c r="K722" s="1">
        <f>_xlfn.XLOOKUP(tbl_Invoices[[#This Row],[Customer_ID]], tbl_Customers[Customer_ID], tbl_Customers[Cohort_Month])</f>
        <v>44255</v>
      </c>
      <c r="L722" s="1" t="str">
        <f ca="1">_xlfn.XLOOKUP(tbl_Invoices[[#This Row],[Customer_ID]], tbl_Customers[Customer_ID], tbl_Customers[Age_Group])</f>
        <v>25–34</v>
      </c>
      <c r="M722" s="1" t="str">
        <f>_xlfn.XLOOKUP(tbl_Invoices[[#This Row],[Customer_ID]], tbl_Customers[Customer_ID], tbl_Customers[Region])</f>
        <v>East</v>
      </c>
      <c r="N722" s="1" t="str" cm="1">
        <f t="array" ref="N722">_xlfn.IFS(
   _xlfn.SINGLE(tbl_Invoices[Plan_ID])="P1","Basic",
   _xlfn.SINGLE(tbl_Invoices[Plan_ID])="P2","Standard",
   _xlfn.SINGLE(tbl_Invoices[Plan_ID])="P3","Premium"
)</f>
        <v>Standard</v>
      </c>
      <c r="O722" s="2">
        <f>IF(tbl_Invoices[[#This Row],[Revenue_Type]]="Churned",0,1)</f>
        <v>1</v>
      </c>
    </row>
    <row r="723" spans="1:15" x14ac:dyDescent="0.25">
      <c r="A723" t="s">
        <v>6205</v>
      </c>
      <c r="B723" t="s">
        <v>1785</v>
      </c>
      <c r="C723" t="s">
        <v>3959</v>
      </c>
      <c r="D723" s="1">
        <v>44304</v>
      </c>
      <c r="E723">
        <v>25</v>
      </c>
      <c r="F723" t="b">
        <v>1</v>
      </c>
      <c r="G723" t="s">
        <v>4538</v>
      </c>
      <c r="H723" t="s">
        <v>2034</v>
      </c>
      <c r="I723" s="1">
        <f>DATE(YEAR(tbl_Invoices[[#This Row],[Invoice_Date]]), MONTH(tbl_Invoices[[#This Row],[Invoice_Date]]), DAY(tbl_Invoices[[#This Row],[Invoice_Date]]))</f>
        <v>44304</v>
      </c>
      <c r="J723">
        <f>YEAR(tbl_Invoices[[#This Row],[Invoice_Date]])</f>
        <v>2021</v>
      </c>
      <c r="K723" s="1">
        <f>_xlfn.XLOOKUP(tbl_Invoices[[#This Row],[Customer_ID]], tbl_Customers[Customer_ID], tbl_Customers[Cohort_Month])</f>
        <v>44620</v>
      </c>
      <c r="L723" s="1" t="str">
        <f ca="1">_xlfn.XLOOKUP(tbl_Invoices[[#This Row],[Customer_ID]], tbl_Customers[Customer_ID], tbl_Customers[Age_Group])</f>
        <v>25–34</v>
      </c>
      <c r="M723" s="1" t="str">
        <f>_xlfn.XLOOKUP(tbl_Invoices[[#This Row],[Customer_ID]], tbl_Customers[Customer_ID], tbl_Customers[Region])</f>
        <v>Midwest</v>
      </c>
      <c r="N723" s="1" t="str" cm="1">
        <f t="array" ref="N723">_xlfn.IFS(
   _xlfn.SINGLE(tbl_Invoices[Plan_ID])="P1","Basic",
   _xlfn.SINGLE(tbl_Invoices[Plan_ID])="P2","Standard",
   _xlfn.SINGLE(tbl_Invoices[Plan_ID])="P3","Premium"
)</f>
        <v>Standard</v>
      </c>
      <c r="O723" s="2">
        <f>IF(tbl_Invoices[[#This Row],[Revenue_Type]]="Churned",0,1)</f>
        <v>1</v>
      </c>
    </row>
    <row r="724" spans="1:15" x14ac:dyDescent="0.25">
      <c r="A724" t="s">
        <v>9904</v>
      </c>
      <c r="B724" t="s">
        <v>1922</v>
      </c>
      <c r="C724" t="s">
        <v>3435</v>
      </c>
      <c r="D724" s="1">
        <v>44304</v>
      </c>
      <c r="E724">
        <v>12</v>
      </c>
      <c r="F724" t="b">
        <v>1</v>
      </c>
      <c r="G724" t="s">
        <v>4540</v>
      </c>
      <c r="H724" t="s">
        <v>2027</v>
      </c>
      <c r="I724" s="1">
        <f>DATE(YEAR(tbl_Invoices[[#This Row],[Invoice_Date]]), MONTH(tbl_Invoices[[#This Row],[Invoice_Date]]), DAY(tbl_Invoices[[#This Row],[Invoice_Date]]))</f>
        <v>44304</v>
      </c>
      <c r="J724">
        <f>YEAR(tbl_Invoices[[#This Row],[Invoice_Date]])</f>
        <v>2021</v>
      </c>
      <c r="K724" s="1">
        <f>_xlfn.XLOOKUP(tbl_Invoices[[#This Row],[Customer_ID]], tbl_Customers[Customer_ID], tbl_Customers[Cohort_Month])</f>
        <v>44439</v>
      </c>
      <c r="L724" s="1" t="str">
        <f ca="1">_xlfn.XLOOKUP(tbl_Invoices[[#This Row],[Customer_ID]], tbl_Customers[Customer_ID], tbl_Customers[Age_Group])</f>
        <v>25–34</v>
      </c>
      <c r="M724" s="1" t="str">
        <f>_xlfn.XLOOKUP(tbl_Invoices[[#This Row],[Customer_ID]], tbl_Customers[Customer_ID], tbl_Customers[Region])</f>
        <v>West</v>
      </c>
      <c r="N724" s="1" t="str" cm="1">
        <f t="array" ref="N724">_xlfn.IFS(
   _xlfn.SINGLE(tbl_Invoices[Plan_ID])="P1","Basic",
   _xlfn.SINGLE(tbl_Invoices[Plan_ID])="P2","Standard",
   _xlfn.SINGLE(tbl_Invoices[Plan_ID])="P3","Premium"
)</f>
        <v>Basic</v>
      </c>
      <c r="O724" s="2">
        <f>IF(tbl_Invoices[[#This Row],[Revenue_Type]]="Churned",0,1)</f>
        <v>1</v>
      </c>
    </row>
    <row r="725" spans="1:15" x14ac:dyDescent="0.25">
      <c r="A725" t="s">
        <v>4807</v>
      </c>
      <c r="B725" t="s">
        <v>165</v>
      </c>
      <c r="C725" t="s">
        <v>3405</v>
      </c>
      <c r="D725" s="1">
        <v>44305</v>
      </c>
      <c r="E725">
        <v>12</v>
      </c>
      <c r="F725" t="b">
        <v>1</v>
      </c>
      <c r="G725" t="s">
        <v>4549</v>
      </c>
      <c r="H725" t="s">
        <v>2027</v>
      </c>
      <c r="I725" s="1">
        <f>DATE(YEAR(tbl_Invoices[[#This Row],[Invoice_Date]]), MONTH(tbl_Invoices[[#This Row],[Invoice_Date]]), DAY(tbl_Invoices[[#This Row],[Invoice_Date]]))</f>
        <v>44305</v>
      </c>
      <c r="J725">
        <f>YEAR(tbl_Invoices[[#This Row],[Invoice_Date]])</f>
        <v>2021</v>
      </c>
      <c r="K725" s="1">
        <f>_xlfn.XLOOKUP(tbl_Invoices[[#This Row],[Customer_ID]], tbl_Customers[Customer_ID], tbl_Customers[Cohort_Month])</f>
        <v>44985</v>
      </c>
      <c r="L725" s="1" t="str">
        <f ca="1">_xlfn.XLOOKUP(tbl_Invoices[[#This Row],[Customer_ID]], tbl_Customers[Customer_ID], tbl_Customers[Age_Group])</f>
        <v>45–54</v>
      </c>
      <c r="M725" s="1" t="str">
        <f>_xlfn.XLOOKUP(tbl_Invoices[[#This Row],[Customer_ID]], tbl_Customers[Customer_ID], tbl_Customers[Region])</f>
        <v>International</v>
      </c>
      <c r="N725" s="1" t="str" cm="1">
        <f t="array" ref="N725">_xlfn.IFS(
   _xlfn.SINGLE(tbl_Invoices[Plan_ID])="P1","Basic",
   _xlfn.SINGLE(tbl_Invoices[Plan_ID])="P2","Standard",
   _xlfn.SINGLE(tbl_Invoices[Plan_ID])="P3","Premium"
)</f>
        <v>Basic</v>
      </c>
      <c r="O725" s="2">
        <f>IF(tbl_Invoices[[#This Row],[Revenue_Type]]="Churned",0,1)</f>
        <v>1</v>
      </c>
    </row>
    <row r="726" spans="1:15" x14ac:dyDescent="0.25">
      <c r="A726" t="s">
        <v>9922</v>
      </c>
      <c r="B726" t="s">
        <v>195</v>
      </c>
      <c r="C726" t="s">
        <v>3644</v>
      </c>
      <c r="D726" s="1">
        <v>44305</v>
      </c>
      <c r="E726">
        <v>55</v>
      </c>
      <c r="F726" t="b">
        <v>1</v>
      </c>
      <c r="G726" t="s">
        <v>4540</v>
      </c>
      <c r="H726" t="s">
        <v>2031</v>
      </c>
      <c r="I726" s="1">
        <f>DATE(YEAR(tbl_Invoices[[#This Row],[Invoice_Date]]), MONTH(tbl_Invoices[[#This Row],[Invoice_Date]]), DAY(tbl_Invoices[[#This Row],[Invoice_Date]]))</f>
        <v>44305</v>
      </c>
      <c r="J726">
        <f>YEAR(tbl_Invoices[[#This Row],[Invoice_Date]])</f>
        <v>2021</v>
      </c>
      <c r="K726" s="1">
        <f>_xlfn.XLOOKUP(tbl_Invoices[[#This Row],[Customer_ID]], tbl_Customers[Customer_ID], tbl_Customers[Cohort_Month])</f>
        <v>44681</v>
      </c>
      <c r="L726" s="1" t="str">
        <f ca="1">_xlfn.XLOOKUP(tbl_Invoices[[#This Row],[Customer_ID]], tbl_Customers[Customer_ID], tbl_Customers[Age_Group])</f>
        <v>35–44</v>
      </c>
      <c r="M726" s="1" t="str">
        <f>_xlfn.XLOOKUP(tbl_Invoices[[#This Row],[Customer_ID]], tbl_Customers[Customer_ID], tbl_Customers[Region])</f>
        <v>International</v>
      </c>
      <c r="N726" s="1" t="str" cm="1">
        <f t="array" ref="N726">_xlfn.IFS(
   _xlfn.SINGLE(tbl_Invoices[Plan_ID])="P1","Basic",
   _xlfn.SINGLE(tbl_Invoices[Plan_ID])="P2","Standard",
   _xlfn.SINGLE(tbl_Invoices[Plan_ID])="P3","Premium"
)</f>
        <v>Premium</v>
      </c>
      <c r="O726" s="2">
        <f>IF(tbl_Invoices[[#This Row],[Revenue_Type]]="Churned",0,1)</f>
        <v>1</v>
      </c>
    </row>
    <row r="727" spans="1:15" x14ac:dyDescent="0.25">
      <c r="A727" t="s">
        <v>5242</v>
      </c>
      <c r="B727" t="s">
        <v>398</v>
      </c>
      <c r="C727" t="s">
        <v>2162</v>
      </c>
      <c r="D727" s="1">
        <v>44305</v>
      </c>
      <c r="E727">
        <v>12</v>
      </c>
      <c r="F727" t="b">
        <v>1</v>
      </c>
      <c r="G727" t="s">
        <v>4547</v>
      </c>
      <c r="H727" t="s">
        <v>2027</v>
      </c>
      <c r="I727" s="1">
        <f>DATE(YEAR(tbl_Invoices[[#This Row],[Invoice_Date]]), MONTH(tbl_Invoices[[#This Row],[Invoice_Date]]), DAY(tbl_Invoices[[#This Row],[Invoice_Date]]))</f>
        <v>44305</v>
      </c>
      <c r="J727">
        <f>YEAR(tbl_Invoices[[#This Row],[Invoice_Date]])</f>
        <v>2021</v>
      </c>
      <c r="K727" s="1">
        <f>_xlfn.XLOOKUP(tbl_Invoices[[#This Row],[Customer_ID]], tbl_Customers[Customer_ID], tbl_Customers[Cohort_Month])</f>
        <v>44500</v>
      </c>
      <c r="L727" s="1" t="str">
        <f ca="1">_xlfn.XLOOKUP(tbl_Invoices[[#This Row],[Customer_ID]], tbl_Customers[Customer_ID], tbl_Customers[Age_Group])</f>
        <v>25–34</v>
      </c>
      <c r="M727" s="1" t="str">
        <f>_xlfn.XLOOKUP(tbl_Invoices[[#This Row],[Customer_ID]], tbl_Customers[Customer_ID], tbl_Customers[Region])</f>
        <v>West</v>
      </c>
      <c r="N727" s="1" t="str" cm="1">
        <f t="array" ref="N727">_xlfn.IFS(
   _xlfn.SINGLE(tbl_Invoices[Plan_ID])="P1","Basic",
   _xlfn.SINGLE(tbl_Invoices[Plan_ID])="P2","Standard",
   _xlfn.SINGLE(tbl_Invoices[Plan_ID])="P3","Premium"
)</f>
        <v>Basic</v>
      </c>
      <c r="O727" s="2">
        <f>IF(tbl_Invoices[[#This Row],[Revenue_Type]]="Churned",0,1)</f>
        <v>1</v>
      </c>
    </row>
    <row r="728" spans="1:15" x14ac:dyDescent="0.25">
      <c r="A728" t="s">
        <v>6853</v>
      </c>
      <c r="B728" t="s">
        <v>662</v>
      </c>
      <c r="C728" t="s">
        <v>3208</v>
      </c>
      <c r="D728" s="1">
        <v>44305</v>
      </c>
      <c r="E728">
        <v>12</v>
      </c>
      <c r="F728" t="b">
        <v>1</v>
      </c>
      <c r="G728" t="s">
        <v>4549</v>
      </c>
      <c r="H728" t="s">
        <v>2027</v>
      </c>
      <c r="I728" s="1">
        <f>DATE(YEAR(tbl_Invoices[[#This Row],[Invoice_Date]]), MONTH(tbl_Invoices[[#This Row],[Invoice_Date]]), DAY(tbl_Invoices[[#This Row],[Invoice_Date]]))</f>
        <v>44305</v>
      </c>
      <c r="J728">
        <f>YEAR(tbl_Invoices[[#This Row],[Invoice_Date]])</f>
        <v>2021</v>
      </c>
      <c r="K728" s="1">
        <f>_xlfn.XLOOKUP(tbl_Invoices[[#This Row],[Customer_ID]], tbl_Customers[Customer_ID], tbl_Customers[Cohort_Month])</f>
        <v>44651</v>
      </c>
      <c r="L728" s="1" t="str">
        <f ca="1">_xlfn.XLOOKUP(tbl_Invoices[[#This Row],[Customer_ID]], tbl_Customers[Customer_ID], tbl_Customers[Age_Group])</f>
        <v>55+</v>
      </c>
      <c r="M728" s="1" t="str">
        <f>_xlfn.XLOOKUP(tbl_Invoices[[#This Row],[Customer_ID]], tbl_Customers[Customer_ID], tbl_Customers[Region])</f>
        <v>East</v>
      </c>
      <c r="N728" s="1" t="str" cm="1">
        <f t="array" ref="N728">_xlfn.IFS(
   _xlfn.SINGLE(tbl_Invoices[Plan_ID])="P1","Basic",
   _xlfn.SINGLE(tbl_Invoices[Plan_ID])="P2","Standard",
   _xlfn.SINGLE(tbl_Invoices[Plan_ID])="P3","Premium"
)</f>
        <v>Basic</v>
      </c>
      <c r="O728" s="2">
        <f>IF(tbl_Invoices[[#This Row],[Revenue_Type]]="Churned",0,1)</f>
        <v>1</v>
      </c>
    </row>
    <row r="729" spans="1:15" x14ac:dyDescent="0.25">
      <c r="A729" t="s">
        <v>8500</v>
      </c>
      <c r="B729" t="s">
        <v>889</v>
      </c>
      <c r="C729" t="s">
        <v>4107</v>
      </c>
      <c r="D729" s="1">
        <v>44305</v>
      </c>
      <c r="E729">
        <v>25</v>
      </c>
      <c r="F729" t="b">
        <v>1</v>
      </c>
      <c r="G729" t="s">
        <v>4549</v>
      </c>
      <c r="H729" t="s">
        <v>2034</v>
      </c>
      <c r="I729" s="1">
        <f>DATE(YEAR(tbl_Invoices[[#This Row],[Invoice_Date]]), MONTH(tbl_Invoices[[#This Row],[Invoice_Date]]), DAY(tbl_Invoices[[#This Row],[Invoice_Date]]))</f>
        <v>44305</v>
      </c>
      <c r="J729">
        <f>YEAR(tbl_Invoices[[#This Row],[Invoice_Date]])</f>
        <v>2021</v>
      </c>
      <c r="K729" s="1">
        <f>_xlfn.XLOOKUP(tbl_Invoices[[#This Row],[Customer_ID]], tbl_Customers[Customer_ID], tbl_Customers[Cohort_Month])</f>
        <v>44620</v>
      </c>
      <c r="L729" s="1" t="str">
        <f ca="1">_xlfn.XLOOKUP(tbl_Invoices[[#This Row],[Customer_ID]], tbl_Customers[Customer_ID], tbl_Customers[Age_Group])</f>
        <v>18–24</v>
      </c>
      <c r="M729" s="1" t="str">
        <f>_xlfn.XLOOKUP(tbl_Invoices[[#This Row],[Customer_ID]], tbl_Customers[Customer_ID], tbl_Customers[Region])</f>
        <v>South</v>
      </c>
      <c r="N729" s="1" t="str" cm="1">
        <f t="array" ref="N729">_xlfn.IFS(
   _xlfn.SINGLE(tbl_Invoices[Plan_ID])="P1","Basic",
   _xlfn.SINGLE(tbl_Invoices[Plan_ID])="P2","Standard",
   _xlfn.SINGLE(tbl_Invoices[Plan_ID])="P3","Premium"
)</f>
        <v>Standard</v>
      </c>
      <c r="O729" s="2">
        <f>IF(tbl_Invoices[[#This Row],[Revenue_Type]]="Churned",0,1)</f>
        <v>1</v>
      </c>
    </row>
    <row r="730" spans="1:15" x14ac:dyDescent="0.25">
      <c r="A730" t="s">
        <v>8813</v>
      </c>
      <c r="B730" t="s">
        <v>992</v>
      </c>
      <c r="C730" t="s">
        <v>4252</v>
      </c>
      <c r="D730" s="1">
        <v>44305</v>
      </c>
      <c r="E730">
        <v>12</v>
      </c>
      <c r="F730" t="b">
        <v>1</v>
      </c>
      <c r="G730" t="s">
        <v>4540</v>
      </c>
      <c r="H730" t="s">
        <v>2027</v>
      </c>
      <c r="I730" s="1">
        <f>DATE(YEAR(tbl_Invoices[[#This Row],[Invoice_Date]]), MONTH(tbl_Invoices[[#This Row],[Invoice_Date]]), DAY(tbl_Invoices[[#This Row],[Invoice_Date]]))</f>
        <v>44305</v>
      </c>
      <c r="J730">
        <f>YEAR(tbl_Invoices[[#This Row],[Invoice_Date]])</f>
        <v>2021</v>
      </c>
      <c r="K730" s="1">
        <f>_xlfn.XLOOKUP(tbl_Invoices[[#This Row],[Customer_ID]], tbl_Customers[Customer_ID], tbl_Customers[Cohort_Month])</f>
        <v>44834</v>
      </c>
      <c r="L730" s="1" t="str">
        <f ca="1">_xlfn.XLOOKUP(tbl_Invoices[[#This Row],[Customer_ID]], tbl_Customers[Customer_ID], tbl_Customers[Age_Group])</f>
        <v>35–44</v>
      </c>
      <c r="M730" s="1" t="str">
        <f>_xlfn.XLOOKUP(tbl_Invoices[[#This Row],[Customer_ID]], tbl_Customers[Customer_ID], tbl_Customers[Region])</f>
        <v>East</v>
      </c>
      <c r="N730" s="1" t="str" cm="1">
        <f t="array" ref="N730">_xlfn.IFS(
   _xlfn.SINGLE(tbl_Invoices[Plan_ID])="P1","Basic",
   _xlfn.SINGLE(tbl_Invoices[Plan_ID])="P2","Standard",
   _xlfn.SINGLE(tbl_Invoices[Plan_ID])="P3","Premium"
)</f>
        <v>Basic</v>
      </c>
      <c r="O730" s="2">
        <f>IF(tbl_Invoices[[#This Row],[Revenue_Type]]="Churned",0,1)</f>
        <v>1</v>
      </c>
    </row>
    <row r="731" spans="1:15" x14ac:dyDescent="0.25">
      <c r="A731" t="s">
        <v>8598</v>
      </c>
      <c r="B731" t="s">
        <v>1033</v>
      </c>
      <c r="C731" t="s">
        <v>4048</v>
      </c>
      <c r="D731" s="1">
        <v>44305</v>
      </c>
      <c r="E731">
        <v>25</v>
      </c>
      <c r="F731" t="b">
        <v>1</v>
      </c>
      <c r="G731" t="s">
        <v>4545</v>
      </c>
      <c r="H731" t="s">
        <v>2034</v>
      </c>
      <c r="I731" s="1">
        <f>DATE(YEAR(tbl_Invoices[[#This Row],[Invoice_Date]]), MONTH(tbl_Invoices[[#This Row],[Invoice_Date]]), DAY(tbl_Invoices[[#This Row],[Invoice_Date]]))</f>
        <v>44305</v>
      </c>
      <c r="J731">
        <f>YEAR(tbl_Invoices[[#This Row],[Invoice_Date]])</f>
        <v>2021</v>
      </c>
      <c r="K731" s="1">
        <f>_xlfn.XLOOKUP(tbl_Invoices[[#This Row],[Customer_ID]], tbl_Customers[Customer_ID], tbl_Customers[Cohort_Month])</f>
        <v>44651</v>
      </c>
      <c r="L731" s="1" t="str">
        <f ca="1">_xlfn.XLOOKUP(tbl_Invoices[[#This Row],[Customer_ID]], tbl_Customers[Customer_ID], tbl_Customers[Age_Group])</f>
        <v>35–44</v>
      </c>
      <c r="M731" s="1" t="str">
        <f>_xlfn.XLOOKUP(tbl_Invoices[[#This Row],[Customer_ID]], tbl_Customers[Customer_ID], tbl_Customers[Region])</f>
        <v>South</v>
      </c>
      <c r="N731" s="1" t="str" cm="1">
        <f t="array" ref="N731">_xlfn.IFS(
   _xlfn.SINGLE(tbl_Invoices[Plan_ID])="P1","Basic",
   _xlfn.SINGLE(tbl_Invoices[Plan_ID])="P2","Standard",
   _xlfn.SINGLE(tbl_Invoices[Plan_ID])="P3","Premium"
)</f>
        <v>Standard</v>
      </c>
      <c r="O731" s="2">
        <f>IF(tbl_Invoices[[#This Row],[Revenue_Type]]="Churned",0,1)</f>
        <v>0</v>
      </c>
    </row>
    <row r="732" spans="1:15" x14ac:dyDescent="0.25">
      <c r="A732" t="s">
        <v>5000</v>
      </c>
      <c r="B732" t="s">
        <v>1208</v>
      </c>
      <c r="C732" t="s">
        <v>3406</v>
      </c>
      <c r="D732" s="1">
        <v>44305</v>
      </c>
      <c r="E732">
        <v>55</v>
      </c>
      <c r="F732" t="b">
        <v>1</v>
      </c>
      <c r="G732" t="s">
        <v>4547</v>
      </c>
      <c r="H732" t="s">
        <v>2031</v>
      </c>
      <c r="I732" s="1">
        <f>DATE(YEAR(tbl_Invoices[[#This Row],[Invoice_Date]]), MONTH(tbl_Invoices[[#This Row],[Invoice_Date]]), DAY(tbl_Invoices[[#This Row],[Invoice_Date]]))</f>
        <v>44305</v>
      </c>
      <c r="J732">
        <f>YEAR(tbl_Invoices[[#This Row],[Invoice_Date]])</f>
        <v>2021</v>
      </c>
      <c r="K732" s="1">
        <f>_xlfn.XLOOKUP(tbl_Invoices[[#This Row],[Customer_ID]], tbl_Customers[Customer_ID], tbl_Customers[Cohort_Month])</f>
        <v>44834</v>
      </c>
      <c r="L732" s="1" t="str">
        <f ca="1">_xlfn.XLOOKUP(tbl_Invoices[[#This Row],[Customer_ID]], tbl_Customers[Customer_ID], tbl_Customers[Age_Group])</f>
        <v>35–44</v>
      </c>
      <c r="M732" s="1" t="str">
        <f>_xlfn.XLOOKUP(tbl_Invoices[[#This Row],[Customer_ID]], tbl_Customers[Customer_ID], tbl_Customers[Region])</f>
        <v>South</v>
      </c>
      <c r="N732" s="1" t="str" cm="1">
        <f t="array" ref="N732">_xlfn.IFS(
   _xlfn.SINGLE(tbl_Invoices[Plan_ID])="P1","Basic",
   _xlfn.SINGLE(tbl_Invoices[Plan_ID])="P2","Standard",
   _xlfn.SINGLE(tbl_Invoices[Plan_ID])="P3","Premium"
)</f>
        <v>Premium</v>
      </c>
      <c r="O732" s="2">
        <f>IF(tbl_Invoices[[#This Row],[Revenue_Type]]="Churned",0,1)</f>
        <v>1</v>
      </c>
    </row>
    <row r="733" spans="1:15" x14ac:dyDescent="0.25">
      <c r="A733" t="s">
        <v>8333</v>
      </c>
      <c r="B733" t="s">
        <v>1352</v>
      </c>
      <c r="C733" t="s">
        <v>2345</v>
      </c>
      <c r="D733" s="1">
        <v>44305</v>
      </c>
      <c r="E733">
        <v>12</v>
      </c>
      <c r="F733" t="b">
        <v>1</v>
      </c>
      <c r="G733" t="s">
        <v>4547</v>
      </c>
      <c r="H733" t="s">
        <v>2027</v>
      </c>
      <c r="I733" s="1">
        <f>DATE(YEAR(tbl_Invoices[[#This Row],[Invoice_Date]]), MONTH(tbl_Invoices[[#This Row],[Invoice_Date]]), DAY(tbl_Invoices[[#This Row],[Invoice_Date]]))</f>
        <v>44305</v>
      </c>
      <c r="J733">
        <f>YEAR(tbl_Invoices[[#This Row],[Invoice_Date]])</f>
        <v>2021</v>
      </c>
      <c r="K733" s="1">
        <f>_xlfn.XLOOKUP(tbl_Invoices[[#This Row],[Customer_ID]], tbl_Customers[Customer_ID], tbl_Customers[Cohort_Month])</f>
        <v>44227</v>
      </c>
      <c r="L733" s="1" t="str">
        <f ca="1">_xlfn.XLOOKUP(tbl_Invoices[[#This Row],[Customer_ID]], tbl_Customers[Customer_ID], tbl_Customers[Age_Group])</f>
        <v>45–54</v>
      </c>
      <c r="M733" s="1" t="str">
        <f>_xlfn.XLOOKUP(tbl_Invoices[[#This Row],[Customer_ID]], tbl_Customers[Customer_ID], tbl_Customers[Region])</f>
        <v>West</v>
      </c>
      <c r="N733" s="1" t="str" cm="1">
        <f t="array" ref="N733">_xlfn.IFS(
   _xlfn.SINGLE(tbl_Invoices[Plan_ID])="P1","Basic",
   _xlfn.SINGLE(tbl_Invoices[Plan_ID])="P2","Standard",
   _xlfn.SINGLE(tbl_Invoices[Plan_ID])="P3","Premium"
)</f>
        <v>Basic</v>
      </c>
      <c r="O733" s="2">
        <f>IF(tbl_Invoices[[#This Row],[Revenue_Type]]="Churned",0,1)</f>
        <v>1</v>
      </c>
    </row>
    <row r="734" spans="1:15" x14ac:dyDescent="0.25">
      <c r="A734" t="s">
        <v>7411</v>
      </c>
      <c r="B734" t="s">
        <v>1695</v>
      </c>
      <c r="C734" t="s">
        <v>2517</v>
      </c>
      <c r="D734" s="1">
        <v>44305</v>
      </c>
      <c r="E734">
        <v>25</v>
      </c>
      <c r="F734" t="b">
        <v>1</v>
      </c>
      <c r="G734" t="s">
        <v>4549</v>
      </c>
      <c r="H734" t="s">
        <v>2034</v>
      </c>
      <c r="I734" s="1">
        <f>DATE(YEAR(tbl_Invoices[[#This Row],[Invoice_Date]]), MONTH(tbl_Invoices[[#This Row],[Invoice_Date]]), DAY(tbl_Invoices[[#This Row],[Invoice_Date]]))</f>
        <v>44305</v>
      </c>
      <c r="J734">
        <f>YEAR(tbl_Invoices[[#This Row],[Invoice_Date]])</f>
        <v>2021</v>
      </c>
      <c r="K734" s="1">
        <f>_xlfn.XLOOKUP(tbl_Invoices[[#This Row],[Customer_ID]], tbl_Customers[Customer_ID], tbl_Customers[Cohort_Month])</f>
        <v>44895</v>
      </c>
      <c r="L734" s="1" t="str">
        <f ca="1">_xlfn.XLOOKUP(tbl_Invoices[[#This Row],[Customer_ID]], tbl_Customers[Customer_ID], tbl_Customers[Age_Group])</f>
        <v>35–44</v>
      </c>
      <c r="M734" s="1" t="str">
        <f>_xlfn.XLOOKUP(tbl_Invoices[[#This Row],[Customer_ID]], tbl_Customers[Customer_ID], tbl_Customers[Region])</f>
        <v>East</v>
      </c>
      <c r="N734" s="1" t="str" cm="1">
        <f t="array" ref="N734">_xlfn.IFS(
   _xlfn.SINGLE(tbl_Invoices[Plan_ID])="P1","Basic",
   _xlfn.SINGLE(tbl_Invoices[Plan_ID])="P2","Standard",
   _xlfn.SINGLE(tbl_Invoices[Plan_ID])="P3","Premium"
)</f>
        <v>Standard</v>
      </c>
      <c r="O734" s="2">
        <f>IF(tbl_Invoices[[#This Row],[Revenue_Type]]="Churned",0,1)</f>
        <v>1</v>
      </c>
    </row>
    <row r="735" spans="1:15" x14ac:dyDescent="0.25">
      <c r="A735" t="s">
        <v>9948</v>
      </c>
      <c r="B735" t="s">
        <v>18</v>
      </c>
      <c r="C735" t="s">
        <v>4145</v>
      </c>
      <c r="D735" s="1">
        <v>44306</v>
      </c>
      <c r="E735">
        <v>12</v>
      </c>
      <c r="F735" t="b">
        <v>1</v>
      </c>
      <c r="G735" t="s">
        <v>4547</v>
      </c>
      <c r="H735" t="s">
        <v>2027</v>
      </c>
      <c r="I735" s="1">
        <f>DATE(YEAR(tbl_Invoices[[#This Row],[Invoice_Date]]), MONTH(tbl_Invoices[[#This Row],[Invoice_Date]]), DAY(tbl_Invoices[[#This Row],[Invoice_Date]]))</f>
        <v>44306</v>
      </c>
      <c r="J735">
        <f>YEAR(tbl_Invoices[[#This Row],[Invoice_Date]])</f>
        <v>2021</v>
      </c>
      <c r="K735" s="1">
        <f>_xlfn.XLOOKUP(tbl_Invoices[[#This Row],[Customer_ID]], tbl_Customers[Customer_ID], tbl_Customers[Cohort_Month])</f>
        <v>44469</v>
      </c>
      <c r="L735" s="1" t="str">
        <f ca="1">_xlfn.XLOOKUP(tbl_Invoices[[#This Row],[Customer_ID]], tbl_Customers[Customer_ID], tbl_Customers[Age_Group])</f>
        <v>18–24</v>
      </c>
      <c r="M735" s="1" t="str">
        <f>_xlfn.XLOOKUP(tbl_Invoices[[#This Row],[Customer_ID]], tbl_Customers[Customer_ID], tbl_Customers[Region])</f>
        <v>International</v>
      </c>
      <c r="N735" s="1" t="str" cm="1">
        <f t="array" ref="N735">_xlfn.IFS(
   _xlfn.SINGLE(tbl_Invoices[Plan_ID])="P1","Basic",
   _xlfn.SINGLE(tbl_Invoices[Plan_ID])="P2","Standard",
   _xlfn.SINGLE(tbl_Invoices[Plan_ID])="P3","Premium"
)</f>
        <v>Basic</v>
      </c>
      <c r="O735" s="2">
        <f>IF(tbl_Invoices[[#This Row],[Revenue_Type]]="Churned",0,1)</f>
        <v>1</v>
      </c>
    </row>
    <row r="736" spans="1:15" x14ac:dyDescent="0.25">
      <c r="A736" t="s">
        <v>8932</v>
      </c>
      <c r="B736" t="s">
        <v>141</v>
      </c>
      <c r="C736" t="s">
        <v>2049</v>
      </c>
      <c r="D736" s="1">
        <v>44306</v>
      </c>
      <c r="E736">
        <v>12</v>
      </c>
      <c r="F736" t="b">
        <v>1</v>
      </c>
      <c r="G736" t="s">
        <v>4540</v>
      </c>
      <c r="H736" t="s">
        <v>2027</v>
      </c>
      <c r="I736" s="1">
        <f>DATE(YEAR(tbl_Invoices[[#This Row],[Invoice_Date]]), MONTH(tbl_Invoices[[#This Row],[Invoice_Date]]), DAY(tbl_Invoices[[#This Row],[Invoice_Date]]))</f>
        <v>44306</v>
      </c>
      <c r="J736">
        <f>YEAR(tbl_Invoices[[#This Row],[Invoice_Date]])</f>
        <v>2021</v>
      </c>
      <c r="K736" s="1">
        <f>_xlfn.XLOOKUP(tbl_Invoices[[#This Row],[Customer_ID]], tbl_Customers[Customer_ID], tbl_Customers[Cohort_Month])</f>
        <v>44255</v>
      </c>
      <c r="L736" s="1" t="str">
        <f ca="1">_xlfn.XLOOKUP(tbl_Invoices[[#This Row],[Customer_ID]], tbl_Customers[Customer_ID], tbl_Customers[Age_Group])</f>
        <v>35–44</v>
      </c>
      <c r="M736" s="1" t="str">
        <f>_xlfn.XLOOKUP(tbl_Invoices[[#This Row],[Customer_ID]], tbl_Customers[Customer_ID], tbl_Customers[Region])</f>
        <v>South</v>
      </c>
      <c r="N736" s="1" t="str" cm="1">
        <f t="array" ref="N736">_xlfn.IFS(
   _xlfn.SINGLE(tbl_Invoices[Plan_ID])="P1","Basic",
   _xlfn.SINGLE(tbl_Invoices[Plan_ID])="P2","Standard",
   _xlfn.SINGLE(tbl_Invoices[Plan_ID])="P3","Premium"
)</f>
        <v>Basic</v>
      </c>
      <c r="O736" s="2">
        <f>IF(tbl_Invoices[[#This Row],[Revenue_Type]]="Churned",0,1)</f>
        <v>1</v>
      </c>
    </row>
    <row r="737" spans="1:15" x14ac:dyDescent="0.25">
      <c r="A737" t="s">
        <v>7501</v>
      </c>
      <c r="B737" t="s">
        <v>355</v>
      </c>
      <c r="C737" t="s">
        <v>4460</v>
      </c>
      <c r="D737" s="1">
        <v>44306</v>
      </c>
      <c r="E737">
        <v>12</v>
      </c>
      <c r="F737" t="b">
        <v>1</v>
      </c>
      <c r="G737" t="s">
        <v>4549</v>
      </c>
      <c r="H737" t="s">
        <v>2027</v>
      </c>
      <c r="I737" s="1">
        <f>DATE(YEAR(tbl_Invoices[[#This Row],[Invoice_Date]]), MONTH(tbl_Invoices[[#This Row],[Invoice_Date]]), DAY(tbl_Invoices[[#This Row],[Invoice_Date]]))</f>
        <v>44306</v>
      </c>
      <c r="J737">
        <f>YEAR(tbl_Invoices[[#This Row],[Invoice_Date]])</f>
        <v>2021</v>
      </c>
      <c r="K737" s="1">
        <f>_xlfn.XLOOKUP(tbl_Invoices[[#This Row],[Customer_ID]], tbl_Customers[Customer_ID], tbl_Customers[Cohort_Month])</f>
        <v>44408</v>
      </c>
      <c r="L737" s="1" t="str">
        <f ca="1">_xlfn.XLOOKUP(tbl_Invoices[[#This Row],[Customer_ID]], tbl_Customers[Customer_ID], tbl_Customers[Age_Group])</f>
        <v>45–54</v>
      </c>
      <c r="M737" s="1" t="str">
        <f>_xlfn.XLOOKUP(tbl_Invoices[[#This Row],[Customer_ID]], tbl_Customers[Customer_ID], tbl_Customers[Region])</f>
        <v>West</v>
      </c>
      <c r="N737" s="1" t="str" cm="1">
        <f t="array" ref="N737">_xlfn.IFS(
   _xlfn.SINGLE(tbl_Invoices[Plan_ID])="P1","Basic",
   _xlfn.SINGLE(tbl_Invoices[Plan_ID])="P2","Standard",
   _xlfn.SINGLE(tbl_Invoices[Plan_ID])="P3","Premium"
)</f>
        <v>Basic</v>
      </c>
      <c r="O737" s="2">
        <f>IF(tbl_Invoices[[#This Row],[Revenue_Type]]="Churned",0,1)</f>
        <v>1</v>
      </c>
    </row>
    <row r="738" spans="1:15" x14ac:dyDescent="0.25">
      <c r="A738" t="s">
        <v>9527</v>
      </c>
      <c r="B738" t="s">
        <v>373</v>
      </c>
      <c r="C738" t="s">
        <v>3862</v>
      </c>
      <c r="D738" s="1">
        <v>44306</v>
      </c>
      <c r="E738">
        <v>25</v>
      </c>
      <c r="F738" t="b">
        <v>1</v>
      </c>
      <c r="G738" t="s">
        <v>4538</v>
      </c>
      <c r="H738" t="s">
        <v>2034</v>
      </c>
      <c r="I738" s="1">
        <f>DATE(YEAR(tbl_Invoices[[#This Row],[Invoice_Date]]), MONTH(tbl_Invoices[[#This Row],[Invoice_Date]]), DAY(tbl_Invoices[[#This Row],[Invoice_Date]]))</f>
        <v>44306</v>
      </c>
      <c r="J738">
        <f>YEAR(tbl_Invoices[[#This Row],[Invoice_Date]])</f>
        <v>2021</v>
      </c>
      <c r="K738" s="1">
        <f>_xlfn.XLOOKUP(tbl_Invoices[[#This Row],[Customer_ID]], tbl_Customers[Customer_ID], tbl_Customers[Cohort_Month])</f>
        <v>44255</v>
      </c>
      <c r="L738" s="1" t="str">
        <f ca="1">_xlfn.XLOOKUP(tbl_Invoices[[#This Row],[Customer_ID]], tbl_Customers[Customer_ID], tbl_Customers[Age_Group])</f>
        <v>25–34</v>
      </c>
      <c r="M738" s="1" t="str">
        <f>_xlfn.XLOOKUP(tbl_Invoices[[#This Row],[Customer_ID]], tbl_Customers[Customer_ID], tbl_Customers[Region])</f>
        <v>International</v>
      </c>
      <c r="N738" s="1" t="str" cm="1">
        <f t="array" ref="N738">_xlfn.IFS(
   _xlfn.SINGLE(tbl_Invoices[Plan_ID])="P1","Basic",
   _xlfn.SINGLE(tbl_Invoices[Plan_ID])="P2","Standard",
   _xlfn.SINGLE(tbl_Invoices[Plan_ID])="P3","Premium"
)</f>
        <v>Standard</v>
      </c>
      <c r="O738" s="2">
        <f>IF(tbl_Invoices[[#This Row],[Revenue_Type]]="Churned",0,1)</f>
        <v>1</v>
      </c>
    </row>
    <row r="739" spans="1:15" x14ac:dyDescent="0.25">
      <c r="A739" t="s">
        <v>10471</v>
      </c>
      <c r="B739" t="s">
        <v>1024</v>
      </c>
      <c r="C739" t="s">
        <v>2134</v>
      </c>
      <c r="D739" s="1">
        <v>44306</v>
      </c>
      <c r="E739">
        <v>12</v>
      </c>
      <c r="F739" t="b">
        <v>1</v>
      </c>
      <c r="G739" t="s">
        <v>4538</v>
      </c>
      <c r="H739" t="s">
        <v>2027</v>
      </c>
      <c r="I739" s="1">
        <f>DATE(YEAR(tbl_Invoices[[#This Row],[Invoice_Date]]), MONTH(tbl_Invoices[[#This Row],[Invoice_Date]]), DAY(tbl_Invoices[[#This Row],[Invoice_Date]]))</f>
        <v>44306</v>
      </c>
      <c r="J739">
        <f>YEAR(tbl_Invoices[[#This Row],[Invoice_Date]])</f>
        <v>2021</v>
      </c>
      <c r="K739" s="1">
        <f>_xlfn.XLOOKUP(tbl_Invoices[[#This Row],[Customer_ID]], tbl_Customers[Customer_ID], tbl_Customers[Cohort_Month])</f>
        <v>44742</v>
      </c>
      <c r="L739" s="1" t="str">
        <f ca="1">_xlfn.XLOOKUP(tbl_Invoices[[#This Row],[Customer_ID]], tbl_Customers[Customer_ID], tbl_Customers[Age_Group])</f>
        <v>55+</v>
      </c>
      <c r="M739" s="1" t="str">
        <f>_xlfn.XLOOKUP(tbl_Invoices[[#This Row],[Customer_ID]], tbl_Customers[Customer_ID], tbl_Customers[Region])</f>
        <v>Midwest</v>
      </c>
      <c r="N739" s="1" t="str" cm="1">
        <f t="array" ref="N739">_xlfn.IFS(
   _xlfn.SINGLE(tbl_Invoices[Plan_ID])="P1","Basic",
   _xlfn.SINGLE(tbl_Invoices[Plan_ID])="P2","Standard",
   _xlfn.SINGLE(tbl_Invoices[Plan_ID])="P3","Premium"
)</f>
        <v>Basic</v>
      </c>
      <c r="O739" s="2">
        <f>IF(tbl_Invoices[[#This Row],[Revenue_Type]]="Churned",0,1)</f>
        <v>1</v>
      </c>
    </row>
    <row r="740" spans="1:15" x14ac:dyDescent="0.25">
      <c r="A740" t="s">
        <v>10360</v>
      </c>
      <c r="B740" t="s">
        <v>1228</v>
      </c>
      <c r="C740" t="s">
        <v>4058</v>
      </c>
      <c r="D740" s="1">
        <v>44306</v>
      </c>
      <c r="E740">
        <v>25</v>
      </c>
      <c r="F740" t="b">
        <v>1</v>
      </c>
      <c r="G740" t="s">
        <v>4547</v>
      </c>
      <c r="H740" t="s">
        <v>2034</v>
      </c>
      <c r="I740" s="1">
        <f>DATE(YEAR(tbl_Invoices[[#This Row],[Invoice_Date]]), MONTH(tbl_Invoices[[#This Row],[Invoice_Date]]), DAY(tbl_Invoices[[#This Row],[Invoice_Date]]))</f>
        <v>44306</v>
      </c>
      <c r="J740">
        <f>YEAR(tbl_Invoices[[#This Row],[Invoice_Date]])</f>
        <v>2021</v>
      </c>
      <c r="K740" s="1">
        <f>_xlfn.XLOOKUP(tbl_Invoices[[#This Row],[Customer_ID]], tbl_Customers[Customer_ID], tbl_Customers[Cohort_Month])</f>
        <v>44681</v>
      </c>
      <c r="L740" s="1" t="str">
        <f ca="1">_xlfn.XLOOKUP(tbl_Invoices[[#This Row],[Customer_ID]], tbl_Customers[Customer_ID], tbl_Customers[Age_Group])</f>
        <v>25–34</v>
      </c>
      <c r="M740" s="1" t="str">
        <f>_xlfn.XLOOKUP(tbl_Invoices[[#This Row],[Customer_ID]], tbl_Customers[Customer_ID], tbl_Customers[Region])</f>
        <v>West</v>
      </c>
      <c r="N740" s="1" t="str" cm="1">
        <f t="array" ref="N740">_xlfn.IFS(
   _xlfn.SINGLE(tbl_Invoices[Plan_ID])="P1","Basic",
   _xlfn.SINGLE(tbl_Invoices[Plan_ID])="P2","Standard",
   _xlfn.SINGLE(tbl_Invoices[Plan_ID])="P3","Premium"
)</f>
        <v>Standard</v>
      </c>
      <c r="O740" s="2">
        <f>IF(tbl_Invoices[[#This Row],[Revenue_Type]]="Churned",0,1)</f>
        <v>1</v>
      </c>
    </row>
    <row r="741" spans="1:15" x14ac:dyDescent="0.25">
      <c r="A741" t="s">
        <v>8095</v>
      </c>
      <c r="B741" t="s">
        <v>1615</v>
      </c>
      <c r="C741" t="s">
        <v>4360</v>
      </c>
      <c r="D741" s="1">
        <v>44306</v>
      </c>
      <c r="E741">
        <v>12</v>
      </c>
      <c r="F741" t="b">
        <v>1</v>
      </c>
      <c r="G741" t="s">
        <v>4547</v>
      </c>
      <c r="H741" t="s">
        <v>2027</v>
      </c>
      <c r="I741" s="1">
        <f>DATE(YEAR(tbl_Invoices[[#This Row],[Invoice_Date]]), MONTH(tbl_Invoices[[#This Row],[Invoice_Date]]), DAY(tbl_Invoices[[#This Row],[Invoice_Date]]))</f>
        <v>44306</v>
      </c>
      <c r="J741">
        <f>YEAR(tbl_Invoices[[#This Row],[Invoice_Date]])</f>
        <v>2021</v>
      </c>
      <c r="K741" s="1">
        <f>_xlfn.XLOOKUP(tbl_Invoices[[#This Row],[Customer_ID]], tbl_Customers[Customer_ID], tbl_Customers[Cohort_Month])</f>
        <v>44500</v>
      </c>
      <c r="L741" s="1" t="str">
        <f ca="1">_xlfn.XLOOKUP(tbl_Invoices[[#This Row],[Customer_ID]], tbl_Customers[Customer_ID], tbl_Customers[Age_Group])</f>
        <v>35–44</v>
      </c>
      <c r="M741" s="1" t="str">
        <f>_xlfn.XLOOKUP(tbl_Invoices[[#This Row],[Customer_ID]], tbl_Customers[Customer_ID], tbl_Customers[Region])</f>
        <v>West</v>
      </c>
      <c r="N741" s="1" t="str" cm="1">
        <f t="array" ref="N741">_xlfn.IFS(
   _xlfn.SINGLE(tbl_Invoices[Plan_ID])="P1","Basic",
   _xlfn.SINGLE(tbl_Invoices[Plan_ID])="P2","Standard",
   _xlfn.SINGLE(tbl_Invoices[Plan_ID])="P3","Premium"
)</f>
        <v>Basic</v>
      </c>
      <c r="O741" s="2">
        <f>IF(tbl_Invoices[[#This Row],[Revenue_Type]]="Churned",0,1)</f>
        <v>1</v>
      </c>
    </row>
    <row r="742" spans="1:15" x14ac:dyDescent="0.25">
      <c r="A742" t="s">
        <v>6117</v>
      </c>
      <c r="B742" t="s">
        <v>261</v>
      </c>
      <c r="C742" t="s">
        <v>2104</v>
      </c>
      <c r="D742" s="1">
        <v>44307</v>
      </c>
      <c r="E742">
        <v>55</v>
      </c>
      <c r="F742" t="b">
        <v>1</v>
      </c>
      <c r="G742" t="s">
        <v>4545</v>
      </c>
      <c r="H742" t="s">
        <v>2031</v>
      </c>
      <c r="I742" s="1">
        <f>DATE(YEAR(tbl_Invoices[[#This Row],[Invoice_Date]]), MONTH(tbl_Invoices[[#This Row],[Invoice_Date]]), DAY(tbl_Invoices[[#This Row],[Invoice_Date]]))</f>
        <v>44307</v>
      </c>
      <c r="J742">
        <f>YEAR(tbl_Invoices[[#This Row],[Invoice_Date]])</f>
        <v>2021</v>
      </c>
      <c r="K742" s="1">
        <f>_xlfn.XLOOKUP(tbl_Invoices[[#This Row],[Customer_ID]], tbl_Customers[Customer_ID], tbl_Customers[Cohort_Month])</f>
        <v>45046</v>
      </c>
      <c r="L742" s="1" t="str">
        <f ca="1">_xlfn.XLOOKUP(tbl_Invoices[[#This Row],[Customer_ID]], tbl_Customers[Customer_ID], tbl_Customers[Age_Group])</f>
        <v>25–34</v>
      </c>
      <c r="M742" s="1" t="str">
        <f>_xlfn.XLOOKUP(tbl_Invoices[[#This Row],[Customer_ID]], tbl_Customers[Customer_ID], tbl_Customers[Region])</f>
        <v>Midwest</v>
      </c>
      <c r="N742" s="1" t="str" cm="1">
        <f t="array" ref="N742">_xlfn.IFS(
   _xlfn.SINGLE(tbl_Invoices[Plan_ID])="P1","Basic",
   _xlfn.SINGLE(tbl_Invoices[Plan_ID])="P2","Standard",
   _xlfn.SINGLE(tbl_Invoices[Plan_ID])="P3","Premium"
)</f>
        <v>Premium</v>
      </c>
      <c r="O742" s="2">
        <f>IF(tbl_Invoices[[#This Row],[Revenue_Type]]="Churned",0,1)</f>
        <v>0</v>
      </c>
    </row>
    <row r="743" spans="1:15" x14ac:dyDescent="0.25">
      <c r="A743" t="s">
        <v>6038</v>
      </c>
      <c r="B743" t="s">
        <v>339</v>
      </c>
      <c r="C743" t="s">
        <v>2154</v>
      </c>
      <c r="D743" s="1">
        <v>44307</v>
      </c>
      <c r="E743">
        <v>25</v>
      </c>
      <c r="F743" t="b">
        <v>1</v>
      </c>
      <c r="G743" t="s">
        <v>4538</v>
      </c>
      <c r="H743" t="s">
        <v>2034</v>
      </c>
      <c r="I743" s="1">
        <f>DATE(YEAR(tbl_Invoices[[#This Row],[Invoice_Date]]), MONTH(tbl_Invoices[[#This Row],[Invoice_Date]]), DAY(tbl_Invoices[[#This Row],[Invoice_Date]]))</f>
        <v>44307</v>
      </c>
      <c r="J743">
        <f>YEAR(tbl_Invoices[[#This Row],[Invoice_Date]])</f>
        <v>2021</v>
      </c>
      <c r="K743" s="1">
        <f>_xlfn.XLOOKUP(tbl_Invoices[[#This Row],[Customer_ID]], tbl_Customers[Customer_ID], tbl_Customers[Cohort_Month])</f>
        <v>44681</v>
      </c>
      <c r="L743" s="1" t="str">
        <f ca="1">_xlfn.XLOOKUP(tbl_Invoices[[#This Row],[Customer_ID]], tbl_Customers[Customer_ID], tbl_Customers[Age_Group])</f>
        <v>35–44</v>
      </c>
      <c r="M743" s="1" t="str">
        <f>_xlfn.XLOOKUP(tbl_Invoices[[#This Row],[Customer_ID]], tbl_Customers[Customer_ID], tbl_Customers[Region])</f>
        <v>International</v>
      </c>
      <c r="N743" s="1" t="str" cm="1">
        <f t="array" ref="N743">_xlfn.IFS(
   _xlfn.SINGLE(tbl_Invoices[Plan_ID])="P1","Basic",
   _xlfn.SINGLE(tbl_Invoices[Plan_ID])="P2","Standard",
   _xlfn.SINGLE(tbl_Invoices[Plan_ID])="P3","Premium"
)</f>
        <v>Standard</v>
      </c>
      <c r="O743" s="2">
        <f>IF(tbl_Invoices[[#This Row],[Revenue_Type]]="Churned",0,1)</f>
        <v>1</v>
      </c>
    </row>
    <row r="744" spans="1:15" x14ac:dyDescent="0.25">
      <c r="A744" t="s">
        <v>10158</v>
      </c>
      <c r="B744" t="s">
        <v>399</v>
      </c>
      <c r="C744" t="s">
        <v>3580</v>
      </c>
      <c r="D744" s="1">
        <v>44307</v>
      </c>
      <c r="E744">
        <v>12</v>
      </c>
      <c r="F744" t="b">
        <v>1</v>
      </c>
      <c r="G744" t="s">
        <v>4545</v>
      </c>
      <c r="H744" t="s">
        <v>2027</v>
      </c>
      <c r="I744" s="1">
        <f>DATE(YEAR(tbl_Invoices[[#This Row],[Invoice_Date]]), MONTH(tbl_Invoices[[#This Row],[Invoice_Date]]), DAY(tbl_Invoices[[#This Row],[Invoice_Date]]))</f>
        <v>44307</v>
      </c>
      <c r="J744">
        <f>YEAR(tbl_Invoices[[#This Row],[Invoice_Date]])</f>
        <v>2021</v>
      </c>
      <c r="K744" s="1">
        <f>_xlfn.XLOOKUP(tbl_Invoices[[#This Row],[Customer_ID]], tbl_Customers[Customer_ID], tbl_Customers[Cohort_Month])</f>
        <v>44651</v>
      </c>
      <c r="L744" s="1" t="str">
        <f ca="1">_xlfn.XLOOKUP(tbl_Invoices[[#This Row],[Customer_ID]], tbl_Customers[Customer_ID], tbl_Customers[Age_Group])</f>
        <v>25–34</v>
      </c>
      <c r="M744" s="1" t="str">
        <f>_xlfn.XLOOKUP(tbl_Invoices[[#This Row],[Customer_ID]], tbl_Customers[Customer_ID], tbl_Customers[Region])</f>
        <v>International</v>
      </c>
      <c r="N744" s="1" t="str" cm="1">
        <f t="array" ref="N744">_xlfn.IFS(
   _xlfn.SINGLE(tbl_Invoices[Plan_ID])="P1","Basic",
   _xlfn.SINGLE(tbl_Invoices[Plan_ID])="P2","Standard",
   _xlfn.SINGLE(tbl_Invoices[Plan_ID])="P3","Premium"
)</f>
        <v>Basic</v>
      </c>
      <c r="O744" s="2">
        <f>IF(tbl_Invoices[[#This Row],[Revenue_Type]]="Churned",0,1)</f>
        <v>0</v>
      </c>
    </row>
    <row r="745" spans="1:15" x14ac:dyDescent="0.25">
      <c r="A745" t="s">
        <v>6838</v>
      </c>
      <c r="B745" t="s">
        <v>438</v>
      </c>
      <c r="C745" t="s">
        <v>4318</v>
      </c>
      <c r="D745" s="1">
        <v>44307</v>
      </c>
      <c r="E745">
        <v>55</v>
      </c>
      <c r="F745" t="b">
        <v>1</v>
      </c>
      <c r="G745" t="s">
        <v>4540</v>
      </c>
      <c r="H745" t="s">
        <v>2031</v>
      </c>
      <c r="I745" s="1">
        <f>DATE(YEAR(tbl_Invoices[[#This Row],[Invoice_Date]]), MONTH(tbl_Invoices[[#This Row],[Invoice_Date]]), DAY(tbl_Invoices[[#This Row],[Invoice_Date]]))</f>
        <v>44307</v>
      </c>
      <c r="J745">
        <f>YEAR(tbl_Invoices[[#This Row],[Invoice_Date]])</f>
        <v>2021</v>
      </c>
      <c r="K745" s="1">
        <f>_xlfn.XLOOKUP(tbl_Invoices[[#This Row],[Customer_ID]], tbl_Customers[Customer_ID], tbl_Customers[Cohort_Month])</f>
        <v>44347</v>
      </c>
      <c r="L745" s="1" t="str">
        <f ca="1">_xlfn.XLOOKUP(tbl_Invoices[[#This Row],[Customer_ID]], tbl_Customers[Customer_ID], tbl_Customers[Age_Group])</f>
        <v>25–34</v>
      </c>
      <c r="M745" s="1" t="str">
        <f>_xlfn.XLOOKUP(tbl_Invoices[[#This Row],[Customer_ID]], tbl_Customers[Customer_ID], tbl_Customers[Region])</f>
        <v>Midwest</v>
      </c>
      <c r="N745" s="1" t="str" cm="1">
        <f t="array" ref="N745">_xlfn.IFS(
   _xlfn.SINGLE(tbl_Invoices[Plan_ID])="P1","Basic",
   _xlfn.SINGLE(tbl_Invoices[Plan_ID])="P2","Standard",
   _xlfn.SINGLE(tbl_Invoices[Plan_ID])="P3","Premium"
)</f>
        <v>Premium</v>
      </c>
      <c r="O745" s="2">
        <f>IF(tbl_Invoices[[#This Row],[Revenue_Type]]="Churned",0,1)</f>
        <v>1</v>
      </c>
    </row>
    <row r="746" spans="1:15" x14ac:dyDescent="0.25">
      <c r="A746" t="s">
        <v>9146</v>
      </c>
      <c r="B746" t="s">
        <v>877</v>
      </c>
      <c r="C746" t="s">
        <v>2504</v>
      </c>
      <c r="D746" s="1">
        <v>44307</v>
      </c>
      <c r="E746">
        <v>25</v>
      </c>
      <c r="F746" t="b">
        <v>1</v>
      </c>
      <c r="G746" t="s">
        <v>4540</v>
      </c>
      <c r="H746" t="s">
        <v>2034</v>
      </c>
      <c r="I746" s="1">
        <f>DATE(YEAR(tbl_Invoices[[#This Row],[Invoice_Date]]), MONTH(tbl_Invoices[[#This Row],[Invoice_Date]]), DAY(tbl_Invoices[[#This Row],[Invoice_Date]]))</f>
        <v>44307</v>
      </c>
      <c r="J746">
        <f>YEAR(tbl_Invoices[[#This Row],[Invoice_Date]])</f>
        <v>2021</v>
      </c>
      <c r="K746" s="1">
        <f>_xlfn.XLOOKUP(tbl_Invoices[[#This Row],[Customer_ID]], tbl_Customers[Customer_ID], tbl_Customers[Cohort_Month])</f>
        <v>44439</v>
      </c>
      <c r="L746" s="1" t="str">
        <f ca="1">_xlfn.XLOOKUP(tbl_Invoices[[#This Row],[Customer_ID]], tbl_Customers[Customer_ID], tbl_Customers[Age_Group])</f>
        <v>25–34</v>
      </c>
      <c r="M746" s="1" t="str">
        <f>_xlfn.XLOOKUP(tbl_Invoices[[#This Row],[Customer_ID]], tbl_Customers[Customer_ID], tbl_Customers[Region])</f>
        <v>East</v>
      </c>
      <c r="N746" s="1" t="str" cm="1">
        <f t="array" ref="N746">_xlfn.IFS(
   _xlfn.SINGLE(tbl_Invoices[Plan_ID])="P1","Basic",
   _xlfn.SINGLE(tbl_Invoices[Plan_ID])="P2","Standard",
   _xlfn.SINGLE(tbl_Invoices[Plan_ID])="P3","Premium"
)</f>
        <v>Standard</v>
      </c>
      <c r="O746" s="2">
        <f>IF(tbl_Invoices[[#This Row],[Revenue_Type]]="Churned",0,1)</f>
        <v>1</v>
      </c>
    </row>
    <row r="747" spans="1:15" x14ac:dyDescent="0.25">
      <c r="A747" t="s">
        <v>8183</v>
      </c>
      <c r="B747" t="s">
        <v>908</v>
      </c>
      <c r="C747" t="s">
        <v>2654</v>
      </c>
      <c r="D747" s="1">
        <v>44307</v>
      </c>
      <c r="E747">
        <v>55</v>
      </c>
      <c r="F747" t="b">
        <v>1</v>
      </c>
      <c r="G747" t="s">
        <v>4549</v>
      </c>
      <c r="H747" t="s">
        <v>2031</v>
      </c>
      <c r="I747" s="1">
        <f>DATE(YEAR(tbl_Invoices[[#This Row],[Invoice_Date]]), MONTH(tbl_Invoices[[#This Row],[Invoice_Date]]), DAY(tbl_Invoices[[#This Row],[Invoice_Date]]))</f>
        <v>44307</v>
      </c>
      <c r="J747">
        <f>YEAR(tbl_Invoices[[#This Row],[Invoice_Date]])</f>
        <v>2021</v>
      </c>
      <c r="K747" s="1">
        <f>_xlfn.XLOOKUP(tbl_Invoices[[#This Row],[Customer_ID]], tbl_Customers[Customer_ID], tbl_Customers[Cohort_Month])</f>
        <v>44681</v>
      </c>
      <c r="L747" s="1" t="str">
        <f ca="1">_xlfn.XLOOKUP(tbl_Invoices[[#This Row],[Customer_ID]], tbl_Customers[Customer_ID], tbl_Customers[Age_Group])</f>
        <v>55+</v>
      </c>
      <c r="M747" s="1" t="str">
        <f>_xlfn.XLOOKUP(tbl_Invoices[[#This Row],[Customer_ID]], tbl_Customers[Customer_ID], tbl_Customers[Region])</f>
        <v>Midwest</v>
      </c>
      <c r="N747" s="1" t="str" cm="1">
        <f t="array" ref="N747">_xlfn.IFS(
   _xlfn.SINGLE(tbl_Invoices[Plan_ID])="P1","Basic",
   _xlfn.SINGLE(tbl_Invoices[Plan_ID])="P2","Standard",
   _xlfn.SINGLE(tbl_Invoices[Plan_ID])="P3","Premium"
)</f>
        <v>Premium</v>
      </c>
      <c r="O747" s="2">
        <f>IF(tbl_Invoices[[#This Row],[Revenue_Type]]="Churned",0,1)</f>
        <v>1</v>
      </c>
    </row>
    <row r="748" spans="1:15" x14ac:dyDescent="0.25">
      <c r="A748" t="s">
        <v>9649</v>
      </c>
      <c r="B748" t="s">
        <v>912</v>
      </c>
      <c r="C748" t="s">
        <v>2610</v>
      </c>
      <c r="D748" s="1">
        <v>44307</v>
      </c>
      <c r="E748">
        <v>12</v>
      </c>
      <c r="F748" t="b">
        <v>1</v>
      </c>
      <c r="G748" t="s">
        <v>4547</v>
      </c>
      <c r="H748" t="s">
        <v>2027</v>
      </c>
      <c r="I748" s="1">
        <f>DATE(YEAR(tbl_Invoices[[#This Row],[Invoice_Date]]), MONTH(tbl_Invoices[[#This Row],[Invoice_Date]]), DAY(tbl_Invoices[[#This Row],[Invoice_Date]]))</f>
        <v>44307</v>
      </c>
      <c r="J748">
        <f>YEAR(tbl_Invoices[[#This Row],[Invoice_Date]])</f>
        <v>2021</v>
      </c>
      <c r="K748" s="1">
        <f>_xlfn.XLOOKUP(tbl_Invoices[[#This Row],[Customer_ID]], tbl_Customers[Customer_ID], tbl_Customers[Cohort_Month])</f>
        <v>44592</v>
      </c>
      <c r="L748" s="1" t="str">
        <f ca="1">_xlfn.XLOOKUP(tbl_Invoices[[#This Row],[Customer_ID]], tbl_Customers[Customer_ID], tbl_Customers[Age_Group])</f>
        <v>45–54</v>
      </c>
      <c r="M748" s="1" t="str">
        <f>_xlfn.XLOOKUP(tbl_Invoices[[#This Row],[Customer_ID]], tbl_Customers[Customer_ID], tbl_Customers[Region])</f>
        <v>International</v>
      </c>
      <c r="N748" s="1" t="str" cm="1">
        <f t="array" ref="N748">_xlfn.IFS(
   _xlfn.SINGLE(tbl_Invoices[Plan_ID])="P1","Basic",
   _xlfn.SINGLE(tbl_Invoices[Plan_ID])="P2","Standard",
   _xlfn.SINGLE(tbl_Invoices[Plan_ID])="P3","Premium"
)</f>
        <v>Basic</v>
      </c>
      <c r="O748" s="2">
        <f>IF(tbl_Invoices[[#This Row],[Revenue_Type]]="Churned",0,1)</f>
        <v>1</v>
      </c>
    </row>
    <row r="749" spans="1:15" x14ac:dyDescent="0.25">
      <c r="A749" t="s">
        <v>4945</v>
      </c>
      <c r="B749" t="s">
        <v>1328</v>
      </c>
      <c r="C749" t="s">
        <v>3080</v>
      </c>
      <c r="D749" s="1">
        <v>44307</v>
      </c>
      <c r="E749">
        <v>12</v>
      </c>
      <c r="F749" t="b">
        <v>1</v>
      </c>
      <c r="G749" t="s">
        <v>4538</v>
      </c>
      <c r="H749" t="s">
        <v>2027</v>
      </c>
      <c r="I749" s="1">
        <f>DATE(YEAR(tbl_Invoices[[#This Row],[Invoice_Date]]), MONTH(tbl_Invoices[[#This Row],[Invoice_Date]]), DAY(tbl_Invoices[[#This Row],[Invoice_Date]]))</f>
        <v>44307</v>
      </c>
      <c r="J749">
        <f>YEAR(tbl_Invoices[[#This Row],[Invoice_Date]])</f>
        <v>2021</v>
      </c>
      <c r="K749" s="1">
        <f>_xlfn.XLOOKUP(tbl_Invoices[[#This Row],[Customer_ID]], tbl_Customers[Customer_ID], tbl_Customers[Cohort_Month])</f>
        <v>45077</v>
      </c>
      <c r="L749" s="1" t="str">
        <f ca="1">_xlfn.XLOOKUP(tbl_Invoices[[#This Row],[Customer_ID]], tbl_Customers[Customer_ID], tbl_Customers[Age_Group])</f>
        <v>35–44</v>
      </c>
      <c r="M749" s="1" t="str">
        <f>_xlfn.XLOOKUP(tbl_Invoices[[#This Row],[Customer_ID]], tbl_Customers[Customer_ID], tbl_Customers[Region])</f>
        <v>East</v>
      </c>
      <c r="N749" s="1" t="str" cm="1">
        <f t="array" ref="N749">_xlfn.IFS(
   _xlfn.SINGLE(tbl_Invoices[Plan_ID])="P1","Basic",
   _xlfn.SINGLE(tbl_Invoices[Plan_ID])="P2","Standard",
   _xlfn.SINGLE(tbl_Invoices[Plan_ID])="P3","Premium"
)</f>
        <v>Basic</v>
      </c>
      <c r="O749" s="2">
        <f>IF(tbl_Invoices[[#This Row],[Revenue_Type]]="Churned",0,1)</f>
        <v>1</v>
      </c>
    </row>
    <row r="750" spans="1:15" x14ac:dyDescent="0.25">
      <c r="A750" t="s">
        <v>7190</v>
      </c>
      <c r="B750" t="s">
        <v>166</v>
      </c>
      <c r="C750" t="s">
        <v>3791</v>
      </c>
      <c r="D750" s="1">
        <v>44308</v>
      </c>
      <c r="E750">
        <v>12</v>
      </c>
      <c r="F750" t="b">
        <v>1</v>
      </c>
      <c r="G750" t="s">
        <v>4540</v>
      </c>
      <c r="H750" t="s">
        <v>2027</v>
      </c>
      <c r="I750" s="1">
        <f>DATE(YEAR(tbl_Invoices[[#This Row],[Invoice_Date]]), MONTH(tbl_Invoices[[#This Row],[Invoice_Date]]), DAY(tbl_Invoices[[#This Row],[Invoice_Date]]))</f>
        <v>44308</v>
      </c>
      <c r="J750">
        <f>YEAR(tbl_Invoices[[#This Row],[Invoice_Date]])</f>
        <v>2021</v>
      </c>
      <c r="K750" s="1">
        <f>_xlfn.XLOOKUP(tbl_Invoices[[#This Row],[Customer_ID]], tbl_Customers[Customer_ID], tbl_Customers[Cohort_Month])</f>
        <v>44773</v>
      </c>
      <c r="L750" s="1" t="str">
        <f ca="1">_xlfn.XLOOKUP(tbl_Invoices[[#This Row],[Customer_ID]], tbl_Customers[Customer_ID], tbl_Customers[Age_Group])</f>
        <v>25–34</v>
      </c>
      <c r="M750" s="1" t="str">
        <f>_xlfn.XLOOKUP(tbl_Invoices[[#This Row],[Customer_ID]], tbl_Customers[Customer_ID], tbl_Customers[Region])</f>
        <v>East</v>
      </c>
      <c r="N750" s="1" t="str" cm="1">
        <f t="array" ref="N750">_xlfn.IFS(
   _xlfn.SINGLE(tbl_Invoices[Plan_ID])="P1","Basic",
   _xlfn.SINGLE(tbl_Invoices[Plan_ID])="P2","Standard",
   _xlfn.SINGLE(tbl_Invoices[Plan_ID])="P3","Premium"
)</f>
        <v>Basic</v>
      </c>
      <c r="O750" s="2">
        <f>IF(tbl_Invoices[[#This Row],[Revenue_Type]]="Churned",0,1)</f>
        <v>1</v>
      </c>
    </row>
    <row r="751" spans="1:15" x14ac:dyDescent="0.25">
      <c r="A751" t="s">
        <v>8919</v>
      </c>
      <c r="B751" t="s">
        <v>1093</v>
      </c>
      <c r="C751" t="s">
        <v>4064</v>
      </c>
      <c r="D751" s="1">
        <v>44308</v>
      </c>
      <c r="E751">
        <v>25</v>
      </c>
      <c r="F751" t="b">
        <v>1</v>
      </c>
      <c r="G751" t="s">
        <v>4545</v>
      </c>
      <c r="H751" t="s">
        <v>2034</v>
      </c>
      <c r="I751" s="1">
        <f>DATE(YEAR(tbl_Invoices[[#This Row],[Invoice_Date]]), MONTH(tbl_Invoices[[#This Row],[Invoice_Date]]), DAY(tbl_Invoices[[#This Row],[Invoice_Date]]))</f>
        <v>44308</v>
      </c>
      <c r="J751">
        <f>YEAR(tbl_Invoices[[#This Row],[Invoice_Date]])</f>
        <v>2021</v>
      </c>
      <c r="K751" s="1">
        <f>_xlfn.XLOOKUP(tbl_Invoices[[#This Row],[Customer_ID]], tbl_Customers[Customer_ID], tbl_Customers[Cohort_Month])</f>
        <v>44469</v>
      </c>
      <c r="L751" s="1" t="str">
        <f ca="1">_xlfn.XLOOKUP(tbl_Invoices[[#This Row],[Customer_ID]], tbl_Customers[Customer_ID], tbl_Customers[Age_Group])</f>
        <v>25–34</v>
      </c>
      <c r="M751" s="1" t="str">
        <f>_xlfn.XLOOKUP(tbl_Invoices[[#This Row],[Customer_ID]], tbl_Customers[Customer_ID], tbl_Customers[Region])</f>
        <v>International</v>
      </c>
      <c r="N751" s="1" t="str" cm="1">
        <f t="array" ref="N751">_xlfn.IFS(
   _xlfn.SINGLE(tbl_Invoices[Plan_ID])="P1","Basic",
   _xlfn.SINGLE(tbl_Invoices[Plan_ID])="P2","Standard",
   _xlfn.SINGLE(tbl_Invoices[Plan_ID])="P3","Premium"
)</f>
        <v>Standard</v>
      </c>
      <c r="O751" s="2">
        <f>IF(tbl_Invoices[[#This Row],[Revenue_Type]]="Churned",0,1)</f>
        <v>0</v>
      </c>
    </row>
    <row r="752" spans="1:15" x14ac:dyDescent="0.25">
      <c r="A752" t="s">
        <v>7250</v>
      </c>
      <c r="B752" t="s">
        <v>1339</v>
      </c>
      <c r="C752" t="s">
        <v>2809</v>
      </c>
      <c r="D752" s="1">
        <v>44308</v>
      </c>
      <c r="E752">
        <v>12</v>
      </c>
      <c r="F752" t="b">
        <v>1</v>
      </c>
      <c r="G752" t="s">
        <v>4547</v>
      </c>
      <c r="H752" t="s">
        <v>2027</v>
      </c>
      <c r="I752" s="1">
        <f>DATE(YEAR(tbl_Invoices[[#This Row],[Invoice_Date]]), MONTH(tbl_Invoices[[#This Row],[Invoice_Date]]), DAY(tbl_Invoices[[#This Row],[Invoice_Date]]))</f>
        <v>44308</v>
      </c>
      <c r="J752">
        <f>YEAR(tbl_Invoices[[#This Row],[Invoice_Date]])</f>
        <v>2021</v>
      </c>
      <c r="K752" s="1">
        <f>_xlfn.XLOOKUP(tbl_Invoices[[#This Row],[Customer_ID]], tbl_Customers[Customer_ID], tbl_Customers[Cohort_Month])</f>
        <v>44773</v>
      </c>
      <c r="L752" s="1" t="str">
        <f ca="1">_xlfn.XLOOKUP(tbl_Invoices[[#This Row],[Customer_ID]], tbl_Customers[Customer_ID], tbl_Customers[Age_Group])</f>
        <v>18–24</v>
      </c>
      <c r="M752" s="1" t="str">
        <f>_xlfn.XLOOKUP(tbl_Invoices[[#This Row],[Customer_ID]], tbl_Customers[Customer_ID], tbl_Customers[Region])</f>
        <v>East</v>
      </c>
      <c r="N752" s="1" t="str" cm="1">
        <f t="array" ref="N752">_xlfn.IFS(
   _xlfn.SINGLE(tbl_Invoices[Plan_ID])="P1","Basic",
   _xlfn.SINGLE(tbl_Invoices[Plan_ID])="P2","Standard",
   _xlfn.SINGLE(tbl_Invoices[Plan_ID])="P3","Premium"
)</f>
        <v>Basic</v>
      </c>
      <c r="O752" s="2">
        <f>IF(tbl_Invoices[[#This Row],[Revenue_Type]]="Churned",0,1)</f>
        <v>1</v>
      </c>
    </row>
    <row r="753" spans="1:15" x14ac:dyDescent="0.25">
      <c r="A753" t="s">
        <v>8130</v>
      </c>
      <c r="B753" t="s">
        <v>1764</v>
      </c>
      <c r="C753" t="s">
        <v>3717</v>
      </c>
      <c r="D753" s="1">
        <v>44308</v>
      </c>
      <c r="E753">
        <v>55</v>
      </c>
      <c r="F753" t="b">
        <v>1</v>
      </c>
      <c r="G753" t="s">
        <v>4538</v>
      </c>
      <c r="H753" t="s">
        <v>2031</v>
      </c>
      <c r="I753" s="1">
        <f>DATE(YEAR(tbl_Invoices[[#This Row],[Invoice_Date]]), MONTH(tbl_Invoices[[#This Row],[Invoice_Date]]), DAY(tbl_Invoices[[#This Row],[Invoice_Date]]))</f>
        <v>44308</v>
      </c>
      <c r="J753">
        <f>YEAR(tbl_Invoices[[#This Row],[Invoice_Date]])</f>
        <v>2021</v>
      </c>
      <c r="K753" s="1">
        <f>_xlfn.XLOOKUP(tbl_Invoices[[#This Row],[Customer_ID]], tbl_Customers[Customer_ID], tbl_Customers[Cohort_Month])</f>
        <v>45077</v>
      </c>
      <c r="L753" s="1" t="str">
        <f ca="1">_xlfn.XLOOKUP(tbl_Invoices[[#This Row],[Customer_ID]], tbl_Customers[Customer_ID], tbl_Customers[Age_Group])</f>
        <v>45–54</v>
      </c>
      <c r="M753" s="1" t="str">
        <f>_xlfn.XLOOKUP(tbl_Invoices[[#This Row],[Customer_ID]], tbl_Customers[Customer_ID], tbl_Customers[Region])</f>
        <v>Midwest</v>
      </c>
      <c r="N753" s="1" t="str" cm="1">
        <f t="array" ref="N753">_xlfn.IFS(
   _xlfn.SINGLE(tbl_Invoices[Plan_ID])="P1","Basic",
   _xlfn.SINGLE(tbl_Invoices[Plan_ID])="P2","Standard",
   _xlfn.SINGLE(tbl_Invoices[Plan_ID])="P3","Premium"
)</f>
        <v>Premium</v>
      </c>
      <c r="O753" s="2">
        <f>IF(tbl_Invoices[[#This Row],[Revenue_Type]]="Churned",0,1)</f>
        <v>1</v>
      </c>
    </row>
    <row r="754" spans="1:15" x14ac:dyDescent="0.25">
      <c r="A754" t="s">
        <v>9142</v>
      </c>
      <c r="B754" t="s">
        <v>1896</v>
      </c>
      <c r="C754" t="s">
        <v>2872</v>
      </c>
      <c r="D754" s="1">
        <v>44308</v>
      </c>
      <c r="E754">
        <v>25</v>
      </c>
      <c r="F754" t="b">
        <v>1</v>
      </c>
      <c r="G754" t="s">
        <v>4547</v>
      </c>
      <c r="H754" t="s">
        <v>2034</v>
      </c>
      <c r="I754" s="1">
        <f>DATE(YEAR(tbl_Invoices[[#This Row],[Invoice_Date]]), MONTH(tbl_Invoices[[#This Row],[Invoice_Date]]), DAY(tbl_Invoices[[#This Row],[Invoice_Date]]))</f>
        <v>44308</v>
      </c>
      <c r="J754">
        <f>YEAR(tbl_Invoices[[#This Row],[Invoice_Date]])</f>
        <v>2021</v>
      </c>
      <c r="K754" s="1">
        <f>_xlfn.XLOOKUP(tbl_Invoices[[#This Row],[Customer_ID]], tbl_Customers[Customer_ID], tbl_Customers[Cohort_Month])</f>
        <v>44773</v>
      </c>
      <c r="L754" s="1" t="str">
        <f ca="1">_xlfn.XLOOKUP(tbl_Invoices[[#This Row],[Customer_ID]], tbl_Customers[Customer_ID], tbl_Customers[Age_Group])</f>
        <v>45–54</v>
      </c>
      <c r="M754" s="1" t="str">
        <f>_xlfn.XLOOKUP(tbl_Invoices[[#This Row],[Customer_ID]], tbl_Customers[Customer_ID], tbl_Customers[Region])</f>
        <v>West</v>
      </c>
      <c r="N754" s="1" t="str" cm="1">
        <f t="array" ref="N754">_xlfn.IFS(
   _xlfn.SINGLE(tbl_Invoices[Plan_ID])="P1","Basic",
   _xlfn.SINGLE(tbl_Invoices[Plan_ID])="P2","Standard",
   _xlfn.SINGLE(tbl_Invoices[Plan_ID])="P3","Premium"
)</f>
        <v>Standard</v>
      </c>
      <c r="O754" s="2">
        <f>IF(tbl_Invoices[[#This Row],[Revenue_Type]]="Churned",0,1)</f>
        <v>1</v>
      </c>
    </row>
    <row r="755" spans="1:15" x14ac:dyDescent="0.25">
      <c r="A755" t="s">
        <v>9997</v>
      </c>
      <c r="B755" t="s">
        <v>1920</v>
      </c>
      <c r="C755" t="s">
        <v>2380</v>
      </c>
      <c r="D755" s="1">
        <v>44308</v>
      </c>
      <c r="E755">
        <v>12</v>
      </c>
      <c r="F755" t="b">
        <v>1</v>
      </c>
      <c r="G755" t="s">
        <v>4545</v>
      </c>
      <c r="H755" t="s">
        <v>2027</v>
      </c>
      <c r="I755" s="1">
        <f>DATE(YEAR(tbl_Invoices[[#This Row],[Invoice_Date]]), MONTH(tbl_Invoices[[#This Row],[Invoice_Date]]), DAY(tbl_Invoices[[#This Row],[Invoice_Date]]))</f>
        <v>44308</v>
      </c>
      <c r="J755">
        <f>YEAR(tbl_Invoices[[#This Row],[Invoice_Date]])</f>
        <v>2021</v>
      </c>
      <c r="K755" s="1">
        <f>_xlfn.XLOOKUP(tbl_Invoices[[#This Row],[Customer_ID]], tbl_Customers[Customer_ID], tbl_Customers[Cohort_Month])</f>
        <v>44651</v>
      </c>
      <c r="L755" s="1" t="str">
        <f ca="1">_xlfn.XLOOKUP(tbl_Invoices[[#This Row],[Customer_ID]], tbl_Customers[Customer_ID], tbl_Customers[Age_Group])</f>
        <v>55+</v>
      </c>
      <c r="M755" s="1" t="str">
        <f>_xlfn.XLOOKUP(tbl_Invoices[[#This Row],[Customer_ID]], tbl_Customers[Customer_ID], tbl_Customers[Region])</f>
        <v>East</v>
      </c>
      <c r="N755" s="1" t="str" cm="1">
        <f t="array" ref="N755">_xlfn.IFS(
   _xlfn.SINGLE(tbl_Invoices[Plan_ID])="P1","Basic",
   _xlfn.SINGLE(tbl_Invoices[Plan_ID])="P2","Standard",
   _xlfn.SINGLE(tbl_Invoices[Plan_ID])="P3","Premium"
)</f>
        <v>Basic</v>
      </c>
      <c r="O755" s="2">
        <f>IF(tbl_Invoices[[#This Row],[Revenue_Type]]="Churned",0,1)</f>
        <v>0</v>
      </c>
    </row>
    <row r="756" spans="1:15" x14ac:dyDescent="0.25">
      <c r="A756" t="s">
        <v>6564</v>
      </c>
      <c r="B756" t="s">
        <v>1930</v>
      </c>
      <c r="C756" t="s">
        <v>2143</v>
      </c>
      <c r="D756" s="1">
        <v>44308</v>
      </c>
      <c r="E756">
        <v>55</v>
      </c>
      <c r="F756" t="b">
        <v>1</v>
      </c>
      <c r="G756" t="s">
        <v>4538</v>
      </c>
      <c r="H756" t="s">
        <v>2031</v>
      </c>
      <c r="I756" s="1">
        <f>DATE(YEAR(tbl_Invoices[[#This Row],[Invoice_Date]]), MONTH(tbl_Invoices[[#This Row],[Invoice_Date]]), DAY(tbl_Invoices[[#This Row],[Invoice_Date]]))</f>
        <v>44308</v>
      </c>
      <c r="J756">
        <f>YEAR(tbl_Invoices[[#This Row],[Invoice_Date]])</f>
        <v>2021</v>
      </c>
      <c r="K756" s="1">
        <f>_xlfn.XLOOKUP(tbl_Invoices[[#This Row],[Customer_ID]], tbl_Customers[Customer_ID], tbl_Customers[Cohort_Month])</f>
        <v>44316</v>
      </c>
      <c r="L756" s="1" t="str">
        <f ca="1">_xlfn.XLOOKUP(tbl_Invoices[[#This Row],[Customer_ID]], tbl_Customers[Customer_ID], tbl_Customers[Age_Group])</f>
        <v>55+</v>
      </c>
      <c r="M756" s="1" t="str">
        <f>_xlfn.XLOOKUP(tbl_Invoices[[#This Row],[Customer_ID]], tbl_Customers[Customer_ID], tbl_Customers[Region])</f>
        <v>Midwest</v>
      </c>
      <c r="N756" s="1" t="str" cm="1">
        <f t="array" ref="N756">_xlfn.IFS(
   _xlfn.SINGLE(tbl_Invoices[Plan_ID])="P1","Basic",
   _xlfn.SINGLE(tbl_Invoices[Plan_ID])="P2","Standard",
   _xlfn.SINGLE(tbl_Invoices[Plan_ID])="P3","Premium"
)</f>
        <v>Premium</v>
      </c>
      <c r="O756" s="2">
        <f>IF(tbl_Invoices[[#This Row],[Revenue_Type]]="Churned",0,1)</f>
        <v>1</v>
      </c>
    </row>
    <row r="757" spans="1:15" x14ac:dyDescent="0.25">
      <c r="A757" t="s">
        <v>7231</v>
      </c>
      <c r="B757" t="s">
        <v>237</v>
      </c>
      <c r="C757" t="s">
        <v>2683</v>
      </c>
      <c r="D757" s="1">
        <v>44309</v>
      </c>
      <c r="E757">
        <v>25</v>
      </c>
      <c r="F757" t="b">
        <v>1</v>
      </c>
      <c r="G757" t="s">
        <v>4545</v>
      </c>
      <c r="H757" t="s">
        <v>2034</v>
      </c>
      <c r="I757" s="1">
        <f>DATE(YEAR(tbl_Invoices[[#This Row],[Invoice_Date]]), MONTH(tbl_Invoices[[#This Row],[Invoice_Date]]), DAY(tbl_Invoices[[#This Row],[Invoice_Date]]))</f>
        <v>44309</v>
      </c>
      <c r="J757">
        <f>YEAR(tbl_Invoices[[#This Row],[Invoice_Date]])</f>
        <v>2021</v>
      </c>
      <c r="K757" s="1">
        <f>_xlfn.XLOOKUP(tbl_Invoices[[#This Row],[Customer_ID]], tbl_Customers[Customer_ID], tbl_Customers[Cohort_Month])</f>
        <v>44377</v>
      </c>
      <c r="L757" s="1" t="str">
        <f ca="1">_xlfn.XLOOKUP(tbl_Invoices[[#This Row],[Customer_ID]], tbl_Customers[Customer_ID], tbl_Customers[Age_Group])</f>
        <v>55+</v>
      </c>
      <c r="M757" s="1" t="str">
        <f>_xlfn.XLOOKUP(tbl_Invoices[[#This Row],[Customer_ID]], tbl_Customers[Customer_ID], tbl_Customers[Region])</f>
        <v>International</v>
      </c>
      <c r="N757" s="1" t="str" cm="1">
        <f t="array" ref="N757">_xlfn.IFS(
   _xlfn.SINGLE(tbl_Invoices[Plan_ID])="P1","Basic",
   _xlfn.SINGLE(tbl_Invoices[Plan_ID])="P2","Standard",
   _xlfn.SINGLE(tbl_Invoices[Plan_ID])="P3","Premium"
)</f>
        <v>Standard</v>
      </c>
      <c r="O757" s="2">
        <f>IF(tbl_Invoices[[#This Row],[Revenue_Type]]="Churned",0,1)</f>
        <v>0</v>
      </c>
    </row>
    <row r="758" spans="1:15" x14ac:dyDescent="0.25">
      <c r="A758" t="s">
        <v>8276</v>
      </c>
      <c r="B758" t="s">
        <v>239</v>
      </c>
      <c r="C758" t="s">
        <v>2628</v>
      </c>
      <c r="D758" s="1">
        <v>44309</v>
      </c>
      <c r="E758">
        <v>25</v>
      </c>
      <c r="F758" t="b">
        <v>1</v>
      </c>
      <c r="G758" t="s">
        <v>4549</v>
      </c>
      <c r="H758" t="s">
        <v>2034</v>
      </c>
      <c r="I758" s="1">
        <f>DATE(YEAR(tbl_Invoices[[#This Row],[Invoice_Date]]), MONTH(tbl_Invoices[[#This Row],[Invoice_Date]]), DAY(tbl_Invoices[[#This Row],[Invoice_Date]]))</f>
        <v>44309</v>
      </c>
      <c r="J758">
        <f>YEAR(tbl_Invoices[[#This Row],[Invoice_Date]])</f>
        <v>2021</v>
      </c>
      <c r="K758" s="1">
        <f>_xlfn.XLOOKUP(tbl_Invoices[[#This Row],[Customer_ID]], tbl_Customers[Customer_ID], tbl_Customers[Cohort_Month])</f>
        <v>45016</v>
      </c>
      <c r="L758" s="1" t="str">
        <f ca="1">_xlfn.XLOOKUP(tbl_Invoices[[#This Row],[Customer_ID]], tbl_Customers[Customer_ID], tbl_Customers[Age_Group])</f>
        <v>25–34</v>
      </c>
      <c r="M758" s="1" t="str">
        <f>_xlfn.XLOOKUP(tbl_Invoices[[#This Row],[Customer_ID]], tbl_Customers[Customer_ID], tbl_Customers[Region])</f>
        <v>East</v>
      </c>
      <c r="N758" s="1" t="str" cm="1">
        <f t="array" ref="N758">_xlfn.IFS(
   _xlfn.SINGLE(tbl_Invoices[Plan_ID])="P1","Basic",
   _xlfn.SINGLE(tbl_Invoices[Plan_ID])="P2","Standard",
   _xlfn.SINGLE(tbl_Invoices[Plan_ID])="P3","Premium"
)</f>
        <v>Standard</v>
      </c>
      <c r="O758" s="2">
        <f>IF(tbl_Invoices[[#This Row],[Revenue_Type]]="Churned",0,1)</f>
        <v>1</v>
      </c>
    </row>
    <row r="759" spans="1:15" x14ac:dyDescent="0.25">
      <c r="A759" t="s">
        <v>5545</v>
      </c>
      <c r="B759" t="s">
        <v>306</v>
      </c>
      <c r="C759" t="s">
        <v>4259</v>
      </c>
      <c r="D759" s="1">
        <v>44309</v>
      </c>
      <c r="E759">
        <v>25</v>
      </c>
      <c r="F759" t="b">
        <v>1</v>
      </c>
      <c r="G759" t="s">
        <v>4538</v>
      </c>
      <c r="H759" t="s">
        <v>2034</v>
      </c>
      <c r="I759" s="1">
        <f>DATE(YEAR(tbl_Invoices[[#This Row],[Invoice_Date]]), MONTH(tbl_Invoices[[#This Row],[Invoice_Date]]), DAY(tbl_Invoices[[#This Row],[Invoice_Date]]))</f>
        <v>44309</v>
      </c>
      <c r="J759">
        <f>YEAR(tbl_Invoices[[#This Row],[Invoice_Date]])</f>
        <v>2021</v>
      </c>
      <c r="K759" s="1">
        <f>_xlfn.XLOOKUP(tbl_Invoices[[#This Row],[Customer_ID]], tbl_Customers[Customer_ID], tbl_Customers[Cohort_Month])</f>
        <v>44865</v>
      </c>
      <c r="L759" s="1" t="str">
        <f ca="1">_xlfn.XLOOKUP(tbl_Invoices[[#This Row],[Customer_ID]], tbl_Customers[Customer_ID], tbl_Customers[Age_Group])</f>
        <v>55+</v>
      </c>
      <c r="M759" s="1" t="str">
        <f>_xlfn.XLOOKUP(tbl_Invoices[[#This Row],[Customer_ID]], tbl_Customers[Customer_ID], tbl_Customers[Region])</f>
        <v>International</v>
      </c>
      <c r="N759" s="1" t="str" cm="1">
        <f t="array" ref="N759">_xlfn.IFS(
   _xlfn.SINGLE(tbl_Invoices[Plan_ID])="P1","Basic",
   _xlfn.SINGLE(tbl_Invoices[Plan_ID])="P2","Standard",
   _xlfn.SINGLE(tbl_Invoices[Plan_ID])="P3","Premium"
)</f>
        <v>Standard</v>
      </c>
      <c r="O759" s="2">
        <f>IF(tbl_Invoices[[#This Row],[Revenue_Type]]="Churned",0,1)</f>
        <v>1</v>
      </c>
    </row>
    <row r="760" spans="1:15" x14ac:dyDescent="0.25">
      <c r="A760" t="s">
        <v>10084</v>
      </c>
      <c r="B760" t="s">
        <v>475</v>
      </c>
      <c r="C760" t="s">
        <v>3347</v>
      </c>
      <c r="D760" s="1">
        <v>44309</v>
      </c>
      <c r="E760">
        <v>25</v>
      </c>
      <c r="F760" t="b">
        <v>1</v>
      </c>
      <c r="G760" t="s">
        <v>4547</v>
      </c>
      <c r="H760" t="s">
        <v>2034</v>
      </c>
      <c r="I760" s="1">
        <f>DATE(YEAR(tbl_Invoices[[#This Row],[Invoice_Date]]), MONTH(tbl_Invoices[[#This Row],[Invoice_Date]]), DAY(tbl_Invoices[[#This Row],[Invoice_Date]]))</f>
        <v>44309</v>
      </c>
      <c r="J760">
        <f>YEAR(tbl_Invoices[[#This Row],[Invoice_Date]])</f>
        <v>2021</v>
      </c>
      <c r="K760" s="1">
        <f>_xlfn.XLOOKUP(tbl_Invoices[[#This Row],[Customer_ID]], tbl_Customers[Customer_ID], tbl_Customers[Cohort_Month])</f>
        <v>44439</v>
      </c>
      <c r="L760" s="1" t="str">
        <f ca="1">_xlfn.XLOOKUP(tbl_Invoices[[#This Row],[Customer_ID]], tbl_Customers[Customer_ID], tbl_Customers[Age_Group])</f>
        <v>35–44</v>
      </c>
      <c r="M760" s="1" t="str">
        <f>_xlfn.XLOOKUP(tbl_Invoices[[#This Row],[Customer_ID]], tbl_Customers[Customer_ID], tbl_Customers[Region])</f>
        <v>International</v>
      </c>
      <c r="N760" s="1" t="str" cm="1">
        <f t="array" ref="N760">_xlfn.IFS(
   _xlfn.SINGLE(tbl_Invoices[Plan_ID])="P1","Basic",
   _xlfn.SINGLE(tbl_Invoices[Plan_ID])="P2","Standard",
   _xlfn.SINGLE(tbl_Invoices[Plan_ID])="P3","Premium"
)</f>
        <v>Standard</v>
      </c>
      <c r="O760" s="2">
        <f>IF(tbl_Invoices[[#This Row],[Revenue_Type]]="Churned",0,1)</f>
        <v>1</v>
      </c>
    </row>
    <row r="761" spans="1:15" x14ac:dyDescent="0.25">
      <c r="A761" t="s">
        <v>8579</v>
      </c>
      <c r="B761" t="s">
        <v>557</v>
      </c>
      <c r="C761" t="s">
        <v>4364</v>
      </c>
      <c r="D761" s="1">
        <v>44309</v>
      </c>
      <c r="E761">
        <v>25</v>
      </c>
      <c r="F761" t="b">
        <v>1</v>
      </c>
      <c r="G761" t="s">
        <v>4545</v>
      </c>
      <c r="H761" t="s">
        <v>2034</v>
      </c>
      <c r="I761" s="1">
        <f>DATE(YEAR(tbl_Invoices[[#This Row],[Invoice_Date]]), MONTH(tbl_Invoices[[#This Row],[Invoice_Date]]), DAY(tbl_Invoices[[#This Row],[Invoice_Date]]))</f>
        <v>44309</v>
      </c>
      <c r="J761">
        <f>YEAR(tbl_Invoices[[#This Row],[Invoice_Date]])</f>
        <v>2021</v>
      </c>
      <c r="K761" s="1">
        <f>_xlfn.XLOOKUP(tbl_Invoices[[#This Row],[Customer_ID]], tbl_Customers[Customer_ID], tbl_Customers[Cohort_Month])</f>
        <v>44651</v>
      </c>
      <c r="L761" s="1" t="str">
        <f ca="1">_xlfn.XLOOKUP(tbl_Invoices[[#This Row],[Customer_ID]], tbl_Customers[Customer_ID], tbl_Customers[Age_Group])</f>
        <v>55+</v>
      </c>
      <c r="M761" s="1" t="str">
        <f>_xlfn.XLOOKUP(tbl_Invoices[[#This Row],[Customer_ID]], tbl_Customers[Customer_ID], tbl_Customers[Region])</f>
        <v>East</v>
      </c>
      <c r="N761" s="1" t="str" cm="1">
        <f t="array" ref="N761">_xlfn.IFS(
   _xlfn.SINGLE(tbl_Invoices[Plan_ID])="P1","Basic",
   _xlfn.SINGLE(tbl_Invoices[Plan_ID])="P2","Standard",
   _xlfn.SINGLE(tbl_Invoices[Plan_ID])="P3","Premium"
)</f>
        <v>Standard</v>
      </c>
      <c r="O761" s="2">
        <f>IF(tbl_Invoices[[#This Row],[Revenue_Type]]="Churned",0,1)</f>
        <v>0</v>
      </c>
    </row>
    <row r="762" spans="1:15" x14ac:dyDescent="0.25">
      <c r="A762" t="s">
        <v>8777</v>
      </c>
      <c r="B762" t="s">
        <v>1143</v>
      </c>
      <c r="C762" t="s">
        <v>3288</v>
      </c>
      <c r="D762" s="1">
        <v>44309</v>
      </c>
      <c r="E762">
        <v>12</v>
      </c>
      <c r="F762" t="b">
        <v>1</v>
      </c>
      <c r="G762" t="s">
        <v>4549</v>
      </c>
      <c r="H762" t="s">
        <v>2027</v>
      </c>
      <c r="I762" s="1">
        <f>DATE(YEAR(tbl_Invoices[[#This Row],[Invoice_Date]]), MONTH(tbl_Invoices[[#This Row],[Invoice_Date]]), DAY(tbl_Invoices[[#This Row],[Invoice_Date]]))</f>
        <v>44309</v>
      </c>
      <c r="J762">
        <f>YEAR(tbl_Invoices[[#This Row],[Invoice_Date]])</f>
        <v>2021</v>
      </c>
      <c r="K762" s="1">
        <f>_xlfn.XLOOKUP(tbl_Invoices[[#This Row],[Customer_ID]], tbl_Customers[Customer_ID], tbl_Customers[Cohort_Month])</f>
        <v>44926</v>
      </c>
      <c r="L762" s="1" t="str">
        <f ca="1">_xlfn.XLOOKUP(tbl_Invoices[[#This Row],[Customer_ID]], tbl_Customers[Customer_ID], tbl_Customers[Age_Group])</f>
        <v>55+</v>
      </c>
      <c r="M762" s="1" t="str">
        <f>_xlfn.XLOOKUP(tbl_Invoices[[#This Row],[Customer_ID]], tbl_Customers[Customer_ID], tbl_Customers[Region])</f>
        <v>West</v>
      </c>
      <c r="N762" s="1" t="str" cm="1">
        <f t="array" ref="N762">_xlfn.IFS(
   _xlfn.SINGLE(tbl_Invoices[Plan_ID])="P1","Basic",
   _xlfn.SINGLE(tbl_Invoices[Plan_ID])="P2","Standard",
   _xlfn.SINGLE(tbl_Invoices[Plan_ID])="P3","Premium"
)</f>
        <v>Basic</v>
      </c>
      <c r="O762" s="2">
        <f>IF(tbl_Invoices[[#This Row],[Revenue_Type]]="Churned",0,1)</f>
        <v>1</v>
      </c>
    </row>
    <row r="763" spans="1:15" x14ac:dyDescent="0.25">
      <c r="A763" t="s">
        <v>7873</v>
      </c>
      <c r="B763" t="s">
        <v>1332</v>
      </c>
      <c r="C763" t="s">
        <v>2146</v>
      </c>
      <c r="D763" s="1">
        <v>44309</v>
      </c>
      <c r="E763">
        <v>12</v>
      </c>
      <c r="F763" t="b">
        <v>1</v>
      </c>
      <c r="G763" t="s">
        <v>4545</v>
      </c>
      <c r="H763" t="s">
        <v>2027</v>
      </c>
      <c r="I763" s="1">
        <f>DATE(YEAR(tbl_Invoices[[#This Row],[Invoice_Date]]), MONTH(tbl_Invoices[[#This Row],[Invoice_Date]]), DAY(tbl_Invoices[[#This Row],[Invoice_Date]]))</f>
        <v>44309</v>
      </c>
      <c r="J763">
        <f>YEAR(tbl_Invoices[[#This Row],[Invoice_Date]])</f>
        <v>2021</v>
      </c>
      <c r="K763" s="1">
        <f>_xlfn.XLOOKUP(tbl_Invoices[[#This Row],[Customer_ID]], tbl_Customers[Customer_ID], tbl_Customers[Cohort_Month])</f>
        <v>44926</v>
      </c>
      <c r="L763" s="1" t="str">
        <f ca="1">_xlfn.XLOOKUP(tbl_Invoices[[#This Row],[Customer_ID]], tbl_Customers[Customer_ID], tbl_Customers[Age_Group])</f>
        <v>18–24</v>
      </c>
      <c r="M763" s="1" t="str">
        <f>_xlfn.XLOOKUP(tbl_Invoices[[#This Row],[Customer_ID]], tbl_Customers[Customer_ID], tbl_Customers[Region])</f>
        <v>Midwest</v>
      </c>
      <c r="N763" s="1" t="str" cm="1">
        <f t="array" ref="N763">_xlfn.IFS(
   _xlfn.SINGLE(tbl_Invoices[Plan_ID])="P1","Basic",
   _xlfn.SINGLE(tbl_Invoices[Plan_ID])="P2","Standard",
   _xlfn.SINGLE(tbl_Invoices[Plan_ID])="P3","Premium"
)</f>
        <v>Basic</v>
      </c>
      <c r="O763" s="2">
        <f>IF(tbl_Invoices[[#This Row],[Revenue_Type]]="Churned",0,1)</f>
        <v>0</v>
      </c>
    </row>
    <row r="764" spans="1:15" x14ac:dyDescent="0.25">
      <c r="A764" t="s">
        <v>8657</v>
      </c>
      <c r="B764" t="s">
        <v>1332</v>
      </c>
      <c r="C764" t="s">
        <v>2699</v>
      </c>
      <c r="D764" s="1">
        <v>44309</v>
      </c>
      <c r="E764">
        <v>55</v>
      </c>
      <c r="F764" t="b">
        <v>1</v>
      </c>
      <c r="G764" t="s">
        <v>4538</v>
      </c>
      <c r="H764" t="s">
        <v>2031</v>
      </c>
      <c r="I764" s="1">
        <f>DATE(YEAR(tbl_Invoices[[#This Row],[Invoice_Date]]), MONTH(tbl_Invoices[[#This Row],[Invoice_Date]]), DAY(tbl_Invoices[[#This Row],[Invoice_Date]]))</f>
        <v>44309</v>
      </c>
      <c r="J764">
        <f>YEAR(tbl_Invoices[[#This Row],[Invoice_Date]])</f>
        <v>2021</v>
      </c>
      <c r="K764" s="1">
        <f>_xlfn.XLOOKUP(tbl_Invoices[[#This Row],[Customer_ID]], tbl_Customers[Customer_ID], tbl_Customers[Cohort_Month])</f>
        <v>44926</v>
      </c>
      <c r="L764" s="1" t="str">
        <f ca="1">_xlfn.XLOOKUP(tbl_Invoices[[#This Row],[Customer_ID]], tbl_Customers[Customer_ID], tbl_Customers[Age_Group])</f>
        <v>18–24</v>
      </c>
      <c r="M764" s="1" t="str">
        <f>_xlfn.XLOOKUP(tbl_Invoices[[#This Row],[Customer_ID]], tbl_Customers[Customer_ID], tbl_Customers[Region])</f>
        <v>Midwest</v>
      </c>
      <c r="N764" s="1" t="str" cm="1">
        <f t="array" ref="N764">_xlfn.IFS(
   _xlfn.SINGLE(tbl_Invoices[Plan_ID])="P1","Basic",
   _xlfn.SINGLE(tbl_Invoices[Plan_ID])="P2","Standard",
   _xlfn.SINGLE(tbl_Invoices[Plan_ID])="P3","Premium"
)</f>
        <v>Premium</v>
      </c>
      <c r="O764" s="2">
        <f>IF(tbl_Invoices[[#This Row],[Revenue_Type]]="Churned",0,1)</f>
        <v>1</v>
      </c>
    </row>
    <row r="765" spans="1:15" x14ac:dyDescent="0.25">
      <c r="A765" t="s">
        <v>8182</v>
      </c>
      <c r="B765" t="s">
        <v>1583</v>
      </c>
      <c r="C765" t="s">
        <v>3289</v>
      </c>
      <c r="D765" s="1">
        <v>44309</v>
      </c>
      <c r="E765">
        <v>25</v>
      </c>
      <c r="F765" t="b">
        <v>1</v>
      </c>
      <c r="G765" t="s">
        <v>4538</v>
      </c>
      <c r="H765" t="s">
        <v>2034</v>
      </c>
      <c r="I765" s="1">
        <f>DATE(YEAR(tbl_Invoices[[#This Row],[Invoice_Date]]), MONTH(tbl_Invoices[[#This Row],[Invoice_Date]]), DAY(tbl_Invoices[[#This Row],[Invoice_Date]]))</f>
        <v>44309</v>
      </c>
      <c r="J765">
        <f>YEAR(tbl_Invoices[[#This Row],[Invoice_Date]])</f>
        <v>2021</v>
      </c>
      <c r="K765" s="1">
        <f>_xlfn.XLOOKUP(tbl_Invoices[[#This Row],[Customer_ID]], tbl_Customers[Customer_ID], tbl_Customers[Cohort_Month])</f>
        <v>44895</v>
      </c>
      <c r="L765" s="1" t="str">
        <f ca="1">_xlfn.XLOOKUP(tbl_Invoices[[#This Row],[Customer_ID]], tbl_Customers[Customer_ID], tbl_Customers[Age_Group])</f>
        <v>35–44</v>
      </c>
      <c r="M765" s="1" t="str">
        <f>_xlfn.XLOOKUP(tbl_Invoices[[#This Row],[Customer_ID]], tbl_Customers[Customer_ID], tbl_Customers[Region])</f>
        <v>Midwest</v>
      </c>
      <c r="N765" s="1" t="str" cm="1">
        <f t="array" ref="N765">_xlfn.IFS(
   _xlfn.SINGLE(tbl_Invoices[Plan_ID])="P1","Basic",
   _xlfn.SINGLE(tbl_Invoices[Plan_ID])="P2","Standard",
   _xlfn.SINGLE(tbl_Invoices[Plan_ID])="P3","Premium"
)</f>
        <v>Standard</v>
      </c>
      <c r="O765" s="2">
        <f>IF(tbl_Invoices[[#This Row],[Revenue_Type]]="Churned",0,1)</f>
        <v>1</v>
      </c>
    </row>
    <row r="766" spans="1:15" x14ac:dyDescent="0.25">
      <c r="A766" t="s">
        <v>9950</v>
      </c>
      <c r="B766" t="s">
        <v>1750</v>
      </c>
      <c r="C766" t="s">
        <v>4110</v>
      </c>
      <c r="D766" s="1">
        <v>44309</v>
      </c>
      <c r="E766">
        <v>55</v>
      </c>
      <c r="F766" t="b">
        <v>1</v>
      </c>
      <c r="G766" t="s">
        <v>4540</v>
      </c>
      <c r="H766" t="s">
        <v>2031</v>
      </c>
      <c r="I766" s="1">
        <f>DATE(YEAR(tbl_Invoices[[#This Row],[Invoice_Date]]), MONTH(tbl_Invoices[[#This Row],[Invoice_Date]]), DAY(tbl_Invoices[[#This Row],[Invoice_Date]]))</f>
        <v>44309</v>
      </c>
      <c r="J766">
        <f>YEAR(tbl_Invoices[[#This Row],[Invoice_Date]])</f>
        <v>2021</v>
      </c>
      <c r="K766" s="1">
        <f>_xlfn.XLOOKUP(tbl_Invoices[[#This Row],[Customer_ID]], tbl_Customers[Customer_ID], tbl_Customers[Cohort_Month])</f>
        <v>44681</v>
      </c>
      <c r="L766" s="1" t="str">
        <f ca="1">_xlfn.XLOOKUP(tbl_Invoices[[#This Row],[Customer_ID]], tbl_Customers[Customer_ID], tbl_Customers[Age_Group])</f>
        <v>25–34</v>
      </c>
      <c r="M766" s="1" t="str">
        <f>_xlfn.XLOOKUP(tbl_Invoices[[#This Row],[Customer_ID]], tbl_Customers[Customer_ID], tbl_Customers[Region])</f>
        <v>Midwest</v>
      </c>
      <c r="N766" s="1" t="str" cm="1">
        <f t="array" ref="N766">_xlfn.IFS(
   _xlfn.SINGLE(tbl_Invoices[Plan_ID])="P1","Basic",
   _xlfn.SINGLE(tbl_Invoices[Plan_ID])="P2","Standard",
   _xlfn.SINGLE(tbl_Invoices[Plan_ID])="P3","Premium"
)</f>
        <v>Premium</v>
      </c>
      <c r="O766" s="2">
        <f>IF(tbl_Invoices[[#This Row],[Revenue_Type]]="Churned",0,1)</f>
        <v>1</v>
      </c>
    </row>
    <row r="767" spans="1:15" x14ac:dyDescent="0.25">
      <c r="A767" t="s">
        <v>10194</v>
      </c>
      <c r="B767" t="s">
        <v>1882</v>
      </c>
      <c r="C767" t="s">
        <v>3692</v>
      </c>
      <c r="D767" s="1">
        <v>44309</v>
      </c>
      <c r="E767">
        <v>25</v>
      </c>
      <c r="F767" t="b">
        <v>1</v>
      </c>
      <c r="G767" t="s">
        <v>4540</v>
      </c>
      <c r="H767" t="s">
        <v>2034</v>
      </c>
      <c r="I767" s="1">
        <f>DATE(YEAR(tbl_Invoices[[#This Row],[Invoice_Date]]), MONTH(tbl_Invoices[[#This Row],[Invoice_Date]]), DAY(tbl_Invoices[[#This Row],[Invoice_Date]]))</f>
        <v>44309</v>
      </c>
      <c r="J767">
        <f>YEAR(tbl_Invoices[[#This Row],[Invoice_Date]])</f>
        <v>2021</v>
      </c>
      <c r="K767" s="1">
        <f>_xlfn.XLOOKUP(tbl_Invoices[[#This Row],[Customer_ID]], tbl_Customers[Customer_ID], tbl_Customers[Cohort_Month])</f>
        <v>44712</v>
      </c>
      <c r="L767" s="1" t="str">
        <f ca="1">_xlfn.XLOOKUP(tbl_Invoices[[#This Row],[Customer_ID]], tbl_Customers[Customer_ID], tbl_Customers[Age_Group])</f>
        <v>45–54</v>
      </c>
      <c r="M767" s="1" t="str">
        <f>_xlfn.XLOOKUP(tbl_Invoices[[#This Row],[Customer_ID]], tbl_Customers[Customer_ID], tbl_Customers[Region])</f>
        <v>Midwest</v>
      </c>
      <c r="N767" s="1" t="str" cm="1">
        <f t="array" ref="N767">_xlfn.IFS(
   _xlfn.SINGLE(tbl_Invoices[Plan_ID])="P1","Basic",
   _xlfn.SINGLE(tbl_Invoices[Plan_ID])="P2","Standard",
   _xlfn.SINGLE(tbl_Invoices[Plan_ID])="P3","Premium"
)</f>
        <v>Standard</v>
      </c>
      <c r="O767" s="2">
        <f>IF(tbl_Invoices[[#This Row],[Revenue_Type]]="Churned",0,1)</f>
        <v>1</v>
      </c>
    </row>
    <row r="768" spans="1:15" x14ac:dyDescent="0.25">
      <c r="A768" t="s">
        <v>6277</v>
      </c>
      <c r="B768" t="s">
        <v>324</v>
      </c>
      <c r="C768" t="s">
        <v>4222</v>
      </c>
      <c r="D768" s="1">
        <v>44310</v>
      </c>
      <c r="E768">
        <v>25</v>
      </c>
      <c r="F768" t="b">
        <v>1</v>
      </c>
      <c r="G768" t="s">
        <v>4549</v>
      </c>
      <c r="H768" t="s">
        <v>2034</v>
      </c>
      <c r="I768" s="1">
        <f>DATE(YEAR(tbl_Invoices[[#This Row],[Invoice_Date]]), MONTH(tbl_Invoices[[#This Row],[Invoice_Date]]), DAY(tbl_Invoices[[#This Row],[Invoice_Date]]))</f>
        <v>44310</v>
      </c>
      <c r="J768">
        <f>YEAR(tbl_Invoices[[#This Row],[Invoice_Date]])</f>
        <v>2021</v>
      </c>
      <c r="K768" s="1">
        <f>_xlfn.XLOOKUP(tbl_Invoices[[#This Row],[Customer_ID]], tbl_Customers[Customer_ID], tbl_Customers[Cohort_Month])</f>
        <v>44804</v>
      </c>
      <c r="L768" s="1" t="str">
        <f ca="1">_xlfn.XLOOKUP(tbl_Invoices[[#This Row],[Customer_ID]], tbl_Customers[Customer_ID], tbl_Customers[Age_Group])</f>
        <v>35–44</v>
      </c>
      <c r="M768" s="1" t="str">
        <f>_xlfn.XLOOKUP(tbl_Invoices[[#This Row],[Customer_ID]], tbl_Customers[Customer_ID], tbl_Customers[Region])</f>
        <v>East</v>
      </c>
      <c r="N768" s="1" t="str" cm="1">
        <f t="array" ref="N768">_xlfn.IFS(
   _xlfn.SINGLE(tbl_Invoices[Plan_ID])="P1","Basic",
   _xlfn.SINGLE(tbl_Invoices[Plan_ID])="P2","Standard",
   _xlfn.SINGLE(tbl_Invoices[Plan_ID])="P3","Premium"
)</f>
        <v>Standard</v>
      </c>
      <c r="O768" s="2">
        <f>IF(tbl_Invoices[[#This Row],[Revenue_Type]]="Churned",0,1)</f>
        <v>1</v>
      </c>
    </row>
    <row r="769" spans="1:15" x14ac:dyDescent="0.25">
      <c r="A769" t="s">
        <v>9523</v>
      </c>
      <c r="B769" t="s">
        <v>737</v>
      </c>
      <c r="C769" t="s">
        <v>3888</v>
      </c>
      <c r="D769" s="1">
        <v>44310</v>
      </c>
      <c r="E769">
        <v>12</v>
      </c>
      <c r="F769" t="b">
        <v>1</v>
      </c>
      <c r="G769" t="s">
        <v>4545</v>
      </c>
      <c r="H769" t="s">
        <v>2027</v>
      </c>
      <c r="I769" s="1">
        <f>DATE(YEAR(tbl_Invoices[[#This Row],[Invoice_Date]]), MONTH(tbl_Invoices[[#This Row],[Invoice_Date]]), DAY(tbl_Invoices[[#This Row],[Invoice_Date]]))</f>
        <v>44310</v>
      </c>
      <c r="J769">
        <f>YEAR(tbl_Invoices[[#This Row],[Invoice_Date]])</f>
        <v>2021</v>
      </c>
      <c r="K769" s="1">
        <f>_xlfn.XLOOKUP(tbl_Invoices[[#This Row],[Customer_ID]], tbl_Customers[Customer_ID], tbl_Customers[Cohort_Month])</f>
        <v>44316</v>
      </c>
      <c r="L769" s="1" t="str">
        <f ca="1">_xlfn.XLOOKUP(tbl_Invoices[[#This Row],[Customer_ID]], tbl_Customers[Customer_ID], tbl_Customers[Age_Group])</f>
        <v>25–34</v>
      </c>
      <c r="M769" s="1" t="str">
        <f>_xlfn.XLOOKUP(tbl_Invoices[[#This Row],[Customer_ID]], tbl_Customers[Customer_ID], tbl_Customers[Region])</f>
        <v>South</v>
      </c>
      <c r="N769" s="1" t="str" cm="1">
        <f t="array" ref="N769">_xlfn.IFS(
   _xlfn.SINGLE(tbl_Invoices[Plan_ID])="P1","Basic",
   _xlfn.SINGLE(tbl_Invoices[Plan_ID])="P2","Standard",
   _xlfn.SINGLE(tbl_Invoices[Plan_ID])="P3","Premium"
)</f>
        <v>Basic</v>
      </c>
      <c r="O769" s="2">
        <f>IF(tbl_Invoices[[#This Row],[Revenue_Type]]="Churned",0,1)</f>
        <v>0</v>
      </c>
    </row>
    <row r="770" spans="1:15" x14ac:dyDescent="0.25">
      <c r="A770" t="s">
        <v>9831</v>
      </c>
      <c r="B770" t="s">
        <v>817</v>
      </c>
      <c r="C770" t="s">
        <v>3344</v>
      </c>
      <c r="D770" s="1">
        <v>44310</v>
      </c>
      <c r="E770">
        <v>12</v>
      </c>
      <c r="F770" t="b">
        <v>1</v>
      </c>
      <c r="G770" t="s">
        <v>4538</v>
      </c>
      <c r="H770" t="s">
        <v>2027</v>
      </c>
      <c r="I770" s="1">
        <f>DATE(YEAR(tbl_Invoices[[#This Row],[Invoice_Date]]), MONTH(tbl_Invoices[[#This Row],[Invoice_Date]]), DAY(tbl_Invoices[[#This Row],[Invoice_Date]]))</f>
        <v>44310</v>
      </c>
      <c r="J770">
        <f>YEAR(tbl_Invoices[[#This Row],[Invoice_Date]])</f>
        <v>2021</v>
      </c>
      <c r="K770" s="1">
        <f>_xlfn.XLOOKUP(tbl_Invoices[[#This Row],[Customer_ID]], tbl_Customers[Customer_ID], tbl_Customers[Cohort_Month])</f>
        <v>44985</v>
      </c>
      <c r="L770" s="1" t="str">
        <f ca="1">_xlfn.XLOOKUP(tbl_Invoices[[#This Row],[Customer_ID]], tbl_Customers[Customer_ID], tbl_Customers[Age_Group])</f>
        <v>18–24</v>
      </c>
      <c r="M770" s="1" t="str">
        <f>_xlfn.XLOOKUP(tbl_Invoices[[#This Row],[Customer_ID]], tbl_Customers[Customer_ID], tbl_Customers[Region])</f>
        <v>West</v>
      </c>
      <c r="N770" s="1" t="str" cm="1">
        <f t="array" ref="N770">_xlfn.IFS(
   _xlfn.SINGLE(tbl_Invoices[Plan_ID])="P1","Basic",
   _xlfn.SINGLE(tbl_Invoices[Plan_ID])="P2","Standard",
   _xlfn.SINGLE(tbl_Invoices[Plan_ID])="P3","Premium"
)</f>
        <v>Basic</v>
      </c>
      <c r="O770" s="2">
        <f>IF(tbl_Invoices[[#This Row],[Revenue_Type]]="Churned",0,1)</f>
        <v>1</v>
      </c>
    </row>
    <row r="771" spans="1:15" x14ac:dyDescent="0.25">
      <c r="A771" t="s">
        <v>5426</v>
      </c>
      <c r="B771" t="s">
        <v>1249</v>
      </c>
      <c r="C771" t="s">
        <v>3845</v>
      </c>
      <c r="D771" s="1">
        <v>44310</v>
      </c>
      <c r="E771">
        <v>25</v>
      </c>
      <c r="F771" t="b">
        <v>1</v>
      </c>
      <c r="G771" t="s">
        <v>4547</v>
      </c>
      <c r="H771" t="s">
        <v>2034</v>
      </c>
      <c r="I771" s="1">
        <f>DATE(YEAR(tbl_Invoices[[#This Row],[Invoice_Date]]), MONTH(tbl_Invoices[[#This Row],[Invoice_Date]]), DAY(tbl_Invoices[[#This Row],[Invoice_Date]]))</f>
        <v>44310</v>
      </c>
      <c r="J771">
        <f>YEAR(tbl_Invoices[[#This Row],[Invoice_Date]])</f>
        <v>2021</v>
      </c>
      <c r="K771" s="1">
        <f>_xlfn.XLOOKUP(tbl_Invoices[[#This Row],[Customer_ID]], tbl_Customers[Customer_ID], tbl_Customers[Cohort_Month])</f>
        <v>44895</v>
      </c>
      <c r="L771" s="1" t="str">
        <f ca="1">_xlfn.XLOOKUP(tbl_Invoices[[#This Row],[Customer_ID]], tbl_Customers[Customer_ID], tbl_Customers[Age_Group])</f>
        <v>25–34</v>
      </c>
      <c r="M771" s="1" t="str">
        <f>_xlfn.XLOOKUP(tbl_Invoices[[#This Row],[Customer_ID]], tbl_Customers[Customer_ID], tbl_Customers[Region])</f>
        <v>Midwest</v>
      </c>
      <c r="N771" s="1" t="str" cm="1">
        <f t="array" ref="N771">_xlfn.IFS(
   _xlfn.SINGLE(tbl_Invoices[Plan_ID])="P1","Basic",
   _xlfn.SINGLE(tbl_Invoices[Plan_ID])="P2","Standard",
   _xlfn.SINGLE(tbl_Invoices[Plan_ID])="P3","Premium"
)</f>
        <v>Standard</v>
      </c>
      <c r="O771" s="2">
        <f>IF(tbl_Invoices[[#This Row],[Revenue_Type]]="Churned",0,1)</f>
        <v>1</v>
      </c>
    </row>
    <row r="772" spans="1:15" x14ac:dyDescent="0.25">
      <c r="A772" t="s">
        <v>10002</v>
      </c>
      <c r="B772" t="s">
        <v>1386</v>
      </c>
      <c r="C772" t="s">
        <v>2902</v>
      </c>
      <c r="D772" s="1">
        <v>44310</v>
      </c>
      <c r="E772">
        <v>25</v>
      </c>
      <c r="F772" t="b">
        <v>1</v>
      </c>
      <c r="G772" t="s">
        <v>4549</v>
      </c>
      <c r="H772" t="s">
        <v>2034</v>
      </c>
      <c r="I772" s="1">
        <f>DATE(YEAR(tbl_Invoices[[#This Row],[Invoice_Date]]), MONTH(tbl_Invoices[[#This Row],[Invoice_Date]]), DAY(tbl_Invoices[[#This Row],[Invoice_Date]]))</f>
        <v>44310</v>
      </c>
      <c r="J772">
        <f>YEAR(tbl_Invoices[[#This Row],[Invoice_Date]])</f>
        <v>2021</v>
      </c>
      <c r="K772" s="1">
        <f>_xlfn.XLOOKUP(tbl_Invoices[[#This Row],[Customer_ID]], tbl_Customers[Customer_ID], tbl_Customers[Cohort_Month])</f>
        <v>44773</v>
      </c>
      <c r="L772" s="1" t="str">
        <f ca="1">_xlfn.XLOOKUP(tbl_Invoices[[#This Row],[Customer_ID]], tbl_Customers[Customer_ID], tbl_Customers[Age_Group])</f>
        <v>35–44</v>
      </c>
      <c r="M772" s="1" t="str">
        <f>_xlfn.XLOOKUP(tbl_Invoices[[#This Row],[Customer_ID]], tbl_Customers[Customer_ID], tbl_Customers[Region])</f>
        <v>International</v>
      </c>
      <c r="N772" s="1" t="str" cm="1">
        <f t="array" ref="N772">_xlfn.IFS(
   _xlfn.SINGLE(tbl_Invoices[Plan_ID])="P1","Basic",
   _xlfn.SINGLE(tbl_Invoices[Plan_ID])="P2","Standard",
   _xlfn.SINGLE(tbl_Invoices[Plan_ID])="P3","Premium"
)</f>
        <v>Standard</v>
      </c>
      <c r="O772" s="2">
        <f>IF(tbl_Invoices[[#This Row],[Revenue_Type]]="Churned",0,1)</f>
        <v>1</v>
      </c>
    </row>
    <row r="773" spans="1:15" x14ac:dyDescent="0.25">
      <c r="A773" t="s">
        <v>5932</v>
      </c>
      <c r="B773" t="s">
        <v>1495</v>
      </c>
      <c r="C773" t="s">
        <v>3086</v>
      </c>
      <c r="D773" s="1">
        <v>44310</v>
      </c>
      <c r="E773">
        <v>25</v>
      </c>
      <c r="F773" t="b">
        <v>1</v>
      </c>
      <c r="G773" t="s">
        <v>4538</v>
      </c>
      <c r="H773" t="s">
        <v>2034</v>
      </c>
      <c r="I773" s="1">
        <f>DATE(YEAR(tbl_Invoices[[#This Row],[Invoice_Date]]), MONTH(tbl_Invoices[[#This Row],[Invoice_Date]]), DAY(tbl_Invoices[[#This Row],[Invoice_Date]]))</f>
        <v>44310</v>
      </c>
      <c r="J773">
        <f>YEAR(tbl_Invoices[[#This Row],[Invoice_Date]])</f>
        <v>2021</v>
      </c>
      <c r="K773" s="1">
        <f>_xlfn.XLOOKUP(tbl_Invoices[[#This Row],[Customer_ID]], tbl_Customers[Customer_ID], tbl_Customers[Cohort_Month])</f>
        <v>45107</v>
      </c>
      <c r="L773" s="1" t="str">
        <f ca="1">_xlfn.XLOOKUP(tbl_Invoices[[#This Row],[Customer_ID]], tbl_Customers[Customer_ID], tbl_Customers[Age_Group])</f>
        <v>25–34</v>
      </c>
      <c r="M773" s="1" t="str">
        <f>_xlfn.XLOOKUP(tbl_Invoices[[#This Row],[Customer_ID]], tbl_Customers[Customer_ID], tbl_Customers[Region])</f>
        <v>West</v>
      </c>
      <c r="N773" s="1" t="str" cm="1">
        <f t="array" ref="N773">_xlfn.IFS(
   _xlfn.SINGLE(tbl_Invoices[Plan_ID])="P1","Basic",
   _xlfn.SINGLE(tbl_Invoices[Plan_ID])="P2","Standard",
   _xlfn.SINGLE(tbl_Invoices[Plan_ID])="P3","Premium"
)</f>
        <v>Standard</v>
      </c>
      <c r="O773" s="2">
        <f>IF(tbl_Invoices[[#This Row],[Revenue_Type]]="Churned",0,1)</f>
        <v>1</v>
      </c>
    </row>
    <row r="774" spans="1:15" x14ac:dyDescent="0.25">
      <c r="A774" t="s">
        <v>8145</v>
      </c>
      <c r="B774" t="s">
        <v>1588</v>
      </c>
      <c r="C774" t="s">
        <v>2372</v>
      </c>
      <c r="D774" s="1">
        <v>44310</v>
      </c>
      <c r="E774">
        <v>25</v>
      </c>
      <c r="F774" t="b">
        <v>1</v>
      </c>
      <c r="G774" t="s">
        <v>4538</v>
      </c>
      <c r="H774" t="s">
        <v>2034</v>
      </c>
      <c r="I774" s="1">
        <f>DATE(YEAR(tbl_Invoices[[#This Row],[Invoice_Date]]), MONTH(tbl_Invoices[[#This Row],[Invoice_Date]]), DAY(tbl_Invoices[[#This Row],[Invoice_Date]]))</f>
        <v>44310</v>
      </c>
      <c r="J774">
        <f>YEAR(tbl_Invoices[[#This Row],[Invoice_Date]])</f>
        <v>2021</v>
      </c>
      <c r="K774" s="1">
        <f>_xlfn.XLOOKUP(tbl_Invoices[[#This Row],[Customer_ID]], tbl_Customers[Customer_ID], tbl_Customers[Cohort_Month])</f>
        <v>44561</v>
      </c>
      <c r="L774" s="1" t="str">
        <f ca="1">_xlfn.XLOOKUP(tbl_Invoices[[#This Row],[Customer_ID]], tbl_Customers[Customer_ID], tbl_Customers[Age_Group])</f>
        <v>55+</v>
      </c>
      <c r="M774" s="1" t="str">
        <f>_xlfn.XLOOKUP(tbl_Invoices[[#This Row],[Customer_ID]], tbl_Customers[Customer_ID], tbl_Customers[Region])</f>
        <v>Midwest</v>
      </c>
      <c r="N774" s="1" t="str" cm="1">
        <f t="array" ref="N774">_xlfn.IFS(
   _xlfn.SINGLE(tbl_Invoices[Plan_ID])="P1","Basic",
   _xlfn.SINGLE(tbl_Invoices[Plan_ID])="P2","Standard",
   _xlfn.SINGLE(tbl_Invoices[Plan_ID])="P3","Premium"
)</f>
        <v>Standard</v>
      </c>
      <c r="O774" s="2">
        <f>IF(tbl_Invoices[[#This Row],[Revenue_Type]]="Churned",0,1)</f>
        <v>1</v>
      </c>
    </row>
    <row r="775" spans="1:15" x14ac:dyDescent="0.25">
      <c r="A775" t="s">
        <v>5241</v>
      </c>
      <c r="B775" t="s">
        <v>1646</v>
      </c>
      <c r="C775" t="s">
        <v>2832</v>
      </c>
      <c r="D775" s="1">
        <v>44310</v>
      </c>
      <c r="E775">
        <v>25</v>
      </c>
      <c r="F775" t="b">
        <v>1</v>
      </c>
      <c r="G775" t="s">
        <v>4549</v>
      </c>
      <c r="H775" t="s">
        <v>2034</v>
      </c>
      <c r="I775" s="1">
        <f>DATE(YEAR(tbl_Invoices[[#This Row],[Invoice_Date]]), MONTH(tbl_Invoices[[#This Row],[Invoice_Date]]), DAY(tbl_Invoices[[#This Row],[Invoice_Date]]))</f>
        <v>44310</v>
      </c>
      <c r="J775">
        <f>YEAR(tbl_Invoices[[#This Row],[Invoice_Date]])</f>
        <v>2021</v>
      </c>
      <c r="K775" s="1">
        <f>_xlfn.XLOOKUP(tbl_Invoices[[#This Row],[Customer_ID]], tbl_Customers[Customer_ID], tbl_Customers[Cohort_Month])</f>
        <v>44347</v>
      </c>
      <c r="L775" s="1" t="str">
        <f ca="1">_xlfn.XLOOKUP(tbl_Invoices[[#This Row],[Customer_ID]], tbl_Customers[Customer_ID], tbl_Customers[Age_Group])</f>
        <v>18–24</v>
      </c>
      <c r="M775" s="1" t="str">
        <f>_xlfn.XLOOKUP(tbl_Invoices[[#This Row],[Customer_ID]], tbl_Customers[Customer_ID], tbl_Customers[Region])</f>
        <v>West</v>
      </c>
      <c r="N775" s="1" t="str" cm="1">
        <f t="array" ref="N775">_xlfn.IFS(
   _xlfn.SINGLE(tbl_Invoices[Plan_ID])="P1","Basic",
   _xlfn.SINGLE(tbl_Invoices[Plan_ID])="P2","Standard",
   _xlfn.SINGLE(tbl_Invoices[Plan_ID])="P3","Premium"
)</f>
        <v>Standard</v>
      </c>
      <c r="O775" s="2">
        <f>IF(tbl_Invoices[[#This Row],[Revenue_Type]]="Churned",0,1)</f>
        <v>1</v>
      </c>
    </row>
    <row r="776" spans="1:15" x14ac:dyDescent="0.25">
      <c r="A776" t="s">
        <v>6604</v>
      </c>
      <c r="B776" t="s">
        <v>1956</v>
      </c>
      <c r="C776" t="s">
        <v>3044</v>
      </c>
      <c r="D776" s="1">
        <v>44310</v>
      </c>
      <c r="E776">
        <v>25</v>
      </c>
      <c r="F776" t="b">
        <v>1</v>
      </c>
      <c r="G776" t="s">
        <v>4540</v>
      </c>
      <c r="H776" t="s">
        <v>2034</v>
      </c>
      <c r="I776" s="1">
        <f>DATE(YEAR(tbl_Invoices[[#This Row],[Invoice_Date]]), MONTH(tbl_Invoices[[#This Row],[Invoice_Date]]), DAY(tbl_Invoices[[#This Row],[Invoice_Date]]))</f>
        <v>44310</v>
      </c>
      <c r="J776">
        <f>YEAR(tbl_Invoices[[#This Row],[Invoice_Date]])</f>
        <v>2021</v>
      </c>
      <c r="K776" s="1">
        <f>_xlfn.XLOOKUP(tbl_Invoices[[#This Row],[Customer_ID]], tbl_Customers[Customer_ID], tbl_Customers[Cohort_Month])</f>
        <v>44773</v>
      </c>
      <c r="L776" s="1" t="str">
        <f ca="1">_xlfn.XLOOKUP(tbl_Invoices[[#This Row],[Customer_ID]], tbl_Customers[Customer_ID], tbl_Customers[Age_Group])</f>
        <v>45–54</v>
      </c>
      <c r="M776" s="1" t="str">
        <f>_xlfn.XLOOKUP(tbl_Invoices[[#This Row],[Customer_ID]], tbl_Customers[Customer_ID], tbl_Customers[Region])</f>
        <v>Midwest</v>
      </c>
      <c r="N776" s="1" t="str" cm="1">
        <f t="array" ref="N776">_xlfn.IFS(
   _xlfn.SINGLE(tbl_Invoices[Plan_ID])="P1","Basic",
   _xlfn.SINGLE(tbl_Invoices[Plan_ID])="P2","Standard",
   _xlfn.SINGLE(tbl_Invoices[Plan_ID])="P3","Premium"
)</f>
        <v>Standard</v>
      </c>
      <c r="O776" s="2">
        <f>IF(tbl_Invoices[[#This Row],[Revenue_Type]]="Churned",0,1)</f>
        <v>1</v>
      </c>
    </row>
    <row r="777" spans="1:15" x14ac:dyDescent="0.25">
      <c r="A777" t="s">
        <v>8854</v>
      </c>
      <c r="B777" t="s">
        <v>1958</v>
      </c>
      <c r="C777" t="s">
        <v>2230</v>
      </c>
      <c r="D777" s="1">
        <v>44310</v>
      </c>
      <c r="E777">
        <v>25</v>
      </c>
      <c r="F777" t="b">
        <v>1</v>
      </c>
      <c r="G777" t="s">
        <v>4538</v>
      </c>
      <c r="H777" t="s">
        <v>2034</v>
      </c>
      <c r="I777" s="1">
        <f>DATE(YEAR(tbl_Invoices[[#This Row],[Invoice_Date]]), MONTH(tbl_Invoices[[#This Row],[Invoice_Date]]), DAY(tbl_Invoices[[#This Row],[Invoice_Date]]))</f>
        <v>44310</v>
      </c>
      <c r="J777">
        <f>YEAR(tbl_Invoices[[#This Row],[Invoice_Date]])</f>
        <v>2021</v>
      </c>
      <c r="K777" s="1">
        <f>_xlfn.XLOOKUP(tbl_Invoices[[#This Row],[Customer_ID]], tbl_Customers[Customer_ID], tbl_Customers[Cohort_Month])</f>
        <v>44895</v>
      </c>
      <c r="L777" s="1" t="str">
        <f ca="1">_xlfn.XLOOKUP(tbl_Invoices[[#This Row],[Customer_ID]], tbl_Customers[Customer_ID], tbl_Customers[Age_Group])</f>
        <v>45–54</v>
      </c>
      <c r="M777" s="1" t="str">
        <f>_xlfn.XLOOKUP(tbl_Invoices[[#This Row],[Customer_ID]], tbl_Customers[Customer_ID], tbl_Customers[Region])</f>
        <v>Midwest</v>
      </c>
      <c r="N777" s="1" t="str" cm="1">
        <f t="array" ref="N777">_xlfn.IFS(
   _xlfn.SINGLE(tbl_Invoices[Plan_ID])="P1","Basic",
   _xlfn.SINGLE(tbl_Invoices[Plan_ID])="P2","Standard",
   _xlfn.SINGLE(tbl_Invoices[Plan_ID])="P3","Premium"
)</f>
        <v>Standard</v>
      </c>
      <c r="O777" s="2">
        <f>IF(tbl_Invoices[[#This Row],[Revenue_Type]]="Churned",0,1)</f>
        <v>1</v>
      </c>
    </row>
    <row r="778" spans="1:15" x14ac:dyDescent="0.25">
      <c r="A778" t="s">
        <v>5037</v>
      </c>
      <c r="B778" t="s">
        <v>383</v>
      </c>
      <c r="C778" t="s">
        <v>4018</v>
      </c>
      <c r="D778" s="1">
        <v>44311</v>
      </c>
      <c r="E778">
        <v>12</v>
      </c>
      <c r="F778" t="b">
        <v>1</v>
      </c>
      <c r="G778" t="s">
        <v>4540</v>
      </c>
      <c r="H778" t="s">
        <v>2027</v>
      </c>
      <c r="I778" s="1">
        <f>DATE(YEAR(tbl_Invoices[[#This Row],[Invoice_Date]]), MONTH(tbl_Invoices[[#This Row],[Invoice_Date]]), DAY(tbl_Invoices[[#This Row],[Invoice_Date]]))</f>
        <v>44311</v>
      </c>
      <c r="J778">
        <f>YEAR(tbl_Invoices[[#This Row],[Invoice_Date]])</f>
        <v>2021</v>
      </c>
      <c r="K778" s="1">
        <f>_xlfn.XLOOKUP(tbl_Invoices[[#This Row],[Customer_ID]], tbl_Customers[Customer_ID], tbl_Customers[Cohort_Month])</f>
        <v>44620</v>
      </c>
      <c r="L778" s="1" t="str">
        <f ca="1">_xlfn.XLOOKUP(tbl_Invoices[[#This Row],[Customer_ID]], tbl_Customers[Customer_ID], tbl_Customers[Age_Group])</f>
        <v>45–54</v>
      </c>
      <c r="M778" s="1" t="str">
        <f>_xlfn.XLOOKUP(tbl_Invoices[[#This Row],[Customer_ID]], tbl_Customers[Customer_ID], tbl_Customers[Region])</f>
        <v>International</v>
      </c>
      <c r="N778" s="1" t="str" cm="1">
        <f t="array" ref="N778">_xlfn.IFS(
   _xlfn.SINGLE(tbl_Invoices[Plan_ID])="P1","Basic",
   _xlfn.SINGLE(tbl_Invoices[Plan_ID])="P2","Standard",
   _xlfn.SINGLE(tbl_Invoices[Plan_ID])="P3","Premium"
)</f>
        <v>Basic</v>
      </c>
      <c r="O778" s="2">
        <f>IF(tbl_Invoices[[#This Row],[Revenue_Type]]="Churned",0,1)</f>
        <v>1</v>
      </c>
    </row>
    <row r="779" spans="1:15" x14ac:dyDescent="0.25">
      <c r="A779" t="s">
        <v>8306</v>
      </c>
      <c r="B779" t="s">
        <v>401</v>
      </c>
      <c r="C779" t="s">
        <v>4398</v>
      </c>
      <c r="D779" s="1">
        <v>44311</v>
      </c>
      <c r="E779">
        <v>25</v>
      </c>
      <c r="F779" t="b">
        <v>1</v>
      </c>
      <c r="G779" t="s">
        <v>4547</v>
      </c>
      <c r="H779" t="s">
        <v>2034</v>
      </c>
      <c r="I779" s="1">
        <f>DATE(YEAR(tbl_Invoices[[#This Row],[Invoice_Date]]), MONTH(tbl_Invoices[[#This Row],[Invoice_Date]]), DAY(tbl_Invoices[[#This Row],[Invoice_Date]]))</f>
        <v>44311</v>
      </c>
      <c r="J779">
        <f>YEAR(tbl_Invoices[[#This Row],[Invoice_Date]])</f>
        <v>2021</v>
      </c>
      <c r="K779" s="1">
        <f>_xlfn.XLOOKUP(tbl_Invoices[[#This Row],[Customer_ID]], tbl_Customers[Customer_ID], tbl_Customers[Cohort_Month])</f>
        <v>44957</v>
      </c>
      <c r="L779" s="1" t="str">
        <f ca="1">_xlfn.XLOOKUP(tbl_Invoices[[#This Row],[Customer_ID]], tbl_Customers[Customer_ID], tbl_Customers[Age_Group])</f>
        <v>18–24</v>
      </c>
      <c r="M779" s="1" t="str">
        <f>_xlfn.XLOOKUP(tbl_Invoices[[#This Row],[Customer_ID]], tbl_Customers[Customer_ID], tbl_Customers[Region])</f>
        <v>South</v>
      </c>
      <c r="N779" s="1" t="str" cm="1">
        <f t="array" ref="N779">_xlfn.IFS(
   _xlfn.SINGLE(tbl_Invoices[Plan_ID])="P1","Basic",
   _xlfn.SINGLE(tbl_Invoices[Plan_ID])="P2","Standard",
   _xlfn.SINGLE(tbl_Invoices[Plan_ID])="P3","Premium"
)</f>
        <v>Standard</v>
      </c>
      <c r="O779" s="2">
        <f>IF(tbl_Invoices[[#This Row],[Revenue_Type]]="Churned",0,1)</f>
        <v>1</v>
      </c>
    </row>
    <row r="780" spans="1:15" x14ac:dyDescent="0.25">
      <c r="A780" t="s">
        <v>7464</v>
      </c>
      <c r="B780" t="s">
        <v>1347</v>
      </c>
      <c r="C780" t="s">
        <v>2191</v>
      </c>
      <c r="D780" s="1">
        <v>44311</v>
      </c>
      <c r="E780">
        <v>25</v>
      </c>
      <c r="F780" t="b">
        <v>1</v>
      </c>
      <c r="G780" t="s">
        <v>4545</v>
      </c>
      <c r="H780" t="s">
        <v>2034</v>
      </c>
      <c r="I780" s="1">
        <f>DATE(YEAR(tbl_Invoices[[#This Row],[Invoice_Date]]), MONTH(tbl_Invoices[[#This Row],[Invoice_Date]]), DAY(tbl_Invoices[[#This Row],[Invoice_Date]]))</f>
        <v>44311</v>
      </c>
      <c r="J780">
        <f>YEAR(tbl_Invoices[[#This Row],[Invoice_Date]])</f>
        <v>2021</v>
      </c>
      <c r="K780" s="1">
        <f>_xlfn.XLOOKUP(tbl_Invoices[[#This Row],[Customer_ID]], tbl_Customers[Customer_ID], tbl_Customers[Cohort_Month])</f>
        <v>45016</v>
      </c>
      <c r="L780" s="1" t="str">
        <f ca="1">_xlfn.XLOOKUP(tbl_Invoices[[#This Row],[Customer_ID]], tbl_Customers[Customer_ID], tbl_Customers[Age_Group])</f>
        <v>55+</v>
      </c>
      <c r="M780" s="1" t="str">
        <f>_xlfn.XLOOKUP(tbl_Invoices[[#This Row],[Customer_ID]], tbl_Customers[Customer_ID], tbl_Customers[Region])</f>
        <v>International</v>
      </c>
      <c r="N780" s="1" t="str" cm="1">
        <f t="array" ref="N780">_xlfn.IFS(
   _xlfn.SINGLE(tbl_Invoices[Plan_ID])="P1","Basic",
   _xlfn.SINGLE(tbl_Invoices[Plan_ID])="P2","Standard",
   _xlfn.SINGLE(tbl_Invoices[Plan_ID])="P3","Premium"
)</f>
        <v>Standard</v>
      </c>
      <c r="O780" s="2">
        <f>IF(tbl_Invoices[[#This Row],[Revenue_Type]]="Churned",0,1)</f>
        <v>0</v>
      </c>
    </row>
    <row r="781" spans="1:15" x14ac:dyDescent="0.25">
      <c r="A781" t="s">
        <v>8654</v>
      </c>
      <c r="B781" t="s">
        <v>402</v>
      </c>
      <c r="C781" t="s">
        <v>3876</v>
      </c>
      <c r="D781" s="1">
        <v>44312</v>
      </c>
      <c r="E781">
        <v>55</v>
      </c>
      <c r="F781" t="b">
        <v>1</v>
      </c>
      <c r="G781" t="s">
        <v>4538</v>
      </c>
      <c r="H781" t="s">
        <v>2031</v>
      </c>
      <c r="I781" s="1">
        <f>DATE(YEAR(tbl_Invoices[[#This Row],[Invoice_Date]]), MONTH(tbl_Invoices[[#This Row],[Invoice_Date]]), DAY(tbl_Invoices[[#This Row],[Invoice_Date]]))</f>
        <v>44312</v>
      </c>
      <c r="J781">
        <f>YEAR(tbl_Invoices[[#This Row],[Invoice_Date]])</f>
        <v>2021</v>
      </c>
      <c r="K781" s="1">
        <f>_xlfn.XLOOKUP(tbl_Invoices[[#This Row],[Customer_ID]], tbl_Customers[Customer_ID], tbl_Customers[Cohort_Month])</f>
        <v>45016</v>
      </c>
      <c r="L781" s="1" t="str">
        <f ca="1">_xlfn.XLOOKUP(tbl_Invoices[[#This Row],[Customer_ID]], tbl_Customers[Customer_ID], tbl_Customers[Age_Group])</f>
        <v>55+</v>
      </c>
      <c r="M781" s="1" t="str">
        <f>_xlfn.XLOOKUP(tbl_Invoices[[#This Row],[Customer_ID]], tbl_Customers[Customer_ID], tbl_Customers[Region])</f>
        <v>Midwest</v>
      </c>
      <c r="N781" s="1" t="str" cm="1">
        <f t="array" ref="N781">_xlfn.IFS(
   _xlfn.SINGLE(tbl_Invoices[Plan_ID])="P1","Basic",
   _xlfn.SINGLE(tbl_Invoices[Plan_ID])="P2","Standard",
   _xlfn.SINGLE(tbl_Invoices[Plan_ID])="P3","Premium"
)</f>
        <v>Premium</v>
      </c>
      <c r="O781" s="2">
        <f>IF(tbl_Invoices[[#This Row],[Revenue_Type]]="Churned",0,1)</f>
        <v>1</v>
      </c>
    </row>
    <row r="782" spans="1:15" x14ac:dyDescent="0.25">
      <c r="A782" t="s">
        <v>8715</v>
      </c>
      <c r="B782" t="s">
        <v>641</v>
      </c>
      <c r="C782" t="s">
        <v>4231</v>
      </c>
      <c r="D782" s="1">
        <v>44312</v>
      </c>
      <c r="E782">
        <v>12</v>
      </c>
      <c r="F782" t="b">
        <v>1</v>
      </c>
      <c r="G782" t="s">
        <v>4540</v>
      </c>
      <c r="H782" t="s">
        <v>2027</v>
      </c>
      <c r="I782" s="1">
        <f>DATE(YEAR(tbl_Invoices[[#This Row],[Invoice_Date]]), MONTH(tbl_Invoices[[#This Row],[Invoice_Date]]), DAY(tbl_Invoices[[#This Row],[Invoice_Date]]))</f>
        <v>44312</v>
      </c>
      <c r="J782">
        <f>YEAR(tbl_Invoices[[#This Row],[Invoice_Date]])</f>
        <v>2021</v>
      </c>
      <c r="K782" s="1">
        <f>_xlfn.XLOOKUP(tbl_Invoices[[#This Row],[Customer_ID]], tbl_Customers[Customer_ID], tbl_Customers[Cohort_Month])</f>
        <v>44408</v>
      </c>
      <c r="L782" s="1" t="str">
        <f ca="1">_xlfn.XLOOKUP(tbl_Invoices[[#This Row],[Customer_ID]], tbl_Customers[Customer_ID], tbl_Customers[Age_Group])</f>
        <v>25–34</v>
      </c>
      <c r="M782" s="1" t="str">
        <f>_xlfn.XLOOKUP(tbl_Invoices[[#This Row],[Customer_ID]], tbl_Customers[Customer_ID], tbl_Customers[Region])</f>
        <v>West</v>
      </c>
      <c r="N782" s="1" t="str" cm="1">
        <f t="array" ref="N782">_xlfn.IFS(
   _xlfn.SINGLE(tbl_Invoices[Plan_ID])="P1","Basic",
   _xlfn.SINGLE(tbl_Invoices[Plan_ID])="P2","Standard",
   _xlfn.SINGLE(tbl_Invoices[Plan_ID])="P3","Premium"
)</f>
        <v>Basic</v>
      </c>
      <c r="O782" s="2">
        <f>IF(tbl_Invoices[[#This Row],[Revenue_Type]]="Churned",0,1)</f>
        <v>1</v>
      </c>
    </row>
    <row r="783" spans="1:15" x14ac:dyDescent="0.25">
      <c r="A783" t="s">
        <v>4763</v>
      </c>
      <c r="B783" t="s">
        <v>999</v>
      </c>
      <c r="C783" t="s">
        <v>4019</v>
      </c>
      <c r="D783" s="1">
        <v>44312</v>
      </c>
      <c r="E783">
        <v>12</v>
      </c>
      <c r="F783" t="b">
        <v>1</v>
      </c>
      <c r="G783" t="s">
        <v>4540</v>
      </c>
      <c r="H783" t="s">
        <v>2027</v>
      </c>
      <c r="I783" s="1">
        <f>DATE(YEAR(tbl_Invoices[[#This Row],[Invoice_Date]]), MONTH(tbl_Invoices[[#This Row],[Invoice_Date]]), DAY(tbl_Invoices[[#This Row],[Invoice_Date]]))</f>
        <v>44312</v>
      </c>
      <c r="J783">
        <f>YEAR(tbl_Invoices[[#This Row],[Invoice_Date]])</f>
        <v>2021</v>
      </c>
      <c r="K783" s="1">
        <f>_xlfn.XLOOKUP(tbl_Invoices[[#This Row],[Customer_ID]], tbl_Customers[Customer_ID], tbl_Customers[Cohort_Month])</f>
        <v>44561</v>
      </c>
      <c r="L783" s="1" t="str">
        <f ca="1">_xlfn.XLOOKUP(tbl_Invoices[[#This Row],[Customer_ID]], tbl_Customers[Customer_ID], tbl_Customers[Age_Group])</f>
        <v>35–44</v>
      </c>
      <c r="M783" s="1" t="str">
        <f>_xlfn.XLOOKUP(tbl_Invoices[[#This Row],[Customer_ID]], tbl_Customers[Customer_ID], tbl_Customers[Region])</f>
        <v>Midwest</v>
      </c>
      <c r="N783" s="1" t="str" cm="1">
        <f t="array" ref="N783">_xlfn.IFS(
   _xlfn.SINGLE(tbl_Invoices[Plan_ID])="P1","Basic",
   _xlfn.SINGLE(tbl_Invoices[Plan_ID])="P2","Standard",
   _xlfn.SINGLE(tbl_Invoices[Plan_ID])="P3","Premium"
)</f>
        <v>Basic</v>
      </c>
      <c r="O783" s="2">
        <f>IF(tbl_Invoices[[#This Row],[Revenue_Type]]="Churned",0,1)</f>
        <v>1</v>
      </c>
    </row>
    <row r="784" spans="1:15" x14ac:dyDescent="0.25">
      <c r="A784" t="s">
        <v>10130</v>
      </c>
      <c r="B784" t="s">
        <v>1054</v>
      </c>
      <c r="C784" t="s">
        <v>2757</v>
      </c>
      <c r="D784" s="1">
        <v>44312</v>
      </c>
      <c r="E784">
        <v>55</v>
      </c>
      <c r="F784" t="b">
        <v>1</v>
      </c>
      <c r="G784" t="s">
        <v>4545</v>
      </c>
      <c r="H784" t="s">
        <v>2031</v>
      </c>
      <c r="I784" s="1">
        <f>DATE(YEAR(tbl_Invoices[[#This Row],[Invoice_Date]]), MONTH(tbl_Invoices[[#This Row],[Invoice_Date]]), DAY(tbl_Invoices[[#This Row],[Invoice_Date]]))</f>
        <v>44312</v>
      </c>
      <c r="J784">
        <f>YEAR(tbl_Invoices[[#This Row],[Invoice_Date]])</f>
        <v>2021</v>
      </c>
      <c r="K784" s="1">
        <f>_xlfn.XLOOKUP(tbl_Invoices[[#This Row],[Customer_ID]], tbl_Customers[Customer_ID], tbl_Customers[Cohort_Month])</f>
        <v>44712</v>
      </c>
      <c r="L784" s="1" t="str">
        <f ca="1">_xlfn.XLOOKUP(tbl_Invoices[[#This Row],[Customer_ID]], tbl_Customers[Customer_ID], tbl_Customers[Age_Group])</f>
        <v>35–44</v>
      </c>
      <c r="M784" s="1" t="str">
        <f>_xlfn.XLOOKUP(tbl_Invoices[[#This Row],[Customer_ID]], tbl_Customers[Customer_ID], tbl_Customers[Region])</f>
        <v>International</v>
      </c>
      <c r="N784" s="1" t="str" cm="1">
        <f t="array" ref="N784">_xlfn.IFS(
   _xlfn.SINGLE(tbl_Invoices[Plan_ID])="P1","Basic",
   _xlfn.SINGLE(tbl_Invoices[Plan_ID])="P2","Standard",
   _xlfn.SINGLE(tbl_Invoices[Plan_ID])="P3","Premium"
)</f>
        <v>Premium</v>
      </c>
      <c r="O784" s="2">
        <f>IF(tbl_Invoices[[#This Row],[Revenue_Type]]="Churned",0,1)</f>
        <v>0</v>
      </c>
    </row>
    <row r="785" spans="1:15" x14ac:dyDescent="0.25">
      <c r="A785" t="s">
        <v>8056</v>
      </c>
      <c r="B785" t="s">
        <v>1913</v>
      </c>
      <c r="C785" t="s">
        <v>2208</v>
      </c>
      <c r="D785" s="1">
        <v>44312</v>
      </c>
      <c r="E785">
        <v>12</v>
      </c>
      <c r="F785" t="b">
        <v>1</v>
      </c>
      <c r="G785" t="s">
        <v>4547</v>
      </c>
      <c r="H785" t="s">
        <v>2027</v>
      </c>
      <c r="I785" s="1">
        <f>DATE(YEAR(tbl_Invoices[[#This Row],[Invoice_Date]]), MONTH(tbl_Invoices[[#This Row],[Invoice_Date]]), DAY(tbl_Invoices[[#This Row],[Invoice_Date]]))</f>
        <v>44312</v>
      </c>
      <c r="J785">
        <f>YEAR(tbl_Invoices[[#This Row],[Invoice_Date]])</f>
        <v>2021</v>
      </c>
      <c r="K785" s="1">
        <f>_xlfn.XLOOKUP(tbl_Invoices[[#This Row],[Customer_ID]], tbl_Customers[Customer_ID], tbl_Customers[Cohort_Month])</f>
        <v>44865</v>
      </c>
      <c r="L785" s="1" t="str">
        <f ca="1">_xlfn.XLOOKUP(tbl_Invoices[[#This Row],[Customer_ID]], tbl_Customers[Customer_ID], tbl_Customers[Age_Group])</f>
        <v>55+</v>
      </c>
      <c r="M785" s="1" t="str">
        <f>_xlfn.XLOOKUP(tbl_Invoices[[#This Row],[Customer_ID]], tbl_Customers[Customer_ID], tbl_Customers[Region])</f>
        <v>East</v>
      </c>
      <c r="N785" s="1" t="str" cm="1">
        <f t="array" ref="N785">_xlfn.IFS(
   _xlfn.SINGLE(tbl_Invoices[Plan_ID])="P1","Basic",
   _xlfn.SINGLE(tbl_Invoices[Plan_ID])="P2","Standard",
   _xlfn.SINGLE(tbl_Invoices[Plan_ID])="P3","Premium"
)</f>
        <v>Basic</v>
      </c>
      <c r="O785" s="2">
        <f>IF(tbl_Invoices[[#This Row],[Revenue_Type]]="Churned",0,1)</f>
        <v>1</v>
      </c>
    </row>
    <row r="786" spans="1:15" x14ac:dyDescent="0.25">
      <c r="A786" t="s">
        <v>4963</v>
      </c>
      <c r="B786" t="s">
        <v>456</v>
      </c>
      <c r="C786" t="s">
        <v>3097</v>
      </c>
      <c r="D786" s="1">
        <v>44313</v>
      </c>
      <c r="E786">
        <v>25</v>
      </c>
      <c r="F786" t="b">
        <v>1</v>
      </c>
      <c r="G786" t="s">
        <v>4540</v>
      </c>
      <c r="H786" t="s">
        <v>2034</v>
      </c>
      <c r="I786" s="1">
        <f>DATE(YEAR(tbl_Invoices[[#This Row],[Invoice_Date]]), MONTH(tbl_Invoices[[#This Row],[Invoice_Date]]), DAY(tbl_Invoices[[#This Row],[Invoice_Date]]))</f>
        <v>44313</v>
      </c>
      <c r="J786">
        <f>YEAR(tbl_Invoices[[#This Row],[Invoice_Date]])</f>
        <v>2021</v>
      </c>
      <c r="K786" s="1">
        <f>_xlfn.XLOOKUP(tbl_Invoices[[#This Row],[Customer_ID]], tbl_Customers[Customer_ID], tbl_Customers[Cohort_Month])</f>
        <v>44530</v>
      </c>
      <c r="L786" s="1" t="str">
        <f ca="1">_xlfn.XLOOKUP(tbl_Invoices[[#This Row],[Customer_ID]], tbl_Customers[Customer_ID], tbl_Customers[Age_Group])</f>
        <v>45–54</v>
      </c>
      <c r="M786" s="1" t="str">
        <f>_xlfn.XLOOKUP(tbl_Invoices[[#This Row],[Customer_ID]], tbl_Customers[Customer_ID], tbl_Customers[Region])</f>
        <v>East</v>
      </c>
      <c r="N786" s="1" t="str" cm="1">
        <f t="array" ref="N786">_xlfn.IFS(
   _xlfn.SINGLE(tbl_Invoices[Plan_ID])="P1","Basic",
   _xlfn.SINGLE(tbl_Invoices[Plan_ID])="P2","Standard",
   _xlfn.SINGLE(tbl_Invoices[Plan_ID])="P3","Premium"
)</f>
        <v>Standard</v>
      </c>
      <c r="O786" s="2">
        <f>IF(tbl_Invoices[[#This Row],[Revenue_Type]]="Churned",0,1)</f>
        <v>1</v>
      </c>
    </row>
    <row r="787" spans="1:15" x14ac:dyDescent="0.25">
      <c r="A787" t="s">
        <v>9323</v>
      </c>
      <c r="B787" t="s">
        <v>680</v>
      </c>
      <c r="C787" t="s">
        <v>4427</v>
      </c>
      <c r="D787" s="1">
        <v>44313</v>
      </c>
      <c r="E787">
        <v>12</v>
      </c>
      <c r="F787" t="b">
        <v>1</v>
      </c>
      <c r="G787" t="s">
        <v>4549</v>
      </c>
      <c r="H787" t="s">
        <v>2027</v>
      </c>
      <c r="I787" s="1">
        <f>DATE(YEAR(tbl_Invoices[[#This Row],[Invoice_Date]]), MONTH(tbl_Invoices[[#This Row],[Invoice_Date]]), DAY(tbl_Invoices[[#This Row],[Invoice_Date]]))</f>
        <v>44313</v>
      </c>
      <c r="J787">
        <f>YEAR(tbl_Invoices[[#This Row],[Invoice_Date]])</f>
        <v>2021</v>
      </c>
      <c r="K787" s="1">
        <f>_xlfn.XLOOKUP(tbl_Invoices[[#This Row],[Customer_ID]], tbl_Customers[Customer_ID], tbl_Customers[Cohort_Month])</f>
        <v>44895</v>
      </c>
      <c r="L787" s="1" t="str">
        <f ca="1">_xlfn.XLOOKUP(tbl_Invoices[[#This Row],[Customer_ID]], tbl_Customers[Customer_ID], tbl_Customers[Age_Group])</f>
        <v>55+</v>
      </c>
      <c r="M787" s="1" t="str">
        <f>_xlfn.XLOOKUP(tbl_Invoices[[#This Row],[Customer_ID]], tbl_Customers[Customer_ID], tbl_Customers[Region])</f>
        <v>South</v>
      </c>
      <c r="N787" s="1" t="str" cm="1">
        <f t="array" ref="N787">_xlfn.IFS(
   _xlfn.SINGLE(tbl_Invoices[Plan_ID])="P1","Basic",
   _xlfn.SINGLE(tbl_Invoices[Plan_ID])="P2","Standard",
   _xlfn.SINGLE(tbl_Invoices[Plan_ID])="P3","Premium"
)</f>
        <v>Basic</v>
      </c>
      <c r="O787" s="2">
        <f>IF(tbl_Invoices[[#This Row],[Revenue_Type]]="Churned",0,1)</f>
        <v>1</v>
      </c>
    </row>
    <row r="788" spans="1:15" x14ac:dyDescent="0.25">
      <c r="A788" t="s">
        <v>5209</v>
      </c>
      <c r="B788" t="s">
        <v>1250</v>
      </c>
      <c r="C788" t="s">
        <v>3280</v>
      </c>
      <c r="D788" s="1">
        <v>44313</v>
      </c>
      <c r="E788">
        <v>55</v>
      </c>
      <c r="F788" t="b">
        <v>1</v>
      </c>
      <c r="G788" t="s">
        <v>4545</v>
      </c>
      <c r="H788" t="s">
        <v>2031</v>
      </c>
      <c r="I788" s="1">
        <f>DATE(YEAR(tbl_Invoices[[#This Row],[Invoice_Date]]), MONTH(tbl_Invoices[[#This Row],[Invoice_Date]]), DAY(tbl_Invoices[[#This Row],[Invoice_Date]]))</f>
        <v>44313</v>
      </c>
      <c r="J788">
        <f>YEAR(tbl_Invoices[[#This Row],[Invoice_Date]])</f>
        <v>2021</v>
      </c>
      <c r="K788" s="1">
        <f>_xlfn.XLOOKUP(tbl_Invoices[[#This Row],[Customer_ID]], tbl_Customers[Customer_ID], tbl_Customers[Cohort_Month])</f>
        <v>45046</v>
      </c>
      <c r="L788" s="1" t="str">
        <f ca="1">_xlfn.XLOOKUP(tbl_Invoices[[#This Row],[Customer_ID]], tbl_Customers[Customer_ID], tbl_Customers[Age_Group])</f>
        <v>18–24</v>
      </c>
      <c r="M788" s="1" t="str">
        <f>_xlfn.XLOOKUP(tbl_Invoices[[#This Row],[Customer_ID]], tbl_Customers[Customer_ID], tbl_Customers[Region])</f>
        <v>East</v>
      </c>
      <c r="N788" s="1" t="str" cm="1">
        <f t="array" ref="N788">_xlfn.IFS(
   _xlfn.SINGLE(tbl_Invoices[Plan_ID])="P1","Basic",
   _xlfn.SINGLE(tbl_Invoices[Plan_ID])="P2","Standard",
   _xlfn.SINGLE(tbl_Invoices[Plan_ID])="P3","Premium"
)</f>
        <v>Premium</v>
      </c>
      <c r="O788" s="2">
        <f>IF(tbl_Invoices[[#This Row],[Revenue_Type]]="Churned",0,1)</f>
        <v>0</v>
      </c>
    </row>
    <row r="789" spans="1:15" x14ac:dyDescent="0.25">
      <c r="A789" t="s">
        <v>9264</v>
      </c>
      <c r="B789" t="s">
        <v>1955</v>
      </c>
      <c r="C789" t="s">
        <v>4356</v>
      </c>
      <c r="D789" s="1">
        <v>44313</v>
      </c>
      <c r="E789">
        <v>25</v>
      </c>
      <c r="F789" t="b">
        <v>1</v>
      </c>
      <c r="G789" t="s">
        <v>4545</v>
      </c>
      <c r="H789" t="s">
        <v>2034</v>
      </c>
      <c r="I789" s="1">
        <f>DATE(YEAR(tbl_Invoices[[#This Row],[Invoice_Date]]), MONTH(tbl_Invoices[[#This Row],[Invoice_Date]]), DAY(tbl_Invoices[[#This Row],[Invoice_Date]]))</f>
        <v>44313</v>
      </c>
      <c r="J789">
        <f>YEAR(tbl_Invoices[[#This Row],[Invoice_Date]])</f>
        <v>2021</v>
      </c>
      <c r="K789" s="1">
        <f>_xlfn.XLOOKUP(tbl_Invoices[[#This Row],[Customer_ID]], tbl_Customers[Customer_ID], tbl_Customers[Cohort_Month])</f>
        <v>44773</v>
      </c>
      <c r="L789" s="1" t="str">
        <f ca="1">_xlfn.XLOOKUP(tbl_Invoices[[#This Row],[Customer_ID]], tbl_Customers[Customer_ID], tbl_Customers[Age_Group])</f>
        <v>35–44</v>
      </c>
      <c r="M789" s="1" t="str">
        <f>_xlfn.XLOOKUP(tbl_Invoices[[#This Row],[Customer_ID]], tbl_Customers[Customer_ID], tbl_Customers[Region])</f>
        <v>International</v>
      </c>
      <c r="N789" s="1" t="str" cm="1">
        <f t="array" ref="N789">_xlfn.IFS(
   _xlfn.SINGLE(tbl_Invoices[Plan_ID])="P1","Basic",
   _xlfn.SINGLE(tbl_Invoices[Plan_ID])="P2","Standard",
   _xlfn.SINGLE(tbl_Invoices[Plan_ID])="P3","Premium"
)</f>
        <v>Standard</v>
      </c>
      <c r="O789" s="2">
        <f>IF(tbl_Invoices[[#This Row],[Revenue_Type]]="Churned",0,1)</f>
        <v>0</v>
      </c>
    </row>
    <row r="790" spans="1:15" x14ac:dyDescent="0.25">
      <c r="A790" t="s">
        <v>9593</v>
      </c>
      <c r="B790" t="s">
        <v>289</v>
      </c>
      <c r="C790" t="s">
        <v>3738</v>
      </c>
      <c r="D790" s="1">
        <v>44314</v>
      </c>
      <c r="E790">
        <v>55</v>
      </c>
      <c r="F790" t="b">
        <v>1</v>
      </c>
      <c r="G790" t="s">
        <v>4547</v>
      </c>
      <c r="H790" t="s">
        <v>2031</v>
      </c>
      <c r="I790" s="1">
        <f>DATE(YEAR(tbl_Invoices[[#This Row],[Invoice_Date]]), MONTH(tbl_Invoices[[#This Row],[Invoice_Date]]), DAY(tbl_Invoices[[#This Row],[Invoice_Date]]))</f>
        <v>44314</v>
      </c>
      <c r="J790">
        <f>YEAR(tbl_Invoices[[#This Row],[Invoice_Date]])</f>
        <v>2021</v>
      </c>
      <c r="K790" s="1">
        <f>_xlfn.XLOOKUP(tbl_Invoices[[#This Row],[Customer_ID]], tbl_Customers[Customer_ID], tbl_Customers[Cohort_Month])</f>
        <v>44651</v>
      </c>
      <c r="L790" s="1" t="str">
        <f ca="1">_xlfn.XLOOKUP(tbl_Invoices[[#This Row],[Customer_ID]], tbl_Customers[Customer_ID], tbl_Customers[Age_Group])</f>
        <v>35–44</v>
      </c>
      <c r="M790" s="1" t="str">
        <f>_xlfn.XLOOKUP(tbl_Invoices[[#This Row],[Customer_ID]], tbl_Customers[Customer_ID], tbl_Customers[Region])</f>
        <v>West</v>
      </c>
      <c r="N790" s="1" t="str" cm="1">
        <f t="array" ref="N790">_xlfn.IFS(
   _xlfn.SINGLE(tbl_Invoices[Plan_ID])="P1","Basic",
   _xlfn.SINGLE(tbl_Invoices[Plan_ID])="P2","Standard",
   _xlfn.SINGLE(tbl_Invoices[Plan_ID])="P3","Premium"
)</f>
        <v>Premium</v>
      </c>
      <c r="O790" s="2">
        <f>IF(tbl_Invoices[[#This Row],[Revenue_Type]]="Churned",0,1)</f>
        <v>1</v>
      </c>
    </row>
    <row r="791" spans="1:15" x14ac:dyDescent="0.25">
      <c r="A791" t="s">
        <v>9379</v>
      </c>
      <c r="B791" t="s">
        <v>292</v>
      </c>
      <c r="C791" t="s">
        <v>2155</v>
      </c>
      <c r="D791" s="1">
        <v>44314</v>
      </c>
      <c r="E791">
        <v>12</v>
      </c>
      <c r="F791" t="b">
        <v>1</v>
      </c>
      <c r="G791" t="s">
        <v>4547</v>
      </c>
      <c r="H791" t="s">
        <v>2027</v>
      </c>
      <c r="I791" s="1">
        <f>DATE(YEAR(tbl_Invoices[[#This Row],[Invoice_Date]]), MONTH(tbl_Invoices[[#This Row],[Invoice_Date]]), DAY(tbl_Invoices[[#This Row],[Invoice_Date]]))</f>
        <v>44314</v>
      </c>
      <c r="J791">
        <f>YEAR(tbl_Invoices[[#This Row],[Invoice_Date]])</f>
        <v>2021</v>
      </c>
      <c r="K791" s="1">
        <f>_xlfn.XLOOKUP(tbl_Invoices[[#This Row],[Customer_ID]], tbl_Customers[Customer_ID], tbl_Customers[Cohort_Month])</f>
        <v>44347</v>
      </c>
      <c r="L791" s="1" t="str">
        <f ca="1">_xlfn.XLOOKUP(tbl_Invoices[[#This Row],[Customer_ID]], tbl_Customers[Customer_ID], tbl_Customers[Age_Group])</f>
        <v>35–44</v>
      </c>
      <c r="M791" s="1" t="str">
        <f>_xlfn.XLOOKUP(tbl_Invoices[[#This Row],[Customer_ID]], tbl_Customers[Customer_ID], tbl_Customers[Region])</f>
        <v>East</v>
      </c>
      <c r="N791" s="1" t="str" cm="1">
        <f t="array" ref="N791">_xlfn.IFS(
   _xlfn.SINGLE(tbl_Invoices[Plan_ID])="P1","Basic",
   _xlfn.SINGLE(tbl_Invoices[Plan_ID])="P2","Standard",
   _xlfn.SINGLE(tbl_Invoices[Plan_ID])="P3","Premium"
)</f>
        <v>Basic</v>
      </c>
      <c r="O791" s="2">
        <f>IF(tbl_Invoices[[#This Row],[Revenue_Type]]="Churned",0,1)</f>
        <v>1</v>
      </c>
    </row>
    <row r="792" spans="1:15" x14ac:dyDescent="0.25">
      <c r="A792" t="s">
        <v>5738</v>
      </c>
      <c r="B792" t="s">
        <v>434</v>
      </c>
      <c r="C792" t="s">
        <v>3477</v>
      </c>
      <c r="D792" s="1">
        <v>44314</v>
      </c>
      <c r="E792">
        <v>55</v>
      </c>
      <c r="F792" t="b">
        <v>1</v>
      </c>
      <c r="G792" t="s">
        <v>4545</v>
      </c>
      <c r="H792" t="s">
        <v>2031</v>
      </c>
      <c r="I792" s="1">
        <f>DATE(YEAR(tbl_Invoices[[#This Row],[Invoice_Date]]), MONTH(tbl_Invoices[[#This Row],[Invoice_Date]]), DAY(tbl_Invoices[[#This Row],[Invoice_Date]]))</f>
        <v>44314</v>
      </c>
      <c r="J792">
        <f>YEAR(tbl_Invoices[[#This Row],[Invoice_Date]])</f>
        <v>2021</v>
      </c>
      <c r="K792" s="1">
        <f>_xlfn.XLOOKUP(tbl_Invoices[[#This Row],[Customer_ID]], tbl_Customers[Customer_ID], tbl_Customers[Cohort_Month])</f>
        <v>44895</v>
      </c>
      <c r="L792" s="1" t="str">
        <f ca="1">_xlfn.XLOOKUP(tbl_Invoices[[#This Row],[Customer_ID]], tbl_Customers[Customer_ID], tbl_Customers[Age_Group])</f>
        <v>25–34</v>
      </c>
      <c r="M792" s="1" t="str">
        <f>_xlfn.XLOOKUP(tbl_Invoices[[#This Row],[Customer_ID]], tbl_Customers[Customer_ID], tbl_Customers[Region])</f>
        <v>South</v>
      </c>
      <c r="N792" s="1" t="str" cm="1">
        <f t="array" ref="N792">_xlfn.IFS(
   _xlfn.SINGLE(tbl_Invoices[Plan_ID])="P1","Basic",
   _xlfn.SINGLE(tbl_Invoices[Plan_ID])="P2","Standard",
   _xlfn.SINGLE(tbl_Invoices[Plan_ID])="P3","Premium"
)</f>
        <v>Premium</v>
      </c>
      <c r="O792" s="2">
        <f>IF(tbl_Invoices[[#This Row],[Revenue_Type]]="Churned",0,1)</f>
        <v>0</v>
      </c>
    </row>
    <row r="793" spans="1:15" x14ac:dyDescent="0.25">
      <c r="A793" t="s">
        <v>5693</v>
      </c>
      <c r="B793" t="s">
        <v>630</v>
      </c>
      <c r="C793" t="s">
        <v>2573</v>
      </c>
      <c r="D793" s="1">
        <v>44314</v>
      </c>
      <c r="E793">
        <v>25</v>
      </c>
      <c r="F793" t="b">
        <v>1</v>
      </c>
      <c r="G793" t="s">
        <v>4549</v>
      </c>
      <c r="H793" t="s">
        <v>2034</v>
      </c>
      <c r="I793" s="1">
        <f>DATE(YEAR(tbl_Invoices[[#This Row],[Invoice_Date]]), MONTH(tbl_Invoices[[#This Row],[Invoice_Date]]), DAY(tbl_Invoices[[#This Row],[Invoice_Date]]))</f>
        <v>44314</v>
      </c>
      <c r="J793">
        <f>YEAR(tbl_Invoices[[#This Row],[Invoice_Date]])</f>
        <v>2021</v>
      </c>
      <c r="K793" s="1">
        <f>_xlfn.XLOOKUP(tbl_Invoices[[#This Row],[Customer_ID]], tbl_Customers[Customer_ID], tbl_Customers[Cohort_Month])</f>
        <v>44865</v>
      </c>
      <c r="L793" s="1" t="str">
        <f ca="1">_xlfn.XLOOKUP(tbl_Invoices[[#This Row],[Customer_ID]], tbl_Customers[Customer_ID], tbl_Customers[Age_Group])</f>
        <v>45–54</v>
      </c>
      <c r="M793" s="1" t="str">
        <f>_xlfn.XLOOKUP(tbl_Invoices[[#This Row],[Customer_ID]], tbl_Customers[Customer_ID], tbl_Customers[Region])</f>
        <v>Midwest</v>
      </c>
      <c r="N793" s="1" t="str" cm="1">
        <f t="array" ref="N793">_xlfn.IFS(
   _xlfn.SINGLE(tbl_Invoices[Plan_ID])="P1","Basic",
   _xlfn.SINGLE(tbl_Invoices[Plan_ID])="P2","Standard",
   _xlfn.SINGLE(tbl_Invoices[Plan_ID])="P3","Premium"
)</f>
        <v>Standard</v>
      </c>
      <c r="O793" s="2">
        <f>IF(tbl_Invoices[[#This Row],[Revenue_Type]]="Churned",0,1)</f>
        <v>1</v>
      </c>
    </row>
    <row r="794" spans="1:15" x14ac:dyDescent="0.25">
      <c r="A794" t="s">
        <v>9676</v>
      </c>
      <c r="B794" t="s">
        <v>636</v>
      </c>
      <c r="C794" t="s">
        <v>2181</v>
      </c>
      <c r="D794" s="1">
        <v>44314</v>
      </c>
      <c r="E794">
        <v>12</v>
      </c>
      <c r="F794" t="b">
        <v>1</v>
      </c>
      <c r="G794" t="s">
        <v>4549</v>
      </c>
      <c r="H794" t="s">
        <v>2027</v>
      </c>
      <c r="I794" s="1">
        <f>DATE(YEAR(tbl_Invoices[[#This Row],[Invoice_Date]]), MONTH(tbl_Invoices[[#This Row],[Invoice_Date]]), DAY(tbl_Invoices[[#This Row],[Invoice_Date]]))</f>
        <v>44314</v>
      </c>
      <c r="J794">
        <f>YEAR(tbl_Invoices[[#This Row],[Invoice_Date]])</f>
        <v>2021</v>
      </c>
      <c r="K794" s="1">
        <f>_xlfn.XLOOKUP(tbl_Invoices[[#This Row],[Customer_ID]], tbl_Customers[Customer_ID], tbl_Customers[Cohort_Month])</f>
        <v>44561</v>
      </c>
      <c r="L794" s="1" t="str">
        <f ca="1">_xlfn.XLOOKUP(tbl_Invoices[[#This Row],[Customer_ID]], tbl_Customers[Customer_ID], tbl_Customers[Age_Group])</f>
        <v>35–44</v>
      </c>
      <c r="M794" s="1" t="str">
        <f>_xlfn.XLOOKUP(tbl_Invoices[[#This Row],[Customer_ID]], tbl_Customers[Customer_ID], tbl_Customers[Region])</f>
        <v>East</v>
      </c>
      <c r="N794" s="1" t="str" cm="1">
        <f t="array" ref="N794">_xlfn.IFS(
   _xlfn.SINGLE(tbl_Invoices[Plan_ID])="P1","Basic",
   _xlfn.SINGLE(tbl_Invoices[Plan_ID])="P2","Standard",
   _xlfn.SINGLE(tbl_Invoices[Plan_ID])="P3","Premium"
)</f>
        <v>Basic</v>
      </c>
      <c r="O794" s="2">
        <f>IF(tbl_Invoices[[#This Row],[Revenue_Type]]="Churned",0,1)</f>
        <v>1</v>
      </c>
    </row>
    <row r="795" spans="1:15" x14ac:dyDescent="0.25">
      <c r="A795" t="s">
        <v>8219</v>
      </c>
      <c r="B795" t="s">
        <v>1174</v>
      </c>
      <c r="C795" t="s">
        <v>3496</v>
      </c>
      <c r="D795" s="1">
        <v>44314</v>
      </c>
      <c r="E795">
        <v>55</v>
      </c>
      <c r="F795" t="b">
        <v>1</v>
      </c>
      <c r="G795" t="s">
        <v>4547</v>
      </c>
      <c r="H795" t="s">
        <v>2031</v>
      </c>
      <c r="I795" s="1">
        <f>DATE(YEAR(tbl_Invoices[[#This Row],[Invoice_Date]]), MONTH(tbl_Invoices[[#This Row],[Invoice_Date]]), DAY(tbl_Invoices[[#This Row],[Invoice_Date]]))</f>
        <v>44314</v>
      </c>
      <c r="J795">
        <f>YEAR(tbl_Invoices[[#This Row],[Invoice_Date]])</f>
        <v>2021</v>
      </c>
      <c r="K795" s="1">
        <f>_xlfn.XLOOKUP(tbl_Invoices[[#This Row],[Customer_ID]], tbl_Customers[Customer_ID], tbl_Customers[Cohort_Month])</f>
        <v>44620</v>
      </c>
      <c r="L795" s="1" t="str">
        <f ca="1">_xlfn.XLOOKUP(tbl_Invoices[[#This Row],[Customer_ID]], tbl_Customers[Customer_ID], tbl_Customers[Age_Group])</f>
        <v>45–54</v>
      </c>
      <c r="M795" s="1" t="str">
        <f>_xlfn.XLOOKUP(tbl_Invoices[[#This Row],[Customer_ID]], tbl_Customers[Customer_ID], tbl_Customers[Region])</f>
        <v>Midwest</v>
      </c>
      <c r="N795" s="1" t="str" cm="1">
        <f t="array" ref="N795">_xlfn.IFS(
   _xlfn.SINGLE(tbl_Invoices[Plan_ID])="P1","Basic",
   _xlfn.SINGLE(tbl_Invoices[Plan_ID])="P2","Standard",
   _xlfn.SINGLE(tbl_Invoices[Plan_ID])="P3","Premium"
)</f>
        <v>Premium</v>
      </c>
      <c r="O795" s="2">
        <f>IF(tbl_Invoices[[#This Row],[Revenue_Type]]="Churned",0,1)</f>
        <v>1</v>
      </c>
    </row>
    <row r="796" spans="1:15" x14ac:dyDescent="0.25">
      <c r="A796" t="s">
        <v>9162</v>
      </c>
      <c r="B796" t="s">
        <v>1250</v>
      </c>
      <c r="C796" t="s">
        <v>3093</v>
      </c>
      <c r="D796" s="1">
        <v>44314</v>
      </c>
      <c r="E796">
        <v>25</v>
      </c>
      <c r="F796" t="b">
        <v>1</v>
      </c>
      <c r="G796" t="s">
        <v>4545</v>
      </c>
      <c r="H796" t="s">
        <v>2034</v>
      </c>
      <c r="I796" s="1">
        <f>DATE(YEAR(tbl_Invoices[[#This Row],[Invoice_Date]]), MONTH(tbl_Invoices[[#This Row],[Invoice_Date]]), DAY(tbl_Invoices[[#This Row],[Invoice_Date]]))</f>
        <v>44314</v>
      </c>
      <c r="J796">
        <f>YEAR(tbl_Invoices[[#This Row],[Invoice_Date]])</f>
        <v>2021</v>
      </c>
      <c r="K796" s="1">
        <f>_xlfn.XLOOKUP(tbl_Invoices[[#This Row],[Customer_ID]], tbl_Customers[Customer_ID], tbl_Customers[Cohort_Month])</f>
        <v>45046</v>
      </c>
      <c r="L796" s="1" t="str">
        <f ca="1">_xlfn.XLOOKUP(tbl_Invoices[[#This Row],[Customer_ID]], tbl_Customers[Customer_ID], tbl_Customers[Age_Group])</f>
        <v>18–24</v>
      </c>
      <c r="M796" s="1" t="str">
        <f>_xlfn.XLOOKUP(tbl_Invoices[[#This Row],[Customer_ID]], tbl_Customers[Customer_ID], tbl_Customers[Region])</f>
        <v>East</v>
      </c>
      <c r="N796" s="1" t="str" cm="1">
        <f t="array" ref="N796">_xlfn.IFS(
   _xlfn.SINGLE(tbl_Invoices[Plan_ID])="P1","Basic",
   _xlfn.SINGLE(tbl_Invoices[Plan_ID])="P2","Standard",
   _xlfn.SINGLE(tbl_Invoices[Plan_ID])="P3","Premium"
)</f>
        <v>Standard</v>
      </c>
      <c r="O796" s="2">
        <f>IF(tbl_Invoices[[#This Row],[Revenue_Type]]="Churned",0,1)</f>
        <v>0</v>
      </c>
    </row>
    <row r="797" spans="1:15" x14ac:dyDescent="0.25">
      <c r="A797" t="s">
        <v>10004</v>
      </c>
      <c r="B797" t="s">
        <v>1280</v>
      </c>
      <c r="C797" t="s">
        <v>4074</v>
      </c>
      <c r="D797" s="1">
        <v>44314</v>
      </c>
      <c r="E797">
        <v>55</v>
      </c>
      <c r="F797" t="b">
        <v>1</v>
      </c>
      <c r="G797" t="s">
        <v>4538</v>
      </c>
      <c r="H797" t="s">
        <v>2031</v>
      </c>
      <c r="I797" s="1">
        <f>DATE(YEAR(tbl_Invoices[[#This Row],[Invoice_Date]]), MONTH(tbl_Invoices[[#This Row],[Invoice_Date]]), DAY(tbl_Invoices[[#This Row],[Invoice_Date]]))</f>
        <v>44314</v>
      </c>
      <c r="J797">
        <f>YEAR(tbl_Invoices[[#This Row],[Invoice_Date]])</f>
        <v>2021</v>
      </c>
      <c r="K797" s="1">
        <f>_xlfn.XLOOKUP(tbl_Invoices[[#This Row],[Customer_ID]], tbl_Customers[Customer_ID], tbl_Customers[Cohort_Month])</f>
        <v>44773</v>
      </c>
      <c r="L797" s="1" t="str">
        <f ca="1">_xlfn.XLOOKUP(tbl_Invoices[[#This Row],[Customer_ID]], tbl_Customers[Customer_ID], tbl_Customers[Age_Group])</f>
        <v>45–54</v>
      </c>
      <c r="M797" s="1" t="str">
        <f>_xlfn.XLOOKUP(tbl_Invoices[[#This Row],[Customer_ID]], tbl_Customers[Customer_ID], tbl_Customers[Region])</f>
        <v>West</v>
      </c>
      <c r="N797" s="1" t="str" cm="1">
        <f t="array" ref="N797">_xlfn.IFS(
   _xlfn.SINGLE(tbl_Invoices[Plan_ID])="P1","Basic",
   _xlfn.SINGLE(tbl_Invoices[Plan_ID])="P2","Standard",
   _xlfn.SINGLE(tbl_Invoices[Plan_ID])="P3","Premium"
)</f>
        <v>Premium</v>
      </c>
      <c r="O797" s="2">
        <f>IF(tbl_Invoices[[#This Row],[Revenue_Type]]="Churned",0,1)</f>
        <v>1</v>
      </c>
    </row>
    <row r="798" spans="1:15" x14ac:dyDescent="0.25">
      <c r="A798" t="s">
        <v>10403</v>
      </c>
      <c r="B798" t="s">
        <v>1512</v>
      </c>
      <c r="C798" t="s">
        <v>3281</v>
      </c>
      <c r="D798" s="1">
        <v>44314</v>
      </c>
      <c r="E798">
        <v>12</v>
      </c>
      <c r="F798" t="b">
        <v>1</v>
      </c>
      <c r="G798" t="s">
        <v>4545</v>
      </c>
      <c r="H798" t="s">
        <v>2027</v>
      </c>
      <c r="I798" s="1">
        <f>DATE(YEAR(tbl_Invoices[[#This Row],[Invoice_Date]]), MONTH(tbl_Invoices[[#This Row],[Invoice_Date]]), DAY(tbl_Invoices[[#This Row],[Invoice_Date]]))</f>
        <v>44314</v>
      </c>
      <c r="J798">
        <f>YEAR(tbl_Invoices[[#This Row],[Invoice_Date]])</f>
        <v>2021</v>
      </c>
      <c r="K798" s="1">
        <f>_xlfn.XLOOKUP(tbl_Invoices[[#This Row],[Customer_ID]], tbl_Customers[Customer_ID], tbl_Customers[Cohort_Month])</f>
        <v>45077</v>
      </c>
      <c r="L798" s="1" t="str">
        <f ca="1">_xlfn.XLOOKUP(tbl_Invoices[[#This Row],[Customer_ID]], tbl_Customers[Customer_ID], tbl_Customers[Age_Group])</f>
        <v>25–34</v>
      </c>
      <c r="M798" s="1" t="str">
        <f>_xlfn.XLOOKUP(tbl_Invoices[[#This Row],[Customer_ID]], tbl_Customers[Customer_ID], tbl_Customers[Region])</f>
        <v>International</v>
      </c>
      <c r="N798" s="1" t="str" cm="1">
        <f t="array" ref="N798">_xlfn.IFS(
   _xlfn.SINGLE(tbl_Invoices[Plan_ID])="P1","Basic",
   _xlfn.SINGLE(tbl_Invoices[Plan_ID])="P2","Standard",
   _xlfn.SINGLE(tbl_Invoices[Plan_ID])="P3","Premium"
)</f>
        <v>Basic</v>
      </c>
      <c r="O798" s="2">
        <f>IF(tbl_Invoices[[#This Row],[Revenue_Type]]="Churned",0,1)</f>
        <v>0</v>
      </c>
    </row>
    <row r="799" spans="1:15" x14ac:dyDescent="0.25">
      <c r="A799" t="s">
        <v>6737</v>
      </c>
      <c r="B799" t="s">
        <v>1661</v>
      </c>
      <c r="C799" t="s">
        <v>4505</v>
      </c>
      <c r="D799" s="1">
        <v>44314</v>
      </c>
      <c r="E799">
        <v>55</v>
      </c>
      <c r="F799" t="b">
        <v>1</v>
      </c>
      <c r="G799" t="s">
        <v>4545</v>
      </c>
      <c r="H799" t="s">
        <v>2031</v>
      </c>
      <c r="I799" s="1">
        <f>DATE(YEAR(tbl_Invoices[[#This Row],[Invoice_Date]]), MONTH(tbl_Invoices[[#This Row],[Invoice_Date]]), DAY(tbl_Invoices[[#This Row],[Invoice_Date]]))</f>
        <v>44314</v>
      </c>
      <c r="J799">
        <f>YEAR(tbl_Invoices[[#This Row],[Invoice_Date]])</f>
        <v>2021</v>
      </c>
      <c r="K799" s="1">
        <f>_xlfn.XLOOKUP(tbl_Invoices[[#This Row],[Customer_ID]], tbl_Customers[Customer_ID], tbl_Customers[Cohort_Month])</f>
        <v>44500</v>
      </c>
      <c r="L799" s="1" t="str">
        <f ca="1">_xlfn.XLOOKUP(tbl_Invoices[[#This Row],[Customer_ID]], tbl_Customers[Customer_ID], tbl_Customers[Age_Group])</f>
        <v>35–44</v>
      </c>
      <c r="M799" s="1" t="str">
        <f>_xlfn.XLOOKUP(tbl_Invoices[[#This Row],[Customer_ID]], tbl_Customers[Customer_ID], tbl_Customers[Region])</f>
        <v>Midwest</v>
      </c>
      <c r="N799" s="1" t="str" cm="1">
        <f t="array" ref="N799">_xlfn.IFS(
   _xlfn.SINGLE(tbl_Invoices[Plan_ID])="P1","Basic",
   _xlfn.SINGLE(tbl_Invoices[Plan_ID])="P2","Standard",
   _xlfn.SINGLE(tbl_Invoices[Plan_ID])="P3","Premium"
)</f>
        <v>Premium</v>
      </c>
      <c r="O799" s="2">
        <f>IF(tbl_Invoices[[#This Row],[Revenue_Type]]="Churned",0,1)</f>
        <v>0</v>
      </c>
    </row>
    <row r="800" spans="1:15" x14ac:dyDescent="0.25">
      <c r="A800" t="s">
        <v>6240</v>
      </c>
      <c r="B800" t="s">
        <v>1939</v>
      </c>
      <c r="C800" t="s">
        <v>3365</v>
      </c>
      <c r="D800" s="1">
        <v>44314</v>
      </c>
      <c r="E800">
        <v>25</v>
      </c>
      <c r="F800" t="b">
        <v>1</v>
      </c>
      <c r="G800" t="s">
        <v>4547</v>
      </c>
      <c r="H800" t="s">
        <v>2034</v>
      </c>
      <c r="I800" s="1">
        <f>DATE(YEAR(tbl_Invoices[[#This Row],[Invoice_Date]]), MONTH(tbl_Invoices[[#This Row],[Invoice_Date]]), DAY(tbl_Invoices[[#This Row],[Invoice_Date]]))</f>
        <v>44314</v>
      </c>
      <c r="J800">
        <f>YEAR(tbl_Invoices[[#This Row],[Invoice_Date]])</f>
        <v>2021</v>
      </c>
      <c r="K800" s="1">
        <f>_xlfn.XLOOKUP(tbl_Invoices[[#This Row],[Customer_ID]], tbl_Customers[Customer_ID], tbl_Customers[Cohort_Month])</f>
        <v>44712</v>
      </c>
      <c r="L800" s="1" t="str">
        <f ca="1">_xlfn.XLOOKUP(tbl_Invoices[[#This Row],[Customer_ID]], tbl_Customers[Customer_ID], tbl_Customers[Age_Group])</f>
        <v>45–54</v>
      </c>
      <c r="M800" s="1" t="str">
        <f>_xlfn.XLOOKUP(tbl_Invoices[[#This Row],[Customer_ID]], tbl_Customers[Customer_ID], tbl_Customers[Region])</f>
        <v>West</v>
      </c>
      <c r="N800" s="1" t="str" cm="1">
        <f t="array" ref="N800">_xlfn.IFS(
   _xlfn.SINGLE(tbl_Invoices[Plan_ID])="P1","Basic",
   _xlfn.SINGLE(tbl_Invoices[Plan_ID])="P2","Standard",
   _xlfn.SINGLE(tbl_Invoices[Plan_ID])="P3","Premium"
)</f>
        <v>Standard</v>
      </c>
      <c r="O800" s="2">
        <f>IF(tbl_Invoices[[#This Row],[Revenue_Type]]="Churned",0,1)</f>
        <v>1</v>
      </c>
    </row>
    <row r="801" spans="1:15" x14ac:dyDescent="0.25">
      <c r="A801" t="s">
        <v>8464</v>
      </c>
      <c r="B801" t="s">
        <v>399</v>
      </c>
      <c r="C801" t="s">
        <v>3193</v>
      </c>
      <c r="D801" s="1">
        <v>44315</v>
      </c>
      <c r="E801">
        <v>55</v>
      </c>
      <c r="F801" t="b">
        <v>1</v>
      </c>
      <c r="G801" t="s">
        <v>4547</v>
      </c>
      <c r="H801" t="s">
        <v>2031</v>
      </c>
      <c r="I801" s="1">
        <f>DATE(YEAR(tbl_Invoices[[#This Row],[Invoice_Date]]), MONTH(tbl_Invoices[[#This Row],[Invoice_Date]]), DAY(tbl_Invoices[[#This Row],[Invoice_Date]]))</f>
        <v>44315</v>
      </c>
      <c r="J801">
        <f>YEAR(tbl_Invoices[[#This Row],[Invoice_Date]])</f>
        <v>2021</v>
      </c>
      <c r="K801" s="1">
        <f>_xlfn.XLOOKUP(tbl_Invoices[[#This Row],[Customer_ID]], tbl_Customers[Customer_ID], tbl_Customers[Cohort_Month])</f>
        <v>44651</v>
      </c>
      <c r="L801" s="1" t="str">
        <f ca="1">_xlfn.XLOOKUP(tbl_Invoices[[#This Row],[Customer_ID]], tbl_Customers[Customer_ID], tbl_Customers[Age_Group])</f>
        <v>25–34</v>
      </c>
      <c r="M801" s="1" t="str">
        <f>_xlfn.XLOOKUP(tbl_Invoices[[#This Row],[Customer_ID]], tbl_Customers[Customer_ID], tbl_Customers[Region])</f>
        <v>International</v>
      </c>
      <c r="N801" s="1" t="str" cm="1">
        <f t="array" ref="N801">_xlfn.IFS(
   _xlfn.SINGLE(tbl_Invoices[Plan_ID])="P1","Basic",
   _xlfn.SINGLE(tbl_Invoices[Plan_ID])="P2","Standard",
   _xlfn.SINGLE(tbl_Invoices[Plan_ID])="P3","Premium"
)</f>
        <v>Premium</v>
      </c>
      <c r="O801" s="2">
        <f>IF(tbl_Invoices[[#This Row],[Revenue_Type]]="Churned",0,1)</f>
        <v>1</v>
      </c>
    </row>
    <row r="802" spans="1:15" x14ac:dyDescent="0.25">
      <c r="A802" t="s">
        <v>7471</v>
      </c>
      <c r="B802" t="s">
        <v>774</v>
      </c>
      <c r="C802" t="s">
        <v>2612</v>
      </c>
      <c r="D802" s="1">
        <v>44315</v>
      </c>
      <c r="E802">
        <v>25</v>
      </c>
      <c r="F802" t="b">
        <v>1</v>
      </c>
      <c r="G802" t="s">
        <v>4540</v>
      </c>
      <c r="H802" t="s">
        <v>2034</v>
      </c>
      <c r="I802" s="1">
        <f>DATE(YEAR(tbl_Invoices[[#This Row],[Invoice_Date]]), MONTH(tbl_Invoices[[#This Row],[Invoice_Date]]), DAY(tbl_Invoices[[#This Row],[Invoice_Date]]))</f>
        <v>44315</v>
      </c>
      <c r="J802">
        <f>YEAR(tbl_Invoices[[#This Row],[Invoice_Date]])</f>
        <v>2021</v>
      </c>
      <c r="K802" s="1">
        <f>_xlfn.XLOOKUP(tbl_Invoices[[#This Row],[Customer_ID]], tbl_Customers[Customer_ID], tbl_Customers[Cohort_Month])</f>
        <v>45016</v>
      </c>
      <c r="L802" s="1" t="str">
        <f ca="1">_xlfn.XLOOKUP(tbl_Invoices[[#This Row],[Customer_ID]], tbl_Customers[Customer_ID], tbl_Customers[Age_Group])</f>
        <v>55+</v>
      </c>
      <c r="M802" s="1" t="str">
        <f>_xlfn.XLOOKUP(tbl_Invoices[[#This Row],[Customer_ID]], tbl_Customers[Customer_ID], tbl_Customers[Region])</f>
        <v>Midwest</v>
      </c>
      <c r="N802" s="1" t="str" cm="1">
        <f t="array" ref="N802">_xlfn.IFS(
   _xlfn.SINGLE(tbl_Invoices[Plan_ID])="P1","Basic",
   _xlfn.SINGLE(tbl_Invoices[Plan_ID])="P2","Standard",
   _xlfn.SINGLE(tbl_Invoices[Plan_ID])="P3","Premium"
)</f>
        <v>Standard</v>
      </c>
      <c r="O802" s="2">
        <f>IF(tbl_Invoices[[#This Row],[Revenue_Type]]="Churned",0,1)</f>
        <v>1</v>
      </c>
    </row>
    <row r="803" spans="1:15" x14ac:dyDescent="0.25">
      <c r="A803" t="s">
        <v>7399</v>
      </c>
      <c r="B803" t="s">
        <v>1585</v>
      </c>
      <c r="C803" t="s">
        <v>4480</v>
      </c>
      <c r="D803" s="1">
        <v>44315</v>
      </c>
      <c r="E803">
        <v>25</v>
      </c>
      <c r="F803" t="b">
        <v>1</v>
      </c>
      <c r="G803" t="s">
        <v>4547</v>
      </c>
      <c r="H803" t="s">
        <v>2034</v>
      </c>
      <c r="I803" s="1">
        <f>DATE(YEAR(tbl_Invoices[[#This Row],[Invoice_Date]]), MONTH(tbl_Invoices[[#This Row],[Invoice_Date]]), DAY(tbl_Invoices[[#This Row],[Invoice_Date]]))</f>
        <v>44315</v>
      </c>
      <c r="J803">
        <f>YEAR(tbl_Invoices[[#This Row],[Invoice_Date]])</f>
        <v>2021</v>
      </c>
      <c r="K803" s="1">
        <f>_xlfn.XLOOKUP(tbl_Invoices[[#This Row],[Customer_ID]], tbl_Customers[Customer_ID], tbl_Customers[Cohort_Month])</f>
        <v>44377</v>
      </c>
      <c r="L803" s="1" t="str">
        <f ca="1">_xlfn.XLOOKUP(tbl_Invoices[[#This Row],[Customer_ID]], tbl_Customers[Customer_ID], tbl_Customers[Age_Group])</f>
        <v>45–54</v>
      </c>
      <c r="M803" s="1" t="str">
        <f>_xlfn.XLOOKUP(tbl_Invoices[[#This Row],[Customer_ID]], tbl_Customers[Customer_ID], tbl_Customers[Region])</f>
        <v>East</v>
      </c>
      <c r="N803" s="1" t="str" cm="1">
        <f t="array" ref="N803">_xlfn.IFS(
   _xlfn.SINGLE(tbl_Invoices[Plan_ID])="P1","Basic",
   _xlfn.SINGLE(tbl_Invoices[Plan_ID])="P2","Standard",
   _xlfn.SINGLE(tbl_Invoices[Plan_ID])="P3","Premium"
)</f>
        <v>Standard</v>
      </c>
      <c r="O803" s="2">
        <f>IF(tbl_Invoices[[#This Row],[Revenue_Type]]="Churned",0,1)</f>
        <v>1</v>
      </c>
    </row>
    <row r="804" spans="1:15" x14ac:dyDescent="0.25">
      <c r="A804" t="s">
        <v>7461</v>
      </c>
      <c r="B804" t="s">
        <v>1841</v>
      </c>
      <c r="C804" t="s">
        <v>2647</v>
      </c>
      <c r="D804" s="1">
        <v>44315</v>
      </c>
      <c r="E804">
        <v>55</v>
      </c>
      <c r="F804" t="b">
        <v>1</v>
      </c>
      <c r="G804" t="s">
        <v>4538</v>
      </c>
      <c r="H804" t="s">
        <v>2031</v>
      </c>
      <c r="I804" s="1">
        <f>DATE(YEAR(tbl_Invoices[[#This Row],[Invoice_Date]]), MONTH(tbl_Invoices[[#This Row],[Invoice_Date]]), DAY(tbl_Invoices[[#This Row],[Invoice_Date]]))</f>
        <v>44315</v>
      </c>
      <c r="J804">
        <f>YEAR(tbl_Invoices[[#This Row],[Invoice_Date]])</f>
        <v>2021</v>
      </c>
      <c r="K804" s="1">
        <f>_xlfn.XLOOKUP(tbl_Invoices[[#This Row],[Customer_ID]], tbl_Customers[Customer_ID], tbl_Customers[Cohort_Month])</f>
        <v>44804</v>
      </c>
      <c r="L804" s="1" t="str">
        <f ca="1">_xlfn.XLOOKUP(tbl_Invoices[[#This Row],[Customer_ID]], tbl_Customers[Customer_ID], tbl_Customers[Age_Group])</f>
        <v>35–44</v>
      </c>
      <c r="M804" s="1" t="str">
        <f>_xlfn.XLOOKUP(tbl_Invoices[[#This Row],[Customer_ID]], tbl_Customers[Customer_ID], tbl_Customers[Region])</f>
        <v>West</v>
      </c>
      <c r="N804" s="1" t="str" cm="1">
        <f t="array" ref="N804">_xlfn.IFS(
   _xlfn.SINGLE(tbl_Invoices[Plan_ID])="P1","Basic",
   _xlfn.SINGLE(tbl_Invoices[Plan_ID])="P2","Standard",
   _xlfn.SINGLE(tbl_Invoices[Plan_ID])="P3","Premium"
)</f>
        <v>Premium</v>
      </c>
      <c r="O804" s="2">
        <f>IF(tbl_Invoices[[#This Row],[Revenue_Type]]="Churned",0,1)</f>
        <v>1</v>
      </c>
    </row>
    <row r="805" spans="1:15" x14ac:dyDescent="0.25">
      <c r="A805" t="s">
        <v>4753</v>
      </c>
      <c r="B805" t="s">
        <v>1843</v>
      </c>
      <c r="C805" t="s">
        <v>4275</v>
      </c>
      <c r="D805" s="1">
        <v>44315</v>
      </c>
      <c r="E805">
        <v>55</v>
      </c>
      <c r="F805" t="b">
        <v>1</v>
      </c>
      <c r="G805" t="s">
        <v>4540</v>
      </c>
      <c r="H805" t="s">
        <v>2031</v>
      </c>
      <c r="I805" s="1">
        <f>DATE(YEAR(tbl_Invoices[[#This Row],[Invoice_Date]]), MONTH(tbl_Invoices[[#This Row],[Invoice_Date]]), DAY(tbl_Invoices[[#This Row],[Invoice_Date]]))</f>
        <v>44315</v>
      </c>
      <c r="J805">
        <f>YEAR(tbl_Invoices[[#This Row],[Invoice_Date]])</f>
        <v>2021</v>
      </c>
      <c r="K805" s="1">
        <f>_xlfn.XLOOKUP(tbl_Invoices[[#This Row],[Customer_ID]], tbl_Customers[Customer_ID], tbl_Customers[Cohort_Month])</f>
        <v>44227</v>
      </c>
      <c r="L805" s="1" t="str">
        <f ca="1">_xlfn.XLOOKUP(tbl_Invoices[[#This Row],[Customer_ID]], tbl_Customers[Customer_ID], tbl_Customers[Age_Group])</f>
        <v>45–54</v>
      </c>
      <c r="M805" s="1" t="str">
        <f>_xlfn.XLOOKUP(tbl_Invoices[[#This Row],[Customer_ID]], tbl_Customers[Customer_ID], tbl_Customers[Region])</f>
        <v>West</v>
      </c>
      <c r="N805" s="1" t="str" cm="1">
        <f t="array" ref="N805">_xlfn.IFS(
   _xlfn.SINGLE(tbl_Invoices[Plan_ID])="P1","Basic",
   _xlfn.SINGLE(tbl_Invoices[Plan_ID])="P2","Standard",
   _xlfn.SINGLE(tbl_Invoices[Plan_ID])="P3","Premium"
)</f>
        <v>Premium</v>
      </c>
      <c r="O805" s="2">
        <f>IF(tbl_Invoices[[#This Row],[Revenue_Type]]="Churned",0,1)</f>
        <v>1</v>
      </c>
    </row>
    <row r="806" spans="1:15" x14ac:dyDescent="0.25">
      <c r="A806" t="s">
        <v>5127</v>
      </c>
      <c r="B806" t="s">
        <v>41</v>
      </c>
      <c r="C806" t="s">
        <v>2658</v>
      </c>
      <c r="D806" s="1">
        <v>44316</v>
      </c>
      <c r="E806">
        <v>55</v>
      </c>
      <c r="F806" t="b">
        <v>1</v>
      </c>
      <c r="G806" t="s">
        <v>4540</v>
      </c>
      <c r="H806" t="s">
        <v>2031</v>
      </c>
      <c r="I806" s="1">
        <f>DATE(YEAR(tbl_Invoices[[#This Row],[Invoice_Date]]), MONTH(tbl_Invoices[[#This Row],[Invoice_Date]]), DAY(tbl_Invoices[[#This Row],[Invoice_Date]]))</f>
        <v>44316</v>
      </c>
      <c r="J806">
        <f>YEAR(tbl_Invoices[[#This Row],[Invoice_Date]])</f>
        <v>2021</v>
      </c>
      <c r="K806" s="1">
        <f>_xlfn.XLOOKUP(tbl_Invoices[[#This Row],[Customer_ID]], tbl_Customers[Customer_ID], tbl_Customers[Cohort_Month])</f>
        <v>44834</v>
      </c>
      <c r="L806" s="1" t="str">
        <f ca="1">_xlfn.XLOOKUP(tbl_Invoices[[#This Row],[Customer_ID]], tbl_Customers[Customer_ID], tbl_Customers[Age_Group])</f>
        <v>25–34</v>
      </c>
      <c r="M806" s="1" t="str">
        <f>_xlfn.XLOOKUP(tbl_Invoices[[#This Row],[Customer_ID]], tbl_Customers[Customer_ID], tbl_Customers[Region])</f>
        <v>West</v>
      </c>
      <c r="N806" s="1" t="str" cm="1">
        <f t="array" ref="N806">_xlfn.IFS(
   _xlfn.SINGLE(tbl_Invoices[Plan_ID])="P1","Basic",
   _xlfn.SINGLE(tbl_Invoices[Plan_ID])="P2","Standard",
   _xlfn.SINGLE(tbl_Invoices[Plan_ID])="P3","Premium"
)</f>
        <v>Premium</v>
      </c>
      <c r="O806" s="2">
        <f>IF(tbl_Invoices[[#This Row],[Revenue_Type]]="Churned",0,1)</f>
        <v>1</v>
      </c>
    </row>
    <row r="807" spans="1:15" x14ac:dyDescent="0.25">
      <c r="A807" t="s">
        <v>4707</v>
      </c>
      <c r="B807" t="s">
        <v>205</v>
      </c>
      <c r="C807" t="s">
        <v>3898</v>
      </c>
      <c r="D807" s="1">
        <v>44316</v>
      </c>
      <c r="E807">
        <v>55</v>
      </c>
      <c r="F807" t="b">
        <v>1</v>
      </c>
      <c r="G807" t="s">
        <v>4540</v>
      </c>
      <c r="H807" t="s">
        <v>2031</v>
      </c>
      <c r="I807" s="1">
        <f>DATE(YEAR(tbl_Invoices[[#This Row],[Invoice_Date]]), MONTH(tbl_Invoices[[#This Row],[Invoice_Date]]), DAY(tbl_Invoices[[#This Row],[Invoice_Date]]))</f>
        <v>44316</v>
      </c>
      <c r="J807">
        <f>YEAR(tbl_Invoices[[#This Row],[Invoice_Date]])</f>
        <v>2021</v>
      </c>
      <c r="K807" s="1">
        <f>_xlfn.XLOOKUP(tbl_Invoices[[#This Row],[Customer_ID]], tbl_Customers[Customer_ID], tbl_Customers[Cohort_Month])</f>
        <v>44773</v>
      </c>
      <c r="L807" s="1" t="str">
        <f ca="1">_xlfn.XLOOKUP(tbl_Invoices[[#This Row],[Customer_ID]], tbl_Customers[Customer_ID], tbl_Customers[Age_Group])</f>
        <v>25–34</v>
      </c>
      <c r="M807" s="1" t="str">
        <f>_xlfn.XLOOKUP(tbl_Invoices[[#This Row],[Customer_ID]], tbl_Customers[Customer_ID], tbl_Customers[Region])</f>
        <v>International</v>
      </c>
      <c r="N807" s="1" t="str" cm="1">
        <f t="array" ref="N807">_xlfn.IFS(
   _xlfn.SINGLE(tbl_Invoices[Plan_ID])="P1","Basic",
   _xlfn.SINGLE(tbl_Invoices[Plan_ID])="P2","Standard",
   _xlfn.SINGLE(tbl_Invoices[Plan_ID])="P3","Premium"
)</f>
        <v>Premium</v>
      </c>
      <c r="O807" s="2">
        <f>IF(tbl_Invoices[[#This Row],[Revenue_Type]]="Churned",0,1)</f>
        <v>1</v>
      </c>
    </row>
    <row r="808" spans="1:15" x14ac:dyDescent="0.25">
      <c r="A808" t="s">
        <v>7685</v>
      </c>
      <c r="B808" t="s">
        <v>244</v>
      </c>
      <c r="C808" t="s">
        <v>2599</v>
      </c>
      <c r="D808" s="1">
        <v>44316</v>
      </c>
      <c r="E808">
        <v>12</v>
      </c>
      <c r="F808" t="b">
        <v>1</v>
      </c>
      <c r="G808" t="s">
        <v>4545</v>
      </c>
      <c r="H808" t="s">
        <v>2027</v>
      </c>
      <c r="I808" s="1">
        <f>DATE(YEAR(tbl_Invoices[[#This Row],[Invoice_Date]]), MONTH(tbl_Invoices[[#This Row],[Invoice_Date]]), DAY(tbl_Invoices[[#This Row],[Invoice_Date]]))</f>
        <v>44316</v>
      </c>
      <c r="J808">
        <f>YEAR(tbl_Invoices[[#This Row],[Invoice_Date]])</f>
        <v>2021</v>
      </c>
      <c r="K808" s="1">
        <f>_xlfn.XLOOKUP(tbl_Invoices[[#This Row],[Customer_ID]], tbl_Customers[Customer_ID], tbl_Customers[Cohort_Month])</f>
        <v>44712</v>
      </c>
      <c r="L808" s="1" t="str">
        <f ca="1">_xlfn.XLOOKUP(tbl_Invoices[[#This Row],[Customer_ID]], tbl_Customers[Customer_ID], tbl_Customers[Age_Group])</f>
        <v>25–34</v>
      </c>
      <c r="M808" s="1" t="str">
        <f>_xlfn.XLOOKUP(tbl_Invoices[[#This Row],[Customer_ID]], tbl_Customers[Customer_ID], tbl_Customers[Region])</f>
        <v>West</v>
      </c>
      <c r="N808" s="1" t="str" cm="1">
        <f t="array" ref="N808">_xlfn.IFS(
   _xlfn.SINGLE(tbl_Invoices[Plan_ID])="P1","Basic",
   _xlfn.SINGLE(tbl_Invoices[Plan_ID])="P2","Standard",
   _xlfn.SINGLE(tbl_Invoices[Plan_ID])="P3","Premium"
)</f>
        <v>Basic</v>
      </c>
      <c r="O808" s="2">
        <f>IF(tbl_Invoices[[#This Row],[Revenue_Type]]="Churned",0,1)</f>
        <v>0</v>
      </c>
    </row>
    <row r="809" spans="1:15" x14ac:dyDescent="0.25">
      <c r="A809" t="s">
        <v>7157</v>
      </c>
      <c r="B809" t="s">
        <v>1126</v>
      </c>
      <c r="C809" t="s">
        <v>3615</v>
      </c>
      <c r="D809" s="1">
        <v>44316</v>
      </c>
      <c r="E809">
        <v>25</v>
      </c>
      <c r="F809" t="b">
        <v>1</v>
      </c>
      <c r="G809" t="s">
        <v>4545</v>
      </c>
      <c r="H809" t="s">
        <v>2034</v>
      </c>
      <c r="I809" s="1">
        <f>DATE(YEAR(tbl_Invoices[[#This Row],[Invoice_Date]]), MONTH(tbl_Invoices[[#This Row],[Invoice_Date]]), DAY(tbl_Invoices[[#This Row],[Invoice_Date]]))</f>
        <v>44316</v>
      </c>
      <c r="J809">
        <f>YEAR(tbl_Invoices[[#This Row],[Invoice_Date]])</f>
        <v>2021</v>
      </c>
      <c r="K809" s="1">
        <f>_xlfn.XLOOKUP(tbl_Invoices[[#This Row],[Customer_ID]], tbl_Customers[Customer_ID], tbl_Customers[Cohort_Month])</f>
        <v>44712</v>
      </c>
      <c r="L809" s="1" t="str">
        <f ca="1">_xlfn.XLOOKUP(tbl_Invoices[[#This Row],[Customer_ID]], tbl_Customers[Customer_ID], tbl_Customers[Age_Group])</f>
        <v>18–24</v>
      </c>
      <c r="M809" s="1" t="str">
        <f>_xlfn.XLOOKUP(tbl_Invoices[[#This Row],[Customer_ID]], tbl_Customers[Customer_ID], tbl_Customers[Region])</f>
        <v>International</v>
      </c>
      <c r="N809" s="1" t="str" cm="1">
        <f t="array" ref="N809">_xlfn.IFS(
   _xlfn.SINGLE(tbl_Invoices[Plan_ID])="P1","Basic",
   _xlfn.SINGLE(tbl_Invoices[Plan_ID])="P2","Standard",
   _xlfn.SINGLE(tbl_Invoices[Plan_ID])="P3","Premium"
)</f>
        <v>Standard</v>
      </c>
      <c r="O809" s="2">
        <f>IF(tbl_Invoices[[#This Row],[Revenue_Type]]="Churned",0,1)</f>
        <v>0</v>
      </c>
    </row>
    <row r="810" spans="1:15" x14ac:dyDescent="0.25">
      <c r="A810" t="s">
        <v>5006</v>
      </c>
      <c r="B810" t="s">
        <v>1553</v>
      </c>
      <c r="C810" t="s">
        <v>2210</v>
      </c>
      <c r="D810" s="1">
        <v>44316</v>
      </c>
      <c r="E810">
        <v>25</v>
      </c>
      <c r="F810" t="b">
        <v>1</v>
      </c>
      <c r="G810" t="s">
        <v>4540</v>
      </c>
      <c r="H810" t="s">
        <v>2034</v>
      </c>
      <c r="I810" s="1">
        <f>DATE(YEAR(tbl_Invoices[[#This Row],[Invoice_Date]]), MONTH(tbl_Invoices[[#This Row],[Invoice_Date]]), DAY(tbl_Invoices[[#This Row],[Invoice_Date]]))</f>
        <v>44316</v>
      </c>
      <c r="J810">
        <f>YEAR(tbl_Invoices[[#This Row],[Invoice_Date]])</f>
        <v>2021</v>
      </c>
      <c r="K810" s="1">
        <f>_xlfn.XLOOKUP(tbl_Invoices[[#This Row],[Customer_ID]], tbl_Customers[Customer_ID], tbl_Customers[Cohort_Month])</f>
        <v>44469</v>
      </c>
      <c r="L810" s="1" t="str">
        <f ca="1">_xlfn.XLOOKUP(tbl_Invoices[[#This Row],[Customer_ID]], tbl_Customers[Customer_ID], tbl_Customers[Age_Group])</f>
        <v>18–24</v>
      </c>
      <c r="M810" s="1" t="str">
        <f>_xlfn.XLOOKUP(tbl_Invoices[[#This Row],[Customer_ID]], tbl_Customers[Customer_ID], tbl_Customers[Region])</f>
        <v>West</v>
      </c>
      <c r="N810" s="1" t="str" cm="1">
        <f t="array" ref="N810">_xlfn.IFS(
   _xlfn.SINGLE(tbl_Invoices[Plan_ID])="P1","Basic",
   _xlfn.SINGLE(tbl_Invoices[Plan_ID])="P2","Standard",
   _xlfn.SINGLE(tbl_Invoices[Plan_ID])="P3","Premium"
)</f>
        <v>Standard</v>
      </c>
      <c r="O810" s="2">
        <f>IF(tbl_Invoices[[#This Row],[Revenue_Type]]="Churned",0,1)</f>
        <v>1</v>
      </c>
    </row>
    <row r="811" spans="1:15" x14ac:dyDescent="0.25">
      <c r="A811" t="s">
        <v>5065</v>
      </c>
      <c r="B811" t="s">
        <v>1716</v>
      </c>
      <c r="C811" t="s">
        <v>2165</v>
      </c>
      <c r="D811" s="1">
        <v>44316</v>
      </c>
      <c r="E811">
        <v>12</v>
      </c>
      <c r="F811" t="b">
        <v>1</v>
      </c>
      <c r="G811" t="s">
        <v>4545</v>
      </c>
      <c r="H811" t="s">
        <v>2027</v>
      </c>
      <c r="I811" s="1">
        <f>DATE(YEAR(tbl_Invoices[[#This Row],[Invoice_Date]]), MONTH(tbl_Invoices[[#This Row],[Invoice_Date]]), DAY(tbl_Invoices[[#This Row],[Invoice_Date]]))</f>
        <v>44316</v>
      </c>
      <c r="J811">
        <f>YEAR(tbl_Invoices[[#This Row],[Invoice_Date]])</f>
        <v>2021</v>
      </c>
      <c r="K811" s="1">
        <f>_xlfn.XLOOKUP(tbl_Invoices[[#This Row],[Customer_ID]], tbl_Customers[Customer_ID], tbl_Customers[Cohort_Month])</f>
        <v>45046</v>
      </c>
      <c r="L811" s="1" t="str">
        <f ca="1">_xlfn.XLOOKUP(tbl_Invoices[[#This Row],[Customer_ID]], tbl_Customers[Customer_ID], tbl_Customers[Age_Group])</f>
        <v>35–44</v>
      </c>
      <c r="M811" s="1" t="str">
        <f>_xlfn.XLOOKUP(tbl_Invoices[[#This Row],[Customer_ID]], tbl_Customers[Customer_ID], tbl_Customers[Region])</f>
        <v>East</v>
      </c>
      <c r="N811" s="1" t="str" cm="1">
        <f t="array" ref="N811">_xlfn.IFS(
   _xlfn.SINGLE(tbl_Invoices[Plan_ID])="P1","Basic",
   _xlfn.SINGLE(tbl_Invoices[Plan_ID])="P2","Standard",
   _xlfn.SINGLE(tbl_Invoices[Plan_ID])="P3","Premium"
)</f>
        <v>Basic</v>
      </c>
      <c r="O811" s="2">
        <f>IF(tbl_Invoices[[#This Row],[Revenue_Type]]="Churned",0,1)</f>
        <v>0</v>
      </c>
    </row>
    <row r="812" spans="1:15" x14ac:dyDescent="0.25">
      <c r="A812" t="s">
        <v>5256</v>
      </c>
      <c r="B812" t="s">
        <v>683</v>
      </c>
      <c r="C812" t="s">
        <v>2505</v>
      </c>
      <c r="D812" s="1">
        <v>44317</v>
      </c>
      <c r="E812">
        <v>12</v>
      </c>
      <c r="F812" t="b">
        <v>1</v>
      </c>
      <c r="G812" t="s">
        <v>4538</v>
      </c>
      <c r="H812" t="s">
        <v>2027</v>
      </c>
      <c r="I812" s="1">
        <f>DATE(YEAR(tbl_Invoices[[#This Row],[Invoice_Date]]), MONTH(tbl_Invoices[[#This Row],[Invoice_Date]]), DAY(tbl_Invoices[[#This Row],[Invoice_Date]]))</f>
        <v>44317</v>
      </c>
      <c r="J812">
        <f>YEAR(tbl_Invoices[[#This Row],[Invoice_Date]])</f>
        <v>2021</v>
      </c>
      <c r="K812" s="1">
        <f>_xlfn.XLOOKUP(tbl_Invoices[[#This Row],[Customer_ID]], tbl_Customers[Customer_ID], tbl_Customers[Cohort_Month])</f>
        <v>44957</v>
      </c>
      <c r="L812" s="1" t="str">
        <f ca="1">_xlfn.XLOOKUP(tbl_Invoices[[#This Row],[Customer_ID]], tbl_Customers[Customer_ID], tbl_Customers[Age_Group])</f>
        <v>25–34</v>
      </c>
      <c r="M812" s="1" t="str">
        <f>_xlfn.XLOOKUP(tbl_Invoices[[#This Row],[Customer_ID]], tbl_Customers[Customer_ID], tbl_Customers[Region])</f>
        <v>West</v>
      </c>
      <c r="N812" s="1" t="str" cm="1">
        <f t="array" ref="N812">_xlfn.IFS(
   _xlfn.SINGLE(tbl_Invoices[Plan_ID])="P1","Basic",
   _xlfn.SINGLE(tbl_Invoices[Plan_ID])="P2","Standard",
   _xlfn.SINGLE(tbl_Invoices[Plan_ID])="P3","Premium"
)</f>
        <v>Basic</v>
      </c>
      <c r="O812" s="2">
        <f>IF(tbl_Invoices[[#This Row],[Revenue_Type]]="Churned",0,1)</f>
        <v>1</v>
      </c>
    </row>
    <row r="813" spans="1:15" x14ac:dyDescent="0.25">
      <c r="A813" t="s">
        <v>7643</v>
      </c>
      <c r="B813" t="s">
        <v>728</v>
      </c>
      <c r="C813" t="s">
        <v>4096</v>
      </c>
      <c r="D813" s="1">
        <v>44317</v>
      </c>
      <c r="E813">
        <v>12</v>
      </c>
      <c r="F813" t="b">
        <v>1</v>
      </c>
      <c r="G813" t="s">
        <v>4547</v>
      </c>
      <c r="H813" t="s">
        <v>2027</v>
      </c>
      <c r="I813" s="1">
        <f>DATE(YEAR(tbl_Invoices[[#This Row],[Invoice_Date]]), MONTH(tbl_Invoices[[#This Row],[Invoice_Date]]), DAY(tbl_Invoices[[#This Row],[Invoice_Date]]))</f>
        <v>44317</v>
      </c>
      <c r="J813">
        <f>YEAR(tbl_Invoices[[#This Row],[Invoice_Date]])</f>
        <v>2021</v>
      </c>
      <c r="K813" s="1">
        <f>_xlfn.XLOOKUP(tbl_Invoices[[#This Row],[Customer_ID]], tbl_Customers[Customer_ID], tbl_Customers[Cohort_Month])</f>
        <v>44377</v>
      </c>
      <c r="L813" s="1" t="str">
        <f ca="1">_xlfn.XLOOKUP(tbl_Invoices[[#This Row],[Customer_ID]], tbl_Customers[Customer_ID], tbl_Customers[Age_Group])</f>
        <v>35–44</v>
      </c>
      <c r="M813" s="1" t="str">
        <f>_xlfn.XLOOKUP(tbl_Invoices[[#This Row],[Customer_ID]], tbl_Customers[Customer_ID], tbl_Customers[Region])</f>
        <v>East</v>
      </c>
      <c r="N813" s="1" t="str" cm="1">
        <f t="array" ref="N813">_xlfn.IFS(
   _xlfn.SINGLE(tbl_Invoices[Plan_ID])="P1","Basic",
   _xlfn.SINGLE(tbl_Invoices[Plan_ID])="P2","Standard",
   _xlfn.SINGLE(tbl_Invoices[Plan_ID])="P3","Premium"
)</f>
        <v>Basic</v>
      </c>
      <c r="O813" s="2">
        <f>IF(tbl_Invoices[[#This Row],[Revenue_Type]]="Churned",0,1)</f>
        <v>1</v>
      </c>
    </row>
    <row r="814" spans="1:15" x14ac:dyDescent="0.25">
      <c r="A814" t="s">
        <v>9568</v>
      </c>
      <c r="B814" t="s">
        <v>984</v>
      </c>
      <c r="C814" t="s">
        <v>2986</v>
      </c>
      <c r="D814" s="1">
        <v>44317</v>
      </c>
      <c r="E814">
        <v>12</v>
      </c>
      <c r="F814" t="b">
        <v>1</v>
      </c>
      <c r="G814" t="s">
        <v>4547</v>
      </c>
      <c r="H814" t="s">
        <v>2027</v>
      </c>
      <c r="I814" s="1">
        <f>DATE(YEAR(tbl_Invoices[[#This Row],[Invoice_Date]]), MONTH(tbl_Invoices[[#This Row],[Invoice_Date]]), DAY(tbl_Invoices[[#This Row],[Invoice_Date]]))</f>
        <v>44317</v>
      </c>
      <c r="J814">
        <f>YEAR(tbl_Invoices[[#This Row],[Invoice_Date]])</f>
        <v>2021</v>
      </c>
      <c r="K814" s="1">
        <f>_xlfn.XLOOKUP(tbl_Invoices[[#This Row],[Customer_ID]], tbl_Customers[Customer_ID], tbl_Customers[Cohort_Month])</f>
        <v>44865</v>
      </c>
      <c r="L814" s="1" t="str">
        <f ca="1">_xlfn.XLOOKUP(tbl_Invoices[[#This Row],[Customer_ID]], tbl_Customers[Customer_ID], tbl_Customers[Age_Group])</f>
        <v>55+</v>
      </c>
      <c r="M814" s="1" t="str">
        <f>_xlfn.XLOOKUP(tbl_Invoices[[#This Row],[Customer_ID]], tbl_Customers[Customer_ID], tbl_Customers[Region])</f>
        <v>East</v>
      </c>
      <c r="N814" s="1" t="str" cm="1">
        <f t="array" ref="N814">_xlfn.IFS(
   _xlfn.SINGLE(tbl_Invoices[Plan_ID])="P1","Basic",
   _xlfn.SINGLE(tbl_Invoices[Plan_ID])="P2","Standard",
   _xlfn.SINGLE(tbl_Invoices[Plan_ID])="P3","Premium"
)</f>
        <v>Basic</v>
      </c>
      <c r="O814" s="2">
        <f>IF(tbl_Invoices[[#This Row],[Revenue_Type]]="Churned",0,1)</f>
        <v>1</v>
      </c>
    </row>
    <row r="815" spans="1:15" x14ac:dyDescent="0.25">
      <c r="A815" t="s">
        <v>5531</v>
      </c>
      <c r="B815" t="s">
        <v>992</v>
      </c>
      <c r="C815" t="s">
        <v>3927</v>
      </c>
      <c r="D815" s="1">
        <v>44317</v>
      </c>
      <c r="E815">
        <v>55</v>
      </c>
      <c r="F815" t="b">
        <v>1</v>
      </c>
      <c r="G815" t="s">
        <v>4547</v>
      </c>
      <c r="H815" t="s">
        <v>2031</v>
      </c>
      <c r="I815" s="1">
        <f>DATE(YEAR(tbl_Invoices[[#This Row],[Invoice_Date]]), MONTH(tbl_Invoices[[#This Row],[Invoice_Date]]), DAY(tbl_Invoices[[#This Row],[Invoice_Date]]))</f>
        <v>44317</v>
      </c>
      <c r="J815">
        <f>YEAR(tbl_Invoices[[#This Row],[Invoice_Date]])</f>
        <v>2021</v>
      </c>
      <c r="K815" s="1">
        <f>_xlfn.XLOOKUP(tbl_Invoices[[#This Row],[Customer_ID]], tbl_Customers[Customer_ID], tbl_Customers[Cohort_Month])</f>
        <v>44834</v>
      </c>
      <c r="L815" s="1" t="str">
        <f ca="1">_xlfn.XLOOKUP(tbl_Invoices[[#This Row],[Customer_ID]], tbl_Customers[Customer_ID], tbl_Customers[Age_Group])</f>
        <v>35–44</v>
      </c>
      <c r="M815" s="1" t="str">
        <f>_xlfn.XLOOKUP(tbl_Invoices[[#This Row],[Customer_ID]], tbl_Customers[Customer_ID], tbl_Customers[Region])</f>
        <v>East</v>
      </c>
      <c r="N815" s="1" t="str" cm="1">
        <f t="array" ref="N815">_xlfn.IFS(
   _xlfn.SINGLE(tbl_Invoices[Plan_ID])="P1","Basic",
   _xlfn.SINGLE(tbl_Invoices[Plan_ID])="P2","Standard",
   _xlfn.SINGLE(tbl_Invoices[Plan_ID])="P3","Premium"
)</f>
        <v>Premium</v>
      </c>
      <c r="O815" s="2">
        <f>IF(tbl_Invoices[[#This Row],[Revenue_Type]]="Churned",0,1)</f>
        <v>1</v>
      </c>
    </row>
    <row r="816" spans="1:15" x14ac:dyDescent="0.25">
      <c r="A816" t="s">
        <v>8065</v>
      </c>
      <c r="B816" t="s">
        <v>1055</v>
      </c>
      <c r="C816" t="s">
        <v>4161</v>
      </c>
      <c r="D816" s="1">
        <v>44317</v>
      </c>
      <c r="E816">
        <v>12</v>
      </c>
      <c r="F816" t="b">
        <v>1</v>
      </c>
      <c r="G816" t="s">
        <v>4549</v>
      </c>
      <c r="H816" t="s">
        <v>2027</v>
      </c>
      <c r="I816" s="1">
        <f>DATE(YEAR(tbl_Invoices[[#This Row],[Invoice_Date]]), MONTH(tbl_Invoices[[#This Row],[Invoice_Date]]), DAY(tbl_Invoices[[#This Row],[Invoice_Date]]))</f>
        <v>44317</v>
      </c>
      <c r="J816">
        <f>YEAR(tbl_Invoices[[#This Row],[Invoice_Date]])</f>
        <v>2021</v>
      </c>
      <c r="K816" s="1">
        <f>_xlfn.XLOOKUP(tbl_Invoices[[#This Row],[Customer_ID]], tbl_Customers[Customer_ID], tbl_Customers[Cohort_Month])</f>
        <v>45077</v>
      </c>
      <c r="L816" s="1" t="str">
        <f ca="1">_xlfn.XLOOKUP(tbl_Invoices[[#This Row],[Customer_ID]], tbl_Customers[Customer_ID], tbl_Customers[Age_Group])</f>
        <v>25–34</v>
      </c>
      <c r="M816" s="1" t="str">
        <f>_xlfn.XLOOKUP(tbl_Invoices[[#This Row],[Customer_ID]], tbl_Customers[Customer_ID], tbl_Customers[Region])</f>
        <v>West</v>
      </c>
      <c r="N816" s="1" t="str" cm="1">
        <f t="array" ref="N816">_xlfn.IFS(
   _xlfn.SINGLE(tbl_Invoices[Plan_ID])="P1","Basic",
   _xlfn.SINGLE(tbl_Invoices[Plan_ID])="P2","Standard",
   _xlfn.SINGLE(tbl_Invoices[Plan_ID])="P3","Premium"
)</f>
        <v>Basic</v>
      </c>
      <c r="O816" s="2">
        <f>IF(tbl_Invoices[[#This Row],[Revenue_Type]]="Churned",0,1)</f>
        <v>1</v>
      </c>
    </row>
    <row r="817" spans="1:15" x14ac:dyDescent="0.25">
      <c r="A817" t="s">
        <v>5553</v>
      </c>
      <c r="B817" t="s">
        <v>1118</v>
      </c>
      <c r="C817" t="s">
        <v>4063</v>
      </c>
      <c r="D817" s="1">
        <v>44317</v>
      </c>
      <c r="E817">
        <v>12</v>
      </c>
      <c r="F817" t="b">
        <v>1</v>
      </c>
      <c r="G817" t="s">
        <v>4547</v>
      </c>
      <c r="H817" t="s">
        <v>2027</v>
      </c>
      <c r="I817" s="1">
        <f>DATE(YEAR(tbl_Invoices[[#This Row],[Invoice_Date]]), MONTH(tbl_Invoices[[#This Row],[Invoice_Date]]), DAY(tbl_Invoices[[#This Row],[Invoice_Date]]))</f>
        <v>44317</v>
      </c>
      <c r="J817">
        <f>YEAR(tbl_Invoices[[#This Row],[Invoice_Date]])</f>
        <v>2021</v>
      </c>
      <c r="K817" s="1">
        <f>_xlfn.XLOOKUP(tbl_Invoices[[#This Row],[Customer_ID]], tbl_Customers[Customer_ID], tbl_Customers[Cohort_Month])</f>
        <v>44957</v>
      </c>
      <c r="L817" s="1" t="str">
        <f ca="1">_xlfn.XLOOKUP(tbl_Invoices[[#This Row],[Customer_ID]], tbl_Customers[Customer_ID], tbl_Customers[Age_Group])</f>
        <v>25–34</v>
      </c>
      <c r="M817" s="1" t="str">
        <f>_xlfn.XLOOKUP(tbl_Invoices[[#This Row],[Customer_ID]], tbl_Customers[Customer_ID], tbl_Customers[Region])</f>
        <v>International</v>
      </c>
      <c r="N817" s="1" t="str" cm="1">
        <f t="array" ref="N817">_xlfn.IFS(
   _xlfn.SINGLE(tbl_Invoices[Plan_ID])="P1","Basic",
   _xlfn.SINGLE(tbl_Invoices[Plan_ID])="P2","Standard",
   _xlfn.SINGLE(tbl_Invoices[Plan_ID])="P3","Premium"
)</f>
        <v>Basic</v>
      </c>
      <c r="O817" s="2">
        <f>IF(tbl_Invoices[[#This Row],[Revenue_Type]]="Churned",0,1)</f>
        <v>1</v>
      </c>
    </row>
    <row r="818" spans="1:15" x14ac:dyDescent="0.25">
      <c r="A818" t="s">
        <v>7747</v>
      </c>
      <c r="B818" t="s">
        <v>1243</v>
      </c>
      <c r="C818" t="s">
        <v>3421</v>
      </c>
      <c r="D818" s="1">
        <v>44317</v>
      </c>
      <c r="E818">
        <v>55</v>
      </c>
      <c r="F818" t="b">
        <v>1</v>
      </c>
      <c r="G818" t="s">
        <v>4540</v>
      </c>
      <c r="H818" t="s">
        <v>2031</v>
      </c>
      <c r="I818" s="1">
        <f>DATE(YEAR(tbl_Invoices[[#This Row],[Invoice_Date]]), MONTH(tbl_Invoices[[#This Row],[Invoice_Date]]), DAY(tbl_Invoices[[#This Row],[Invoice_Date]]))</f>
        <v>44317</v>
      </c>
      <c r="J818">
        <f>YEAR(tbl_Invoices[[#This Row],[Invoice_Date]])</f>
        <v>2021</v>
      </c>
      <c r="K818" s="1">
        <f>_xlfn.XLOOKUP(tbl_Invoices[[#This Row],[Customer_ID]], tbl_Customers[Customer_ID], tbl_Customers[Cohort_Month])</f>
        <v>44439</v>
      </c>
      <c r="L818" s="1" t="str">
        <f ca="1">_xlfn.XLOOKUP(tbl_Invoices[[#This Row],[Customer_ID]], tbl_Customers[Customer_ID], tbl_Customers[Age_Group])</f>
        <v>18–24</v>
      </c>
      <c r="M818" s="1" t="str">
        <f>_xlfn.XLOOKUP(tbl_Invoices[[#This Row],[Customer_ID]], tbl_Customers[Customer_ID], tbl_Customers[Region])</f>
        <v>East</v>
      </c>
      <c r="N818" s="1" t="str" cm="1">
        <f t="array" ref="N818">_xlfn.IFS(
   _xlfn.SINGLE(tbl_Invoices[Plan_ID])="P1","Basic",
   _xlfn.SINGLE(tbl_Invoices[Plan_ID])="P2","Standard",
   _xlfn.SINGLE(tbl_Invoices[Plan_ID])="P3","Premium"
)</f>
        <v>Premium</v>
      </c>
      <c r="O818" s="2">
        <f>IF(tbl_Invoices[[#This Row],[Revenue_Type]]="Churned",0,1)</f>
        <v>1</v>
      </c>
    </row>
    <row r="819" spans="1:15" x14ac:dyDescent="0.25">
      <c r="A819" t="s">
        <v>8801</v>
      </c>
      <c r="B819" t="s">
        <v>1280</v>
      </c>
      <c r="C819" t="s">
        <v>2545</v>
      </c>
      <c r="D819" s="1">
        <v>44317</v>
      </c>
      <c r="E819">
        <v>25</v>
      </c>
      <c r="F819" t="b">
        <v>1</v>
      </c>
      <c r="G819" t="s">
        <v>4549</v>
      </c>
      <c r="H819" t="s">
        <v>2034</v>
      </c>
      <c r="I819" s="1">
        <f>DATE(YEAR(tbl_Invoices[[#This Row],[Invoice_Date]]), MONTH(tbl_Invoices[[#This Row],[Invoice_Date]]), DAY(tbl_Invoices[[#This Row],[Invoice_Date]]))</f>
        <v>44317</v>
      </c>
      <c r="J819">
        <f>YEAR(tbl_Invoices[[#This Row],[Invoice_Date]])</f>
        <v>2021</v>
      </c>
      <c r="K819" s="1">
        <f>_xlfn.XLOOKUP(tbl_Invoices[[#This Row],[Customer_ID]], tbl_Customers[Customer_ID], tbl_Customers[Cohort_Month])</f>
        <v>44773</v>
      </c>
      <c r="L819" s="1" t="str">
        <f ca="1">_xlfn.XLOOKUP(tbl_Invoices[[#This Row],[Customer_ID]], tbl_Customers[Customer_ID], tbl_Customers[Age_Group])</f>
        <v>45–54</v>
      </c>
      <c r="M819" s="1" t="str">
        <f>_xlfn.XLOOKUP(tbl_Invoices[[#This Row],[Customer_ID]], tbl_Customers[Customer_ID], tbl_Customers[Region])</f>
        <v>West</v>
      </c>
      <c r="N819" s="1" t="str" cm="1">
        <f t="array" ref="N819">_xlfn.IFS(
   _xlfn.SINGLE(tbl_Invoices[Plan_ID])="P1","Basic",
   _xlfn.SINGLE(tbl_Invoices[Plan_ID])="P2","Standard",
   _xlfn.SINGLE(tbl_Invoices[Plan_ID])="P3","Premium"
)</f>
        <v>Standard</v>
      </c>
      <c r="O819" s="2">
        <f>IF(tbl_Invoices[[#This Row],[Revenue_Type]]="Churned",0,1)</f>
        <v>1</v>
      </c>
    </row>
    <row r="820" spans="1:15" x14ac:dyDescent="0.25">
      <c r="A820" t="s">
        <v>4593</v>
      </c>
      <c r="B820" t="s">
        <v>1352</v>
      </c>
      <c r="C820" t="s">
        <v>3521</v>
      </c>
      <c r="D820" s="1">
        <v>44317</v>
      </c>
      <c r="E820">
        <v>55</v>
      </c>
      <c r="F820" t="b">
        <v>1</v>
      </c>
      <c r="G820" t="s">
        <v>4538</v>
      </c>
      <c r="H820" t="s">
        <v>2031</v>
      </c>
      <c r="I820" s="1">
        <f>DATE(YEAR(tbl_Invoices[[#This Row],[Invoice_Date]]), MONTH(tbl_Invoices[[#This Row],[Invoice_Date]]), DAY(tbl_Invoices[[#This Row],[Invoice_Date]]))</f>
        <v>44317</v>
      </c>
      <c r="J820">
        <f>YEAR(tbl_Invoices[[#This Row],[Invoice_Date]])</f>
        <v>2021</v>
      </c>
      <c r="K820" s="1">
        <f>_xlfn.XLOOKUP(tbl_Invoices[[#This Row],[Customer_ID]], tbl_Customers[Customer_ID], tbl_Customers[Cohort_Month])</f>
        <v>44227</v>
      </c>
      <c r="L820" s="1" t="str">
        <f ca="1">_xlfn.XLOOKUP(tbl_Invoices[[#This Row],[Customer_ID]], tbl_Customers[Customer_ID], tbl_Customers[Age_Group])</f>
        <v>45–54</v>
      </c>
      <c r="M820" s="1" t="str">
        <f>_xlfn.XLOOKUP(tbl_Invoices[[#This Row],[Customer_ID]], tbl_Customers[Customer_ID], tbl_Customers[Region])</f>
        <v>West</v>
      </c>
      <c r="N820" s="1" t="str" cm="1">
        <f t="array" ref="N820">_xlfn.IFS(
   _xlfn.SINGLE(tbl_Invoices[Plan_ID])="P1","Basic",
   _xlfn.SINGLE(tbl_Invoices[Plan_ID])="P2","Standard",
   _xlfn.SINGLE(tbl_Invoices[Plan_ID])="P3","Premium"
)</f>
        <v>Premium</v>
      </c>
      <c r="O820" s="2">
        <f>IF(tbl_Invoices[[#This Row],[Revenue_Type]]="Churned",0,1)</f>
        <v>1</v>
      </c>
    </row>
    <row r="821" spans="1:15" x14ac:dyDescent="0.25">
      <c r="A821" t="s">
        <v>8377</v>
      </c>
      <c r="B821" t="s">
        <v>1871</v>
      </c>
      <c r="C821" t="s">
        <v>4380</v>
      </c>
      <c r="D821" s="1">
        <v>44317</v>
      </c>
      <c r="E821">
        <v>55</v>
      </c>
      <c r="F821" t="b">
        <v>1</v>
      </c>
      <c r="G821" t="s">
        <v>4540</v>
      </c>
      <c r="H821" t="s">
        <v>2031</v>
      </c>
      <c r="I821" s="1">
        <f>DATE(YEAR(tbl_Invoices[[#This Row],[Invoice_Date]]), MONTH(tbl_Invoices[[#This Row],[Invoice_Date]]), DAY(tbl_Invoices[[#This Row],[Invoice_Date]]))</f>
        <v>44317</v>
      </c>
      <c r="J821">
        <f>YEAR(tbl_Invoices[[#This Row],[Invoice_Date]])</f>
        <v>2021</v>
      </c>
      <c r="K821" s="1">
        <f>_xlfn.XLOOKUP(tbl_Invoices[[#This Row],[Customer_ID]], tbl_Customers[Customer_ID], tbl_Customers[Cohort_Month])</f>
        <v>44530</v>
      </c>
      <c r="L821" s="1" t="str">
        <f ca="1">_xlfn.XLOOKUP(tbl_Invoices[[#This Row],[Customer_ID]], tbl_Customers[Customer_ID], tbl_Customers[Age_Group])</f>
        <v>35–44</v>
      </c>
      <c r="M821" s="1" t="str">
        <f>_xlfn.XLOOKUP(tbl_Invoices[[#This Row],[Customer_ID]], tbl_Customers[Customer_ID], tbl_Customers[Region])</f>
        <v>Midwest</v>
      </c>
      <c r="N821" s="1" t="str" cm="1">
        <f t="array" ref="N821">_xlfn.IFS(
   _xlfn.SINGLE(tbl_Invoices[Plan_ID])="P1","Basic",
   _xlfn.SINGLE(tbl_Invoices[Plan_ID])="P2","Standard",
   _xlfn.SINGLE(tbl_Invoices[Plan_ID])="P3","Premium"
)</f>
        <v>Premium</v>
      </c>
      <c r="O821" s="2">
        <f>IF(tbl_Invoices[[#This Row],[Revenue_Type]]="Churned",0,1)</f>
        <v>1</v>
      </c>
    </row>
    <row r="822" spans="1:15" x14ac:dyDescent="0.25">
      <c r="A822" t="s">
        <v>9457</v>
      </c>
      <c r="B822" t="s">
        <v>419</v>
      </c>
      <c r="C822" t="s">
        <v>2941</v>
      </c>
      <c r="D822" s="1">
        <v>44318</v>
      </c>
      <c r="E822">
        <v>12</v>
      </c>
      <c r="F822" t="b">
        <v>1</v>
      </c>
      <c r="G822" t="s">
        <v>4545</v>
      </c>
      <c r="H822" t="s">
        <v>2027</v>
      </c>
      <c r="I822" s="1">
        <f>DATE(YEAR(tbl_Invoices[[#This Row],[Invoice_Date]]), MONTH(tbl_Invoices[[#This Row],[Invoice_Date]]), DAY(tbl_Invoices[[#This Row],[Invoice_Date]]))</f>
        <v>44318</v>
      </c>
      <c r="J822">
        <f>YEAR(tbl_Invoices[[#This Row],[Invoice_Date]])</f>
        <v>2021</v>
      </c>
      <c r="K822" s="1">
        <f>_xlfn.XLOOKUP(tbl_Invoices[[#This Row],[Customer_ID]], tbl_Customers[Customer_ID], tbl_Customers[Cohort_Month])</f>
        <v>44255</v>
      </c>
      <c r="L822" s="1" t="str">
        <f ca="1">_xlfn.XLOOKUP(tbl_Invoices[[#This Row],[Customer_ID]], tbl_Customers[Customer_ID], tbl_Customers[Age_Group])</f>
        <v>55+</v>
      </c>
      <c r="M822" s="1" t="str">
        <f>_xlfn.XLOOKUP(tbl_Invoices[[#This Row],[Customer_ID]], tbl_Customers[Customer_ID], tbl_Customers[Region])</f>
        <v>South</v>
      </c>
      <c r="N822" s="1" t="str" cm="1">
        <f t="array" ref="N822">_xlfn.IFS(
   _xlfn.SINGLE(tbl_Invoices[Plan_ID])="P1","Basic",
   _xlfn.SINGLE(tbl_Invoices[Plan_ID])="P2","Standard",
   _xlfn.SINGLE(tbl_Invoices[Plan_ID])="P3","Premium"
)</f>
        <v>Basic</v>
      </c>
      <c r="O822" s="2">
        <f>IF(tbl_Invoices[[#This Row],[Revenue_Type]]="Churned",0,1)</f>
        <v>0</v>
      </c>
    </row>
    <row r="823" spans="1:15" x14ac:dyDescent="0.25">
      <c r="A823" t="s">
        <v>7655</v>
      </c>
      <c r="B823" t="s">
        <v>473</v>
      </c>
      <c r="C823" t="s">
        <v>2834</v>
      </c>
      <c r="D823" s="1">
        <v>44318</v>
      </c>
      <c r="E823">
        <v>12</v>
      </c>
      <c r="F823" t="b">
        <v>1</v>
      </c>
      <c r="G823" t="s">
        <v>4538</v>
      </c>
      <c r="H823" t="s">
        <v>2027</v>
      </c>
      <c r="I823" s="1">
        <f>DATE(YEAR(tbl_Invoices[[#This Row],[Invoice_Date]]), MONTH(tbl_Invoices[[#This Row],[Invoice_Date]]), DAY(tbl_Invoices[[#This Row],[Invoice_Date]]))</f>
        <v>44318</v>
      </c>
      <c r="J823">
        <f>YEAR(tbl_Invoices[[#This Row],[Invoice_Date]])</f>
        <v>2021</v>
      </c>
      <c r="K823" s="1">
        <f>_xlfn.XLOOKUP(tbl_Invoices[[#This Row],[Customer_ID]], tbl_Customers[Customer_ID], tbl_Customers[Cohort_Month])</f>
        <v>44286</v>
      </c>
      <c r="L823" s="1" t="str">
        <f ca="1">_xlfn.XLOOKUP(tbl_Invoices[[#This Row],[Customer_ID]], tbl_Customers[Customer_ID], tbl_Customers[Age_Group])</f>
        <v>35–44</v>
      </c>
      <c r="M823" s="1" t="str">
        <f>_xlfn.XLOOKUP(tbl_Invoices[[#This Row],[Customer_ID]], tbl_Customers[Customer_ID], tbl_Customers[Region])</f>
        <v>West</v>
      </c>
      <c r="N823" s="1" t="str" cm="1">
        <f t="array" ref="N823">_xlfn.IFS(
   _xlfn.SINGLE(tbl_Invoices[Plan_ID])="P1","Basic",
   _xlfn.SINGLE(tbl_Invoices[Plan_ID])="P2","Standard",
   _xlfn.SINGLE(tbl_Invoices[Plan_ID])="P3","Premium"
)</f>
        <v>Basic</v>
      </c>
      <c r="O823" s="2">
        <f>IF(tbl_Invoices[[#This Row],[Revenue_Type]]="Churned",0,1)</f>
        <v>1</v>
      </c>
    </row>
    <row r="824" spans="1:15" x14ac:dyDescent="0.25">
      <c r="A824" t="s">
        <v>6295</v>
      </c>
      <c r="B824" t="s">
        <v>567</v>
      </c>
      <c r="C824" t="s">
        <v>3945</v>
      </c>
      <c r="D824" s="1">
        <v>44318</v>
      </c>
      <c r="E824">
        <v>55</v>
      </c>
      <c r="F824" t="b">
        <v>1</v>
      </c>
      <c r="G824" t="s">
        <v>4547</v>
      </c>
      <c r="H824" t="s">
        <v>2031</v>
      </c>
      <c r="I824" s="1">
        <f>DATE(YEAR(tbl_Invoices[[#This Row],[Invoice_Date]]), MONTH(tbl_Invoices[[#This Row],[Invoice_Date]]), DAY(tbl_Invoices[[#This Row],[Invoice_Date]]))</f>
        <v>44318</v>
      </c>
      <c r="J824">
        <f>YEAR(tbl_Invoices[[#This Row],[Invoice_Date]])</f>
        <v>2021</v>
      </c>
      <c r="K824" s="1">
        <f>_xlfn.XLOOKUP(tbl_Invoices[[#This Row],[Customer_ID]], tbl_Customers[Customer_ID], tbl_Customers[Cohort_Month])</f>
        <v>44895</v>
      </c>
      <c r="L824" s="1" t="str">
        <f ca="1">_xlfn.XLOOKUP(tbl_Invoices[[#This Row],[Customer_ID]], tbl_Customers[Customer_ID], tbl_Customers[Age_Group])</f>
        <v>18–24</v>
      </c>
      <c r="M824" s="1" t="str">
        <f>_xlfn.XLOOKUP(tbl_Invoices[[#This Row],[Customer_ID]], tbl_Customers[Customer_ID], tbl_Customers[Region])</f>
        <v>West</v>
      </c>
      <c r="N824" s="1" t="str" cm="1">
        <f t="array" ref="N824">_xlfn.IFS(
   _xlfn.SINGLE(tbl_Invoices[Plan_ID])="P1","Basic",
   _xlfn.SINGLE(tbl_Invoices[Plan_ID])="P2","Standard",
   _xlfn.SINGLE(tbl_Invoices[Plan_ID])="P3","Premium"
)</f>
        <v>Premium</v>
      </c>
      <c r="O824" s="2">
        <f>IF(tbl_Invoices[[#This Row],[Revenue_Type]]="Churned",0,1)</f>
        <v>1</v>
      </c>
    </row>
    <row r="825" spans="1:15" x14ac:dyDescent="0.25">
      <c r="A825" t="s">
        <v>9963</v>
      </c>
      <c r="B825" t="s">
        <v>674</v>
      </c>
      <c r="C825" t="s">
        <v>3628</v>
      </c>
      <c r="D825" s="1">
        <v>44318</v>
      </c>
      <c r="E825">
        <v>12</v>
      </c>
      <c r="F825" t="b">
        <v>1</v>
      </c>
      <c r="G825" t="s">
        <v>4538</v>
      </c>
      <c r="H825" t="s">
        <v>2027</v>
      </c>
      <c r="I825" s="1">
        <f>DATE(YEAR(tbl_Invoices[[#This Row],[Invoice_Date]]), MONTH(tbl_Invoices[[#This Row],[Invoice_Date]]), DAY(tbl_Invoices[[#This Row],[Invoice_Date]]))</f>
        <v>44318</v>
      </c>
      <c r="J825">
        <f>YEAR(tbl_Invoices[[#This Row],[Invoice_Date]])</f>
        <v>2021</v>
      </c>
      <c r="K825" s="1">
        <f>_xlfn.XLOOKUP(tbl_Invoices[[#This Row],[Customer_ID]], tbl_Customers[Customer_ID], tbl_Customers[Cohort_Month])</f>
        <v>44651</v>
      </c>
      <c r="L825" s="1" t="str">
        <f ca="1">_xlfn.XLOOKUP(tbl_Invoices[[#This Row],[Customer_ID]], tbl_Customers[Customer_ID], tbl_Customers[Age_Group])</f>
        <v>35–44</v>
      </c>
      <c r="M825" s="1" t="str">
        <f>_xlfn.XLOOKUP(tbl_Invoices[[#This Row],[Customer_ID]], tbl_Customers[Customer_ID], tbl_Customers[Region])</f>
        <v>Midwest</v>
      </c>
      <c r="N825" s="1" t="str" cm="1">
        <f t="array" ref="N825">_xlfn.IFS(
   _xlfn.SINGLE(tbl_Invoices[Plan_ID])="P1","Basic",
   _xlfn.SINGLE(tbl_Invoices[Plan_ID])="P2","Standard",
   _xlfn.SINGLE(tbl_Invoices[Plan_ID])="P3","Premium"
)</f>
        <v>Basic</v>
      </c>
      <c r="O825" s="2">
        <f>IF(tbl_Invoices[[#This Row],[Revenue_Type]]="Churned",0,1)</f>
        <v>1</v>
      </c>
    </row>
    <row r="826" spans="1:15" x14ac:dyDescent="0.25">
      <c r="A826" t="s">
        <v>5541</v>
      </c>
      <c r="B826" t="s">
        <v>706</v>
      </c>
      <c r="C826" t="s">
        <v>2585</v>
      </c>
      <c r="D826" s="1">
        <v>44318</v>
      </c>
      <c r="E826">
        <v>55</v>
      </c>
      <c r="F826" t="b">
        <v>1</v>
      </c>
      <c r="G826" t="s">
        <v>4549</v>
      </c>
      <c r="H826" t="s">
        <v>2031</v>
      </c>
      <c r="I826" s="1">
        <f>DATE(YEAR(tbl_Invoices[[#This Row],[Invoice_Date]]), MONTH(tbl_Invoices[[#This Row],[Invoice_Date]]), DAY(tbl_Invoices[[#This Row],[Invoice_Date]]))</f>
        <v>44318</v>
      </c>
      <c r="J826">
        <f>YEAR(tbl_Invoices[[#This Row],[Invoice_Date]])</f>
        <v>2021</v>
      </c>
      <c r="K826" s="1">
        <f>_xlfn.XLOOKUP(tbl_Invoices[[#This Row],[Customer_ID]], tbl_Customers[Customer_ID], tbl_Customers[Cohort_Month])</f>
        <v>44773</v>
      </c>
      <c r="L826" s="1" t="str">
        <f ca="1">_xlfn.XLOOKUP(tbl_Invoices[[#This Row],[Customer_ID]], tbl_Customers[Customer_ID], tbl_Customers[Age_Group])</f>
        <v>25–34</v>
      </c>
      <c r="M826" s="1" t="str">
        <f>_xlfn.XLOOKUP(tbl_Invoices[[#This Row],[Customer_ID]], tbl_Customers[Customer_ID], tbl_Customers[Region])</f>
        <v>South</v>
      </c>
      <c r="N826" s="1" t="str" cm="1">
        <f t="array" ref="N826">_xlfn.IFS(
   _xlfn.SINGLE(tbl_Invoices[Plan_ID])="P1","Basic",
   _xlfn.SINGLE(tbl_Invoices[Plan_ID])="P2","Standard",
   _xlfn.SINGLE(tbl_Invoices[Plan_ID])="P3","Premium"
)</f>
        <v>Premium</v>
      </c>
      <c r="O826" s="2">
        <f>IF(tbl_Invoices[[#This Row],[Revenue_Type]]="Churned",0,1)</f>
        <v>1</v>
      </c>
    </row>
    <row r="827" spans="1:15" x14ac:dyDescent="0.25">
      <c r="A827" t="s">
        <v>8665</v>
      </c>
      <c r="B827" t="s">
        <v>817</v>
      </c>
      <c r="C827" t="s">
        <v>3344</v>
      </c>
      <c r="D827" s="1">
        <v>44318</v>
      </c>
      <c r="E827">
        <v>12</v>
      </c>
      <c r="F827" t="b">
        <v>1</v>
      </c>
      <c r="G827" t="s">
        <v>4540</v>
      </c>
      <c r="H827" t="s">
        <v>2027</v>
      </c>
      <c r="I827" s="1">
        <f>DATE(YEAR(tbl_Invoices[[#This Row],[Invoice_Date]]), MONTH(tbl_Invoices[[#This Row],[Invoice_Date]]), DAY(tbl_Invoices[[#This Row],[Invoice_Date]]))</f>
        <v>44318</v>
      </c>
      <c r="J827">
        <f>YEAR(tbl_Invoices[[#This Row],[Invoice_Date]])</f>
        <v>2021</v>
      </c>
      <c r="K827" s="1">
        <f>_xlfn.XLOOKUP(tbl_Invoices[[#This Row],[Customer_ID]], tbl_Customers[Customer_ID], tbl_Customers[Cohort_Month])</f>
        <v>44985</v>
      </c>
      <c r="L827" s="1" t="str">
        <f ca="1">_xlfn.XLOOKUP(tbl_Invoices[[#This Row],[Customer_ID]], tbl_Customers[Customer_ID], tbl_Customers[Age_Group])</f>
        <v>18–24</v>
      </c>
      <c r="M827" s="1" t="str">
        <f>_xlfn.XLOOKUP(tbl_Invoices[[#This Row],[Customer_ID]], tbl_Customers[Customer_ID], tbl_Customers[Region])</f>
        <v>West</v>
      </c>
      <c r="N827" s="1" t="str" cm="1">
        <f t="array" ref="N827">_xlfn.IFS(
   _xlfn.SINGLE(tbl_Invoices[Plan_ID])="P1","Basic",
   _xlfn.SINGLE(tbl_Invoices[Plan_ID])="P2","Standard",
   _xlfn.SINGLE(tbl_Invoices[Plan_ID])="P3","Premium"
)</f>
        <v>Basic</v>
      </c>
      <c r="O827" s="2">
        <f>IF(tbl_Invoices[[#This Row],[Revenue_Type]]="Churned",0,1)</f>
        <v>1</v>
      </c>
    </row>
    <row r="828" spans="1:15" x14ac:dyDescent="0.25">
      <c r="A828" t="s">
        <v>8443</v>
      </c>
      <c r="B828" t="s">
        <v>1115</v>
      </c>
      <c r="C828" t="s">
        <v>4050</v>
      </c>
      <c r="D828" s="1">
        <v>44318</v>
      </c>
      <c r="E828">
        <v>55</v>
      </c>
      <c r="F828" t="b">
        <v>1</v>
      </c>
      <c r="G828" t="s">
        <v>4545</v>
      </c>
      <c r="H828" t="s">
        <v>2031</v>
      </c>
      <c r="I828" s="1">
        <f>DATE(YEAR(tbl_Invoices[[#This Row],[Invoice_Date]]), MONTH(tbl_Invoices[[#This Row],[Invoice_Date]]), DAY(tbl_Invoices[[#This Row],[Invoice_Date]]))</f>
        <v>44318</v>
      </c>
      <c r="J828">
        <f>YEAR(tbl_Invoices[[#This Row],[Invoice_Date]])</f>
        <v>2021</v>
      </c>
      <c r="K828" s="1">
        <f>_xlfn.XLOOKUP(tbl_Invoices[[#This Row],[Customer_ID]], tbl_Customers[Customer_ID], tbl_Customers[Cohort_Month])</f>
        <v>44408</v>
      </c>
      <c r="L828" s="1" t="str">
        <f ca="1">_xlfn.XLOOKUP(tbl_Invoices[[#This Row],[Customer_ID]], tbl_Customers[Customer_ID], tbl_Customers[Age_Group])</f>
        <v>25–34</v>
      </c>
      <c r="M828" s="1" t="str">
        <f>_xlfn.XLOOKUP(tbl_Invoices[[#This Row],[Customer_ID]], tbl_Customers[Customer_ID], tbl_Customers[Region])</f>
        <v>West</v>
      </c>
      <c r="N828" s="1" t="str" cm="1">
        <f t="array" ref="N828">_xlfn.IFS(
   _xlfn.SINGLE(tbl_Invoices[Plan_ID])="P1","Basic",
   _xlfn.SINGLE(tbl_Invoices[Plan_ID])="P2","Standard",
   _xlfn.SINGLE(tbl_Invoices[Plan_ID])="P3","Premium"
)</f>
        <v>Premium</v>
      </c>
      <c r="O828" s="2">
        <f>IF(tbl_Invoices[[#This Row],[Revenue_Type]]="Churned",0,1)</f>
        <v>0</v>
      </c>
    </row>
    <row r="829" spans="1:15" x14ac:dyDescent="0.25">
      <c r="A829" t="s">
        <v>6433</v>
      </c>
      <c r="B829" t="s">
        <v>1900</v>
      </c>
      <c r="C829" t="s">
        <v>2611</v>
      </c>
      <c r="D829" s="1">
        <v>44318</v>
      </c>
      <c r="E829">
        <v>55</v>
      </c>
      <c r="F829" t="b">
        <v>1</v>
      </c>
      <c r="G829" t="s">
        <v>4545</v>
      </c>
      <c r="H829" t="s">
        <v>2031</v>
      </c>
      <c r="I829" s="1">
        <f>DATE(YEAR(tbl_Invoices[[#This Row],[Invoice_Date]]), MONTH(tbl_Invoices[[#This Row],[Invoice_Date]]), DAY(tbl_Invoices[[#This Row],[Invoice_Date]]))</f>
        <v>44318</v>
      </c>
      <c r="J829">
        <f>YEAR(tbl_Invoices[[#This Row],[Invoice_Date]])</f>
        <v>2021</v>
      </c>
      <c r="K829" s="1">
        <f>_xlfn.XLOOKUP(tbl_Invoices[[#This Row],[Customer_ID]], tbl_Customers[Customer_ID], tbl_Customers[Cohort_Month])</f>
        <v>44834</v>
      </c>
      <c r="L829" s="1" t="str">
        <f ca="1">_xlfn.XLOOKUP(tbl_Invoices[[#This Row],[Customer_ID]], tbl_Customers[Customer_ID], tbl_Customers[Age_Group])</f>
        <v>45–54</v>
      </c>
      <c r="M829" s="1" t="str">
        <f>_xlfn.XLOOKUP(tbl_Invoices[[#This Row],[Customer_ID]], tbl_Customers[Customer_ID], tbl_Customers[Region])</f>
        <v>Midwest</v>
      </c>
      <c r="N829" s="1" t="str" cm="1">
        <f t="array" ref="N829">_xlfn.IFS(
   _xlfn.SINGLE(tbl_Invoices[Plan_ID])="P1","Basic",
   _xlfn.SINGLE(tbl_Invoices[Plan_ID])="P2","Standard",
   _xlfn.SINGLE(tbl_Invoices[Plan_ID])="P3","Premium"
)</f>
        <v>Premium</v>
      </c>
      <c r="O829" s="2">
        <f>IF(tbl_Invoices[[#This Row],[Revenue_Type]]="Churned",0,1)</f>
        <v>0</v>
      </c>
    </row>
    <row r="830" spans="1:15" x14ac:dyDescent="0.25">
      <c r="A830" t="s">
        <v>8161</v>
      </c>
      <c r="B830" t="s">
        <v>1909</v>
      </c>
      <c r="C830" t="s">
        <v>2677</v>
      </c>
      <c r="D830" s="1">
        <v>44318</v>
      </c>
      <c r="E830">
        <v>12</v>
      </c>
      <c r="F830" t="b">
        <v>1</v>
      </c>
      <c r="G830" t="s">
        <v>4545</v>
      </c>
      <c r="H830" t="s">
        <v>2027</v>
      </c>
      <c r="I830" s="1">
        <f>DATE(YEAR(tbl_Invoices[[#This Row],[Invoice_Date]]), MONTH(tbl_Invoices[[#This Row],[Invoice_Date]]), DAY(tbl_Invoices[[#This Row],[Invoice_Date]]))</f>
        <v>44318</v>
      </c>
      <c r="J830">
        <f>YEAR(tbl_Invoices[[#This Row],[Invoice_Date]])</f>
        <v>2021</v>
      </c>
      <c r="K830" s="1">
        <f>_xlfn.XLOOKUP(tbl_Invoices[[#This Row],[Customer_ID]], tbl_Customers[Customer_ID], tbl_Customers[Cohort_Month])</f>
        <v>44926</v>
      </c>
      <c r="L830" s="1" t="str">
        <f ca="1">_xlfn.XLOOKUP(tbl_Invoices[[#This Row],[Customer_ID]], tbl_Customers[Customer_ID], tbl_Customers[Age_Group])</f>
        <v>35–44</v>
      </c>
      <c r="M830" s="1" t="str">
        <f>_xlfn.XLOOKUP(tbl_Invoices[[#This Row],[Customer_ID]], tbl_Customers[Customer_ID], tbl_Customers[Region])</f>
        <v>East</v>
      </c>
      <c r="N830" s="1" t="str" cm="1">
        <f t="array" ref="N830">_xlfn.IFS(
   _xlfn.SINGLE(tbl_Invoices[Plan_ID])="P1","Basic",
   _xlfn.SINGLE(tbl_Invoices[Plan_ID])="P2","Standard",
   _xlfn.SINGLE(tbl_Invoices[Plan_ID])="P3","Premium"
)</f>
        <v>Basic</v>
      </c>
      <c r="O830" s="2">
        <f>IF(tbl_Invoices[[#This Row],[Revenue_Type]]="Churned",0,1)</f>
        <v>0</v>
      </c>
    </row>
    <row r="831" spans="1:15" x14ac:dyDescent="0.25">
      <c r="A831" t="s">
        <v>4603</v>
      </c>
      <c r="B831" t="s">
        <v>1976</v>
      </c>
      <c r="C831" t="s">
        <v>3056</v>
      </c>
      <c r="D831" s="1">
        <v>44318</v>
      </c>
      <c r="E831">
        <v>12</v>
      </c>
      <c r="F831" t="b">
        <v>1</v>
      </c>
      <c r="G831" t="s">
        <v>4540</v>
      </c>
      <c r="H831" t="s">
        <v>2027</v>
      </c>
      <c r="I831" s="1">
        <f>DATE(YEAR(tbl_Invoices[[#This Row],[Invoice_Date]]), MONTH(tbl_Invoices[[#This Row],[Invoice_Date]]), DAY(tbl_Invoices[[#This Row],[Invoice_Date]]))</f>
        <v>44318</v>
      </c>
      <c r="J831">
        <f>YEAR(tbl_Invoices[[#This Row],[Invoice_Date]])</f>
        <v>2021</v>
      </c>
      <c r="K831" s="1">
        <f>_xlfn.XLOOKUP(tbl_Invoices[[#This Row],[Customer_ID]], tbl_Customers[Customer_ID], tbl_Customers[Cohort_Month])</f>
        <v>44439</v>
      </c>
      <c r="L831" s="1" t="str">
        <f ca="1">_xlfn.XLOOKUP(tbl_Invoices[[#This Row],[Customer_ID]], tbl_Customers[Customer_ID], tbl_Customers[Age_Group])</f>
        <v>45–54</v>
      </c>
      <c r="M831" s="1" t="str">
        <f>_xlfn.XLOOKUP(tbl_Invoices[[#This Row],[Customer_ID]], tbl_Customers[Customer_ID], tbl_Customers[Region])</f>
        <v>Midwest</v>
      </c>
      <c r="N831" s="1" t="str" cm="1">
        <f t="array" ref="N831">_xlfn.IFS(
   _xlfn.SINGLE(tbl_Invoices[Plan_ID])="P1","Basic",
   _xlfn.SINGLE(tbl_Invoices[Plan_ID])="P2","Standard",
   _xlfn.SINGLE(tbl_Invoices[Plan_ID])="P3","Premium"
)</f>
        <v>Basic</v>
      </c>
      <c r="O831" s="2">
        <f>IF(tbl_Invoices[[#This Row],[Revenue_Type]]="Churned",0,1)</f>
        <v>1</v>
      </c>
    </row>
    <row r="832" spans="1:15" x14ac:dyDescent="0.25">
      <c r="A832" t="s">
        <v>9741</v>
      </c>
      <c r="B832" t="s">
        <v>286</v>
      </c>
      <c r="C832" t="s">
        <v>4295</v>
      </c>
      <c r="D832" s="1">
        <v>44319</v>
      </c>
      <c r="E832">
        <v>12</v>
      </c>
      <c r="F832" t="b">
        <v>1</v>
      </c>
      <c r="G832" t="s">
        <v>4549</v>
      </c>
      <c r="H832" t="s">
        <v>2027</v>
      </c>
      <c r="I832" s="1">
        <f>DATE(YEAR(tbl_Invoices[[#This Row],[Invoice_Date]]), MONTH(tbl_Invoices[[#This Row],[Invoice_Date]]), DAY(tbl_Invoices[[#This Row],[Invoice_Date]]))</f>
        <v>44319</v>
      </c>
      <c r="J832">
        <f>YEAR(tbl_Invoices[[#This Row],[Invoice_Date]])</f>
        <v>2021</v>
      </c>
      <c r="K832" s="1">
        <f>_xlfn.XLOOKUP(tbl_Invoices[[#This Row],[Customer_ID]], tbl_Customers[Customer_ID], tbl_Customers[Cohort_Month])</f>
        <v>44895</v>
      </c>
      <c r="L832" s="1" t="str">
        <f ca="1">_xlfn.XLOOKUP(tbl_Invoices[[#This Row],[Customer_ID]], tbl_Customers[Customer_ID], tbl_Customers[Age_Group])</f>
        <v>45–54</v>
      </c>
      <c r="M832" s="1" t="str">
        <f>_xlfn.XLOOKUP(tbl_Invoices[[#This Row],[Customer_ID]], tbl_Customers[Customer_ID], tbl_Customers[Region])</f>
        <v>West</v>
      </c>
      <c r="N832" s="1" t="str" cm="1">
        <f t="array" ref="N832">_xlfn.IFS(
   _xlfn.SINGLE(tbl_Invoices[Plan_ID])="P1","Basic",
   _xlfn.SINGLE(tbl_Invoices[Plan_ID])="P2","Standard",
   _xlfn.SINGLE(tbl_Invoices[Plan_ID])="P3","Premium"
)</f>
        <v>Basic</v>
      </c>
      <c r="O832" s="2">
        <f>IF(tbl_Invoices[[#This Row],[Revenue_Type]]="Churned",0,1)</f>
        <v>1</v>
      </c>
    </row>
    <row r="833" spans="1:15" x14ac:dyDescent="0.25">
      <c r="A833" t="s">
        <v>9848</v>
      </c>
      <c r="B833" t="s">
        <v>538</v>
      </c>
      <c r="C833" t="s">
        <v>2901</v>
      </c>
      <c r="D833" s="1">
        <v>44319</v>
      </c>
      <c r="E833">
        <v>55</v>
      </c>
      <c r="F833" t="b">
        <v>1</v>
      </c>
      <c r="G833" t="s">
        <v>4545</v>
      </c>
      <c r="H833" t="s">
        <v>2031</v>
      </c>
      <c r="I833" s="1">
        <f>DATE(YEAR(tbl_Invoices[[#This Row],[Invoice_Date]]), MONTH(tbl_Invoices[[#This Row],[Invoice_Date]]), DAY(tbl_Invoices[[#This Row],[Invoice_Date]]))</f>
        <v>44319</v>
      </c>
      <c r="J833">
        <f>YEAR(tbl_Invoices[[#This Row],[Invoice_Date]])</f>
        <v>2021</v>
      </c>
      <c r="K833" s="1">
        <f>_xlfn.XLOOKUP(tbl_Invoices[[#This Row],[Customer_ID]], tbl_Customers[Customer_ID], tbl_Customers[Cohort_Month])</f>
        <v>44377</v>
      </c>
      <c r="L833" s="1" t="str">
        <f ca="1">_xlfn.XLOOKUP(tbl_Invoices[[#This Row],[Customer_ID]], tbl_Customers[Customer_ID], tbl_Customers[Age_Group])</f>
        <v>45–54</v>
      </c>
      <c r="M833" s="1" t="str">
        <f>_xlfn.XLOOKUP(tbl_Invoices[[#This Row],[Customer_ID]], tbl_Customers[Customer_ID], tbl_Customers[Region])</f>
        <v>West</v>
      </c>
      <c r="N833" s="1" t="str" cm="1">
        <f t="array" ref="N833">_xlfn.IFS(
   _xlfn.SINGLE(tbl_Invoices[Plan_ID])="P1","Basic",
   _xlfn.SINGLE(tbl_Invoices[Plan_ID])="P2","Standard",
   _xlfn.SINGLE(tbl_Invoices[Plan_ID])="P3","Premium"
)</f>
        <v>Premium</v>
      </c>
      <c r="O833" s="2">
        <f>IF(tbl_Invoices[[#This Row],[Revenue_Type]]="Churned",0,1)</f>
        <v>0</v>
      </c>
    </row>
    <row r="834" spans="1:15" x14ac:dyDescent="0.25">
      <c r="A834" t="s">
        <v>7684</v>
      </c>
      <c r="B834" t="s">
        <v>683</v>
      </c>
      <c r="C834" t="s">
        <v>2505</v>
      </c>
      <c r="D834" s="1">
        <v>44319</v>
      </c>
      <c r="E834">
        <v>12</v>
      </c>
      <c r="F834" t="b">
        <v>1</v>
      </c>
      <c r="G834" t="s">
        <v>4545</v>
      </c>
      <c r="H834" t="s">
        <v>2027</v>
      </c>
      <c r="I834" s="1">
        <f>DATE(YEAR(tbl_Invoices[[#This Row],[Invoice_Date]]), MONTH(tbl_Invoices[[#This Row],[Invoice_Date]]), DAY(tbl_Invoices[[#This Row],[Invoice_Date]]))</f>
        <v>44319</v>
      </c>
      <c r="J834">
        <f>YEAR(tbl_Invoices[[#This Row],[Invoice_Date]])</f>
        <v>2021</v>
      </c>
      <c r="K834" s="1">
        <f>_xlfn.XLOOKUP(tbl_Invoices[[#This Row],[Customer_ID]], tbl_Customers[Customer_ID], tbl_Customers[Cohort_Month])</f>
        <v>44957</v>
      </c>
      <c r="L834" s="1" t="str">
        <f ca="1">_xlfn.XLOOKUP(tbl_Invoices[[#This Row],[Customer_ID]], tbl_Customers[Customer_ID], tbl_Customers[Age_Group])</f>
        <v>25–34</v>
      </c>
      <c r="M834" s="1" t="str">
        <f>_xlfn.XLOOKUP(tbl_Invoices[[#This Row],[Customer_ID]], tbl_Customers[Customer_ID], tbl_Customers[Region])</f>
        <v>West</v>
      </c>
      <c r="N834" s="1" t="str" cm="1">
        <f t="array" ref="N834">_xlfn.IFS(
   _xlfn.SINGLE(tbl_Invoices[Plan_ID])="P1","Basic",
   _xlfn.SINGLE(tbl_Invoices[Plan_ID])="P2","Standard",
   _xlfn.SINGLE(tbl_Invoices[Plan_ID])="P3","Premium"
)</f>
        <v>Basic</v>
      </c>
      <c r="O834" s="2">
        <f>IF(tbl_Invoices[[#This Row],[Revenue_Type]]="Churned",0,1)</f>
        <v>0</v>
      </c>
    </row>
    <row r="835" spans="1:15" x14ac:dyDescent="0.25">
      <c r="A835" t="s">
        <v>5725</v>
      </c>
      <c r="B835" t="s">
        <v>48</v>
      </c>
      <c r="C835" t="s">
        <v>3988</v>
      </c>
      <c r="D835" s="1">
        <v>44320</v>
      </c>
      <c r="E835">
        <v>25</v>
      </c>
      <c r="F835" t="b">
        <v>1</v>
      </c>
      <c r="G835" t="s">
        <v>4549</v>
      </c>
      <c r="H835" t="s">
        <v>2034</v>
      </c>
      <c r="I835" s="1">
        <f>DATE(YEAR(tbl_Invoices[[#This Row],[Invoice_Date]]), MONTH(tbl_Invoices[[#This Row],[Invoice_Date]]), DAY(tbl_Invoices[[#This Row],[Invoice_Date]]))</f>
        <v>44320</v>
      </c>
      <c r="J835">
        <f>YEAR(tbl_Invoices[[#This Row],[Invoice_Date]])</f>
        <v>2021</v>
      </c>
      <c r="K835" s="1">
        <f>_xlfn.XLOOKUP(tbl_Invoices[[#This Row],[Customer_ID]], tbl_Customers[Customer_ID], tbl_Customers[Cohort_Month])</f>
        <v>44773</v>
      </c>
      <c r="L835" s="1" t="str">
        <f ca="1">_xlfn.XLOOKUP(tbl_Invoices[[#This Row],[Customer_ID]], tbl_Customers[Customer_ID], tbl_Customers[Age_Group])</f>
        <v>45–54</v>
      </c>
      <c r="M835" s="1" t="str">
        <f>_xlfn.XLOOKUP(tbl_Invoices[[#This Row],[Customer_ID]], tbl_Customers[Customer_ID], tbl_Customers[Region])</f>
        <v>South</v>
      </c>
      <c r="N835" s="1" t="str" cm="1">
        <f t="array" ref="N835">_xlfn.IFS(
   _xlfn.SINGLE(tbl_Invoices[Plan_ID])="P1","Basic",
   _xlfn.SINGLE(tbl_Invoices[Plan_ID])="P2","Standard",
   _xlfn.SINGLE(tbl_Invoices[Plan_ID])="P3","Premium"
)</f>
        <v>Standard</v>
      </c>
      <c r="O835" s="2">
        <f>IF(tbl_Invoices[[#This Row],[Revenue_Type]]="Churned",0,1)</f>
        <v>1</v>
      </c>
    </row>
    <row r="836" spans="1:15" x14ac:dyDescent="0.25">
      <c r="A836" t="s">
        <v>6850</v>
      </c>
      <c r="B836" t="s">
        <v>205</v>
      </c>
      <c r="C836" t="s">
        <v>3898</v>
      </c>
      <c r="D836" s="1">
        <v>44320</v>
      </c>
      <c r="E836">
        <v>55</v>
      </c>
      <c r="F836" t="b">
        <v>1</v>
      </c>
      <c r="G836" t="s">
        <v>4547</v>
      </c>
      <c r="H836" t="s">
        <v>2031</v>
      </c>
      <c r="I836" s="1">
        <f>DATE(YEAR(tbl_Invoices[[#This Row],[Invoice_Date]]), MONTH(tbl_Invoices[[#This Row],[Invoice_Date]]), DAY(tbl_Invoices[[#This Row],[Invoice_Date]]))</f>
        <v>44320</v>
      </c>
      <c r="J836">
        <f>YEAR(tbl_Invoices[[#This Row],[Invoice_Date]])</f>
        <v>2021</v>
      </c>
      <c r="K836" s="1">
        <f>_xlfn.XLOOKUP(tbl_Invoices[[#This Row],[Customer_ID]], tbl_Customers[Customer_ID], tbl_Customers[Cohort_Month])</f>
        <v>44773</v>
      </c>
      <c r="L836" s="1" t="str">
        <f ca="1">_xlfn.XLOOKUP(tbl_Invoices[[#This Row],[Customer_ID]], tbl_Customers[Customer_ID], tbl_Customers[Age_Group])</f>
        <v>25–34</v>
      </c>
      <c r="M836" s="1" t="str">
        <f>_xlfn.XLOOKUP(tbl_Invoices[[#This Row],[Customer_ID]], tbl_Customers[Customer_ID], tbl_Customers[Region])</f>
        <v>International</v>
      </c>
      <c r="N836" s="1" t="str" cm="1">
        <f t="array" ref="N836">_xlfn.IFS(
   _xlfn.SINGLE(tbl_Invoices[Plan_ID])="P1","Basic",
   _xlfn.SINGLE(tbl_Invoices[Plan_ID])="P2","Standard",
   _xlfn.SINGLE(tbl_Invoices[Plan_ID])="P3","Premium"
)</f>
        <v>Premium</v>
      </c>
      <c r="O836" s="2">
        <f>IF(tbl_Invoices[[#This Row],[Revenue_Type]]="Churned",0,1)</f>
        <v>1</v>
      </c>
    </row>
    <row r="837" spans="1:15" x14ac:dyDescent="0.25">
      <c r="A837" t="s">
        <v>5546</v>
      </c>
      <c r="B837" t="s">
        <v>341</v>
      </c>
      <c r="C837" t="s">
        <v>4091</v>
      </c>
      <c r="D837" s="1">
        <v>44320</v>
      </c>
      <c r="E837">
        <v>55</v>
      </c>
      <c r="F837" t="b">
        <v>1</v>
      </c>
      <c r="G837" t="s">
        <v>4547</v>
      </c>
      <c r="H837" t="s">
        <v>2031</v>
      </c>
      <c r="I837" s="1">
        <f>DATE(YEAR(tbl_Invoices[[#This Row],[Invoice_Date]]), MONTH(tbl_Invoices[[#This Row],[Invoice_Date]]), DAY(tbl_Invoices[[#This Row],[Invoice_Date]]))</f>
        <v>44320</v>
      </c>
      <c r="J837">
        <f>YEAR(tbl_Invoices[[#This Row],[Invoice_Date]])</f>
        <v>2021</v>
      </c>
      <c r="K837" s="1">
        <f>_xlfn.XLOOKUP(tbl_Invoices[[#This Row],[Customer_ID]], tbl_Customers[Customer_ID], tbl_Customers[Cohort_Month])</f>
        <v>44957</v>
      </c>
      <c r="L837" s="1" t="str">
        <f ca="1">_xlfn.XLOOKUP(tbl_Invoices[[#This Row],[Customer_ID]], tbl_Customers[Customer_ID], tbl_Customers[Age_Group])</f>
        <v>18–24</v>
      </c>
      <c r="M837" s="1" t="str">
        <f>_xlfn.XLOOKUP(tbl_Invoices[[#This Row],[Customer_ID]], tbl_Customers[Customer_ID], tbl_Customers[Region])</f>
        <v>International</v>
      </c>
      <c r="N837" s="1" t="str" cm="1">
        <f t="array" ref="N837">_xlfn.IFS(
   _xlfn.SINGLE(tbl_Invoices[Plan_ID])="P1","Basic",
   _xlfn.SINGLE(tbl_Invoices[Plan_ID])="P2","Standard",
   _xlfn.SINGLE(tbl_Invoices[Plan_ID])="P3","Premium"
)</f>
        <v>Premium</v>
      </c>
      <c r="O837" s="2">
        <f>IF(tbl_Invoices[[#This Row],[Revenue_Type]]="Churned",0,1)</f>
        <v>1</v>
      </c>
    </row>
    <row r="838" spans="1:15" x14ac:dyDescent="0.25">
      <c r="A838" t="s">
        <v>8245</v>
      </c>
      <c r="B838" t="s">
        <v>375</v>
      </c>
      <c r="C838" t="s">
        <v>2701</v>
      </c>
      <c r="D838" s="1">
        <v>44320</v>
      </c>
      <c r="E838">
        <v>55</v>
      </c>
      <c r="F838" t="b">
        <v>1</v>
      </c>
      <c r="G838" t="s">
        <v>4538</v>
      </c>
      <c r="H838" t="s">
        <v>2031</v>
      </c>
      <c r="I838" s="1">
        <f>DATE(YEAR(tbl_Invoices[[#This Row],[Invoice_Date]]), MONTH(tbl_Invoices[[#This Row],[Invoice_Date]]), DAY(tbl_Invoices[[#This Row],[Invoice_Date]]))</f>
        <v>44320</v>
      </c>
      <c r="J838">
        <f>YEAR(tbl_Invoices[[#This Row],[Invoice_Date]])</f>
        <v>2021</v>
      </c>
      <c r="K838" s="1">
        <f>_xlfn.XLOOKUP(tbl_Invoices[[#This Row],[Customer_ID]], tbl_Customers[Customer_ID], tbl_Customers[Cohort_Month])</f>
        <v>44773</v>
      </c>
      <c r="L838" s="1" t="str">
        <f ca="1">_xlfn.XLOOKUP(tbl_Invoices[[#This Row],[Customer_ID]], tbl_Customers[Customer_ID], tbl_Customers[Age_Group])</f>
        <v>55+</v>
      </c>
      <c r="M838" s="1" t="str">
        <f>_xlfn.XLOOKUP(tbl_Invoices[[#This Row],[Customer_ID]], tbl_Customers[Customer_ID], tbl_Customers[Region])</f>
        <v>East</v>
      </c>
      <c r="N838" s="1" t="str" cm="1">
        <f t="array" ref="N838">_xlfn.IFS(
   _xlfn.SINGLE(tbl_Invoices[Plan_ID])="P1","Basic",
   _xlfn.SINGLE(tbl_Invoices[Plan_ID])="P2","Standard",
   _xlfn.SINGLE(tbl_Invoices[Plan_ID])="P3","Premium"
)</f>
        <v>Premium</v>
      </c>
      <c r="O838" s="2">
        <f>IF(tbl_Invoices[[#This Row],[Revenue_Type]]="Churned",0,1)</f>
        <v>1</v>
      </c>
    </row>
    <row r="839" spans="1:15" x14ac:dyDescent="0.25">
      <c r="A839" t="s">
        <v>4870</v>
      </c>
      <c r="B839" t="s">
        <v>401</v>
      </c>
      <c r="C839" t="s">
        <v>4398</v>
      </c>
      <c r="D839" s="1">
        <v>44320</v>
      </c>
      <c r="E839">
        <v>25</v>
      </c>
      <c r="F839" t="b">
        <v>1</v>
      </c>
      <c r="G839" t="s">
        <v>4540</v>
      </c>
      <c r="H839" t="s">
        <v>2034</v>
      </c>
      <c r="I839" s="1">
        <f>DATE(YEAR(tbl_Invoices[[#This Row],[Invoice_Date]]), MONTH(tbl_Invoices[[#This Row],[Invoice_Date]]), DAY(tbl_Invoices[[#This Row],[Invoice_Date]]))</f>
        <v>44320</v>
      </c>
      <c r="J839">
        <f>YEAR(tbl_Invoices[[#This Row],[Invoice_Date]])</f>
        <v>2021</v>
      </c>
      <c r="K839" s="1">
        <f>_xlfn.XLOOKUP(tbl_Invoices[[#This Row],[Customer_ID]], tbl_Customers[Customer_ID], tbl_Customers[Cohort_Month])</f>
        <v>44957</v>
      </c>
      <c r="L839" s="1" t="str">
        <f ca="1">_xlfn.XLOOKUP(tbl_Invoices[[#This Row],[Customer_ID]], tbl_Customers[Customer_ID], tbl_Customers[Age_Group])</f>
        <v>18–24</v>
      </c>
      <c r="M839" s="1" t="str">
        <f>_xlfn.XLOOKUP(tbl_Invoices[[#This Row],[Customer_ID]], tbl_Customers[Customer_ID], tbl_Customers[Region])</f>
        <v>South</v>
      </c>
      <c r="N839" s="1" t="str" cm="1">
        <f t="array" ref="N839">_xlfn.IFS(
   _xlfn.SINGLE(tbl_Invoices[Plan_ID])="P1","Basic",
   _xlfn.SINGLE(tbl_Invoices[Plan_ID])="P2","Standard",
   _xlfn.SINGLE(tbl_Invoices[Plan_ID])="P3","Premium"
)</f>
        <v>Standard</v>
      </c>
      <c r="O839" s="2">
        <f>IF(tbl_Invoices[[#This Row],[Revenue_Type]]="Churned",0,1)</f>
        <v>1</v>
      </c>
    </row>
    <row r="840" spans="1:15" x14ac:dyDescent="0.25">
      <c r="A840" t="s">
        <v>5212</v>
      </c>
      <c r="B840" t="s">
        <v>646</v>
      </c>
      <c r="C840" t="s">
        <v>3034</v>
      </c>
      <c r="D840" s="1">
        <v>44320</v>
      </c>
      <c r="E840">
        <v>25</v>
      </c>
      <c r="F840" t="b">
        <v>1</v>
      </c>
      <c r="G840" t="s">
        <v>4547</v>
      </c>
      <c r="H840" t="s">
        <v>2034</v>
      </c>
      <c r="I840" s="1">
        <f>DATE(YEAR(tbl_Invoices[[#This Row],[Invoice_Date]]), MONTH(tbl_Invoices[[#This Row],[Invoice_Date]]), DAY(tbl_Invoices[[#This Row],[Invoice_Date]]))</f>
        <v>44320</v>
      </c>
      <c r="J840">
        <f>YEAR(tbl_Invoices[[#This Row],[Invoice_Date]])</f>
        <v>2021</v>
      </c>
      <c r="K840" s="1">
        <f>_xlfn.XLOOKUP(tbl_Invoices[[#This Row],[Customer_ID]], tbl_Customers[Customer_ID], tbl_Customers[Cohort_Month])</f>
        <v>44834</v>
      </c>
      <c r="L840" s="1" t="str">
        <f ca="1">_xlfn.XLOOKUP(tbl_Invoices[[#This Row],[Customer_ID]], tbl_Customers[Customer_ID], tbl_Customers[Age_Group])</f>
        <v>25–34</v>
      </c>
      <c r="M840" s="1" t="str">
        <f>_xlfn.XLOOKUP(tbl_Invoices[[#This Row],[Customer_ID]], tbl_Customers[Customer_ID], tbl_Customers[Region])</f>
        <v>West</v>
      </c>
      <c r="N840" s="1" t="str" cm="1">
        <f t="array" ref="N840">_xlfn.IFS(
   _xlfn.SINGLE(tbl_Invoices[Plan_ID])="P1","Basic",
   _xlfn.SINGLE(tbl_Invoices[Plan_ID])="P2","Standard",
   _xlfn.SINGLE(tbl_Invoices[Plan_ID])="P3","Premium"
)</f>
        <v>Standard</v>
      </c>
      <c r="O840" s="2">
        <f>IF(tbl_Invoices[[#This Row],[Revenue_Type]]="Churned",0,1)</f>
        <v>1</v>
      </c>
    </row>
    <row r="841" spans="1:15" x14ac:dyDescent="0.25">
      <c r="A841" t="s">
        <v>10480</v>
      </c>
      <c r="B841" t="s">
        <v>788</v>
      </c>
      <c r="C841" t="s">
        <v>2120</v>
      </c>
      <c r="D841" s="1">
        <v>44320</v>
      </c>
      <c r="E841">
        <v>55</v>
      </c>
      <c r="F841" t="b">
        <v>1</v>
      </c>
      <c r="G841" t="s">
        <v>4549</v>
      </c>
      <c r="H841" t="s">
        <v>2031</v>
      </c>
      <c r="I841" s="1">
        <f>DATE(YEAR(tbl_Invoices[[#This Row],[Invoice_Date]]), MONTH(tbl_Invoices[[#This Row],[Invoice_Date]]), DAY(tbl_Invoices[[#This Row],[Invoice_Date]]))</f>
        <v>44320</v>
      </c>
      <c r="J841">
        <f>YEAR(tbl_Invoices[[#This Row],[Invoice_Date]])</f>
        <v>2021</v>
      </c>
      <c r="K841" s="1">
        <f>_xlfn.XLOOKUP(tbl_Invoices[[#This Row],[Customer_ID]], tbl_Customers[Customer_ID], tbl_Customers[Cohort_Month])</f>
        <v>44347</v>
      </c>
      <c r="L841" s="1" t="str">
        <f ca="1">_xlfn.XLOOKUP(tbl_Invoices[[#This Row],[Customer_ID]], tbl_Customers[Customer_ID], tbl_Customers[Age_Group])</f>
        <v>45–54</v>
      </c>
      <c r="M841" s="1" t="str">
        <f>_xlfn.XLOOKUP(tbl_Invoices[[#This Row],[Customer_ID]], tbl_Customers[Customer_ID], tbl_Customers[Region])</f>
        <v>Midwest</v>
      </c>
      <c r="N841" s="1" t="str" cm="1">
        <f t="array" ref="N841">_xlfn.IFS(
   _xlfn.SINGLE(tbl_Invoices[Plan_ID])="P1","Basic",
   _xlfn.SINGLE(tbl_Invoices[Plan_ID])="P2","Standard",
   _xlfn.SINGLE(tbl_Invoices[Plan_ID])="P3","Premium"
)</f>
        <v>Premium</v>
      </c>
      <c r="O841" s="2">
        <f>IF(tbl_Invoices[[#This Row],[Revenue_Type]]="Churned",0,1)</f>
        <v>1</v>
      </c>
    </row>
    <row r="842" spans="1:15" x14ac:dyDescent="0.25">
      <c r="A842" t="s">
        <v>8338</v>
      </c>
      <c r="B842" t="s">
        <v>1039</v>
      </c>
      <c r="C842" t="s">
        <v>2793</v>
      </c>
      <c r="D842" s="1">
        <v>44320</v>
      </c>
      <c r="E842">
        <v>12</v>
      </c>
      <c r="F842" t="b">
        <v>1</v>
      </c>
      <c r="G842" t="s">
        <v>4549</v>
      </c>
      <c r="H842" t="s">
        <v>2027</v>
      </c>
      <c r="I842" s="1">
        <f>DATE(YEAR(tbl_Invoices[[#This Row],[Invoice_Date]]), MONTH(tbl_Invoices[[#This Row],[Invoice_Date]]), DAY(tbl_Invoices[[#This Row],[Invoice_Date]]))</f>
        <v>44320</v>
      </c>
      <c r="J842">
        <f>YEAR(tbl_Invoices[[#This Row],[Invoice_Date]])</f>
        <v>2021</v>
      </c>
      <c r="K842" s="1">
        <f>_xlfn.XLOOKUP(tbl_Invoices[[#This Row],[Customer_ID]], tbl_Customers[Customer_ID], tbl_Customers[Cohort_Month])</f>
        <v>45077</v>
      </c>
      <c r="L842" s="1" t="str">
        <f ca="1">_xlfn.XLOOKUP(tbl_Invoices[[#This Row],[Customer_ID]], tbl_Customers[Customer_ID], tbl_Customers[Age_Group])</f>
        <v>35–44</v>
      </c>
      <c r="M842" s="1" t="str">
        <f>_xlfn.XLOOKUP(tbl_Invoices[[#This Row],[Customer_ID]], tbl_Customers[Customer_ID], tbl_Customers[Region])</f>
        <v>International</v>
      </c>
      <c r="N842" s="1" t="str" cm="1">
        <f t="array" ref="N842">_xlfn.IFS(
   _xlfn.SINGLE(tbl_Invoices[Plan_ID])="P1","Basic",
   _xlfn.SINGLE(tbl_Invoices[Plan_ID])="P2","Standard",
   _xlfn.SINGLE(tbl_Invoices[Plan_ID])="P3","Premium"
)</f>
        <v>Basic</v>
      </c>
      <c r="O842" s="2">
        <f>IF(tbl_Invoices[[#This Row],[Revenue_Type]]="Churned",0,1)</f>
        <v>1</v>
      </c>
    </row>
    <row r="843" spans="1:15" x14ac:dyDescent="0.25">
      <c r="A843" t="s">
        <v>10408</v>
      </c>
      <c r="B843" t="s">
        <v>1627</v>
      </c>
      <c r="C843" t="s">
        <v>3469</v>
      </c>
      <c r="D843" s="1">
        <v>44320</v>
      </c>
      <c r="E843">
        <v>25</v>
      </c>
      <c r="F843" t="b">
        <v>1</v>
      </c>
      <c r="G843" t="s">
        <v>4540</v>
      </c>
      <c r="H843" t="s">
        <v>2034</v>
      </c>
      <c r="I843" s="1">
        <f>DATE(YEAR(tbl_Invoices[[#This Row],[Invoice_Date]]), MONTH(tbl_Invoices[[#This Row],[Invoice_Date]]), DAY(tbl_Invoices[[#This Row],[Invoice_Date]]))</f>
        <v>44320</v>
      </c>
      <c r="J843">
        <f>YEAR(tbl_Invoices[[#This Row],[Invoice_Date]])</f>
        <v>2021</v>
      </c>
      <c r="K843" s="1">
        <f>_xlfn.XLOOKUP(tbl_Invoices[[#This Row],[Customer_ID]], tbl_Customers[Customer_ID], tbl_Customers[Cohort_Month])</f>
        <v>44500</v>
      </c>
      <c r="L843" s="1" t="str">
        <f ca="1">_xlfn.XLOOKUP(tbl_Invoices[[#This Row],[Customer_ID]], tbl_Customers[Customer_ID], tbl_Customers[Age_Group])</f>
        <v>25–34</v>
      </c>
      <c r="M843" s="1" t="str">
        <f>_xlfn.XLOOKUP(tbl_Invoices[[#This Row],[Customer_ID]], tbl_Customers[Customer_ID], tbl_Customers[Region])</f>
        <v>International</v>
      </c>
      <c r="N843" s="1" t="str" cm="1">
        <f t="array" ref="N843">_xlfn.IFS(
   _xlfn.SINGLE(tbl_Invoices[Plan_ID])="P1","Basic",
   _xlfn.SINGLE(tbl_Invoices[Plan_ID])="P2","Standard",
   _xlfn.SINGLE(tbl_Invoices[Plan_ID])="P3","Premium"
)</f>
        <v>Standard</v>
      </c>
      <c r="O843" s="2">
        <f>IF(tbl_Invoices[[#This Row],[Revenue_Type]]="Churned",0,1)</f>
        <v>1</v>
      </c>
    </row>
    <row r="844" spans="1:15" x14ac:dyDescent="0.25">
      <c r="A844" t="s">
        <v>5657</v>
      </c>
      <c r="B844" t="s">
        <v>1850</v>
      </c>
      <c r="C844" t="s">
        <v>2371</v>
      </c>
      <c r="D844" s="1">
        <v>44320</v>
      </c>
      <c r="E844">
        <v>55</v>
      </c>
      <c r="F844" t="b">
        <v>1</v>
      </c>
      <c r="G844" t="s">
        <v>4549</v>
      </c>
      <c r="H844" t="s">
        <v>2031</v>
      </c>
      <c r="I844" s="1">
        <f>DATE(YEAR(tbl_Invoices[[#This Row],[Invoice_Date]]), MONTH(tbl_Invoices[[#This Row],[Invoice_Date]]), DAY(tbl_Invoices[[#This Row],[Invoice_Date]]))</f>
        <v>44320</v>
      </c>
      <c r="J844">
        <f>YEAR(tbl_Invoices[[#This Row],[Invoice_Date]])</f>
        <v>2021</v>
      </c>
      <c r="K844" s="1">
        <f>_xlfn.XLOOKUP(tbl_Invoices[[#This Row],[Customer_ID]], tbl_Customers[Customer_ID], tbl_Customers[Cohort_Month])</f>
        <v>44742</v>
      </c>
      <c r="L844" s="1" t="str">
        <f ca="1">_xlfn.XLOOKUP(tbl_Invoices[[#This Row],[Customer_ID]], tbl_Customers[Customer_ID], tbl_Customers[Age_Group])</f>
        <v>55+</v>
      </c>
      <c r="M844" s="1" t="str">
        <f>_xlfn.XLOOKUP(tbl_Invoices[[#This Row],[Customer_ID]], tbl_Customers[Customer_ID], tbl_Customers[Region])</f>
        <v>West</v>
      </c>
      <c r="N844" s="1" t="str" cm="1">
        <f t="array" ref="N844">_xlfn.IFS(
   _xlfn.SINGLE(tbl_Invoices[Plan_ID])="P1","Basic",
   _xlfn.SINGLE(tbl_Invoices[Plan_ID])="P2","Standard",
   _xlfn.SINGLE(tbl_Invoices[Plan_ID])="P3","Premium"
)</f>
        <v>Premium</v>
      </c>
      <c r="O844" s="2">
        <f>IF(tbl_Invoices[[#This Row],[Revenue_Type]]="Churned",0,1)</f>
        <v>1</v>
      </c>
    </row>
    <row r="845" spans="1:15" x14ac:dyDescent="0.25">
      <c r="A845" t="s">
        <v>9580</v>
      </c>
      <c r="B845" t="s">
        <v>748</v>
      </c>
      <c r="C845" t="s">
        <v>2919</v>
      </c>
      <c r="D845" s="1">
        <v>44321</v>
      </c>
      <c r="E845">
        <v>25</v>
      </c>
      <c r="F845" t="b">
        <v>1</v>
      </c>
      <c r="G845" t="s">
        <v>4540</v>
      </c>
      <c r="H845" t="s">
        <v>2034</v>
      </c>
      <c r="I845" s="1">
        <f>DATE(YEAR(tbl_Invoices[[#This Row],[Invoice_Date]]), MONTH(tbl_Invoices[[#This Row],[Invoice_Date]]), DAY(tbl_Invoices[[#This Row],[Invoice_Date]]))</f>
        <v>44321</v>
      </c>
      <c r="J845">
        <f>YEAR(tbl_Invoices[[#This Row],[Invoice_Date]])</f>
        <v>2021</v>
      </c>
      <c r="K845" s="1">
        <f>_xlfn.XLOOKUP(tbl_Invoices[[#This Row],[Customer_ID]], tbl_Customers[Customer_ID], tbl_Customers[Cohort_Month])</f>
        <v>44255</v>
      </c>
      <c r="L845" s="1" t="str">
        <f ca="1">_xlfn.XLOOKUP(tbl_Invoices[[#This Row],[Customer_ID]], tbl_Customers[Customer_ID], tbl_Customers[Age_Group])</f>
        <v>25–34</v>
      </c>
      <c r="M845" s="1" t="str">
        <f>_xlfn.XLOOKUP(tbl_Invoices[[#This Row],[Customer_ID]], tbl_Customers[Customer_ID], tbl_Customers[Region])</f>
        <v>South</v>
      </c>
      <c r="N845" s="1" t="str" cm="1">
        <f t="array" ref="N845">_xlfn.IFS(
   _xlfn.SINGLE(tbl_Invoices[Plan_ID])="P1","Basic",
   _xlfn.SINGLE(tbl_Invoices[Plan_ID])="P2","Standard",
   _xlfn.SINGLE(tbl_Invoices[Plan_ID])="P3","Premium"
)</f>
        <v>Standard</v>
      </c>
      <c r="O845" s="2">
        <f>IF(tbl_Invoices[[#This Row],[Revenue_Type]]="Churned",0,1)</f>
        <v>1</v>
      </c>
    </row>
    <row r="846" spans="1:15" x14ac:dyDescent="0.25">
      <c r="A846" t="s">
        <v>10421</v>
      </c>
      <c r="B846" t="s">
        <v>817</v>
      </c>
      <c r="C846" t="s">
        <v>3344</v>
      </c>
      <c r="D846" s="1">
        <v>44321</v>
      </c>
      <c r="E846">
        <v>12</v>
      </c>
      <c r="F846" t="b">
        <v>1</v>
      </c>
      <c r="G846" t="s">
        <v>4549</v>
      </c>
      <c r="H846" t="s">
        <v>2027</v>
      </c>
      <c r="I846" s="1">
        <f>DATE(YEAR(tbl_Invoices[[#This Row],[Invoice_Date]]), MONTH(tbl_Invoices[[#This Row],[Invoice_Date]]), DAY(tbl_Invoices[[#This Row],[Invoice_Date]]))</f>
        <v>44321</v>
      </c>
      <c r="J846">
        <f>YEAR(tbl_Invoices[[#This Row],[Invoice_Date]])</f>
        <v>2021</v>
      </c>
      <c r="K846" s="1">
        <f>_xlfn.XLOOKUP(tbl_Invoices[[#This Row],[Customer_ID]], tbl_Customers[Customer_ID], tbl_Customers[Cohort_Month])</f>
        <v>44985</v>
      </c>
      <c r="L846" s="1" t="str">
        <f ca="1">_xlfn.XLOOKUP(tbl_Invoices[[#This Row],[Customer_ID]], tbl_Customers[Customer_ID], tbl_Customers[Age_Group])</f>
        <v>18–24</v>
      </c>
      <c r="M846" s="1" t="str">
        <f>_xlfn.XLOOKUP(tbl_Invoices[[#This Row],[Customer_ID]], tbl_Customers[Customer_ID], tbl_Customers[Region])</f>
        <v>West</v>
      </c>
      <c r="N846" s="1" t="str" cm="1">
        <f t="array" ref="N846">_xlfn.IFS(
   _xlfn.SINGLE(tbl_Invoices[Plan_ID])="P1","Basic",
   _xlfn.SINGLE(tbl_Invoices[Plan_ID])="P2","Standard",
   _xlfn.SINGLE(tbl_Invoices[Plan_ID])="P3","Premium"
)</f>
        <v>Basic</v>
      </c>
      <c r="O846" s="2">
        <f>IF(tbl_Invoices[[#This Row],[Revenue_Type]]="Churned",0,1)</f>
        <v>1</v>
      </c>
    </row>
    <row r="847" spans="1:15" x14ac:dyDescent="0.25">
      <c r="A847" t="s">
        <v>5987</v>
      </c>
      <c r="B847" t="s">
        <v>1094</v>
      </c>
      <c r="C847" t="s">
        <v>3906</v>
      </c>
      <c r="D847" s="1">
        <v>44321</v>
      </c>
      <c r="E847">
        <v>25</v>
      </c>
      <c r="F847" t="b">
        <v>1</v>
      </c>
      <c r="G847" t="s">
        <v>4540</v>
      </c>
      <c r="H847" t="s">
        <v>2034</v>
      </c>
      <c r="I847" s="1">
        <f>DATE(YEAR(tbl_Invoices[[#This Row],[Invoice_Date]]), MONTH(tbl_Invoices[[#This Row],[Invoice_Date]]), DAY(tbl_Invoices[[#This Row],[Invoice_Date]]))</f>
        <v>44321</v>
      </c>
      <c r="J847">
        <f>YEAR(tbl_Invoices[[#This Row],[Invoice_Date]])</f>
        <v>2021</v>
      </c>
      <c r="K847" s="1">
        <f>_xlfn.XLOOKUP(tbl_Invoices[[#This Row],[Customer_ID]], tbl_Customers[Customer_ID], tbl_Customers[Cohort_Month])</f>
        <v>44530</v>
      </c>
      <c r="L847" s="1" t="str">
        <f ca="1">_xlfn.XLOOKUP(tbl_Invoices[[#This Row],[Customer_ID]], tbl_Customers[Customer_ID], tbl_Customers[Age_Group])</f>
        <v>18–24</v>
      </c>
      <c r="M847" s="1" t="str">
        <f>_xlfn.XLOOKUP(tbl_Invoices[[#This Row],[Customer_ID]], tbl_Customers[Customer_ID], tbl_Customers[Region])</f>
        <v>South</v>
      </c>
      <c r="N847" s="1" t="str" cm="1">
        <f t="array" ref="N847">_xlfn.IFS(
   _xlfn.SINGLE(tbl_Invoices[Plan_ID])="P1","Basic",
   _xlfn.SINGLE(tbl_Invoices[Plan_ID])="P2","Standard",
   _xlfn.SINGLE(tbl_Invoices[Plan_ID])="P3","Premium"
)</f>
        <v>Standard</v>
      </c>
      <c r="O847" s="2">
        <f>IF(tbl_Invoices[[#This Row],[Revenue_Type]]="Churned",0,1)</f>
        <v>1</v>
      </c>
    </row>
    <row r="848" spans="1:15" x14ac:dyDescent="0.25">
      <c r="A848" t="s">
        <v>6703</v>
      </c>
      <c r="B848" t="s">
        <v>1546</v>
      </c>
      <c r="C848" t="s">
        <v>4175</v>
      </c>
      <c r="D848" s="1">
        <v>44321</v>
      </c>
      <c r="E848">
        <v>12</v>
      </c>
      <c r="F848" t="b">
        <v>1</v>
      </c>
      <c r="G848" t="s">
        <v>4538</v>
      </c>
      <c r="H848" t="s">
        <v>2027</v>
      </c>
      <c r="I848" s="1">
        <f>DATE(YEAR(tbl_Invoices[[#This Row],[Invoice_Date]]), MONTH(tbl_Invoices[[#This Row],[Invoice_Date]]), DAY(tbl_Invoices[[#This Row],[Invoice_Date]]))</f>
        <v>44321</v>
      </c>
      <c r="J848">
        <f>YEAR(tbl_Invoices[[#This Row],[Invoice_Date]])</f>
        <v>2021</v>
      </c>
      <c r="K848" s="1">
        <f>_xlfn.XLOOKUP(tbl_Invoices[[#This Row],[Customer_ID]], tbl_Customers[Customer_ID], tbl_Customers[Cohort_Month])</f>
        <v>45016</v>
      </c>
      <c r="L848" s="1" t="str">
        <f ca="1">_xlfn.XLOOKUP(tbl_Invoices[[#This Row],[Customer_ID]], tbl_Customers[Customer_ID], tbl_Customers[Age_Group])</f>
        <v>18–24</v>
      </c>
      <c r="M848" s="1" t="str">
        <f>_xlfn.XLOOKUP(tbl_Invoices[[#This Row],[Customer_ID]], tbl_Customers[Customer_ID], tbl_Customers[Region])</f>
        <v>West</v>
      </c>
      <c r="N848" s="1" t="str" cm="1">
        <f t="array" ref="N848">_xlfn.IFS(
   _xlfn.SINGLE(tbl_Invoices[Plan_ID])="P1","Basic",
   _xlfn.SINGLE(tbl_Invoices[Plan_ID])="P2","Standard",
   _xlfn.SINGLE(tbl_Invoices[Plan_ID])="P3","Premium"
)</f>
        <v>Basic</v>
      </c>
      <c r="O848" s="2">
        <f>IF(tbl_Invoices[[#This Row],[Revenue_Type]]="Churned",0,1)</f>
        <v>1</v>
      </c>
    </row>
    <row r="849" spans="1:15" x14ac:dyDescent="0.25">
      <c r="A849" t="s">
        <v>7687</v>
      </c>
      <c r="B849" t="s">
        <v>1608</v>
      </c>
      <c r="C849" t="s">
        <v>3113</v>
      </c>
      <c r="D849" s="1">
        <v>44321</v>
      </c>
      <c r="E849">
        <v>12</v>
      </c>
      <c r="F849" t="b">
        <v>1</v>
      </c>
      <c r="G849" t="s">
        <v>4545</v>
      </c>
      <c r="H849" t="s">
        <v>2027</v>
      </c>
      <c r="I849" s="1">
        <f>DATE(YEAR(tbl_Invoices[[#This Row],[Invoice_Date]]), MONTH(tbl_Invoices[[#This Row],[Invoice_Date]]), DAY(tbl_Invoices[[#This Row],[Invoice_Date]]))</f>
        <v>44321</v>
      </c>
      <c r="J849">
        <f>YEAR(tbl_Invoices[[#This Row],[Invoice_Date]])</f>
        <v>2021</v>
      </c>
      <c r="K849" s="1">
        <f>_xlfn.XLOOKUP(tbl_Invoices[[#This Row],[Customer_ID]], tbl_Customers[Customer_ID], tbl_Customers[Cohort_Month])</f>
        <v>44500</v>
      </c>
      <c r="L849" s="1" t="str">
        <f ca="1">_xlfn.XLOOKUP(tbl_Invoices[[#This Row],[Customer_ID]], tbl_Customers[Customer_ID], tbl_Customers[Age_Group])</f>
        <v>35–44</v>
      </c>
      <c r="M849" s="1" t="str">
        <f>_xlfn.XLOOKUP(tbl_Invoices[[#This Row],[Customer_ID]], tbl_Customers[Customer_ID], tbl_Customers[Region])</f>
        <v>West</v>
      </c>
      <c r="N849" s="1" t="str" cm="1">
        <f t="array" ref="N849">_xlfn.IFS(
   _xlfn.SINGLE(tbl_Invoices[Plan_ID])="P1","Basic",
   _xlfn.SINGLE(tbl_Invoices[Plan_ID])="P2","Standard",
   _xlfn.SINGLE(tbl_Invoices[Plan_ID])="P3","Premium"
)</f>
        <v>Basic</v>
      </c>
      <c r="O849" s="2">
        <f>IF(tbl_Invoices[[#This Row],[Revenue_Type]]="Churned",0,1)</f>
        <v>0</v>
      </c>
    </row>
    <row r="850" spans="1:15" x14ac:dyDescent="0.25">
      <c r="A850" t="s">
        <v>4803</v>
      </c>
      <c r="B850" t="s">
        <v>1678</v>
      </c>
      <c r="C850" t="s">
        <v>2801</v>
      </c>
      <c r="D850" s="1">
        <v>44321</v>
      </c>
      <c r="E850">
        <v>12</v>
      </c>
      <c r="F850" t="b">
        <v>1</v>
      </c>
      <c r="G850" t="s">
        <v>4545</v>
      </c>
      <c r="H850" t="s">
        <v>2027</v>
      </c>
      <c r="I850" s="1">
        <f>DATE(YEAR(tbl_Invoices[[#This Row],[Invoice_Date]]), MONTH(tbl_Invoices[[#This Row],[Invoice_Date]]), DAY(tbl_Invoices[[#This Row],[Invoice_Date]]))</f>
        <v>44321</v>
      </c>
      <c r="J850">
        <f>YEAR(tbl_Invoices[[#This Row],[Invoice_Date]])</f>
        <v>2021</v>
      </c>
      <c r="K850" s="1">
        <f>_xlfn.XLOOKUP(tbl_Invoices[[#This Row],[Customer_ID]], tbl_Customers[Customer_ID], tbl_Customers[Cohort_Month])</f>
        <v>45046</v>
      </c>
      <c r="L850" s="1" t="str">
        <f ca="1">_xlfn.XLOOKUP(tbl_Invoices[[#This Row],[Customer_ID]], tbl_Customers[Customer_ID], tbl_Customers[Age_Group])</f>
        <v>35–44</v>
      </c>
      <c r="M850" s="1" t="str">
        <f>_xlfn.XLOOKUP(tbl_Invoices[[#This Row],[Customer_ID]], tbl_Customers[Customer_ID], tbl_Customers[Region])</f>
        <v>East</v>
      </c>
      <c r="N850" s="1" t="str" cm="1">
        <f t="array" ref="N850">_xlfn.IFS(
   _xlfn.SINGLE(tbl_Invoices[Plan_ID])="P1","Basic",
   _xlfn.SINGLE(tbl_Invoices[Plan_ID])="P2","Standard",
   _xlfn.SINGLE(tbl_Invoices[Plan_ID])="P3","Premium"
)</f>
        <v>Basic</v>
      </c>
      <c r="O850" s="2">
        <f>IF(tbl_Invoices[[#This Row],[Revenue_Type]]="Churned",0,1)</f>
        <v>0</v>
      </c>
    </row>
    <row r="851" spans="1:15" x14ac:dyDescent="0.25">
      <c r="A851" t="s">
        <v>10372</v>
      </c>
      <c r="B851" t="s">
        <v>1796</v>
      </c>
      <c r="C851" t="s">
        <v>3948</v>
      </c>
      <c r="D851" s="1">
        <v>44321</v>
      </c>
      <c r="E851">
        <v>12</v>
      </c>
      <c r="F851" t="b">
        <v>1</v>
      </c>
      <c r="G851" t="s">
        <v>4547</v>
      </c>
      <c r="H851" t="s">
        <v>2027</v>
      </c>
      <c r="I851" s="1">
        <f>DATE(YEAR(tbl_Invoices[[#This Row],[Invoice_Date]]), MONTH(tbl_Invoices[[#This Row],[Invoice_Date]]), DAY(tbl_Invoices[[#This Row],[Invoice_Date]]))</f>
        <v>44321</v>
      </c>
      <c r="J851">
        <f>YEAR(tbl_Invoices[[#This Row],[Invoice_Date]])</f>
        <v>2021</v>
      </c>
      <c r="K851" s="1">
        <f>_xlfn.XLOOKUP(tbl_Invoices[[#This Row],[Customer_ID]], tbl_Customers[Customer_ID], tbl_Customers[Cohort_Month])</f>
        <v>44865</v>
      </c>
      <c r="L851" s="1" t="str">
        <f ca="1">_xlfn.XLOOKUP(tbl_Invoices[[#This Row],[Customer_ID]], tbl_Customers[Customer_ID], tbl_Customers[Age_Group])</f>
        <v>25–34</v>
      </c>
      <c r="M851" s="1" t="str">
        <f>_xlfn.XLOOKUP(tbl_Invoices[[#This Row],[Customer_ID]], tbl_Customers[Customer_ID], tbl_Customers[Region])</f>
        <v>East</v>
      </c>
      <c r="N851" s="1" t="str" cm="1">
        <f t="array" ref="N851">_xlfn.IFS(
   _xlfn.SINGLE(tbl_Invoices[Plan_ID])="P1","Basic",
   _xlfn.SINGLE(tbl_Invoices[Plan_ID])="P2","Standard",
   _xlfn.SINGLE(tbl_Invoices[Plan_ID])="P3","Premium"
)</f>
        <v>Basic</v>
      </c>
      <c r="O851" s="2">
        <f>IF(tbl_Invoices[[#This Row],[Revenue_Type]]="Churned",0,1)</f>
        <v>1</v>
      </c>
    </row>
    <row r="852" spans="1:15" x14ac:dyDescent="0.25">
      <c r="A852" t="s">
        <v>9798</v>
      </c>
      <c r="B852" t="s">
        <v>1865</v>
      </c>
      <c r="C852" t="s">
        <v>3776</v>
      </c>
      <c r="D852" s="1">
        <v>44321</v>
      </c>
      <c r="E852">
        <v>55</v>
      </c>
      <c r="F852" t="b">
        <v>1</v>
      </c>
      <c r="G852" t="s">
        <v>4540</v>
      </c>
      <c r="H852" t="s">
        <v>2031</v>
      </c>
      <c r="I852" s="1">
        <f>DATE(YEAR(tbl_Invoices[[#This Row],[Invoice_Date]]), MONTH(tbl_Invoices[[#This Row],[Invoice_Date]]), DAY(tbl_Invoices[[#This Row],[Invoice_Date]]))</f>
        <v>44321</v>
      </c>
      <c r="J852">
        <f>YEAR(tbl_Invoices[[#This Row],[Invoice_Date]])</f>
        <v>2021</v>
      </c>
      <c r="K852" s="1">
        <f>_xlfn.XLOOKUP(tbl_Invoices[[#This Row],[Customer_ID]], tbl_Customers[Customer_ID], tbl_Customers[Cohort_Month])</f>
        <v>44255</v>
      </c>
      <c r="L852" s="1" t="str">
        <f ca="1">_xlfn.XLOOKUP(tbl_Invoices[[#This Row],[Customer_ID]], tbl_Customers[Customer_ID], tbl_Customers[Age_Group])</f>
        <v>45–54</v>
      </c>
      <c r="M852" s="1" t="str">
        <f>_xlfn.XLOOKUP(tbl_Invoices[[#This Row],[Customer_ID]], tbl_Customers[Customer_ID], tbl_Customers[Region])</f>
        <v>West</v>
      </c>
      <c r="N852" s="1" t="str" cm="1">
        <f t="array" ref="N852">_xlfn.IFS(
   _xlfn.SINGLE(tbl_Invoices[Plan_ID])="P1","Basic",
   _xlfn.SINGLE(tbl_Invoices[Plan_ID])="P2","Standard",
   _xlfn.SINGLE(tbl_Invoices[Plan_ID])="P3","Premium"
)</f>
        <v>Premium</v>
      </c>
      <c r="O852" s="2">
        <f>IF(tbl_Invoices[[#This Row],[Revenue_Type]]="Churned",0,1)</f>
        <v>1</v>
      </c>
    </row>
    <row r="853" spans="1:15" x14ac:dyDescent="0.25">
      <c r="A853" t="s">
        <v>10185</v>
      </c>
      <c r="B853" t="s">
        <v>185</v>
      </c>
      <c r="C853" t="s">
        <v>4211</v>
      </c>
      <c r="D853" s="1">
        <v>44322</v>
      </c>
      <c r="E853">
        <v>12</v>
      </c>
      <c r="F853" t="b">
        <v>1</v>
      </c>
      <c r="G853" t="s">
        <v>4540</v>
      </c>
      <c r="H853" t="s">
        <v>2027</v>
      </c>
      <c r="I853" s="1">
        <f>DATE(YEAR(tbl_Invoices[[#This Row],[Invoice_Date]]), MONTH(tbl_Invoices[[#This Row],[Invoice_Date]]), DAY(tbl_Invoices[[#This Row],[Invoice_Date]]))</f>
        <v>44322</v>
      </c>
      <c r="J853">
        <f>YEAR(tbl_Invoices[[#This Row],[Invoice_Date]])</f>
        <v>2021</v>
      </c>
      <c r="K853" s="1">
        <f>_xlfn.XLOOKUP(tbl_Invoices[[#This Row],[Customer_ID]], tbl_Customers[Customer_ID], tbl_Customers[Cohort_Month])</f>
        <v>44865</v>
      </c>
      <c r="L853" s="1" t="str">
        <f ca="1">_xlfn.XLOOKUP(tbl_Invoices[[#This Row],[Customer_ID]], tbl_Customers[Customer_ID], tbl_Customers[Age_Group])</f>
        <v>35–44</v>
      </c>
      <c r="M853" s="1" t="str">
        <f>_xlfn.XLOOKUP(tbl_Invoices[[#This Row],[Customer_ID]], tbl_Customers[Customer_ID], tbl_Customers[Region])</f>
        <v>South</v>
      </c>
      <c r="N853" s="1" t="str" cm="1">
        <f t="array" ref="N853">_xlfn.IFS(
   _xlfn.SINGLE(tbl_Invoices[Plan_ID])="P1","Basic",
   _xlfn.SINGLE(tbl_Invoices[Plan_ID])="P2","Standard",
   _xlfn.SINGLE(tbl_Invoices[Plan_ID])="P3","Premium"
)</f>
        <v>Basic</v>
      </c>
      <c r="O853" s="2">
        <f>IF(tbl_Invoices[[#This Row],[Revenue_Type]]="Churned",0,1)</f>
        <v>1</v>
      </c>
    </row>
    <row r="854" spans="1:15" x14ac:dyDescent="0.25">
      <c r="A854" t="s">
        <v>5819</v>
      </c>
      <c r="B854" t="s">
        <v>414</v>
      </c>
      <c r="C854" t="s">
        <v>2115</v>
      </c>
      <c r="D854" s="1">
        <v>44322</v>
      </c>
      <c r="E854">
        <v>25</v>
      </c>
      <c r="F854" t="b">
        <v>1</v>
      </c>
      <c r="G854" t="s">
        <v>4549</v>
      </c>
      <c r="H854" t="s">
        <v>2034</v>
      </c>
      <c r="I854" s="1">
        <f>DATE(YEAR(tbl_Invoices[[#This Row],[Invoice_Date]]), MONTH(tbl_Invoices[[#This Row],[Invoice_Date]]), DAY(tbl_Invoices[[#This Row],[Invoice_Date]]))</f>
        <v>44322</v>
      </c>
      <c r="J854">
        <f>YEAR(tbl_Invoices[[#This Row],[Invoice_Date]])</f>
        <v>2021</v>
      </c>
      <c r="K854" s="1">
        <f>_xlfn.XLOOKUP(tbl_Invoices[[#This Row],[Customer_ID]], tbl_Customers[Customer_ID], tbl_Customers[Cohort_Month])</f>
        <v>44773</v>
      </c>
      <c r="L854" s="1" t="str">
        <f ca="1">_xlfn.XLOOKUP(tbl_Invoices[[#This Row],[Customer_ID]], tbl_Customers[Customer_ID], tbl_Customers[Age_Group])</f>
        <v>25–34</v>
      </c>
      <c r="M854" s="1" t="str">
        <f>_xlfn.XLOOKUP(tbl_Invoices[[#This Row],[Customer_ID]], tbl_Customers[Customer_ID], tbl_Customers[Region])</f>
        <v>International</v>
      </c>
      <c r="N854" s="1" t="str" cm="1">
        <f t="array" ref="N854">_xlfn.IFS(
   _xlfn.SINGLE(tbl_Invoices[Plan_ID])="P1","Basic",
   _xlfn.SINGLE(tbl_Invoices[Plan_ID])="P2","Standard",
   _xlfn.SINGLE(tbl_Invoices[Plan_ID])="P3","Premium"
)</f>
        <v>Standard</v>
      </c>
      <c r="O854" s="2">
        <f>IF(tbl_Invoices[[#This Row],[Revenue_Type]]="Churned",0,1)</f>
        <v>1</v>
      </c>
    </row>
    <row r="855" spans="1:15" x14ac:dyDescent="0.25">
      <c r="A855" t="s">
        <v>5277</v>
      </c>
      <c r="B855" t="s">
        <v>510</v>
      </c>
      <c r="C855" t="s">
        <v>4077</v>
      </c>
      <c r="D855" s="1">
        <v>44322</v>
      </c>
      <c r="E855">
        <v>25</v>
      </c>
      <c r="F855" t="b">
        <v>1</v>
      </c>
      <c r="G855" t="s">
        <v>4545</v>
      </c>
      <c r="H855" t="s">
        <v>2034</v>
      </c>
      <c r="I855" s="1">
        <f>DATE(YEAR(tbl_Invoices[[#This Row],[Invoice_Date]]), MONTH(tbl_Invoices[[#This Row],[Invoice_Date]]), DAY(tbl_Invoices[[#This Row],[Invoice_Date]]))</f>
        <v>44322</v>
      </c>
      <c r="J855">
        <f>YEAR(tbl_Invoices[[#This Row],[Invoice_Date]])</f>
        <v>2021</v>
      </c>
      <c r="K855" s="1">
        <f>_xlfn.XLOOKUP(tbl_Invoices[[#This Row],[Customer_ID]], tbl_Customers[Customer_ID], tbl_Customers[Cohort_Month])</f>
        <v>44500</v>
      </c>
      <c r="L855" s="1" t="str">
        <f ca="1">_xlfn.XLOOKUP(tbl_Invoices[[#This Row],[Customer_ID]], tbl_Customers[Customer_ID], tbl_Customers[Age_Group])</f>
        <v>35–44</v>
      </c>
      <c r="M855" s="1" t="str">
        <f>_xlfn.XLOOKUP(tbl_Invoices[[#This Row],[Customer_ID]], tbl_Customers[Customer_ID], tbl_Customers[Region])</f>
        <v>South</v>
      </c>
      <c r="N855" s="1" t="str" cm="1">
        <f t="array" ref="N855">_xlfn.IFS(
   _xlfn.SINGLE(tbl_Invoices[Plan_ID])="P1","Basic",
   _xlfn.SINGLE(tbl_Invoices[Plan_ID])="P2","Standard",
   _xlfn.SINGLE(tbl_Invoices[Plan_ID])="P3","Premium"
)</f>
        <v>Standard</v>
      </c>
      <c r="O855" s="2">
        <f>IF(tbl_Invoices[[#This Row],[Revenue_Type]]="Churned",0,1)</f>
        <v>0</v>
      </c>
    </row>
    <row r="856" spans="1:15" x14ac:dyDescent="0.25">
      <c r="A856" t="s">
        <v>9693</v>
      </c>
      <c r="B856" t="s">
        <v>788</v>
      </c>
      <c r="C856" t="s">
        <v>2289</v>
      </c>
      <c r="D856" s="1">
        <v>44322</v>
      </c>
      <c r="E856">
        <v>12</v>
      </c>
      <c r="F856" t="b">
        <v>1</v>
      </c>
      <c r="G856" t="s">
        <v>4538</v>
      </c>
      <c r="H856" t="s">
        <v>2027</v>
      </c>
      <c r="I856" s="1">
        <f>DATE(YEAR(tbl_Invoices[[#This Row],[Invoice_Date]]), MONTH(tbl_Invoices[[#This Row],[Invoice_Date]]), DAY(tbl_Invoices[[#This Row],[Invoice_Date]]))</f>
        <v>44322</v>
      </c>
      <c r="J856">
        <f>YEAR(tbl_Invoices[[#This Row],[Invoice_Date]])</f>
        <v>2021</v>
      </c>
      <c r="K856" s="1">
        <f>_xlfn.XLOOKUP(tbl_Invoices[[#This Row],[Customer_ID]], tbl_Customers[Customer_ID], tbl_Customers[Cohort_Month])</f>
        <v>44347</v>
      </c>
      <c r="L856" s="1" t="str">
        <f ca="1">_xlfn.XLOOKUP(tbl_Invoices[[#This Row],[Customer_ID]], tbl_Customers[Customer_ID], tbl_Customers[Age_Group])</f>
        <v>45–54</v>
      </c>
      <c r="M856" s="1" t="str">
        <f>_xlfn.XLOOKUP(tbl_Invoices[[#This Row],[Customer_ID]], tbl_Customers[Customer_ID], tbl_Customers[Region])</f>
        <v>Midwest</v>
      </c>
      <c r="N856" s="1" t="str" cm="1">
        <f t="array" ref="N856">_xlfn.IFS(
   _xlfn.SINGLE(tbl_Invoices[Plan_ID])="P1","Basic",
   _xlfn.SINGLE(tbl_Invoices[Plan_ID])="P2","Standard",
   _xlfn.SINGLE(tbl_Invoices[Plan_ID])="P3","Premium"
)</f>
        <v>Basic</v>
      </c>
      <c r="O856" s="2">
        <f>IF(tbl_Invoices[[#This Row],[Revenue_Type]]="Churned",0,1)</f>
        <v>1</v>
      </c>
    </row>
    <row r="857" spans="1:15" x14ac:dyDescent="0.25">
      <c r="A857" t="s">
        <v>9526</v>
      </c>
      <c r="B857" t="s">
        <v>810</v>
      </c>
      <c r="C857" t="s">
        <v>4343</v>
      </c>
      <c r="D857" s="1">
        <v>44322</v>
      </c>
      <c r="E857">
        <v>55</v>
      </c>
      <c r="F857" t="b">
        <v>1</v>
      </c>
      <c r="G857" t="s">
        <v>4545</v>
      </c>
      <c r="H857" t="s">
        <v>2031</v>
      </c>
      <c r="I857" s="1">
        <f>DATE(YEAR(tbl_Invoices[[#This Row],[Invoice_Date]]), MONTH(tbl_Invoices[[#This Row],[Invoice_Date]]), DAY(tbl_Invoices[[#This Row],[Invoice_Date]]))</f>
        <v>44322</v>
      </c>
      <c r="J857">
        <f>YEAR(tbl_Invoices[[#This Row],[Invoice_Date]])</f>
        <v>2021</v>
      </c>
      <c r="K857" s="1">
        <f>_xlfn.XLOOKUP(tbl_Invoices[[#This Row],[Customer_ID]], tbl_Customers[Customer_ID], tbl_Customers[Cohort_Month])</f>
        <v>44681</v>
      </c>
      <c r="L857" s="1" t="str">
        <f ca="1">_xlfn.XLOOKUP(tbl_Invoices[[#This Row],[Customer_ID]], tbl_Customers[Customer_ID], tbl_Customers[Age_Group])</f>
        <v>45–54</v>
      </c>
      <c r="M857" s="1" t="str">
        <f>_xlfn.XLOOKUP(tbl_Invoices[[#This Row],[Customer_ID]], tbl_Customers[Customer_ID], tbl_Customers[Region])</f>
        <v>International</v>
      </c>
      <c r="N857" s="1" t="str" cm="1">
        <f t="array" ref="N857">_xlfn.IFS(
   _xlfn.SINGLE(tbl_Invoices[Plan_ID])="P1","Basic",
   _xlfn.SINGLE(tbl_Invoices[Plan_ID])="P2","Standard",
   _xlfn.SINGLE(tbl_Invoices[Plan_ID])="P3","Premium"
)</f>
        <v>Premium</v>
      </c>
      <c r="O857" s="2">
        <f>IF(tbl_Invoices[[#This Row],[Revenue_Type]]="Churned",0,1)</f>
        <v>0</v>
      </c>
    </row>
    <row r="858" spans="1:15" x14ac:dyDescent="0.25">
      <c r="A858" t="s">
        <v>7323</v>
      </c>
      <c r="B858" t="s">
        <v>898</v>
      </c>
      <c r="C858" t="s">
        <v>4409</v>
      </c>
      <c r="D858" s="1">
        <v>44322</v>
      </c>
      <c r="E858">
        <v>12</v>
      </c>
      <c r="F858" t="b">
        <v>1</v>
      </c>
      <c r="G858" t="s">
        <v>4549</v>
      </c>
      <c r="H858" t="s">
        <v>2027</v>
      </c>
      <c r="I858" s="1">
        <f>DATE(YEAR(tbl_Invoices[[#This Row],[Invoice_Date]]), MONTH(tbl_Invoices[[#This Row],[Invoice_Date]]), DAY(tbl_Invoices[[#This Row],[Invoice_Date]]))</f>
        <v>44322</v>
      </c>
      <c r="J858">
        <f>YEAR(tbl_Invoices[[#This Row],[Invoice_Date]])</f>
        <v>2021</v>
      </c>
      <c r="K858" s="1">
        <f>_xlfn.XLOOKUP(tbl_Invoices[[#This Row],[Customer_ID]], tbl_Customers[Customer_ID], tbl_Customers[Cohort_Month])</f>
        <v>44620</v>
      </c>
      <c r="L858" s="1" t="str">
        <f ca="1">_xlfn.XLOOKUP(tbl_Invoices[[#This Row],[Customer_ID]], tbl_Customers[Customer_ID], tbl_Customers[Age_Group])</f>
        <v>25–34</v>
      </c>
      <c r="M858" s="1" t="str">
        <f>_xlfn.XLOOKUP(tbl_Invoices[[#This Row],[Customer_ID]], tbl_Customers[Customer_ID], tbl_Customers[Region])</f>
        <v>East</v>
      </c>
      <c r="N858" s="1" t="str" cm="1">
        <f t="array" ref="N858">_xlfn.IFS(
   _xlfn.SINGLE(tbl_Invoices[Plan_ID])="P1","Basic",
   _xlfn.SINGLE(tbl_Invoices[Plan_ID])="P2","Standard",
   _xlfn.SINGLE(tbl_Invoices[Plan_ID])="P3","Premium"
)</f>
        <v>Basic</v>
      </c>
      <c r="O858" s="2">
        <f>IF(tbl_Invoices[[#This Row],[Revenue_Type]]="Churned",0,1)</f>
        <v>1</v>
      </c>
    </row>
    <row r="859" spans="1:15" x14ac:dyDescent="0.25">
      <c r="A859" t="s">
        <v>9860</v>
      </c>
      <c r="B859" t="s">
        <v>1794</v>
      </c>
      <c r="C859" t="s">
        <v>3571</v>
      </c>
      <c r="D859" s="1">
        <v>44322</v>
      </c>
      <c r="E859">
        <v>12</v>
      </c>
      <c r="F859" t="b">
        <v>1</v>
      </c>
      <c r="G859" t="s">
        <v>4538</v>
      </c>
      <c r="H859" t="s">
        <v>2027</v>
      </c>
      <c r="I859" s="1">
        <f>DATE(YEAR(tbl_Invoices[[#This Row],[Invoice_Date]]), MONTH(tbl_Invoices[[#This Row],[Invoice_Date]]), DAY(tbl_Invoices[[#This Row],[Invoice_Date]]))</f>
        <v>44322</v>
      </c>
      <c r="J859">
        <f>YEAR(tbl_Invoices[[#This Row],[Invoice_Date]])</f>
        <v>2021</v>
      </c>
      <c r="K859" s="1">
        <f>_xlfn.XLOOKUP(tbl_Invoices[[#This Row],[Customer_ID]], tbl_Customers[Customer_ID], tbl_Customers[Cohort_Month])</f>
        <v>44439</v>
      </c>
      <c r="L859" s="1" t="str">
        <f ca="1">_xlfn.XLOOKUP(tbl_Invoices[[#This Row],[Customer_ID]], tbl_Customers[Customer_ID], tbl_Customers[Age_Group])</f>
        <v>25–34</v>
      </c>
      <c r="M859" s="1" t="str">
        <f>_xlfn.XLOOKUP(tbl_Invoices[[#This Row],[Customer_ID]], tbl_Customers[Customer_ID], tbl_Customers[Region])</f>
        <v>West</v>
      </c>
      <c r="N859" s="1" t="str" cm="1">
        <f t="array" ref="N859">_xlfn.IFS(
   _xlfn.SINGLE(tbl_Invoices[Plan_ID])="P1","Basic",
   _xlfn.SINGLE(tbl_Invoices[Plan_ID])="P2","Standard",
   _xlfn.SINGLE(tbl_Invoices[Plan_ID])="P3","Premium"
)</f>
        <v>Basic</v>
      </c>
      <c r="O859" s="2">
        <f>IF(tbl_Invoices[[#This Row],[Revenue_Type]]="Churned",0,1)</f>
        <v>1</v>
      </c>
    </row>
    <row r="860" spans="1:15" x14ac:dyDescent="0.25">
      <c r="A860" t="s">
        <v>5576</v>
      </c>
      <c r="B860" t="s">
        <v>1835</v>
      </c>
      <c r="C860" t="s">
        <v>3807</v>
      </c>
      <c r="D860" s="1">
        <v>44322</v>
      </c>
      <c r="E860">
        <v>12</v>
      </c>
      <c r="F860" t="b">
        <v>1</v>
      </c>
      <c r="G860" t="s">
        <v>4549</v>
      </c>
      <c r="H860" t="s">
        <v>2027</v>
      </c>
      <c r="I860" s="1">
        <f>DATE(YEAR(tbl_Invoices[[#This Row],[Invoice_Date]]), MONTH(tbl_Invoices[[#This Row],[Invoice_Date]]), DAY(tbl_Invoices[[#This Row],[Invoice_Date]]))</f>
        <v>44322</v>
      </c>
      <c r="J860">
        <f>YEAR(tbl_Invoices[[#This Row],[Invoice_Date]])</f>
        <v>2021</v>
      </c>
      <c r="K860" s="1">
        <f>_xlfn.XLOOKUP(tbl_Invoices[[#This Row],[Customer_ID]], tbl_Customers[Customer_ID], tbl_Customers[Cohort_Month])</f>
        <v>44347</v>
      </c>
      <c r="L860" s="1" t="str">
        <f ca="1">_xlfn.XLOOKUP(tbl_Invoices[[#This Row],[Customer_ID]], tbl_Customers[Customer_ID], tbl_Customers[Age_Group])</f>
        <v>35–44</v>
      </c>
      <c r="M860" s="1" t="str">
        <f>_xlfn.XLOOKUP(tbl_Invoices[[#This Row],[Customer_ID]], tbl_Customers[Customer_ID], tbl_Customers[Region])</f>
        <v>West</v>
      </c>
      <c r="N860" s="1" t="str" cm="1">
        <f t="array" ref="N860">_xlfn.IFS(
   _xlfn.SINGLE(tbl_Invoices[Plan_ID])="P1","Basic",
   _xlfn.SINGLE(tbl_Invoices[Plan_ID])="P2","Standard",
   _xlfn.SINGLE(tbl_Invoices[Plan_ID])="P3","Premium"
)</f>
        <v>Basic</v>
      </c>
      <c r="O860" s="2">
        <f>IF(tbl_Invoices[[#This Row],[Revenue_Type]]="Churned",0,1)</f>
        <v>1</v>
      </c>
    </row>
    <row r="861" spans="1:15" x14ac:dyDescent="0.25">
      <c r="A861" t="s">
        <v>7758</v>
      </c>
      <c r="B861" t="s">
        <v>1884</v>
      </c>
      <c r="C861" t="s">
        <v>3930</v>
      </c>
      <c r="D861" s="1">
        <v>44322</v>
      </c>
      <c r="E861">
        <v>55</v>
      </c>
      <c r="F861" t="b">
        <v>1</v>
      </c>
      <c r="G861" t="s">
        <v>4545</v>
      </c>
      <c r="H861" t="s">
        <v>2031</v>
      </c>
      <c r="I861" s="1">
        <f>DATE(YEAR(tbl_Invoices[[#This Row],[Invoice_Date]]), MONTH(tbl_Invoices[[#This Row],[Invoice_Date]]), DAY(tbl_Invoices[[#This Row],[Invoice_Date]]))</f>
        <v>44322</v>
      </c>
      <c r="J861">
        <f>YEAR(tbl_Invoices[[#This Row],[Invoice_Date]])</f>
        <v>2021</v>
      </c>
      <c r="K861" s="1">
        <f>_xlfn.XLOOKUP(tbl_Invoices[[#This Row],[Customer_ID]], tbl_Customers[Customer_ID], tbl_Customers[Cohort_Month])</f>
        <v>44651</v>
      </c>
      <c r="L861" s="1" t="str">
        <f ca="1">_xlfn.XLOOKUP(tbl_Invoices[[#This Row],[Customer_ID]], tbl_Customers[Customer_ID], tbl_Customers[Age_Group])</f>
        <v>55+</v>
      </c>
      <c r="M861" s="1" t="str">
        <f>_xlfn.XLOOKUP(tbl_Invoices[[#This Row],[Customer_ID]], tbl_Customers[Customer_ID], tbl_Customers[Region])</f>
        <v>East</v>
      </c>
      <c r="N861" s="1" t="str" cm="1">
        <f t="array" ref="N861">_xlfn.IFS(
   _xlfn.SINGLE(tbl_Invoices[Plan_ID])="P1","Basic",
   _xlfn.SINGLE(tbl_Invoices[Plan_ID])="P2","Standard",
   _xlfn.SINGLE(tbl_Invoices[Plan_ID])="P3","Premium"
)</f>
        <v>Premium</v>
      </c>
      <c r="O861" s="2">
        <f>IF(tbl_Invoices[[#This Row],[Revenue_Type]]="Churned",0,1)</f>
        <v>0</v>
      </c>
    </row>
    <row r="862" spans="1:15" x14ac:dyDescent="0.25">
      <c r="A862" t="s">
        <v>5435</v>
      </c>
      <c r="B862" t="s">
        <v>124</v>
      </c>
      <c r="C862" t="s">
        <v>3590</v>
      </c>
      <c r="D862" s="1">
        <v>44323</v>
      </c>
      <c r="E862">
        <v>12</v>
      </c>
      <c r="F862" t="b">
        <v>1</v>
      </c>
      <c r="G862" t="s">
        <v>4549</v>
      </c>
      <c r="H862" t="s">
        <v>2027</v>
      </c>
      <c r="I862" s="1">
        <f>DATE(YEAR(tbl_Invoices[[#This Row],[Invoice_Date]]), MONTH(tbl_Invoices[[#This Row],[Invoice_Date]]), DAY(tbl_Invoices[[#This Row],[Invoice_Date]]))</f>
        <v>44323</v>
      </c>
      <c r="J862">
        <f>YEAR(tbl_Invoices[[#This Row],[Invoice_Date]])</f>
        <v>2021</v>
      </c>
      <c r="K862" s="1">
        <f>_xlfn.XLOOKUP(tbl_Invoices[[#This Row],[Customer_ID]], tbl_Customers[Customer_ID], tbl_Customers[Cohort_Month])</f>
        <v>44377</v>
      </c>
      <c r="L862" s="1" t="str">
        <f ca="1">_xlfn.XLOOKUP(tbl_Invoices[[#This Row],[Customer_ID]], tbl_Customers[Customer_ID], tbl_Customers[Age_Group])</f>
        <v>35–44</v>
      </c>
      <c r="M862" s="1" t="str">
        <f>_xlfn.XLOOKUP(tbl_Invoices[[#This Row],[Customer_ID]], tbl_Customers[Customer_ID], tbl_Customers[Region])</f>
        <v>International</v>
      </c>
      <c r="N862" s="1" t="str" cm="1">
        <f t="array" ref="N862">_xlfn.IFS(
   _xlfn.SINGLE(tbl_Invoices[Plan_ID])="P1","Basic",
   _xlfn.SINGLE(tbl_Invoices[Plan_ID])="P2","Standard",
   _xlfn.SINGLE(tbl_Invoices[Plan_ID])="P3","Premium"
)</f>
        <v>Basic</v>
      </c>
      <c r="O862" s="2">
        <f>IF(tbl_Invoices[[#This Row],[Revenue_Type]]="Churned",0,1)</f>
        <v>1</v>
      </c>
    </row>
    <row r="863" spans="1:15" x14ac:dyDescent="0.25">
      <c r="A863" t="s">
        <v>7426</v>
      </c>
      <c r="B863" t="s">
        <v>131</v>
      </c>
      <c r="C863" t="s">
        <v>2914</v>
      </c>
      <c r="D863" s="1">
        <v>44323</v>
      </c>
      <c r="E863">
        <v>12</v>
      </c>
      <c r="F863" t="b">
        <v>1</v>
      </c>
      <c r="G863" t="s">
        <v>4547</v>
      </c>
      <c r="H863" t="s">
        <v>2027</v>
      </c>
      <c r="I863" s="1">
        <f>DATE(YEAR(tbl_Invoices[[#This Row],[Invoice_Date]]), MONTH(tbl_Invoices[[#This Row],[Invoice_Date]]), DAY(tbl_Invoices[[#This Row],[Invoice_Date]]))</f>
        <v>44323</v>
      </c>
      <c r="J863">
        <f>YEAR(tbl_Invoices[[#This Row],[Invoice_Date]])</f>
        <v>2021</v>
      </c>
      <c r="K863" s="1">
        <f>_xlfn.XLOOKUP(tbl_Invoices[[#This Row],[Customer_ID]], tbl_Customers[Customer_ID], tbl_Customers[Cohort_Month])</f>
        <v>44500</v>
      </c>
      <c r="L863" s="1" t="str">
        <f ca="1">_xlfn.XLOOKUP(tbl_Invoices[[#This Row],[Customer_ID]], tbl_Customers[Customer_ID], tbl_Customers[Age_Group])</f>
        <v>55+</v>
      </c>
      <c r="M863" s="1" t="str">
        <f>_xlfn.XLOOKUP(tbl_Invoices[[#This Row],[Customer_ID]], tbl_Customers[Customer_ID], tbl_Customers[Region])</f>
        <v>Midwest</v>
      </c>
      <c r="N863" s="1" t="str" cm="1">
        <f t="array" ref="N863">_xlfn.IFS(
   _xlfn.SINGLE(tbl_Invoices[Plan_ID])="P1","Basic",
   _xlfn.SINGLE(tbl_Invoices[Plan_ID])="P2","Standard",
   _xlfn.SINGLE(tbl_Invoices[Plan_ID])="P3","Premium"
)</f>
        <v>Basic</v>
      </c>
      <c r="O863" s="2">
        <f>IF(tbl_Invoices[[#This Row],[Revenue_Type]]="Churned",0,1)</f>
        <v>1</v>
      </c>
    </row>
    <row r="864" spans="1:15" x14ac:dyDescent="0.25">
      <c r="A864" t="s">
        <v>7532</v>
      </c>
      <c r="B864" t="s">
        <v>641</v>
      </c>
      <c r="C864" t="s">
        <v>3853</v>
      </c>
      <c r="D864" s="1">
        <v>44323</v>
      </c>
      <c r="E864">
        <v>12</v>
      </c>
      <c r="F864" t="b">
        <v>1</v>
      </c>
      <c r="G864" t="s">
        <v>4545</v>
      </c>
      <c r="H864" t="s">
        <v>2027</v>
      </c>
      <c r="I864" s="1">
        <f>DATE(YEAR(tbl_Invoices[[#This Row],[Invoice_Date]]), MONTH(tbl_Invoices[[#This Row],[Invoice_Date]]), DAY(tbl_Invoices[[#This Row],[Invoice_Date]]))</f>
        <v>44323</v>
      </c>
      <c r="J864">
        <f>YEAR(tbl_Invoices[[#This Row],[Invoice_Date]])</f>
        <v>2021</v>
      </c>
      <c r="K864" s="1">
        <f>_xlfn.XLOOKUP(tbl_Invoices[[#This Row],[Customer_ID]], tbl_Customers[Customer_ID], tbl_Customers[Cohort_Month])</f>
        <v>44408</v>
      </c>
      <c r="L864" s="1" t="str">
        <f ca="1">_xlfn.XLOOKUP(tbl_Invoices[[#This Row],[Customer_ID]], tbl_Customers[Customer_ID], tbl_Customers[Age_Group])</f>
        <v>25–34</v>
      </c>
      <c r="M864" s="1" t="str">
        <f>_xlfn.XLOOKUP(tbl_Invoices[[#This Row],[Customer_ID]], tbl_Customers[Customer_ID], tbl_Customers[Region])</f>
        <v>West</v>
      </c>
      <c r="N864" s="1" t="str" cm="1">
        <f t="array" ref="N864">_xlfn.IFS(
   _xlfn.SINGLE(tbl_Invoices[Plan_ID])="P1","Basic",
   _xlfn.SINGLE(tbl_Invoices[Plan_ID])="P2","Standard",
   _xlfn.SINGLE(tbl_Invoices[Plan_ID])="P3","Premium"
)</f>
        <v>Basic</v>
      </c>
      <c r="O864" s="2">
        <f>IF(tbl_Invoices[[#This Row],[Revenue_Type]]="Churned",0,1)</f>
        <v>0</v>
      </c>
    </row>
    <row r="865" spans="1:15" x14ac:dyDescent="0.25">
      <c r="A865" t="s">
        <v>10221</v>
      </c>
      <c r="B865" t="s">
        <v>719</v>
      </c>
      <c r="C865" t="s">
        <v>2663</v>
      </c>
      <c r="D865" s="1">
        <v>44323</v>
      </c>
      <c r="E865">
        <v>12</v>
      </c>
      <c r="F865" t="b">
        <v>1</v>
      </c>
      <c r="G865" t="s">
        <v>4549</v>
      </c>
      <c r="H865" t="s">
        <v>2027</v>
      </c>
      <c r="I865" s="1">
        <f>DATE(YEAR(tbl_Invoices[[#This Row],[Invoice_Date]]), MONTH(tbl_Invoices[[#This Row],[Invoice_Date]]), DAY(tbl_Invoices[[#This Row],[Invoice_Date]]))</f>
        <v>44323</v>
      </c>
      <c r="J865">
        <f>YEAR(tbl_Invoices[[#This Row],[Invoice_Date]])</f>
        <v>2021</v>
      </c>
      <c r="K865" s="1">
        <f>_xlfn.XLOOKUP(tbl_Invoices[[#This Row],[Customer_ID]], tbl_Customers[Customer_ID], tbl_Customers[Cohort_Month])</f>
        <v>44651</v>
      </c>
      <c r="L865" s="1" t="str">
        <f ca="1">_xlfn.XLOOKUP(tbl_Invoices[[#This Row],[Customer_ID]], tbl_Customers[Customer_ID], tbl_Customers[Age_Group])</f>
        <v>35–44</v>
      </c>
      <c r="M865" s="1" t="str">
        <f>_xlfn.XLOOKUP(tbl_Invoices[[#This Row],[Customer_ID]], tbl_Customers[Customer_ID], tbl_Customers[Region])</f>
        <v>West</v>
      </c>
      <c r="N865" s="1" t="str" cm="1">
        <f t="array" ref="N865">_xlfn.IFS(
   _xlfn.SINGLE(tbl_Invoices[Plan_ID])="P1","Basic",
   _xlfn.SINGLE(tbl_Invoices[Plan_ID])="P2","Standard",
   _xlfn.SINGLE(tbl_Invoices[Plan_ID])="P3","Premium"
)</f>
        <v>Basic</v>
      </c>
      <c r="O865" s="2">
        <f>IF(tbl_Invoices[[#This Row],[Revenue_Type]]="Churned",0,1)</f>
        <v>1</v>
      </c>
    </row>
    <row r="866" spans="1:15" x14ac:dyDescent="0.25">
      <c r="A866" t="s">
        <v>5640</v>
      </c>
      <c r="B866" t="s">
        <v>1018</v>
      </c>
      <c r="C866" t="s">
        <v>2161</v>
      </c>
      <c r="D866" s="1">
        <v>44323</v>
      </c>
      <c r="E866">
        <v>55</v>
      </c>
      <c r="F866" t="b">
        <v>1</v>
      </c>
      <c r="G866" t="s">
        <v>4547</v>
      </c>
      <c r="H866" t="s">
        <v>2031</v>
      </c>
      <c r="I866" s="1">
        <f>DATE(YEAR(tbl_Invoices[[#This Row],[Invoice_Date]]), MONTH(tbl_Invoices[[#This Row],[Invoice_Date]]), DAY(tbl_Invoices[[#This Row],[Invoice_Date]]))</f>
        <v>44323</v>
      </c>
      <c r="J866">
        <f>YEAR(tbl_Invoices[[#This Row],[Invoice_Date]])</f>
        <v>2021</v>
      </c>
      <c r="K866" s="1">
        <f>_xlfn.XLOOKUP(tbl_Invoices[[#This Row],[Customer_ID]], tbl_Customers[Customer_ID], tbl_Customers[Cohort_Month])</f>
        <v>44681</v>
      </c>
      <c r="L866" s="1" t="str">
        <f ca="1">_xlfn.XLOOKUP(tbl_Invoices[[#This Row],[Customer_ID]], tbl_Customers[Customer_ID], tbl_Customers[Age_Group])</f>
        <v>25–34</v>
      </c>
      <c r="M866" s="1" t="str">
        <f>_xlfn.XLOOKUP(tbl_Invoices[[#This Row],[Customer_ID]], tbl_Customers[Customer_ID], tbl_Customers[Region])</f>
        <v>Midwest</v>
      </c>
      <c r="N866" s="1" t="str" cm="1">
        <f t="array" ref="N866">_xlfn.IFS(
   _xlfn.SINGLE(tbl_Invoices[Plan_ID])="P1","Basic",
   _xlfn.SINGLE(tbl_Invoices[Plan_ID])="P2","Standard",
   _xlfn.SINGLE(tbl_Invoices[Plan_ID])="P3","Premium"
)</f>
        <v>Premium</v>
      </c>
      <c r="O866" s="2">
        <f>IF(tbl_Invoices[[#This Row],[Revenue_Type]]="Churned",0,1)</f>
        <v>1</v>
      </c>
    </row>
    <row r="867" spans="1:15" x14ac:dyDescent="0.25">
      <c r="A867" t="s">
        <v>4768</v>
      </c>
      <c r="B867" t="s">
        <v>1049</v>
      </c>
      <c r="C867" t="s">
        <v>2202</v>
      </c>
      <c r="D867" s="1">
        <v>44323</v>
      </c>
      <c r="E867">
        <v>25</v>
      </c>
      <c r="F867" t="b">
        <v>1</v>
      </c>
      <c r="G867" t="s">
        <v>4547</v>
      </c>
      <c r="H867" t="s">
        <v>2034</v>
      </c>
      <c r="I867" s="1">
        <f>DATE(YEAR(tbl_Invoices[[#This Row],[Invoice_Date]]), MONTH(tbl_Invoices[[#This Row],[Invoice_Date]]), DAY(tbl_Invoices[[#This Row],[Invoice_Date]]))</f>
        <v>44323</v>
      </c>
      <c r="J867">
        <f>YEAR(tbl_Invoices[[#This Row],[Invoice_Date]])</f>
        <v>2021</v>
      </c>
      <c r="K867" s="1">
        <f>_xlfn.XLOOKUP(tbl_Invoices[[#This Row],[Customer_ID]], tbl_Customers[Customer_ID], tbl_Customers[Cohort_Month])</f>
        <v>44834</v>
      </c>
      <c r="L867" s="1" t="str">
        <f ca="1">_xlfn.XLOOKUP(tbl_Invoices[[#This Row],[Customer_ID]], tbl_Customers[Customer_ID], tbl_Customers[Age_Group])</f>
        <v>35–44</v>
      </c>
      <c r="M867" s="1" t="str">
        <f>_xlfn.XLOOKUP(tbl_Invoices[[#This Row],[Customer_ID]], tbl_Customers[Customer_ID], tbl_Customers[Region])</f>
        <v>West</v>
      </c>
      <c r="N867" s="1" t="str" cm="1">
        <f t="array" ref="N867">_xlfn.IFS(
   _xlfn.SINGLE(tbl_Invoices[Plan_ID])="P1","Basic",
   _xlfn.SINGLE(tbl_Invoices[Plan_ID])="P2","Standard",
   _xlfn.SINGLE(tbl_Invoices[Plan_ID])="P3","Premium"
)</f>
        <v>Standard</v>
      </c>
      <c r="O867" s="2">
        <f>IF(tbl_Invoices[[#This Row],[Revenue_Type]]="Churned",0,1)</f>
        <v>1</v>
      </c>
    </row>
    <row r="868" spans="1:15" x14ac:dyDescent="0.25">
      <c r="A868" t="s">
        <v>5880</v>
      </c>
      <c r="B868" t="s">
        <v>1257</v>
      </c>
      <c r="C868" t="s">
        <v>3884</v>
      </c>
      <c r="D868" s="1">
        <v>44323</v>
      </c>
      <c r="E868">
        <v>55</v>
      </c>
      <c r="F868" t="b">
        <v>1</v>
      </c>
      <c r="G868" t="s">
        <v>4538</v>
      </c>
      <c r="H868" t="s">
        <v>2031</v>
      </c>
      <c r="I868" s="1">
        <f>DATE(YEAR(tbl_Invoices[[#This Row],[Invoice_Date]]), MONTH(tbl_Invoices[[#This Row],[Invoice_Date]]), DAY(tbl_Invoices[[#This Row],[Invoice_Date]]))</f>
        <v>44323</v>
      </c>
      <c r="J868">
        <f>YEAR(tbl_Invoices[[#This Row],[Invoice_Date]])</f>
        <v>2021</v>
      </c>
      <c r="K868" s="1">
        <f>_xlfn.XLOOKUP(tbl_Invoices[[#This Row],[Customer_ID]], tbl_Customers[Customer_ID], tbl_Customers[Cohort_Month])</f>
        <v>44377</v>
      </c>
      <c r="L868" s="1" t="str">
        <f ca="1">_xlfn.XLOOKUP(tbl_Invoices[[#This Row],[Customer_ID]], tbl_Customers[Customer_ID], tbl_Customers[Age_Group])</f>
        <v>45–54</v>
      </c>
      <c r="M868" s="1" t="str">
        <f>_xlfn.XLOOKUP(tbl_Invoices[[#This Row],[Customer_ID]], tbl_Customers[Customer_ID], tbl_Customers[Region])</f>
        <v>South</v>
      </c>
      <c r="N868" s="1" t="str" cm="1">
        <f t="array" ref="N868">_xlfn.IFS(
   _xlfn.SINGLE(tbl_Invoices[Plan_ID])="P1","Basic",
   _xlfn.SINGLE(tbl_Invoices[Plan_ID])="P2","Standard",
   _xlfn.SINGLE(tbl_Invoices[Plan_ID])="P3","Premium"
)</f>
        <v>Premium</v>
      </c>
      <c r="O868" s="2">
        <f>IF(tbl_Invoices[[#This Row],[Revenue_Type]]="Churned",0,1)</f>
        <v>1</v>
      </c>
    </row>
    <row r="869" spans="1:15" x14ac:dyDescent="0.25">
      <c r="A869" t="s">
        <v>10439</v>
      </c>
      <c r="B869" t="s">
        <v>1366</v>
      </c>
      <c r="C869" t="s">
        <v>3073</v>
      </c>
      <c r="D869" s="1">
        <v>44323</v>
      </c>
      <c r="E869">
        <v>25</v>
      </c>
      <c r="F869" t="b">
        <v>1</v>
      </c>
      <c r="G869" t="s">
        <v>4538</v>
      </c>
      <c r="H869" t="s">
        <v>2034</v>
      </c>
      <c r="I869" s="1">
        <f>DATE(YEAR(tbl_Invoices[[#This Row],[Invoice_Date]]), MONTH(tbl_Invoices[[#This Row],[Invoice_Date]]), DAY(tbl_Invoices[[#This Row],[Invoice_Date]]))</f>
        <v>44323</v>
      </c>
      <c r="J869">
        <f>YEAR(tbl_Invoices[[#This Row],[Invoice_Date]])</f>
        <v>2021</v>
      </c>
      <c r="K869" s="1">
        <f>_xlfn.XLOOKUP(tbl_Invoices[[#This Row],[Customer_ID]], tbl_Customers[Customer_ID], tbl_Customers[Cohort_Month])</f>
        <v>44651</v>
      </c>
      <c r="L869" s="1" t="str">
        <f ca="1">_xlfn.XLOOKUP(tbl_Invoices[[#This Row],[Customer_ID]], tbl_Customers[Customer_ID], tbl_Customers[Age_Group])</f>
        <v>35–44</v>
      </c>
      <c r="M869" s="1" t="str">
        <f>_xlfn.XLOOKUP(tbl_Invoices[[#This Row],[Customer_ID]], tbl_Customers[Customer_ID], tbl_Customers[Region])</f>
        <v>South</v>
      </c>
      <c r="N869" s="1" t="str" cm="1">
        <f t="array" ref="N869">_xlfn.IFS(
   _xlfn.SINGLE(tbl_Invoices[Plan_ID])="P1","Basic",
   _xlfn.SINGLE(tbl_Invoices[Plan_ID])="P2","Standard",
   _xlfn.SINGLE(tbl_Invoices[Plan_ID])="P3","Premium"
)</f>
        <v>Standard</v>
      </c>
      <c r="O869" s="2">
        <f>IF(tbl_Invoices[[#This Row],[Revenue_Type]]="Churned",0,1)</f>
        <v>1</v>
      </c>
    </row>
    <row r="870" spans="1:15" x14ac:dyDescent="0.25">
      <c r="A870" t="s">
        <v>8112</v>
      </c>
      <c r="B870" t="s">
        <v>1447</v>
      </c>
      <c r="C870" t="s">
        <v>2799</v>
      </c>
      <c r="D870" s="1">
        <v>44323</v>
      </c>
      <c r="E870">
        <v>12</v>
      </c>
      <c r="F870" t="b">
        <v>1</v>
      </c>
      <c r="G870" t="s">
        <v>4549</v>
      </c>
      <c r="H870" t="s">
        <v>2027</v>
      </c>
      <c r="I870" s="1">
        <f>DATE(YEAR(tbl_Invoices[[#This Row],[Invoice_Date]]), MONTH(tbl_Invoices[[#This Row],[Invoice_Date]]), DAY(tbl_Invoices[[#This Row],[Invoice_Date]]))</f>
        <v>44323</v>
      </c>
      <c r="J870">
        <f>YEAR(tbl_Invoices[[#This Row],[Invoice_Date]])</f>
        <v>2021</v>
      </c>
      <c r="K870" s="1">
        <f>_xlfn.XLOOKUP(tbl_Invoices[[#This Row],[Customer_ID]], tbl_Customers[Customer_ID], tbl_Customers[Cohort_Month])</f>
        <v>44561</v>
      </c>
      <c r="L870" s="1" t="str">
        <f ca="1">_xlfn.XLOOKUP(tbl_Invoices[[#This Row],[Customer_ID]], tbl_Customers[Customer_ID], tbl_Customers[Age_Group])</f>
        <v>25–34</v>
      </c>
      <c r="M870" s="1" t="str">
        <f>_xlfn.XLOOKUP(tbl_Invoices[[#This Row],[Customer_ID]], tbl_Customers[Customer_ID], tbl_Customers[Region])</f>
        <v>South</v>
      </c>
      <c r="N870" s="1" t="str" cm="1">
        <f t="array" ref="N870">_xlfn.IFS(
   _xlfn.SINGLE(tbl_Invoices[Plan_ID])="P1","Basic",
   _xlfn.SINGLE(tbl_Invoices[Plan_ID])="P2","Standard",
   _xlfn.SINGLE(tbl_Invoices[Plan_ID])="P3","Premium"
)</f>
        <v>Basic</v>
      </c>
      <c r="O870" s="2">
        <f>IF(tbl_Invoices[[#This Row],[Revenue_Type]]="Churned",0,1)</f>
        <v>1</v>
      </c>
    </row>
    <row r="871" spans="1:15" x14ac:dyDescent="0.25">
      <c r="A871" t="s">
        <v>8625</v>
      </c>
      <c r="B871" t="s">
        <v>1502</v>
      </c>
      <c r="C871" t="s">
        <v>3375</v>
      </c>
      <c r="D871" s="1">
        <v>44323</v>
      </c>
      <c r="E871">
        <v>12</v>
      </c>
      <c r="F871" t="b">
        <v>1</v>
      </c>
      <c r="G871" t="s">
        <v>4547</v>
      </c>
      <c r="H871" t="s">
        <v>2027</v>
      </c>
      <c r="I871" s="1">
        <f>DATE(YEAR(tbl_Invoices[[#This Row],[Invoice_Date]]), MONTH(tbl_Invoices[[#This Row],[Invoice_Date]]), DAY(tbl_Invoices[[#This Row],[Invoice_Date]]))</f>
        <v>44323</v>
      </c>
      <c r="J871">
        <f>YEAR(tbl_Invoices[[#This Row],[Invoice_Date]])</f>
        <v>2021</v>
      </c>
      <c r="K871" s="1">
        <f>_xlfn.XLOOKUP(tbl_Invoices[[#This Row],[Customer_ID]], tbl_Customers[Customer_ID], tbl_Customers[Cohort_Month])</f>
        <v>44561</v>
      </c>
      <c r="L871" s="1" t="str">
        <f ca="1">_xlfn.XLOOKUP(tbl_Invoices[[#This Row],[Customer_ID]], tbl_Customers[Customer_ID], tbl_Customers[Age_Group])</f>
        <v>35–44</v>
      </c>
      <c r="M871" s="1" t="str">
        <f>_xlfn.XLOOKUP(tbl_Invoices[[#This Row],[Customer_ID]], tbl_Customers[Customer_ID], tbl_Customers[Region])</f>
        <v>International</v>
      </c>
      <c r="N871" s="1" t="str" cm="1">
        <f t="array" ref="N871">_xlfn.IFS(
   _xlfn.SINGLE(tbl_Invoices[Plan_ID])="P1","Basic",
   _xlfn.SINGLE(tbl_Invoices[Plan_ID])="P2","Standard",
   _xlfn.SINGLE(tbl_Invoices[Plan_ID])="P3","Premium"
)</f>
        <v>Basic</v>
      </c>
      <c r="O871" s="2">
        <f>IF(tbl_Invoices[[#This Row],[Revenue_Type]]="Churned",0,1)</f>
        <v>1</v>
      </c>
    </row>
    <row r="872" spans="1:15" x14ac:dyDescent="0.25">
      <c r="A872" t="s">
        <v>9079</v>
      </c>
      <c r="B872" t="s">
        <v>1608</v>
      </c>
      <c r="C872" t="s">
        <v>3113</v>
      </c>
      <c r="D872" s="1">
        <v>44323</v>
      </c>
      <c r="E872">
        <v>12</v>
      </c>
      <c r="F872" t="b">
        <v>1</v>
      </c>
      <c r="G872" t="s">
        <v>4545</v>
      </c>
      <c r="H872" t="s">
        <v>2027</v>
      </c>
      <c r="I872" s="1">
        <f>DATE(YEAR(tbl_Invoices[[#This Row],[Invoice_Date]]), MONTH(tbl_Invoices[[#This Row],[Invoice_Date]]), DAY(tbl_Invoices[[#This Row],[Invoice_Date]]))</f>
        <v>44323</v>
      </c>
      <c r="J872">
        <f>YEAR(tbl_Invoices[[#This Row],[Invoice_Date]])</f>
        <v>2021</v>
      </c>
      <c r="K872" s="1">
        <f>_xlfn.XLOOKUP(tbl_Invoices[[#This Row],[Customer_ID]], tbl_Customers[Customer_ID], tbl_Customers[Cohort_Month])</f>
        <v>44500</v>
      </c>
      <c r="L872" s="1" t="str">
        <f ca="1">_xlfn.XLOOKUP(tbl_Invoices[[#This Row],[Customer_ID]], tbl_Customers[Customer_ID], tbl_Customers[Age_Group])</f>
        <v>35–44</v>
      </c>
      <c r="M872" s="1" t="str">
        <f>_xlfn.XLOOKUP(tbl_Invoices[[#This Row],[Customer_ID]], tbl_Customers[Customer_ID], tbl_Customers[Region])</f>
        <v>West</v>
      </c>
      <c r="N872" s="1" t="str" cm="1">
        <f t="array" ref="N872">_xlfn.IFS(
   _xlfn.SINGLE(tbl_Invoices[Plan_ID])="P1","Basic",
   _xlfn.SINGLE(tbl_Invoices[Plan_ID])="P2","Standard",
   _xlfn.SINGLE(tbl_Invoices[Plan_ID])="P3","Premium"
)</f>
        <v>Basic</v>
      </c>
      <c r="O872" s="2">
        <f>IF(tbl_Invoices[[#This Row],[Revenue_Type]]="Churned",0,1)</f>
        <v>0</v>
      </c>
    </row>
    <row r="873" spans="1:15" x14ac:dyDescent="0.25">
      <c r="A873" t="s">
        <v>7897</v>
      </c>
      <c r="B873" t="s">
        <v>1665</v>
      </c>
      <c r="C873" t="s">
        <v>3231</v>
      </c>
      <c r="D873" s="1">
        <v>44323</v>
      </c>
      <c r="E873">
        <v>55</v>
      </c>
      <c r="F873" t="b">
        <v>1</v>
      </c>
      <c r="G873" t="s">
        <v>4547</v>
      </c>
      <c r="H873" t="s">
        <v>2031</v>
      </c>
      <c r="I873" s="1">
        <f>DATE(YEAR(tbl_Invoices[[#This Row],[Invoice_Date]]), MONTH(tbl_Invoices[[#This Row],[Invoice_Date]]), DAY(tbl_Invoices[[#This Row],[Invoice_Date]]))</f>
        <v>44323</v>
      </c>
      <c r="J873">
        <f>YEAR(tbl_Invoices[[#This Row],[Invoice_Date]])</f>
        <v>2021</v>
      </c>
      <c r="K873" s="1">
        <f>_xlfn.XLOOKUP(tbl_Invoices[[#This Row],[Customer_ID]], tbl_Customers[Customer_ID], tbl_Customers[Cohort_Month])</f>
        <v>44377</v>
      </c>
      <c r="L873" s="1" t="str">
        <f ca="1">_xlfn.XLOOKUP(tbl_Invoices[[#This Row],[Customer_ID]], tbl_Customers[Customer_ID], tbl_Customers[Age_Group])</f>
        <v>35–44</v>
      </c>
      <c r="M873" s="1" t="str">
        <f>_xlfn.XLOOKUP(tbl_Invoices[[#This Row],[Customer_ID]], tbl_Customers[Customer_ID], tbl_Customers[Region])</f>
        <v>International</v>
      </c>
      <c r="N873" s="1" t="str" cm="1">
        <f t="array" ref="N873">_xlfn.IFS(
   _xlfn.SINGLE(tbl_Invoices[Plan_ID])="P1","Basic",
   _xlfn.SINGLE(tbl_Invoices[Plan_ID])="P2","Standard",
   _xlfn.SINGLE(tbl_Invoices[Plan_ID])="P3","Premium"
)</f>
        <v>Premium</v>
      </c>
      <c r="O873" s="2">
        <f>IF(tbl_Invoices[[#This Row],[Revenue_Type]]="Churned",0,1)</f>
        <v>1</v>
      </c>
    </row>
    <row r="874" spans="1:15" x14ac:dyDescent="0.25">
      <c r="A874" t="s">
        <v>7871</v>
      </c>
      <c r="B874" t="s">
        <v>41</v>
      </c>
      <c r="C874" t="s">
        <v>4512</v>
      </c>
      <c r="D874" s="1">
        <v>44324</v>
      </c>
      <c r="E874">
        <v>25</v>
      </c>
      <c r="F874" t="b">
        <v>1</v>
      </c>
      <c r="G874" t="s">
        <v>4547</v>
      </c>
      <c r="H874" t="s">
        <v>2034</v>
      </c>
      <c r="I874" s="1">
        <f>DATE(YEAR(tbl_Invoices[[#This Row],[Invoice_Date]]), MONTH(tbl_Invoices[[#This Row],[Invoice_Date]]), DAY(tbl_Invoices[[#This Row],[Invoice_Date]]))</f>
        <v>44324</v>
      </c>
      <c r="J874">
        <f>YEAR(tbl_Invoices[[#This Row],[Invoice_Date]])</f>
        <v>2021</v>
      </c>
      <c r="K874" s="1">
        <f>_xlfn.XLOOKUP(tbl_Invoices[[#This Row],[Customer_ID]], tbl_Customers[Customer_ID], tbl_Customers[Cohort_Month])</f>
        <v>44834</v>
      </c>
      <c r="L874" s="1" t="str">
        <f ca="1">_xlfn.XLOOKUP(tbl_Invoices[[#This Row],[Customer_ID]], tbl_Customers[Customer_ID], tbl_Customers[Age_Group])</f>
        <v>25–34</v>
      </c>
      <c r="M874" s="1" t="str">
        <f>_xlfn.XLOOKUP(tbl_Invoices[[#This Row],[Customer_ID]], tbl_Customers[Customer_ID], tbl_Customers[Region])</f>
        <v>West</v>
      </c>
      <c r="N874" s="1" t="str" cm="1">
        <f t="array" ref="N874">_xlfn.IFS(
   _xlfn.SINGLE(tbl_Invoices[Plan_ID])="P1","Basic",
   _xlfn.SINGLE(tbl_Invoices[Plan_ID])="P2","Standard",
   _xlfn.SINGLE(tbl_Invoices[Plan_ID])="P3","Premium"
)</f>
        <v>Standard</v>
      </c>
      <c r="O874" s="2">
        <f>IF(tbl_Invoices[[#This Row],[Revenue_Type]]="Churned",0,1)</f>
        <v>1</v>
      </c>
    </row>
    <row r="875" spans="1:15" x14ac:dyDescent="0.25">
      <c r="A875" t="s">
        <v>8014</v>
      </c>
      <c r="B875" t="s">
        <v>317</v>
      </c>
      <c r="C875" t="s">
        <v>3167</v>
      </c>
      <c r="D875" s="1">
        <v>44324</v>
      </c>
      <c r="E875">
        <v>25</v>
      </c>
      <c r="F875" t="b">
        <v>1</v>
      </c>
      <c r="G875" t="s">
        <v>4547</v>
      </c>
      <c r="H875" t="s">
        <v>2034</v>
      </c>
      <c r="I875" s="1">
        <f>DATE(YEAR(tbl_Invoices[[#This Row],[Invoice_Date]]), MONTH(tbl_Invoices[[#This Row],[Invoice_Date]]), DAY(tbl_Invoices[[#This Row],[Invoice_Date]]))</f>
        <v>44324</v>
      </c>
      <c r="J875">
        <f>YEAR(tbl_Invoices[[#This Row],[Invoice_Date]])</f>
        <v>2021</v>
      </c>
      <c r="K875" s="1">
        <f>_xlfn.XLOOKUP(tbl_Invoices[[#This Row],[Customer_ID]], tbl_Customers[Customer_ID], tbl_Customers[Cohort_Month])</f>
        <v>44895</v>
      </c>
      <c r="L875" s="1" t="str">
        <f ca="1">_xlfn.XLOOKUP(tbl_Invoices[[#This Row],[Customer_ID]], tbl_Customers[Customer_ID], tbl_Customers[Age_Group])</f>
        <v>35–44</v>
      </c>
      <c r="M875" s="1" t="str">
        <f>_xlfn.XLOOKUP(tbl_Invoices[[#This Row],[Customer_ID]], tbl_Customers[Customer_ID], tbl_Customers[Region])</f>
        <v>East</v>
      </c>
      <c r="N875" s="1" t="str" cm="1">
        <f t="array" ref="N875">_xlfn.IFS(
   _xlfn.SINGLE(tbl_Invoices[Plan_ID])="P1","Basic",
   _xlfn.SINGLE(tbl_Invoices[Plan_ID])="P2","Standard",
   _xlfn.SINGLE(tbl_Invoices[Plan_ID])="P3","Premium"
)</f>
        <v>Standard</v>
      </c>
      <c r="O875" s="2">
        <f>IF(tbl_Invoices[[#This Row],[Revenue_Type]]="Churned",0,1)</f>
        <v>1</v>
      </c>
    </row>
    <row r="876" spans="1:15" x14ac:dyDescent="0.25">
      <c r="A876" t="s">
        <v>5894</v>
      </c>
      <c r="B876" t="s">
        <v>357</v>
      </c>
      <c r="C876" t="s">
        <v>2280</v>
      </c>
      <c r="D876" s="1">
        <v>44324</v>
      </c>
      <c r="E876">
        <v>25</v>
      </c>
      <c r="F876" t="b">
        <v>1</v>
      </c>
      <c r="G876" t="s">
        <v>4547</v>
      </c>
      <c r="H876" t="s">
        <v>2034</v>
      </c>
      <c r="I876" s="1">
        <f>DATE(YEAR(tbl_Invoices[[#This Row],[Invoice_Date]]), MONTH(tbl_Invoices[[#This Row],[Invoice_Date]]), DAY(tbl_Invoices[[#This Row],[Invoice_Date]]))</f>
        <v>44324</v>
      </c>
      <c r="J876">
        <f>YEAR(tbl_Invoices[[#This Row],[Invoice_Date]])</f>
        <v>2021</v>
      </c>
      <c r="K876" s="1">
        <f>_xlfn.XLOOKUP(tbl_Invoices[[#This Row],[Customer_ID]], tbl_Customers[Customer_ID], tbl_Customers[Cohort_Month])</f>
        <v>44773</v>
      </c>
      <c r="L876" s="1" t="str">
        <f ca="1">_xlfn.XLOOKUP(tbl_Invoices[[#This Row],[Customer_ID]], tbl_Customers[Customer_ID], tbl_Customers[Age_Group])</f>
        <v>45–54</v>
      </c>
      <c r="M876" s="1" t="str">
        <f>_xlfn.XLOOKUP(tbl_Invoices[[#This Row],[Customer_ID]], tbl_Customers[Customer_ID], tbl_Customers[Region])</f>
        <v>South</v>
      </c>
      <c r="N876" s="1" t="str" cm="1">
        <f t="array" ref="N876">_xlfn.IFS(
   _xlfn.SINGLE(tbl_Invoices[Plan_ID])="P1","Basic",
   _xlfn.SINGLE(tbl_Invoices[Plan_ID])="P2","Standard",
   _xlfn.SINGLE(tbl_Invoices[Plan_ID])="P3","Premium"
)</f>
        <v>Standard</v>
      </c>
      <c r="O876" s="2">
        <f>IF(tbl_Invoices[[#This Row],[Revenue_Type]]="Churned",0,1)</f>
        <v>1</v>
      </c>
    </row>
    <row r="877" spans="1:15" x14ac:dyDescent="0.25">
      <c r="A877" t="s">
        <v>9383</v>
      </c>
      <c r="B877" t="s">
        <v>596</v>
      </c>
      <c r="C877" t="s">
        <v>3604</v>
      </c>
      <c r="D877" s="1">
        <v>44324</v>
      </c>
      <c r="E877">
        <v>12</v>
      </c>
      <c r="F877" t="b">
        <v>1</v>
      </c>
      <c r="G877" t="s">
        <v>4549</v>
      </c>
      <c r="H877" t="s">
        <v>2027</v>
      </c>
      <c r="I877" s="1">
        <f>DATE(YEAR(tbl_Invoices[[#This Row],[Invoice_Date]]), MONTH(tbl_Invoices[[#This Row],[Invoice_Date]]), DAY(tbl_Invoices[[#This Row],[Invoice_Date]]))</f>
        <v>44324</v>
      </c>
      <c r="J877">
        <f>YEAR(tbl_Invoices[[#This Row],[Invoice_Date]])</f>
        <v>2021</v>
      </c>
      <c r="K877" s="1">
        <f>_xlfn.XLOOKUP(tbl_Invoices[[#This Row],[Customer_ID]], tbl_Customers[Customer_ID], tbl_Customers[Cohort_Month])</f>
        <v>45046</v>
      </c>
      <c r="L877" s="1" t="str">
        <f ca="1">_xlfn.XLOOKUP(tbl_Invoices[[#This Row],[Customer_ID]], tbl_Customers[Customer_ID], tbl_Customers[Age_Group])</f>
        <v>35–44</v>
      </c>
      <c r="M877" s="1" t="str">
        <f>_xlfn.XLOOKUP(tbl_Invoices[[#This Row],[Customer_ID]], tbl_Customers[Customer_ID], tbl_Customers[Region])</f>
        <v>West</v>
      </c>
      <c r="N877" s="1" t="str" cm="1">
        <f t="array" ref="N877">_xlfn.IFS(
   _xlfn.SINGLE(tbl_Invoices[Plan_ID])="P1","Basic",
   _xlfn.SINGLE(tbl_Invoices[Plan_ID])="P2","Standard",
   _xlfn.SINGLE(tbl_Invoices[Plan_ID])="P3","Premium"
)</f>
        <v>Basic</v>
      </c>
      <c r="O877" s="2">
        <f>IF(tbl_Invoices[[#This Row],[Revenue_Type]]="Churned",0,1)</f>
        <v>1</v>
      </c>
    </row>
    <row r="878" spans="1:15" x14ac:dyDescent="0.25">
      <c r="A878" t="s">
        <v>5439</v>
      </c>
      <c r="B878" t="s">
        <v>691</v>
      </c>
      <c r="C878" t="s">
        <v>3974</v>
      </c>
      <c r="D878" s="1">
        <v>44324</v>
      </c>
      <c r="E878">
        <v>25</v>
      </c>
      <c r="F878" t="b">
        <v>1</v>
      </c>
      <c r="G878" t="s">
        <v>4538</v>
      </c>
      <c r="H878" t="s">
        <v>2034</v>
      </c>
      <c r="I878" s="1">
        <f>DATE(YEAR(tbl_Invoices[[#This Row],[Invoice_Date]]), MONTH(tbl_Invoices[[#This Row],[Invoice_Date]]), DAY(tbl_Invoices[[#This Row],[Invoice_Date]]))</f>
        <v>44324</v>
      </c>
      <c r="J878">
        <f>YEAR(tbl_Invoices[[#This Row],[Invoice_Date]])</f>
        <v>2021</v>
      </c>
      <c r="K878" s="1">
        <f>_xlfn.XLOOKUP(tbl_Invoices[[#This Row],[Customer_ID]], tbl_Customers[Customer_ID], tbl_Customers[Cohort_Month])</f>
        <v>44926</v>
      </c>
      <c r="L878" s="1" t="str">
        <f ca="1">_xlfn.XLOOKUP(tbl_Invoices[[#This Row],[Customer_ID]], tbl_Customers[Customer_ID], tbl_Customers[Age_Group])</f>
        <v>45–54</v>
      </c>
      <c r="M878" s="1" t="str">
        <f>_xlfn.XLOOKUP(tbl_Invoices[[#This Row],[Customer_ID]], tbl_Customers[Customer_ID], tbl_Customers[Region])</f>
        <v>South</v>
      </c>
      <c r="N878" s="1" t="str" cm="1">
        <f t="array" ref="N878">_xlfn.IFS(
   _xlfn.SINGLE(tbl_Invoices[Plan_ID])="P1","Basic",
   _xlfn.SINGLE(tbl_Invoices[Plan_ID])="P2","Standard",
   _xlfn.SINGLE(tbl_Invoices[Plan_ID])="P3","Premium"
)</f>
        <v>Standard</v>
      </c>
      <c r="O878" s="2">
        <f>IF(tbl_Invoices[[#This Row],[Revenue_Type]]="Churned",0,1)</f>
        <v>1</v>
      </c>
    </row>
    <row r="879" spans="1:15" x14ac:dyDescent="0.25">
      <c r="A879" t="s">
        <v>7742</v>
      </c>
      <c r="B879" t="s">
        <v>856</v>
      </c>
      <c r="C879" t="s">
        <v>2694</v>
      </c>
      <c r="D879" s="1">
        <v>44324</v>
      </c>
      <c r="E879">
        <v>12</v>
      </c>
      <c r="F879" t="b">
        <v>1</v>
      </c>
      <c r="G879" t="s">
        <v>4549</v>
      </c>
      <c r="H879" t="s">
        <v>2027</v>
      </c>
      <c r="I879" s="1">
        <f>DATE(YEAR(tbl_Invoices[[#This Row],[Invoice_Date]]), MONTH(tbl_Invoices[[#This Row],[Invoice_Date]]), DAY(tbl_Invoices[[#This Row],[Invoice_Date]]))</f>
        <v>44324</v>
      </c>
      <c r="J879">
        <f>YEAR(tbl_Invoices[[#This Row],[Invoice_Date]])</f>
        <v>2021</v>
      </c>
      <c r="K879" s="1">
        <f>_xlfn.XLOOKUP(tbl_Invoices[[#This Row],[Customer_ID]], tbl_Customers[Customer_ID], tbl_Customers[Cohort_Month])</f>
        <v>44926</v>
      </c>
      <c r="L879" s="1" t="str">
        <f ca="1">_xlfn.XLOOKUP(tbl_Invoices[[#This Row],[Customer_ID]], tbl_Customers[Customer_ID], tbl_Customers[Age_Group])</f>
        <v>45–54</v>
      </c>
      <c r="M879" s="1" t="str">
        <f>_xlfn.XLOOKUP(tbl_Invoices[[#This Row],[Customer_ID]], tbl_Customers[Customer_ID], tbl_Customers[Region])</f>
        <v>Midwest</v>
      </c>
      <c r="N879" s="1" t="str" cm="1">
        <f t="array" ref="N879">_xlfn.IFS(
   _xlfn.SINGLE(tbl_Invoices[Plan_ID])="P1","Basic",
   _xlfn.SINGLE(tbl_Invoices[Plan_ID])="P2","Standard",
   _xlfn.SINGLE(tbl_Invoices[Plan_ID])="P3","Premium"
)</f>
        <v>Basic</v>
      </c>
      <c r="O879" s="2">
        <f>IF(tbl_Invoices[[#This Row],[Revenue_Type]]="Churned",0,1)</f>
        <v>1</v>
      </c>
    </row>
    <row r="880" spans="1:15" x14ac:dyDescent="0.25">
      <c r="A880" t="s">
        <v>6059</v>
      </c>
      <c r="B880" t="s">
        <v>874</v>
      </c>
      <c r="C880" t="s">
        <v>2141</v>
      </c>
      <c r="D880" s="1">
        <v>44324</v>
      </c>
      <c r="E880">
        <v>12</v>
      </c>
      <c r="F880" t="b">
        <v>1</v>
      </c>
      <c r="G880" t="s">
        <v>4540</v>
      </c>
      <c r="H880" t="s">
        <v>2027</v>
      </c>
      <c r="I880" s="1">
        <f>DATE(YEAR(tbl_Invoices[[#This Row],[Invoice_Date]]), MONTH(tbl_Invoices[[#This Row],[Invoice_Date]]), DAY(tbl_Invoices[[#This Row],[Invoice_Date]]))</f>
        <v>44324</v>
      </c>
      <c r="J880">
        <f>YEAR(tbl_Invoices[[#This Row],[Invoice_Date]])</f>
        <v>2021</v>
      </c>
      <c r="K880" s="1">
        <f>_xlfn.XLOOKUP(tbl_Invoices[[#This Row],[Customer_ID]], tbl_Customers[Customer_ID], tbl_Customers[Cohort_Month])</f>
        <v>44773</v>
      </c>
      <c r="L880" s="1" t="str">
        <f ca="1">_xlfn.XLOOKUP(tbl_Invoices[[#This Row],[Customer_ID]], tbl_Customers[Customer_ID], tbl_Customers[Age_Group])</f>
        <v>25–34</v>
      </c>
      <c r="M880" s="1" t="str">
        <f>_xlfn.XLOOKUP(tbl_Invoices[[#This Row],[Customer_ID]], tbl_Customers[Customer_ID], tbl_Customers[Region])</f>
        <v>East</v>
      </c>
      <c r="N880" s="1" t="str" cm="1">
        <f t="array" ref="N880">_xlfn.IFS(
   _xlfn.SINGLE(tbl_Invoices[Plan_ID])="P1","Basic",
   _xlfn.SINGLE(tbl_Invoices[Plan_ID])="P2","Standard",
   _xlfn.SINGLE(tbl_Invoices[Plan_ID])="P3","Premium"
)</f>
        <v>Basic</v>
      </c>
      <c r="O880" s="2">
        <f>IF(tbl_Invoices[[#This Row],[Revenue_Type]]="Churned",0,1)</f>
        <v>1</v>
      </c>
    </row>
    <row r="881" spans="1:15" x14ac:dyDescent="0.25">
      <c r="A881" t="s">
        <v>7106</v>
      </c>
      <c r="B881" t="s">
        <v>1003</v>
      </c>
      <c r="C881" t="s">
        <v>3682</v>
      </c>
      <c r="D881" s="1">
        <v>44324</v>
      </c>
      <c r="E881">
        <v>55</v>
      </c>
      <c r="F881" t="b">
        <v>1</v>
      </c>
      <c r="G881" t="s">
        <v>4549</v>
      </c>
      <c r="H881" t="s">
        <v>2031</v>
      </c>
      <c r="I881" s="1">
        <f>DATE(YEAR(tbl_Invoices[[#This Row],[Invoice_Date]]), MONTH(tbl_Invoices[[#This Row],[Invoice_Date]]), DAY(tbl_Invoices[[#This Row],[Invoice_Date]]))</f>
        <v>44324</v>
      </c>
      <c r="J881">
        <f>YEAR(tbl_Invoices[[#This Row],[Invoice_Date]])</f>
        <v>2021</v>
      </c>
      <c r="K881" s="1">
        <f>_xlfn.XLOOKUP(tbl_Invoices[[#This Row],[Customer_ID]], tbl_Customers[Customer_ID], tbl_Customers[Cohort_Month])</f>
        <v>44592</v>
      </c>
      <c r="L881" s="1" t="str">
        <f ca="1">_xlfn.XLOOKUP(tbl_Invoices[[#This Row],[Customer_ID]], tbl_Customers[Customer_ID], tbl_Customers[Age_Group])</f>
        <v>45–54</v>
      </c>
      <c r="M881" s="1" t="str">
        <f>_xlfn.XLOOKUP(tbl_Invoices[[#This Row],[Customer_ID]], tbl_Customers[Customer_ID], tbl_Customers[Region])</f>
        <v>Midwest</v>
      </c>
      <c r="N881" s="1" t="str" cm="1">
        <f t="array" ref="N881">_xlfn.IFS(
   _xlfn.SINGLE(tbl_Invoices[Plan_ID])="P1","Basic",
   _xlfn.SINGLE(tbl_Invoices[Plan_ID])="P2","Standard",
   _xlfn.SINGLE(tbl_Invoices[Plan_ID])="P3","Premium"
)</f>
        <v>Premium</v>
      </c>
      <c r="O881" s="2">
        <f>IF(tbl_Invoices[[#This Row],[Revenue_Type]]="Churned",0,1)</f>
        <v>1</v>
      </c>
    </row>
    <row r="882" spans="1:15" x14ac:dyDescent="0.25">
      <c r="A882" t="s">
        <v>7772</v>
      </c>
      <c r="B882" t="s">
        <v>1172</v>
      </c>
      <c r="C882" t="s">
        <v>3138</v>
      </c>
      <c r="D882" s="1">
        <v>44324</v>
      </c>
      <c r="E882">
        <v>25</v>
      </c>
      <c r="F882" t="b">
        <v>1</v>
      </c>
      <c r="G882" t="s">
        <v>4545</v>
      </c>
      <c r="H882" t="s">
        <v>2034</v>
      </c>
      <c r="I882" s="1">
        <f>DATE(YEAR(tbl_Invoices[[#This Row],[Invoice_Date]]), MONTH(tbl_Invoices[[#This Row],[Invoice_Date]]), DAY(tbl_Invoices[[#This Row],[Invoice_Date]]))</f>
        <v>44324</v>
      </c>
      <c r="J882">
        <f>YEAR(tbl_Invoices[[#This Row],[Invoice_Date]])</f>
        <v>2021</v>
      </c>
      <c r="K882" s="1">
        <f>_xlfn.XLOOKUP(tbl_Invoices[[#This Row],[Customer_ID]], tbl_Customers[Customer_ID], tbl_Customers[Cohort_Month])</f>
        <v>45046</v>
      </c>
      <c r="L882" s="1" t="str">
        <f ca="1">_xlfn.XLOOKUP(tbl_Invoices[[#This Row],[Customer_ID]], tbl_Customers[Customer_ID], tbl_Customers[Age_Group])</f>
        <v>35–44</v>
      </c>
      <c r="M882" s="1" t="str">
        <f>_xlfn.XLOOKUP(tbl_Invoices[[#This Row],[Customer_ID]], tbl_Customers[Customer_ID], tbl_Customers[Region])</f>
        <v>East</v>
      </c>
      <c r="N882" s="1" t="str" cm="1">
        <f t="array" ref="N882">_xlfn.IFS(
   _xlfn.SINGLE(tbl_Invoices[Plan_ID])="P1","Basic",
   _xlfn.SINGLE(tbl_Invoices[Plan_ID])="P2","Standard",
   _xlfn.SINGLE(tbl_Invoices[Plan_ID])="P3","Premium"
)</f>
        <v>Standard</v>
      </c>
      <c r="O882" s="2">
        <f>IF(tbl_Invoices[[#This Row],[Revenue_Type]]="Churned",0,1)</f>
        <v>0</v>
      </c>
    </row>
    <row r="883" spans="1:15" x14ac:dyDescent="0.25">
      <c r="A883" t="s">
        <v>9308</v>
      </c>
      <c r="B883" t="s">
        <v>1186</v>
      </c>
      <c r="C883" t="s">
        <v>2894</v>
      </c>
      <c r="D883" s="1">
        <v>44324</v>
      </c>
      <c r="E883">
        <v>55</v>
      </c>
      <c r="F883" t="b">
        <v>1</v>
      </c>
      <c r="G883" t="s">
        <v>4538</v>
      </c>
      <c r="H883" t="s">
        <v>2031</v>
      </c>
      <c r="I883" s="1">
        <f>DATE(YEAR(tbl_Invoices[[#This Row],[Invoice_Date]]), MONTH(tbl_Invoices[[#This Row],[Invoice_Date]]), DAY(tbl_Invoices[[#This Row],[Invoice_Date]]))</f>
        <v>44324</v>
      </c>
      <c r="J883">
        <f>YEAR(tbl_Invoices[[#This Row],[Invoice_Date]])</f>
        <v>2021</v>
      </c>
      <c r="K883" s="1">
        <f>_xlfn.XLOOKUP(tbl_Invoices[[#This Row],[Customer_ID]], tbl_Customers[Customer_ID], tbl_Customers[Cohort_Month])</f>
        <v>44286</v>
      </c>
      <c r="L883" s="1" t="str">
        <f ca="1">_xlfn.XLOOKUP(tbl_Invoices[[#This Row],[Customer_ID]], tbl_Customers[Customer_ID], tbl_Customers[Age_Group])</f>
        <v>25–34</v>
      </c>
      <c r="M883" s="1" t="str">
        <f>_xlfn.XLOOKUP(tbl_Invoices[[#This Row],[Customer_ID]], tbl_Customers[Customer_ID], tbl_Customers[Region])</f>
        <v>South</v>
      </c>
      <c r="N883" s="1" t="str" cm="1">
        <f t="array" ref="N883">_xlfn.IFS(
   _xlfn.SINGLE(tbl_Invoices[Plan_ID])="P1","Basic",
   _xlfn.SINGLE(tbl_Invoices[Plan_ID])="P2","Standard",
   _xlfn.SINGLE(tbl_Invoices[Plan_ID])="P3","Premium"
)</f>
        <v>Premium</v>
      </c>
      <c r="O883" s="2">
        <f>IF(tbl_Invoices[[#This Row],[Revenue_Type]]="Churned",0,1)</f>
        <v>1</v>
      </c>
    </row>
    <row r="884" spans="1:15" x14ac:dyDescent="0.25">
      <c r="A884" t="s">
        <v>6927</v>
      </c>
      <c r="B884" t="s">
        <v>1295</v>
      </c>
      <c r="C884" t="s">
        <v>2433</v>
      </c>
      <c r="D884" s="1">
        <v>44324</v>
      </c>
      <c r="E884">
        <v>12</v>
      </c>
      <c r="F884" t="b">
        <v>1</v>
      </c>
      <c r="G884" t="s">
        <v>4545</v>
      </c>
      <c r="H884" t="s">
        <v>2027</v>
      </c>
      <c r="I884" s="1">
        <f>DATE(YEAR(tbl_Invoices[[#This Row],[Invoice_Date]]), MONTH(tbl_Invoices[[#This Row],[Invoice_Date]]), DAY(tbl_Invoices[[#This Row],[Invoice_Date]]))</f>
        <v>44324</v>
      </c>
      <c r="J884">
        <f>YEAR(tbl_Invoices[[#This Row],[Invoice_Date]])</f>
        <v>2021</v>
      </c>
      <c r="K884" s="1">
        <f>_xlfn.XLOOKUP(tbl_Invoices[[#This Row],[Customer_ID]], tbl_Customers[Customer_ID], tbl_Customers[Cohort_Month])</f>
        <v>45077</v>
      </c>
      <c r="L884" s="1" t="str">
        <f ca="1">_xlfn.XLOOKUP(tbl_Invoices[[#This Row],[Customer_ID]], tbl_Customers[Customer_ID], tbl_Customers[Age_Group])</f>
        <v>25–34</v>
      </c>
      <c r="M884" s="1" t="str">
        <f>_xlfn.XLOOKUP(tbl_Invoices[[#This Row],[Customer_ID]], tbl_Customers[Customer_ID], tbl_Customers[Region])</f>
        <v>Midwest</v>
      </c>
      <c r="N884" s="1" t="str" cm="1">
        <f t="array" ref="N884">_xlfn.IFS(
   _xlfn.SINGLE(tbl_Invoices[Plan_ID])="P1","Basic",
   _xlfn.SINGLE(tbl_Invoices[Plan_ID])="P2","Standard",
   _xlfn.SINGLE(tbl_Invoices[Plan_ID])="P3","Premium"
)</f>
        <v>Basic</v>
      </c>
      <c r="O884" s="2">
        <f>IF(tbl_Invoices[[#This Row],[Revenue_Type]]="Churned",0,1)</f>
        <v>0</v>
      </c>
    </row>
    <row r="885" spans="1:15" x14ac:dyDescent="0.25">
      <c r="A885" t="s">
        <v>7258</v>
      </c>
      <c r="B885" t="s">
        <v>1648</v>
      </c>
      <c r="C885" t="s">
        <v>4348</v>
      </c>
      <c r="D885" s="1">
        <v>44324</v>
      </c>
      <c r="E885">
        <v>12</v>
      </c>
      <c r="F885" t="b">
        <v>1</v>
      </c>
      <c r="G885" t="s">
        <v>4547</v>
      </c>
      <c r="H885" t="s">
        <v>2027</v>
      </c>
      <c r="I885" s="1">
        <f>DATE(YEAR(tbl_Invoices[[#This Row],[Invoice_Date]]), MONTH(tbl_Invoices[[#This Row],[Invoice_Date]]), DAY(tbl_Invoices[[#This Row],[Invoice_Date]]))</f>
        <v>44324</v>
      </c>
      <c r="J885">
        <f>YEAR(tbl_Invoices[[#This Row],[Invoice_Date]])</f>
        <v>2021</v>
      </c>
      <c r="K885" s="1">
        <f>_xlfn.XLOOKUP(tbl_Invoices[[#This Row],[Customer_ID]], tbl_Customers[Customer_ID], tbl_Customers[Cohort_Month])</f>
        <v>44316</v>
      </c>
      <c r="L885" s="1" t="str">
        <f ca="1">_xlfn.XLOOKUP(tbl_Invoices[[#This Row],[Customer_ID]], tbl_Customers[Customer_ID], tbl_Customers[Age_Group])</f>
        <v>25–34</v>
      </c>
      <c r="M885" s="1" t="str">
        <f>_xlfn.XLOOKUP(tbl_Invoices[[#This Row],[Customer_ID]], tbl_Customers[Customer_ID], tbl_Customers[Region])</f>
        <v>International</v>
      </c>
      <c r="N885" s="1" t="str" cm="1">
        <f t="array" ref="N885">_xlfn.IFS(
   _xlfn.SINGLE(tbl_Invoices[Plan_ID])="P1","Basic",
   _xlfn.SINGLE(tbl_Invoices[Plan_ID])="P2","Standard",
   _xlfn.SINGLE(tbl_Invoices[Plan_ID])="P3","Premium"
)</f>
        <v>Basic</v>
      </c>
      <c r="O885" s="2">
        <f>IF(tbl_Invoices[[#This Row],[Revenue_Type]]="Churned",0,1)</f>
        <v>1</v>
      </c>
    </row>
    <row r="886" spans="1:15" x14ac:dyDescent="0.25">
      <c r="A886" t="s">
        <v>9742</v>
      </c>
      <c r="B886" t="s">
        <v>1670</v>
      </c>
      <c r="C886" t="s">
        <v>2740</v>
      </c>
      <c r="D886" s="1">
        <v>44324</v>
      </c>
      <c r="E886">
        <v>55</v>
      </c>
      <c r="F886" t="b">
        <v>1</v>
      </c>
      <c r="G886" t="s">
        <v>4538</v>
      </c>
      <c r="H886" t="s">
        <v>2031</v>
      </c>
      <c r="I886" s="1">
        <f>DATE(YEAR(tbl_Invoices[[#This Row],[Invoice_Date]]), MONTH(tbl_Invoices[[#This Row],[Invoice_Date]]), DAY(tbl_Invoices[[#This Row],[Invoice_Date]]))</f>
        <v>44324</v>
      </c>
      <c r="J886">
        <f>YEAR(tbl_Invoices[[#This Row],[Invoice_Date]])</f>
        <v>2021</v>
      </c>
      <c r="K886" s="1">
        <f>_xlfn.XLOOKUP(tbl_Invoices[[#This Row],[Customer_ID]], tbl_Customers[Customer_ID], tbl_Customers[Cohort_Month])</f>
        <v>45107</v>
      </c>
      <c r="L886" s="1" t="str">
        <f ca="1">_xlfn.XLOOKUP(tbl_Invoices[[#This Row],[Customer_ID]], tbl_Customers[Customer_ID], tbl_Customers[Age_Group])</f>
        <v>35–44</v>
      </c>
      <c r="M886" s="1" t="str">
        <f>_xlfn.XLOOKUP(tbl_Invoices[[#This Row],[Customer_ID]], tbl_Customers[Customer_ID], tbl_Customers[Region])</f>
        <v>East</v>
      </c>
      <c r="N886" s="1" t="str" cm="1">
        <f t="array" ref="N886">_xlfn.IFS(
   _xlfn.SINGLE(tbl_Invoices[Plan_ID])="P1","Basic",
   _xlfn.SINGLE(tbl_Invoices[Plan_ID])="P2","Standard",
   _xlfn.SINGLE(tbl_Invoices[Plan_ID])="P3","Premium"
)</f>
        <v>Premium</v>
      </c>
      <c r="O886" s="2">
        <f>IF(tbl_Invoices[[#This Row],[Revenue_Type]]="Churned",0,1)</f>
        <v>1</v>
      </c>
    </row>
    <row r="887" spans="1:15" x14ac:dyDescent="0.25">
      <c r="A887" t="s">
        <v>6766</v>
      </c>
      <c r="B887" t="s">
        <v>1799</v>
      </c>
      <c r="C887" t="s">
        <v>3392</v>
      </c>
      <c r="D887" s="1">
        <v>44324</v>
      </c>
      <c r="E887">
        <v>55</v>
      </c>
      <c r="F887" t="b">
        <v>1</v>
      </c>
      <c r="G887" t="s">
        <v>4545</v>
      </c>
      <c r="H887" t="s">
        <v>2031</v>
      </c>
      <c r="I887" s="1">
        <f>DATE(YEAR(tbl_Invoices[[#This Row],[Invoice_Date]]), MONTH(tbl_Invoices[[#This Row],[Invoice_Date]]), DAY(tbl_Invoices[[#This Row],[Invoice_Date]]))</f>
        <v>44324</v>
      </c>
      <c r="J887">
        <f>YEAR(tbl_Invoices[[#This Row],[Invoice_Date]])</f>
        <v>2021</v>
      </c>
      <c r="K887" s="1">
        <f>_xlfn.XLOOKUP(tbl_Invoices[[#This Row],[Customer_ID]], tbl_Customers[Customer_ID], tbl_Customers[Cohort_Month])</f>
        <v>44255</v>
      </c>
      <c r="L887" s="1" t="str">
        <f ca="1">_xlfn.XLOOKUP(tbl_Invoices[[#This Row],[Customer_ID]], tbl_Customers[Customer_ID], tbl_Customers[Age_Group])</f>
        <v>35–44</v>
      </c>
      <c r="M887" s="1" t="str">
        <f>_xlfn.XLOOKUP(tbl_Invoices[[#This Row],[Customer_ID]], tbl_Customers[Customer_ID], tbl_Customers[Region])</f>
        <v>West</v>
      </c>
      <c r="N887" s="1" t="str" cm="1">
        <f t="array" ref="N887">_xlfn.IFS(
   _xlfn.SINGLE(tbl_Invoices[Plan_ID])="P1","Basic",
   _xlfn.SINGLE(tbl_Invoices[Plan_ID])="P2","Standard",
   _xlfn.SINGLE(tbl_Invoices[Plan_ID])="P3","Premium"
)</f>
        <v>Premium</v>
      </c>
      <c r="O887" s="2">
        <f>IF(tbl_Invoices[[#This Row],[Revenue_Type]]="Churned",0,1)</f>
        <v>0</v>
      </c>
    </row>
    <row r="888" spans="1:15" x14ac:dyDescent="0.25">
      <c r="A888" t="s">
        <v>7003</v>
      </c>
      <c r="B888" t="s">
        <v>495</v>
      </c>
      <c r="C888" t="s">
        <v>2939</v>
      </c>
      <c r="D888" s="1">
        <v>44325</v>
      </c>
      <c r="E888">
        <v>55</v>
      </c>
      <c r="F888" t="b">
        <v>1</v>
      </c>
      <c r="G888" t="s">
        <v>4538</v>
      </c>
      <c r="H888" t="s">
        <v>2031</v>
      </c>
      <c r="I888" s="1">
        <f>DATE(YEAR(tbl_Invoices[[#This Row],[Invoice_Date]]), MONTH(tbl_Invoices[[#This Row],[Invoice_Date]]), DAY(tbl_Invoices[[#This Row],[Invoice_Date]]))</f>
        <v>44325</v>
      </c>
      <c r="J888">
        <f>YEAR(tbl_Invoices[[#This Row],[Invoice_Date]])</f>
        <v>2021</v>
      </c>
      <c r="K888" s="1">
        <f>_xlfn.XLOOKUP(tbl_Invoices[[#This Row],[Customer_ID]], tbl_Customers[Customer_ID], tbl_Customers[Cohort_Month])</f>
        <v>44227</v>
      </c>
      <c r="L888" s="1" t="str">
        <f ca="1">_xlfn.XLOOKUP(tbl_Invoices[[#This Row],[Customer_ID]], tbl_Customers[Customer_ID], tbl_Customers[Age_Group])</f>
        <v>35–44</v>
      </c>
      <c r="M888" s="1" t="str">
        <f>_xlfn.XLOOKUP(tbl_Invoices[[#This Row],[Customer_ID]], tbl_Customers[Customer_ID], tbl_Customers[Region])</f>
        <v>West</v>
      </c>
      <c r="N888" s="1" t="str" cm="1">
        <f t="array" ref="N888">_xlfn.IFS(
   _xlfn.SINGLE(tbl_Invoices[Plan_ID])="P1","Basic",
   _xlfn.SINGLE(tbl_Invoices[Plan_ID])="P2","Standard",
   _xlfn.SINGLE(tbl_Invoices[Plan_ID])="P3","Premium"
)</f>
        <v>Premium</v>
      </c>
      <c r="O888" s="2">
        <f>IF(tbl_Invoices[[#This Row],[Revenue_Type]]="Churned",0,1)</f>
        <v>1</v>
      </c>
    </row>
    <row r="889" spans="1:15" x14ac:dyDescent="0.25">
      <c r="A889" t="s">
        <v>7712</v>
      </c>
      <c r="B889" t="s">
        <v>680</v>
      </c>
      <c r="C889" t="s">
        <v>3711</v>
      </c>
      <c r="D889" s="1">
        <v>44325</v>
      </c>
      <c r="E889">
        <v>12</v>
      </c>
      <c r="F889" t="b">
        <v>1</v>
      </c>
      <c r="G889" t="s">
        <v>4540</v>
      </c>
      <c r="H889" t="s">
        <v>2027</v>
      </c>
      <c r="I889" s="1">
        <f>DATE(YEAR(tbl_Invoices[[#This Row],[Invoice_Date]]), MONTH(tbl_Invoices[[#This Row],[Invoice_Date]]), DAY(tbl_Invoices[[#This Row],[Invoice_Date]]))</f>
        <v>44325</v>
      </c>
      <c r="J889">
        <f>YEAR(tbl_Invoices[[#This Row],[Invoice_Date]])</f>
        <v>2021</v>
      </c>
      <c r="K889" s="1">
        <f>_xlfn.XLOOKUP(tbl_Invoices[[#This Row],[Customer_ID]], tbl_Customers[Customer_ID], tbl_Customers[Cohort_Month])</f>
        <v>44895</v>
      </c>
      <c r="L889" s="1" t="str">
        <f ca="1">_xlfn.XLOOKUP(tbl_Invoices[[#This Row],[Customer_ID]], tbl_Customers[Customer_ID], tbl_Customers[Age_Group])</f>
        <v>55+</v>
      </c>
      <c r="M889" s="1" t="str">
        <f>_xlfn.XLOOKUP(tbl_Invoices[[#This Row],[Customer_ID]], tbl_Customers[Customer_ID], tbl_Customers[Region])</f>
        <v>South</v>
      </c>
      <c r="N889" s="1" t="str" cm="1">
        <f t="array" ref="N889">_xlfn.IFS(
   _xlfn.SINGLE(tbl_Invoices[Plan_ID])="P1","Basic",
   _xlfn.SINGLE(tbl_Invoices[Plan_ID])="P2","Standard",
   _xlfn.SINGLE(tbl_Invoices[Plan_ID])="P3","Premium"
)</f>
        <v>Basic</v>
      </c>
      <c r="O889" s="2">
        <f>IF(tbl_Invoices[[#This Row],[Revenue_Type]]="Churned",0,1)</f>
        <v>1</v>
      </c>
    </row>
    <row r="890" spans="1:15" x14ac:dyDescent="0.25">
      <c r="A890" t="s">
        <v>10343</v>
      </c>
      <c r="B890" t="s">
        <v>876</v>
      </c>
      <c r="C890" t="s">
        <v>3846</v>
      </c>
      <c r="D890" s="1">
        <v>44325</v>
      </c>
      <c r="E890">
        <v>25</v>
      </c>
      <c r="F890" t="b">
        <v>1</v>
      </c>
      <c r="G890" t="s">
        <v>4538</v>
      </c>
      <c r="H890" t="s">
        <v>2034</v>
      </c>
      <c r="I890" s="1">
        <f>DATE(YEAR(tbl_Invoices[[#This Row],[Invoice_Date]]), MONTH(tbl_Invoices[[#This Row],[Invoice_Date]]), DAY(tbl_Invoices[[#This Row],[Invoice_Date]]))</f>
        <v>44325</v>
      </c>
      <c r="J890">
        <f>YEAR(tbl_Invoices[[#This Row],[Invoice_Date]])</f>
        <v>2021</v>
      </c>
      <c r="K890" s="1">
        <f>_xlfn.XLOOKUP(tbl_Invoices[[#This Row],[Customer_ID]], tbl_Customers[Customer_ID], tbl_Customers[Cohort_Month])</f>
        <v>44834</v>
      </c>
      <c r="L890" s="1" t="str">
        <f ca="1">_xlfn.XLOOKUP(tbl_Invoices[[#This Row],[Customer_ID]], tbl_Customers[Customer_ID], tbl_Customers[Age_Group])</f>
        <v>55+</v>
      </c>
      <c r="M890" s="1" t="str">
        <f>_xlfn.XLOOKUP(tbl_Invoices[[#This Row],[Customer_ID]], tbl_Customers[Customer_ID], tbl_Customers[Region])</f>
        <v>International</v>
      </c>
      <c r="N890" s="1" t="str" cm="1">
        <f t="array" ref="N890">_xlfn.IFS(
   _xlfn.SINGLE(tbl_Invoices[Plan_ID])="P1","Basic",
   _xlfn.SINGLE(tbl_Invoices[Plan_ID])="P2","Standard",
   _xlfn.SINGLE(tbl_Invoices[Plan_ID])="P3","Premium"
)</f>
        <v>Standard</v>
      </c>
      <c r="O890" s="2">
        <f>IF(tbl_Invoices[[#This Row],[Revenue_Type]]="Churned",0,1)</f>
        <v>1</v>
      </c>
    </row>
    <row r="891" spans="1:15" x14ac:dyDescent="0.25">
      <c r="A891" t="s">
        <v>5033</v>
      </c>
      <c r="B891" t="s">
        <v>1502</v>
      </c>
      <c r="C891" t="s">
        <v>3375</v>
      </c>
      <c r="D891" s="1">
        <v>44325</v>
      </c>
      <c r="E891">
        <v>12</v>
      </c>
      <c r="F891" t="b">
        <v>1</v>
      </c>
      <c r="G891" t="s">
        <v>4538</v>
      </c>
      <c r="H891" t="s">
        <v>2027</v>
      </c>
      <c r="I891" s="1">
        <f>DATE(YEAR(tbl_Invoices[[#This Row],[Invoice_Date]]), MONTH(tbl_Invoices[[#This Row],[Invoice_Date]]), DAY(tbl_Invoices[[#This Row],[Invoice_Date]]))</f>
        <v>44325</v>
      </c>
      <c r="J891">
        <f>YEAR(tbl_Invoices[[#This Row],[Invoice_Date]])</f>
        <v>2021</v>
      </c>
      <c r="K891" s="1">
        <f>_xlfn.XLOOKUP(tbl_Invoices[[#This Row],[Customer_ID]], tbl_Customers[Customer_ID], tbl_Customers[Cohort_Month])</f>
        <v>44561</v>
      </c>
      <c r="L891" s="1" t="str">
        <f ca="1">_xlfn.XLOOKUP(tbl_Invoices[[#This Row],[Customer_ID]], tbl_Customers[Customer_ID], tbl_Customers[Age_Group])</f>
        <v>35–44</v>
      </c>
      <c r="M891" s="1" t="str">
        <f>_xlfn.XLOOKUP(tbl_Invoices[[#This Row],[Customer_ID]], tbl_Customers[Customer_ID], tbl_Customers[Region])</f>
        <v>International</v>
      </c>
      <c r="N891" s="1" t="str" cm="1">
        <f t="array" ref="N891">_xlfn.IFS(
   _xlfn.SINGLE(tbl_Invoices[Plan_ID])="P1","Basic",
   _xlfn.SINGLE(tbl_Invoices[Plan_ID])="P2","Standard",
   _xlfn.SINGLE(tbl_Invoices[Plan_ID])="P3","Premium"
)</f>
        <v>Basic</v>
      </c>
      <c r="O891" s="2">
        <f>IF(tbl_Invoices[[#This Row],[Revenue_Type]]="Churned",0,1)</f>
        <v>1</v>
      </c>
    </row>
    <row r="892" spans="1:15" x14ac:dyDescent="0.25">
      <c r="A892" t="s">
        <v>9275</v>
      </c>
      <c r="B892" t="s">
        <v>1585</v>
      </c>
      <c r="C892" t="s">
        <v>2781</v>
      </c>
      <c r="D892" s="1">
        <v>44325</v>
      </c>
      <c r="E892">
        <v>55</v>
      </c>
      <c r="F892" t="b">
        <v>1</v>
      </c>
      <c r="G892" t="s">
        <v>4538</v>
      </c>
      <c r="H892" t="s">
        <v>2031</v>
      </c>
      <c r="I892" s="1">
        <f>DATE(YEAR(tbl_Invoices[[#This Row],[Invoice_Date]]), MONTH(tbl_Invoices[[#This Row],[Invoice_Date]]), DAY(tbl_Invoices[[#This Row],[Invoice_Date]]))</f>
        <v>44325</v>
      </c>
      <c r="J892">
        <f>YEAR(tbl_Invoices[[#This Row],[Invoice_Date]])</f>
        <v>2021</v>
      </c>
      <c r="K892" s="1">
        <f>_xlfn.XLOOKUP(tbl_Invoices[[#This Row],[Customer_ID]], tbl_Customers[Customer_ID], tbl_Customers[Cohort_Month])</f>
        <v>44377</v>
      </c>
      <c r="L892" s="1" t="str">
        <f ca="1">_xlfn.XLOOKUP(tbl_Invoices[[#This Row],[Customer_ID]], tbl_Customers[Customer_ID], tbl_Customers[Age_Group])</f>
        <v>45–54</v>
      </c>
      <c r="M892" s="1" t="str">
        <f>_xlfn.XLOOKUP(tbl_Invoices[[#This Row],[Customer_ID]], tbl_Customers[Customer_ID], tbl_Customers[Region])</f>
        <v>East</v>
      </c>
      <c r="N892" s="1" t="str" cm="1">
        <f t="array" ref="N892">_xlfn.IFS(
   _xlfn.SINGLE(tbl_Invoices[Plan_ID])="P1","Basic",
   _xlfn.SINGLE(tbl_Invoices[Plan_ID])="P2","Standard",
   _xlfn.SINGLE(tbl_Invoices[Plan_ID])="P3","Premium"
)</f>
        <v>Premium</v>
      </c>
      <c r="O892" s="2">
        <f>IF(tbl_Invoices[[#This Row],[Revenue_Type]]="Churned",0,1)</f>
        <v>1</v>
      </c>
    </row>
    <row r="893" spans="1:15" x14ac:dyDescent="0.25">
      <c r="A893" t="s">
        <v>5762</v>
      </c>
      <c r="B893" t="s">
        <v>1683</v>
      </c>
      <c r="C893" t="s">
        <v>3151</v>
      </c>
      <c r="D893" s="1">
        <v>44325</v>
      </c>
      <c r="E893">
        <v>55</v>
      </c>
      <c r="F893" t="b">
        <v>1</v>
      </c>
      <c r="G893" t="s">
        <v>4538</v>
      </c>
      <c r="H893" t="s">
        <v>2031</v>
      </c>
      <c r="I893" s="1">
        <f>DATE(YEAR(tbl_Invoices[[#This Row],[Invoice_Date]]), MONTH(tbl_Invoices[[#This Row],[Invoice_Date]]), DAY(tbl_Invoices[[#This Row],[Invoice_Date]]))</f>
        <v>44325</v>
      </c>
      <c r="J893">
        <f>YEAR(tbl_Invoices[[#This Row],[Invoice_Date]])</f>
        <v>2021</v>
      </c>
      <c r="K893" s="1">
        <f>_xlfn.XLOOKUP(tbl_Invoices[[#This Row],[Customer_ID]], tbl_Customers[Customer_ID], tbl_Customers[Cohort_Month])</f>
        <v>45107</v>
      </c>
      <c r="L893" s="1" t="str">
        <f ca="1">_xlfn.XLOOKUP(tbl_Invoices[[#This Row],[Customer_ID]], tbl_Customers[Customer_ID], tbl_Customers[Age_Group])</f>
        <v>55+</v>
      </c>
      <c r="M893" s="1" t="str">
        <f>_xlfn.XLOOKUP(tbl_Invoices[[#This Row],[Customer_ID]], tbl_Customers[Customer_ID], tbl_Customers[Region])</f>
        <v>East</v>
      </c>
      <c r="N893" s="1" t="str" cm="1">
        <f t="array" ref="N893">_xlfn.IFS(
   _xlfn.SINGLE(tbl_Invoices[Plan_ID])="P1","Basic",
   _xlfn.SINGLE(tbl_Invoices[Plan_ID])="P2","Standard",
   _xlfn.SINGLE(tbl_Invoices[Plan_ID])="P3","Premium"
)</f>
        <v>Premium</v>
      </c>
      <c r="O893" s="2">
        <f>IF(tbl_Invoices[[#This Row],[Revenue_Type]]="Churned",0,1)</f>
        <v>1</v>
      </c>
    </row>
    <row r="894" spans="1:15" x14ac:dyDescent="0.25">
      <c r="A894" t="s">
        <v>8886</v>
      </c>
      <c r="B894" t="s">
        <v>1904</v>
      </c>
      <c r="C894" t="s">
        <v>3549</v>
      </c>
      <c r="D894" s="1">
        <v>44325</v>
      </c>
      <c r="E894">
        <v>55</v>
      </c>
      <c r="F894" t="b">
        <v>1</v>
      </c>
      <c r="G894" t="s">
        <v>4540</v>
      </c>
      <c r="H894" t="s">
        <v>2031</v>
      </c>
      <c r="I894" s="1">
        <f>DATE(YEAR(tbl_Invoices[[#This Row],[Invoice_Date]]), MONTH(tbl_Invoices[[#This Row],[Invoice_Date]]), DAY(tbl_Invoices[[#This Row],[Invoice_Date]]))</f>
        <v>44325</v>
      </c>
      <c r="J894">
        <f>YEAR(tbl_Invoices[[#This Row],[Invoice_Date]])</f>
        <v>2021</v>
      </c>
      <c r="K894" s="1">
        <f>_xlfn.XLOOKUP(tbl_Invoices[[#This Row],[Customer_ID]], tbl_Customers[Customer_ID], tbl_Customers[Cohort_Month])</f>
        <v>44742</v>
      </c>
      <c r="L894" s="1" t="str">
        <f ca="1">_xlfn.XLOOKUP(tbl_Invoices[[#This Row],[Customer_ID]], tbl_Customers[Customer_ID], tbl_Customers[Age_Group])</f>
        <v>55+</v>
      </c>
      <c r="M894" s="1" t="str">
        <f>_xlfn.XLOOKUP(tbl_Invoices[[#This Row],[Customer_ID]], tbl_Customers[Customer_ID], tbl_Customers[Region])</f>
        <v>South</v>
      </c>
      <c r="N894" s="1" t="str" cm="1">
        <f t="array" ref="N894">_xlfn.IFS(
   _xlfn.SINGLE(tbl_Invoices[Plan_ID])="P1","Basic",
   _xlfn.SINGLE(tbl_Invoices[Plan_ID])="P2","Standard",
   _xlfn.SINGLE(tbl_Invoices[Plan_ID])="P3","Premium"
)</f>
        <v>Premium</v>
      </c>
      <c r="O894" s="2">
        <f>IF(tbl_Invoices[[#This Row],[Revenue_Type]]="Churned",0,1)</f>
        <v>1</v>
      </c>
    </row>
    <row r="895" spans="1:15" x14ac:dyDescent="0.25">
      <c r="A895" t="s">
        <v>8186</v>
      </c>
      <c r="B895" t="s">
        <v>35</v>
      </c>
      <c r="C895" t="s">
        <v>4399</v>
      </c>
      <c r="D895" s="1">
        <v>44326</v>
      </c>
      <c r="E895">
        <v>55</v>
      </c>
      <c r="F895" t="b">
        <v>1</v>
      </c>
      <c r="G895" t="s">
        <v>4540</v>
      </c>
      <c r="H895" t="s">
        <v>2031</v>
      </c>
      <c r="I895" s="1">
        <f>DATE(YEAR(tbl_Invoices[[#This Row],[Invoice_Date]]), MONTH(tbl_Invoices[[#This Row],[Invoice_Date]]), DAY(tbl_Invoices[[#This Row],[Invoice_Date]]))</f>
        <v>44326</v>
      </c>
      <c r="J895">
        <f>YEAR(tbl_Invoices[[#This Row],[Invoice_Date]])</f>
        <v>2021</v>
      </c>
      <c r="K895" s="1">
        <f>_xlfn.XLOOKUP(tbl_Invoices[[#This Row],[Customer_ID]], tbl_Customers[Customer_ID], tbl_Customers[Cohort_Month])</f>
        <v>44255</v>
      </c>
      <c r="L895" s="1" t="str">
        <f ca="1">_xlfn.XLOOKUP(tbl_Invoices[[#This Row],[Customer_ID]], tbl_Customers[Customer_ID], tbl_Customers[Age_Group])</f>
        <v>55+</v>
      </c>
      <c r="M895" s="1" t="str">
        <f>_xlfn.XLOOKUP(tbl_Invoices[[#This Row],[Customer_ID]], tbl_Customers[Customer_ID], tbl_Customers[Region])</f>
        <v>South</v>
      </c>
      <c r="N895" s="1" t="str" cm="1">
        <f t="array" ref="N895">_xlfn.IFS(
   _xlfn.SINGLE(tbl_Invoices[Plan_ID])="P1","Basic",
   _xlfn.SINGLE(tbl_Invoices[Plan_ID])="P2","Standard",
   _xlfn.SINGLE(tbl_Invoices[Plan_ID])="P3","Premium"
)</f>
        <v>Premium</v>
      </c>
      <c r="O895" s="2">
        <f>IF(tbl_Invoices[[#This Row],[Revenue_Type]]="Churned",0,1)</f>
        <v>1</v>
      </c>
    </row>
    <row r="896" spans="1:15" x14ac:dyDescent="0.25">
      <c r="A896" t="s">
        <v>7944</v>
      </c>
      <c r="B896" t="s">
        <v>175</v>
      </c>
      <c r="C896" t="s">
        <v>3679</v>
      </c>
      <c r="D896" s="1">
        <v>44326</v>
      </c>
      <c r="E896">
        <v>12</v>
      </c>
      <c r="F896" t="b">
        <v>1</v>
      </c>
      <c r="G896" t="s">
        <v>4547</v>
      </c>
      <c r="H896" t="s">
        <v>2027</v>
      </c>
      <c r="I896" s="1">
        <f>DATE(YEAR(tbl_Invoices[[#This Row],[Invoice_Date]]), MONTH(tbl_Invoices[[#This Row],[Invoice_Date]]), DAY(tbl_Invoices[[#This Row],[Invoice_Date]]))</f>
        <v>44326</v>
      </c>
      <c r="J896">
        <f>YEAR(tbl_Invoices[[#This Row],[Invoice_Date]])</f>
        <v>2021</v>
      </c>
      <c r="K896" s="1">
        <f>_xlfn.XLOOKUP(tbl_Invoices[[#This Row],[Customer_ID]], tbl_Customers[Customer_ID], tbl_Customers[Cohort_Month])</f>
        <v>44439</v>
      </c>
      <c r="L896" s="1" t="str">
        <f ca="1">_xlfn.XLOOKUP(tbl_Invoices[[#This Row],[Customer_ID]], tbl_Customers[Customer_ID], tbl_Customers[Age_Group])</f>
        <v>55+</v>
      </c>
      <c r="M896" s="1" t="str">
        <f>_xlfn.XLOOKUP(tbl_Invoices[[#This Row],[Customer_ID]], tbl_Customers[Customer_ID], tbl_Customers[Region])</f>
        <v>East</v>
      </c>
      <c r="N896" s="1" t="str" cm="1">
        <f t="array" ref="N896">_xlfn.IFS(
   _xlfn.SINGLE(tbl_Invoices[Plan_ID])="P1","Basic",
   _xlfn.SINGLE(tbl_Invoices[Plan_ID])="P2","Standard",
   _xlfn.SINGLE(tbl_Invoices[Plan_ID])="P3","Premium"
)</f>
        <v>Basic</v>
      </c>
      <c r="O896" s="2">
        <f>IF(tbl_Invoices[[#This Row],[Revenue_Type]]="Churned",0,1)</f>
        <v>1</v>
      </c>
    </row>
    <row r="897" spans="1:15" x14ac:dyDescent="0.25">
      <c r="A897" t="s">
        <v>5399</v>
      </c>
      <c r="B897" t="s">
        <v>398</v>
      </c>
      <c r="C897" t="s">
        <v>2233</v>
      </c>
      <c r="D897" s="1">
        <v>44326</v>
      </c>
      <c r="E897">
        <v>25</v>
      </c>
      <c r="F897" t="b">
        <v>1</v>
      </c>
      <c r="G897" t="s">
        <v>4540</v>
      </c>
      <c r="H897" t="s">
        <v>2034</v>
      </c>
      <c r="I897" s="1">
        <f>DATE(YEAR(tbl_Invoices[[#This Row],[Invoice_Date]]), MONTH(tbl_Invoices[[#This Row],[Invoice_Date]]), DAY(tbl_Invoices[[#This Row],[Invoice_Date]]))</f>
        <v>44326</v>
      </c>
      <c r="J897">
        <f>YEAR(tbl_Invoices[[#This Row],[Invoice_Date]])</f>
        <v>2021</v>
      </c>
      <c r="K897" s="1">
        <f>_xlfn.XLOOKUP(tbl_Invoices[[#This Row],[Customer_ID]], tbl_Customers[Customer_ID], tbl_Customers[Cohort_Month])</f>
        <v>44500</v>
      </c>
      <c r="L897" s="1" t="str">
        <f ca="1">_xlfn.XLOOKUP(tbl_Invoices[[#This Row],[Customer_ID]], tbl_Customers[Customer_ID], tbl_Customers[Age_Group])</f>
        <v>25–34</v>
      </c>
      <c r="M897" s="1" t="str">
        <f>_xlfn.XLOOKUP(tbl_Invoices[[#This Row],[Customer_ID]], tbl_Customers[Customer_ID], tbl_Customers[Region])</f>
        <v>West</v>
      </c>
      <c r="N897" s="1" t="str" cm="1">
        <f t="array" ref="N897">_xlfn.IFS(
   _xlfn.SINGLE(tbl_Invoices[Plan_ID])="P1","Basic",
   _xlfn.SINGLE(tbl_Invoices[Plan_ID])="P2","Standard",
   _xlfn.SINGLE(tbl_Invoices[Plan_ID])="P3","Premium"
)</f>
        <v>Standard</v>
      </c>
      <c r="O897" s="2">
        <f>IF(tbl_Invoices[[#This Row],[Revenue_Type]]="Churned",0,1)</f>
        <v>1</v>
      </c>
    </row>
    <row r="898" spans="1:15" x14ac:dyDescent="0.25">
      <c r="A898" t="s">
        <v>7495</v>
      </c>
      <c r="B898" t="s">
        <v>592</v>
      </c>
      <c r="C898" t="s">
        <v>3190</v>
      </c>
      <c r="D898" s="1">
        <v>44326</v>
      </c>
      <c r="E898">
        <v>25</v>
      </c>
      <c r="F898" t="b">
        <v>1</v>
      </c>
      <c r="G898" t="s">
        <v>4545</v>
      </c>
      <c r="H898" t="s">
        <v>2034</v>
      </c>
      <c r="I898" s="1">
        <f>DATE(YEAR(tbl_Invoices[[#This Row],[Invoice_Date]]), MONTH(tbl_Invoices[[#This Row],[Invoice_Date]]), DAY(tbl_Invoices[[#This Row],[Invoice_Date]]))</f>
        <v>44326</v>
      </c>
      <c r="J898">
        <f>YEAR(tbl_Invoices[[#This Row],[Invoice_Date]])</f>
        <v>2021</v>
      </c>
      <c r="K898" s="1">
        <f>_xlfn.XLOOKUP(tbl_Invoices[[#This Row],[Customer_ID]], tbl_Customers[Customer_ID], tbl_Customers[Cohort_Month])</f>
        <v>45046</v>
      </c>
      <c r="L898" s="1" t="str">
        <f ca="1">_xlfn.XLOOKUP(tbl_Invoices[[#This Row],[Customer_ID]], tbl_Customers[Customer_ID], tbl_Customers[Age_Group])</f>
        <v>45–54</v>
      </c>
      <c r="M898" s="1" t="str">
        <f>_xlfn.XLOOKUP(tbl_Invoices[[#This Row],[Customer_ID]], tbl_Customers[Customer_ID], tbl_Customers[Region])</f>
        <v>International</v>
      </c>
      <c r="N898" s="1" t="str" cm="1">
        <f t="array" ref="N898">_xlfn.IFS(
   _xlfn.SINGLE(tbl_Invoices[Plan_ID])="P1","Basic",
   _xlfn.SINGLE(tbl_Invoices[Plan_ID])="P2","Standard",
   _xlfn.SINGLE(tbl_Invoices[Plan_ID])="P3","Premium"
)</f>
        <v>Standard</v>
      </c>
      <c r="O898" s="2">
        <f>IF(tbl_Invoices[[#This Row],[Revenue_Type]]="Churned",0,1)</f>
        <v>0</v>
      </c>
    </row>
    <row r="899" spans="1:15" x14ac:dyDescent="0.25">
      <c r="A899" t="s">
        <v>9455</v>
      </c>
      <c r="B899" t="s">
        <v>771</v>
      </c>
      <c r="C899" t="s">
        <v>3441</v>
      </c>
      <c r="D899" s="1">
        <v>44326</v>
      </c>
      <c r="E899">
        <v>12</v>
      </c>
      <c r="F899" t="b">
        <v>1</v>
      </c>
      <c r="G899" t="s">
        <v>4540</v>
      </c>
      <c r="H899" t="s">
        <v>2027</v>
      </c>
      <c r="I899" s="1">
        <f>DATE(YEAR(tbl_Invoices[[#This Row],[Invoice_Date]]), MONTH(tbl_Invoices[[#This Row],[Invoice_Date]]), DAY(tbl_Invoices[[#This Row],[Invoice_Date]]))</f>
        <v>44326</v>
      </c>
      <c r="J899">
        <f>YEAR(tbl_Invoices[[#This Row],[Invoice_Date]])</f>
        <v>2021</v>
      </c>
      <c r="K899" s="1">
        <f>_xlfn.XLOOKUP(tbl_Invoices[[#This Row],[Customer_ID]], tbl_Customers[Customer_ID], tbl_Customers[Cohort_Month])</f>
        <v>45107</v>
      </c>
      <c r="L899" s="1" t="str">
        <f ca="1">_xlfn.XLOOKUP(tbl_Invoices[[#This Row],[Customer_ID]], tbl_Customers[Customer_ID], tbl_Customers[Age_Group])</f>
        <v>35–44</v>
      </c>
      <c r="M899" s="1" t="str">
        <f>_xlfn.XLOOKUP(tbl_Invoices[[#This Row],[Customer_ID]], tbl_Customers[Customer_ID], tbl_Customers[Region])</f>
        <v>East</v>
      </c>
      <c r="N899" s="1" t="str" cm="1">
        <f t="array" ref="N899">_xlfn.IFS(
   _xlfn.SINGLE(tbl_Invoices[Plan_ID])="P1","Basic",
   _xlfn.SINGLE(tbl_Invoices[Plan_ID])="P2","Standard",
   _xlfn.SINGLE(tbl_Invoices[Plan_ID])="P3","Premium"
)</f>
        <v>Basic</v>
      </c>
      <c r="O899" s="2">
        <f>IF(tbl_Invoices[[#This Row],[Revenue_Type]]="Churned",0,1)</f>
        <v>1</v>
      </c>
    </row>
    <row r="900" spans="1:15" x14ac:dyDescent="0.25">
      <c r="A900" t="s">
        <v>9602</v>
      </c>
      <c r="B900" t="s">
        <v>1250</v>
      </c>
      <c r="C900" t="s">
        <v>2563</v>
      </c>
      <c r="D900" s="1">
        <v>44326</v>
      </c>
      <c r="E900">
        <v>25</v>
      </c>
      <c r="F900" t="b">
        <v>1</v>
      </c>
      <c r="G900" t="s">
        <v>4547</v>
      </c>
      <c r="H900" t="s">
        <v>2034</v>
      </c>
      <c r="I900" s="1">
        <f>DATE(YEAR(tbl_Invoices[[#This Row],[Invoice_Date]]), MONTH(tbl_Invoices[[#This Row],[Invoice_Date]]), DAY(tbl_Invoices[[#This Row],[Invoice_Date]]))</f>
        <v>44326</v>
      </c>
      <c r="J900">
        <f>YEAR(tbl_Invoices[[#This Row],[Invoice_Date]])</f>
        <v>2021</v>
      </c>
      <c r="K900" s="1">
        <f>_xlfn.XLOOKUP(tbl_Invoices[[#This Row],[Customer_ID]], tbl_Customers[Customer_ID], tbl_Customers[Cohort_Month])</f>
        <v>45046</v>
      </c>
      <c r="L900" s="1" t="str">
        <f ca="1">_xlfn.XLOOKUP(tbl_Invoices[[#This Row],[Customer_ID]], tbl_Customers[Customer_ID], tbl_Customers[Age_Group])</f>
        <v>18–24</v>
      </c>
      <c r="M900" s="1" t="str">
        <f>_xlfn.XLOOKUP(tbl_Invoices[[#This Row],[Customer_ID]], tbl_Customers[Customer_ID], tbl_Customers[Region])</f>
        <v>East</v>
      </c>
      <c r="N900" s="1" t="str" cm="1">
        <f t="array" ref="N900">_xlfn.IFS(
   _xlfn.SINGLE(tbl_Invoices[Plan_ID])="P1","Basic",
   _xlfn.SINGLE(tbl_Invoices[Plan_ID])="P2","Standard",
   _xlfn.SINGLE(tbl_Invoices[Plan_ID])="P3","Premium"
)</f>
        <v>Standard</v>
      </c>
      <c r="O900" s="2">
        <f>IF(tbl_Invoices[[#This Row],[Revenue_Type]]="Churned",0,1)</f>
        <v>1</v>
      </c>
    </row>
    <row r="901" spans="1:15" x14ac:dyDescent="0.25">
      <c r="A901" t="s">
        <v>9849</v>
      </c>
      <c r="B901" t="s">
        <v>1698</v>
      </c>
      <c r="C901" t="s">
        <v>2606</v>
      </c>
      <c r="D901" s="1">
        <v>44326</v>
      </c>
      <c r="E901">
        <v>12</v>
      </c>
      <c r="F901" t="b">
        <v>1</v>
      </c>
      <c r="G901" t="s">
        <v>4549</v>
      </c>
      <c r="H901" t="s">
        <v>2027</v>
      </c>
      <c r="I901" s="1">
        <f>DATE(YEAR(tbl_Invoices[[#This Row],[Invoice_Date]]), MONTH(tbl_Invoices[[#This Row],[Invoice_Date]]), DAY(tbl_Invoices[[#This Row],[Invoice_Date]]))</f>
        <v>44326</v>
      </c>
      <c r="J901">
        <f>YEAR(tbl_Invoices[[#This Row],[Invoice_Date]])</f>
        <v>2021</v>
      </c>
      <c r="K901" s="1">
        <f>_xlfn.XLOOKUP(tbl_Invoices[[#This Row],[Customer_ID]], tbl_Customers[Customer_ID], tbl_Customers[Cohort_Month])</f>
        <v>45046</v>
      </c>
      <c r="L901" s="1" t="str">
        <f ca="1">_xlfn.XLOOKUP(tbl_Invoices[[#This Row],[Customer_ID]], tbl_Customers[Customer_ID], tbl_Customers[Age_Group])</f>
        <v>55+</v>
      </c>
      <c r="M901" s="1" t="str">
        <f>_xlfn.XLOOKUP(tbl_Invoices[[#This Row],[Customer_ID]], tbl_Customers[Customer_ID], tbl_Customers[Region])</f>
        <v>West</v>
      </c>
      <c r="N901" s="1" t="str" cm="1">
        <f t="array" ref="N901">_xlfn.IFS(
   _xlfn.SINGLE(tbl_Invoices[Plan_ID])="P1","Basic",
   _xlfn.SINGLE(tbl_Invoices[Plan_ID])="P2","Standard",
   _xlfn.SINGLE(tbl_Invoices[Plan_ID])="P3","Premium"
)</f>
        <v>Basic</v>
      </c>
      <c r="O901" s="2">
        <f>IF(tbl_Invoices[[#This Row],[Revenue_Type]]="Churned",0,1)</f>
        <v>1</v>
      </c>
    </row>
    <row r="902" spans="1:15" x14ac:dyDescent="0.25">
      <c r="A902" t="s">
        <v>6128</v>
      </c>
      <c r="B902" t="s">
        <v>1796</v>
      </c>
      <c r="C902" t="s">
        <v>3383</v>
      </c>
      <c r="D902" s="1">
        <v>44326</v>
      </c>
      <c r="E902">
        <v>12</v>
      </c>
      <c r="F902" t="b">
        <v>1</v>
      </c>
      <c r="G902" t="s">
        <v>4540</v>
      </c>
      <c r="H902" t="s">
        <v>2027</v>
      </c>
      <c r="I902" s="1">
        <f>DATE(YEAR(tbl_Invoices[[#This Row],[Invoice_Date]]), MONTH(tbl_Invoices[[#This Row],[Invoice_Date]]), DAY(tbl_Invoices[[#This Row],[Invoice_Date]]))</f>
        <v>44326</v>
      </c>
      <c r="J902">
        <f>YEAR(tbl_Invoices[[#This Row],[Invoice_Date]])</f>
        <v>2021</v>
      </c>
      <c r="K902" s="1">
        <f>_xlfn.XLOOKUP(tbl_Invoices[[#This Row],[Customer_ID]], tbl_Customers[Customer_ID], tbl_Customers[Cohort_Month])</f>
        <v>44865</v>
      </c>
      <c r="L902" s="1" t="str">
        <f ca="1">_xlfn.XLOOKUP(tbl_Invoices[[#This Row],[Customer_ID]], tbl_Customers[Customer_ID], tbl_Customers[Age_Group])</f>
        <v>25–34</v>
      </c>
      <c r="M902" s="1" t="str">
        <f>_xlfn.XLOOKUP(tbl_Invoices[[#This Row],[Customer_ID]], tbl_Customers[Customer_ID], tbl_Customers[Region])</f>
        <v>East</v>
      </c>
      <c r="N902" s="1" t="str" cm="1">
        <f t="array" ref="N902">_xlfn.IFS(
   _xlfn.SINGLE(tbl_Invoices[Plan_ID])="P1","Basic",
   _xlfn.SINGLE(tbl_Invoices[Plan_ID])="P2","Standard",
   _xlfn.SINGLE(tbl_Invoices[Plan_ID])="P3","Premium"
)</f>
        <v>Basic</v>
      </c>
      <c r="O902" s="2">
        <f>IF(tbl_Invoices[[#This Row],[Revenue_Type]]="Churned",0,1)</f>
        <v>1</v>
      </c>
    </row>
    <row r="903" spans="1:15" x14ac:dyDescent="0.25">
      <c r="A903" t="s">
        <v>6327</v>
      </c>
      <c r="B903" t="s">
        <v>1816</v>
      </c>
      <c r="C903" t="s">
        <v>2395</v>
      </c>
      <c r="D903" s="1">
        <v>44326</v>
      </c>
      <c r="E903">
        <v>12</v>
      </c>
      <c r="F903" t="b">
        <v>1</v>
      </c>
      <c r="G903" t="s">
        <v>4549</v>
      </c>
      <c r="H903" t="s">
        <v>2027</v>
      </c>
      <c r="I903" s="1">
        <f>DATE(YEAR(tbl_Invoices[[#This Row],[Invoice_Date]]), MONTH(tbl_Invoices[[#This Row],[Invoice_Date]]), DAY(tbl_Invoices[[#This Row],[Invoice_Date]]))</f>
        <v>44326</v>
      </c>
      <c r="J903">
        <f>YEAR(tbl_Invoices[[#This Row],[Invoice_Date]])</f>
        <v>2021</v>
      </c>
      <c r="K903" s="1">
        <f>_xlfn.XLOOKUP(tbl_Invoices[[#This Row],[Customer_ID]], tbl_Customers[Customer_ID], tbl_Customers[Cohort_Month])</f>
        <v>44439</v>
      </c>
      <c r="L903" s="1" t="str">
        <f ca="1">_xlfn.XLOOKUP(tbl_Invoices[[#This Row],[Customer_ID]], tbl_Customers[Customer_ID], tbl_Customers[Age_Group])</f>
        <v>45–54</v>
      </c>
      <c r="M903" s="1" t="str">
        <f>_xlfn.XLOOKUP(tbl_Invoices[[#This Row],[Customer_ID]], tbl_Customers[Customer_ID], tbl_Customers[Region])</f>
        <v>East</v>
      </c>
      <c r="N903" s="1" t="str" cm="1">
        <f t="array" ref="N903">_xlfn.IFS(
   _xlfn.SINGLE(tbl_Invoices[Plan_ID])="P1","Basic",
   _xlfn.SINGLE(tbl_Invoices[Plan_ID])="P2","Standard",
   _xlfn.SINGLE(tbl_Invoices[Plan_ID])="P3","Premium"
)</f>
        <v>Basic</v>
      </c>
      <c r="O903" s="2">
        <f>IF(tbl_Invoices[[#This Row],[Revenue_Type]]="Churned",0,1)</f>
        <v>1</v>
      </c>
    </row>
    <row r="904" spans="1:15" x14ac:dyDescent="0.25">
      <c r="A904" t="s">
        <v>8361</v>
      </c>
      <c r="B904" t="s">
        <v>155</v>
      </c>
      <c r="C904" t="s">
        <v>2337</v>
      </c>
      <c r="D904" s="1">
        <v>44327</v>
      </c>
      <c r="E904">
        <v>12</v>
      </c>
      <c r="F904" t="b">
        <v>1</v>
      </c>
      <c r="G904" t="s">
        <v>4549</v>
      </c>
      <c r="H904" t="s">
        <v>2027</v>
      </c>
      <c r="I904" s="1">
        <f>DATE(YEAR(tbl_Invoices[[#This Row],[Invoice_Date]]), MONTH(tbl_Invoices[[#This Row],[Invoice_Date]]), DAY(tbl_Invoices[[#This Row],[Invoice_Date]]))</f>
        <v>44327</v>
      </c>
      <c r="J904">
        <f>YEAR(tbl_Invoices[[#This Row],[Invoice_Date]])</f>
        <v>2021</v>
      </c>
      <c r="K904" s="1">
        <f>_xlfn.XLOOKUP(tbl_Invoices[[#This Row],[Customer_ID]], tbl_Customers[Customer_ID], tbl_Customers[Cohort_Month])</f>
        <v>44439</v>
      </c>
      <c r="L904" s="1" t="str">
        <f ca="1">_xlfn.XLOOKUP(tbl_Invoices[[#This Row],[Customer_ID]], tbl_Customers[Customer_ID], tbl_Customers[Age_Group])</f>
        <v>25–34</v>
      </c>
      <c r="M904" s="1" t="str">
        <f>_xlfn.XLOOKUP(tbl_Invoices[[#This Row],[Customer_ID]], tbl_Customers[Customer_ID], tbl_Customers[Region])</f>
        <v>Midwest</v>
      </c>
      <c r="N904" s="1" t="str" cm="1">
        <f t="array" ref="N904">_xlfn.IFS(
   _xlfn.SINGLE(tbl_Invoices[Plan_ID])="P1","Basic",
   _xlfn.SINGLE(tbl_Invoices[Plan_ID])="P2","Standard",
   _xlfn.SINGLE(tbl_Invoices[Plan_ID])="P3","Premium"
)</f>
        <v>Basic</v>
      </c>
      <c r="O904" s="2">
        <f>IF(tbl_Invoices[[#This Row],[Revenue_Type]]="Churned",0,1)</f>
        <v>1</v>
      </c>
    </row>
    <row r="905" spans="1:15" x14ac:dyDescent="0.25">
      <c r="A905" t="s">
        <v>4931</v>
      </c>
      <c r="B905" t="s">
        <v>262</v>
      </c>
      <c r="C905" t="s">
        <v>4154</v>
      </c>
      <c r="D905" s="1">
        <v>44327</v>
      </c>
      <c r="E905">
        <v>55</v>
      </c>
      <c r="F905" t="b">
        <v>1</v>
      </c>
      <c r="G905" t="s">
        <v>4538</v>
      </c>
      <c r="H905" t="s">
        <v>2031</v>
      </c>
      <c r="I905" s="1">
        <f>DATE(YEAR(tbl_Invoices[[#This Row],[Invoice_Date]]), MONTH(tbl_Invoices[[#This Row],[Invoice_Date]]), DAY(tbl_Invoices[[#This Row],[Invoice_Date]]))</f>
        <v>44327</v>
      </c>
      <c r="J905">
        <f>YEAR(tbl_Invoices[[#This Row],[Invoice_Date]])</f>
        <v>2021</v>
      </c>
      <c r="K905" s="1">
        <f>_xlfn.XLOOKUP(tbl_Invoices[[#This Row],[Customer_ID]], tbl_Customers[Customer_ID], tbl_Customers[Cohort_Month])</f>
        <v>44286</v>
      </c>
      <c r="L905" s="1" t="str">
        <f ca="1">_xlfn.XLOOKUP(tbl_Invoices[[#This Row],[Customer_ID]], tbl_Customers[Customer_ID], tbl_Customers[Age_Group])</f>
        <v>35–44</v>
      </c>
      <c r="M905" s="1" t="str">
        <f>_xlfn.XLOOKUP(tbl_Invoices[[#This Row],[Customer_ID]], tbl_Customers[Customer_ID], tbl_Customers[Region])</f>
        <v>International</v>
      </c>
      <c r="N905" s="1" t="str" cm="1">
        <f t="array" ref="N905">_xlfn.IFS(
   _xlfn.SINGLE(tbl_Invoices[Plan_ID])="P1","Basic",
   _xlfn.SINGLE(tbl_Invoices[Plan_ID])="P2","Standard",
   _xlfn.SINGLE(tbl_Invoices[Plan_ID])="P3","Premium"
)</f>
        <v>Premium</v>
      </c>
      <c r="O905" s="2">
        <f>IF(tbl_Invoices[[#This Row],[Revenue_Type]]="Churned",0,1)</f>
        <v>1</v>
      </c>
    </row>
    <row r="906" spans="1:15" x14ac:dyDescent="0.25">
      <c r="A906" t="s">
        <v>6069</v>
      </c>
      <c r="B906" t="s">
        <v>624</v>
      </c>
      <c r="C906" t="s">
        <v>3662</v>
      </c>
      <c r="D906" s="1">
        <v>44327</v>
      </c>
      <c r="E906">
        <v>12</v>
      </c>
      <c r="F906" t="b">
        <v>1</v>
      </c>
      <c r="G906" t="s">
        <v>4538</v>
      </c>
      <c r="H906" t="s">
        <v>2027</v>
      </c>
      <c r="I906" s="1">
        <f>DATE(YEAR(tbl_Invoices[[#This Row],[Invoice_Date]]), MONTH(tbl_Invoices[[#This Row],[Invoice_Date]]), DAY(tbl_Invoices[[#This Row],[Invoice_Date]]))</f>
        <v>44327</v>
      </c>
      <c r="J906">
        <f>YEAR(tbl_Invoices[[#This Row],[Invoice_Date]])</f>
        <v>2021</v>
      </c>
      <c r="K906" s="1">
        <f>_xlfn.XLOOKUP(tbl_Invoices[[#This Row],[Customer_ID]], tbl_Customers[Customer_ID], tbl_Customers[Cohort_Month])</f>
        <v>44500</v>
      </c>
      <c r="L906" s="1" t="str">
        <f ca="1">_xlfn.XLOOKUP(tbl_Invoices[[#This Row],[Customer_ID]], tbl_Customers[Customer_ID], tbl_Customers[Age_Group])</f>
        <v>25–34</v>
      </c>
      <c r="M906" s="1" t="str">
        <f>_xlfn.XLOOKUP(tbl_Invoices[[#This Row],[Customer_ID]], tbl_Customers[Customer_ID], tbl_Customers[Region])</f>
        <v>East</v>
      </c>
      <c r="N906" s="1" t="str" cm="1">
        <f t="array" ref="N906">_xlfn.IFS(
   _xlfn.SINGLE(tbl_Invoices[Plan_ID])="P1","Basic",
   _xlfn.SINGLE(tbl_Invoices[Plan_ID])="P2","Standard",
   _xlfn.SINGLE(tbl_Invoices[Plan_ID])="P3","Premium"
)</f>
        <v>Basic</v>
      </c>
      <c r="O906" s="2">
        <f>IF(tbl_Invoices[[#This Row],[Revenue_Type]]="Churned",0,1)</f>
        <v>1</v>
      </c>
    </row>
    <row r="907" spans="1:15" x14ac:dyDescent="0.25">
      <c r="A907" t="s">
        <v>7387</v>
      </c>
      <c r="B907" t="s">
        <v>675</v>
      </c>
      <c r="C907" t="s">
        <v>2866</v>
      </c>
      <c r="D907" s="1">
        <v>44327</v>
      </c>
      <c r="E907">
        <v>12</v>
      </c>
      <c r="F907" t="b">
        <v>1</v>
      </c>
      <c r="G907" t="s">
        <v>4547</v>
      </c>
      <c r="H907" t="s">
        <v>2027</v>
      </c>
      <c r="I907" s="1">
        <f>DATE(YEAR(tbl_Invoices[[#This Row],[Invoice_Date]]), MONTH(tbl_Invoices[[#This Row],[Invoice_Date]]), DAY(tbl_Invoices[[#This Row],[Invoice_Date]]))</f>
        <v>44327</v>
      </c>
      <c r="J907">
        <f>YEAR(tbl_Invoices[[#This Row],[Invoice_Date]])</f>
        <v>2021</v>
      </c>
      <c r="K907" s="1">
        <f>_xlfn.XLOOKUP(tbl_Invoices[[#This Row],[Customer_ID]], tbl_Customers[Customer_ID], tbl_Customers[Cohort_Month])</f>
        <v>44286</v>
      </c>
      <c r="L907" s="1" t="str">
        <f ca="1">_xlfn.XLOOKUP(tbl_Invoices[[#This Row],[Customer_ID]], tbl_Customers[Customer_ID], tbl_Customers[Age_Group])</f>
        <v>45–54</v>
      </c>
      <c r="M907" s="1" t="str">
        <f>_xlfn.XLOOKUP(tbl_Invoices[[#This Row],[Customer_ID]], tbl_Customers[Customer_ID], tbl_Customers[Region])</f>
        <v>Midwest</v>
      </c>
      <c r="N907" s="1" t="str" cm="1">
        <f t="array" ref="N907">_xlfn.IFS(
   _xlfn.SINGLE(tbl_Invoices[Plan_ID])="P1","Basic",
   _xlfn.SINGLE(tbl_Invoices[Plan_ID])="P2","Standard",
   _xlfn.SINGLE(tbl_Invoices[Plan_ID])="P3","Premium"
)</f>
        <v>Basic</v>
      </c>
      <c r="O907" s="2">
        <f>IF(tbl_Invoices[[#This Row],[Revenue_Type]]="Churned",0,1)</f>
        <v>1</v>
      </c>
    </row>
    <row r="908" spans="1:15" x14ac:dyDescent="0.25">
      <c r="A908" t="s">
        <v>8169</v>
      </c>
      <c r="B908" t="s">
        <v>912</v>
      </c>
      <c r="C908" t="s">
        <v>2610</v>
      </c>
      <c r="D908" s="1">
        <v>44327</v>
      </c>
      <c r="E908">
        <v>12</v>
      </c>
      <c r="F908" t="b">
        <v>1</v>
      </c>
      <c r="G908" t="s">
        <v>4549</v>
      </c>
      <c r="H908" t="s">
        <v>2027</v>
      </c>
      <c r="I908" s="1">
        <f>DATE(YEAR(tbl_Invoices[[#This Row],[Invoice_Date]]), MONTH(tbl_Invoices[[#This Row],[Invoice_Date]]), DAY(tbl_Invoices[[#This Row],[Invoice_Date]]))</f>
        <v>44327</v>
      </c>
      <c r="J908">
        <f>YEAR(tbl_Invoices[[#This Row],[Invoice_Date]])</f>
        <v>2021</v>
      </c>
      <c r="K908" s="1">
        <f>_xlfn.XLOOKUP(tbl_Invoices[[#This Row],[Customer_ID]], tbl_Customers[Customer_ID], tbl_Customers[Cohort_Month])</f>
        <v>44592</v>
      </c>
      <c r="L908" s="1" t="str">
        <f ca="1">_xlfn.XLOOKUP(tbl_Invoices[[#This Row],[Customer_ID]], tbl_Customers[Customer_ID], tbl_Customers[Age_Group])</f>
        <v>45–54</v>
      </c>
      <c r="M908" s="1" t="str">
        <f>_xlfn.XLOOKUP(tbl_Invoices[[#This Row],[Customer_ID]], tbl_Customers[Customer_ID], tbl_Customers[Region])</f>
        <v>International</v>
      </c>
      <c r="N908" s="1" t="str" cm="1">
        <f t="array" ref="N908">_xlfn.IFS(
   _xlfn.SINGLE(tbl_Invoices[Plan_ID])="P1","Basic",
   _xlfn.SINGLE(tbl_Invoices[Plan_ID])="P2","Standard",
   _xlfn.SINGLE(tbl_Invoices[Plan_ID])="P3","Premium"
)</f>
        <v>Basic</v>
      </c>
      <c r="O908" s="2">
        <f>IF(tbl_Invoices[[#This Row],[Revenue_Type]]="Churned",0,1)</f>
        <v>1</v>
      </c>
    </row>
    <row r="909" spans="1:15" x14ac:dyDescent="0.25">
      <c r="A909" t="s">
        <v>4710</v>
      </c>
      <c r="B909" t="s">
        <v>1205</v>
      </c>
      <c r="C909" t="s">
        <v>2598</v>
      </c>
      <c r="D909" s="1">
        <v>44327</v>
      </c>
      <c r="E909">
        <v>25</v>
      </c>
      <c r="F909" t="b">
        <v>1</v>
      </c>
      <c r="G909" t="s">
        <v>4549</v>
      </c>
      <c r="H909" t="s">
        <v>2034</v>
      </c>
      <c r="I909" s="1">
        <f>DATE(YEAR(tbl_Invoices[[#This Row],[Invoice_Date]]), MONTH(tbl_Invoices[[#This Row],[Invoice_Date]]), DAY(tbl_Invoices[[#This Row],[Invoice_Date]]))</f>
        <v>44327</v>
      </c>
      <c r="J909">
        <f>YEAR(tbl_Invoices[[#This Row],[Invoice_Date]])</f>
        <v>2021</v>
      </c>
      <c r="K909" s="1">
        <f>_xlfn.XLOOKUP(tbl_Invoices[[#This Row],[Customer_ID]], tbl_Customers[Customer_ID], tbl_Customers[Cohort_Month])</f>
        <v>44651</v>
      </c>
      <c r="L909" s="1" t="str">
        <f ca="1">_xlfn.XLOOKUP(tbl_Invoices[[#This Row],[Customer_ID]], tbl_Customers[Customer_ID], tbl_Customers[Age_Group])</f>
        <v>45–54</v>
      </c>
      <c r="M909" s="1" t="str">
        <f>_xlfn.XLOOKUP(tbl_Invoices[[#This Row],[Customer_ID]], tbl_Customers[Customer_ID], tbl_Customers[Region])</f>
        <v>South</v>
      </c>
      <c r="N909" s="1" t="str" cm="1">
        <f t="array" ref="N909">_xlfn.IFS(
   _xlfn.SINGLE(tbl_Invoices[Plan_ID])="P1","Basic",
   _xlfn.SINGLE(tbl_Invoices[Plan_ID])="P2","Standard",
   _xlfn.SINGLE(tbl_Invoices[Plan_ID])="P3","Premium"
)</f>
        <v>Standard</v>
      </c>
      <c r="O909" s="2">
        <f>IF(tbl_Invoices[[#This Row],[Revenue_Type]]="Churned",0,1)</f>
        <v>1</v>
      </c>
    </row>
    <row r="910" spans="1:15" x14ac:dyDescent="0.25">
      <c r="A910" t="s">
        <v>6144</v>
      </c>
      <c r="B910" t="s">
        <v>1486</v>
      </c>
      <c r="C910" t="s">
        <v>4323</v>
      </c>
      <c r="D910" s="1">
        <v>44327</v>
      </c>
      <c r="E910">
        <v>25</v>
      </c>
      <c r="F910" t="b">
        <v>1</v>
      </c>
      <c r="G910" t="s">
        <v>4545</v>
      </c>
      <c r="H910" t="s">
        <v>2034</v>
      </c>
      <c r="I910" s="1">
        <f>DATE(YEAR(tbl_Invoices[[#This Row],[Invoice_Date]]), MONTH(tbl_Invoices[[#This Row],[Invoice_Date]]), DAY(tbl_Invoices[[#This Row],[Invoice_Date]]))</f>
        <v>44327</v>
      </c>
      <c r="J910">
        <f>YEAR(tbl_Invoices[[#This Row],[Invoice_Date]])</f>
        <v>2021</v>
      </c>
      <c r="K910" s="1">
        <f>_xlfn.XLOOKUP(tbl_Invoices[[#This Row],[Customer_ID]], tbl_Customers[Customer_ID], tbl_Customers[Cohort_Month])</f>
        <v>45077</v>
      </c>
      <c r="L910" s="1" t="str">
        <f ca="1">_xlfn.XLOOKUP(tbl_Invoices[[#This Row],[Customer_ID]], tbl_Customers[Customer_ID], tbl_Customers[Age_Group])</f>
        <v>25–34</v>
      </c>
      <c r="M910" s="1" t="str">
        <f>_xlfn.XLOOKUP(tbl_Invoices[[#This Row],[Customer_ID]], tbl_Customers[Customer_ID], tbl_Customers[Region])</f>
        <v>West</v>
      </c>
      <c r="N910" s="1" t="str" cm="1">
        <f t="array" ref="N910">_xlfn.IFS(
   _xlfn.SINGLE(tbl_Invoices[Plan_ID])="P1","Basic",
   _xlfn.SINGLE(tbl_Invoices[Plan_ID])="P2","Standard",
   _xlfn.SINGLE(tbl_Invoices[Plan_ID])="P3","Premium"
)</f>
        <v>Standard</v>
      </c>
      <c r="O910" s="2">
        <f>IF(tbl_Invoices[[#This Row],[Revenue_Type]]="Churned",0,1)</f>
        <v>0</v>
      </c>
    </row>
    <row r="911" spans="1:15" x14ac:dyDescent="0.25">
      <c r="A911" t="s">
        <v>10333</v>
      </c>
      <c r="B911" t="s">
        <v>1522</v>
      </c>
      <c r="C911" t="s">
        <v>2125</v>
      </c>
      <c r="D911" s="1">
        <v>44327</v>
      </c>
      <c r="E911">
        <v>25</v>
      </c>
      <c r="F911" t="b">
        <v>1</v>
      </c>
      <c r="G911" t="s">
        <v>4547</v>
      </c>
      <c r="H911" t="s">
        <v>2034</v>
      </c>
      <c r="I911" s="1">
        <f>DATE(YEAR(tbl_Invoices[[#This Row],[Invoice_Date]]), MONTH(tbl_Invoices[[#This Row],[Invoice_Date]]), DAY(tbl_Invoices[[#This Row],[Invoice_Date]]))</f>
        <v>44327</v>
      </c>
      <c r="J911">
        <f>YEAR(tbl_Invoices[[#This Row],[Invoice_Date]])</f>
        <v>2021</v>
      </c>
      <c r="K911" s="1">
        <f>_xlfn.XLOOKUP(tbl_Invoices[[#This Row],[Customer_ID]], tbl_Customers[Customer_ID], tbl_Customers[Cohort_Month])</f>
        <v>44255</v>
      </c>
      <c r="L911" s="1" t="str">
        <f ca="1">_xlfn.XLOOKUP(tbl_Invoices[[#This Row],[Customer_ID]], tbl_Customers[Customer_ID], tbl_Customers[Age_Group])</f>
        <v>25–34</v>
      </c>
      <c r="M911" s="1" t="str">
        <f>_xlfn.XLOOKUP(tbl_Invoices[[#This Row],[Customer_ID]], tbl_Customers[Customer_ID], tbl_Customers[Region])</f>
        <v>West</v>
      </c>
      <c r="N911" s="1" t="str" cm="1">
        <f t="array" ref="N911">_xlfn.IFS(
   _xlfn.SINGLE(tbl_Invoices[Plan_ID])="P1","Basic",
   _xlfn.SINGLE(tbl_Invoices[Plan_ID])="P2","Standard",
   _xlfn.SINGLE(tbl_Invoices[Plan_ID])="P3","Premium"
)</f>
        <v>Standard</v>
      </c>
      <c r="O911" s="2">
        <f>IF(tbl_Invoices[[#This Row],[Revenue_Type]]="Churned",0,1)</f>
        <v>1</v>
      </c>
    </row>
    <row r="912" spans="1:15" x14ac:dyDescent="0.25">
      <c r="A912" t="s">
        <v>7936</v>
      </c>
      <c r="B912" t="s">
        <v>1597</v>
      </c>
      <c r="C912" t="s">
        <v>4327</v>
      </c>
      <c r="D912" s="1">
        <v>44327</v>
      </c>
      <c r="E912">
        <v>55</v>
      </c>
      <c r="F912" t="b">
        <v>1</v>
      </c>
      <c r="G912" t="s">
        <v>4540</v>
      </c>
      <c r="H912" t="s">
        <v>2031</v>
      </c>
      <c r="I912" s="1">
        <f>DATE(YEAR(tbl_Invoices[[#This Row],[Invoice_Date]]), MONTH(tbl_Invoices[[#This Row],[Invoice_Date]]), DAY(tbl_Invoices[[#This Row],[Invoice_Date]]))</f>
        <v>44327</v>
      </c>
      <c r="J912">
        <f>YEAR(tbl_Invoices[[#This Row],[Invoice_Date]])</f>
        <v>2021</v>
      </c>
      <c r="K912" s="1">
        <f>_xlfn.XLOOKUP(tbl_Invoices[[#This Row],[Customer_ID]], tbl_Customers[Customer_ID], tbl_Customers[Cohort_Month])</f>
        <v>44530</v>
      </c>
      <c r="L912" s="1" t="str">
        <f ca="1">_xlfn.XLOOKUP(tbl_Invoices[[#This Row],[Customer_ID]], tbl_Customers[Customer_ID], tbl_Customers[Age_Group])</f>
        <v>25–34</v>
      </c>
      <c r="M912" s="1" t="str">
        <f>_xlfn.XLOOKUP(tbl_Invoices[[#This Row],[Customer_ID]], tbl_Customers[Customer_ID], tbl_Customers[Region])</f>
        <v>East</v>
      </c>
      <c r="N912" s="1" t="str" cm="1">
        <f t="array" ref="N912">_xlfn.IFS(
   _xlfn.SINGLE(tbl_Invoices[Plan_ID])="P1","Basic",
   _xlfn.SINGLE(tbl_Invoices[Plan_ID])="P2","Standard",
   _xlfn.SINGLE(tbl_Invoices[Plan_ID])="P3","Premium"
)</f>
        <v>Premium</v>
      </c>
      <c r="O912" s="2">
        <f>IF(tbl_Invoices[[#This Row],[Revenue_Type]]="Churned",0,1)</f>
        <v>1</v>
      </c>
    </row>
    <row r="913" spans="1:15" x14ac:dyDescent="0.25">
      <c r="A913" t="s">
        <v>7474</v>
      </c>
      <c r="B913" t="s">
        <v>1664</v>
      </c>
      <c r="C913" t="s">
        <v>3781</v>
      </c>
      <c r="D913" s="1">
        <v>44327</v>
      </c>
      <c r="E913">
        <v>12</v>
      </c>
      <c r="F913" t="b">
        <v>1</v>
      </c>
      <c r="G913" t="s">
        <v>4540</v>
      </c>
      <c r="H913" t="s">
        <v>2027</v>
      </c>
      <c r="I913" s="1">
        <f>DATE(YEAR(tbl_Invoices[[#This Row],[Invoice_Date]]), MONTH(tbl_Invoices[[#This Row],[Invoice_Date]]), DAY(tbl_Invoices[[#This Row],[Invoice_Date]]))</f>
        <v>44327</v>
      </c>
      <c r="J913">
        <f>YEAR(tbl_Invoices[[#This Row],[Invoice_Date]])</f>
        <v>2021</v>
      </c>
      <c r="K913" s="1">
        <f>_xlfn.XLOOKUP(tbl_Invoices[[#This Row],[Customer_ID]], tbl_Customers[Customer_ID], tbl_Customers[Cohort_Month])</f>
        <v>44651</v>
      </c>
      <c r="L913" s="1" t="str">
        <f ca="1">_xlfn.XLOOKUP(tbl_Invoices[[#This Row],[Customer_ID]], tbl_Customers[Customer_ID], tbl_Customers[Age_Group])</f>
        <v>45–54</v>
      </c>
      <c r="M913" s="1" t="str">
        <f>_xlfn.XLOOKUP(tbl_Invoices[[#This Row],[Customer_ID]], tbl_Customers[Customer_ID], tbl_Customers[Region])</f>
        <v>West</v>
      </c>
      <c r="N913" s="1" t="str" cm="1">
        <f t="array" ref="N913">_xlfn.IFS(
   _xlfn.SINGLE(tbl_Invoices[Plan_ID])="P1","Basic",
   _xlfn.SINGLE(tbl_Invoices[Plan_ID])="P2","Standard",
   _xlfn.SINGLE(tbl_Invoices[Plan_ID])="P3","Premium"
)</f>
        <v>Basic</v>
      </c>
      <c r="O913" s="2">
        <f>IF(tbl_Invoices[[#This Row],[Revenue_Type]]="Churned",0,1)</f>
        <v>1</v>
      </c>
    </row>
    <row r="914" spans="1:15" x14ac:dyDescent="0.25">
      <c r="A914" t="s">
        <v>5954</v>
      </c>
      <c r="B914" t="s">
        <v>1796</v>
      </c>
      <c r="C914" t="s">
        <v>3948</v>
      </c>
      <c r="D914" s="1">
        <v>44327</v>
      </c>
      <c r="E914">
        <v>12</v>
      </c>
      <c r="F914" t="b">
        <v>1</v>
      </c>
      <c r="G914" t="s">
        <v>4545</v>
      </c>
      <c r="H914" t="s">
        <v>2027</v>
      </c>
      <c r="I914" s="1">
        <f>DATE(YEAR(tbl_Invoices[[#This Row],[Invoice_Date]]), MONTH(tbl_Invoices[[#This Row],[Invoice_Date]]), DAY(tbl_Invoices[[#This Row],[Invoice_Date]]))</f>
        <v>44327</v>
      </c>
      <c r="J914">
        <f>YEAR(tbl_Invoices[[#This Row],[Invoice_Date]])</f>
        <v>2021</v>
      </c>
      <c r="K914" s="1">
        <f>_xlfn.XLOOKUP(tbl_Invoices[[#This Row],[Customer_ID]], tbl_Customers[Customer_ID], tbl_Customers[Cohort_Month])</f>
        <v>44865</v>
      </c>
      <c r="L914" s="1" t="str">
        <f ca="1">_xlfn.XLOOKUP(tbl_Invoices[[#This Row],[Customer_ID]], tbl_Customers[Customer_ID], tbl_Customers[Age_Group])</f>
        <v>25–34</v>
      </c>
      <c r="M914" s="1" t="str">
        <f>_xlfn.XLOOKUP(tbl_Invoices[[#This Row],[Customer_ID]], tbl_Customers[Customer_ID], tbl_Customers[Region])</f>
        <v>East</v>
      </c>
      <c r="N914" s="1" t="str" cm="1">
        <f t="array" ref="N914">_xlfn.IFS(
   _xlfn.SINGLE(tbl_Invoices[Plan_ID])="P1","Basic",
   _xlfn.SINGLE(tbl_Invoices[Plan_ID])="P2","Standard",
   _xlfn.SINGLE(tbl_Invoices[Plan_ID])="P3","Premium"
)</f>
        <v>Basic</v>
      </c>
      <c r="O914" s="2">
        <f>IF(tbl_Invoices[[#This Row],[Revenue_Type]]="Churned",0,1)</f>
        <v>0</v>
      </c>
    </row>
    <row r="915" spans="1:15" x14ac:dyDescent="0.25">
      <c r="A915" t="s">
        <v>5522</v>
      </c>
      <c r="B915" t="s">
        <v>1948</v>
      </c>
      <c r="C915" t="s">
        <v>2691</v>
      </c>
      <c r="D915" s="1">
        <v>44327</v>
      </c>
      <c r="E915">
        <v>25</v>
      </c>
      <c r="F915" t="b">
        <v>1</v>
      </c>
      <c r="G915" t="s">
        <v>4538</v>
      </c>
      <c r="H915" t="s">
        <v>2034</v>
      </c>
      <c r="I915" s="1">
        <f>DATE(YEAR(tbl_Invoices[[#This Row],[Invoice_Date]]), MONTH(tbl_Invoices[[#This Row],[Invoice_Date]]), DAY(tbl_Invoices[[#This Row],[Invoice_Date]]))</f>
        <v>44327</v>
      </c>
      <c r="J915">
        <f>YEAR(tbl_Invoices[[#This Row],[Invoice_Date]])</f>
        <v>2021</v>
      </c>
      <c r="K915" s="1">
        <f>_xlfn.XLOOKUP(tbl_Invoices[[#This Row],[Customer_ID]], tbl_Customers[Customer_ID], tbl_Customers[Cohort_Month])</f>
        <v>44957</v>
      </c>
      <c r="L915" s="1" t="str">
        <f ca="1">_xlfn.XLOOKUP(tbl_Invoices[[#This Row],[Customer_ID]], tbl_Customers[Customer_ID], tbl_Customers[Age_Group])</f>
        <v>55+</v>
      </c>
      <c r="M915" s="1" t="str">
        <f>_xlfn.XLOOKUP(tbl_Invoices[[#This Row],[Customer_ID]], tbl_Customers[Customer_ID], tbl_Customers[Region])</f>
        <v>South</v>
      </c>
      <c r="N915" s="1" t="str" cm="1">
        <f t="array" ref="N915">_xlfn.IFS(
   _xlfn.SINGLE(tbl_Invoices[Plan_ID])="P1","Basic",
   _xlfn.SINGLE(tbl_Invoices[Plan_ID])="P2","Standard",
   _xlfn.SINGLE(tbl_Invoices[Plan_ID])="P3","Premium"
)</f>
        <v>Standard</v>
      </c>
      <c r="O915" s="2">
        <f>IF(tbl_Invoices[[#This Row],[Revenue_Type]]="Churned",0,1)</f>
        <v>1</v>
      </c>
    </row>
    <row r="916" spans="1:15" x14ac:dyDescent="0.25">
      <c r="A916" t="s">
        <v>8723</v>
      </c>
      <c r="B916" t="s">
        <v>2005</v>
      </c>
      <c r="C916" t="s">
        <v>3513</v>
      </c>
      <c r="D916" s="1">
        <v>44327</v>
      </c>
      <c r="E916">
        <v>55</v>
      </c>
      <c r="F916" t="b">
        <v>1</v>
      </c>
      <c r="G916" t="s">
        <v>4545</v>
      </c>
      <c r="H916" t="s">
        <v>2031</v>
      </c>
      <c r="I916" s="1">
        <f>DATE(YEAR(tbl_Invoices[[#This Row],[Invoice_Date]]), MONTH(tbl_Invoices[[#This Row],[Invoice_Date]]), DAY(tbl_Invoices[[#This Row],[Invoice_Date]]))</f>
        <v>44327</v>
      </c>
      <c r="J916">
        <f>YEAR(tbl_Invoices[[#This Row],[Invoice_Date]])</f>
        <v>2021</v>
      </c>
      <c r="K916" s="1">
        <f>_xlfn.XLOOKUP(tbl_Invoices[[#This Row],[Customer_ID]], tbl_Customers[Customer_ID], tbl_Customers[Cohort_Month])</f>
        <v>44895</v>
      </c>
      <c r="L916" s="1" t="str">
        <f ca="1">_xlfn.XLOOKUP(tbl_Invoices[[#This Row],[Customer_ID]], tbl_Customers[Customer_ID], tbl_Customers[Age_Group])</f>
        <v>18–24</v>
      </c>
      <c r="M916" s="1" t="str">
        <f>_xlfn.XLOOKUP(tbl_Invoices[[#This Row],[Customer_ID]], tbl_Customers[Customer_ID], tbl_Customers[Region])</f>
        <v>West</v>
      </c>
      <c r="N916" s="1" t="str" cm="1">
        <f t="array" ref="N916">_xlfn.IFS(
   _xlfn.SINGLE(tbl_Invoices[Plan_ID])="P1","Basic",
   _xlfn.SINGLE(tbl_Invoices[Plan_ID])="P2","Standard",
   _xlfn.SINGLE(tbl_Invoices[Plan_ID])="P3","Premium"
)</f>
        <v>Premium</v>
      </c>
      <c r="O916" s="2">
        <f>IF(tbl_Invoices[[#This Row],[Revenue_Type]]="Churned",0,1)</f>
        <v>0</v>
      </c>
    </row>
    <row r="917" spans="1:15" x14ac:dyDescent="0.25">
      <c r="A917" t="s">
        <v>9441</v>
      </c>
      <c r="B917" t="s">
        <v>515</v>
      </c>
      <c r="C917" t="s">
        <v>3864</v>
      </c>
      <c r="D917" s="1">
        <v>44328</v>
      </c>
      <c r="E917">
        <v>55</v>
      </c>
      <c r="F917" t="b">
        <v>1</v>
      </c>
      <c r="G917" t="s">
        <v>4549</v>
      </c>
      <c r="H917" t="s">
        <v>2031</v>
      </c>
      <c r="I917" s="1">
        <f>DATE(YEAR(tbl_Invoices[[#This Row],[Invoice_Date]]), MONTH(tbl_Invoices[[#This Row],[Invoice_Date]]), DAY(tbl_Invoices[[#This Row],[Invoice_Date]]))</f>
        <v>44328</v>
      </c>
      <c r="J917">
        <f>YEAR(tbl_Invoices[[#This Row],[Invoice_Date]])</f>
        <v>2021</v>
      </c>
      <c r="K917" s="1">
        <f>_xlfn.XLOOKUP(tbl_Invoices[[#This Row],[Customer_ID]], tbl_Customers[Customer_ID], tbl_Customers[Cohort_Month])</f>
        <v>44561</v>
      </c>
      <c r="L917" s="1" t="str">
        <f ca="1">_xlfn.XLOOKUP(tbl_Invoices[[#This Row],[Customer_ID]], tbl_Customers[Customer_ID], tbl_Customers[Age_Group])</f>
        <v>45–54</v>
      </c>
      <c r="M917" s="1" t="str">
        <f>_xlfn.XLOOKUP(tbl_Invoices[[#This Row],[Customer_ID]], tbl_Customers[Customer_ID], tbl_Customers[Region])</f>
        <v>West</v>
      </c>
      <c r="N917" s="1" t="str" cm="1">
        <f t="array" ref="N917">_xlfn.IFS(
   _xlfn.SINGLE(tbl_Invoices[Plan_ID])="P1","Basic",
   _xlfn.SINGLE(tbl_Invoices[Plan_ID])="P2","Standard",
   _xlfn.SINGLE(tbl_Invoices[Plan_ID])="P3","Premium"
)</f>
        <v>Premium</v>
      </c>
      <c r="O917" s="2">
        <f>IF(tbl_Invoices[[#This Row],[Revenue_Type]]="Churned",0,1)</f>
        <v>1</v>
      </c>
    </row>
    <row r="918" spans="1:15" x14ac:dyDescent="0.25">
      <c r="A918" t="s">
        <v>6518</v>
      </c>
      <c r="B918" t="s">
        <v>641</v>
      </c>
      <c r="C918" t="s">
        <v>3725</v>
      </c>
      <c r="D918" s="1">
        <v>44328</v>
      </c>
      <c r="E918">
        <v>12</v>
      </c>
      <c r="F918" t="b">
        <v>1</v>
      </c>
      <c r="G918" t="s">
        <v>4538</v>
      </c>
      <c r="H918" t="s">
        <v>2027</v>
      </c>
      <c r="I918" s="1">
        <f>DATE(YEAR(tbl_Invoices[[#This Row],[Invoice_Date]]), MONTH(tbl_Invoices[[#This Row],[Invoice_Date]]), DAY(tbl_Invoices[[#This Row],[Invoice_Date]]))</f>
        <v>44328</v>
      </c>
      <c r="J918">
        <f>YEAR(tbl_Invoices[[#This Row],[Invoice_Date]])</f>
        <v>2021</v>
      </c>
      <c r="K918" s="1">
        <f>_xlfn.XLOOKUP(tbl_Invoices[[#This Row],[Customer_ID]], tbl_Customers[Customer_ID], tbl_Customers[Cohort_Month])</f>
        <v>44408</v>
      </c>
      <c r="L918" s="1" t="str">
        <f ca="1">_xlfn.XLOOKUP(tbl_Invoices[[#This Row],[Customer_ID]], tbl_Customers[Customer_ID], tbl_Customers[Age_Group])</f>
        <v>25–34</v>
      </c>
      <c r="M918" s="1" t="str">
        <f>_xlfn.XLOOKUP(tbl_Invoices[[#This Row],[Customer_ID]], tbl_Customers[Customer_ID], tbl_Customers[Region])</f>
        <v>West</v>
      </c>
      <c r="N918" s="1" t="str" cm="1">
        <f t="array" ref="N918">_xlfn.IFS(
   _xlfn.SINGLE(tbl_Invoices[Plan_ID])="P1","Basic",
   _xlfn.SINGLE(tbl_Invoices[Plan_ID])="P2","Standard",
   _xlfn.SINGLE(tbl_Invoices[Plan_ID])="P3","Premium"
)</f>
        <v>Basic</v>
      </c>
      <c r="O918" s="2">
        <f>IF(tbl_Invoices[[#This Row],[Revenue_Type]]="Churned",0,1)</f>
        <v>1</v>
      </c>
    </row>
    <row r="919" spans="1:15" x14ac:dyDescent="0.25">
      <c r="A919" t="s">
        <v>7760</v>
      </c>
      <c r="B919" t="s">
        <v>1086</v>
      </c>
      <c r="C919" t="s">
        <v>4082</v>
      </c>
      <c r="D919" s="1">
        <v>44328</v>
      </c>
      <c r="E919">
        <v>55</v>
      </c>
      <c r="F919" t="b">
        <v>1</v>
      </c>
      <c r="G919" t="s">
        <v>4547</v>
      </c>
      <c r="H919" t="s">
        <v>2031</v>
      </c>
      <c r="I919" s="1">
        <f>DATE(YEAR(tbl_Invoices[[#This Row],[Invoice_Date]]), MONTH(tbl_Invoices[[#This Row],[Invoice_Date]]), DAY(tbl_Invoices[[#This Row],[Invoice_Date]]))</f>
        <v>44328</v>
      </c>
      <c r="J919">
        <f>YEAR(tbl_Invoices[[#This Row],[Invoice_Date]])</f>
        <v>2021</v>
      </c>
      <c r="K919" s="1">
        <f>_xlfn.XLOOKUP(tbl_Invoices[[#This Row],[Customer_ID]], tbl_Customers[Customer_ID], tbl_Customers[Cohort_Month])</f>
        <v>45016</v>
      </c>
      <c r="L919" s="1" t="str">
        <f ca="1">_xlfn.XLOOKUP(tbl_Invoices[[#This Row],[Customer_ID]], tbl_Customers[Customer_ID], tbl_Customers[Age_Group])</f>
        <v>55+</v>
      </c>
      <c r="M919" s="1" t="str">
        <f>_xlfn.XLOOKUP(tbl_Invoices[[#This Row],[Customer_ID]], tbl_Customers[Customer_ID], tbl_Customers[Region])</f>
        <v>Midwest</v>
      </c>
      <c r="N919" s="1" t="str" cm="1">
        <f t="array" ref="N919">_xlfn.IFS(
   _xlfn.SINGLE(tbl_Invoices[Plan_ID])="P1","Basic",
   _xlfn.SINGLE(tbl_Invoices[Plan_ID])="P2","Standard",
   _xlfn.SINGLE(tbl_Invoices[Plan_ID])="P3","Premium"
)</f>
        <v>Premium</v>
      </c>
      <c r="O919" s="2">
        <f>IF(tbl_Invoices[[#This Row],[Revenue_Type]]="Churned",0,1)</f>
        <v>1</v>
      </c>
    </row>
    <row r="920" spans="1:15" x14ac:dyDescent="0.25">
      <c r="A920" t="s">
        <v>7821</v>
      </c>
      <c r="B920" t="s">
        <v>1482</v>
      </c>
      <c r="C920" t="s">
        <v>2451</v>
      </c>
      <c r="D920" s="1">
        <v>44328</v>
      </c>
      <c r="E920">
        <v>12</v>
      </c>
      <c r="F920" t="b">
        <v>1</v>
      </c>
      <c r="G920" t="s">
        <v>4547</v>
      </c>
      <c r="H920" t="s">
        <v>2027</v>
      </c>
      <c r="I920" s="1">
        <f>DATE(YEAR(tbl_Invoices[[#This Row],[Invoice_Date]]), MONTH(tbl_Invoices[[#This Row],[Invoice_Date]]), DAY(tbl_Invoices[[#This Row],[Invoice_Date]]))</f>
        <v>44328</v>
      </c>
      <c r="J920">
        <f>YEAR(tbl_Invoices[[#This Row],[Invoice_Date]])</f>
        <v>2021</v>
      </c>
      <c r="K920" s="1">
        <f>_xlfn.XLOOKUP(tbl_Invoices[[#This Row],[Customer_ID]], tbl_Customers[Customer_ID], tbl_Customers[Cohort_Month])</f>
        <v>44561</v>
      </c>
      <c r="L920" s="1" t="str">
        <f ca="1">_xlfn.XLOOKUP(tbl_Invoices[[#This Row],[Customer_ID]], tbl_Customers[Customer_ID], tbl_Customers[Age_Group])</f>
        <v>25–34</v>
      </c>
      <c r="M920" s="1" t="str">
        <f>_xlfn.XLOOKUP(tbl_Invoices[[#This Row],[Customer_ID]], tbl_Customers[Customer_ID], tbl_Customers[Region])</f>
        <v>East</v>
      </c>
      <c r="N920" s="1" t="str" cm="1">
        <f t="array" ref="N920">_xlfn.IFS(
   _xlfn.SINGLE(tbl_Invoices[Plan_ID])="P1","Basic",
   _xlfn.SINGLE(tbl_Invoices[Plan_ID])="P2","Standard",
   _xlfn.SINGLE(tbl_Invoices[Plan_ID])="P3","Premium"
)</f>
        <v>Basic</v>
      </c>
      <c r="O920" s="2">
        <f>IF(tbl_Invoices[[#This Row],[Revenue_Type]]="Churned",0,1)</f>
        <v>1</v>
      </c>
    </row>
    <row r="921" spans="1:15" x14ac:dyDescent="0.25">
      <c r="A921" t="s">
        <v>5951</v>
      </c>
      <c r="B921" t="s">
        <v>1994</v>
      </c>
      <c r="C921" t="s">
        <v>4314</v>
      </c>
      <c r="D921" s="1">
        <v>44328</v>
      </c>
      <c r="E921">
        <v>25</v>
      </c>
      <c r="F921" t="b">
        <v>1</v>
      </c>
      <c r="G921" t="s">
        <v>4547</v>
      </c>
      <c r="H921" t="s">
        <v>2034</v>
      </c>
      <c r="I921" s="1">
        <f>DATE(YEAR(tbl_Invoices[[#This Row],[Invoice_Date]]), MONTH(tbl_Invoices[[#This Row],[Invoice_Date]]), DAY(tbl_Invoices[[#This Row],[Invoice_Date]]))</f>
        <v>44328</v>
      </c>
      <c r="J921">
        <f>YEAR(tbl_Invoices[[#This Row],[Invoice_Date]])</f>
        <v>2021</v>
      </c>
      <c r="K921" s="1">
        <f>_xlfn.XLOOKUP(tbl_Invoices[[#This Row],[Customer_ID]], tbl_Customers[Customer_ID], tbl_Customers[Cohort_Month])</f>
        <v>45077</v>
      </c>
      <c r="L921" s="1" t="str">
        <f ca="1">_xlfn.XLOOKUP(tbl_Invoices[[#This Row],[Customer_ID]], tbl_Customers[Customer_ID], tbl_Customers[Age_Group])</f>
        <v>45–54</v>
      </c>
      <c r="M921" s="1" t="str">
        <f>_xlfn.XLOOKUP(tbl_Invoices[[#This Row],[Customer_ID]], tbl_Customers[Customer_ID], tbl_Customers[Region])</f>
        <v>West</v>
      </c>
      <c r="N921" s="1" t="str" cm="1">
        <f t="array" ref="N921">_xlfn.IFS(
   _xlfn.SINGLE(tbl_Invoices[Plan_ID])="P1","Basic",
   _xlfn.SINGLE(tbl_Invoices[Plan_ID])="P2","Standard",
   _xlfn.SINGLE(tbl_Invoices[Plan_ID])="P3","Premium"
)</f>
        <v>Standard</v>
      </c>
      <c r="O921" s="2">
        <f>IF(tbl_Invoices[[#This Row],[Revenue_Type]]="Churned",0,1)</f>
        <v>1</v>
      </c>
    </row>
    <row r="922" spans="1:15" x14ac:dyDescent="0.25">
      <c r="A922" t="s">
        <v>8970</v>
      </c>
      <c r="B922" t="s">
        <v>163</v>
      </c>
      <c r="C922" t="s">
        <v>3437</v>
      </c>
      <c r="D922" s="1">
        <v>44329</v>
      </c>
      <c r="E922">
        <v>12</v>
      </c>
      <c r="F922" t="b">
        <v>1</v>
      </c>
      <c r="G922" t="s">
        <v>4547</v>
      </c>
      <c r="H922" t="s">
        <v>2027</v>
      </c>
      <c r="I922" s="1">
        <f>DATE(YEAR(tbl_Invoices[[#This Row],[Invoice_Date]]), MONTH(tbl_Invoices[[#This Row],[Invoice_Date]]), DAY(tbl_Invoices[[#This Row],[Invoice_Date]]))</f>
        <v>44329</v>
      </c>
      <c r="J922">
        <f>YEAR(tbl_Invoices[[#This Row],[Invoice_Date]])</f>
        <v>2021</v>
      </c>
      <c r="K922" s="1">
        <f>_xlfn.XLOOKUP(tbl_Invoices[[#This Row],[Customer_ID]], tbl_Customers[Customer_ID], tbl_Customers[Cohort_Month])</f>
        <v>44347</v>
      </c>
      <c r="L922" s="1" t="str">
        <f ca="1">_xlfn.XLOOKUP(tbl_Invoices[[#This Row],[Customer_ID]], tbl_Customers[Customer_ID], tbl_Customers[Age_Group])</f>
        <v>35–44</v>
      </c>
      <c r="M922" s="1" t="str">
        <f>_xlfn.XLOOKUP(tbl_Invoices[[#This Row],[Customer_ID]], tbl_Customers[Customer_ID], tbl_Customers[Region])</f>
        <v>Midwest</v>
      </c>
      <c r="N922" s="1" t="str" cm="1">
        <f t="array" ref="N922">_xlfn.IFS(
   _xlfn.SINGLE(tbl_Invoices[Plan_ID])="P1","Basic",
   _xlfn.SINGLE(tbl_Invoices[Plan_ID])="P2","Standard",
   _xlfn.SINGLE(tbl_Invoices[Plan_ID])="P3","Premium"
)</f>
        <v>Basic</v>
      </c>
      <c r="O922" s="2">
        <f>IF(tbl_Invoices[[#This Row],[Revenue_Type]]="Churned",0,1)</f>
        <v>1</v>
      </c>
    </row>
    <row r="923" spans="1:15" x14ac:dyDescent="0.25">
      <c r="A923" t="s">
        <v>6605</v>
      </c>
      <c r="B923" t="s">
        <v>291</v>
      </c>
      <c r="C923" t="s">
        <v>2377</v>
      </c>
      <c r="D923" s="1">
        <v>44329</v>
      </c>
      <c r="E923">
        <v>25</v>
      </c>
      <c r="F923" t="b">
        <v>1</v>
      </c>
      <c r="G923" t="s">
        <v>4547</v>
      </c>
      <c r="H923" t="s">
        <v>2034</v>
      </c>
      <c r="I923" s="1">
        <f>DATE(YEAR(tbl_Invoices[[#This Row],[Invoice_Date]]), MONTH(tbl_Invoices[[#This Row],[Invoice_Date]]), DAY(tbl_Invoices[[#This Row],[Invoice_Date]]))</f>
        <v>44329</v>
      </c>
      <c r="J923">
        <f>YEAR(tbl_Invoices[[#This Row],[Invoice_Date]])</f>
        <v>2021</v>
      </c>
      <c r="K923" s="1">
        <f>_xlfn.XLOOKUP(tbl_Invoices[[#This Row],[Customer_ID]], tbl_Customers[Customer_ID], tbl_Customers[Cohort_Month])</f>
        <v>44681</v>
      </c>
      <c r="L923" s="1" t="str">
        <f ca="1">_xlfn.XLOOKUP(tbl_Invoices[[#This Row],[Customer_ID]], tbl_Customers[Customer_ID], tbl_Customers[Age_Group])</f>
        <v>45–54</v>
      </c>
      <c r="M923" s="1" t="str">
        <f>_xlfn.XLOOKUP(tbl_Invoices[[#This Row],[Customer_ID]], tbl_Customers[Customer_ID], tbl_Customers[Region])</f>
        <v>East</v>
      </c>
      <c r="N923" s="1" t="str" cm="1">
        <f t="array" ref="N923">_xlfn.IFS(
   _xlfn.SINGLE(tbl_Invoices[Plan_ID])="P1","Basic",
   _xlfn.SINGLE(tbl_Invoices[Plan_ID])="P2","Standard",
   _xlfn.SINGLE(tbl_Invoices[Plan_ID])="P3","Premium"
)</f>
        <v>Standard</v>
      </c>
      <c r="O923" s="2">
        <f>IF(tbl_Invoices[[#This Row],[Revenue_Type]]="Churned",0,1)</f>
        <v>1</v>
      </c>
    </row>
    <row r="924" spans="1:15" x14ac:dyDescent="0.25">
      <c r="A924" t="s">
        <v>4834</v>
      </c>
      <c r="B924" t="s">
        <v>1005</v>
      </c>
      <c r="C924" t="s">
        <v>4387</v>
      </c>
      <c r="D924" s="1">
        <v>44329</v>
      </c>
      <c r="E924">
        <v>55</v>
      </c>
      <c r="F924" t="b">
        <v>1</v>
      </c>
      <c r="G924" t="s">
        <v>4538</v>
      </c>
      <c r="H924" t="s">
        <v>2031</v>
      </c>
      <c r="I924" s="1">
        <f>DATE(YEAR(tbl_Invoices[[#This Row],[Invoice_Date]]), MONTH(tbl_Invoices[[#This Row],[Invoice_Date]]), DAY(tbl_Invoices[[#This Row],[Invoice_Date]]))</f>
        <v>44329</v>
      </c>
      <c r="J924">
        <f>YEAR(tbl_Invoices[[#This Row],[Invoice_Date]])</f>
        <v>2021</v>
      </c>
      <c r="K924" s="1">
        <f>_xlfn.XLOOKUP(tbl_Invoices[[#This Row],[Customer_ID]], tbl_Customers[Customer_ID], tbl_Customers[Cohort_Month])</f>
        <v>44742</v>
      </c>
      <c r="L924" s="1" t="str">
        <f ca="1">_xlfn.XLOOKUP(tbl_Invoices[[#This Row],[Customer_ID]], tbl_Customers[Customer_ID], tbl_Customers[Age_Group])</f>
        <v>35–44</v>
      </c>
      <c r="M924" s="1" t="str">
        <f>_xlfn.XLOOKUP(tbl_Invoices[[#This Row],[Customer_ID]], tbl_Customers[Customer_ID], tbl_Customers[Region])</f>
        <v>Midwest</v>
      </c>
      <c r="N924" s="1" t="str" cm="1">
        <f t="array" ref="N924">_xlfn.IFS(
   _xlfn.SINGLE(tbl_Invoices[Plan_ID])="P1","Basic",
   _xlfn.SINGLE(tbl_Invoices[Plan_ID])="P2","Standard",
   _xlfn.SINGLE(tbl_Invoices[Plan_ID])="P3","Premium"
)</f>
        <v>Premium</v>
      </c>
      <c r="O924" s="2">
        <f>IF(tbl_Invoices[[#This Row],[Revenue_Type]]="Churned",0,1)</f>
        <v>1</v>
      </c>
    </row>
    <row r="925" spans="1:15" x14ac:dyDescent="0.25">
      <c r="A925" t="s">
        <v>8390</v>
      </c>
      <c r="B925" t="s">
        <v>1118</v>
      </c>
      <c r="C925" t="s">
        <v>4063</v>
      </c>
      <c r="D925" s="1">
        <v>44329</v>
      </c>
      <c r="E925">
        <v>12</v>
      </c>
      <c r="F925" t="b">
        <v>1</v>
      </c>
      <c r="G925" t="s">
        <v>4540</v>
      </c>
      <c r="H925" t="s">
        <v>2027</v>
      </c>
      <c r="I925" s="1">
        <f>DATE(YEAR(tbl_Invoices[[#This Row],[Invoice_Date]]), MONTH(tbl_Invoices[[#This Row],[Invoice_Date]]), DAY(tbl_Invoices[[#This Row],[Invoice_Date]]))</f>
        <v>44329</v>
      </c>
      <c r="J925">
        <f>YEAR(tbl_Invoices[[#This Row],[Invoice_Date]])</f>
        <v>2021</v>
      </c>
      <c r="K925" s="1">
        <f>_xlfn.XLOOKUP(tbl_Invoices[[#This Row],[Customer_ID]], tbl_Customers[Customer_ID], tbl_Customers[Cohort_Month])</f>
        <v>44957</v>
      </c>
      <c r="L925" s="1" t="str">
        <f ca="1">_xlfn.XLOOKUP(tbl_Invoices[[#This Row],[Customer_ID]], tbl_Customers[Customer_ID], tbl_Customers[Age_Group])</f>
        <v>25–34</v>
      </c>
      <c r="M925" s="1" t="str">
        <f>_xlfn.XLOOKUP(tbl_Invoices[[#This Row],[Customer_ID]], tbl_Customers[Customer_ID], tbl_Customers[Region])</f>
        <v>International</v>
      </c>
      <c r="N925" s="1" t="str" cm="1">
        <f t="array" ref="N925">_xlfn.IFS(
   _xlfn.SINGLE(tbl_Invoices[Plan_ID])="P1","Basic",
   _xlfn.SINGLE(tbl_Invoices[Plan_ID])="P2","Standard",
   _xlfn.SINGLE(tbl_Invoices[Plan_ID])="P3","Premium"
)</f>
        <v>Basic</v>
      </c>
      <c r="O925" s="2">
        <f>IF(tbl_Invoices[[#This Row],[Revenue_Type]]="Churned",0,1)</f>
        <v>1</v>
      </c>
    </row>
    <row r="926" spans="1:15" x14ac:dyDescent="0.25">
      <c r="A926" t="s">
        <v>9091</v>
      </c>
      <c r="B926" t="s">
        <v>1180</v>
      </c>
      <c r="C926" t="s">
        <v>3304</v>
      </c>
      <c r="D926" s="1">
        <v>44329</v>
      </c>
      <c r="E926">
        <v>12</v>
      </c>
      <c r="F926" t="b">
        <v>1</v>
      </c>
      <c r="G926" t="s">
        <v>4549</v>
      </c>
      <c r="H926" t="s">
        <v>2027</v>
      </c>
      <c r="I926" s="1">
        <f>DATE(YEAR(tbl_Invoices[[#This Row],[Invoice_Date]]), MONTH(tbl_Invoices[[#This Row],[Invoice_Date]]), DAY(tbl_Invoices[[#This Row],[Invoice_Date]]))</f>
        <v>44329</v>
      </c>
      <c r="J926">
        <f>YEAR(tbl_Invoices[[#This Row],[Invoice_Date]])</f>
        <v>2021</v>
      </c>
      <c r="K926" s="1">
        <f>_xlfn.XLOOKUP(tbl_Invoices[[#This Row],[Customer_ID]], tbl_Customers[Customer_ID], tbl_Customers[Cohort_Month])</f>
        <v>44255</v>
      </c>
      <c r="L926" s="1" t="str">
        <f ca="1">_xlfn.XLOOKUP(tbl_Invoices[[#This Row],[Customer_ID]], tbl_Customers[Customer_ID], tbl_Customers[Age_Group])</f>
        <v>35–44</v>
      </c>
      <c r="M926" s="1" t="str">
        <f>_xlfn.XLOOKUP(tbl_Invoices[[#This Row],[Customer_ID]], tbl_Customers[Customer_ID], tbl_Customers[Region])</f>
        <v>International</v>
      </c>
      <c r="N926" s="1" t="str" cm="1">
        <f t="array" ref="N926">_xlfn.IFS(
   _xlfn.SINGLE(tbl_Invoices[Plan_ID])="P1","Basic",
   _xlfn.SINGLE(tbl_Invoices[Plan_ID])="P2","Standard",
   _xlfn.SINGLE(tbl_Invoices[Plan_ID])="P3","Premium"
)</f>
        <v>Basic</v>
      </c>
      <c r="O926" s="2">
        <f>IF(tbl_Invoices[[#This Row],[Revenue_Type]]="Churned",0,1)</f>
        <v>1</v>
      </c>
    </row>
    <row r="927" spans="1:15" x14ac:dyDescent="0.25">
      <c r="A927" t="s">
        <v>5526</v>
      </c>
      <c r="B927" t="s">
        <v>1375</v>
      </c>
      <c r="C927" t="s">
        <v>2848</v>
      </c>
      <c r="D927" s="1">
        <v>44329</v>
      </c>
      <c r="E927">
        <v>25</v>
      </c>
      <c r="F927" t="b">
        <v>1</v>
      </c>
      <c r="G927" t="s">
        <v>4538</v>
      </c>
      <c r="H927" t="s">
        <v>2034</v>
      </c>
      <c r="I927" s="1">
        <f>DATE(YEAR(tbl_Invoices[[#This Row],[Invoice_Date]]), MONTH(tbl_Invoices[[#This Row],[Invoice_Date]]), DAY(tbl_Invoices[[#This Row],[Invoice_Date]]))</f>
        <v>44329</v>
      </c>
      <c r="J927">
        <f>YEAR(tbl_Invoices[[#This Row],[Invoice_Date]])</f>
        <v>2021</v>
      </c>
      <c r="K927" s="1">
        <f>_xlfn.XLOOKUP(tbl_Invoices[[#This Row],[Customer_ID]], tbl_Customers[Customer_ID], tbl_Customers[Cohort_Month])</f>
        <v>44926</v>
      </c>
      <c r="L927" s="1" t="str">
        <f ca="1">_xlfn.XLOOKUP(tbl_Invoices[[#This Row],[Customer_ID]], tbl_Customers[Customer_ID], tbl_Customers[Age_Group])</f>
        <v>55+</v>
      </c>
      <c r="M927" s="1" t="str">
        <f>_xlfn.XLOOKUP(tbl_Invoices[[#This Row],[Customer_ID]], tbl_Customers[Customer_ID], tbl_Customers[Region])</f>
        <v>Midwest</v>
      </c>
      <c r="N927" s="1" t="str" cm="1">
        <f t="array" ref="N927">_xlfn.IFS(
   _xlfn.SINGLE(tbl_Invoices[Plan_ID])="P1","Basic",
   _xlfn.SINGLE(tbl_Invoices[Plan_ID])="P2","Standard",
   _xlfn.SINGLE(tbl_Invoices[Plan_ID])="P3","Premium"
)</f>
        <v>Standard</v>
      </c>
      <c r="O927" s="2">
        <f>IF(tbl_Invoices[[#This Row],[Revenue_Type]]="Churned",0,1)</f>
        <v>1</v>
      </c>
    </row>
    <row r="928" spans="1:15" x14ac:dyDescent="0.25">
      <c r="A928" t="s">
        <v>5179</v>
      </c>
      <c r="B928" t="s">
        <v>1588</v>
      </c>
      <c r="C928" t="s">
        <v>2372</v>
      </c>
      <c r="D928" s="1">
        <v>44329</v>
      </c>
      <c r="E928">
        <v>25</v>
      </c>
      <c r="F928" t="b">
        <v>1</v>
      </c>
      <c r="G928" t="s">
        <v>4549</v>
      </c>
      <c r="H928" t="s">
        <v>2034</v>
      </c>
      <c r="I928" s="1">
        <f>DATE(YEAR(tbl_Invoices[[#This Row],[Invoice_Date]]), MONTH(tbl_Invoices[[#This Row],[Invoice_Date]]), DAY(tbl_Invoices[[#This Row],[Invoice_Date]]))</f>
        <v>44329</v>
      </c>
      <c r="J928">
        <f>YEAR(tbl_Invoices[[#This Row],[Invoice_Date]])</f>
        <v>2021</v>
      </c>
      <c r="K928" s="1">
        <f>_xlfn.XLOOKUP(tbl_Invoices[[#This Row],[Customer_ID]], tbl_Customers[Customer_ID], tbl_Customers[Cohort_Month])</f>
        <v>44561</v>
      </c>
      <c r="L928" s="1" t="str">
        <f ca="1">_xlfn.XLOOKUP(tbl_Invoices[[#This Row],[Customer_ID]], tbl_Customers[Customer_ID], tbl_Customers[Age_Group])</f>
        <v>55+</v>
      </c>
      <c r="M928" s="1" t="str">
        <f>_xlfn.XLOOKUP(tbl_Invoices[[#This Row],[Customer_ID]], tbl_Customers[Customer_ID], tbl_Customers[Region])</f>
        <v>Midwest</v>
      </c>
      <c r="N928" s="1" t="str" cm="1">
        <f t="array" ref="N928">_xlfn.IFS(
   _xlfn.SINGLE(tbl_Invoices[Plan_ID])="P1","Basic",
   _xlfn.SINGLE(tbl_Invoices[Plan_ID])="P2","Standard",
   _xlfn.SINGLE(tbl_Invoices[Plan_ID])="P3","Premium"
)</f>
        <v>Standard</v>
      </c>
      <c r="O928" s="2">
        <f>IF(tbl_Invoices[[#This Row],[Revenue_Type]]="Churned",0,1)</f>
        <v>1</v>
      </c>
    </row>
    <row r="929" spans="1:15" x14ac:dyDescent="0.25">
      <c r="A929" t="s">
        <v>6614</v>
      </c>
      <c r="B929" t="s">
        <v>244</v>
      </c>
      <c r="C929" t="s">
        <v>2110</v>
      </c>
      <c r="D929" s="1">
        <v>44330</v>
      </c>
      <c r="E929">
        <v>12</v>
      </c>
      <c r="F929" t="b">
        <v>1</v>
      </c>
      <c r="G929" t="s">
        <v>4538</v>
      </c>
      <c r="H929" t="s">
        <v>2027</v>
      </c>
      <c r="I929" s="1">
        <f>DATE(YEAR(tbl_Invoices[[#This Row],[Invoice_Date]]), MONTH(tbl_Invoices[[#This Row],[Invoice_Date]]), DAY(tbl_Invoices[[#This Row],[Invoice_Date]]))</f>
        <v>44330</v>
      </c>
      <c r="J929">
        <f>YEAR(tbl_Invoices[[#This Row],[Invoice_Date]])</f>
        <v>2021</v>
      </c>
      <c r="K929" s="1">
        <f>_xlfn.XLOOKUP(tbl_Invoices[[#This Row],[Customer_ID]], tbl_Customers[Customer_ID], tbl_Customers[Cohort_Month])</f>
        <v>44712</v>
      </c>
      <c r="L929" s="1" t="str">
        <f ca="1">_xlfn.XLOOKUP(tbl_Invoices[[#This Row],[Customer_ID]], tbl_Customers[Customer_ID], tbl_Customers[Age_Group])</f>
        <v>25–34</v>
      </c>
      <c r="M929" s="1" t="str">
        <f>_xlfn.XLOOKUP(tbl_Invoices[[#This Row],[Customer_ID]], tbl_Customers[Customer_ID], tbl_Customers[Region])</f>
        <v>West</v>
      </c>
      <c r="N929" s="1" t="str" cm="1">
        <f t="array" ref="N929">_xlfn.IFS(
   _xlfn.SINGLE(tbl_Invoices[Plan_ID])="P1","Basic",
   _xlfn.SINGLE(tbl_Invoices[Plan_ID])="P2","Standard",
   _xlfn.SINGLE(tbl_Invoices[Plan_ID])="P3","Premium"
)</f>
        <v>Basic</v>
      </c>
      <c r="O929" s="2">
        <f>IF(tbl_Invoices[[#This Row],[Revenue_Type]]="Churned",0,1)</f>
        <v>1</v>
      </c>
    </row>
    <row r="930" spans="1:15" x14ac:dyDescent="0.25">
      <c r="A930" t="s">
        <v>4616</v>
      </c>
      <c r="B930" t="s">
        <v>286</v>
      </c>
      <c r="C930" t="s">
        <v>3805</v>
      </c>
      <c r="D930" s="1">
        <v>44330</v>
      </c>
      <c r="E930">
        <v>25</v>
      </c>
      <c r="F930" t="b">
        <v>1</v>
      </c>
      <c r="G930" t="s">
        <v>4549</v>
      </c>
      <c r="H930" t="s">
        <v>2034</v>
      </c>
      <c r="I930" s="1">
        <f>DATE(YEAR(tbl_Invoices[[#This Row],[Invoice_Date]]), MONTH(tbl_Invoices[[#This Row],[Invoice_Date]]), DAY(tbl_Invoices[[#This Row],[Invoice_Date]]))</f>
        <v>44330</v>
      </c>
      <c r="J930">
        <f>YEAR(tbl_Invoices[[#This Row],[Invoice_Date]])</f>
        <v>2021</v>
      </c>
      <c r="K930" s="1">
        <f>_xlfn.XLOOKUP(tbl_Invoices[[#This Row],[Customer_ID]], tbl_Customers[Customer_ID], tbl_Customers[Cohort_Month])</f>
        <v>44895</v>
      </c>
      <c r="L930" s="1" t="str">
        <f ca="1">_xlfn.XLOOKUP(tbl_Invoices[[#This Row],[Customer_ID]], tbl_Customers[Customer_ID], tbl_Customers[Age_Group])</f>
        <v>45–54</v>
      </c>
      <c r="M930" s="1" t="str">
        <f>_xlfn.XLOOKUP(tbl_Invoices[[#This Row],[Customer_ID]], tbl_Customers[Customer_ID], tbl_Customers[Region])</f>
        <v>West</v>
      </c>
      <c r="N930" s="1" t="str" cm="1">
        <f t="array" ref="N930">_xlfn.IFS(
   _xlfn.SINGLE(tbl_Invoices[Plan_ID])="P1","Basic",
   _xlfn.SINGLE(tbl_Invoices[Plan_ID])="P2","Standard",
   _xlfn.SINGLE(tbl_Invoices[Plan_ID])="P3","Premium"
)</f>
        <v>Standard</v>
      </c>
      <c r="O930" s="2">
        <f>IF(tbl_Invoices[[#This Row],[Revenue_Type]]="Churned",0,1)</f>
        <v>1</v>
      </c>
    </row>
    <row r="931" spans="1:15" x14ac:dyDescent="0.25">
      <c r="A931" t="s">
        <v>5493</v>
      </c>
      <c r="B931" t="s">
        <v>505</v>
      </c>
      <c r="C931" t="s">
        <v>3182</v>
      </c>
      <c r="D931" s="1">
        <v>44330</v>
      </c>
      <c r="E931">
        <v>55</v>
      </c>
      <c r="F931" t="b">
        <v>1</v>
      </c>
      <c r="G931" t="s">
        <v>4549</v>
      </c>
      <c r="H931" t="s">
        <v>2031</v>
      </c>
      <c r="I931" s="1">
        <f>DATE(YEAR(tbl_Invoices[[#This Row],[Invoice_Date]]), MONTH(tbl_Invoices[[#This Row],[Invoice_Date]]), DAY(tbl_Invoices[[#This Row],[Invoice_Date]]))</f>
        <v>44330</v>
      </c>
      <c r="J931">
        <f>YEAR(tbl_Invoices[[#This Row],[Invoice_Date]])</f>
        <v>2021</v>
      </c>
      <c r="K931" s="1">
        <f>_xlfn.XLOOKUP(tbl_Invoices[[#This Row],[Customer_ID]], tbl_Customers[Customer_ID], tbl_Customers[Cohort_Month])</f>
        <v>44316</v>
      </c>
      <c r="L931" s="1" t="str">
        <f ca="1">_xlfn.XLOOKUP(tbl_Invoices[[#This Row],[Customer_ID]], tbl_Customers[Customer_ID], tbl_Customers[Age_Group])</f>
        <v>35–44</v>
      </c>
      <c r="M931" s="1" t="str">
        <f>_xlfn.XLOOKUP(tbl_Invoices[[#This Row],[Customer_ID]], tbl_Customers[Customer_ID], tbl_Customers[Region])</f>
        <v>East</v>
      </c>
      <c r="N931" s="1" t="str" cm="1">
        <f t="array" ref="N931">_xlfn.IFS(
   _xlfn.SINGLE(tbl_Invoices[Plan_ID])="P1","Basic",
   _xlfn.SINGLE(tbl_Invoices[Plan_ID])="P2","Standard",
   _xlfn.SINGLE(tbl_Invoices[Plan_ID])="P3","Premium"
)</f>
        <v>Premium</v>
      </c>
      <c r="O931" s="2">
        <f>IF(tbl_Invoices[[#This Row],[Revenue_Type]]="Churned",0,1)</f>
        <v>1</v>
      </c>
    </row>
    <row r="932" spans="1:15" x14ac:dyDescent="0.25">
      <c r="A932" t="s">
        <v>6297</v>
      </c>
      <c r="B932" t="s">
        <v>686</v>
      </c>
      <c r="C932" t="s">
        <v>2160</v>
      </c>
      <c r="D932" s="1">
        <v>44330</v>
      </c>
      <c r="E932">
        <v>12</v>
      </c>
      <c r="F932" t="b">
        <v>1</v>
      </c>
      <c r="G932" t="s">
        <v>4538</v>
      </c>
      <c r="H932" t="s">
        <v>2027</v>
      </c>
      <c r="I932" s="1">
        <f>DATE(YEAR(tbl_Invoices[[#This Row],[Invoice_Date]]), MONTH(tbl_Invoices[[#This Row],[Invoice_Date]]), DAY(tbl_Invoices[[#This Row],[Invoice_Date]]))</f>
        <v>44330</v>
      </c>
      <c r="J932">
        <f>YEAR(tbl_Invoices[[#This Row],[Invoice_Date]])</f>
        <v>2021</v>
      </c>
      <c r="K932" s="1">
        <f>_xlfn.XLOOKUP(tbl_Invoices[[#This Row],[Customer_ID]], tbl_Customers[Customer_ID], tbl_Customers[Cohort_Month])</f>
        <v>44530</v>
      </c>
      <c r="L932" s="1" t="str">
        <f ca="1">_xlfn.XLOOKUP(tbl_Invoices[[#This Row],[Customer_ID]], tbl_Customers[Customer_ID], tbl_Customers[Age_Group])</f>
        <v>45–54</v>
      </c>
      <c r="M932" s="1" t="str">
        <f>_xlfn.XLOOKUP(tbl_Invoices[[#This Row],[Customer_ID]], tbl_Customers[Customer_ID], tbl_Customers[Region])</f>
        <v>Midwest</v>
      </c>
      <c r="N932" s="1" t="str" cm="1">
        <f t="array" ref="N932">_xlfn.IFS(
   _xlfn.SINGLE(tbl_Invoices[Plan_ID])="P1","Basic",
   _xlfn.SINGLE(tbl_Invoices[Plan_ID])="P2","Standard",
   _xlfn.SINGLE(tbl_Invoices[Plan_ID])="P3","Premium"
)</f>
        <v>Basic</v>
      </c>
      <c r="O932" s="2">
        <f>IF(tbl_Invoices[[#This Row],[Revenue_Type]]="Churned",0,1)</f>
        <v>1</v>
      </c>
    </row>
    <row r="933" spans="1:15" x14ac:dyDescent="0.25">
      <c r="A933" t="s">
        <v>8334</v>
      </c>
      <c r="B933" t="s">
        <v>856</v>
      </c>
      <c r="C933" t="s">
        <v>3987</v>
      </c>
      <c r="D933" s="1">
        <v>44330</v>
      </c>
      <c r="E933">
        <v>25</v>
      </c>
      <c r="F933" t="b">
        <v>1</v>
      </c>
      <c r="G933" t="s">
        <v>4545</v>
      </c>
      <c r="H933" t="s">
        <v>2034</v>
      </c>
      <c r="I933" s="1">
        <f>DATE(YEAR(tbl_Invoices[[#This Row],[Invoice_Date]]), MONTH(tbl_Invoices[[#This Row],[Invoice_Date]]), DAY(tbl_Invoices[[#This Row],[Invoice_Date]]))</f>
        <v>44330</v>
      </c>
      <c r="J933">
        <f>YEAR(tbl_Invoices[[#This Row],[Invoice_Date]])</f>
        <v>2021</v>
      </c>
      <c r="K933" s="1">
        <f>_xlfn.XLOOKUP(tbl_Invoices[[#This Row],[Customer_ID]], tbl_Customers[Customer_ID], tbl_Customers[Cohort_Month])</f>
        <v>44926</v>
      </c>
      <c r="L933" s="1" t="str">
        <f ca="1">_xlfn.XLOOKUP(tbl_Invoices[[#This Row],[Customer_ID]], tbl_Customers[Customer_ID], tbl_Customers[Age_Group])</f>
        <v>45–54</v>
      </c>
      <c r="M933" s="1" t="str">
        <f>_xlfn.XLOOKUP(tbl_Invoices[[#This Row],[Customer_ID]], tbl_Customers[Customer_ID], tbl_Customers[Region])</f>
        <v>Midwest</v>
      </c>
      <c r="N933" s="1" t="str" cm="1">
        <f t="array" ref="N933">_xlfn.IFS(
   _xlfn.SINGLE(tbl_Invoices[Plan_ID])="P1","Basic",
   _xlfn.SINGLE(tbl_Invoices[Plan_ID])="P2","Standard",
   _xlfn.SINGLE(tbl_Invoices[Plan_ID])="P3","Premium"
)</f>
        <v>Standard</v>
      </c>
      <c r="O933" s="2">
        <f>IF(tbl_Invoices[[#This Row],[Revenue_Type]]="Churned",0,1)</f>
        <v>0</v>
      </c>
    </row>
    <row r="934" spans="1:15" x14ac:dyDescent="0.25">
      <c r="A934" t="s">
        <v>9490</v>
      </c>
      <c r="B934" t="s">
        <v>1006</v>
      </c>
      <c r="C934" t="s">
        <v>4281</v>
      </c>
      <c r="D934" s="1">
        <v>44330</v>
      </c>
      <c r="E934">
        <v>55</v>
      </c>
      <c r="F934" t="b">
        <v>1</v>
      </c>
      <c r="G934" t="s">
        <v>4540</v>
      </c>
      <c r="H934" t="s">
        <v>2031</v>
      </c>
      <c r="I934" s="1">
        <f>DATE(YEAR(tbl_Invoices[[#This Row],[Invoice_Date]]), MONTH(tbl_Invoices[[#This Row],[Invoice_Date]]), DAY(tbl_Invoices[[#This Row],[Invoice_Date]]))</f>
        <v>44330</v>
      </c>
      <c r="J934">
        <f>YEAR(tbl_Invoices[[#This Row],[Invoice_Date]])</f>
        <v>2021</v>
      </c>
      <c r="K934" s="1">
        <f>_xlfn.XLOOKUP(tbl_Invoices[[#This Row],[Customer_ID]], tbl_Customers[Customer_ID], tbl_Customers[Cohort_Month])</f>
        <v>44865</v>
      </c>
      <c r="L934" s="1" t="str">
        <f ca="1">_xlfn.XLOOKUP(tbl_Invoices[[#This Row],[Customer_ID]], tbl_Customers[Customer_ID], tbl_Customers[Age_Group])</f>
        <v>35–44</v>
      </c>
      <c r="M934" s="1" t="str">
        <f>_xlfn.XLOOKUP(tbl_Invoices[[#This Row],[Customer_ID]], tbl_Customers[Customer_ID], tbl_Customers[Region])</f>
        <v>East</v>
      </c>
      <c r="N934" s="1" t="str" cm="1">
        <f t="array" ref="N934">_xlfn.IFS(
   _xlfn.SINGLE(tbl_Invoices[Plan_ID])="P1","Basic",
   _xlfn.SINGLE(tbl_Invoices[Plan_ID])="P2","Standard",
   _xlfn.SINGLE(tbl_Invoices[Plan_ID])="P3","Premium"
)</f>
        <v>Premium</v>
      </c>
      <c r="O934" s="2">
        <f>IF(tbl_Invoices[[#This Row],[Revenue_Type]]="Churned",0,1)</f>
        <v>1</v>
      </c>
    </row>
    <row r="935" spans="1:15" x14ac:dyDescent="0.25">
      <c r="A935" t="s">
        <v>8314</v>
      </c>
      <c r="B935" t="s">
        <v>1355</v>
      </c>
      <c r="C935" t="s">
        <v>3686</v>
      </c>
      <c r="D935" s="1">
        <v>44330</v>
      </c>
      <c r="E935">
        <v>25</v>
      </c>
      <c r="F935" t="b">
        <v>1</v>
      </c>
      <c r="G935" t="s">
        <v>4547</v>
      </c>
      <c r="H935" t="s">
        <v>2034</v>
      </c>
      <c r="I935" s="1">
        <f>DATE(YEAR(tbl_Invoices[[#This Row],[Invoice_Date]]), MONTH(tbl_Invoices[[#This Row],[Invoice_Date]]), DAY(tbl_Invoices[[#This Row],[Invoice_Date]]))</f>
        <v>44330</v>
      </c>
      <c r="J935">
        <f>YEAR(tbl_Invoices[[#This Row],[Invoice_Date]])</f>
        <v>2021</v>
      </c>
      <c r="K935" s="1">
        <f>_xlfn.XLOOKUP(tbl_Invoices[[#This Row],[Customer_ID]], tbl_Customers[Customer_ID], tbl_Customers[Cohort_Month])</f>
        <v>44773</v>
      </c>
      <c r="L935" s="1" t="str">
        <f ca="1">_xlfn.XLOOKUP(tbl_Invoices[[#This Row],[Customer_ID]], tbl_Customers[Customer_ID], tbl_Customers[Age_Group])</f>
        <v>35–44</v>
      </c>
      <c r="M935" s="1" t="str">
        <f>_xlfn.XLOOKUP(tbl_Invoices[[#This Row],[Customer_ID]], tbl_Customers[Customer_ID], tbl_Customers[Region])</f>
        <v>Midwest</v>
      </c>
      <c r="N935" s="1" t="str" cm="1">
        <f t="array" ref="N935">_xlfn.IFS(
   _xlfn.SINGLE(tbl_Invoices[Plan_ID])="P1","Basic",
   _xlfn.SINGLE(tbl_Invoices[Plan_ID])="P2","Standard",
   _xlfn.SINGLE(tbl_Invoices[Plan_ID])="P3","Premium"
)</f>
        <v>Standard</v>
      </c>
      <c r="O935" s="2">
        <f>IF(tbl_Invoices[[#This Row],[Revenue_Type]]="Churned",0,1)</f>
        <v>1</v>
      </c>
    </row>
    <row r="936" spans="1:15" x14ac:dyDescent="0.25">
      <c r="A936" t="s">
        <v>9923</v>
      </c>
      <c r="B936" t="s">
        <v>1689</v>
      </c>
      <c r="C936" t="s">
        <v>2447</v>
      </c>
      <c r="D936" s="1">
        <v>44330</v>
      </c>
      <c r="E936">
        <v>55</v>
      </c>
      <c r="F936" t="b">
        <v>1</v>
      </c>
      <c r="G936" t="s">
        <v>4549</v>
      </c>
      <c r="H936" t="s">
        <v>2031</v>
      </c>
      <c r="I936" s="1">
        <f>DATE(YEAR(tbl_Invoices[[#This Row],[Invoice_Date]]), MONTH(tbl_Invoices[[#This Row],[Invoice_Date]]), DAY(tbl_Invoices[[#This Row],[Invoice_Date]]))</f>
        <v>44330</v>
      </c>
      <c r="J936">
        <f>YEAR(tbl_Invoices[[#This Row],[Invoice_Date]])</f>
        <v>2021</v>
      </c>
      <c r="K936" s="1">
        <f>_xlfn.XLOOKUP(tbl_Invoices[[#This Row],[Customer_ID]], tbl_Customers[Customer_ID], tbl_Customers[Cohort_Month])</f>
        <v>44347</v>
      </c>
      <c r="L936" s="1" t="str">
        <f ca="1">_xlfn.XLOOKUP(tbl_Invoices[[#This Row],[Customer_ID]], tbl_Customers[Customer_ID], tbl_Customers[Age_Group])</f>
        <v>25–34</v>
      </c>
      <c r="M936" s="1" t="str">
        <f>_xlfn.XLOOKUP(tbl_Invoices[[#This Row],[Customer_ID]], tbl_Customers[Customer_ID], tbl_Customers[Region])</f>
        <v>Midwest</v>
      </c>
      <c r="N936" s="1" t="str" cm="1">
        <f t="array" ref="N936">_xlfn.IFS(
   _xlfn.SINGLE(tbl_Invoices[Plan_ID])="P1","Basic",
   _xlfn.SINGLE(tbl_Invoices[Plan_ID])="P2","Standard",
   _xlfn.SINGLE(tbl_Invoices[Plan_ID])="P3","Premium"
)</f>
        <v>Premium</v>
      </c>
      <c r="O936" s="2">
        <f>IF(tbl_Invoices[[#This Row],[Revenue_Type]]="Churned",0,1)</f>
        <v>1</v>
      </c>
    </row>
    <row r="937" spans="1:15" x14ac:dyDescent="0.25">
      <c r="A937" t="s">
        <v>4880</v>
      </c>
      <c r="B937" t="s">
        <v>987</v>
      </c>
      <c r="C937" t="s">
        <v>2407</v>
      </c>
      <c r="D937" s="1">
        <v>44331</v>
      </c>
      <c r="E937">
        <v>12</v>
      </c>
      <c r="F937" t="b">
        <v>1</v>
      </c>
      <c r="G937" t="s">
        <v>4547</v>
      </c>
      <c r="H937" t="s">
        <v>2027</v>
      </c>
      <c r="I937" s="1">
        <f>DATE(YEAR(tbl_Invoices[[#This Row],[Invoice_Date]]), MONTH(tbl_Invoices[[#This Row],[Invoice_Date]]), DAY(tbl_Invoices[[#This Row],[Invoice_Date]]))</f>
        <v>44331</v>
      </c>
      <c r="J937">
        <f>YEAR(tbl_Invoices[[#This Row],[Invoice_Date]])</f>
        <v>2021</v>
      </c>
      <c r="K937" s="1">
        <f>_xlfn.XLOOKUP(tbl_Invoices[[#This Row],[Customer_ID]], tbl_Customers[Customer_ID], tbl_Customers[Cohort_Month])</f>
        <v>44926</v>
      </c>
      <c r="L937" s="1" t="str">
        <f ca="1">_xlfn.XLOOKUP(tbl_Invoices[[#This Row],[Customer_ID]], tbl_Customers[Customer_ID], tbl_Customers[Age_Group])</f>
        <v>25–34</v>
      </c>
      <c r="M937" s="1" t="str">
        <f>_xlfn.XLOOKUP(tbl_Invoices[[#This Row],[Customer_ID]], tbl_Customers[Customer_ID], tbl_Customers[Region])</f>
        <v>Midwest</v>
      </c>
      <c r="N937" s="1" t="str" cm="1">
        <f t="array" ref="N937">_xlfn.IFS(
   _xlfn.SINGLE(tbl_Invoices[Plan_ID])="P1","Basic",
   _xlfn.SINGLE(tbl_Invoices[Plan_ID])="P2","Standard",
   _xlfn.SINGLE(tbl_Invoices[Plan_ID])="P3","Premium"
)</f>
        <v>Basic</v>
      </c>
      <c r="O937" s="2">
        <f>IF(tbl_Invoices[[#This Row],[Revenue_Type]]="Churned",0,1)</f>
        <v>1</v>
      </c>
    </row>
    <row r="938" spans="1:15" x14ac:dyDescent="0.25">
      <c r="A938" t="s">
        <v>9020</v>
      </c>
      <c r="B938" t="s">
        <v>1004</v>
      </c>
      <c r="C938" t="s">
        <v>4121</v>
      </c>
      <c r="D938" s="1">
        <v>44331</v>
      </c>
      <c r="E938">
        <v>12</v>
      </c>
      <c r="F938" t="b">
        <v>1</v>
      </c>
      <c r="G938" t="s">
        <v>4538</v>
      </c>
      <c r="H938" t="s">
        <v>2027</v>
      </c>
      <c r="I938" s="1">
        <f>DATE(YEAR(tbl_Invoices[[#This Row],[Invoice_Date]]), MONTH(tbl_Invoices[[#This Row],[Invoice_Date]]), DAY(tbl_Invoices[[#This Row],[Invoice_Date]]))</f>
        <v>44331</v>
      </c>
      <c r="J938">
        <f>YEAR(tbl_Invoices[[#This Row],[Invoice_Date]])</f>
        <v>2021</v>
      </c>
      <c r="K938" s="1">
        <f>_xlfn.XLOOKUP(tbl_Invoices[[#This Row],[Customer_ID]], tbl_Customers[Customer_ID], tbl_Customers[Cohort_Month])</f>
        <v>44286</v>
      </c>
      <c r="L938" s="1" t="str">
        <f ca="1">_xlfn.XLOOKUP(tbl_Invoices[[#This Row],[Customer_ID]], tbl_Customers[Customer_ID], tbl_Customers[Age_Group])</f>
        <v>18–24</v>
      </c>
      <c r="M938" s="1" t="str">
        <f>_xlfn.XLOOKUP(tbl_Invoices[[#This Row],[Customer_ID]], tbl_Customers[Customer_ID], tbl_Customers[Region])</f>
        <v>West</v>
      </c>
      <c r="N938" s="1" t="str" cm="1">
        <f t="array" ref="N938">_xlfn.IFS(
   _xlfn.SINGLE(tbl_Invoices[Plan_ID])="P1","Basic",
   _xlfn.SINGLE(tbl_Invoices[Plan_ID])="P2","Standard",
   _xlfn.SINGLE(tbl_Invoices[Plan_ID])="P3","Premium"
)</f>
        <v>Basic</v>
      </c>
      <c r="O938" s="2">
        <f>IF(tbl_Invoices[[#This Row],[Revenue_Type]]="Churned",0,1)</f>
        <v>1</v>
      </c>
    </row>
    <row r="939" spans="1:15" x14ac:dyDescent="0.25">
      <c r="A939" t="s">
        <v>7594</v>
      </c>
      <c r="B939" t="s">
        <v>1132</v>
      </c>
      <c r="C939" t="s">
        <v>4528</v>
      </c>
      <c r="D939" s="1">
        <v>44331</v>
      </c>
      <c r="E939">
        <v>55</v>
      </c>
      <c r="F939" t="b">
        <v>1</v>
      </c>
      <c r="G939" t="s">
        <v>4540</v>
      </c>
      <c r="H939" t="s">
        <v>2031</v>
      </c>
      <c r="I939" s="1">
        <f>DATE(YEAR(tbl_Invoices[[#This Row],[Invoice_Date]]), MONTH(tbl_Invoices[[#This Row],[Invoice_Date]]), DAY(tbl_Invoices[[#This Row],[Invoice_Date]]))</f>
        <v>44331</v>
      </c>
      <c r="J939">
        <f>YEAR(tbl_Invoices[[#This Row],[Invoice_Date]])</f>
        <v>2021</v>
      </c>
      <c r="K939" s="1">
        <f>_xlfn.XLOOKUP(tbl_Invoices[[#This Row],[Customer_ID]], tbl_Customers[Customer_ID], tbl_Customers[Cohort_Month])</f>
        <v>44834</v>
      </c>
      <c r="L939" s="1" t="str">
        <f ca="1">_xlfn.XLOOKUP(tbl_Invoices[[#This Row],[Customer_ID]], tbl_Customers[Customer_ID], tbl_Customers[Age_Group])</f>
        <v>45–54</v>
      </c>
      <c r="M939" s="1" t="str">
        <f>_xlfn.XLOOKUP(tbl_Invoices[[#This Row],[Customer_ID]], tbl_Customers[Customer_ID], tbl_Customers[Region])</f>
        <v>Midwest</v>
      </c>
      <c r="N939" s="1" t="str" cm="1">
        <f t="array" ref="N939">_xlfn.IFS(
   _xlfn.SINGLE(tbl_Invoices[Plan_ID])="P1","Basic",
   _xlfn.SINGLE(tbl_Invoices[Plan_ID])="P2","Standard",
   _xlfn.SINGLE(tbl_Invoices[Plan_ID])="P3","Premium"
)</f>
        <v>Premium</v>
      </c>
      <c r="O939" s="2">
        <f>IF(tbl_Invoices[[#This Row],[Revenue_Type]]="Churned",0,1)</f>
        <v>1</v>
      </c>
    </row>
    <row r="940" spans="1:15" x14ac:dyDescent="0.25">
      <c r="A940" t="s">
        <v>8181</v>
      </c>
      <c r="B940" t="s">
        <v>1473</v>
      </c>
      <c r="C940" t="s">
        <v>4292</v>
      </c>
      <c r="D940" s="1">
        <v>44331</v>
      </c>
      <c r="E940">
        <v>55</v>
      </c>
      <c r="F940" t="b">
        <v>1</v>
      </c>
      <c r="G940" t="s">
        <v>4538</v>
      </c>
      <c r="H940" t="s">
        <v>2031</v>
      </c>
      <c r="I940" s="1">
        <f>DATE(YEAR(tbl_Invoices[[#This Row],[Invoice_Date]]), MONTH(tbl_Invoices[[#This Row],[Invoice_Date]]), DAY(tbl_Invoices[[#This Row],[Invoice_Date]]))</f>
        <v>44331</v>
      </c>
      <c r="J940">
        <f>YEAR(tbl_Invoices[[#This Row],[Invoice_Date]])</f>
        <v>2021</v>
      </c>
      <c r="K940" s="1">
        <f>_xlfn.XLOOKUP(tbl_Invoices[[#This Row],[Customer_ID]], tbl_Customers[Customer_ID], tbl_Customers[Cohort_Month])</f>
        <v>45016</v>
      </c>
      <c r="L940" s="1" t="str">
        <f ca="1">_xlfn.XLOOKUP(tbl_Invoices[[#This Row],[Customer_ID]], tbl_Customers[Customer_ID], tbl_Customers[Age_Group])</f>
        <v>25–34</v>
      </c>
      <c r="M940" s="1" t="str">
        <f>_xlfn.XLOOKUP(tbl_Invoices[[#This Row],[Customer_ID]], tbl_Customers[Customer_ID], tbl_Customers[Region])</f>
        <v>South</v>
      </c>
      <c r="N940" s="1" t="str" cm="1">
        <f t="array" ref="N940">_xlfn.IFS(
   _xlfn.SINGLE(tbl_Invoices[Plan_ID])="P1","Basic",
   _xlfn.SINGLE(tbl_Invoices[Plan_ID])="P2","Standard",
   _xlfn.SINGLE(tbl_Invoices[Plan_ID])="P3","Premium"
)</f>
        <v>Premium</v>
      </c>
      <c r="O940" s="2">
        <f>IF(tbl_Invoices[[#This Row],[Revenue_Type]]="Churned",0,1)</f>
        <v>1</v>
      </c>
    </row>
    <row r="941" spans="1:15" x14ac:dyDescent="0.25">
      <c r="A941" t="s">
        <v>9761</v>
      </c>
      <c r="B941" t="s">
        <v>1564</v>
      </c>
      <c r="C941" t="s">
        <v>2406</v>
      </c>
      <c r="D941" s="1">
        <v>44331</v>
      </c>
      <c r="E941">
        <v>55</v>
      </c>
      <c r="F941" t="b">
        <v>1</v>
      </c>
      <c r="G941" t="s">
        <v>4549</v>
      </c>
      <c r="H941" t="s">
        <v>2031</v>
      </c>
      <c r="I941" s="1">
        <f>DATE(YEAR(tbl_Invoices[[#This Row],[Invoice_Date]]), MONTH(tbl_Invoices[[#This Row],[Invoice_Date]]), DAY(tbl_Invoices[[#This Row],[Invoice_Date]]))</f>
        <v>44331</v>
      </c>
      <c r="J941">
        <f>YEAR(tbl_Invoices[[#This Row],[Invoice_Date]])</f>
        <v>2021</v>
      </c>
      <c r="K941" s="1">
        <f>_xlfn.XLOOKUP(tbl_Invoices[[#This Row],[Customer_ID]], tbl_Customers[Customer_ID], tbl_Customers[Cohort_Month])</f>
        <v>45107</v>
      </c>
      <c r="L941" s="1" t="str">
        <f ca="1">_xlfn.XLOOKUP(tbl_Invoices[[#This Row],[Customer_ID]], tbl_Customers[Customer_ID], tbl_Customers[Age_Group])</f>
        <v>45–54</v>
      </c>
      <c r="M941" s="1" t="str">
        <f>_xlfn.XLOOKUP(tbl_Invoices[[#This Row],[Customer_ID]], tbl_Customers[Customer_ID], tbl_Customers[Region])</f>
        <v>Midwest</v>
      </c>
      <c r="N941" s="1" t="str" cm="1">
        <f t="array" ref="N941">_xlfn.IFS(
   _xlfn.SINGLE(tbl_Invoices[Plan_ID])="P1","Basic",
   _xlfn.SINGLE(tbl_Invoices[Plan_ID])="P2","Standard",
   _xlfn.SINGLE(tbl_Invoices[Plan_ID])="P3","Premium"
)</f>
        <v>Premium</v>
      </c>
      <c r="O941" s="2">
        <f>IF(tbl_Invoices[[#This Row],[Revenue_Type]]="Churned",0,1)</f>
        <v>1</v>
      </c>
    </row>
    <row r="942" spans="1:15" x14ac:dyDescent="0.25">
      <c r="A942" t="s">
        <v>5155</v>
      </c>
      <c r="B942" t="s">
        <v>1883</v>
      </c>
      <c r="C942" t="s">
        <v>4313</v>
      </c>
      <c r="D942" s="1">
        <v>44331</v>
      </c>
      <c r="E942">
        <v>25</v>
      </c>
      <c r="F942" t="b">
        <v>1</v>
      </c>
      <c r="G942" t="s">
        <v>4547</v>
      </c>
      <c r="H942" t="s">
        <v>2034</v>
      </c>
      <c r="I942" s="1">
        <f>DATE(YEAR(tbl_Invoices[[#This Row],[Invoice_Date]]), MONTH(tbl_Invoices[[#This Row],[Invoice_Date]]), DAY(tbl_Invoices[[#This Row],[Invoice_Date]]))</f>
        <v>44331</v>
      </c>
      <c r="J942">
        <f>YEAR(tbl_Invoices[[#This Row],[Invoice_Date]])</f>
        <v>2021</v>
      </c>
      <c r="K942" s="1">
        <f>_xlfn.XLOOKUP(tbl_Invoices[[#This Row],[Customer_ID]], tbl_Customers[Customer_ID], tbl_Customers[Cohort_Month])</f>
        <v>44926</v>
      </c>
      <c r="L942" s="1" t="str">
        <f ca="1">_xlfn.XLOOKUP(tbl_Invoices[[#This Row],[Customer_ID]], tbl_Customers[Customer_ID], tbl_Customers[Age_Group])</f>
        <v>45–54</v>
      </c>
      <c r="M942" s="1" t="str">
        <f>_xlfn.XLOOKUP(tbl_Invoices[[#This Row],[Customer_ID]], tbl_Customers[Customer_ID], tbl_Customers[Region])</f>
        <v>West</v>
      </c>
      <c r="N942" s="1" t="str" cm="1">
        <f t="array" ref="N942">_xlfn.IFS(
   _xlfn.SINGLE(tbl_Invoices[Plan_ID])="P1","Basic",
   _xlfn.SINGLE(tbl_Invoices[Plan_ID])="P2","Standard",
   _xlfn.SINGLE(tbl_Invoices[Plan_ID])="P3","Premium"
)</f>
        <v>Standard</v>
      </c>
      <c r="O942" s="2">
        <f>IF(tbl_Invoices[[#This Row],[Revenue_Type]]="Churned",0,1)</f>
        <v>1</v>
      </c>
    </row>
    <row r="943" spans="1:15" x14ac:dyDescent="0.25">
      <c r="A943" t="s">
        <v>8246</v>
      </c>
      <c r="B943" t="s">
        <v>454</v>
      </c>
      <c r="C943" t="s">
        <v>3574</v>
      </c>
      <c r="D943" s="1">
        <v>44332</v>
      </c>
      <c r="E943">
        <v>55</v>
      </c>
      <c r="F943" t="b">
        <v>1</v>
      </c>
      <c r="G943" t="s">
        <v>4549</v>
      </c>
      <c r="H943" t="s">
        <v>2031</v>
      </c>
      <c r="I943" s="1">
        <f>DATE(YEAR(tbl_Invoices[[#This Row],[Invoice_Date]]), MONTH(tbl_Invoices[[#This Row],[Invoice_Date]]), DAY(tbl_Invoices[[#This Row],[Invoice_Date]]))</f>
        <v>44332</v>
      </c>
      <c r="J943">
        <f>YEAR(tbl_Invoices[[#This Row],[Invoice_Date]])</f>
        <v>2021</v>
      </c>
      <c r="K943" s="1">
        <f>_xlfn.XLOOKUP(tbl_Invoices[[#This Row],[Customer_ID]], tbl_Customers[Customer_ID], tbl_Customers[Cohort_Month])</f>
        <v>44895</v>
      </c>
      <c r="L943" s="1" t="str">
        <f ca="1">_xlfn.XLOOKUP(tbl_Invoices[[#This Row],[Customer_ID]], tbl_Customers[Customer_ID], tbl_Customers[Age_Group])</f>
        <v>25–34</v>
      </c>
      <c r="M943" s="1" t="str">
        <f>_xlfn.XLOOKUP(tbl_Invoices[[#This Row],[Customer_ID]], tbl_Customers[Customer_ID], tbl_Customers[Region])</f>
        <v>Midwest</v>
      </c>
      <c r="N943" s="1" t="str" cm="1">
        <f t="array" ref="N943">_xlfn.IFS(
   _xlfn.SINGLE(tbl_Invoices[Plan_ID])="P1","Basic",
   _xlfn.SINGLE(tbl_Invoices[Plan_ID])="P2","Standard",
   _xlfn.SINGLE(tbl_Invoices[Plan_ID])="P3","Premium"
)</f>
        <v>Premium</v>
      </c>
      <c r="O943" s="2">
        <f>IF(tbl_Invoices[[#This Row],[Revenue_Type]]="Churned",0,1)</f>
        <v>1</v>
      </c>
    </row>
    <row r="944" spans="1:15" x14ac:dyDescent="0.25">
      <c r="A944" t="s">
        <v>4699</v>
      </c>
      <c r="B944" t="s">
        <v>465</v>
      </c>
      <c r="C944" t="s">
        <v>3964</v>
      </c>
      <c r="D944" s="1">
        <v>44332</v>
      </c>
      <c r="E944">
        <v>25</v>
      </c>
      <c r="F944" t="b">
        <v>1</v>
      </c>
      <c r="G944" t="s">
        <v>4549</v>
      </c>
      <c r="H944" t="s">
        <v>2034</v>
      </c>
      <c r="I944" s="1">
        <f>DATE(YEAR(tbl_Invoices[[#This Row],[Invoice_Date]]), MONTH(tbl_Invoices[[#This Row],[Invoice_Date]]), DAY(tbl_Invoices[[#This Row],[Invoice_Date]]))</f>
        <v>44332</v>
      </c>
      <c r="J944">
        <f>YEAR(tbl_Invoices[[#This Row],[Invoice_Date]])</f>
        <v>2021</v>
      </c>
      <c r="K944" s="1">
        <f>_xlfn.XLOOKUP(tbl_Invoices[[#This Row],[Customer_ID]], tbl_Customers[Customer_ID], tbl_Customers[Cohort_Month])</f>
        <v>44530</v>
      </c>
      <c r="L944" s="1" t="str">
        <f ca="1">_xlfn.XLOOKUP(tbl_Invoices[[#This Row],[Customer_ID]], tbl_Customers[Customer_ID], tbl_Customers[Age_Group])</f>
        <v>25–34</v>
      </c>
      <c r="M944" s="1" t="str">
        <f>_xlfn.XLOOKUP(tbl_Invoices[[#This Row],[Customer_ID]], tbl_Customers[Customer_ID], tbl_Customers[Region])</f>
        <v>Midwest</v>
      </c>
      <c r="N944" s="1" t="str" cm="1">
        <f t="array" ref="N944">_xlfn.IFS(
   _xlfn.SINGLE(tbl_Invoices[Plan_ID])="P1","Basic",
   _xlfn.SINGLE(tbl_Invoices[Plan_ID])="P2","Standard",
   _xlfn.SINGLE(tbl_Invoices[Plan_ID])="P3","Premium"
)</f>
        <v>Standard</v>
      </c>
      <c r="O944" s="2">
        <f>IF(tbl_Invoices[[#This Row],[Revenue_Type]]="Churned",0,1)</f>
        <v>1</v>
      </c>
    </row>
    <row r="945" spans="1:15" x14ac:dyDescent="0.25">
      <c r="A945" t="s">
        <v>8586</v>
      </c>
      <c r="B945" t="s">
        <v>662</v>
      </c>
      <c r="C945" t="s">
        <v>3208</v>
      </c>
      <c r="D945" s="1">
        <v>44332</v>
      </c>
      <c r="E945">
        <v>12</v>
      </c>
      <c r="F945" t="b">
        <v>1</v>
      </c>
      <c r="G945" t="s">
        <v>4540</v>
      </c>
      <c r="H945" t="s">
        <v>2027</v>
      </c>
      <c r="I945" s="1">
        <f>DATE(YEAR(tbl_Invoices[[#This Row],[Invoice_Date]]), MONTH(tbl_Invoices[[#This Row],[Invoice_Date]]), DAY(tbl_Invoices[[#This Row],[Invoice_Date]]))</f>
        <v>44332</v>
      </c>
      <c r="J945">
        <f>YEAR(tbl_Invoices[[#This Row],[Invoice_Date]])</f>
        <v>2021</v>
      </c>
      <c r="K945" s="1">
        <f>_xlfn.XLOOKUP(tbl_Invoices[[#This Row],[Customer_ID]], tbl_Customers[Customer_ID], tbl_Customers[Cohort_Month])</f>
        <v>44651</v>
      </c>
      <c r="L945" s="1" t="str">
        <f ca="1">_xlfn.XLOOKUP(tbl_Invoices[[#This Row],[Customer_ID]], tbl_Customers[Customer_ID], tbl_Customers[Age_Group])</f>
        <v>55+</v>
      </c>
      <c r="M945" s="1" t="str">
        <f>_xlfn.XLOOKUP(tbl_Invoices[[#This Row],[Customer_ID]], tbl_Customers[Customer_ID], tbl_Customers[Region])</f>
        <v>East</v>
      </c>
      <c r="N945" s="1" t="str" cm="1">
        <f t="array" ref="N945">_xlfn.IFS(
   _xlfn.SINGLE(tbl_Invoices[Plan_ID])="P1","Basic",
   _xlfn.SINGLE(tbl_Invoices[Plan_ID])="P2","Standard",
   _xlfn.SINGLE(tbl_Invoices[Plan_ID])="P3","Premium"
)</f>
        <v>Basic</v>
      </c>
      <c r="O945" s="2">
        <f>IF(tbl_Invoices[[#This Row],[Revenue_Type]]="Churned",0,1)</f>
        <v>1</v>
      </c>
    </row>
    <row r="946" spans="1:15" x14ac:dyDescent="0.25">
      <c r="A946" t="s">
        <v>5596</v>
      </c>
      <c r="B946" t="s">
        <v>1703</v>
      </c>
      <c r="C946" t="s">
        <v>2878</v>
      </c>
      <c r="D946" s="1">
        <v>44332</v>
      </c>
      <c r="E946">
        <v>55</v>
      </c>
      <c r="F946" t="b">
        <v>1</v>
      </c>
      <c r="G946" t="s">
        <v>4545</v>
      </c>
      <c r="H946" t="s">
        <v>2031</v>
      </c>
      <c r="I946" s="1">
        <f>DATE(YEAR(tbl_Invoices[[#This Row],[Invoice_Date]]), MONTH(tbl_Invoices[[#This Row],[Invoice_Date]]), DAY(tbl_Invoices[[#This Row],[Invoice_Date]]))</f>
        <v>44332</v>
      </c>
      <c r="J946">
        <f>YEAR(tbl_Invoices[[#This Row],[Invoice_Date]])</f>
        <v>2021</v>
      </c>
      <c r="K946" s="1">
        <f>_xlfn.XLOOKUP(tbl_Invoices[[#This Row],[Customer_ID]], tbl_Customers[Customer_ID], tbl_Customers[Cohort_Month])</f>
        <v>44620</v>
      </c>
      <c r="L946" s="1" t="str">
        <f ca="1">_xlfn.XLOOKUP(tbl_Invoices[[#This Row],[Customer_ID]], tbl_Customers[Customer_ID], tbl_Customers[Age_Group])</f>
        <v>25–34</v>
      </c>
      <c r="M946" s="1" t="str">
        <f>_xlfn.XLOOKUP(tbl_Invoices[[#This Row],[Customer_ID]], tbl_Customers[Customer_ID], tbl_Customers[Region])</f>
        <v>Midwest</v>
      </c>
      <c r="N946" s="1" t="str" cm="1">
        <f t="array" ref="N946">_xlfn.IFS(
   _xlfn.SINGLE(tbl_Invoices[Plan_ID])="P1","Basic",
   _xlfn.SINGLE(tbl_Invoices[Plan_ID])="P2","Standard",
   _xlfn.SINGLE(tbl_Invoices[Plan_ID])="P3","Premium"
)</f>
        <v>Premium</v>
      </c>
      <c r="O946" s="2">
        <f>IF(tbl_Invoices[[#This Row],[Revenue_Type]]="Churned",0,1)</f>
        <v>0</v>
      </c>
    </row>
    <row r="947" spans="1:15" x14ac:dyDescent="0.25">
      <c r="A947" t="s">
        <v>4687</v>
      </c>
      <c r="B947" t="s">
        <v>1937</v>
      </c>
      <c r="C947" t="s">
        <v>3074</v>
      </c>
      <c r="D947" s="1">
        <v>44332</v>
      </c>
      <c r="E947">
        <v>55</v>
      </c>
      <c r="F947" t="b">
        <v>1</v>
      </c>
      <c r="G947" t="s">
        <v>4540</v>
      </c>
      <c r="H947" t="s">
        <v>2031</v>
      </c>
      <c r="I947" s="1">
        <f>DATE(YEAR(tbl_Invoices[[#This Row],[Invoice_Date]]), MONTH(tbl_Invoices[[#This Row],[Invoice_Date]]), DAY(tbl_Invoices[[#This Row],[Invoice_Date]]))</f>
        <v>44332</v>
      </c>
      <c r="J947">
        <f>YEAR(tbl_Invoices[[#This Row],[Invoice_Date]])</f>
        <v>2021</v>
      </c>
      <c r="K947" s="1">
        <f>_xlfn.XLOOKUP(tbl_Invoices[[#This Row],[Customer_ID]], tbl_Customers[Customer_ID], tbl_Customers[Cohort_Month])</f>
        <v>44377</v>
      </c>
      <c r="L947" s="1" t="str">
        <f ca="1">_xlfn.XLOOKUP(tbl_Invoices[[#This Row],[Customer_ID]], tbl_Customers[Customer_ID], tbl_Customers[Age_Group])</f>
        <v>45–54</v>
      </c>
      <c r="M947" s="1" t="str">
        <f>_xlfn.XLOOKUP(tbl_Invoices[[#This Row],[Customer_ID]], tbl_Customers[Customer_ID], tbl_Customers[Region])</f>
        <v>East</v>
      </c>
      <c r="N947" s="1" t="str" cm="1">
        <f t="array" ref="N947">_xlfn.IFS(
   _xlfn.SINGLE(tbl_Invoices[Plan_ID])="P1","Basic",
   _xlfn.SINGLE(tbl_Invoices[Plan_ID])="P2","Standard",
   _xlfn.SINGLE(tbl_Invoices[Plan_ID])="P3","Premium"
)</f>
        <v>Premium</v>
      </c>
      <c r="O947" s="2">
        <f>IF(tbl_Invoices[[#This Row],[Revenue_Type]]="Churned",0,1)</f>
        <v>1</v>
      </c>
    </row>
    <row r="948" spans="1:15" x14ac:dyDescent="0.25">
      <c r="A948" t="s">
        <v>5850</v>
      </c>
      <c r="B948" t="s">
        <v>397</v>
      </c>
      <c r="C948" t="s">
        <v>4450</v>
      </c>
      <c r="D948" s="1">
        <v>44333</v>
      </c>
      <c r="E948">
        <v>25</v>
      </c>
      <c r="F948" t="b">
        <v>1</v>
      </c>
      <c r="G948" t="s">
        <v>4549</v>
      </c>
      <c r="H948" t="s">
        <v>2034</v>
      </c>
      <c r="I948" s="1">
        <f>DATE(YEAR(tbl_Invoices[[#This Row],[Invoice_Date]]), MONTH(tbl_Invoices[[#This Row],[Invoice_Date]]), DAY(tbl_Invoices[[#This Row],[Invoice_Date]]))</f>
        <v>44333</v>
      </c>
      <c r="J948">
        <f>YEAR(tbl_Invoices[[#This Row],[Invoice_Date]])</f>
        <v>2021</v>
      </c>
      <c r="K948" s="1">
        <f>_xlfn.XLOOKUP(tbl_Invoices[[#This Row],[Customer_ID]], tbl_Customers[Customer_ID], tbl_Customers[Cohort_Month])</f>
        <v>44681</v>
      </c>
      <c r="L948" s="1" t="str">
        <f ca="1">_xlfn.XLOOKUP(tbl_Invoices[[#This Row],[Customer_ID]], tbl_Customers[Customer_ID], tbl_Customers[Age_Group])</f>
        <v>55+</v>
      </c>
      <c r="M948" s="1" t="str">
        <f>_xlfn.XLOOKUP(tbl_Invoices[[#This Row],[Customer_ID]], tbl_Customers[Customer_ID], tbl_Customers[Region])</f>
        <v>East</v>
      </c>
      <c r="N948" s="1" t="str" cm="1">
        <f t="array" ref="N948">_xlfn.IFS(
   _xlfn.SINGLE(tbl_Invoices[Plan_ID])="P1","Basic",
   _xlfn.SINGLE(tbl_Invoices[Plan_ID])="P2","Standard",
   _xlfn.SINGLE(tbl_Invoices[Plan_ID])="P3","Premium"
)</f>
        <v>Standard</v>
      </c>
      <c r="O948" s="2">
        <f>IF(tbl_Invoices[[#This Row],[Revenue_Type]]="Churned",0,1)</f>
        <v>1</v>
      </c>
    </row>
    <row r="949" spans="1:15" x14ac:dyDescent="0.25">
      <c r="A949" t="s">
        <v>6898</v>
      </c>
      <c r="B949" t="s">
        <v>691</v>
      </c>
      <c r="C949" t="s">
        <v>3974</v>
      </c>
      <c r="D949" s="1">
        <v>44333</v>
      </c>
      <c r="E949">
        <v>25</v>
      </c>
      <c r="F949" t="b">
        <v>1</v>
      </c>
      <c r="G949" t="s">
        <v>4549</v>
      </c>
      <c r="H949" t="s">
        <v>2034</v>
      </c>
      <c r="I949" s="1">
        <f>DATE(YEAR(tbl_Invoices[[#This Row],[Invoice_Date]]), MONTH(tbl_Invoices[[#This Row],[Invoice_Date]]), DAY(tbl_Invoices[[#This Row],[Invoice_Date]]))</f>
        <v>44333</v>
      </c>
      <c r="J949">
        <f>YEAR(tbl_Invoices[[#This Row],[Invoice_Date]])</f>
        <v>2021</v>
      </c>
      <c r="K949" s="1">
        <f>_xlfn.XLOOKUP(tbl_Invoices[[#This Row],[Customer_ID]], tbl_Customers[Customer_ID], tbl_Customers[Cohort_Month])</f>
        <v>44926</v>
      </c>
      <c r="L949" s="1" t="str">
        <f ca="1">_xlfn.XLOOKUP(tbl_Invoices[[#This Row],[Customer_ID]], tbl_Customers[Customer_ID], tbl_Customers[Age_Group])</f>
        <v>45–54</v>
      </c>
      <c r="M949" s="1" t="str">
        <f>_xlfn.XLOOKUP(tbl_Invoices[[#This Row],[Customer_ID]], tbl_Customers[Customer_ID], tbl_Customers[Region])</f>
        <v>South</v>
      </c>
      <c r="N949" s="1" t="str" cm="1">
        <f t="array" ref="N949">_xlfn.IFS(
   _xlfn.SINGLE(tbl_Invoices[Plan_ID])="P1","Basic",
   _xlfn.SINGLE(tbl_Invoices[Plan_ID])="P2","Standard",
   _xlfn.SINGLE(tbl_Invoices[Plan_ID])="P3","Premium"
)</f>
        <v>Standard</v>
      </c>
      <c r="O949" s="2">
        <f>IF(tbl_Invoices[[#This Row],[Revenue_Type]]="Churned",0,1)</f>
        <v>1</v>
      </c>
    </row>
    <row r="950" spans="1:15" x14ac:dyDescent="0.25">
      <c r="A950" t="s">
        <v>8047</v>
      </c>
      <c r="B950" t="s">
        <v>756</v>
      </c>
      <c r="C950" t="s">
        <v>2201</v>
      </c>
      <c r="D950" s="1">
        <v>44333</v>
      </c>
      <c r="E950">
        <v>25</v>
      </c>
      <c r="F950" t="b">
        <v>1</v>
      </c>
      <c r="G950" t="s">
        <v>4549</v>
      </c>
      <c r="H950" t="s">
        <v>2034</v>
      </c>
      <c r="I950" s="1">
        <f>DATE(YEAR(tbl_Invoices[[#This Row],[Invoice_Date]]), MONTH(tbl_Invoices[[#This Row],[Invoice_Date]]), DAY(tbl_Invoices[[#This Row],[Invoice_Date]]))</f>
        <v>44333</v>
      </c>
      <c r="J950">
        <f>YEAR(tbl_Invoices[[#This Row],[Invoice_Date]])</f>
        <v>2021</v>
      </c>
      <c r="K950" s="1">
        <f>_xlfn.XLOOKUP(tbl_Invoices[[#This Row],[Customer_ID]], tbl_Customers[Customer_ID], tbl_Customers[Cohort_Month])</f>
        <v>44651</v>
      </c>
      <c r="L950" s="1" t="str">
        <f ca="1">_xlfn.XLOOKUP(tbl_Invoices[[#This Row],[Customer_ID]], tbl_Customers[Customer_ID], tbl_Customers[Age_Group])</f>
        <v>35–44</v>
      </c>
      <c r="M950" s="1" t="str">
        <f>_xlfn.XLOOKUP(tbl_Invoices[[#This Row],[Customer_ID]], tbl_Customers[Customer_ID], tbl_Customers[Region])</f>
        <v>West</v>
      </c>
      <c r="N950" s="1" t="str" cm="1">
        <f t="array" ref="N950">_xlfn.IFS(
   _xlfn.SINGLE(tbl_Invoices[Plan_ID])="P1","Basic",
   _xlfn.SINGLE(tbl_Invoices[Plan_ID])="P2","Standard",
   _xlfn.SINGLE(tbl_Invoices[Plan_ID])="P3","Premium"
)</f>
        <v>Standard</v>
      </c>
      <c r="O950" s="2">
        <f>IF(tbl_Invoices[[#This Row],[Revenue_Type]]="Churned",0,1)</f>
        <v>1</v>
      </c>
    </row>
    <row r="951" spans="1:15" x14ac:dyDescent="0.25">
      <c r="A951" t="s">
        <v>8776</v>
      </c>
      <c r="B951" t="s">
        <v>1396</v>
      </c>
      <c r="C951" t="s">
        <v>2192</v>
      </c>
      <c r="D951" s="1">
        <v>44333</v>
      </c>
      <c r="E951">
        <v>12</v>
      </c>
      <c r="F951" t="b">
        <v>1</v>
      </c>
      <c r="G951" t="s">
        <v>4540</v>
      </c>
      <c r="H951" t="s">
        <v>2027</v>
      </c>
      <c r="I951" s="1">
        <f>DATE(YEAR(tbl_Invoices[[#This Row],[Invoice_Date]]), MONTH(tbl_Invoices[[#This Row],[Invoice_Date]]), DAY(tbl_Invoices[[#This Row],[Invoice_Date]]))</f>
        <v>44333</v>
      </c>
      <c r="J951">
        <f>YEAR(tbl_Invoices[[#This Row],[Invoice_Date]])</f>
        <v>2021</v>
      </c>
      <c r="K951" s="1">
        <f>_xlfn.XLOOKUP(tbl_Invoices[[#This Row],[Customer_ID]], tbl_Customers[Customer_ID], tbl_Customers[Cohort_Month])</f>
        <v>44865</v>
      </c>
      <c r="L951" s="1" t="str">
        <f ca="1">_xlfn.XLOOKUP(tbl_Invoices[[#This Row],[Customer_ID]], tbl_Customers[Customer_ID], tbl_Customers[Age_Group])</f>
        <v>18–24</v>
      </c>
      <c r="M951" s="1" t="str">
        <f>_xlfn.XLOOKUP(tbl_Invoices[[#This Row],[Customer_ID]], tbl_Customers[Customer_ID], tbl_Customers[Region])</f>
        <v>South</v>
      </c>
      <c r="N951" s="1" t="str" cm="1">
        <f t="array" ref="N951">_xlfn.IFS(
   _xlfn.SINGLE(tbl_Invoices[Plan_ID])="P1","Basic",
   _xlfn.SINGLE(tbl_Invoices[Plan_ID])="P2","Standard",
   _xlfn.SINGLE(tbl_Invoices[Plan_ID])="P3","Premium"
)</f>
        <v>Basic</v>
      </c>
      <c r="O951" s="2">
        <f>IF(tbl_Invoices[[#This Row],[Revenue_Type]]="Churned",0,1)</f>
        <v>1</v>
      </c>
    </row>
    <row r="952" spans="1:15" x14ac:dyDescent="0.25">
      <c r="A952" t="s">
        <v>8454</v>
      </c>
      <c r="B952" t="s">
        <v>1494</v>
      </c>
      <c r="C952" t="s">
        <v>2760</v>
      </c>
      <c r="D952" s="1">
        <v>44333</v>
      </c>
      <c r="E952">
        <v>25</v>
      </c>
      <c r="F952" t="b">
        <v>1</v>
      </c>
      <c r="G952" t="s">
        <v>4538</v>
      </c>
      <c r="H952" t="s">
        <v>2034</v>
      </c>
      <c r="I952" s="1">
        <f>DATE(YEAR(tbl_Invoices[[#This Row],[Invoice_Date]]), MONTH(tbl_Invoices[[#This Row],[Invoice_Date]]), DAY(tbl_Invoices[[#This Row],[Invoice_Date]]))</f>
        <v>44333</v>
      </c>
      <c r="J952">
        <f>YEAR(tbl_Invoices[[#This Row],[Invoice_Date]])</f>
        <v>2021</v>
      </c>
      <c r="K952" s="1">
        <f>_xlfn.XLOOKUP(tbl_Invoices[[#This Row],[Customer_ID]], tbl_Customers[Customer_ID], tbl_Customers[Cohort_Month])</f>
        <v>44620</v>
      </c>
      <c r="L952" s="1" t="str">
        <f ca="1">_xlfn.XLOOKUP(tbl_Invoices[[#This Row],[Customer_ID]], tbl_Customers[Customer_ID], tbl_Customers[Age_Group])</f>
        <v>55+</v>
      </c>
      <c r="M952" s="1" t="str">
        <f>_xlfn.XLOOKUP(tbl_Invoices[[#This Row],[Customer_ID]], tbl_Customers[Customer_ID], tbl_Customers[Region])</f>
        <v>Midwest</v>
      </c>
      <c r="N952" s="1" t="str" cm="1">
        <f t="array" ref="N952">_xlfn.IFS(
   _xlfn.SINGLE(tbl_Invoices[Plan_ID])="P1","Basic",
   _xlfn.SINGLE(tbl_Invoices[Plan_ID])="P2","Standard",
   _xlfn.SINGLE(tbl_Invoices[Plan_ID])="P3","Premium"
)</f>
        <v>Standard</v>
      </c>
      <c r="O952" s="2">
        <f>IF(tbl_Invoices[[#This Row],[Revenue_Type]]="Churned",0,1)</f>
        <v>1</v>
      </c>
    </row>
    <row r="953" spans="1:15" x14ac:dyDescent="0.25">
      <c r="A953" t="s">
        <v>4546</v>
      </c>
      <c r="B953" t="s">
        <v>1529</v>
      </c>
      <c r="C953" t="s">
        <v>3724</v>
      </c>
      <c r="D953" s="1">
        <v>44333</v>
      </c>
      <c r="E953">
        <v>25</v>
      </c>
      <c r="F953" t="b">
        <v>1</v>
      </c>
      <c r="G953" t="s">
        <v>4547</v>
      </c>
      <c r="H953" t="s">
        <v>2034</v>
      </c>
      <c r="I953" s="1">
        <f>DATE(YEAR(tbl_Invoices[[#This Row],[Invoice_Date]]), MONTH(tbl_Invoices[[#This Row],[Invoice_Date]]), DAY(tbl_Invoices[[#This Row],[Invoice_Date]]))</f>
        <v>44333</v>
      </c>
      <c r="J953">
        <f>YEAR(tbl_Invoices[[#This Row],[Invoice_Date]])</f>
        <v>2021</v>
      </c>
      <c r="K953" s="1">
        <f>_xlfn.XLOOKUP(tbl_Invoices[[#This Row],[Customer_ID]], tbl_Customers[Customer_ID], tbl_Customers[Cohort_Month])</f>
        <v>44439</v>
      </c>
      <c r="L953" s="1" t="str">
        <f ca="1">_xlfn.XLOOKUP(tbl_Invoices[[#This Row],[Customer_ID]], tbl_Customers[Customer_ID], tbl_Customers[Age_Group])</f>
        <v>45–54</v>
      </c>
      <c r="M953" s="1" t="str">
        <f>_xlfn.XLOOKUP(tbl_Invoices[[#This Row],[Customer_ID]], tbl_Customers[Customer_ID], tbl_Customers[Region])</f>
        <v>Midwest</v>
      </c>
      <c r="N953" s="1" t="str" cm="1">
        <f t="array" ref="N953">_xlfn.IFS(
   _xlfn.SINGLE(tbl_Invoices[Plan_ID])="P1","Basic",
   _xlfn.SINGLE(tbl_Invoices[Plan_ID])="P2","Standard",
   _xlfn.SINGLE(tbl_Invoices[Plan_ID])="P3","Premium"
)</f>
        <v>Standard</v>
      </c>
      <c r="O953" s="2">
        <f>IF(tbl_Invoices[[#This Row],[Revenue_Type]]="Churned",0,1)</f>
        <v>1</v>
      </c>
    </row>
    <row r="954" spans="1:15" x14ac:dyDescent="0.25">
      <c r="A954" t="s">
        <v>8477</v>
      </c>
      <c r="B954" t="s">
        <v>1613</v>
      </c>
      <c r="C954" t="s">
        <v>4280</v>
      </c>
      <c r="D954" s="1">
        <v>44333</v>
      </c>
      <c r="E954">
        <v>12</v>
      </c>
      <c r="F954" t="b">
        <v>1</v>
      </c>
      <c r="G954" t="s">
        <v>4545</v>
      </c>
      <c r="H954" t="s">
        <v>2027</v>
      </c>
      <c r="I954" s="1">
        <f>DATE(YEAR(tbl_Invoices[[#This Row],[Invoice_Date]]), MONTH(tbl_Invoices[[#This Row],[Invoice_Date]]), DAY(tbl_Invoices[[#This Row],[Invoice_Date]]))</f>
        <v>44333</v>
      </c>
      <c r="J954">
        <f>YEAR(tbl_Invoices[[#This Row],[Invoice_Date]])</f>
        <v>2021</v>
      </c>
      <c r="K954" s="1">
        <f>_xlfn.XLOOKUP(tbl_Invoices[[#This Row],[Customer_ID]], tbl_Customers[Customer_ID], tbl_Customers[Cohort_Month])</f>
        <v>44895</v>
      </c>
      <c r="L954" s="1" t="str">
        <f ca="1">_xlfn.XLOOKUP(tbl_Invoices[[#This Row],[Customer_ID]], tbl_Customers[Customer_ID], tbl_Customers[Age_Group])</f>
        <v>45–54</v>
      </c>
      <c r="M954" s="1" t="str">
        <f>_xlfn.XLOOKUP(tbl_Invoices[[#This Row],[Customer_ID]], tbl_Customers[Customer_ID], tbl_Customers[Region])</f>
        <v>South</v>
      </c>
      <c r="N954" s="1" t="str" cm="1">
        <f t="array" ref="N954">_xlfn.IFS(
   _xlfn.SINGLE(tbl_Invoices[Plan_ID])="P1","Basic",
   _xlfn.SINGLE(tbl_Invoices[Plan_ID])="P2","Standard",
   _xlfn.SINGLE(tbl_Invoices[Plan_ID])="P3","Premium"
)</f>
        <v>Basic</v>
      </c>
      <c r="O954" s="2">
        <f>IF(tbl_Invoices[[#This Row],[Revenue_Type]]="Churned",0,1)</f>
        <v>0</v>
      </c>
    </row>
    <row r="955" spans="1:15" x14ac:dyDescent="0.25">
      <c r="A955" t="s">
        <v>8149</v>
      </c>
      <c r="B955" t="s">
        <v>1748</v>
      </c>
      <c r="C955" t="s">
        <v>3386</v>
      </c>
      <c r="D955" s="1">
        <v>44333</v>
      </c>
      <c r="E955">
        <v>25</v>
      </c>
      <c r="F955" t="b">
        <v>1</v>
      </c>
      <c r="G955" t="s">
        <v>4538</v>
      </c>
      <c r="H955" t="s">
        <v>2034</v>
      </c>
      <c r="I955" s="1">
        <f>DATE(YEAR(tbl_Invoices[[#This Row],[Invoice_Date]]), MONTH(tbl_Invoices[[#This Row],[Invoice_Date]]), DAY(tbl_Invoices[[#This Row],[Invoice_Date]]))</f>
        <v>44333</v>
      </c>
      <c r="J955">
        <f>YEAR(tbl_Invoices[[#This Row],[Invoice_Date]])</f>
        <v>2021</v>
      </c>
      <c r="K955" s="1">
        <f>_xlfn.XLOOKUP(tbl_Invoices[[#This Row],[Customer_ID]], tbl_Customers[Customer_ID], tbl_Customers[Cohort_Month])</f>
        <v>44347</v>
      </c>
      <c r="L955" s="1" t="str">
        <f ca="1">_xlfn.XLOOKUP(tbl_Invoices[[#This Row],[Customer_ID]], tbl_Customers[Customer_ID], tbl_Customers[Age_Group])</f>
        <v>25–34</v>
      </c>
      <c r="M955" s="1" t="str">
        <f>_xlfn.XLOOKUP(tbl_Invoices[[#This Row],[Customer_ID]], tbl_Customers[Customer_ID], tbl_Customers[Region])</f>
        <v>South</v>
      </c>
      <c r="N955" s="1" t="str" cm="1">
        <f t="array" ref="N955">_xlfn.IFS(
   _xlfn.SINGLE(tbl_Invoices[Plan_ID])="P1","Basic",
   _xlfn.SINGLE(tbl_Invoices[Plan_ID])="P2","Standard",
   _xlfn.SINGLE(tbl_Invoices[Plan_ID])="P3","Premium"
)</f>
        <v>Standard</v>
      </c>
      <c r="O955" s="2">
        <f>IF(tbl_Invoices[[#This Row],[Revenue_Type]]="Churned",0,1)</f>
        <v>1</v>
      </c>
    </row>
    <row r="956" spans="1:15" x14ac:dyDescent="0.25">
      <c r="A956" t="s">
        <v>4647</v>
      </c>
      <c r="B956" t="s">
        <v>1867</v>
      </c>
      <c r="C956" t="s">
        <v>4459</v>
      </c>
      <c r="D956" s="1">
        <v>44333</v>
      </c>
      <c r="E956">
        <v>25</v>
      </c>
      <c r="F956" t="b">
        <v>1</v>
      </c>
      <c r="G956" t="s">
        <v>4549</v>
      </c>
      <c r="H956" t="s">
        <v>2034</v>
      </c>
      <c r="I956" s="1">
        <f>DATE(YEAR(tbl_Invoices[[#This Row],[Invoice_Date]]), MONTH(tbl_Invoices[[#This Row],[Invoice_Date]]), DAY(tbl_Invoices[[#This Row],[Invoice_Date]]))</f>
        <v>44333</v>
      </c>
      <c r="J956">
        <f>YEAR(tbl_Invoices[[#This Row],[Invoice_Date]])</f>
        <v>2021</v>
      </c>
      <c r="K956" s="1">
        <f>_xlfn.XLOOKUP(tbl_Invoices[[#This Row],[Customer_ID]], tbl_Customers[Customer_ID], tbl_Customers[Cohort_Month])</f>
        <v>45016</v>
      </c>
      <c r="L956" s="1" t="str">
        <f ca="1">_xlfn.XLOOKUP(tbl_Invoices[[#This Row],[Customer_ID]], tbl_Customers[Customer_ID], tbl_Customers[Age_Group])</f>
        <v>45–54</v>
      </c>
      <c r="M956" s="1" t="str">
        <f>_xlfn.XLOOKUP(tbl_Invoices[[#This Row],[Customer_ID]], tbl_Customers[Customer_ID], tbl_Customers[Region])</f>
        <v>Midwest</v>
      </c>
      <c r="N956" s="1" t="str" cm="1">
        <f t="array" ref="N956">_xlfn.IFS(
   _xlfn.SINGLE(tbl_Invoices[Plan_ID])="P1","Basic",
   _xlfn.SINGLE(tbl_Invoices[Plan_ID])="P2","Standard",
   _xlfn.SINGLE(tbl_Invoices[Plan_ID])="P3","Premium"
)</f>
        <v>Standard</v>
      </c>
      <c r="O956" s="2">
        <f>IF(tbl_Invoices[[#This Row],[Revenue_Type]]="Churned",0,1)</f>
        <v>1</v>
      </c>
    </row>
    <row r="957" spans="1:15" x14ac:dyDescent="0.25">
      <c r="A957" t="s">
        <v>7814</v>
      </c>
      <c r="B957" t="s">
        <v>820</v>
      </c>
      <c r="C957" t="s">
        <v>3377</v>
      </c>
      <c r="D957" s="1">
        <v>44334</v>
      </c>
      <c r="E957">
        <v>55</v>
      </c>
      <c r="F957" t="b">
        <v>1</v>
      </c>
      <c r="G957" t="s">
        <v>4538</v>
      </c>
      <c r="H957" t="s">
        <v>2031</v>
      </c>
      <c r="I957" s="1">
        <f>DATE(YEAR(tbl_Invoices[[#This Row],[Invoice_Date]]), MONTH(tbl_Invoices[[#This Row],[Invoice_Date]]), DAY(tbl_Invoices[[#This Row],[Invoice_Date]]))</f>
        <v>44334</v>
      </c>
      <c r="J957">
        <f>YEAR(tbl_Invoices[[#This Row],[Invoice_Date]])</f>
        <v>2021</v>
      </c>
      <c r="K957" s="1">
        <f>_xlfn.XLOOKUP(tbl_Invoices[[#This Row],[Customer_ID]], tbl_Customers[Customer_ID], tbl_Customers[Cohort_Month])</f>
        <v>44712</v>
      </c>
      <c r="L957" s="1" t="str">
        <f ca="1">_xlfn.XLOOKUP(tbl_Invoices[[#This Row],[Customer_ID]], tbl_Customers[Customer_ID], tbl_Customers[Age_Group])</f>
        <v>55+</v>
      </c>
      <c r="M957" s="1" t="str">
        <f>_xlfn.XLOOKUP(tbl_Invoices[[#This Row],[Customer_ID]], tbl_Customers[Customer_ID], tbl_Customers[Region])</f>
        <v>International</v>
      </c>
      <c r="N957" s="1" t="str" cm="1">
        <f t="array" ref="N957">_xlfn.IFS(
   _xlfn.SINGLE(tbl_Invoices[Plan_ID])="P1","Basic",
   _xlfn.SINGLE(tbl_Invoices[Plan_ID])="P2","Standard",
   _xlfn.SINGLE(tbl_Invoices[Plan_ID])="P3","Premium"
)</f>
        <v>Premium</v>
      </c>
      <c r="O957" s="2">
        <f>IF(tbl_Invoices[[#This Row],[Revenue_Type]]="Churned",0,1)</f>
        <v>1</v>
      </c>
    </row>
    <row r="958" spans="1:15" x14ac:dyDescent="0.25">
      <c r="A958" t="s">
        <v>7226</v>
      </c>
      <c r="B958" t="s">
        <v>1295</v>
      </c>
      <c r="C958" t="s">
        <v>4060</v>
      </c>
      <c r="D958" s="1">
        <v>44334</v>
      </c>
      <c r="E958">
        <v>12</v>
      </c>
      <c r="F958" t="b">
        <v>1</v>
      </c>
      <c r="G958" t="s">
        <v>4538</v>
      </c>
      <c r="H958" t="s">
        <v>2027</v>
      </c>
      <c r="I958" s="1">
        <f>DATE(YEAR(tbl_Invoices[[#This Row],[Invoice_Date]]), MONTH(tbl_Invoices[[#This Row],[Invoice_Date]]), DAY(tbl_Invoices[[#This Row],[Invoice_Date]]))</f>
        <v>44334</v>
      </c>
      <c r="J958">
        <f>YEAR(tbl_Invoices[[#This Row],[Invoice_Date]])</f>
        <v>2021</v>
      </c>
      <c r="K958" s="1">
        <f>_xlfn.XLOOKUP(tbl_Invoices[[#This Row],[Customer_ID]], tbl_Customers[Customer_ID], tbl_Customers[Cohort_Month])</f>
        <v>45077</v>
      </c>
      <c r="L958" s="1" t="str">
        <f ca="1">_xlfn.XLOOKUP(tbl_Invoices[[#This Row],[Customer_ID]], tbl_Customers[Customer_ID], tbl_Customers[Age_Group])</f>
        <v>25–34</v>
      </c>
      <c r="M958" s="1" t="str">
        <f>_xlfn.XLOOKUP(tbl_Invoices[[#This Row],[Customer_ID]], tbl_Customers[Customer_ID], tbl_Customers[Region])</f>
        <v>Midwest</v>
      </c>
      <c r="N958" s="1" t="str" cm="1">
        <f t="array" ref="N958">_xlfn.IFS(
   _xlfn.SINGLE(tbl_Invoices[Plan_ID])="P1","Basic",
   _xlfn.SINGLE(tbl_Invoices[Plan_ID])="P2","Standard",
   _xlfn.SINGLE(tbl_Invoices[Plan_ID])="P3","Premium"
)</f>
        <v>Basic</v>
      </c>
      <c r="O958" s="2">
        <f>IF(tbl_Invoices[[#This Row],[Revenue_Type]]="Churned",0,1)</f>
        <v>1</v>
      </c>
    </row>
    <row r="959" spans="1:15" x14ac:dyDescent="0.25">
      <c r="A959" t="s">
        <v>6388</v>
      </c>
      <c r="B959" t="s">
        <v>1483</v>
      </c>
      <c r="C959" t="s">
        <v>2199</v>
      </c>
      <c r="D959" s="1">
        <v>44334</v>
      </c>
      <c r="E959">
        <v>25</v>
      </c>
      <c r="F959" t="b">
        <v>1</v>
      </c>
      <c r="G959" t="s">
        <v>4549</v>
      </c>
      <c r="H959" t="s">
        <v>2034</v>
      </c>
      <c r="I959" s="1">
        <f>DATE(YEAR(tbl_Invoices[[#This Row],[Invoice_Date]]), MONTH(tbl_Invoices[[#This Row],[Invoice_Date]]), DAY(tbl_Invoices[[#This Row],[Invoice_Date]]))</f>
        <v>44334</v>
      </c>
      <c r="J959">
        <f>YEAR(tbl_Invoices[[#This Row],[Invoice_Date]])</f>
        <v>2021</v>
      </c>
      <c r="K959" s="1">
        <f>_xlfn.XLOOKUP(tbl_Invoices[[#This Row],[Customer_ID]], tbl_Customers[Customer_ID], tbl_Customers[Cohort_Month])</f>
        <v>45107</v>
      </c>
      <c r="L959" s="1" t="str">
        <f ca="1">_xlfn.XLOOKUP(tbl_Invoices[[#This Row],[Customer_ID]], tbl_Customers[Customer_ID], tbl_Customers[Age_Group])</f>
        <v>25–34</v>
      </c>
      <c r="M959" s="1" t="str">
        <f>_xlfn.XLOOKUP(tbl_Invoices[[#This Row],[Customer_ID]], tbl_Customers[Customer_ID], tbl_Customers[Region])</f>
        <v>West</v>
      </c>
      <c r="N959" s="1" t="str" cm="1">
        <f t="array" ref="N959">_xlfn.IFS(
   _xlfn.SINGLE(tbl_Invoices[Plan_ID])="P1","Basic",
   _xlfn.SINGLE(tbl_Invoices[Plan_ID])="P2","Standard",
   _xlfn.SINGLE(tbl_Invoices[Plan_ID])="P3","Premium"
)</f>
        <v>Standard</v>
      </c>
      <c r="O959" s="2">
        <f>IF(tbl_Invoices[[#This Row],[Revenue_Type]]="Churned",0,1)</f>
        <v>1</v>
      </c>
    </row>
    <row r="960" spans="1:15" x14ac:dyDescent="0.25">
      <c r="A960" t="s">
        <v>6954</v>
      </c>
      <c r="B960" t="s">
        <v>1764</v>
      </c>
      <c r="C960" t="s">
        <v>3717</v>
      </c>
      <c r="D960" s="1">
        <v>44334</v>
      </c>
      <c r="E960">
        <v>55</v>
      </c>
      <c r="F960" t="b">
        <v>1</v>
      </c>
      <c r="G960" t="s">
        <v>4545</v>
      </c>
      <c r="H960" t="s">
        <v>2031</v>
      </c>
      <c r="I960" s="1">
        <f>DATE(YEAR(tbl_Invoices[[#This Row],[Invoice_Date]]), MONTH(tbl_Invoices[[#This Row],[Invoice_Date]]), DAY(tbl_Invoices[[#This Row],[Invoice_Date]]))</f>
        <v>44334</v>
      </c>
      <c r="J960">
        <f>YEAR(tbl_Invoices[[#This Row],[Invoice_Date]])</f>
        <v>2021</v>
      </c>
      <c r="K960" s="1">
        <f>_xlfn.XLOOKUP(tbl_Invoices[[#This Row],[Customer_ID]], tbl_Customers[Customer_ID], tbl_Customers[Cohort_Month])</f>
        <v>45077</v>
      </c>
      <c r="L960" s="1" t="str">
        <f ca="1">_xlfn.XLOOKUP(tbl_Invoices[[#This Row],[Customer_ID]], tbl_Customers[Customer_ID], tbl_Customers[Age_Group])</f>
        <v>45–54</v>
      </c>
      <c r="M960" s="1" t="str">
        <f>_xlfn.XLOOKUP(tbl_Invoices[[#This Row],[Customer_ID]], tbl_Customers[Customer_ID], tbl_Customers[Region])</f>
        <v>Midwest</v>
      </c>
      <c r="N960" s="1" t="str" cm="1">
        <f t="array" ref="N960">_xlfn.IFS(
   _xlfn.SINGLE(tbl_Invoices[Plan_ID])="P1","Basic",
   _xlfn.SINGLE(tbl_Invoices[Plan_ID])="P2","Standard",
   _xlfn.SINGLE(tbl_Invoices[Plan_ID])="P3","Premium"
)</f>
        <v>Premium</v>
      </c>
      <c r="O960" s="2">
        <f>IF(tbl_Invoices[[#This Row],[Revenue_Type]]="Churned",0,1)</f>
        <v>0</v>
      </c>
    </row>
    <row r="961" spans="1:15" x14ac:dyDescent="0.25">
      <c r="A961" t="s">
        <v>5034</v>
      </c>
      <c r="B961" t="s">
        <v>1311</v>
      </c>
      <c r="C961" t="s">
        <v>4001</v>
      </c>
      <c r="D961" s="1">
        <v>44335</v>
      </c>
      <c r="E961">
        <v>55</v>
      </c>
      <c r="F961" t="b">
        <v>1</v>
      </c>
      <c r="G961" t="s">
        <v>4545</v>
      </c>
      <c r="H961" t="s">
        <v>2031</v>
      </c>
      <c r="I961" s="1">
        <f>DATE(YEAR(tbl_Invoices[[#This Row],[Invoice_Date]]), MONTH(tbl_Invoices[[#This Row],[Invoice_Date]]), DAY(tbl_Invoices[[#This Row],[Invoice_Date]]))</f>
        <v>44335</v>
      </c>
      <c r="J961">
        <f>YEAR(tbl_Invoices[[#This Row],[Invoice_Date]])</f>
        <v>2021</v>
      </c>
      <c r="K961" s="1">
        <f>_xlfn.XLOOKUP(tbl_Invoices[[#This Row],[Customer_ID]], tbl_Customers[Customer_ID], tbl_Customers[Cohort_Month])</f>
        <v>44865</v>
      </c>
      <c r="L961" s="1" t="str">
        <f ca="1">_xlfn.XLOOKUP(tbl_Invoices[[#This Row],[Customer_ID]], tbl_Customers[Customer_ID], tbl_Customers[Age_Group])</f>
        <v>35–44</v>
      </c>
      <c r="M961" s="1" t="str">
        <f>_xlfn.XLOOKUP(tbl_Invoices[[#This Row],[Customer_ID]], tbl_Customers[Customer_ID], tbl_Customers[Region])</f>
        <v>International</v>
      </c>
      <c r="N961" s="1" t="str" cm="1">
        <f t="array" ref="N961">_xlfn.IFS(
   _xlfn.SINGLE(tbl_Invoices[Plan_ID])="P1","Basic",
   _xlfn.SINGLE(tbl_Invoices[Plan_ID])="P2","Standard",
   _xlfn.SINGLE(tbl_Invoices[Plan_ID])="P3","Premium"
)</f>
        <v>Premium</v>
      </c>
      <c r="O961" s="2">
        <f>IF(tbl_Invoices[[#This Row],[Revenue_Type]]="Churned",0,1)</f>
        <v>0</v>
      </c>
    </row>
    <row r="962" spans="1:15" x14ac:dyDescent="0.25">
      <c r="A962" t="s">
        <v>10283</v>
      </c>
      <c r="B962" t="s">
        <v>1599</v>
      </c>
      <c r="C962" t="s">
        <v>3505</v>
      </c>
      <c r="D962" s="1">
        <v>44335</v>
      </c>
      <c r="E962">
        <v>25</v>
      </c>
      <c r="F962" t="b">
        <v>1</v>
      </c>
      <c r="G962" t="s">
        <v>4547</v>
      </c>
      <c r="H962" t="s">
        <v>2034</v>
      </c>
      <c r="I962" s="1">
        <f>DATE(YEAR(tbl_Invoices[[#This Row],[Invoice_Date]]), MONTH(tbl_Invoices[[#This Row],[Invoice_Date]]), DAY(tbl_Invoices[[#This Row],[Invoice_Date]]))</f>
        <v>44335</v>
      </c>
      <c r="J962">
        <f>YEAR(tbl_Invoices[[#This Row],[Invoice_Date]])</f>
        <v>2021</v>
      </c>
      <c r="K962" s="1">
        <f>_xlfn.XLOOKUP(tbl_Invoices[[#This Row],[Customer_ID]], tbl_Customers[Customer_ID], tbl_Customers[Cohort_Month])</f>
        <v>44592</v>
      </c>
      <c r="L962" s="1" t="str">
        <f ca="1">_xlfn.XLOOKUP(tbl_Invoices[[#This Row],[Customer_ID]], tbl_Customers[Customer_ID], tbl_Customers[Age_Group])</f>
        <v>25–34</v>
      </c>
      <c r="M962" s="1" t="str">
        <f>_xlfn.XLOOKUP(tbl_Invoices[[#This Row],[Customer_ID]], tbl_Customers[Customer_ID], tbl_Customers[Region])</f>
        <v>International</v>
      </c>
      <c r="N962" s="1" t="str" cm="1">
        <f t="array" ref="N962">_xlfn.IFS(
   _xlfn.SINGLE(tbl_Invoices[Plan_ID])="P1","Basic",
   _xlfn.SINGLE(tbl_Invoices[Plan_ID])="P2","Standard",
   _xlfn.SINGLE(tbl_Invoices[Plan_ID])="P3","Premium"
)</f>
        <v>Standard</v>
      </c>
      <c r="O962" s="2">
        <f>IF(tbl_Invoices[[#This Row],[Revenue_Type]]="Churned",0,1)</f>
        <v>1</v>
      </c>
    </row>
    <row r="963" spans="1:15" x14ac:dyDescent="0.25">
      <c r="A963" t="s">
        <v>7079</v>
      </c>
      <c r="B963" t="s">
        <v>493</v>
      </c>
      <c r="C963" t="s">
        <v>2857</v>
      </c>
      <c r="D963" s="1">
        <v>44336</v>
      </c>
      <c r="E963">
        <v>55</v>
      </c>
      <c r="F963" t="b">
        <v>1</v>
      </c>
      <c r="G963" t="s">
        <v>4538</v>
      </c>
      <c r="H963" t="s">
        <v>2031</v>
      </c>
      <c r="I963" s="1">
        <f>DATE(YEAR(tbl_Invoices[[#This Row],[Invoice_Date]]), MONTH(tbl_Invoices[[#This Row],[Invoice_Date]]), DAY(tbl_Invoices[[#This Row],[Invoice_Date]]))</f>
        <v>44336</v>
      </c>
      <c r="J963">
        <f>YEAR(tbl_Invoices[[#This Row],[Invoice_Date]])</f>
        <v>2021</v>
      </c>
      <c r="K963" s="1">
        <f>_xlfn.XLOOKUP(tbl_Invoices[[#This Row],[Customer_ID]], tbl_Customers[Customer_ID], tbl_Customers[Cohort_Month])</f>
        <v>44895</v>
      </c>
      <c r="L963" s="1" t="str">
        <f ca="1">_xlfn.XLOOKUP(tbl_Invoices[[#This Row],[Customer_ID]], tbl_Customers[Customer_ID], tbl_Customers[Age_Group])</f>
        <v>18–24</v>
      </c>
      <c r="M963" s="1" t="str">
        <f>_xlfn.XLOOKUP(tbl_Invoices[[#This Row],[Customer_ID]], tbl_Customers[Customer_ID], tbl_Customers[Region])</f>
        <v>East</v>
      </c>
      <c r="N963" s="1" t="str" cm="1">
        <f t="array" ref="N963">_xlfn.IFS(
   _xlfn.SINGLE(tbl_Invoices[Plan_ID])="P1","Basic",
   _xlfn.SINGLE(tbl_Invoices[Plan_ID])="P2","Standard",
   _xlfn.SINGLE(tbl_Invoices[Plan_ID])="P3","Premium"
)</f>
        <v>Premium</v>
      </c>
      <c r="O963" s="2">
        <f>IF(tbl_Invoices[[#This Row],[Revenue_Type]]="Churned",0,1)</f>
        <v>1</v>
      </c>
    </row>
    <row r="964" spans="1:15" x14ac:dyDescent="0.25">
      <c r="A964" t="s">
        <v>8006</v>
      </c>
      <c r="B964" t="s">
        <v>889</v>
      </c>
      <c r="C964" t="s">
        <v>4107</v>
      </c>
      <c r="D964" s="1">
        <v>44336</v>
      </c>
      <c r="E964">
        <v>25</v>
      </c>
      <c r="F964" t="b">
        <v>1</v>
      </c>
      <c r="G964" t="s">
        <v>4545</v>
      </c>
      <c r="H964" t="s">
        <v>2034</v>
      </c>
      <c r="I964" s="1">
        <f>DATE(YEAR(tbl_Invoices[[#This Row],[Invoice_Date]]), MONTH(tbl_Invoices[[#This Row],[Invoice_Date]]), DAY(tbl_Invoices[[#This Row],[Invoice_Date]]))</f>
        <v>44336</v>
      </c>
      <c r="J964">
        <f>YEAR(tbl_Invoices[[#This Row],[Invoice_Date]])</f>
        <v>2021</v>
      </c>
      <c r="K964" s="1">
        <f>_xlfn.XLOOKUP(tbl_Invoices[[#This Row],[Customer_ID]], tbl_Customers[Customer_ID], tbl_Customers[Cohort_Month])</f>
        <v>44620</v>
      </c>
      <c r="L964" s="1" t="str">
        <f ca="1">_xlfn.XLOOKUP(tbl_Invoices[[#This Row],[Customer_ID]], tbl_Customers[Customer_ID], tbl_Customers[Age_Group])</f>
        <v>18–24</v>
      </c>
      <c r="M964" s="1" t="str">
        <f>_xlfn.XLOOKUP(tbl_Invoices[[#This Row],[Customer_ID]], tbl_Customers[Customer_ID], tbl_Customers[Region])</f>
        <v>South</v>
      </c>
      <c r="N964" s="1" t="str" cm="1">
        <f t="array" ref="N964">_xlfn.IFS(
   _xlfn.SINGLE(tbl_Invoices[Plan_ID])="P1","Basic",
   _xlfn.SINGLE(tbl_Invoices[Plan_ID])="P2","Standard",
   _xlfn.SINGLE(tbl_Invoices[Plan_ID])="P3","Premium"
)</f>
        <v>Standard</v>
      </c>
      <c r="O964" s="2">
        <f>IF(tbl_Invoices[[#This Row],[Revenue_Type]]="Churned",0,1)</f>
        <v>0</v>
      </c>
    </row>
    <row r="965" spans="1:15" x14ac:dyDescent="0.25">
      <c r="A965" t="s">
        <v>6739</v>
      </c>
      <c r="B965" t="s">
        <v>918</v>
      </c>
      <c r="C965" t="s">
        <v>3300</v>
      </c>
      <c r="D965" s="1">
        <v>44336</v>
      </c>
      <c r="E965">
        <v>55</v>
      </c>
      <c r="F965" t="b">
        <v>1</v>
      </c>
      <c r="G965" t="s">
        <v>4549</v>
      </c>
      <c r="H965" t="s">
        <v>2031</v>
      </c>
      <c r="I965" s="1">
        <f>DATE(YEAR(tbl_Invoices[[#This Row],[Invoice_Date]]), MONTH(tbl_Invoices[[#This Row],[Invoice_Date]]), DAY(tbl_Invoices[[#This Row],[Invoice_Date]]))</f>
        <v>44336</v>
      </c>
      <c r="J965">
        <f>YEAR(tbl_Invoices[[#This Row],[Invoice_Date]])</f>
        <v>2021</v>
      </c>
      <c r="K965" s="1">
        <f>_xlfn.XLOOKUP(tbl_Invoices[[#This Row],[Customer_ID]], tbl_Customers[Customer_ID], tbl_Customers[Cohort_Month])</f>
        <v>44985</v>
      </c>
      <c r="L965" s="1" t="str">
        <f ca="1">_xlfn.XLOOKUP(tbl_Invoices[[#This Row],[Customer_ID]], tbl_Customers[Customer_ID], tbl_Customers[Age_Group])</f>
        <v>35–44</v>
      </c>
      <c r="M965" s="1" t="str">
        <f>_xlfn.XLOOKUP(tbl_Invoices[[#This Row],[Customer_ID]], tbl_Customers[Customer_ID], tbl_Customers[Region])</f>
        <v>International</v>
      </c>
      <c r="N965" s="1" t="str" cm="1">
        <f t="array" ref="N965">_xlfn.IFS(
   _xlfn.SINGLE(tbl_Invoices[Plan_ID])="P1","Basic",
   _xlfn.SINGLE(tbl_Invoices[Plan_ID])="P2","Standard",
   _xlfn.SINGLE(tbl_Invoices[Plan_ID])="P3","Premium"
)</f>
        <v>Premium</v>
      </c>
      <c r="O965" s="2">
        <f>IF(tbl_Invoices[[#This Row],[Revenue_Type]]="Churned",0,1)</f>
        <v>1</v>
      </c>
    </row>
    <row r="966" spans="1:15" x14ac:dyDescent="0.25">
      <c r="A966" t="s">
        <v>10387</v>
      </c>
      <c r="B966" t="s">
        <v>923</v>
      </c>
      <c r="C966" t="s">
        <v>3161</v>
      </c>
      <c r="D966" s="1">
        <v>44336</v>
      </c>
      <c r="E966">
        <v>55</v>
      </c>
      <c r="F966" t="b">
        <v>1</v>
      </c>
      <c r="G966" t="s">
        <v>4538</v>
      </c>
      <c r="H966" t="s">
        <v>2031</v>
      </c>
      <c r="I966" s="1">
        <f>DATE(YEAR(tbl_Invoices[[#This Row],[Invoice_Date]]), MONTH(tbl_Invoices[[#This Row],[Invoice_Date]]), DAY(tbl_Invoices[[#This Row],[Invoice_Date]]))</f>
        <v>44336</v>
      </c>
      <c r="J966">
        <f>YEAR(tbl_Invoices[[#This Row],[Invoice_Date]])</f>
        <v>2021</v>
      </c>
      <c r="K966" s="1">
        <f>_xlfn.XLOOKUP(tbl_Invoices[[#This Row],[Customer_ID]], tbl_Customers[Customer_ID], tbl_Customers[Cohort_Month])</f>
        <v>45077</v>
      </c>
      <c r="L966" s="1" t="str">
        <f ca="1">_xlfn.XLOOKUP(tbl_Invoices[[#This Row],[Customer_ID]], tbl_Customers[Customer_ID], tbl_Customers[Age_Group])</f>
        <v>35–44</v>
      </c>
      <c r="M966" s="1" t="str">
        <f>_xlfn.XLOOKUP(tbl_Invoices[[#This Row],[Customer_ID]], tbl_Customers[Customer_ID], tbl_Customers[Region])</f>
        <v>International</v>
      </c>
      <c r="N966" s="1" t="str" cm="1">
        <f t="array" ref="N966">_xlfn.IFS(
   _xlfn.SINGLE(tbl_Invoices[Plan_ID])="P1","Basic",
   _xlfn.SINGLE(tbl_Invoices[Plan_ID])="P2","Standard",
   _xlfn.SINGLE(tbl_Invoices[Plan_ID])="P3","Premium"
)</f>
        <v>Premium</v>
      </c>
      <c r="O966" s="2">
        <f>IF(tbl_Invoices[[#This Row],[Revenue_Type]]="Churned",0,1)</f>
        <v>1</v>
      </c>
    </row>
    <row r="967" spans="1:15" x14ac:dyDescent="0.25">
      <c r="A967" t="s">
        <v>7428</v>
      </c>
      <c r="B967" t="s">
        <v>1015</v>
      </c>
      <c r="C967" t="s">
        <v>2863</v>
      </c>
      <c r="D967" s="1">
        <v>44336</v>
      </c>
      <c r="E967">
        <v>12</v>
      </c>
      <c r="F967" t="b">
        <v>1</v>
      </c>
      <c r="G967" t="s">
        <v>4540</v>
      </c>
      <c r="H967" t="s">
        <v>2027</v>
      </c>
      <c r="I967" s="1">
        <f>DATE(YEAR(tbl_Invoices[[#This Row],[Invoice_Date]]), MONTH(tbl_Invoices[[#This Row],[Invoice_Date]]), DAY(tbl_Invoices[[#This Row],[Invoice_Date]]))</f>
        <v>44336</v>
      </c>
      <c r="J967">
        <f>YEAR(tbl_Invoices[[#This Row],[Invoice_Date]])</f>
        <v>2021</v>
      </c>
      <c r="K967" s="1">
        <f>_xlfn.XLOOKUP(tbl_Invoices[[#This Row],[Customer_ID]], tbl_Customers[Customer_ID], tbl_Customers[Cohort_Month])</f>
        <v>44592</v>
      </c>
      <c r="L967" s="1" t="str">
        <f ca="1">_xlfn.XLOOKUP(tbl_Invoices[[#This Row],[Customer_ID]], tbl_Customers[Customer_ID], tbl_Customers[Age_Group])</f>
        <v>25–34</v>
      </c>
      <c r="M967" s="1" t="str">
        <f>_xlfn.XLOOKUP(tbl_Invoices[[#This Row],[Customer_ID]], tbl_Customers[Customer_ID], tbl_Customers[Region])</f>
        <v>East</v>
      </c>
      <c r="N967" s="1" t="str" cm="1">
        <f t="array" ref="N967">_xlfn.IFS(
   _xlfn.SINGLE(tbl_Invoices[Plan_ID])="P1","Basic",
   _xlfn.SINGLE(tbl_Invoices[Plan_ID])="P2","Standard",
   _xlfn.SINGLE(tbl_Invoices[Plan_ID])="P3","Premium"
)</f>
        <v>Basic</v>
      </c>
      <c r="O967" s="2">
        <f>IF(tbl_Invoices[[#This Row],[Revenue_Type]]="Churned",0,1)</f>
        <v>1</v>
      </c>
    </row>
    <row r="968" spans="1:15" x14ac:dyDescent="0.25">
      <c r="A968" t="s">
        <v>6937</v>
      </c>
      <c r="B968" t="s">
        <v>777</v>
      </c>
      <c r="C968" t="s">
        <v>3426</v>
      </c>
      <c r="D968" s="1">
        <v>44337</v>
      </c>
      <c r="E968">
        <v>12</v>
      </c>
      <c r="F968" t="b">
        <v>1</v>
      </c>
      <c r="G968" t="s">
        <v>4545</v>
      </c>
      <c r="H968" t="s">
        <v>2027</v>
      </c>
      <c r="I968" s="1">
        <f>DATE(YEAR(tbl_Invoices[[#This Row],[Invoice_Date]]), MONTH(tbl_Invoices[[#This Row],[Invoice_Date]]), DAY(tbl_Invoices[[#This Row],[Invoice_Date]]))</f>
        <v>44337</v>
      </c>
      <c r="J968">
        <f>YEAR(tbl_Invoices[[#This Row],[Invoice_Date]])</f>
        <v>2021</v>
      </c>
      <c r="K968" s="1">
        <f>_xlfn.XLOOKUP(tbl_Invoices[[#This Row],[Customer_ID]], tbl_Customers[Customer_ID], tbl_Customers[Cohort_Month])</f>
        <v>44377</v>
      </c>
      <c r="L968" s="1" t="str">
        <f ca="1">_xlfn.XLOOKUP(tbl_Invoices[[#This Row],[Customer_ID]], tbl_Customers[Customer_ID], tbl_Customers[Age_Group])</f>
        <v>45–54</v>
      </c>
      <c r="M968" s="1" t="str">
        <f>_xlfn.XLOOKUP(tbl_Invoices[[#This Row],[Customer_ID]], tbl_Customers[Customer_ID], tbl_Customers[Region])</f>
        <v>West</v>
      </c>
      <c r="N968" s="1" t="str" cm="1">
        <f t="array" ref="N968">_xlfn.IFS(
   _xlfn.SINGLE(tbl_Invoices[Plan_ID])="P1","Basic",
   _xlfn.SINGLE(tbl_Invoices[Plan_ID])="P2","Standard",
   _xlfn.SINGLE(tbl_Invoices[Plan_ID])="P3","Premium"
)</f>
        <v>Basic</v>
      </c>
      <c r="O968" s="2">
        <f>IF(tbl_Invoices[[#This Row],[Revenue_Type]]="Churned",0,1)</f>
        <v>0</v>
      </c>
    </row>
    <row r="969" spans="1:15" x14ac:dyDescent="0.25">
      <c r="A969" t="s">
        <v>8569</v>
      </c>
      <c r="B969" t="s">
        <v>1724</v>
      </c>
      <c r="C969" t="s">
        <v>2495</v>
      </c>
      <c r="D969" s="1">
        <v>44337</v>
      </c>
      <c r="E969">
        <v>25</v>
      </c>
      <c r="F969" t="b">
        <v>1</v>
      </c>
      <c r="G969" t="s">
        <v>4545</v>
      </c>
      <c r="H969" t="s">
        <v>2034</v>
      </c>
      <c r="I969" s="1">
        <f>DATE(YEAR(tbl_Invoices[[#This Row],[Invoice_Date]]), MONTH(tbl_Invoices[[#This Row],[Invoice_Date]]), DAY(tbl_Invoices[[#This Row],[Invoice_Date]]))</f>
        <v>44337</v>
      </c>
      <c r="J969">
        <f>YEAR(tbl_Invoices[[#This Row],[Invoice_Date]])</f>
        <v>2021</v>
      </c>
      <c r="K969" s="1">
        <f>_xlfn.XLOOKUP(tbl_Invoices[[#This Row],[Customer_ID]], tbl_Customers[Customer_ID], tbl_Customers[Cohort_Month])</f>
        <v>44834</v>
      </c>
      <c r="L969" s="1" t="str">
        <f ca="1">_xlfn.XLOOKUP(tbl_Invoices[[#This Row],[Customer_ID]], tbl_Customers[Customer_ID], tbl_Customers[Age_Group])</f>
        <v>35–44</v>
      </c>
      <c r="M969" s="1" t="str">
        <f>_xlfn.XLOOKUP(tbl_Invoices[[#This Row],[Customer_ID]], tbl_Customers[Customer_ID], tbl_Customers[Region])</f>
        <v>Midwest</v>
      </c>
      <c r="N969" s="1" t="str" cm="1">
        <f t="array" ref="N969">_xlfn.IFS(
   _xlfn.SINGLE(tbl_Invoices[Plan_ID])="P1","Basic",
   _xlfn.SINGLE(tbl_Invoices[Plan_ID])="P2","Standard",
   _xlfn.SINGLE(tbl_Invoices[Plan_ID])="P3","Premium"
)</f>
        <v>Standard</v>
      </c>
      <c r="O969" s="2">
        <f>IF(tbl_Invoices[[#This Row],[Revenue_Type]]="Churned",0,1)</f>
        <v>0</v>
      </c>
    </row>
    <row r="970" spans="1:15" x14ac:dyDescent="0.25">
      <c r="A970" t="s">
        <v>7609</v>
      </c>
      <c r="B970" t="s">
        <v>1899</v>
      </c>
      <c r="C970" t="s">
        <v>2608</v>
      </c>
      <c r="D970" s="1">
        <v>44337</v>
      </c>
      <c r="E970">
        <v>55</v>
      </c>
      <c r="F970" t="b">
        <v>1</v>
      </c>
      <c r="G970" t="s">
        <v>4540</v>
      </c>
      <c r="H970" t="s">
        <v>2031</v>
      </c>
      <c r="I970" s="1">
        <f>DATE(YEAR(tbl_Invoices[[#This Row],[Invoice_Date]]), MONTH(tbl_Invoices[[#This Row],[Invoice_Date]]), DAY(tbl_Invoices[[#This Row],[Invoice_Date]]))</f>
        <v>44337</v>
      </c>
      <c r="J970">
        <f>YEAR(tbl_Invoices[[#This Row],[Invoice_Date]])</f>
        <v>2021</v>
      </c>
      <c r="K970" s="1">
        <f>_xlfn.XLOOKUP(tbl_Invoices[[#This Row],[Customer_ID]], tbl_Customers[Customer_ID], tbl_Customers[Cohort_Month])</f>
        <v>44592</v>
      </c>
      <c r="L970" s="1" t="str">
        <f ca="1">_xlfn.XLOOKUP(tbl_Invoices[[#This Row],[Customer_ID]], tbl_Customers[Customer_ID], tbl_Customers[Age_Group])</f>
        <v>18–24</v>
      </c>
      <c r="M970" s="1" t="str">
        <f>_xlfn.XLOOKUP(tbl_Invoices[[#This Row],[Customer_ID]], tbl_Customers[Customer_ID], tbl_Customers[Region])</f>
        <v>International</v>
      </c>
      <c r="N970" s="1" t="str" cm="1">
        <f t="array" ref="N970">_xlfn.IFS(
   _xlfn.SINGLE(tbl_Invoices[Plan_ID])="P1","Basic",
   _xlfn.SINGLE(tbl_Invoices[Plan_ID])="P2","Standard",
   _xlfn.SINGLE(tbl_Invoices[Plan_ID])="P3","Premium"
)</f>
        <v>Premium</v>
      </c>
      <c r="O970" s="2">
        <f>IF(tbl_Invoices[[#This Row],[Revenue_Type]]="Churned",0,1)</f>
        <v>1</v>
      </c>
    </row>
    <row r="971" spans="1:15" x14ac:dyDescent="0.25">
      <c r="A971" t="s">
        <v>6273</v>
      </c>
      <c r="B971" t="s">
        <v>1930</v>
      </c>
      <c r="C971" t="s">
        <v>2143</v>
      </c>
      <c r="D971" s="1">
        <v>44337</v>
      </c>
      <c r="E971">
        <v>55</v>
      </c>
      <c r="F971" t="b">
        <v>1</v>
      </c>
      <c r="G971" t="s">
        <v>4538</v>
      </c>
      <c r="H971" t="s">
        <v>2031</v>
      </c>
      <c r="I971" s="1">
        <f>DATE(YEAR(tbl_Invoices[[#This Row],[Invoice_Date]]), MONTH(tbl_Invoices[[#This Row],[Invoice_Date]]), DAY(tbl_Invoices[[#This Row],[Invoice_Date]]))</f>
        <v>44337</v>
      </c>
      <c r="J971">
        <f>YEAR(tbl_Invoices[[#This Row],[Invoice_Date]])</f>
        <v>2021</v>
      </c>
      <c r="K971" s="1">
        <f>_xlfn.XLOOKUP(tbl_Invoices[[#This Row],[Customer_ID]], tbl_Customers[Customer_ID], tbl_Customers[Cohort_Month])</f>
        <v>44316</v>
      </c>
      <c r="L971" s="1" t="str">
        <f ca="1">_xlfn.XLOOKUP(tbl_Invoices[[#This Row],[Customer_ID]], tbl_Customers[Customer_ID], tbl_Customers[Age_Group])</f>
        <v>55+</v>
      </c>
      <c r="M971" s="1" t="str">
        <f>_xlfn.XLOOKUP(tbl_Invoices[[#This Row],[Customer_ID]], tbl_Customers[Customer_ID], tbl_Customers[Region])</f>
        <v>Midwest</v>
      </c>
      <c r="N971" s="1" t="str" cm="1">
        <f t="array" ref="N971">_xlfn.IFS(
   _xlfn.SINGLE(tbl_Invoices[Plan_ID])="P1","Basic",
   _xlfn.SINGLE(tbl_Invoices[Plan_ID])="P2","Standard",
   _xlfn.SINGLE(tbl_Invoices[Plan_ID])="P3","Premium"
)</f>
        <v>Premium</v>
      </c>
      <c r="O971" s="2">
        <f>IF(tbl_Invoices[[#This Row],[Revenue_Type]]="Churned",0,1)</f>
        <v>1</v>
      </c>
    </row>
    <row r="972" spans="1:15" x14ac:dyDescent="0.25">
      <c r="A972" t="s">
        <v>6140</v>
      </c>
      <c r="B972" t="s">
        <v>2005</v>
      </c>
      <c r="C972" t="s">
        <v>3513</v>
      </c>
      <c r="D972" s="1">
        <v>44337</v>
      </c>
      <c r="E972">
        <v>55</v>
      </c>
      <c r="F972" t="b">
        <v>1</v>
      </c>
      <c r="G972" t="s">
        <v>4545</v>
      </c>
      <c r="H972" t="s">
        <v>2031</v>
      </c>
      <c r="I972" s="1">
        <f>DATE(YEAR(tbl_Invoices[[#This Row],[Invoice_Date]]), MONTH(tbl_Invoices[[#This Row],[Invoice_Date]]), DAY(tbl_Invoices[[#This Row],[Invoice_Date]]))</f>
        <v>44337</v>
      </c>
      <c r="J972">
        <f>YEAR(tbl_Invoices[[#This Row],[Invoice_Date]])</f>
        <v>2021</v>
      </c>
      <c r="K972" s="1">
        <f>_xlfn.XLOOKUP(tbl_Invoices[[#This Row],[Customer_ID]], tbl_Customers[Customer_ID], tbl_Customers[Cohort_Month])</f>
        <v>44895</v>
      </c>
      <c r="L972" s="1" t="str">
        <f ca="1">_xlfn.XLOOKUP(tbl_Invoices[[#This Row],[Customer_ID]], tbl_Customers[Customer_ID], tbl_Customers[Age_Group])</f>
        <v>18–24</v>
      </c>
      <c r="M972" s="1" t="str">
        <f>_xlfn.XLOOKUP(tbl_Invoices[[#This Row],[Customer_ID]], tbl_Customers[Customer_ID], tbl_Customers[Region])</f>
        <v>West</v>
      </c>
      <c r="N972" s="1" t="str" cm="1">
        <f t="array" ref="N972">_xlfn.IFS(
   _xlfn.SINGLE(tbl_Invoices[Plan_ID])="P1","Basic",
   _xlfn.SINGLE(tbl_Invoices[Plan_ID])="P2","Standard",
   _xlfn.SINGLE(tbl_Invoices[Plan_ID])="P3","Premium"
)</f>
        <v>Premium</v>
      </c>
      <c r="O972" s="2">
        <f>IF(tbl_Invoices[[#This Row],[Revenue_Type]]="Churned",0,1)</f>
        <v>0</v>
      </c>
    </row>
    <row r="973" spans="1:15" x14ac:dyDescent="0.25">
      <c r="A973" t="s">
        <v>5598</v>
      </c>
      <c r="B973" t="s">
        <v>267</v>
      </c>
      <c r="C973" t="s">
        <v>3675</v>
      </c>
      <c r="D973" s="1">
        <v>44338</v>
      </c>
      <c r="E973">
        <v>12</v>
      </c>
      <c r="F973" t="b">
        <v>1</v>
      </c>
      <c r="G973" t="s">
        <v>4538</v>
      </c>
      <c r="H973" t="s">
        <v>2027</v>
      </c>
      <c r="I973" s="1">
        <f>DATE(YEAR(tbl_Invoices[[#This Row],[Invoice_Date]]), MONTH(tbl_Invoices[[#This Row],[Invoice_Date]]), DAY(tbl_Invoices[[#This Row],[Invoice_Date]]))</f>
        <v>44338</v>
      </c>
      <c r="J973">
        <f>YEAR(tbl_Invoices[[#This Row],[Invoice_Date]])</f>
        <v>2021</v>
      </c>
      <c r="K973" s="1">
        <f>_xlfn.XLOOKUP(tbl_Invoices[[#This Row],[Customer_ID]], tbl_Customers[Customer_ID], tbl_Customers[Cohort_Month])</f>
        <v>44347</v>
      </c>
      <c r="L973" s="1" t="str">
        <f ca="1">_xlfn.XLOOKUP(tbl_Invoices[[#This Row],[Customer_ID]], tbl_Customers[Customer_ID], tbl_Customers[Age_Group])</f>
        <v>18–24</v>
      </c>
      <c r="M973" s="1" t="str">
        <f>_xlfn.XLOOKUP(tbl_Invoices[[#This Row],[Customer_ID]], tbl_Customers[Customer_ID], tbl_Customers[Region])</f>
        <v>East</v>
      </c>
      <c r="N973" s="1" t="str" cm="1">
        <f t="array" ref="N973">_xlfn.IFS(
   _xlfn.SINGLE(tbl_Invoices[Plan_ID])="P1","Basic",
   _xlfn.SINGLE(tbl_Invoices[Plan_ID])="P2","Standard",
   _xlfn.SINGLE(tbl_Invoices[Plan_ID])="P3","Premium"
)</f>
        <v>Basic</v>
      </c>
      <c r="O973" s="2">
        <f>IF(tbl_Invoices[[#This Row],[Revenue_Type]]="Churned",0,1)</f>
        <v>1</v>
      </c>
    </row>
    <row r="974" spans="1:15" x14ac:dyDescent="0.25">
      <c r="A974" t="s">
        <v>8738</v>
      </c>
      <c r="B974" t="s">
        <v>421</v>
      </c>
      <c r="C974" t="s">
        <v>2245</v>
      </c>
      <c r="D974" s="1">
        <v>44338</v>
      </c>
      <c r="E974">
        <v>12</v>
      </c>
      <c r="F974" t="b">
        <v>1</v>
      </c>
      <c r="G974" t="s">
        <v>4540</v>
      </c>
      <c r="H974" t="s">
        <v>2027</v>
      </c>
      <c r="I974" s="1">
        <f>DATE(YEAR(tbl_Invoices[[#This Row],[Invoice_Date]]), MONTH(tbl_Invoices[[#This Row],[Invoice_Date]]), DAY(tbl_Invoices[[#This Row],[Invoice_Date]]))</f>
        <v>44338</v>
      </c>
      <c r="J974">
        <f>YEAR(tbl_Invoices[[#This Row],[Invoice_Date]])</f>
        <v>2021</v>
      </c>
      <c r="K974" s="1">
        <f>_xlfn.XLOOKUP(tbl_Invoices[[#This Row],[Customer_ID]], tbl_Customers[Customer_ID], tbl_Customers[Cohort_Month])</f>
        <v>44712</v>
      </c>
      <c r="L974" s="1" t="str">
        <f ca="1">_xlfn.XLOOKUP(tbl_Invoices[[#This Row],[Customer_ID]], tbl_Customers[Customer_ID], tbl_Customers[Age_Group])</f>
        <v>45–54</v>
      </c>
      <c r="M974" s="1" t="str">
        <f>_xlfn.XLOOKUP(tbl_Invoices[[#This Row],[Customer_ID]], tbl_Customers[Customer_ID], tbl_Customers[Region])</f>
        <v>International</v>
      </c>
      <c r="N974" s="1" t="str" cm="1">
        <f t="array" ref="N974">_xlfn.IFS(
   _xlfn.SINGLE(tbl_Invoices[Plan_ID])="P1","Basic",
   _xlfn.SINGLE(tbl_Invoices[Plan_ID])="P2","Standard",
   _xlfn.SINGLE(tbl_Invoices[Plan_ID])="P3","Premium"
)</f>
        <v>Basic</v>
      </c>
      <c r="O974" s="2">
        <f>IF(tbl_Invoices[[#This Row],[Revenue_Type]]="Churned",0,1)</f>
        <v>1</v>
      </c>
    </row>
    <row r="975" spans="1:15" x14ac:dyDescent="0.25">
      <c r="A975" t="s">
        <v>5310</v>
      </c>
      <c r="B975" t="s">
        <v>571</v>
      </c>
      <c r="C975" t="s">
        <v>3239</v>
      </c>
      <c r="D975" s="1">
        <v>44338</v>
      </c>
      <c r="E975">
        <v>25</v>
      </c>
      <c r="F975" t="b">
        <v>1</v>
      </c>
      <c r="G975" t="s">
        <v>4538</v>
      </c>
      <c r="H975" t="s">
        <v>2034</v>
      </c>
      <c r="I975" s="1">
        <f>DATE(YEAR(tbl_Invoices[[#This Row],[Invoice_Date]]), MONTH(tbl_Invoices[[#This Row],[Invoice_Date]]), DAY(tbl_Invoices[[#This Row],[Invoice_Date]]))</f>
        <v>44338</v>
      </c>
      <c r="J975">
        <f>YEAR(tbl_Invoices[[#This Row],[Invoice_Date]])</f>
        <v>2021</v>
      </c>
      <c r="K975" s="1">
        <f>_xlfn.XLOOKUP(tbl_Invoices[[#This Row],[Customer_ID]], tbl_Customers[Customer_ID], tbl_Customers[Cohort_Month])</f>
        <v>44561</v>
      </c>
      <c r="L975" s="1" t="str">
        <f ca="1">_xlfn.XLOOKUP(tbl_Invoices[[#This Row],[Customer_ID]], tbl_Customers[Customer_ID], tbl_Customers[Age_Group])</f>
        <v>35–44</v>
      </c>
      <c r="M975" s="1" t="str">
        <f>_xlfn.XLOOKUP(tbl_Invoices[[#This Row],[Customer_ID]], tbl_Customers[Customer_ID], tbl_Customers[Region])</f>
        <v>International</v>
      </c>
      <c r="N975" s="1" t="str" cm="1">
        <f t="array" ref="N975">_xlfn.IFS(
   _xlfn.SINGLE(tbl_Invoices[Plan_ID])="P1","Basic",
   _xlfn.SINGLE(tbl_Invoices[Plan_ID])="P2","Standard",
   _xlfn.SINGLE(tbl_Invoices[Plan_ID])="P3","Premium"
)</f>
        <v>Standard</v>
      </c>
      <c r="O975" s="2">
        <f>IF(tbl_Invoices[[#This Row],[Revenue_Type]]="Churned",0,1)</f>
        <v>1</v>
      </c>
    </row>
    <row r="976" spans="1:15" x14ac:dyDescent="0.25">
      <c r="A976" t="s">
        <v>10302</v>
      </c>
      <c r="B976" t="s">
        <v>644</v>
      </c>
      <c r="C976" t="s">
        <v>2485</v>
      </c>
      <c r="D976" s="1">
        <v>44338</v>
      </c>
      <c r="E976">
        <v>25</v>
      </c>
      <c r="F976" t="b">
        <v>1</v>
      </c>
      <c r="G976" t="s">
        <v>4538</v>
      </c>
      <c r="H976" t="s">
        <v>2034</v>
      </c>
      <c r="I976" s="1">
        <f>DATE(YEAR(tbl_Invoices[[#This Row],[Invoice_Date]]), MONTH(tbl_Invoices[[#This Row],[Invoice_Date]]), DAY(tbl_Invoices[[#This Row],[Invoice_Date]]))</f>
        <v>44338</v>
      </c>
      <c r="J976">
        <f>YEAR(tbl_Invoices[[#This Row],[Invoice_Date]])</f>
        <v>2021</v>
      </c>
      <c r="K976" s="1">
        <f>_xlfn.XLOOKUP(tbl_Invoices[[#This Row],[Customer_ID]], tbl_Customers[Customer_ID], tbl_Customers[Cohort_Month])</f>
        <v>44255</v>
      </c>
      <c r="L976" s="1" t="str">
        <f ca="1">_xlfn.XLOOKUP(tbl_Invoices[[#This Row],[Customer_ID]], tbl_Customers[Customer_ID], tbl_Customers[Age_Group])</f>
        <v>55+</v>
      </c>
      <c r="M976" s="1" t="str">
        <f>_xlfn.XLOOKUP(tbl_Invoices[[#This Row],[Customer_ID]], tbl_Customers[Customer_ID], tbl_Customers[Region])</f>
        <v>South</v>
      </c>
      <c r="N976" s="1" t="str" cm="1">
        <f t="array" ref="N976">_xlfn.IFS(
   _xlfn.SINGLE(tbl_Invoices[Plan_ID])="P1","Basic",
   _xlfn.SINGLE(tbl_Invoices[Plan_ID])="P2","Standard",
   _xlfn.SINGLE(tbl_Invoices[Plan_ID])="P3","Premium"
)</f>
        <v>Standard</v>
      </c>
      <c r="O976" s="2">
        <f>IF(tbl_Invoices[[#This Row],[Revenue_Type]]="Churned",0,1)</f>
        <v>1</v>
      </c>
    </row>
    <row r="977" spans="1:15" x14ac:dyDescent="0.25">
      <c r="A977" t="s">
        <v>5276</v>
      </c>
      <c r="B977" t="s">
        <v>1709</v>
      </c>
      <c r="C977" t="s">
        <v>2547</v>
      </c>
      <c r="D977" s="1">
        <v>44338</v>
      </c>
      <c r="E977">
        <v>25</v>
      </c>
      <c r="F977" t="b">
        <v>1</v>
      </c>
      <c r="G977" t="s">
        <v>4538</v>
      </c>
      <c r="H977" t="s">
        <v>2034</v>
      </c>
      <c r="I977" s="1">
        <f>DATE(YEAR(tbl_Invoices[[#This Row],[Invoice_Date]]), MONTH(tbl_Invoices[[#This Row],[Invoice_Date]]), DAY(tbl_Invoices[[#This Row],[Invoice_Date]]))</f>
        <v>44338</v>
      </c>
      <c r="J977">
        <f>YEAR(tbl_Invoices[[#This Row],[Invoice_Date]])</f>
        <v>2021</v>
      </c>
      <c r="K977" s="1">
        <f>_xlfn.XLOOKUP(tbl_Invoices[[#This Row],[Customer_ID]], tbl_Customers[Customer_ID], tbl_Customers[Cohort_Month])</f>
        <v>44592</v>
      </c>
      <c r="L977" s="1" t="str">
        <f ca="1">_xlfn.XLOOKUP(tbl_Invoices[[#This Row],[Customer_ID]], tbl_Customers[Customer_ID], tbl_Customers[Age_Group])</f>
        <v>25–34</v>
      </c>
      <c r="M977" s="1" t="str">
        <f>_xlfn.XLOOKUP(tbl_Invoices[[#This Row],[Customer_ID]], tbl_Customers[Customer_ID], tbl_Customers[Region])</f>
        <v>East</v>
      </c>
      <c r="N977" s="1" t="str" cm="1">
        <f t="array" ref="N977">_xlfn.IFS(
   _xlfn.SINGLE(tbl_Invoices[Plan_ID])="P1","Basic",
   _xlfn.SINGLE(tbl_Invoices[Plan_ID])="P2","Standard",
   _xlfn.SINGLE(tbl_Invoices[Plan_ID])="P3","Premium"
)</f>
        <v>Standard</v>
      </c>
      <c r="O977" s="2">
        <f>IF(tbl_Invoices[[#This Row],[Revenue_Type]]="Churned",0,1)</f>
        <v>1</v>
      </c>
    </row>
    <row r="978" spans="1:15" x14ac:dyDescent="0.25">
      <c r="A978" t="s">
        <v>10233</v>
      </c>
      <c r="B978" t="s">
        <v>1719</v>
      </c>
      <c r="C978" t="s">
        <v>3552</v>
      </c>
      <c r="D978" s="1">
        <v>44338</v>
      </c>
      <c r="E978">
        <v>12</v>
      </c>
      <c r="F978" t="b">
        <v>1</v>
      </c>
      <c r="G978" t="s">
        <v>4540</v>
      </c>
      <c r="H978" t="s">
        <v>2027</v>
      </c>
      <c r="I978" s="1">
        <f>DATE(YEAR(tbl_Invoices[[#This Row],[Invoice_Date]]), MONTH(tbl_Invoices[[#This Row],[Invoice_Date]]), DAY(tbl_Invoices[[#This Row],[Invoice_Date]]))</f>
        <v>44338</v>
      </c>
      <c r="J978">
        <f>YEAR(tbl_Invoices[[#This Row],[Invoice_Date]])</f>
        <v>2021</v>
      </c>
      <c r="K978" s="1">
        <f>_xlfn.XLOOKUP(tbl_Invoices[[#This Row],[Customer_ID]], tbl_Customers[Customer_ID], tbl_Customers[Cohort_Month])</f>
        <v>44316</v>
      </c>
      <c r="L978" s="1" t="str">
        <f ca="1">_xlfn.XLOOKUP(tbl_Invoices[[#This Row],[Customer_ID]], tbl_Customers[Customer_ID], tbl_Customers[Age_Group])</f>
        <v>25–34</v>
      </c>
      <c r="M978" s="1" t="str">
        <f>_xlfn.XLOOKUP(tbl_Invoices[[#This Row],[Customer_ID]], tbl_Customers[Customer_ID], tbl_Customers[Region])</f>
        <v>East</v>
      </c>
      <c r="N978" s="1" t="str" cm="1">
        <f t="array" ref="N978">_xlfn.IFS(
   _xlfn.SINGLE(tbl_Invoices[Plan_ID])="P1","Basic",
   _xlfn.SINGLE(tbl_Invoices[Plan_ID])="P2","Standard",
   _xlfn.SINGLE(tbl_Invoices[Plan_ID])="P3","Premium"
)</f>
        <v>Basic</v>
      </c>
      <c r="O978" s="2">
        <f>IF(tbl_Invoices[[#This Row],[Revenue_Type]]="Churned",0,1)</f>
        <v>1</v>
      </c>
    </row>
    <row r="979" spans="1:15" x14ac:dyDescent="0.25">
      <c r="A979" t="s">
        <v>8800</v>
      </c>
      <c r="B979" t="s">
        <v>1798</v>
      </c>
      <c r="C979" t="s">
        <v>3634</v>
      </c>
      <c r="D979" s="1">
        <v>44338</v>
      </c>
      <c r="E979">
        <v>12</v>
      </c>
      <c r="F979" t="b">
        <v>1</v>
      </c>
      <c r="G979" t="s">
        <v>4547</v>
      </c>
      <c r="H979" t="s">
        <v>2027</v>
      </c>
      <c r="I979" s="1">
        <f>DATE(YEAR(tbl_Invoices[[#This Row],[Invoice_Date]]), MONTH(tbl_Invoices[[#This Row],[Invoice_Date]]), DAY(tbl_Invoices[[#This Row],[Invoice_Date]]))</f>
        <v>44338</v>
      </c>
      <c r="J979">
        <f>YEAR(tbl_Invoices[[#This Row],[Invoice_Date]])</f>
        <v>2021</v>
      </c>
      <c r="K979" s="1">
        <f>_xlfn.XLOOKUP(tbl_Invoices[[#This Row],[Customer_ID]], tbl_Customers[Customer_ID], tbl_Customers[Cohort_Month])</f>
        <v>44227</v>
      </c>
      <c r="L979" s="1" t="str">
        <f ca="1">_xlfn.XLOOKUP(tbl_Invoices[[#This Row],[Customer_ID]], tbl_Customers[Customer_ID], tbl_Customers[Age_Group])</f>
        <v>25–34</v>
      </c>
      <c r="M979" s="1" t="str">
        <f>_xlfn.XLOOKUP(tbl_Invoices[[#This Row],[Customer_ID]], tbl_Customers[Customer_ID], tbl_Customers[Region])</f>
        <v>Midwest</v>
      </c>
      <c r="N979" s="1" t="str" cm="1">
        <f t="array" ref="N979">_xlfn.IFS(
   _xlfn.SINGLE(tbl_Invoices[Plan_ID])="P1","Basic",
   _xlfn.SINGLE(tbl_Invoices[Plan_ID])="P2","Standard",
   _xlfn.SINGLE(tbl_Invoices[Plan_ID])="P3","Premium"
)</f>
        <v>Basic</v>
      </c>
      <c r="O979" s="2">
        <f>IF(tbl_Invoices[[#This Row],[Revenue_Type]]="Churned",0,1)</f>
        <v>1</v>
      </c>
    </row>
    <row r="980" spans="1:15" x14ac:dyDescent="0.25">
      <c r="A980" t="s">
        <v>9597</v>
      </c>
      <c r="B980" t="s">
        <v>1840</v>
      </c>
      <c r="C980" t="s">
        <v>3652</v>
      </c>
      <c r="D980" s="1">
        <v>44338</v>
      </c>
      <c r="E980">
        <v>12</v>
      </c>
      <c r="F980" t="b">
        <v>1</v>
      </c>
      <c r="G980" t="s">
        <v>4538</v>
      </c>
      <c r="H980" t="s">
        <v>2027</v>
      </c>
      <c r="I980" s="1">
        <f>DATE(YEAR(tbl_Invoices[[#This Row],[Invoice_Date]]), MONTH(tbl_Invoices[[#This Row],[Invoice_Date]]), DAY(tbl_Invoices[[#This Row],[Invoice_Date]]))</f>
        <v>44338</v>
      </c>
      <c r="J980">
        <f>YEAR(tbl_Invoices[[#This Row],[Invoice_Date]])</f>
        <v>2021</v>
      </c>
      <c r="K980" s="1">
        <f>_xlfn.XLOOKUP(tbl_Invoices[[#This Row],[Customer_ID]], tbl_Customers[Customer_ID], tbl_Customers[Cohort_Month])</f>
        <v>44469</v>
      </c>
      <c r="L980" s="1" t="str">
        <f ca="1">_xlfn.XLOOKUP(tbl_Invoices[[#This Row],[Customer_ID]], tbl_Customers[Customer_ID], tbl_Customers[Age_Group])</f>
        <v>25–34</v>
      </c>
      <c r="M980" s="1" t="str">
        <f>_xlfn.XLOOKUP(tbl_Invoices[[#This Row],[Customer_ID]], tbl_Customers[Customer_ID], tbl_Customers[Region])</f>
        <v>International</v>
      </c>
      <c r="N980" s="1" t="str" cm="1">
        <f t="array" ref="N980">_xlfn.IFS(
   _xlfn.SINGLE(tbl_Invoices[Plan_ID])="P1","Basic",
   _xlfn.SINGLE(tbl_Invoices[Plan_ID])="P2","Standard",
   _xlfn.SINGLE(tbl_Invoices[Plan_ID])="P3","Premium"
)</f>
        <v>Basic</v>
      </c>
      <c r="O980" s="2">
        <f>IF(tbl_Invoices[[#This Row],[Revenue_Type]]="Churned",0,1)</f>
        <v>1</v>
      </c>
    </row>
    <row r="981" spans="1:15" x14ac:dyDescent="0.25">
      <c r="A981" t="s">
        <v>6454</v>
      </c>
      <c r="B981" t="s">
        <v>1892</v>
      </c>
      <c r="C981" t="s">
        <v>4473</v>
      </c>
      <c r="D981" s="1">
        <v>44338</v>
      </c>
      <c r="E981">
        <v>25</v>
      </c>
      <c r="F981" t="b">
        <v>1</v>
      </c>
      <c r="G981" t="s">
        <v>4538</v>
      </c>
      <c r="H981" t="s">
        <v>2034</v>
      </c>
      <c r="I981" s="1">
        <f>DATE(YEAR(tbl_Invoices[[#This Row],[Invoice_Date]]), MONTH(tbl_Invoices[[#This Row],[Invoice_Date]]), DAY(tbl_Invoices[[#This Row],[Invoice_Date]]))</f>
        <v>44338</v>
      </c>
      <c r="J981">
        <f>YEAR(tbl_Invoices[[#This Row],[Invoice_Date]])</f>
        <v>2021</v>
      </c>
      <c r="K981" s="1">
        <f>_xlfn.XLOOKUP(tbl_Invoices[[#This Row],[Customer_ID]], tbl_Customers[Customer_ID], tbl_Customers[Cohort_Month])</f>
        <v>44500</v>
      </c>
      <c r="L981" s="1" t="str">
        <f ca="1">_xlfn.XLOOKUP(tbl_Invoices[[#This Row],[Customer_ID]], tbl_Customers[Customer_ID], tbl_Customers[Age_Group])</f>
        <v>25–34</v>
      </c>
      <c r="M981" s="1" t="str">
        <f>_xlfn.XLOOKUP(tbl_Invoices[[#This Row],[Customer_ID]], tbl_Customers[Customer_ID], tbl_Customers[Region])</f>
        <v>International</v>
      </c>
      <c r="N981" s="1" t="str" cm="1">
        <f t="array" ref="N981">_xlfn.IFS(
   _xlfn.SINGLE(tbl_Invoices[Plan_ID])="P1","Basic",
   _xlfn.SINGLE(tbl_Invoices[Plan_ID])="P2","Standard",
   _xlfn.SINGLE(tbl_Invoices[Plan_ID])="P3","Premium"
)</f>
        <v>Standard</v>
      </c>
      <c r="O981" s="2">
        <f>IF(tbl_Invoices[[#This Row],[Revenue_Type]]="Churned",0,1)</f>
        <v>1</v>
      </c>
    </row>
    <row r="982" spans="1:15" x14ac:dyDescent="0.25">
      <c r="A982" t="s">
        <v>9845</v>
      </c>
      <c r="B982" t="s">
        <v>1899</v>
      </c>
      <c r="C982" t="s">
        <v>2588</v>
      </c>
      <c r="D982" s="1">
        <v>44338</v>
      </c>
      <c r="E982">
        <v>25</v>
      </c>
      <c r="F982" t="b">
        <v>1</v>
      </c>
      <c r="G982" t="s">
        <v>4547</v>
      </c>
      <c r="H982" t="s">
        <v>2034</v>
      </c>
      <c r="I982" s="1">
        <f>DATE(YEAR(tbl_Invoices[[#This Row],[Invoice_Date]]), MONTH(tbl_Invoices[[#This Row],[Invoice_Date]]), DAY(tbl_Invoices[[#This Row],[Invoice_Date]]))</f>
        <v>44338</v>
      </c>
      <c r="J982">
        <f>YEAR(tbl_Invoices[[#This Row],[Invoice_Date]])</f>
        <v>2021</v>
      </c>
      <c r="K982" s="1">
        <f>_xlfn.XLOOKUP(tbl_Invoices[[#This Row],[Customer_ID]], tbl_Customers[Customer_ID], tbl_Customers[Cohort_Month])</f>
        <v>44592</v>
      </c>
      <c r="L982" s="1" t="str">
        <f ca="1">_xlfn.XLOOKUP(tbl_Invoices[[#This Row],[Customer_ID]], tbl_Customers[Customer_ID], tbl_Customers[Age_Group])</f>
        <v>18–24</v>
      </c>
      <c r="M982" s="1" t="str">
        <f>_xlfn.XLOOKUP(tbl_Invoices[[#This Row],[Customer_ID]], tbl_Customers[Customer_ID], tbl_Customers[Region])</f>
        <v>International</v>
      </c>
      <c r="N982" s="1" t="str" cm="1">
        <f t="array" ref="N982">_xlfn.IFS(
   _xlfn.SINGLE(tbl_Invoices[Plan_ID])="P1","Basic",
   _xlfn.SINGLE(tbl_Invoices[Plan_ID])="P2","Standard",
   _xlfn.SINGLE(tbl_Invoices[Plan_ID])="P3","Premium"
)</f>
        <v>Standard</v>
      </c>
      <c r="O982" s="2">
        <f>IF(tbl_Invoices[[#This Row],[Revenue_Type]]="Churned",0,1)</f>
        <v>1</v>
      </c>
    </row>
    <row r="983" spans="1:15" x14ac:dyDescent="0.25">
      <c r="A983" t="s">
        <v>8786</v>
      </c>
      <c r="B983" t="s">
        <v>1146</v>
      </c>
      <c r="C983" t="s">
        <v>3524</v>
      </c>
      <c r="D983" s="1">
        <v>44339</v>
      </c>
      <c r="E983">
        <v>25</v>
      </c>
      <c r="F983" t="b">
        <v>1</v>
      </c>
      <c r="G983" t="s">
        <v>4547</v>
      </c>
      <c r="H983" t="s">
        <v>2034</v>
      </c>
      <c r="I983" s="1">
        <f>DATE(YEAR(tbl_Invoices[[#This Row],[Invoice_Date]]), MONTH(tbl_Invoices[[#This Row],[Invoice_Date]]), DAY(tbl_Invoices[[#This Row],[Invoice_Date]]))</f>
        <v>44339</v>
      </c>
      <c r="J983">
        <f>YEAR(tbl_Invoices[[#This Row],[Invoice_Date]])</f>
        <v>2021</v>
      </c>
      <c r="K983" s="1">
        <f>_xlfn.XLOOKUP(tbl_Invoices[[#This Row],[Customer_ID]], tbl_Customers[Customer_ID], tbl_Customers[Cohort_Month])</f>
        <v>44500</v>
      </c>
      <c r="L983" s="1" t="str">
        <f ca="1">_xlfn.XLOOKUP(tbl_Invoices[[#This Row],[Customer_ID]], tbl_Customers[Customer_ID], tbl_Customers[Age_Group])</f>
        <v>45–54</v>
      </c>
      <c r="M983" s="1" t="str">
        <f>_xlfn.XLOOKUP(tbl_Invoices[[#This Row],[Customer_ID]], tbl_Customers[Customer_ID], tbl_Customers[Region])</f>
        <v>South</v>
      </c>
      <c r="N983" s="1" t="str" cm="1">
        <f t="array" ref="N983">_xlfn.IFS(
   _xlfn.SINGLE(tbl_Invoices[Plan_ID])="P1","Basic",
   _xlfn.SINGLE(tbl_Invoices[Plan_ID])="P2","Standard",
   _xlfn.SINGLE(tbl_Invoices[Plan_ID])="P3","Premium"
)</f>
        <v>Standard</v>
      </c>
      <c r="O983" s="2">
        <f>IF(tbl_Invoices[[#This Row],[Revenue_Type]]="Churned",0,1)</f>
        <v>1</v>
      </c>
    </row>
    <row r="984" spans="1:15" x14ac:dyDescent="0.25">
      <c r="A984" t="s">
        <v>10494</v>
      </c>
      <c r="B984" t="s">
        <v>1167</v>
      </c>
      <c r="C984" t="s">
        <v>3185</v>
      </c>
      <c r="D984" s="1">
        <v>44339</v>
      </c>
      <c r="E984">
        <v>55</v>
      </c>
      <c r="F984" t="b">
        <v>1</v>
      </c>
      <c r="G984" t="s">
        <v>4540</v>
      </c>
      <c r="H984" t="s">
        <v>2031</v>
      </c>
      <c r="I984" s="1">
        <f>DATE(YEAR(tbl_Invoices[[#This Row],[Invoice_Date]]), MONTH(tbl_Invoices[[#This Row],[Invoice_Date]]), DAY(tbl_Invoices[[#This Row],[Invoice_Date]]))</f>
        <v>44339</v>
      </c>
      <c r="J984">
        <f>YEAR(tbl_Invoices[[#This Row],[Invoice_Date]])</f>
        <v>2021</v>
      </c>
      <c r="K984" s="1">
        <f>_xlfn.XLOOKUP(tbl_Invoices[[#This Row],[Customer_ID]], tbl_Customers[Customer_ID], tbl_Customers[Cohort_Month])</f>
        <v>44255</v>
      </c>
      <c r="L984" s="1" t="str">
        <f ca="1">_xlfn.XLOOKUP(tbl_Invoices[[#This Row],[Customer_ID]], tbl_Customers[Customer_ID], tbl_Customers[Age_Group])</f>
        <v>35–44</v>
      </c>
      <c r="M984" s="1" t="str">
        <f>_xlfn.XLOOKUP(tbl_Invoices[[#This Row],[Customer_ID]], tbl_Customers[Customer_ID], tbl_Customers[Region])</f>
        <v>South</v>
      </c>
      <c r="N984" s="1" t="str" cm="1">
        <f t="array" ref="N984">_xlfn.IFS(
   _xlfn.SINGLE(tbl_Invoices[Plan_ID])="P1","Basic",
   _xlfn.SINGLE(tbl_Invoices[Plan_ID])="P2","Standard",
   _xlfn.SINGLE(tbl_Invoices[Plan_ID])="P3","Premium"
)</f>
        <v>Premium</v>
      </c>
      <c r="O984" s="2">
        <f>IF(tbl_Invoices[[#This Row],[Revenue_Type]]="Churned",0,1)</f>
        <v>1</v>
      </c>
    </row>
    <row r="985" spans="1:15" x14ac:dyDescent="0.25">
      <c r="A985" t="s">
        <v>8607</v>
      </c>
      <c r="B985" t="s">
        <v>1406</v>
      </c>
      <c r="C985" t="s">
        <v>2026</v>
      </c>
      <c r="D985" s="1">
        <v>44339</v>
      </c>
      <c r="E985">
        <v>12</v>
      </c>
      <c r="F985" t="b">
        <v>1</v>
      </c>
      <c r="G985" t="s">
        <v>4547</v>
      </c>
      <c r="H985" t="s">
        <v>2027</v>
      </c>
      <c r="I985" s="1">
        <f>DATE(YEAR(tbl_Invoices[[#This Row],[Invoice_Date]]), MONTH(tbl_Invoices[[#This Row],[Invoice_Date]]), DAY(tbl_Invoices[[#This Row],[Invoice_Date]]))</f>
        <v>44339</v>
      </c>
      <c r="J985">
        <f>YEAR(tbl_Invoices[[#This Row],[Invoice_Date]])</f>
        <v>2021</v>
      </c>
      <c r="K985" s="1">
        <f>_xlfn.XLOOKUP(tbl_Invoices[[#This Row],[Customer_ID]], tbl_Customers[Customer_ID], tbl_Customers[Cohort_Month])</f>
        <v>45077</v>
      </c>
      <c r="L985" s="1" t="str">
        <f ca="1">_xlfn.XLOOKUP(tbl_Invoices[[#This Row],[Customer_ID]], tbl_Customers[Customer_ID], tbl_Customers[Age_Group])</f>
        <v>45–54</v>
      </c>
      <c r="M985" s="1" t="str">
        <f>_xlfn.XLOOKUP(tbl_Invoices[[#This Row],[Customer_ID]], tbl_Customers[Customer_ID], tbl_Customers[Region])</f>
        <v>South</v>
      </c>
      <c r="N985" s="1" t="str" cm="1">
        <f t="array" ref="N985">_xlfn.IFS(
   _xlfn.SINGLE(tbl_Invoices[Plan_ID])="P1","Basic",
   _xlfn.SINGLE(tbl_Invoices[Plan_ID])="P2","Standard",
   _xlfn.SINGLE(tbl_Invoices[Plan_ID])="P3","Premium"
)</f>
        <v>Basic</v>
      </c>
      <c r="O985" s="2">
        <f>IF(tbl_Invoices[[#This Row],[Revenue_Type]]="Churned",0,1)</f>
        <v>1</v>
      </c>
    </row>
    <row r="986" spans="1:15" x14ac:dyDescent="0.25">
      <c r="A986" t="s">
        <v>10278</v>
      </c>
      <c r="B986" t="s">
        <v>1505</v>
      </c>
      <c r="C986" t="s">
        <v>2343</v>
      </c>
      <c r="D986" s="1">
        <v>44339</v>
      </c>
      <c r="E986">
        <v>55</v>
      </c>
      <c r="F986" t="b">
        <v>1</v>
      </c>
      <c r="G986" t="s">
        <v>4538</v>
      </c>
      <c r="H986" t="s">
        <v>2031</v>
      </c>
      <c r="I986" s="1">
        <f>DATE(YEAR(tbl_Invoices[[#This Row],[Invoice_Date]]), MONTH(tbl_Invoices[[#This Row],[Invoice_Date]]), DAY(tbl_Invoices[[#This Row],[Invoice_Date]]))</f>
        <v>44339</v>
      </c>
      <c r="J986">
        <f>YEAR(tbl_Invoices[[#This Row],[Invoice_Date]])</f>
        <v>2021</v>
      </c>
      <c r="K986" s="1">
        <f>_xlfn.XLOOKUP(tbl_Invoices[[#This Row],[Customer_ID]], tbl_Customers[Customer_ID], tbl_Customers[Cohort_Month])</f>
        <v>44620</v>
      </c>
      <c r="L986" s="1" t="str">
        <f ca="1">_xlfn.XLOOKUP(tbl_Invoices[[#This Row],[Customer_ID]], tbl_Customers[Customer_ID], tbl_Customers[Age_Group])</f>
        <v>45–54</v>
      </c>
      <c r="M986" s="1" t="str">
        <f>_xlfn.XLOOKUP(tbl_Invoices[[#This Row],[Customer_ID]], tbl_Customers[Customer_ID], tbl_Customers[Region])</f>
        <v>South</v>
      </c>
      <c r="N986" s="1" t="str" cm="1">
        <f t="array" ref="N986">_xlfn.IFS(
   _xlfn.SINGLE(tbl_Invoices[Plan_ID])="P1","Basic",
   _xlfn.SINGLE(tbl_Invoices[Plan_ID])="P2","Standard",
   _xlfn.SINGLE(tbl_Invoices[Plan_ID])="P3","Premium"
)</f>
        <v>Premium</v>
      </c>
      <c r="O986" s="2">
        <f>IF(tbl_Invoices[[#This Row],[Revenue_Type]]="Churned",0,1)</f>
        <v>1</v>
      </c>
    </row>
    <row r="987" spans="1:15" x14ac:dyDescent="0.25">
      <c r="A987" t="s">
        <v>6515</v>
      </c>
      <c r="B987" t="s">
        <v>1708</v>
      </c>
      <c r="C987" t="s">
        <v>3273</v>
      </c>
      <c r="D987" s="1">
        <v>44339</v>
      </c>
      <c r="E987">
        <v>55</v>
      </c>
      <c r="F987" t="b">
        <v>1</v>
      </c>
      <c r="G987" t="s">
        <v>4549</v>
      </c>
      <c r="H987" t="s">
        <v>2031</v>
      </c>
      <c r="I987" s="1">
        <f>DATE(YEAR(tbl_Invoices[[#This Row],[Invoice_Date]]), MONTH(tbl_Invoices[[#This Row],[Invoice_Date]]), DAY(tbl_Invoices[[#This Row],[Invoice_Date]]))</f>
        <v>44339</v>
      </c>
      <c r="J987">
        <f>YEAR(tbl_Invoices[[#This Row],[Invoice_Date]])</f>
        <v>2021</v>
      </c>
      <c r="K987" s="1">
        <f>_xlfn.XLOOKUP(tbl_Invoices[[#This Row],[Customer_ID]], tbl_Customers[Customer_ID], tbl_Customers[Cohort_Month])</f>
        <v>44681</v>
      </c>
      <c r="L987" s="1" t="str">
        <f ca="1">_xlfn.XLOOKUP(tbl_Invoices[[#This Row],[Customer_ID]], tbl_Customers[Customer_ID], tbl_Customers[Age_Group])</f>
        <v>25–34</v>
      </c>
      <c r="M987" s="1" t="str">
        <f>_xlfn.XLOOKUP(tbl_Invoices[[#This Row],[Customer_ID]], tbl_Customers[Customer_ID], tbl_Customers[Region])</f>
        <v>International</v>
      </c>
      <c r="N987" s="1" t="str" cm="1">
        <f t="array" ref="N987">_xlfn.IFS(
   _xlfn.SINGLE(tbl_Invoices[Plan_ID])="P1","Basic",
   _xlfn.SINGLE(tbl_Invoices[Plan_ID])="P2","Standard",
   _xlfn.SINGLE(tbl_Invoices[Plan_ID])="P3","Premium"
)</f>
        <v>Premium</v>
      </c>
      <c r="O987" s="2">
        <f>IF(tbl_Invoices[[#This Row],[Revenue_Type]]="Churned",0,1)</f>
        <v>1</v>
      </c>
    </row>
    <row r="988" spans="1:15" x14ac:dyDescent="0.25">
      <c r="A988" t="s">
        <v>7320</v>
      </c>
      <c r="B988" t="s">
        <v>1768</v>
      </c>
      <c r="C988" t="s">
        <v>4244</v>
      </c>
      <c r="D988" s="1">
        <v>44339</v>
      </c>
      <c r="E988">
        <v>55</v>
      </c>
      <c r="F988" t="b">
        <v>1</v>
      </c>
      <c r="G988" t="s">
        <v>4538</v>
      </c>
      <c r="H988" t="s">
        <v>2031</v>
      </c>
      <c r="I988" s="1">
        <f>DATE(YEAR(tbl_Invoices[[#This Row],[Invoice_Date]]), MONTH(tbl_Invoices[[#This Row],[Invoice_Date]]), DAY(tbl_Invoices[[#This Row],[Invoice_Date]]))</f>
        <v>44339</v>
      </c>
      <c r="J988">
        <f>YEAR(tbl_Invoices[[#This Row],[Invoice_Date]])</f>
        <v>2021</v>
      </c>
      <c r="K988" s="1">
        <f>_xlfn.XLOOKUP(tbl_Invoices[[#This Row],[Customer_ID]], tbl_Customers[Customer_ID], tbl_Customers[Cohort_Month])</f>
        <v>44500</v>
      </c>
      <c r="L988" s="1" t="str">
        <f ca="1">_xlfn.XLOOKUP(tbl_Invoices[[#This Row],[Customer_ID]], tbl_Customers[Customer_ID], tbl_Customers[Age_Group])</f>
        <v>25–34</v>
      </c>
      <c r="M988" s="1" t="str">
        <f>_xlfn.XLOOKUP(tbl_Invoices[[#This Row],[Customer_ID]], tbl_Customers[Customer_ID], tbl_Customers[Region])</f>
        <v>East</v>
      </c>
      <c r="N988" s="1" t="str" cm="1">
        <f t="array" ref="N988">_xlfn.IFS(
   _xlfn.SINGLE(tbl_Invoices[Plan_ID])="P1","Basic",
   _xlfn.SINGLE(tbl_Invoices[Plan_ID])="P2","Standard",
   _xlfn.SINGLE(tbl_Invoices[Plan_ID])="P3","Premium"
)</f>
        <v>Premium</v>
      </c>
      <c r="O988" s="2">
        <f>IF(tbl_Invoices[[#This Row],[Revenue_Type]]="Churned",0,1)</f>
        <v>1</v>
      </c>
    </row>
    <row r="989" spans="1:15" x14ac:dyDescent="0.25">
      <c r="A989" t="s">
        <v>9808</v>
      </c>
      <c r="B989" t="s">
        <v>1932</v>
      </c>
      <c r="C989" t="s">
        <v>2513</v>
      </c>
      <c r="D989" s="1">
        <v>44339</v>
      </c>
      <c r="E989">
        <v>55</v>
      </c>
      <c r="F989" t="b">
        <v>1</v>
      </c>
      <c r="G989" t="s">
        <v>4545</v>
      </c>
      <c r="H989" t="s">
        <v>2031</v>
      </c>
      <c r="I989" s="1">
        <f>DATE(YEAR(tbl_Invoices[[#This Row],[Invoice_Date]]), MONTH(tbl_Invoices[[#This Row],[Invoice_Date]]), DAY(tbl_Invoices[[#This Row],[Invoice_Date]]))</f>
        <v>44339</v>
      </c>
      <c r="J989">
        <f>YEAR(tbl_Invoices[[#This Row],[Invoice_Date]])</f>
        <v>2021</v>
      </c>
      <c r="K989" s="1">
        <f>_xlfn.XLOOKUP(tbl_Invoices[[#This Row],[Customer_ID]], tbl_Customers[Customer_ID], tbl_Customers[Cohort_Month])</f>
        <v>44651</v>
      </c>
      <c r="L989" s="1" t="str">
        <f ca="1">_xlfn.XLOOKUP(tbl_Invoices[[#This Row],[Customer_ID]], tbl_Customers[Customer_ID], tbl_Customers[Age_Group])</f>
        <v>55+</v>
      </c>
      <c r="M989" s="1" t="str">
        <f>_xlfn.XLOOKUP(tbl_Invoices[[#This Row],[Customer_ID]], tbl_Customers[Customer_ID], tbl_Customers[Region])</f>
        <v>East</v>
      </c>
      <c r="N989" s="1" t="str" cm="1">
        <f t="array" ref="N989">_xlfn.IFS(
   _xlfn.SINGLE(tbl_Invoices[Plan_ID])="P1","Basic",
   _xlfn.SINGLE(tbl_Invoices[Plan_ID])="P2","Standard",
   _xlfn.SINGLE(tbl_Invoices[Plan_ID])="P3","Premium"
)</f>
        <v>Premium</v>
      </c>
      <c r="O989" s="2">
        <f>IF(tbl_Invoices[[#This Row],[Revenue_Type]]="Churned",0,1)</f>
        <v>0</v>
      </c>
    </row>
    <row r="990" spans="1:15" x14ac:dyDescent="0.25">
      <c r="A990" t="s">
        <v>6545</v>
      </c>
      <c r="B990" t="s">
        <v>1962</v>
      </c>
      <c r="C990" t="s">
        <v>3969</v>
      </c>
      <c r="D990" s="1">
        <v>44339</v>
      </c>
      <c r="E990">
        <v>55</v>
      </c>
      <c r="F990" t="b">
        <v>1</v>
      </c>
      <c r="G990" t="s">
        <v>4545</v>
      </c>
      <c r="H990" t="s">
        <v>2031</v>
      </c>
      <c r="I990" s="1">
        <f>DATE(YEAR(tbl_Invoices[[#This Row],[Invoice_Date]]), MONTH(tbl_Invoices[[#This Row],[Invoice_Date]]), DAY(tbl_Invoices[[#This Row],[Invoice_Date]]))</f>
        <v>44339</v>
      </c>
      <c r="J990">
        <f>YEAR(tbl_Invoices[[#This Row],[Invoice_Date]])</f>
        <v>2021</v>
      </c>
      <c r="K990" s="1">
        <f>_xlfn.XLOOKUP(tbl_Invoices[[#This Row],[Customer_ID]], tbl_Customers[Customer_ID], tbl_Customers[Cohort_Month])</f>
        <v>45107</v>
      </c>
      <c r="L990" s="1" t="str">
        <f ca="1">_xlfn.XLOOKUP(tbl_Invoices[[#This Row],[Customer_ID]], tbl_Customers[Customer_ID], tbl_Customers[Age_Group])</f>
        <v>45–54</v>
      </c>
      <c r="M990" s="1" t="str">
        <f>_xlfn.XLOOKUP(tbl_Invoices[[#This Row],[Customer_ID]], tbl_Customers[Customer_ID], tbl_Customers[Region])</f>
        <v>West</v>
      </c>
      <c r="N990" s="1" t="str" cm="1">
        <f t="array" ref="N990">_xlfn.IFS(
   _xlfn.SINGLE(tbl_Invoices[Plan_ID])="P1","Basic",
   _xlfn.SINGLE(tbl_Invoices[Plan_ID])="P2","Standard",
   _xlfn.SINGLE(tbl_Invoices[Plan_ID])="P3","Premium"
)</f>
        <v>Premium</v>
      </c>
      <c r="O990" s="2">
        <f>IF(tbl_Invoices[[#This Row],[Revenue_Type]]="Churned",0,1)</f>
        <v>0</v>
      </c>
    </row>
    <row r="991" spans="1:15" x14ac:dyDescent="0.25">
      <c r="A991" t="s">
        <v>10325</v>
      </c>
      <c r="B991" t="s">
        <v>493</v>
      </c>
      <c r="C991" t="s">
        <v>2857</v>
      </c>
      <c r="D991" s="1">
        <v>44340</v>
      </c>
      <c r="E991">
        <v>55</v>
      </c>
      <c r="F991" t="b">
        <v>1</v>
      </c>
      <c r="G991" t="s">
        <v>4545</v>
      </c>
      <c r="H991" t="s">
        <v>2031</v>
      </c>
      <c r="I991" s="1">
        <f>DATE(YEAR(tbl_Invoices[[#This Row],[Invoice_Date]]), MONTH(tbl_Invoices[[#This Row],[Invoice_Date]]), DAY(tbl_Invoices[[#This Row],[Invoice_Date]]))</f>
        <v>44340</v>
      </c>
      <c r="J991">
        <f>YEAR(tbl_Invoices[[#This Row],[Invoice_Date]])</f>
        <v>2021</v>
      </c>
      <c r="K991" s="1">
        <f>_xlfn.XLOOKUP(tbl_Invoices[[#This Row],[Customer_ID]], tbl_Customers[Customer_ID], tbl_Customers[Cohort_Month])</f>
        <v>44895</v>
      </c>
      <c r="L991" s="1" t="str">
        <f ca="1">_xlfn.XLOOKUP(tbl_Invoices[[#This Row],[Customer_ID]], tbl_Customers[Customer_ID], tbl_Customers[Age_Group])</f>
        <v>18–24</v>
      </c>
      <c r="M991" s="1" t="str">
        <f>_xlfn.XLOOKUP(tbl_Invoices[[#This Row],[Customer_ID]], tbl_Customers[Customer_ID], tbl_Customers[Region])</f>
        <v>East</v>
      </c>
      <c r="N991" s="1" t="str" cm="1">
        <f t="array" ref="N991">_xlfn.IFS(
   _xlfn.SINGLE(tbl_Invoices[Plan_ID])="P1","Basic",
   _xlfn.SINGLE(tbl_Invoices[Plan_ID])="P2","Standard",
   _xlfn.SINGLE(tbl_Invoices[Plan_ID])="P3","Premium"
)</f>
        <v>Premium</v>
      </c>
      <c r="O991" s="2">
        <f>IF(tbl_Invoices[[#This Row],[Revenue_Type]]="Churned",0,1)</f>
        <v>0</v>
      </c>
    </row>
    <row r="992" spans="1:15" x14ac:dyDescent="0.25">
      <c r="A992" t="s">
        <v>8839</v>
      </c>
      <c r="B992" t="s">
        <v>1038</v>
      </c>
      <c r="C992" t="s">
        <v>3890</v>
      </c>
      <c r="D992" s="1">
        <v>44340</v>
      </c>
      <c r="E992">
        <v>12</v>
      </c>
      <c r="F992" t="b">
        <v>1</v>
      </c>
      <c r="G992" t="s">
        <v>4549</v>
      </c>
      <c r="H992" t="s">
        <v>2027</v>
      </c>
      <c r="I992" s="1">
        <f>DATE(YEAR(tbl_Invoices[[#This Row],[Invoice_Date]]), MONTH(tbl_Invoices[[#This Row],[Invoice_Date]]), DAY(tbl_Invoices[[#This Row],[Invoice_Date]]))</f>
        <v>44340</v>
      </c>
      <c r="J992">
        <f>YEAR(tbl_Invoices[[#This Row],[Invoice_Date]])</f>
        <v>2021</v>
      </c>
      <c r="K992" s="1">
        <f>_xlfn.XLOOKUP(tbl_Invoices[[#This Row],[Customer_ID]], tbl_Customers[Customer_ID], tbl_Customers[Cohort_Month])</f>
        <v>44530</v>
      </c>
      <c r="L992" s="1" t="str">
        <f ca="1">_xlfn.XLOOKUP(tbl_Invoices[[#This Row],[Customer_ID]], tbl_Customers[Customer_ID], tbl_Customers[Age_Group])</f>
        <v>25–34</v>
      </c>
      <c r="M992" s="1" t="str">
        <f>_xlfn.XLOOKUP(tbl_Invoices[[#This Row],[Customer_ID]], tbl_Customers[Customer_ID], tbl_Customers[Region])</f>
        <v>West</v>
      </c>
      <c r="N992" s="1" t="str" cm="1">
        <f t="array" ref="N992">_xlfn.IFS(
   _xlfn.SINGLE(tbl_Invoices[Plan_ID])="P1","Basic",
   _xlfn.SINGLE(tbl_Invoices[Plan_ID])="P2","Standard",
   _xlfn.SINGLE(tbl_Invoices[Plan_ID])="P3","Premium"
)</f>
        <v>Basic</v>
      </c>
      <c r="O992" s="2">
        <f>IF(tbl_Invoices[[#This Row],[Revenue_Type]]="Churned",0,1)</f>
        <v>1</v>
      </c>
    </row>
    <row r="993" spans="1:15" x14ac:dyDescent="0.25">
      <c r="A993" t="s">
        <v>6753</v>
      </c>
      <c r="B993" t="s">
        <v>1255</v>
      </c>
      <c r="C993" t="s">
        <v>3067</v>
      </c>
      <c r="D993" s="1">
        <v>44340</v>
      </c>
      <c r="E993">
        <v>25</v>
      </c>
      <c r="F993" t="b">
        <v>1</v>
      </c>
      <c r="G993" t="s">
        <v>4547</v>
      </c>
      <c r="H993" t="s">
        <v>2034</v>
      </c>
      <c r="I993" s="1">
        <f>DATE(YEAR(tbl_Invoices[[#This Row],[Invoice_Date]]), MONTH(tbl_Invoices[[#This Row],[Invoice_Date]]), DAY(tbl_Invoices[[#This Row],[Invoice_Date]]))</f>
        <v>44340</v>
      </c>
      <c r="J993">
        <f>YEAR(tbl_Invoices[[#This Row],[Invoice_Date]])</f>
        <v>2021</v>
      </c>
      <c r="K993" s="1">
        <f>_xlfn.XLOOKUP(tbl_Invoices[[#This Row],[Customer_ID]], tbl_Customers[Customer_ID], tbl_Customers[Cohort_Month])</f>
        <v>44439</v>
      </c>
      <c r="L993" s="1" t="str">
        <f ca="1">_xlfn.XLOOKUP(tbl_Invoices[[#This Row],[Customer_ID]], tbl_Customers[Customer_ID], tbl_Customers[Age_Group])</f>
        <v>35–44</v>
      </c>
      <c r="M993" s="1" t="str">
        <f>_xlfn.XLOOKUP(tbl_Invoices[[#This Row],[Customer_ID]], tbl_Customers[Customer_ID], tbl_Customers[Region])</f>
        <v>South</v>
      </c>
      <c r="N993" s="1" t="str" cm="1">
        <f t="array" ref="N993">_xlfn.IFS(
   _xlfn.SINGLE(tbl_Invoices[Plan_ID])="P1","Basic",
   _xlfn.SINGLE(tbl_Invoices[Plan_ID])="P2","Standard",
   _xlfn.SINGLE(tbl_Invoices[Plan_ID])="P3","Premium"
)</f>
        <v>Standard</v>
      </c>
      <c r="O993" s="2">
        <f>IF(tbl_Invoices[[#This Row],[Revenue_Type]]="Churned",0,1)</f>
        <v>1</v>
      </c>
    </row>
    <row r="994" spans="1:15" x14ac:dyDescent="0.25">
      <c r="A994" t="s">
        <v>9078</v>
      </c>
      <c r="B994" t="s">
        <v>1379</v>
      </c>
      <c r="C994" t="s">
        <v>4228</v>
      </c>
      <c r="D994" s="1">
        <v>44340</v>
      </c>
      <c r="E994">
        <v>12</v>
      </c>
      <c r="F994" t="b">
        <v>1</v>
      </c>
      <c r="G994" t="s">
        <v>4545</v>
      </c>
      <c r="H994" t="s">
        <v>2027</v>
      </c>
      <c r="I994" s="1">
        <f>DATE(YEAR(tbl_Invoices[[#This Row],[Invoice_Date]]), MONTH(tbl_Invoices[[#This Row],[Invoice_Date]]), DAY(tbl_Invoices[[#This Row],[Invoice_Date]]))</f>
        <v>44340</v>
      </c>
      <c r="J994">
        <f>YEAR(tbl_Invoices[[#This Row],[Invoice_Date]])</f>
        <v>2021</v>
      </c>
      <c r="K994" s="1">
        <f>_xlfn.XLOOKUP(tbl_Invoices[[#This Row],[Customer_ID]], tbl_Customers[Customer_ID], tbl_Customers[Cohort_Month])</f>
        <v>44865</v>
      </c>
      <c r="L994" s="1" t="str">
        <f ca="1">_xlfn.XLOOKUP(tbl_Invoices[[#This Row],[Customer_ID]], tbl_Customers[Customer_ID], tbl_Customers[Age_Group])</f>
        <v>35–44</v>
      </c>
      <c r="M994" s="1" t="str">
        <f>_xlfn.XLOOKUP(tbl_Invoices[[#This Row],[Customer_ID]], tbl_Customers[Customer_ID], tbl_Customers[Region])</f>
        <v>East</v>
      </c>
      <c r="N994" s="1" t="str" cm="1">
        <f t="array" ref="N994">_xlfn.IFS(
   _xlfn.SINGLE(tbl_Invoices[Plan_ID])="P1","Basic",
   _xlfn.SINGLE(tbl_Invoices[Plan_ID])="P2","Standard",
   _xlfn.SINGLE(tbl_Invoices[Plan_ID])="P3","Premium"
)</f>
        <v>Basic</v>
      </c>
      <c r="O994" s="2">
        <f>IF(tbl_Invoices[[#This Row],[Revenue_Type]]="Churned",0,1)</f>
        <v>0</v>
      </c>
    </row>
    <row r="995" spans="1:15" x14ac:dyDescent="0.25">
      <c r="A995" t="s">
        <v>5468</v>
      </c>
      <c r="B995" t="s">
        <v>1396</v>
      </c>
      <c r="C995" t="s">
        <v>2192</v>
      </c>
      <c r="D995" s="1">
        <v>44340</v>
      </c>
      <c r="E995">
        <v>12</v>
      </c>
      <c r="F995" t="b">
        <v>1</v>
      </c>
      <c r="G995" t="s">
        <v>4540</v>
      </c>
      <c r="H995" t="s">
        <v>2027</v>
      </c>
      <c r="I995" s="1">
        <f>DATE(YEAR(tbl_Invoices[[#This Row],[Invoice_Date]]), MONTH(tbl_Invoices[[#This Row],[Invoice_Date]]), DAY(tbl_Invoices[[#This Row],[Invoice_Date]]))</f>
        <v>44340</v>
      </c>
      <c r="J995">
        <f>YEAR(tbl_Invoices[[#This Row],[Invoice_Date]])</f>
        <v>2021</v>
      </c>
      <c r="K995" s="1">
        <f>_xlfn.XLOOKUP(tbl_Invoices[[#This Row],[Customer_ID]], tbl_Customers[Customer_ID], tbl_Customers[Cohort_Month])</f>
        <v>44865</v>
      </c>
      <c r="L995" s="1" t="str">
        <f ca="1">_xlfn.XLOOKUP(tbl_Invoices[[#This Row],[Customer_ID]], tbl_Customers[Customer_ID], tbl_Customers[Age_Group])</f>
        <v>18–24</v>
      </c>
      <c r="M995" s="1" t="str">
        <f>_xlfn.XLOOKUP(tbl_Invoices[[#This Row],[Customer_ID]], tbl_Customers[Customer_ID], tbl_Customers[Region])</f>
        <v>South</v>
      </c>
      <c r="N995" s="1" t="str" cm="1">
        <f t="array" ref="N995">_xlfn.IFS(
   _xlfn.SINGLE(tbl_Invoices[Plan_ID])="P1","Basic",
   _xlfn.SINGLE(tbl_Invoices[Plan_ID])="P2","Standard",
   _xlfn.SINGLE(tbl_Invoices[Plan_ID])="P3","Premium"
)</f>
        <v>Basic</v>
      </c>
      <c r="O995" s="2">
        <f>IF(tbl_Invoices[[#This Row],[Revenue_Type]]="Churned",0,1)</f>
        <v>1</v>
      </c>
    </row>
    <row r="996" spans="1:15" x14ac:dyDescent="0.25">
      <c r="A996" t="s">
        <v>5821</v>
      </c>
      <c r="B996" t="s">
        <v>1564</v>
      </c>
      <c r="C996" t="s">
        <v>3789</v>
      </c>
      <c r="D996" s="1">
        <v>44340</v>
      </c>
      <c r="E996">
        <v>12</v>
      </c>
      <c r="F996" t="b">
        <v>1</v>
      </c>
      <c r="G996" t="s">
        <v>4547</v>
      </c>
      <c r="H996" t="s">
        <v>2027</v>
      </c>
      <c r="I996" s="1">
        <f>DATE(YEAR(tbl_Invoices[[#This Row],[Invoice_Date]]), MONTH(tbl_Invoices[[#This Row],[Invoice_Date]]), DAY(tbl_Invoices[[#This Row],[Invoice_Date]]))</f>
        <v>44340</v>
      </c>
      <c r="J996">
        <f>YEAR(tbl_Invoices[[#This Row],[Invoice_Date]])</f>
        <v>2021</v>
      </c>
      <c r="K996" s="1">
        <f>_xlfn.XLOOKUP(tbl_Invoices[[#This Row],[Customer_ID]], tbl_Customers[Customer_ID], tbl_Customers[Cohort_Month])</f>
        <v>45107</v>
      </c>
      <c r="L996" s="1" t="str">
        <f ca="1">_xlfn.XLOOKUP(tbl_Invoices[[#This Row],[Customer_ID]], tbl_Customers[Customer_ID], tbl_Customers[Age_Group])</f>
        <v>45–54</v>
      </c>
      <c r="M996" s="1" t="str">
        <f>_xlfn.XLOOKUP(tbl_Invoices[[#This Row],[Customer_ID]], tbl_Customers[Customer_ID], tbl_Customers[Region])</f>
        <v>Midwest</v>
      </c>
      <c r="N996" s="1" t="str" cm="1">
        <f t="array" ref="N996">_xlfn.IFS(
   _xlfn.SINGLE(tbl_Invoices[Plan_ID])="P1","Basic",
   _xlfn.SINGLE(tbl_Invoices[Plan_ID])="P2","Standard",
   _xlfn.SINGLE(tbl_Invoices[Plan_ID])="P3","Premium"
)</f>
        <v>Basic</v>
      </c>
      <c r="O996" s="2">
        <f>IF(tbl_Invoices[[#This Row],[Revenue_Type]]="Churned",0,1)</f>
        <v>1</v>
      </c>
    </row>
    <row r="997" spans="1:15" x14ac:dyDescent="0.25">
      <c r="A997" t="s">
        <v>7790</v>
      </c>
      <c r="B997" t="s">
        <v>1593</v>
      </c>
      <c r="C997" t="s">
        <v>2422</v>
      </c>
      <c r="D997" s="1">
        <v>44340</v>
      </c>
      <c r="E997">
        <v>12</v>
      </c>
      <c r="F997" t="b">
        <v>1</v>
      </c>
      <c r="G997" t="s">
        <v>4538</v>
      </c>
      <c r="H997" t="s">
        <v>2027</v>
      </c>
      <c r="I997" s="1">
        <f>DATE(YEAR(tbl_Invoices[[#This Row],[Invoice_Date]]), MONTH(tbl_Invoices[[#This Row],[Invoice_Date]]), DAY(tbl_Invoices[[#This Row],[Invoice_Date]]))</f>
        <v>44340</v>
      </c>
      <c r="J997">
        <f>YEAR(tbl_Invoices[[#This Row],[Invoice_Date]])</f>
        <v>2021</v>
      </c>
      <c r="K997" s="1">
        <f>_xlfn.XLOOKUP(tbl_Invoices[[#This Row],[Customer_ID]], tbl_Customers[Customer_ID], tbl_Customers[Cohort_Month])</f>
        <v>44926</v>
      </c>
      <c r="L997" s="1" t="str">
        <f ca="1">_xlfn.XLOOKUP(tbl_Invoices[[#This Row],[Customer_ID]], tbl_Customers[Customer_ID], tbl_Customers[Age_Group])</f>
        <v>35–44</v>
      </c>
      <c r="M997" s="1" t="str">
        <f>_xlfn.XLOOKUP(tbl_Invoices[[#This Row],[Customer_ID]], tbl_Customers[Customer_ID], tbl_Customers[Region])</f>
        <v>Midwest</v>
      </c>
      <c r="N997" s="1" t="str" cm="1">
        <f t="array" ref="N997">_xlfn.IFS(
   _xlfn.SINGLE(tbl_Invoices[Plan_ID])="P1","Basic",
   _xlfn.SINGLE(tbl_Invoices[Plan_ID])="P2","Standard",
   _xlfn.SINGLE(tbl_Invoices[Plan_ID])="P3","Premium"
)</f>
        <v>Basic</v>
      </c>
      <c r="O997" s="2">
        <f>IF(tbl_Invoices[[#This Row],[Revenue_Type]]="Churned",0,1)</f>
        <v>1</v>
      </c>
    </row>
    <row r="998" spans="1:15" x14ac:dyDescent="0.25">
      <c r="A998" t="s">
        <v>8136</v>
      </c>
      <c r="B998" t="s">
        <v>1600</v>
      </c>
      <c r="C998" t="s">
        <v>2659</v>
      </c>
      <c r="D998" s="1">
        <v>44340</v>
      </c>
      <c r="E998">
        <v>25</v>
      </c>
      <c r="F998" t="b">
        <v>1</v>
      </c>
      <c r="G998" t="s">
        <v>4545</v>
      </c>
      <c r="H998" t="s">
        <v>2034</v>
      </c>
      <c r="I998" s="1">
        <f>DATE(YEAR(tbl_Invoices[[#This Row],[Invoice_Date]]), MONTH(tbl_Invoices[[#This Row],[Invoice_Date]]), DAY(tbl_Invoices[[#This Row],[Invoice_Date]]))</f>
        <v>44340</v>
      </c>
      <c r="J998">
        <f>YEAR(tbl_Invoices[[#This Row],[Invoice_Date]])</f>
        <v>2021</v>
      </c>
      <c r="K998" s="1">
        <f>_xlfn.XLOOKUP(tbl_Invoices[[#This Row],[Customer_ID]], tbl_Customers[Customer_ID], tbl_Customers[Cohort_Month])</f>
        <v>45077</v>
      </c>
      <c r="L998" s="1" t="str">
        <f ca="1">_xlfn.XLOOKUP(tbl_Invoices[[#This Row],[Customer_ID]], tbl_Customers[Customer_ID], tbl_Customers[Age_Group])</f>
        <v>18–24</v>
      </c>
      <c r="M998" s="1" t="str">
        <f>_xlfn.XLOOKUP(tbl_Invoices[[#This Row],[Customer_ID]], tbl_Customers[Customer_ID], tbl_Customers[Region])</f>
        <v>South</v>
      </c>
      <c r="N998" s="1" t="str" cm="1">
        <f t="array" ref="N998">_xlfn.IFS(
   _xlfn.SINGLE(tbl_Invoices[Plan_ID])="P1","Basic",
   _xlfn.SINGLE(tbl_Invoices[Plan_ID])="P2","Standard",
   _xlfn.SINGLE(tbl_Invoices[Plan_ID])="P3","Premium"
)</f>
        <v>Standard</v>
      </c>
      <c r="O998" s="2">
        <f>IF(tbl_Invoices[[#This Row],[Revenue_Type]]="Churned",0,1)</f>
        <v>0</v>
      </c>
    </row>
    <row r="999" spans="1:15" x14ac:dyDescent="0.25">
      <c r="A999" t="s">
        <v>10525</v>
      </c>
      <c r="B999" t="s">
        <v>1928</v>
      </c>
      <c r="C999" t="s">
        <v>4514</v>
      </c>
      <c r="D999" s="1">
        <v>44340</v>
      </c>
      <c r="E999">
        <v>55</v>
      </c>
      <c r="F999" t="b">
        <v>1</v>
      </c>
      <c r="G999" t="s">
        <v>4545</v>
      </c>
      <c r="H999" t="s">
        <v>2031</v>
      </c>
      <c r="I999" s="1">
        <f>DATE(YEAR(tbl_Invoices[[#This Row],[Invoice_Date]]), MONTH(tbl_Invoices[[#This Row],[Invoice_Date]]), DAY(tbl_Invoices[[#This Row],[Invoice_Date]]))</f>
        <v>44340</v>
      </c>
      <c r="J999">
        <f>YEAR(tbl_Invoices[[#This Row],[Invoice_Date]])</f>
        <v>2021</v>
      </c>
      <c r="K999" s="1">
        <f>_xlfn.XLOOKUP(tbl_Invoices[[#This Row],[Customer_ID]], tbl_Customers[Customer_ID], tbl_Customers[Cohort_Month])</f>
        <v>44651</v>
      </c>
      <c r="L999" s="1" t="str">
        <f ca="1">_xlfn.XLOOKUP(tbl_Invoices[[#This Row],[Customer_ID]], tbl_Customers[Customer_ID], tbl_Customers[Age_Group])</f>
        <v>25–34</v>
      </c>
      <c r="M999" s="1" t="str">
        <f>_xlfn.XLOOKUP(tbl_Invoices[[#This Row],[Customer_ID]], tbl_Customers[Customer_ID], tbl_Customers[Region])</f>
        <v>Midwest</v>
      </c>
      <c r="N999" s="1" t="str" cm="1">
        <f t="array" ref="N999">_xlfn.IFS(
   _xlfn.SINGLE(tbl_Invoices[Plan_ID])="P1","Basic",
   _xlfn.SINGLE(tbl_Invoices[Plan_ID])="P2","Standard",
   _xlfn.SINGLE(tbl_Invoices[Plan_ID])="P3","Premium"
)</f>
        <v>Premium</v>
      </c>
      <c r="O999" s="2">
        <f>IF(tbl_Invoices[[#This Row],[Revenue_Type]]="Churned",0,1)</f>
        <v>0</v>
      </c>
    </row>
    <row r="1000" spans="1:15" x14ac:dyDescent="0.25">
      <c r="A1000" t="s">
        <v>7001</v>
      </c>
      <c r="B1000" t="s">
        <v>675</v>
      </c>
      <c r="C1000" t="s">
        <v>2866</v>
      </c>
      <c r="D1000" s="1">
        <v>44341</v>
      </c>
      <c r="E1000">
        <v>12</v>
      </c>
      <c r="F1000" t="b">
        <v>1</v>
      </c>
      <c r="G1000" t="s">
        <v>4538</v>
      </c>
      <c r="H1000" t="s">
        <v>2027</v>
      </c>
      <c r="I1000" s="1">
        <f>DATE(YEAR(tbl_Invoices[[#This Row],[Invoice_Date]]), MONTH(tbl_Invoices[[#This Row],[Invoice_Date]]), DAY(tbl_Invoices[[#This Row],[Invoice_Date]]))</f>
        <v>44341</v>
      </c>
      <c r="J1000">
        <f>YEAR(tbl_Invoices[[#This Row],[Invoice_Date]])</f>
        <v>2021</v>
      </c>
      <c r="K1000" s="1">
        <f>_xlfn.XLOOKUP(tbl_Invoices[[#This Row],[Customer_ID]], tbl_Customers[Customer_ID], tbl_Customers[Cohort_Month])</f>
        <v>44286</v>
      </c>
      <c r="L1000" s="1" t="str">
        <f ca="1">_xlfn.XLOOKUP(tbl_Invoices[[#This Row],[Customer_ID]], tbl_Customers[Customer_ID], tbl_Customers[Age_Group])</f>
        <v>45–54</v>
      </c>
      <c r="M1000" s="1" t="str">
        <f>_xlfn.XLOOKUP(tbl_Invoices[[#This Row],[Customer_ID]], tbl_Customers[Customer_ID], tbl_Customers[Region])</f>
        <v>Midwest</v>
      </c>
      <c r="N1000" s="1" t="str" cm="1">
        <f t="array" ref="N1000">_xlfn.IFS(
   _xlfn.SINGLE(tbl_Invoices[Plan_ID])="P1","Basic",
   _xlfn.SINGLE(tbl_Invoices[Plan_ID])="P2","Standard",
   _xlfn.SINGLE(tbl_Invoices[Plan_ID])="P3","Premium"
)</f>
        <v>Basic</v>
      </c>
      <c r="O1000" s="2">
        <f>IF(tbl_Invoices[[#This Row],[Revenue_Type]]="Churned",0,1)</f>
        <v>1</v>
      </c>
    </row>
    <row r="1001" spans="1:15" x14ac:dyDescent="0.25">
      <c r="A1001" t="s">
        <v>8825</v>
      </c>
      <c r="B1001" t="s">
        <v>985</v>
      </c>
      <c r="C1001" t="s">
        <v>3143</v>
      </c>
      <c r="D1001" s="1">
        <v>44341</v>
      </c>
      <c r="E1001">
        <v>25</v>
      </c>
      <c r="F1001" t="b">
        <v>1</v>
      </c>
      <c r="G1001" t="s">
        <v>4549</v>
      </c>
      <c r="H1001" t="s">
        <v>2034</v>
      </c>
      <c r="I1001" s="1">
        <f>DATE(YEAR(tbl_Invoices[[#This Row],[Invoice_Date]]), MONTH(tbl_Invoices[[#This Row],[Invoice_Date]]), DAY(tbl_Invoices[[#This Row],[Invoice_Date]]))</f>
        <v>44341</v>
      </c>
      <c r="J1001">
        <f>YEAR(tbl_Invoices[[#This Row],[Invoice_Date]])</f>
        <v>2021</v>
      </c>
      <c r="K1001" s="1">
        <f>_xlfn.XLOOKUP(tbl_Invoices[[#This Row],[Customer_ID]], tbl_Customers[Customer_ID], tbl_Customers[Cohort_Month])</f>
        <v>44469</v>
      </c>
      <c r="L1001" s="1" t="str">
        <f ca="1">_xlfn.XLOOKUP(tbl_Invoices[[#This Row],[Customer_ID]], tbl_Customers[Customer_ID], tbl_Customers[Age_Group])</f>
        <v>25–34</v>
      </c>
      <c r="M1001" s="1" t="str">
        <f>_xlfn.XLOOKUP(tbl_Invoices[[#This Row],[Customer_ID]], tbl_Customers[Customer_ID], tbl_Customers[Region])</f>
        <v>South</v>
      </c>
      <c r="N1001" s="1" t="str" cm="1">
        <f t="array" ref="N1001">_xlfn.IFS(
   _xlfn.SINGLE(tbl_Invoices[Plan_ID])="P1","Basic",
   _xlfn.SINGLE(tbl_Invoices[Plan_ID])="P2","Standard",
   _xlfn.SINGLE(tbl_Invoices[Plan_ID])="P3","Premium"
)</f>
        <v>Standard</v>
      </c>
      <c r="O1001" s="2">
        <f>IF(tbl_Invoices[[#This Row],[Revenue_Type]]="Churned",0,1)</f>
        <v>1</v>
      </c>
    </row>
    <row r="1002" spans="1:15" x14ac:dyDescent="0.25">
      <c r="A1002" t="s">
        <v>9006</v>
      </c>
      <c r="B1002" t="s">
        <v>1887</v>
      </c>
      <c r="C1002" t="s">
        <v>3591</v>
      </c>
      <c r="D1002" s="1">
        <v>44341</v>
      </c>
      <c r="E1002">
        <v>25</v>
      </c>
      <c r="F1002" t="b">
        <v>1</v>
      </c>
      <c r="G1002" t="s">
        <v>4547</v>
      </c>
      <c r="H1002" t="s">
        <v>2034</v>
      </c>
      <c r="I1002" s="1">
        <f>DATE(YEAR(tbl_Invoices[[#This Row],[Invoice_Date]]), MONTH(tbl_Invoices[[#This Row],[Invoice_Date]]), DAY(tbl_Invoices[[#This Row],[Invoice_Date]]))</f>
        <v>44341</v>
      </c>
      <c r="J1002">
        <f>YEAR(tbl_Invoices[[#This Row],[Invoice_Date]])</f>
        <v>2021</v>
      </c>
      <c r="K1002" s="1">
        <f>_xlfn.XLOOKUP(tbl_Invoices[[#This Row],[Customer_ID]], tbl_Customers[Customer_ID], tbl_Customers[Cohort_Month])</f>
        <v>44530</v>
      </c>
      <c r="L1002" s="1" t="str">
        <f ca="1">_xlfn.XLOOKUP(tbl_Invoices[[#This Row],[Customer_ID]], tbl_Customers[Customer_ID], tbl_Customers[Age_Group])</f>
        <v>35–44</v>
      </c>
      <c r="M1002" s="1" t="str">
        <f>_xlfn.XLOOKUP(tbl_Invoices[[#This Row],[Customer_ID]], tbl_Customers[Customer_ID], tbl_Customers[Region])</f>
        <v>Midwest</v>
      </c>
      <c r="N1002" s="1" t="str" cm="1">
        <f t="array" ref="N1002">_xlfn.IFS(
   _xlfn.SINGLE(tbl_Invoices[Plan_ID])="P1","Basic",
   _xlfn.SINGLE(tbl_Invoices[Plan_ID])="P2","Standard",
   _xlfn.SINGLE(tbl_Invoices[Plan_ID])="P3","Premium"
)</f>
        <v>Standard</v>
      </c>
      <c r="O1002" s="2">
        <f>IF(tbl_Invoices[[#This Row],[Revenue_Type]]="Churned",0,1)</f>
        <v>1</v>
      </c>
    </row>
    <row r="1003" spans="1:15" x14ac:dyDescent="0.25">
      <c r="A1003" t="s">
        <v>6241</v>
      </c>
      <c r="B1003" t="s">
        <v>123</v>
      </c>
      <c r="C1003" t="s">
        <v>3306</v>
      </c>
      <c r="D1003" s="1">
        <v>44342</v>
      </c>
      <c r="E1003">
        <v>55</v>
      </c>
      <c r="F1003" t="b">
        <v>1</v>
      </c>
      <c r="G1003" t="s">
        <v>4545</v>
      </c>
      <c r="H1003" t="s">
        <v>2031</v>
      </c>
      <c r="I1003" s="1">
        <f>DATE(YEAR(tbl_Invoices[[#This Row],[Invoice_Date]]), MONTH(tbl_Invoices[[#This Row],[Invoice_Date]]), DAY(tbl_Invoices[[#This Row],[Invoice_Date]]))</f>
        <v>44342</v>
      </c>
      <c r="J1003">
        <f>YEAR(tbl_Invoices[[#This Row],[Invoice_Date]])</f>
        <v>2021</v>
      </c>
      <c r="K1003" s="1">
        <f>_xlfn.XLOOKUP(tbl_Invoices[[#This Row],[Customer_ID]], tbl_Customers[Customer_ID], tbl_Customers[Cohort_Month])</f>
        <v>44865</v>
      </c>
      <c r="L1003" s="1" t="str">
        <f ca="1">_xlfn.XLOOKUP(tbl_Invoices[[#This Row],[Customer_ID]], tbl_Customers[Customer_ID], tbl_Customers[Age_Group])</f>
        <v>18–24</v>
      </c>
      <c r="M1003" s="1" t="str">
        <f>_xlfn.XLOOKUP(tbl_Invoices[[#This Row],[Customer_ID]], tbl_Customers[Customer_ID], tbl_Customers[Region])</f>
        <v>East</v>
      </c>
      <c r="N1003" s="1" t="str" cm="1">
        <f t="array" ref="N1003">_xlfn.IFS(
   _xlfn.SINGLE(tbl_Invoices[Plan_ID])="P1","Basic",
   _xlfn.SINGLE(tbl_Invoices[Plan_ID])="P2","Standard",
   _xlfn.SINGLE(tbl_Invoices[Plan_ID])="P3","Premium"
)</f>
        <v>Premium</v>
      </c>
      <c r="O1003" s="2">
        <f>IF(tbl_Invoices[[#This Row],[Revenue_Type]]="Churned",0,1)</f>
        <v>0</v>
      </c>
    </row>
    <row r="1004" spans="1:15" x14ac:dyDescent="0.25">
      <c r="A1004" t="s">
        <v>7809</v>
      </c>
      <c r="B1004" t="s">
        <v>231</v>
      </c>
      <c r="C1004" t="s">
        <v>2274</v>
      </c>
      <c r="D1004" s="1">
        <v>44342</v>
      </c>
      <c r="E1004">
        <v>12</v>
      </c>
      <c r="F1004" t="b">
        <v>1</v>
      </c>
      <c r="G1004" t="s">
        <v>4549</v>
      </c>
      <c r="H1004" t="s">
        <v>2027</v>
      </c>
      <c r="I1004" s="1">
        <f>DATE(YEAR(tbl_Invoices[[#This Row],[Invoice_Date]]), MONTH(tbl_Invoices[[#This Row],[Invoice_Date]]), DAY(tbl_Invoices[[#This Row],[Invoice_Date]]))</f>
        <v>44342</v>
      </c>
      <c r="J1004">
        <f>YEAR(tbl_Invoices[[#This Row],[Invoice_Date]])</f>
        <v>2021</v>
      </c>
      <c r="K1004" s="1">
        <f>_xlfn.XLOOKUP(tbl_Invoices[[#This Row],[Customer_ID]], tbl_Customers[Customer_ID], tbl_Customers[Cohort_Month])</f>
        <v>44742</v>
      </c>
      <c r="L1004" s="1" t="str">
        <f ca="1">_xlfn.XLOOKUP(tbl_Invoices[[#This Row],[Customer_ID]], tbl_Customers[Customer_ID], tbl_Customers[Age_Group])</f>
        <v>45–54</v>
      </c>
      <c r="M1004" s="1" t="str">
        <f>_xlfn.XLOOKUP(tbl_Invoices[[#This Row],[Customer_ID]], tbl_Customers[Customer_ID], tbl_Customers[Region])</f>
        <v>International</v>
      </c>
      <c r="N1004" s="1" t="str" cm="1">
        <f t="array" ref="N1004">_xlfn.IFS(
   _xlfn.SINGLE(tbl_Invoices[Plan_ID])="P1","Basic",
   _xlfn.SINGLE(tbl_Invoices[Plan_ID])="P2","Standard",
   _xlfn.SINGLE(tbl_Invoices[Plan_ID])="P3","Premium"
)</f>
        <v>Basic</v>
      </c>
      <c r="O1004" s="2">
        <f>IF(tbl_Invoices[[#This Row],[Revenue_Type]]="Churned",0,1)</f>
        <v>1</v>
      </c>
    </row>
    <row r="1005" spans="1:15" x14ac:dyDescent="0.25">
      <c r="A1005" t="s">
        <v>4705</v>
      </c>
      <c r="B1005" t="s">
        <v>382</v>
      </c>
      <c r="C1005" t="s">
        <v>3794</v>
      </c>
      <c r="D1005" s="1">
        <v>44342</v>
      </c>
      <c r="E1005">
        <v>55</v>
      </c>
      <c r="F1005" t="b">
        <v>1</v>
      </c>
      <c r="G1005" t="s">
        <v>4545</v>
      </c>
      <c r="H1005" t="s">
        <v>2031</v>
      </c>
      <c r="I1005" s="1">
        <f>DATE(YEAR(tbl_Invoices[[#This Row],[Invoice_Date]]), MONTH(tbl_Invoices[[#This Row],[Invoice_Date]]), DAY(tbl_Invoices[[#This Row],[Invoice_Date]]))</f>
        <v>44342</v>
      </c>
      <c r="J1005">
        <f>YEAR(tbl_Invoices[[#This Row],[Invoice_Date]])</f>
        <v>2021</v>
      </c>
      <c r="K1005" s="1">
        <f>_xlfn.XLOOKUP(tbl_Invoices[[#This Row],[Customer_ID]], tbl_Customers[Customer_ID], tbl_Customers[Cohort_Month])</f>
        <v>44377</v>
      </c>
      <c r="L1005" s="1" t="str">
        <f ca="1">_xlfn.XLOOKUP(tbl_Invoices[[#This Row],[Customer_ID]], tbl_Customers[Customer_ID], tbl_Customers[Age_Group])</f>
        <v>18–24</v>
      </c>
      <c r="M1005" s="1" t="str">
        <f>_xlfn.XLOOKUP(tbl_Invoices[[#This Row],[Customer_ID]], tbl_Customers[Customer_ID], tbl_Customers[Region])</f>
        <v>West</v>
      </c>
      <c r="N1005" s="1" t="str" cm="1">
        <f t="array" ref="N1005">_xlfn.IFS(
   _xlfn.SINGLE(tbl_Invoices[Plan_ID])="P1","Basic",
   _xlfn.SINGLE(tbl_Invoices[Plan_ID])="P2","Standard",
   _xlfn.SINGLE(tbl_Invoices[Plan_ID])="P3","Premium"
)</f>
        <v>Premium</v>
      </c>
      <c r="O1005" s="2">
        <f>IF(tbl_Invoices[[#This Row],[Revenue_Type]]="Churned",0,1)</f>
        <v>0</v>
      </c>
    </row>
    <row r="1006" spans="1:15" x14ac:dyDescent="0.25">
      <c r="A1006" t="s">
        <v>10142</v>
      </c>
      <c r="B1006" t="s">
        <v>616</v>
      </c>
      <c r="C1006" t="s">
        <v>2909</v>
      </c>
      <c r="D1006" s="1">
        <v>44342</v>
      </c>
      <c r="E1006">
        <v>12</v>
      </c>
      <c r="F1006" t="b">
        <v>1</v>
      </c>
      <c r="G1006" t="s">
        <v>4547</v>
      </c>
      <c r="H1006" t="s">
        <v>2027</v>
      </c>
      <c r="I1006" s="1">
        <f>DATE(YEAR(tbl_Invoices[[#This Row],[Invoice_Date]]), MONTH(tbl_Invoices[[#This Row],[Invoice_Date]]), DAY(tbl_Invoices[[#This Row],[Invoice_Date]]))</f>
        <v>44342</v>
      </c>
      <c r="J1006">
        <f>YEAR(tbl_Invoices[[#This Row],[Invoice_Date]])</f>
        <v>2021</v>
      </c>
      <c r="K1006" s="1">
        <f>_xlfn.XLOOKUP(tbl_Invoices[[#This Row],[Customer_ID]], tbl_Customers[Customer_ID], tbl_Customers[Cohort_Month])</f>
        <v>45107</v>
      </c>
      <c r="L1006" s="1" t="str">
        <f ca="1">_xlfn.XLOOKUP(tbl_Invoices[[#This Row],[Customer_ID]], tbl_Customers[Customer_ID], tbl_Customers[Age_Group])</f>
        <v>45–54</v>
      </c>
      <c r="M1006" s="1" t="str">
        <f>_xlfn.XLOOKUP(tbl_Invoices[[#This Row],[Customer_ID]], tbl_Customers[Customer_ID], tbl_Customers[Region])</f>
        <v>East</v>
      </c>
      <c r="N1006" s="1" t="str" cm="1">
        <f t="array" ref="N1006">_xlfn.IFS(
   _xlfn.SINGLE(tbl_Invoices[Plan_ID])="P1","Basic",
   _xlfn.SINGLE(tbl_Invoices[Plan_ID])="P2","Standard",
   _xlfn.SINGLE(tbl_Invoices[Plan_ID])="P3","Premium"
)</f>
        <v>Basic</v>
      </c>
      <c r="O1006" s="2">
        <f>IF(tbl_Invoices[[#This Row],[Revenue_Type]]="Churned",0,1)</f>
        <v>1</v>
      </c>
    </row>
    <row r="1007" spans="1:15" x14ac:dyDescent="0.25">
      <c r="A1007" t="s">
        <v>5719</v>
      </c>
      <c r="B1007" t="s">
        <v>664</v>
      </c>
      <c r="C1007" t="s">
        <v>3170</v>
      </c>
      <c r="D1007" s="1">
        <v>44342</v>
      </c>
      <c r="E1007">
        <v>55</v>
      </c>
      <c r="F1007" t="b">
        <v>1</v>
      </c>
      <c r="G1007" t="s">
        <v>4538</v>
      </c>
      <c r="H1007" t="s">
        <v>2031</v>
      </c>
      <c r="I1007" s="1">
        <f>DATE(YEAR(tbl_Invoices[[#This Row],[Invoice_Date]]), MONTH(tbl_Invoices[[#This Row],[Invoice_Date]]), DAY(tbl_Invoices[[#This Row],[Invoice_Date]]))</f>
        <v>44342</v>
      </c>
      <c r="J1007">
        <f>YEAR(tbl_Invoices[[#This Row],[Invoice_Date]])</f>
        <v>2021</v>
      </c>
      <c r="K1007" s="1">
        <f>_xlfn.XLOOKUP(tbl_Invoices[[#This Row],[Customer_ID]], tbl_Customers[Customer_ID], tbl_Customers[Cohort_Month])</f>
        <v>44742</v>
      </c>
      <c r="L1007" s="1" t="str">
        <f ca="1">_xlfn.XLOOKUP(tbl_Invoices[[#This Row],[Customer_ID]], tbl_Customers[Customer_ID], tbl_Customers[Age_Group])</f>
        <v>55+</v>
      </c>
      <c r="M1007" s="1" t="str">
        <f>_xlfn.XLOOKUP(tbl_Invoices[[#This Row],[Customer_ID]], tbl_Customers[Customer_ID], tbl_Customers[Region])</f>
        <v>Midwest</v>
      </c>
      <c r="N1007" s="1" t="str" cm="1">
        <f t="array" ref="N1007">_xlfn.IFS(
   _xlfn.SINGLE(tbl_Invoices[Plan_ID])="P1","Basic",
   _xlfn.SINGLE(tbl_Invoices[Plan_ID])="P2","Standard",
   _xlfn.SINGLE(tbl_Invoices[Plan_ID])="P3","Premium"
)</f>
        <v>Premium</v>
      </c>
      <c r="O1007" s="2">
        <f>IF(tbl_Invoices[[#This Row],[Revenue_Type]]="Churned",0,1)</f>
        <v>1</v>
      </c>
    </row>
    <row r="1008" spans="1:15" x14ac:dyDescent="0.25">
      <c r="A1008" t="s">
        <v>10060</v>
      </c>
      <c r="B1008" t="s">
        <v>707</v>
      </c>
      <c r="C1008" t="s">
        <v>2727</v>
      </c>
      <c r="D1008" s="1">
        <v>44342</v>
      </c>
      <c r="E1008">
        <v>12</v>
      </c>
      <c r="F1008" t="b">
        <v>1</v>
      </c>
      <c r="G1008" t="s">
        <v>4545</v>
      </c>
      <c r="H1008" t="s">
        <v>2027</v>
      </c>
      <c r="I1008" s="1">
        <f>DATE(YEAR(tbl_Invoices[[#This Row],[Invoice_Date]]), MONTH(tbl_Invoices[[#This Row],[Invoice_Date]]), DAY(tbl_Invoices[[#This Row],[Invoice_Date]]))</f>
        <v>44342</v>
      </c>
      <c r="J1008">
        <f>YEAR(tbl_Invoices[[#This Row],[Invoice_Date]])</f>
        <v>2021</v>
      </c>
      <c r="K1008" s="1">
        <f>_xlfn.XLOOKUP(tbl_Invoices[[#This Row],[Customer_ID]], tbl_Customers[Customer_ID], tbl_Customers[Cohort_Month])</f>
        <v>45077</v>
      </c>
      <c r="L1008" s="1" t="str">
        <f ca="1">_xlfn.XLOOKUP(tbl_Invoices[[#This Row],[Customer_ID]], tbl_Customers[Customer_ID], tbl_Customers[Age_Group])</f>
        <v>18–24</v>
      </c>
      <c r="M1008" s="1" t="str">
        <f>_xlfn.XLOOKUP(tbl_Invoices[[#This Row],[Customer_ID]], tbl_Customers[Customer_ID], tbl_Customers[Region])</f>
        <v>West</v>
      </c>
      <c r="N1008" s="1" t="str" cm="1">
        <f t="array" ref="N1008">_xlfn.IFS(
   _xlfn.SINGLE(tbl_Invoices[Plan_ID])="P1","Basic",
   _xlfn.SINGLE(tbl_Invoices[Plan_ID])="P2","Standard",
   _xlfn.SINGLE(tbl_Invoices[Plan_ID])="P3","Premium"
)</f>
        <v>Basic</v>
      </c>
      <c r="O1008" s="2">
        <f>IF(tbl_Invoices[[#This Row],[Revenue_Type]]="Churned",0,1)</f>
        <v>0</v>
      </c>
    </row>
    <row r="1009" spans="1:15" x14ac:dyDescent="0.25">
      <c r="A1009" t="s">
        <v>9528</v>
      </c>
      <c r="B1009" t="s">
        <v>917</v>
      </c>
      <c r="C1009" t="s">
        <v>4190</v>
      </c>
      <c r="D1009" s="1">
        <v>44342</v>
      </c>
      <c r="E1009">
        <v>25</v>
      </c>
      <c r="F1009" t="b">
        <v>1</v>
      </c>
      <c r="G1009" t="s">
        <v>4545</v>
      </c>
      <c r="H1009" t="s">
        <v>2034</v>
      </c>
      <c r="I1009" s="1">
        <f>DATE(YEAR(tbl_Invoices[[#This Row],[Invoice_Date]]), MONTH(tbl_Invoices[[#This Row],[Invoice_Date]]), DAY(tbl_Invoices[[#This Row],[Invoice_Date]]))</f>
        <v>44342</v>
      </c>
      <c r="J1009">
        <f>YEAR(tbl_Invoices[[#This Row],[Invoice_Date]])</f>
        <v>2021</v>
      </c>
      <c r="K1009" s="1">
        <f>_xlfn.XLOOKUP(tbl_Invoices[[#This Row],[Customer_ID]], tbl_Customers[Customer_ID], tbl_Customers[Cohort_Month])</f>
        <v>44561</v>
      </c>
      <c r="L1009" s="1" t="str">
        <f ca="1">_xlfn.XLOOKUP(tbl_Invoices[[#This Row],[Customer_ID]], tbl_Customers[Customer_ID], tbl_Customers[Age_Group])</f>
        <v>25–34</v>
      </c>
      <c r="M1009" s="1" t="str">
        <f>_xlfn.XLOOKUP(tbl_Invoices[[#This Row],[Customer_ID]], tbl_Customers[Customer_ID], tbl_Customers[Region])</f>
        <v>International</v>
      </c>
      <c r="N1009" s="1" t="str" cm="1">
        <f t="array" ref="N1009">_xlfn.IFS(
   _xlfn.SINGLE(tbl_Invoices[Plan_ID])="P1","Basic",
   _xlfn.SINGLE(tbl_Invoices[Plan_ID])="P2","Standard",
   _xlfn.SINGLE(tbl_Invoices[Plan_ID])="P3","Premium"
)</f>
        <v>Standard</v>
      </c>
      <c r="O1009" s="2">
        <f>IF(tbl_Invoices[[#This Row],[Revenue_Type]]="Churned",0,1)</f>
        <v>0</v>
      </c>
    </row>
    <row r="1010" spans="1:15" x14ac:dyDescent="0.25">
      <c r="A1010" t="s">
        <v>10445</v>
      </c>
      <c r="B1010" t="s">
        <v>1002</v>
      </c>
      <c r="C1010" t="s">
        <v>2812</v>
      </c>
      <c r="D1010" s="1">
        <v>44342</v>
      </c>
      <c r="E1010">
        <v>12</v>
      </c>
      <c r="F1010" t="b">
        <v>1</v>
      </c>
      <c r="G1010" t="s">
        <v>4545</v>
      </c>
      <c r="H1010" t="s">
        <v>2027</v>
      </c>
      <c r="I1010" s="1">
        <f>DATE(YEAR(tbl_Invoices[[#This Row],[Invoice_Date]]), MONTH(tbl_Invoices[[#This Row],[Invoice_Date]]), DAY(tbl_Invoices[[#This Row],[Invoice_Date]]))</f>
        <v>44342</v>
      </c>
      <c r="J1010">
        <f>YEAR(tbl_Invoices[[#This Row],[Invoice_Date]])</f>
        <v>2021</v>
      </c>
      <c r="K1010" s="1">
        <f>_xlfn.XLOOKUP(tbl_Invoices[[#This Row],[Customer_ID]], tbl_Customers[Customer_ID], tbl_Customers[Cohort_Month])</f>
        <v>44895</v>
      </c>
      <c r="L1010" s="1" t="str">
        <f ca="1">_xlfn.XLOOKUP(tbl_Invoices[[#This Row],[Customer_ID]], tbl_Customers[Customer_ID], tbl_Customers[Age_Group])</f>
        <v>35–44</v>
      </c>
      <c r="M1010" s="1" t="str">
        <f>_xlfn.XLOOKUP(tbl_Invoices[[#This Row],[Customer_ID]], tbl_Customers[Customer_ID], tbl_Customers[Region])</f>
        <v>East</v>
      </c>
      <c r="N1010" s="1" t="str" cm="1">
        <f t="array" ref="N1010">_xlfn.IFS(
   _xlfn.SINGLE(tbl_Invoices[Plan_ID])="P1","Basic",
   _xlfn.SINGLE(tbl_Invoices[Plan_ID])="P2","Standard",
   _xlfn.SINGLE(tbl_Invoices[Plan_ID])="P3","Premium"
)</f>
        <v>Basic</v>
      </c>
      <c r="O1010" s="2">
        <f>IF(tbl_Invoices[[#This Row],[Revenue_Type]]="Churned",0,1)</f>
        <v>0</v>
      </c>
    </row>
    <row r="1011" spans="1:15" x14ac:dyDescent="0.25">
      <c r="A1011" t="s">
        <v>9197</v>
      </c>
      <c r="B1011" t="s">
        <v>1010</v>
      </c>
      <c r="C1011" t="s">
        <v>3339</v>
      </c>
      <c r="D1011" s="1">
        <v>44342</v>
      </c>
      <c r="E1011">
        <v>12</v>
      </c>
      <c r="F1011" t="b">
        <v>1</v>
      </c>
      <c r="G1011" t="s">
        <v>4545</v>
      </c>
      <c r="H1011" t="s">
        <v>2027</v>
      </c>
      <c r="I1011" s="1">
        <f>DATE(YEAR(tbl_Invoices[[#This Row],[Invoice_Date]]), MONTH(tbl_Invoices[[#This Row],[Invoice_Date]]), DAY(tbl_Invoices[[#This Row],[Invoice_Date]]))</f>
        <v>44342</v>
      </c>
      <c r="J1011">
        <f>YEAR(tbl_Invoices[[#This Row],[Invoice_Date]])</f>
        <v>2021</v>
      </c>
      <c r="K1011" s="1">
        <f>_xlfn.XLOOKUP(tbl_Invoices[[#This Row],[Customer_ID]], tbl_Customers[Customer_ID], tbl_Customers[Cohort_Month])</f>
        <v>44651</v>
      </c>
      <c r="L1011" s="1" t="str">
        <f ca="1">_xlfn.XLOOKUP(tbl_Invoices[[#This Row],[Customer_ID]], tbl_Customers[Customer_ID], tbl_Customers[Age_Group])</f>
        <v>25–34</v>
      </c>
      <c r="M1011" s="1" t="str">
        <f>_xlfn.XLOOKUP(tbl_Invoices[[#This Row],[Customer_ID]], tbl_Customers[Customer_ID], tbl_Customers[Region])</f>
        <v>West</v>
      </c>
      <c r="N1011" s="1" t="str" cm="1">
        <f t="array" ref="N1011">_xlfn.IFS(
   _xlfn.SINGLE(tbl_Invoices[Plan_ID])="P1","Basic",
   _xlfn.SINGLE(tbl_Invoices[Plan_ID])="P2","Standard",
   _xlfn.SINGLE(tbl_Invoices[Plan_ID])="P3","Premium"
)</f>
        <v>Basic</v>
      </c>
      <c r="O1011" s="2">
        <f>IF(tbl_Invoices[[#This Row],[Revenue_Type]]="Churned",0,1)</f>
        <v>0</v>
      </c>
    </row>
    <row r="1012" spans="1:15" x14ac:dyDescent="0.25">
      <c r="A1012" t="s">
        <v>5773</v>
      </c>
      <c r="B1012" t="s">
        <v>1011</v>
      </c>
      <c r="C1012" t="s">
        <v>2190</v>
      </c>
      <c r="D1012" s="1">
        <v>44342</v>
      </c>
      <c r="E1012">
        <v>55</v>
      </c>
      <c r="F1012" t="b">
        <v>1</v>
      </c>
      <c r="G1012" t="s">
        <v>4547</v>
      </c>
      <c r="H1012" t="s">
        <v>2031</v>
      </c>
      <c r="I1012" s="1">
        <f>DATE(YEAR(tbl_Invoices[[#This Row],[Invoice_Date]]), MONTH(tbl_Invoices[[#This Row],[Invoice_Date]]), DAY(tbl_Invoices[[#This Row],[Invoice_Date]]))</f>
        <v>44342</v>
      </c>
      <c r="J1012">
        <f>YEAR(tbl_Invoices[[#This Row],[Invoice_Date]])</f>
        <v>2021</v>
      </c>
      <c r="K1012" s="1">
        <f>_xlfn.XLOOKUP(tbl_Invoices[[#This Row],[Customer_ID]], tbl_Customers[Customer_ID], tbl_Customers[Cohort_Month])</f>
        <v>45046</v>
      </c>
      <c r="L1012" s="1" t="str">
        <f ca="1">_xlfn.XLOOKUP(tbl_Invoices[[#This Row],[Customer_ID]], tbl_Customers[Customer_ID], tbl_Customers[Age_Group])</f>
        <v>55+</v>
      </c>
      <c r="M1012" s="1" t="str">
        <f>_xlfn.XLOOKUP(tbl_Invoices[[#This Row],[Customer_ID]], tbl_Customers[Customer_ID], tbl_Customers[Region])</f>
        <v>South</v>
      </c>
      <c r="N1012" s="1" t="str" cm="1">
        <f t="array" ref="N1012">_xlfn.IFS(
   _xlfn.SINGLE(tbl_Invoices[Plan_ID])="P1","Basic",
   _xlfn.SINGLE(tbl_Invoices[Plan_ID])="P2","Standard",
   _xlfn.SINGLE(tbl_Invoices[Plan_ID])="P3","Premium"
)</f>
        <v>Premium</v>
      </c>
      <c r="O1012" s="2">
        <f>IF(tbl_Invoices[[#This Row],[Revenue_Type]]="Churned",0,1)</f>
        <v>1</v>
      </c>
    </row>
    <row r="1013" spans="1:15" x14ac:dyDescent="0.25">
      <c r="A1013" t="s">
        <v>8636</v>
      </c>
      <c r="B1013" t="s">
        <v>1550</v>
      </c>
      <c r="C1013" t="s">
        <v>2551</v>
      </c>
      <c r="D1013" s="1">
        <v>44342</v>
      </c>
      <c r="E1013">
        <v>25</v>
      </c>
      <c r="F1013" t="b">
        <v>1</v>
      </c>
      <c r="G1013" t="s">
        <v>4547</v>
      </c>
      <c r="H1013" t="s">
        <v>2034</v>
      </c>
      <c r="I1013" s="1">
        <f>DATE(YEAR(tbl_Invoices[[#This Row],[Invoice_Date]]), MONTH(tbl_Invoices[[#This Row],[Invoice_Date]]), DAY(tbl_Invoices[[#This Row],[Invoice_Date]]))</f>
        <v>44342</v>
      </c>
      <c r="J1013">
        <f>YEAR(tbl_Invoices[[#This Row],[Invoice_Date]])</f>
        <v>2021</v>
      </c>
      <c r="K1013" s="1">
        <f>_xlfn.XLOOKUP(tbl_Invoices[[#This Row],[Customer_ID]], tbl_Customers[Customer_ID], tbl_Customers[Cohort_Month])</f>
        <v>44592</v>
      </c>
      <c r="L1013" s="1" t="str">
        <f ca="1">_xlfn.XLOOKUP(tbl_Invoices[[#This Row],[Customer_ID]], tbl_Customers[Customer_ID], tbl_Customers[Age_Group])</f>
        <v>55+</v>
      </c>
      <c r="M1013" s="1" t="str">
        <f>_xlfn.XLOOKUP(tbl_Invoices[[#This Row],[Customer_ID]], tbl_Customers[Customer_ID], tbl_Customers[Region])</f>
        <v>East</v>
      </c>
      <c r="N1013" s="1" t="str" cm="1">
        <f t="array" ref="N1013">_xlfn.IFS(
   _xlfn.SINGLE(tbl_Invoices[Plan_ID])="P1","Basic",
   _xlfn.SINGLE(tbl_Invoices[Plan_ID])="P2","Standard",
   _xlfn.SINGLE(tbl_Invoices[Plan_ID])="P3","Premium"
)</f>
        <v>Standard</v>
      </c>
      <c r="O1013" s="2">
        <f>IF(tbl_Invoices[[#This Row],[Revenue_Type]]="Churned",0,1)</f>
        <v>1</v>
      </c>
    </row>
    <row r="1014" spans="1:15" x14ac:dyDescent="0.25">
      <c r="A1014" t="s">
        <v>5563</v>
      </c>
      <c r="B1014" t="s">
        <v>1901</v>
      </c>
      <c r="C1014" t="s">
        <v>3572</v>
      </c>
      <c r="D1014" s="1">
        <v>44342</v>
      </c>
      <c r="E1014">
        <v>55</v>
      </c>
      <c r="F1014" t="b">
        <v>1</v>
      </c>
      <c r="G1014" t="s">
        <v>4547</v>
      </c>
      <c r="H1014" t="s">
        <v>2031</v>
      </c>
      <c r="I1014" s="1">
        <f>DATE(YEAR(tbl_Invoices[[#This Row],[Invoice_Date]]), MONTH(tbl_Invoices[[#This Row],[Invoice_Date]]), DAY(tbl_Invoices[[#This Row],[Invoice_Date]]))</f>
        <v>44342</v>
      </c>
      <c r="J1014">
        <f>YEAR(tbl_Invoices[[#This Row],[Invoice_Date]])</f>
        <v>2021</v>
      </c>
      <c r="K1014" s="1">
        <f>_xlfn.XLOOKUP(tbl_Invoices[[#This Row],[Customer_ID]], tbl_Customers[Customer_ID], tbl_Customers[Cohort_Month])</f>
        <v>44742</v>
      </c>
      <c r="L1014" s="1" t="str">
        <f ca="1">_xlfn.XLOOKUP(tbl_Invoices[[#This Row],[Customer_ID]], tbl_Customers[Customer_ID], tbl_Customers[Age_Group])</f>
        <v>25–34</v>
      </c>
      <c r="M1014" s="1" t="str">
        <f>_xlfn.XLOOKUP(tbl_Invoices[[#This Row],[Customer_ID]], tbl_Customers[Customer_ID], tbl_Customers[Region])</f>
        <v>Midwest</v>
      </c>
      <c r="N1014" s="1" t="str" cm="1">
        <f t="array" ref="N1014">_xlfn.IFS(
   _xlfn.SINGLE(tbl_Invoices[Plan_ID])="P1","Basic",
   _xlfn.SINGLE(tbl_Invoices[Plan_ID])="P2","Standard",
   _xlfn.SINGLE(tbl_Invoices[Plan_ID])="P3","Premium"
)</f>
        <v>Premium</v>
      </c>
      <c r="O1014" s="2">
        <f>IF(tbl_Invoices[[#This Row],[Revenue_Type]]="Churned",0,1)</f>
        <v>1</v>
      </c>
    </row>
    <row r="1015" spans="1:15" x14ac:dyDescent="0.25">
      <c r="A1015" t="s">
        <v>7377</v>
      </c>
      <c r="B1015" t="s">
        <v>75</v>
      </c>
      <c r="C1015" t="s">
        <v>2945</v>
      </c>
      <c r="D1015" s="1">
        <v>44343</v>
      </c>
      <c r="E1015">
        <v>55</v>
      </c>
      <c r="F1015" t="b">
        <v>1</v>
      </c>
      <c r="G1015" t="s">
        <v>4538</v>
      </c>
      <c r="H1015" t="s">
        <v>2031</v>
      </c>
      <c r="I1015" s="1">
        <f>DATE(YEAR(tbl_Invoices[[#This Row],[Invoice_Date]]), MONTH(tbl_Invoices[[#This Row],[Invoice_Date]]), DAY(tbl_Invoices[[#This Row],[Invoice_Date]]))</f>
        <v>44343</v>
      </c>
      <c r="J1015">
        <f>YEAR(tbl_Invoices[[#This Row],[Invoice_Date]])</f>
        <v>2021</v>
      </c>
      <c r="K1015" s="1">
        <f>_xlfn.XLOOKUP(tbl_Invoices[[#This Row],[Customer_ID]], tbl_Customers[Customer_ID], tbl_Customers[Cohort_Month])</f>
        <v>44834</v>
      </c>
      <c r="L1015" s="1" t="str">
        <f ca="1">_xlfn.XLOOKUP(tbl_Invoices[[#This Row],[Customer_ID]], tbl_Customers[Customer_ID], tbl_Customers[Age_Group])</f>
        <v>25–34</v>
      </c>
      <c r="M1015" s="1" t="str">
        <f>_xlfn.XLOOKUP(tbl_Invoices[[#This Row],[Customer_ID]], tbl_Customers[Customer_ID], tbl_Customers[Region])</f>
        <v>West</v>
      </c>
      <c r="N1015" s="1" t="str" cm="1">
        <f t="array" ref="N1015">_xlfn.IFS(
   _xlfn.SINGLE(tbl_Invoices[Plan_ID])="P1","Basic",
   _xlfn.SINGLE(tbl_Invoices[Plan_ID])="P2","Standard",
   _xlfn.SINGLE(tbl_Invoices[Plan_ID])="P3","Premium"
)</f>
        <v>Premium</v>
      </c>
      <c r="O1015" s="2">
        <f>IF(tbl_Invoices[[#This Row],[Revenue_Type]]="Churned",0,1)</f>
        <v>1</v>
      </c>
    </row>
    <row r="1016" spans="1:15" x14ac:dyDescent="0.25">
      <c r="A1016" t="s">
        <v>5562</v>
      </c>
      <c r="B1016" t="s">
        <v>78</v>
      </c>
      <c r="C1016" t="s">
        <v>4188</v>
      </c>
      <c r="D1016" s="1">
        <v>44343</v>
      </c>
      <c r="E1016">
        <v>55</v>
      </c>
      <c r="F1016" t="b">
        <v>1</v>
      </c>
      <c r="G1016" t="s">
        <v>4549</v>
      </c>
      <c r="H1016" t="s">
        <v>2031</v>
      </c>
      <c r="I1016" s="1">
        <f>DATE(YEAR(tbl_Invoices[[#This Row],[Invoice_Date]]), MONTH(tbl_Invoices[[#This Row],[Invoice_Date]]), DAY(tbl_Invoices[[#This Row],[Invoice_Date]]))</f>
        <v>44343</v>
      </c>
      <c r="J1016">
        <f>YEAR(tbl_Invoices[[#This Row],[Invoice_Date]])</f>
        <v>2021</v>
      </c>
      <c r="K1016" s="1">
        <f>_xlfn.XLOOKUP(tbl_Invoices[[#This Row],[Customer_ID]], tbl_Customers[Customer_ID], tbl_Customers[Cohort_Month])</f>
        <v>44255</v>
      </c>
      <c r="L1016" s="1" t="str">
        <f ca="1">_xlfn.XLOOKUP(tbl_Invoices[[#This Row],[Customer_ID]], tbl_Customers[Customer_ID], tbl_Customers[Age_Group])</f>
        <v>25–34</v>
      </c>
      <c r="M1016" s="1" t="str">
        <f>_xlfn.XLOOKUP(tbl_Invoices[[#This Row],[Customer_ID]], tbl_Customers[Customer_ID], tbl_Customers[Region])</f>
        <v>East</v>
      </c>
      <c r="N1016" s="1" t="str" cm="1">
        <f t="array" ref="N1016">_xlfn.IFS(
   _xlfn.SINGLE(tbl_Invoices[Plan_ID])="P1","Basic",
   _xlfn.SINGLE(tbl_Invoices[Plan_ID])="P2","Standard",
   _xlfn.SINGLE(tbl_Invoices[Plan_ID])="P3","Premium"
)</f>
        <v>Premium</v>
      </c>
      <c r="O1016" s="2">
        <f>IF(tbl_Invoices[[#This Row],[Revenue_Type]]="Churned",0,1)</f>
        <v>1</v>
      </c>
    </row>
    <row r="1017" spans="1:15" x14ac:dyDescent="0.25">
      <c r="A1017" t="s">
        <v>6636</v>
      </c>
      <c r="B1017" t="s">
        <v>317</v>
      </c>
      <c r="C1017" t="s">
        <v>3167</v>
      </c>
      <c r="D1017" s="1">
        <v>44343</v>
      </c>
      <c r="E1017">
        <v>25</v>
      </c>
      <c r="F1017" t="b">
        <v>1</v>
      </c>
      <c r="G1017" t="s">
        <v>4538</v>
      </c>
      <c r="H1017" t="s">
        <v>2034</v>
      </c>
      <c r="I1017" s="1">
        <f>DATE(YEAR(tbl_Invoices[[#This Row],[Invoice_Date]]), MONTH(tbl_Invoices[[#This Row],[Invoice_Date]]), DAY(tbl_Invoices[[#This Row],[Invoice_Date]]))</f>
        <v>44343</v>
      </c>
      <c r="J1017">
        <f>YEAR(tbl_Invoices[[#This Row],[Invoice_Date]])</f>
        <v>2021</v>
      </c>
      <c r="K1017" s="1">
        <f>_xlfn.XLOOKUP(tbl_Invoices[[#This Row],[Customer_ID]], tbl_Customers[Customer_ID], tbl_Customers[Cohort_Month])</f>
        <v>44895</v>
      </c>
      <c r="L1017" s="1" t="str">
        <f ca="1">_xlfn.XLOOKUP(tbl_Invoices[[#This Row],[Customer_ID]], tbl_Customers[Customer_ID], tbl_Customers[Age_Group])</f>
        <v>35–44</v>
      </c>
      <c r="M1017" s="1" t="str">
        <f>_xlfn.XLOOKUP(tbl_Invoices[[#This Row],[Customer_ID]], tbl_Customers[Customer_ID], tbl_Customers[Region])</f>
        <v>East</v>
      </c>
      <c r="N1017" s="1" t="str" cm="1">
        <f t="array" ref="N1017">_xlfn.IFS(
   _xlfn.SINGLE(tbl_Invoices[Plan_ID])="P1","Basic",
   _xlfn.SINGLE(tbl_Invoices[Plan_ID])="P2","Standard",
   _xlfn.SINGLE(tbl_Invoices[Plan_ID])="P3","Premium"
)</f>
        <v>Standard</v>
      </c>
      <c r="O1017" s="2">
        <f>IF(tbl_Invoices[[#This Row],[Revenue_Type]]="Churned",0,1)</f>
        <v>1</v>
      </c>
    </row>
    <row r="1018" spans="1:15" x14ac:dyDescent="0.25">
      <c r="A1018" t="s">
        <v>9044</v>
      </c>
      <c r="B1018" t="s">
        <v>806</v>
      </c>
      <c r="C1018" t="s">
        <v>2636</v>
      </c>
      <c r="D1018" s="1">
        <v>44343</v>
      </c>
      <c r="E1018">
        <v>55</v>
      </c>
      <c r="F1018" t="b">
        <v>1</v>
      </c>
      <c r="G1018" t="s">
        <v>4549</v>
      </c>
      <c r="H1018" t="s">
        <v>2031</v>
      </c>
      <c r="I1018" s="1">
        <f>DATE(YEAR(tbl_Invoices[[#This Row],[Invoice_Date]]), MONTH(tbl_Invoices[[#This Row],[Invoice_Date]]), DAY(tbl_Invoices[[#This Row],[Invoice_Date]]))</f>
        <v>44343</v>
      </c>
      <c r="J1018">
        <f>YEAR(tbl_Invoices[[#This Row],[Invoice_Date]])</f>
        <v>2021</v>
      </c>
      <c r="K1018" s="1">
        <f>_xlfn.XLOOKUP(tbl_Invoices[[#This Row],[Customer_ID]], tbl_Customers[Customer_ID], tbl_Customers[Cohort_Month])</f>
        <v>44377</v>
      </c>
      <c r="L1018" s="1" t="str">
        <f ca="1">_xlfn.XLOOKUP(tbl_Invoices[[#This Row],[Customer_ID]], tbl_Customers[Customer_ID], tbl_Customers[Age_Group])</f>
        <v>45–54</v>
      </c>
      <c r="M1018" s="1" t="str">
        <f>_xlfn.XLOOKUP(tbl_Invoices[[#This Row],[Customer_ID]], tbl_Customers[Customer_ID], tbl_Customers[Region])</f>
        <v>South</v>
      </c>
      <c r="N1018" s="1" t="str" cm="1">
        <f t="array" ref="N1018">_xlfn.IFS(
   _xlfn.SINGLE(tbl_Invoices[Plan_ID])="P1","Basic",
   _xlfn.SINGLE(tbl_Invoices[Plan_ID])="P2","Standard",
   _xlfn.SINGLE(tbl_Invoices[Plan_ID])="P3","Premium"
)</f>
        <v>Premium</v>
      </c>
      <c r="O1018" s="2">
        <f>IF(tbl_Invoices[[#This Row],[Revenue_Type]]="Churned",0,1)</f>
        <v>1</v>
      </c>
    </row>
    <row r="1019" spans="1:15" x14ac:dyDescent="0.25">
      <c r="A1019" t="s">
        <v>10247</v>
      </c>
      <c r="B1019" t="s">
        <v>832</v>
      </c>
      <c r="C1019" t="s">
        <v>4372</v>
      </c>
      <c r="D1019" s="1">
        <v>44343</v>
      </c>
      <c r="E1019">
        <v>55</v>
      </c>
      <c r="F1019" t="b">
        <v>1</v>
      </c>
      <c r="G1019" t="s">
        <v>4549</v>
      </c>
      <c r="H1019" t="s">
        <v>2031</v>
      </c>
      <c r="I1019" s="1">
        <f>DATE(YEAR(tbl_Invoices[[#This Row],[Invoice_Date]]), MONTH(tbl_Invoices[[#This Row],[Invoice_Date]]), DAY(tbl_Invoices[[#This Row],[Invoice_Date]]))</f>
        <v>44343</v>
      </c>
      <c r="J1019">
        <f>YEAR(tbl_Invoices[[#This Row],[Invoice_Date]])</f>
        <v>2021</v>
      </c>
      <c r="K1019" s="1">
        <f>_xlfn.XLOOKUP(tbl_Invoices[[#This Row],[Customer_ID]], tbl_Customers[Customer_ID], tbl_Customers[Cohort_Month])</f>
        <v>44773</v>
      </c>
      <c r="L1019" s="1" t="str">
        <f ca="1">_xlfn.XLOOKUP(tbl_Invoices[[#This Row],[Customer_ID]], tbl_Customers[Customer_ID], tbl_Customers[Age_Group])</f>
        <v>45–54</v>
      </c>
      <c r="M1019" s="1" t="str">
        <f>_xlfn.XLOOKUP(tbl_Invoices[[#This Row],[Customer_ID]], tbl_Customers[Customer_ID], tbl_Customers[Region])</f>
        <v>Midwest</v>
      </c>
      <c r="N1019" s="1" t="str" cm="1">
        <f t="array" ref="N1019">_xlfn.IFS(
   _xlfn.SINGLE(tbl_Invoices[Plan_ID])="P1","Basic",
   _xlfn.SINGLE(tbl_Invoices[Plan_ID])="P2","Standard",
   _xlfn.SINGLE(tbl_Invoices[Plan_ID])="P3","Premium"
)</f>
        <v>Premium</v>
      </c>
      <c r="O1019" s="2">
        <f>IF(tbl_Invoices[[#This Row],[Revenue_Type]]="Churned",0,1)</f>
        <v>1</v>
      </c>
    </row>
    <row r="1020" spans="1:15" x14ac:dyDescent="0.25">
      <c r="A1020" t="s">
        <v>7945</v>
      </c>
      <c r="B1020" t="s">
        <v>1253</v>
      </c>
      <c r="C1020" t="s">
        <v>3183</v>
      </c>
      <c r="D1020" s="1">
        <v>44343</v>
      </c>
      <c r="E1020">
        <v>55</v>
      </c>
      <c r="F1020" t="b">
        <v>1</v>
      </c>
      <c r="G1020" t="s">
        <v>4538</v>
      </c>
      <c r="H1020" t="s">
        <v>2031</v>
      </c>
      <c r="I1020" s="1">
        <f>DATE(YEAR(tbl_Invoices[[#This Row],[Invoice_Date]]), MONTH(tbl_Invoices[[#This Row],[Invoice_Date]]), DAY(tbl_Invoices[[#This Row],[Invoice_Date]]))</f>
        <v>44343</v>
      </c>
      <c r="J1020">
        <f>YEAR(tbl_Invoices[[#This Row],[Invoice_Date]])</f>
        <v>2021</v>
      </c>
      <c r="K1020" s="1">
        <f>_xlfn.XLOOKUP(tbl_Invoices[[#This Row],[Customer_ID]], tbl_Customers[Customer_ID], tbl_Customers[Cohort_Month])</f>
        <v>44316</v>
      </c>
      <c r="L1020" s="1" t="str">
        <f ca="1">_xlfn.XLOOKUP(tbl_Invoices[[#This Row],[Customer_ID]], tbl_Customers[Customer_ID], tbl_Customers[Age_Group])</f>
        <v>35–44</v>
      </c>
      <c r="M1020" s="1" t="str">
        <f>_xlfn.XLOOKUP(tbl_Invoices[[#This Row],[Customer_ID]], tbl_Customers[Customer_ID], tbl_Customers[Region])</f>
        <v>West</v>
      </c>
      <c r="N1020" s="1" t="str" cm="1">
        <f t="array" ref="N1020">_xlfn.IFS(
   _xlfn.SINGLE(tbl_Invoices[Plan_ID])="P1","Basic",
   _xlfn.SINGLE(tbl_Invoices[Plan_ID])="P2","Standard",
   _xlfn.SINGLE(tbl_Invoices[Plan_ID])="P3","Premium"
)</f>
        <v>Premium</v>
      </c>
      <c r="O1020" s="2">
        <f>IF(tbl_Invoices[[#This Row],[Revenue_Type]]="Churned",0,1)</f>
        <v>1</v>
      </c>
    </row>
    <row r="1021" spans="1:15" x14ac:dyDescent="0.25">
      <c r="A1021" t="s">
        <v>7839</v>
      </c>
      <c r="B1021" t="s">
        <v>1315</v>
      </c>
      <c r="C1021" t="s">
        <v>4080</v>
      </c>
      <c r="D1021" s="1">
        <v>44343</v>
      </c>
      <c r="E1021">
        <v>25</v>
      </c>
      <c r="F1021" t="b">
        <v>1</v>
      </c>
      <c r="G1021" t="s">
        <v>4545</v>
      </c>
      <c r="H1021" t="s">
        <v>2034</v>
      </c>
      <c r="I1021" s="1">
        <f>DATE(YEAR(tbl_Invoices[[#This Row],[Invoice_Date]]), MONTH(tbl_Invoices[[#This Row],[Invoice_Date]]), DAY(tbl_Invoices[[#This Row],[Invoice_Date]]))</f>
        <v>44343</v>
      </c>
      <c r="J1021">
        <f>YEAR(tbl_Invoices[[#This Row],[Invoice_Date]])</f>
        <v>2021</v>
      </c>
      <c r="K1021" s="1">
        <f>_xlfn.XLOOKUP(tbl_Invoices[[#This Row],[Customer_ID]], tbl_Customers[Customer_ID], tbl_Customers[Cohort_Month])</f>
        <v>44804</v>
      </c>
      <c r="L1021" s="1" t="str">
        <f ca="1">_xlfn.XLOOKUP(tbl_Invoices[[#This Row],[Customer_ID]], tbl_Customers[Customer_ID], tbl_Customers[Age_Group])</f>
        <v>25–34</v>
      </c>
      <c r="M1021" s="1" t="str">
        <f>_xlfn.XLOOKUP(tbl_Invoices[[#This Row],[Customer_ID]], tbl_Customers[Customer_ID], tbl_Customers[Region])</f>
        <v>East</v>
      </c>
      <c r="N1021" s="1" t="str" cm="1">
        <f t="array" ref="N1021">_xlfn.IFS(
   _xlfn.SINGLE(tbl_Invoices[Plan_ID])="P1","Basic",
   _xlfn.SINGLE(tbl_Invoices[Plan_ID])="P2","Standard",
   _xlfn.SINGLE(tbl_Invoices[Plan_ID])="P3","Premium"
)</f>
        <v>Standard</v>
      </c>
      <c r="O1021" s="2">
        <f>IF(tbl_Invoices[[#This Row],[Revenue_Type]]="Churned",0,1)</f>
        <v>0</v>
      </c>
    </row>
    <row r="1022" spans="1:15" x14ac:dyDescent="0.25">
      <c r="A1022" t="s">
        <v>8591</v>
      </c>
      <c r="B1022" t="s">
        <v>1339</v>
      </c>
      <c r="C1022" t="s">
        <v>3902</v>
      </c>
      <c r="D1022" s="1">
        <v>44343</v>
      </c>
      <c r="E1022">
        <v>25</v>
      </c>
      <c r="F1022" t="b">
        <v>1</v>
      </c>
      <c r="G1022" t="s">
        <v>4549</v>
      </c>
      <c r="H1022" t="s">
        <v>2034</v>
      </c>
      <c r="I1022" s="1">
        <f>DATE(YEAR(tbl_Invoices[[#This Row],[Invoice_Date]]), MONTH(tbl_Invoices[[#This Row],[Invoice_Date]]), DAY(tbl_Invoices[[#This Row],[Invoice_Date]]))</f>
        <v>44343</v>
      </c>
      <c r="J1022">
        <f>YEAR(tbl_Invoices[[#This Row],[Invoice_Date]])</f>
        <v>2021</v>
      </c>
      <c r="K1022" s="1">
        <f>_xlfn.XLOOKUP(tbl_Invoices[[#This Row],[Customer_ID]], tbl_Customers[Customer_ID], tbl_Customers[Cohort_Month])</f>
        <v>44773</v>
      </c>
      <c r="L1022" s="1" t="str">
        <f ca="1">_xlfn.XLOOKUP(tbl_Invoices[[#This Row],[Customer_ID]], tbl_Customers[Customer_ID], tbl_Customers[Age_Group])</f>
        <v>18–24</v>
      </c>
      <c r="M1022" s="1" t="str">
        <f>_xlfn.XLOOKUP(tbl_Invoices[[#This Row],[Customer_ID]], tbl_Customers[Customer_ID], tbl_Customers[Region])</f>
        <v>East</v>
      </c>
      <c r="N1022" s="1" t="str" cm="1">
        <f t="array" ref="N1022">_xlfn.IFS(
   _xlfn.SINGLE(tbl_Invoices[Plan_ID])="P1","Basic",
   _xlfn.SINGLE(tbl_Invoices[Plan_ID])="P2","Standard",
   _xlfn.SINGLE(tbl_Invoices[Plan_ID])="P3","Premium"
)</f>
        <v>Standard</v>
      </c>
      <c r="O1022" s="2">
        <f>IF(tbl_Invoices[[#This Row],[Revenue_Type]]="Churned",0,1)</f>
        <v>1</v>
      </c>
    </row>
    <row r="1023" spans="1:15" x14ac:dyDescent="0.25">
      <c r="A1023" t="s">
        <v>8559</v>
      </c>
      <c r="B1023" t="s">
        <v>1367</v>
      </c>
      <c r="C1023" t="s">
        <v>3403</v>
      </c>
      <c r="D1023" s="1">
        <v>44343</v>
      </c>
      <c r="E1023">
        <v>55</v>
      </c>
      <c r="F1023" t="b">
        <v>1</v>
      </c>
      <c r="G1023" t="s">
        <v>4538</v>
      </c>
      <c r="H1023" t="s">
        <v>2031</v>
      </c>
      <c r="I1023" s="1">
        <f>DATE(YEAR(tbl_Invoices[[#This Row],[Invoice_Date]]), MONTH(tbl_Invoices[[#This Row],[Invoice_Date]]), DAY(tbl_Invoices[[#This Row],[Invoice_Date]]))</f>
        <v>44343</v>
      </c>
      <c r="J1023">
        <f>YEAR(tbl_Invoices[[#This Row],[Invoice_Date]])</f>
        <v>2021</v>
      </c>
      <c r="K1023" s="1">
        <f>_xlfn.XLOOKUP(tbl_Invoices[[#This Row],[Customer_ID]], tbl_Customers[Customer_ID], tbl_Customers[Cohort_Month])</f>
        <v>44985</v>
      </c>
      <c r="L1023" s="1" t="str">
        <f ca="1">_xlfn.XLOOKUP(tbl_Invoices[[#This Row],[Customer_ID]], tbl_Customers[Customer_ID], tbl_Customers[Age_Group])</f>
        <v>45–54</v>
      </c>
      <c r="M1023" s="1" t="str">
        <f>_xlfn.XLOOKUP(tbl_Invoices[[#This Row],[Customer_ID]], tbl_Customers[Customer_ID], tbl_Customers[Region])</f>
        <v>South</v>
      </c>
      <c r="N1023" s="1" t="str" cm="1">
        <f t="array" ref="N1023">_xlfn.IFS(
   _xlfn.SINGLE(tbl_Invoices[Plan_ID])="P1","Basic",
   _xlfn.SINGLE(tbl_Invoices[Plan_ID])="P2","Standard",
   _xlfn.SINGLE(tbl_Invoices[Plan_ID])="P3","Premium"
)</f>
        <v>Premium</v>
      </c>
      <c r="O1023" s="2">
        <f>IF(tbl_Invoices[[#This Row],[Revenue_Type]]="Churned",0,1)</f>
        <v>1</v>
      </c>
    </row>
    <row r="1024" spans="1:15" x14ac:dyDescent="0.25">
      <c r="A1024" t="s">
        <v>8804</v>
      </c>
      <c r="B1024" t="s">
        <v>1463</v>
      </c>
      <c r="C1024" t="s">
        <v>4437</v>
      </c>
      <c r="D1024" s="1">
        <v>44343</v>
      </c>
      <c r="E1024">
        <v>55</v>
      </c>
      <c r="F1024" t="b">
        <v>1</v>
      </c>
      <c r="G1024" t="s">
        <v>4547</v>
      </c>
      <c r="H1024" t="s">
        <v>2031</v>
      </c>
      <c r="I1024" s="1">
        <f>DATE(YEAR(tbl_Invoices[[#This Row],[Invoice_Date]]), MONTH(tbl_Invoices[[#This Row],[Invoice_Date]]), DAY(tbl_Invoices[[#This Row],[Invoice_Date]]))</f>
        <v>44343</v>
      </c>
      <c r="J1024">
        <f>YEAR(tbl_Invoices[[#This Row],[Invoice_Date]])</f>
        <v>2021</v>
      </c>
      <c r="K1024" s="1">
        <f>_xlfn.XLOOKUP(tbl_Invoices[[#This Row],[Customer_ID]], tbl_Customers[Customer_ID], tbl_Customers[Cohort_Month])</f>
        <v>44620</v>
      </c>
      <c r="L1024" s="1" t="str">
        <f ca="1">_xlfn.XLOOKUP(tbl_Invoices[[#This Row],[Customer_ID]], tbl_Customers[Customer_ID], tbl_Customers[Age_Group])</f>
        <v>45–54</v>
      </c>
      <c r="M1024" s="1" t="str">
        <f>_xlfn.XLOOKUP(tbl_Invoices[[#This Row],[Customer_ID]], tbl_Customers[Customer_ID], tbl_Customers[Region])</f>
        <v>East</v>
      </c>
      <c r="N1024" s="1" t="str" cm="1">
        <f t="array" ref="N1024">_xlfn.IFS(
   _xlfn.SINGLE(tbl_Invoices[Plan_ID])="P1","Basic",
   _xlfn.SINGLE(tbl_Invoices[Plan_ID])="P2","Standard",
   _xlfn.SINGLE(tbl_Invoices[Plan_ID])="P3","Premium"
)</f>
        <v>Premium</v>
      </c>
      <c r="O1024" s="2">
        <f>IF(tbl_Invoices[[#This Row],[Revenue_Type]]="Churned",0,1)</f>
        <v>1</v>
      </c>
    </row>
    <row r="1025" spans="1:15" x14ac:dyDescent="0.25">
      <c r="A1025" t="s">
        <v>7197</v>
      </c>
      <c r="B1025" t="s">
        <v>1889</v>
      </c>
      <c r="C1025" t="s">
        <v>3271</v>
      </c>
      <c r="D1025" s="1">
        <v>44343</v>
      </c>
      <c r="E1025">
        <v>25</v>
      </c>
      <c r="F1025" t="b">
        <v>1</v>
      </c>
      <c r="G1025" t="s">
        <v>4538</v>
      </c>
      <c r="H1025" t="s">
        <v>2034</v>
      </c>
      <c r="I1025" s="1">
        <f>DATE(YEAR(tbl_Invoices[[#This Row],[Invoice_Date]]), MONTH(tbl_Invoices[[#This Row],[Invoice_Date]]), DAY(tbl_Invoices[[#This Row],[Invoice_Date]]))</f>
        <v>44343</v>
      </c>
      <c r="J1025">
        <f>YEAR(tbl_Invoices[[#This Row],[Invoice_Date]])</f>
        <v>2021</v>
      </c>
      <c r="K1025" s="1">
        <f>_xlfn.XLOOKUP(tbl_Invoices[[#This Row],[Customer_ID]], tbl_Customers[Customer_ID], tbl_Customers[Cohort_Month])</f>
        <v>44377</v>
      </c>
      <c r="L1025" s="1" t="str">
        <f ca="1">_xlfn.XLOOKUP(tbl_Invoices[[#This Row],[Customer_ID]], tbl_Customers[Customer_ID], tbl_Customers[Age_Group])</f>
        <v>45–54</v>
      </c>
      <c r="M1025" s="1" t="str">
        <f>_xlfn.XLOOKUP(tbl_Invoices[[#This Row],[Customer_ID]], tbl_Customers[Customer_ID], tbl_Customers[Region])</f>
        <v>Midwest</v>
      </c>
      <c r="N1025" s="1" t="str" cm="1">
        <f t="array" ref="N1025">_xlfn.IFS(
   _xlfn.SINGLE(tbl_Invoices[Plan_ID])="P1","Basic",
   _xlfn.SINGLE(tbl_Invoices[Plan_ID])="P2","Standard",
   _xlfn.SINGLE(tbl_Invoices[Plan_ID])="P3","Premium"
)</f>
        <v>Standard</v>
      </c>
      <c r="O1025" s="2">
        <f>IF(tbl_Invoices[[#This Row],[Revenue_Type]]="Churned",0,1)</f>
        <v>1</v>
      </c>
    </row>
    <row r="1026" spans="1:15" x14ac:dyDescent="0.25">
      <c r="A1026" t="s">
        <v>10383</v>
      </c>
      <c r="B1026" t="s">
        <v>326</v>
      </c>
      <c r="C1026" t="s">
        <v>2381</v>
      </c>
      <c r="D1026" s="1">
        <v>44344</v>
      </c>
      <c r="E1026">
        <v>25</v>
      </c>
      <c r="F1026" t="b">
        <v>1</v>
      </c>
      <c r="G1026" t="s">
        <v>4545</v>
      </c>
      <c r="H1026" t="s">
        <v>2034</v>
      </c>
      <c r="I1026" s="1">
        <f>DATE(YEAR(tbl_Invoices[[#This Row],[Invoice_Date]]), MONTH(tbl_Invoices[[#This Row],[Invoice_Date]]), DAY(tbl_Invoices[[#This Row],[Invoice_Date]]))</f>
        <v>44344</v>
      </c>
      <c r="J1026">
        <f>YEAR(tbl_Invoices[[#This Row],[Invoice_Date]])</f>
        <v>2021</v>
      </c>
      <c r="K1026" s="1">
        <f>_xlfn.XLOOKUP(tbl_Invoices[[#This Row],[Customer_ID]], tbl_Customers[Customer_ID], tbl_Customers[Cohort_Month])</f>
        <v>44469</v>
      </c>
      <c r="L1026" s="1" t="str">
        <f ca="1">_xlfn.XLOOKUP(tbl_Invoices[[#This Row],[Customer_ID]], tbl_Customers[Customer_ID], tbl_Customers[Age_Group])</f>
        <v>55+</v>
      </c>
      <c r="M1026" s="1" t="str">
        <f>_xlfn.XLOOKUP(tbl_Invoices[[#This Row],[Customer_ID]], tbl_Customers[Customer_ID], tbl_Customers[Region])</f>
        <v>South</v>
      </c>
      <c r="N1026" s="1" t="str" cm="1">
        <f t="array" ref="N1026">_xlfn.IFS(
   _xlfn.SINGLE(tbl_Invoices[Plan_ID])="P1","Basic",
   _xlfn.SINGLE(tbl_Invoices[Plan_ID])="P2","Standard",
   _xlfn.SINGLE(tbl_Invoices[Plan_ID])="P3","Premium"
)</f>
        <v>Standard</v>
      </c>
      <c r="O1026" s="2">
        <f>IF(tbl_Invoices[[#This Row],[Revenue_Type]]="Churned",0,1)</f>
        <v>0</v>
      </c>
    </row>
    <row r="1027" spans="1:15" x14ac:dyDescent="0.25">
      <c r="A1027" t="s">
        <v>8789</v>
      </c>
      <c r="B1027" t="s">
        <v>461</v>
      </c>
      <c r="C1027" t="s">
        <v>3824</v>
      </c>
      <c r="D1027" s="1">
        <v>44344</v>
      </c>
      <c r="E1027">
        <v>55</v>
      </c>
      <c r="F1027" t="b">
        <v>1</v>
      </c>
      <c r="G1027" t="s">
        <v>4538</v>
      </c>
      <c r="H1027" t="s">
        <v>2031</v>
      </c>
      <c r="I1027" s="1">
        <f>DATE(YEAR(tbl_Invoices[[#This Row],[Invoice_Date]]), MONTH(tbl_Invoices[[#This Row],[Invoice_Date]]), DAY(tbl_Invoices[[#This Row],[Invoice_Date]]))</f>
        <v>44344</v>
      </c>
      <c r="J1027">
        <f>YEAR(tbl_Invoices[[#This Row],[Invoice_Date]])</f>
        <v>2021</v>
      </c>
      <c r="K1027" s="1">
        <f>_xlfn.XLOOKUP(tbl_Invoices[[#This Row],[Customer_ID]], tbl_Customers[Customer_ID], tbl_Customers[Cohort_Month])</f>
        <v>44895</v>
      </c>
      <c r="L1027" s="1" t="str">
        <f ca="1">_xlfn.XLOOKUP(tbl_Invoices[[#This Row],[Customer_ID]], tbl_Customers[Customer_ID], tbl_Customers[Age_Group])</f>
        <v>45–54</v>
      </c>
      <c r="M1027" s="1" t="str">
        <f>_xlfn.XLOOKUP(tbl_Invoices[[#This Row],[Customer_ID]], tbl_Customers[Customer_ID], tbl_Customers[Region])</f>
        <v>South</v>
      </c>
      <c r="N1027" s="1" t="str" cm="1">
        <f t="array" ref="N1027">_xlfn.IFS(
   _xlfn.SINGLE(tbl_Invoices[Plan_ID])="P1","Basic",
   _xlfn.SINGLE(tbl_Invoices[Plan_ID])="P2","Standard",
   _xlfn.SINGLE(tbl_Invoices[Plan_ID])="P3","Premium"
)</f>
        <v>Premium</v>
      </c>
      <c r="O1027" s="2">
        <f>IF(tbl_Invoices[[#This Row],[Revenue_Type]]="Churned",0,1)</f>
        <v>1</v>
      </c>
    </row>
    <row r="1028" spans="1:15" x14ac:dyDescent="0.25">
      <c r="A1028" t="s">
        <v>5698</v>
      </c>
      <c r="B1028" t="s">
        <v>641</v>
      </c>
      <c r="C1028" t="s">
        <v>3725</v>
      </c>
      <c r="D1028" s="1">
        <v>44344</v>
      </c>
      <c r="E1028">
        <v>12</v>
      </c>
      <c r="F1028" t="b">
        <v>1</v>
      </c>
      <c r="G1028" t="s">
        <v>4538</v>
      </c>
      <c r="H1028" t="s">
        <v>2027</v>
      </c>
      <c r="I1028" s="1">
        <f>DATE(YEAR(tbl_Invoices[[#This Row],[Invoice_Date]]), MONTH(tbl_Invoices[[#This Row],[Invoice_Date]]), DAY(tbl_Invoices[[#This Row],[Invoice_Date]]))</f>
        <v>44344</v>
      </c>
      <c r="J1028">
        <f>YEAR(tbl_Invoices[[#This Row],[Invoice_Date]])</f>
        <v>2021</v>
      </c>
      <c r="K1028" s="1">
        <f>_xlfn.XLOOKUP(tbl_Invoices[[#This Row],[Customer_ID]], tbl_Customers[Customer_ID], tbl_Customers[Cohort_Month])</f>
        <v>44408</v>
      </c>
      <c r="L1028" s="1" t="str">
        <f ca="1">_xlfn.XLOOKUP(tbl_Invoices[[#This Row],[Customer_ID]], tbl_Customers[Customer_ID], tbl_Customers[Age_Group])</f>
        <v>25–34</v>
      </c>
      <c r="M1028" s="1" t="str">
        <f>_xlfn.XLOOKUP(tbl_Invoices[[#This Row],[Customer_ID]], tbl_Customers[Customer_ID], tbl_Customers[Region])</f>
        <v>West</v>
      </c>
      <c r="N1028" s="1" t="str" cm="1">
        <f t="array" ref="N1028">_xlfn.IFS(
   _xlfn.SINGLE(tbl_Invoices[Plan_ID])="P1","Basic",
   _xlfn.SINGLE(tbl_Invoices[Plan_ID])="P2","Standard",
   _xlfn.SINGLE(tbl_Invoices[Plan_ID])="P3","Premium"
)</f>
        <v>Basic</v>
      </c>
      <c r="O1028" s="2">
        <f>IF(tbl_Invoices[[#This Row],[Revenue_Type]]="Churned",0,1)</f>
        <v>1</v>
      </c>
    </row>
    <row r="1029" spans="1:15" x14ac:dyDescent="0.25">
      <c r="A1029" t="s">
        <v>5520</v>
      </c>
      <c r="B1029" t="s">
        <v>879</v>
      </c>
      <c r="C1029" t="s">
        <v>2571</v>
      </c>
      <c r="D1029" s="1">
        <v>44344</v>
      </c>
      <c r="E1029">
        <v>25</v>
      </c>
      <c r="F1029" t="b">
        <v>1</v>
      </c>
      <c r="G1029" t="s">
        <v>4549</v>
      </c>
      <c r="H1029" t="s">
        <v>2034</v>
      </c>
      <c r="I1029" s="1">
        <f>DATE(YEAR(tbl_Invoices[[#This Row],[Invoice_Date]]), MONTH(tbl_Invoices[[#This Row],[Invoice_Date]]), DAY(tbl_Invoices[[#This Row],[Invoice_Date]]))</f>
        <v>44344</v>
      </c>
      <c r="J1029">
        <f>YEAR(tbl_Invoices[[#This Row],[Invoice_Date]])</f>
        <v>2021</v>
      </c>
      <c r="K1029" s="1">
        <f>_xlfn.XLOOKUP(tbl_Invoices[[#This Row],[Customer_ID]], tbl_Customers[Customer_ID], tbl_Customers[Cohort_Month])</f>
        <v>44439</v>
      </c>
      <c r="L1029" s="1" t="str">
        <f ca="1">_xlfn.XLOOKUP(tbl_Invoices[[#This Row],[Customer_ID]], tbl_Customers[Customer_ID], tbl_Customers[Age_Group])</f>
        <v>45–54</v>
      </c>
      <c r="M1029" s="1" t="str">
        <f>_xlfn.XLOOKUP(tbl_Invoices[[#This Row],[Customer_ID]], tbl_Customers[Customer_ID], tbl_Customers[Region])</f>
        <v>Midwest</v>
      </c>
      <c r="N1029" s="1" t="str" cm="1">
        <f t="array" ref="N1029">_xlfn.IFS(
   _xlfn.SINGLE(tbl_Invoices[Plan_ID])="P1","Basic",
   _xlfn.SINGLE(tbl_Invoices[Plan_ID])="P2","Standard",
   _xlfn.SINGLE(tbl_Invoices[Plan_ID])="P3","Premium"
)</f>
        <v>Standard</v>
      </c>
      <c r="O1029" s="2">
        <f>IF(tbl_Invoices[[#This Row],[Revenue_Type]]="Churned",0,1)</f>
        <v>1</v>
      </c>
    </row>
    <row r="1030" spans="1:15" x14ac:dyDescent="0.25">
      <c r="A1030" t="s">
        <v>6296</v>
      </c>
      <c r="B1030" t="s">
        <v>1675</v>
      </c>
      <c r="C1030" t="s">
        <v>2617</v>
      </c>
      <c r="D1030" s="1">
        <v>44344</v>
      </c>
      <c r="E1030">
        <v>25</v>
      </c>
      <c r="F1030" t="b">
        <v>1</v>
      </c>
      <c r="G1030" t="s">
        <v>4540</v>
      </c>
      <c r="H1030" t="s">
        <v>2034</v>
      </c>
      <c r="I1030" s="1">
        <f>DATE(YEAR(tbl_Invoices[[#This Row],[Invoice_Date]]), MONTH(tbl_Invoices[[#This Row],[Invoice_Date]]), DAY(tbl_Invoices[[#This Row],[Invoice_Date]]))</f>
        <v>44344</v>
      </c>
      <c r="J1030">
        <f>YEAR(tbl_Invoices[[#This Row],[Invoice_Date]])</f>
        <v>2021</v>
      </c>
      <c r="K1030" s="1">
        <f>_xlfn.XLOOKUP(tbl_Invoices[[#This Row],[Customer_ID]], tbl_Customers[Customer_ID], tbl_Customers[Cohort_Month])</f>
        <v>45077</v>
      </c>
      <c r="L1030" s="1" t="str">
        <f ca="1">_xlfn.XLOOKUP(tbl_Invoices[[#This Row],[Customer_ID]], tbl_Customers[Customer_ID], tbl_Customers[Age_Group])</f>
        <v>25–34</v>
      </c>
      <c r="M1030" s="1" t="str">
        <f>_xlfn.XLOOKUP(tbl_Invoices[[#This Row],[Customer_ID]], tbl_Customers[Customer_ID], tbl_Customers[Region])</f>
        <v>International</v>
      </c>
      <c r="N1030" s="1" t="str" cm="1">
        <f t="array" ref="N1030">_xlfn.IFS(
   _xlfn.SINGLE(tbl_Invoices[Plan_ID])="P1","Basic",
   _xlfn.SINGLE(tbl_Invoices[Plan_ID])="P2","Standard",
   _xlfn.SINGLE(tbl_Invoices[Plan_ID])="P3","Premium"
)</f>
        <v>Standard</v>
      </c>
      <c r="O1030" s="2">
        <f>IF(tbl_Invoices[[#This Row],[Revenue_Type]]="Churned",0,1)</f>
        <v>1</v>
      </c>
    </row>
    <row r="1031" spans="1:15" x14ac:dyDescent="0.25">
      <c r="A1031" t="s">
        <v>9516</v>
      </c>
      <c r="B1031" t="s">
        <v>1930</v>
      </c>
      <c r="C1031" t="s">
        <v>4014</v>
      </c>
      <c r="D1031" s="1">
        <v>44344</v>
      </c>
      <c r="E1031">
        <v>25</v>
      </c>
      <c r="F1031" t="b">
        <v>1</v>
      </c>
      <c r="G1031" t="s">
        <v>4538</v>
      </c>
      <c r="H1031" t="s">
        <v>2034</v>
      </c>
      <c r="I1031" s="1">
        <f>DATE(YEAR(tbl_Invoices[[#This Row],[Invoice_Date]]), MONTH(tbl_Invoices[[#This Row],[Invoice_Date]]), DAY(tbl_Invoices[[#This Row],[Invoice_Date]]))</f>
        <v>44344</v>
      </c>
      <c r="J1031">
        <f>YEAR(tbl_Invoices[[#This Row],[Invoice_Date]])</f>
        <v>2021</v>
      </c>
      <c r="K1031" s="1">
        <f>_xlfn.XLOOKUP(tbl_Invoices[[#This Row],[Customer_ID]], tbl_Customers[Customer_ID], tbl_Customers[Cohort_Month])</f>
        <v>44316</v>
      </c>
      <c r="L1031" s="1" t="str">
        <f ca="1">_xlfn.XLOOKUP(tbl_Invoices[[#This Row],[Customer_ID]], tbl_Customers[Customer_ID], tbl_Customers[Age_Group])</f>
        <v>55+</v>
      </c>
      <c r="M1031" s="1" t="str">
        <f>_xlfn.XLOOKUP(tbl_Invoices[[#This Row],[Customer_ID]], tbl_Customers[Customer_ID], tbl_Customers[Region])</f>
        <v>Midwest</v>
      </c>
      <c r="N1031" s="1" t="str" cm="1">
        <f t="array" ref="N1031">_xlfn.IFS(
   _xlfn.SINGLE(tbl_Invoices[Plan_ID])="P1","Basic",
   _xlfn.SINGLE(tbl_Invoices[Plan_ID])="P2","Standard",
   _xlfn.SINGLE(tbl_Invoices[Plan_ID])="P3","Premium"
)</f>
        <v>Standard</v>
      </c>
      <c r="O1031" s="2">
        <f>IF(tbl_Invoices[[#This Row],[Revenue_Type]]="Churned",0,1)</f>
        <v>1</v>
      </c>
    </row>
    <row r="1032" spans="1:15" x14ac:dyDescent="0.25">
      <c r="A1032" t="s">
        <v>6169</v>
      </c>
      <c r="B1032" t="s">
        <v>97</v>
      </c>
      <c r="C1032" t="s">
        <v>2581</v>
      </c>
      <c r="D1032" s="1">
        <v>44345</v>
      </c>
      <c r="E1032">
        <v>55</v>
      </c>
      <c r="F1032" t="b">
        <v>1</v>
      </c>
      <c r="G1032" t="s">
        <v>4549</v>
      </c>
      <c r="H1032" t="s">
        <v>2031</v>
      </c>
      <c r="I1032" s="1">
        <f>DATE(YEAR(tbl_Invoices[[#This Row],[Invoice_Date]]), MONTH(tbl_Invoices[[#This Row],[Invoice_Date]]), DAY(tbl_Invoices[[#This Row],[Invoice_Date]]))</f>
        <v>44345</v>
      </c>
      <c r="J1032">
        <f>YEAR(tbl_Invoices[[#This Row],[Invoice_Date]])</f>
        <v>2021</v>
      </c>
      <c r="K1032" s="1">
        <f>_xlfn.XLOOKUP(tbl_Invoices[[#This Row],[Customer_ID]], tbl_Customers[Customer_ID], tbl_Customers[Cohort_Month])</f>
        <v>44895</v>
      </c>
      <c r="L1032" s="1" t="str">
        <f ca="1">_xlfn.XLOOKUP(tbl_Invoices[[#This Row],[Customer_ID]], tbl_Customers[Customer_ID], tbl_Customers[Age_Group])</f>
        <v>35–44</v>
      </c>
      <c r="M1032" s="1" t="str">
        <f>_xlfn.XLOOKUP(tbl_Invoices[[#This Row],[Customer_ID]], tbl_Customers[Customer_ID], tbl_Customers[Region])</f>
        <v>South</v>
      </c>
      <c r="N1032" s="1" t="str" cm="1">
        <f t="array" ref="N1032">_xlfn.IFS(
   _xlfn.SINGLE(tbl_Invoices[Plan_ID])="P1","Basic",
   _xlfn.SINGLE(tbl_Invoices[Plan_ID])="P2","Standard",
   _xlfn.SINGLE(tbl_Invoices[Plan_ID])="P3","Premium"
)</f>
        <v>Premium</v>
      </c>
      <c r="O1032" s="2">
        <f>IF(tbl_Invoices[[#This Row],[Revenue_Type]]="Churned",0,1)</f>
        <v>1</v>
      </c>
    </row>
    <row r="1033" spans="1:15" x14ac:dyDescent="0.25">
      <c r="A1033" t="s">
        <v>9690</v>
      </c>
      <c r="B1033" t="s">
        <v>232</v>
      </c>
      <c r="C1033" t="s">
        <v>2112</v>
      </c>
      <c r="D1033" s="1">
        <v>44345</v>
      </c>
      <c r="E1033">
        <v>25</v>
      </c>
      <c r="F1033" t="b">
        <v>1</v>
      </c>
      <c r="G1033" t="s">
        <v>4545</v>
      </c>
      <c r="H1033" t="s">
        <v>2034</v>
      </c>
      <c r="I1033" s="1">
        <f>DATE(YEAR(tbl_Invoices[[#This Row],[Invoice_Date]]), MONTH(tbl_Invoices[[#This Row],[Invoice_Date]]), DAY(tbl_Invoices[[#This Row],[Invoice_Date]]))</f>
        <v>44345</v>
      </c>
      <c r="J1033">
        <f>YEAR(tbl_Invoices[[#This Row],[Invoice_Date]])</f>
        <v>2021</v>
      </c>
      <c r="K1033" s="1">
        <f>_xlfn.XLOOKUP(tbl_Invoices[[#This Row],[Customer_ID]], tbl_Customers[Customer_ID], tbl_Customers[Cohort_Month])</f>
        <v>44834</v>
      </c>
      <c r="L1033" s="1" t="str">
        <f ca="1">_xlfn.XLOOKUP(tbl_Invoices[[#This Row],[Customer_ID]], tbl_Customers[Customer_ID], tbl_Customers[Age_Group])</f>
        <v>25–34</v>
      </c>
      <c r="M1033" s="1" t="str">
        <f>_xlfn.XLOOKUP(tbl_Invoices[[#This Row],[Customer_ID]], tbl_Customers[Customer_ID], tbl_Customers[Region])</f>
        <v>South</v>
      </c>
      <c r="N1033" s="1" t="str" cm="1">
        <f t="array" ref="N1033">_xlfn.IFS(
   _xlfn.SINGLE(tbl_Invoices[Plan_ID])="P1","Basic",
   _xlfn.SINGLE(tbl_Invoices[Plan_ID])="P2","Standard",
   _xlfn.SINGLE(tbl_Invoices[Plan_ID])="P3","Premium"
)</f>
        <v>Standard</v>
      </c>
      <c r="O1033" s="2">
        <f>IF(tbl_Invoices[[#This Row],[Revenue_Type]]="Churned",0,1)</f>
        <v>0</v>
      </c>
    </row>
    <row r="1034" spans="1:15" x14ac:dyDescent="0.25">
      <c r="A1034" t="s">
        <v>8720</v>
      </c>
      <c r="B1034" t="s">
        <v>1315</v>
      </c>
      <c r="C1034" t="s">
        <v>4080</v>
      </c>
      <c r="D1034" s="1">
        <v>44345</v>
      </c>
      <c r="E1034">
        <v>25</v>
      </c>
      <c r="F1034" t="b">
        <v>1</v>
      </c>
      <c r="G1034" t="s">
        <v>4545</v>
      </c>
      <c r="H1034" t="s">
        <v>2034</v>
      </c>
      <c r="I1034" s="1">
        <f>DATE(YEAR(tbl_Invoices[[#This Row],[Invoice_Date]]), MONTH(tbl_Invoices[[#This Row],[Invoice_Date]]), DAY(tbl_Invoices[[#This Row],[Invoice_Date]]))</f>
        <v>44345</v>
      </c>
      <c r="J1034">
        <f>YEAR(tbl_Invoices[[#This Row],[Invoice_Date]])</f>
        <v>2021</v>
      </c>
      <c r="K1034" s="1">
        <f>_xlfn.XLOOKUP(tbl_Invoices[[#This Row],[Customer_ID]], tbl_Customers[Customer_ID], tbl_Customers[Cohort_Month])</f>
        <v>44804</v>
      </c>
      <c r="L1034" s="1" t="str">
        <f ca="1">_xlfn.XLOOKUP(tbl_Invoices[[#This Row],[Customer_ID]], tbl_Customers[Customer_ID], tbl_Customers[Age_Group])</f>
        <v>25–34</v>
      </c>
      <c r="M1034" s="1" t="str">
        <f>_xlfn.XLOOKUP(tbl_Invoices[[#This Row],[Customer_ID]], tbl_Customers[Customer_ID], tbl_Customers[Region])</f>
        <v>East</v>
      </c>
      <c r="N1034" s="1" t="str" cm="1">
        <f t="array" ref="N1034">_xlfn.IFS(
   _xlfn.SINGLE(tbl_Invoices[Plan_ID])="P1","Basic",
   _xlfn.SINGLE(tbl_Invoices[Plan_ID])="P2","Standard",
   _xlfn.SINGLE(tbl_Invoices[Plan_ID])="P3","Premium"
)</f>
        <v>Standard</v>
      </c>
      <c r="O1034" s="2">
        <f>IF(tbl_Invoices[[#This Row],[Revenue_Type]]="Churned",0,1)</f>
        <v>0</v>
      </c>
    </row>
    <row r="1035" spans="1:15" x14ac:dyDescent="0.25">
      <c r="A1035" t="s">
        <v>7614</v>
      </c>
      <c r="B1035" t="s">
        <v>1332</v>
      </c>
      <c r="C1035" t="s">
        <v>2773</v>
      </c>
      <c r="D1035" s="1">
        <v>44345</v>
      </c>
      <c r="E1035">
        <v>55</v>
      </c>
      <c r="F1035" t="b">
        <v>1</v>
      </c>
      <c r="G1035" t="s">
        <v>4538</v>
      </c>
      <c r="H1035" t="s">
        <v>2031</v>
      </c>
      <c r="I1035" s="1">
        <f>DATE(YEAR(tbl_Invoices[[#This Row],[Invoice_Date]]), MONTH(tbl_Invoices[[#This Row],[Invoice_Date]]), DAY(tbl_Invoices[[#This Row],[Invoice_Date]]))</f>
        <v>44345</v>
      </c>
      <c r="J1035">
        <f>YEAR(tbl_Invoices[[#This Row],[Invoice_Date]])</f>
        <v>2021</v>
      </c>
      <c r="K1035" s="1">
        <f>_xlfn.XLOOKUP(tbl_Invoices[[#This Row],[Customer_ID]], tbl_Customers[Customer_ID], tbl_Customers[Cohort_Month])</f>
        <v>44926</v>
      </c>
      <c r="L1035" s="1" t="str">
        <f ca="1">_xlfn.XLOOKUP(tbl_Invoices[[#This Row],[Customer_ID]], tbl_Customers[Customer_ID], tbl_Customers[Age_Group])</f>
        <v>18–24</v>
      </c>
      <c r="M1035" s="1" t="str">
        <f>_xlfn.XLOOKUP(tbl_Invoices[[#This Row],[Customer_ID]], tbl_Customers[Customer_ID], tbl_Customers[Region])</f>
        <v>Midwest</v>
      </c>
      <c r="N1035" s="1" t="str" cm="1">
        <f t="array" ref="N1035">_xlfn.IFS(
   _xlfn.SINGLE(tbl_Invoices[Plan_ID])="P1","Basic",
   _xlfn.SINGLE(tbl_Invoices[Plan_ID])="P2","Standard",
   _xlfn.SINGLE(tbl_Invoices[Plan_ID])="P3","Premium"
)</f>
        <v>Premium</v>
      </c>
      <c r="O1035" s="2">
        <f>IF(tbl_Invoices[[#This Row],[Revenue_Type]]="Churned",0,1)</f>
        <v>1</v>
      </c>
    </row>
    <row r="1036" spans="1:15" x14ac:dyDescent="0.25">
      <c r="A1036" t="s">
        <v>7508</v>
      </c>
      <c r="B1036" t="s">
        <v>1451</v>
      </c>
      <c r="C1036" t="s">
        <v>4089</v>
      </c>
      <c r="D1036" s="1">
        <v>44345</v>
      </c>
      <c r="E1036">
        <v>55</v>
      </c>
      <c r="F1036" t="b">
        <v>1</v>
      </c>
      <c r="G1036" t="s">
        <v>4540</v>
      </c>
      <c r="H1036" t="s">
        <v>2031</v>
      </c>
      <c r="I1036" s="1">
        <f>DATE(YEAR(tbl_Invoices[[#This Row],[Invoice_Date]]), MONTH(tbl_Invoices[[#This Row],[Invoice_Date]]), DAY(tbl_Invoices[[#This Row],[Invoice_Date]]))</f>
        <v>44345</v>
      </c>
      <c r="J1036">
        <f>YEAR(tbl_Invoices[[#This Row],[Invoice_Date]])</f>
        <v>2021</v>
      </c>
      <c r="K1036" s="1">
        <f>_xlfn.XLOOKUP(tbl_Invoices[[#This Row],[Customer_ID]], tbl_Customers[Customer_ID], tbl_Customers[Cohort_Month])</f>
        <v>44592</v>
      </c>
      <c r="L1036" s="1" t="str">
        <f ca="1">_xlfn.XLOOKUP(tbl_Invoices[[#This Row],[Customer_ID]], tbl_Customers[Customer_ID], tbl_Customers[Age_Group])</f>
        <v>55+</v>
      </c>
      <c r="M1036" s="1" t="str">
        <f>_xlfn.XLOOKUP(tbl_Invoices[[#This Row],[Customer_ID]], tbl_Customers[Customer_ID], tbl_Customers[Region])</f>
        <v>East</v>
      </c>
      <c r="N1036" s="1" t="str" cm="1">
        <f t="array" ref="N1036">_xlfn.IFS(
   _xlfn.SINGLE(tbl_Invoices[Plan_ID])="P1","Basic",
   _xlfn.SINGLE(tbl_Invoices[Plan_ID])="P2","Standard",
   _xlfn.SINGLE(tbl_Invoices[Plan_ID])="P3","Premium"
)</f>
        <v>Premium</v>
      </c>
      <c r="O1036" s="2">
        <f>IF(tbl_Invoices[[#This Row],[Revenue_Type]]="Churned",0,1)</f>
        <v>1</v>
      </c>
    </row>
    <row r="1037" spans="1:15" x14ac:dyDescent="0.25">
      <c r="A1037" t="s">
        <v>9247</v>
      </c>
      <c r="B1037" t="s">
        <v>1761</v>
      </c>
      <c r="C1037" t="s">
        <v>3778</v>
      </c>
      <c r="D1037" s="1">
        <v>44345</v>
      </c>
      <c r="E1037">
        <v>12</v>
      </c>
      <c r="F1037" t="b">
        <v>1</v>
      </c>
      <c r="G1037" t="s">
        <v>4549</v>
      </c>
      <c r="H1037" t="s">
        <v>2027</v>
      </c>
      <c r="I1037" s="1">
        <f>DATE(YEAR(tbl_Invoices[[#This Row],[Invoice_Date]]), MONTH(tbl_Invoices[[#This Row],[Invoice_Date]]), DAY(tbl_Invoices[[#This Row],[Invoice_Date]]))</f>
        <v>44345</v>
      </c>
      <c r="J1037">
        <f>YEAR(tbl_Invoices[[#This Row],[Invoice_Date]])</f>
        <v>2021</v>
      </c>
      <c r="K1037" s="1">
        <f>_xlfn.XLOOKUP(tbl_Invoices[[#This Row],[Customer_ID]], tbl_Customers[Customer_ID], tbl_Customers[Cohort_Month])</f>
        <v>44651</v>
      </c>
      <c r="L1037" s="1" t="str">
        <f ca="1">_xlfn.XLOOKUP(tbl_Invoices[[#This Row],[Customer_ID]], tbl_Customers[Customer_ID], tbl_Customers[Age_Group])</f>
        <v>55+</v>
      </c>
      <c r="M1037" s="1" t="str">
        <f>_xlfn.XLOOKUP(tbl_Invoices[[#This Row],[Customer_ID]], tbl_Customers[Customer_ID], tbl_Customers[Region])</f>
        <v>West</v>
      </c>
      <c r="N1037" s="1" t="str" cm="1">
        <f t="array" ref="N1037">_xlfn.IFS(
   _xlfn.SINGLE(tbl_Invoices[Plan_ID])="P1","Basic",
   _xlfn.SINGLE(tbl_Invoices[Plan_ID])="P2","Standard",
   _xlfn.SINGLE(tbl_Invoices[Plan_ID])="P3","Premium"
)</f>
        <v>Basic</v>
      </c>
      <c r="O1037" s="2">
        <f>IF(tbl_Invoices[[#This Row],[Revenue_Type]]="Churned",0,1)</f>
        <v>1</v>
      </c>
    </row>
    <row r="1038" spans="1:15" x14ac:dyDescent="0.25">
      <c r="A1038" t="s">
        <v>5047</v>
      </c>
      <c r="B1038" t="s">
        <v>1825</v>
      </c>
      <c r="C1038" t="s">
        <v>3299</v>
      </c>
      <c r="D1038" s="1">
        <v>44345</v>
      </c>
      <c r="E1038">
        <v>25</v>
      </c>
      <c r="F1038" t="b">
        <v>1</v>
      </c>
      <c r="G1038" t="s">
        <v>4547</v>
      </c>
      <c r="H1038" t="s">
        <v>2034</v>
      </c>
      <c r="I1038" s="1">
        <f>DATE(YEAR(tbl_Invoices[[#This Row],[Invoice_Date]]), MONTH(tbl_Invoices[[#This Row],[Invoice_Date]]), DAY(tbl_Invoices[[#This Row],[Invoice_Date]]))</f>
        <v>44345</v>
      </c>
      <c r="J1038">
        <f>YEAR(tbl_Invoices[[#This Row],[Invoice_Date]])</f>
        <v>2021</v>
      </c>
      <c r="K1038" s="1">
        <f>_xlfn.XLOOKUP(tbl_Invoices[[#This Row],[Customer_ID]], tbl_Customers[Customer_ID], tbl_Customers[Cohort_Month])</f>
        <v>44347</v>
      </c>
      <c r="L1038" s="1" t="str">
        <f ca="1">_xlfn.XLOOKUP(tbl_Invoices[[#This Row],[Customer_ID]], tbl_Customers[Customer_ID], tbl_Customers[Age_Group])</f>
        <v>45–54</v>
      </c>
      <c r="M1038" s="1" t="str">
        <f>_xlfn.XLOOKUP(tbl_Invoices[[#This Row],[Customer_ID]], tbl_Customers[Customer_ID], tbl_Customers[Region])</f>
        <v>Midwest</v>
      </c>
      <c r="N1038" s="1" t="str" cm="1">
        <f t="array" ref="N1038">_xlfn.IFS(
   _xlfn.SINGLE(tbl_Invoices[Plan_ID])="P1","Basic",
   _xlfn.SINGLE(tbl_Invoices[Plan_ID])="P2","Standard",
   _xlfn.SINGLE(tbl_Invoices[Plan_ID])="P3","Premium"
)</f>
        <v>Standard</v>
      </c>
      <c r="O1038" s="2">
        <f>IF(tbl_Invoices[[#This Row],[Revenue_Type]]="Churned",0,1)</f>
        <v>1</v>
      </c>
    </row>
    <row r="1039" spans="1:15" x14ac:dyDescent="0.25">
      <c r="A1039" t="s">
        <v>4631</v>
      </c>
      <c r="B1039" t="s">
        <v>244</v>
      </c>
      <c r="C1039" t="s">
        <v>2110</v>
      </c>
      <c r="D1039" s="1">
        <v>44346</v>
      </c>
      <c r="E1039">
        <v>12</v>
      </c>
      <c r="F1039" t="b">
        <v>1</v>
      </c>
      <c r="G1039" t="s">
        <v>4538</v>
      </c>
      <c r="H1039" t="s">
        <v>2027</v>
      </c>
      <c r="I1039" s="1">
        <f>DATE(YEAR(tbl_Invoices[[#This Row],[Invoice_Date]]), MONTH(tbl_Invoices[[#This Row],[Invoice_Date]]), DAY(tbl_Invoices[[#This Row],[Invoice_Date]]))</f>
        <v>44346</v>
      </c>
      <c r="J1039">
        <f>YEAR(tbl_Invoices[[#This Row],[Invoice_Date]])</f>
        <v>2021</v>
      </c>
      <c r="K1039" s="1">
        <f>_xlfn.XLOOKUP(tbl_Invoices[[#This Row],[Customer_ID]], tbl_Customers[Customer_ID], tbl_Customers[Cohort_Month])</f>
        <v>44712</v>
      </c>
      <c r="L1039" s="1" t="str">
        <f ca="1">_xlfn.XLOOKUP(tbl_Invoices[[#This Row],[Customer_ID]], tbl_Customers[Customer_ID], tbl_Customers[Age_Group])</f>
        <v>25–34</v>
      </c>
      <c r="M1039" s="1" t="str">
        <f>_xlfn.XLOOKUP(tbl_Invoices[[#This Row],[Customer_ID]], tbl_Customers[Customer_ID], tbl_Customers[Region])</f>
        <v>West</v>
      </c>
      <c r="N1039" s="1" t="str" cm="1">
        <f t="array" ref="N1039">_xlfn.IFS(
   _xlfn.SINGLE(tbl_Invoices[Plan_ID])="P1","Basic",
   _xlfn.SINGLE(tbl_Invoices[Plan_ID])="P2","Standard",
   _xlfn.SINGLE(tbl_Invoices[Plan_ID])="P3","Premium"
)</f>
        <v>Basic</v>
      </c>
      <c r="O1039" s="2">
        <f>IF(tbl_Invoices[[#This Row],[Revenue_Type]]="Churned",0,1)</f>
        <v>1</v>
      </c>
    </row>
    <row r="1040" spans="1:15" x14ac:dyDescent="0.25">
      <c r="A1040" t="s">
        <v>8251</v>
      </c>
      <c r="B1040" t="s">
        <v>358</v>
      </c>
      <c r="C1040" t="s">
        <v>3153</v>
      </c>
      <c r="D1040" s="1">
        <v>44346</v>
      </c>
      <c r="E1040">
        <v>55</v>
      </c>
      <c r="F1040" t="b">
        <v>1</v>
      </c>
      <c r="G1040" t="s">
        <v>4540</v>
      </c>
      <c r="H1040" t="s">
        <v>2031</v>
      </c>
      <c r="I1040" s="1">
        <f>DATE(YEAR(tbl_Invoices[[#This Row],[Invoice_Date]]), MONTH(tbl_Invoices[[#This Row],[Invoice_Date]]), DAY(tbl_Invoices[[#This Row],[Invoice_Date]]))</f>
        <v>44346</v>
      </c>
      <c r="J1040">
        <f>YEAR(tbl_Invoices[[#This Row],[Invoice_Date]])</f>
        <v>2021</v>
      </c>
      <c r="K1040" s="1">
        <f>_xlfn.XLOOKUP(tbl_Invoices[[#This Row],[Customer_ID]], tbl_Customers[Customer_ID], tbl_Customers[Cohort_Month])</f>
        <v>44681</v>
      </c>
      <c r="L1040" s="1" t="str">
        <f ca="1">_xlfn.XLOOKUP(tbl_Invoices[[#This Row],[Customer_ID]], tbl_Customers[Customer_ID], tbl_Customers[Age_Group])</f>
        <v>45–54</v>
      </c>
      <c r="M1040" s="1" t="str">
        <f>_xlfn.XLOOKUP(tbl_Invoices[[#This Row],[Customer_ID]], tbl_Customers[Customer_ID], tbl_Customers[Region])</f>
        <v>International</v>
      </c>
      <c r="N1040" s="1" t="str" cm="1">
        <f t="array" ref="N1040">_xlfn.IFS(
   _xlfn.SINGLE(tbl_Invoices[Plan_ID])="P1","Basic",
   _xlfn.SINGLE(tbl_Invoices[Plan_ID])="P2","Standard",
   _xlfn.SINGLE(tbl_Invoices[Plan_ID])="P3","Premium"
)</f>
        <v>Premium</v>
      </c>
      <c r="O1040" s="2">
        <f>IF(tbl_Invoices[[#This Row],[Revenue_Type]]="Churned",0,1)</f>
        <v>1</v>
      </c>
    </row>
    <row r="1041" spans="1:15" x14ac:dyDescent="0.25">
      <c r="A1041" t="s">
        <v>5323</v>
      </c>
      <c r="B1041" t="s">
        <v>393</v>
      </c>
      <c r="C1041" t="s">
        <v>4428</v>
      </c>
      <c r="D1041" s="1">
        <v>44346</v>
      </c>
      <c r="E1041">
        <v>25</v>
      </c>
      <c r="F1041" t="b">
        <v>1</v>
      </c>
      <c r="G1041" t="s">
        <v>4538</v>
      </c>
      <c r="H1041" t="s">
        <v>2034</v>
      </c>
      <c r="I1041" s="1">
        <f>DATE(YEAR(tbl_Invoices[[#This Row],[Invoice_Date]]), MONTH(tbl_Invoices[[#This Row],[Invoice_Date]]), DAY(tbl_Invoices[[#This Row],[Invoice_Date]]))</f>
        <v>44346</v>
      </c>
      <c r="J1041">
        <f>YEAR(tbl_Invoices[[#This Row],[Invoice_Date]])</f>
        <v>2021</v>
      </c>
      <c r="K1041" s="1">
        <f>_xlfn.XLOOKUP(tbl_Invoices[[#This Row],[Customer_ID]], tbl_Customers[Customer_ID], tbl_Customers[Cohort_Month])</f>
        <v>44620</v>
      </c>
      <c r="L1041" s="1" t="str">
        <f ca="1">_xlfn.XLOOKUP(tbl_Invoices[[#This Row],[Customer_ID]], tbl_Customers[Customer_ID], tbl_Customers[Age_Group])</f>
        <v>35–44</v>
      </c>
      <c r="M1041" s="1" t="str">
        <f>_xlfn.XLOOKUP(tbl_Invoices[[#This Row],[Customer_ID]], tbl_Customers[Customer_ID], tbl_Customers[Region])</f>
        <v>West</v>
      </c>
      <c r="N1041" s="1" t="str" cm="1">
        <f t="array" ref="N1041">_xlfn.IFS(
   _xlfn.SINGLE(tbl_Invoices[Plan_ID])="P1","Basic",
   _xlfn.SINGLE(tbl_Invoices[Plan_ID])="P2","Standard",
   _xlfn.SINGLE(tbl_Invoices[Plan_ID])="P3","Premium"
)</f>
        <v>Standard</v>
      </c>
      <c r="O1041" s="2">
        <f>IF(tbl_Invoices[[#This Row],[Revenue_Type]]="Churned",0,1)</f>
        <v>1</v>
      </c>
    </row>
    <row r="1042" spans="1:15" x14ac:dyDescent="0.25">
      <c r="A1042" t="s">
        <v>9169</v>
      </c>
      <c r="B1042" t="s">
        <v>444</v>
      </c>
      <c r="C1042" t="s">
        <v>3129</v>
      </c>
      <c r="D1042" s="1">
        <v>44346</v>
      </c>
      <c r="E1042">
        <v>25</v>
      </c>
      <c r="F1042" t="b">
        <v>1</v>
      </c>
      <c r="G1042" t="s">
        <v>4547</v>
      </c>
      <c r="H1042" t="s">
        <v>2034</v>
      </c>
      <c r="I1042" s="1">
        <f>DATE(YEAR(tbl_Invoices[[#This Row],[Invoice_Date]]), MONTH(tbl_Invoices[[#This Row],[Invoice_Date]]), DAY(tbl_Invoices[[#This Row],[Invoice_Date]]))</f>
        <v>44346</v>
      </c>
      <c r="J1042">
        <f>YEAR(tbl_Invoices[[#This Row],[Invoice_Date]])</f>
        <v>2021</v>
      </c>
      <c r="K1042" s="1">
        <f>_xlfn.XLOOKUP(tbl_Invoices[[#This Row],[Customer_ID]], tbl_Customers[Customer_ID], tbl_Customers[Cohort_Month])</f>
        <v>44834</v>
      </c>
      <c r="L1042" s="1" t="str">
        <f ca="1">_xlfn.XLOOKUP(tbl_Invoices[[#This Row],[Customer_ID]], tbl_Customers[Customer_ID], tbl_Customers[Age_Group])</f>
        <v>45–54</v>
      </c>
      <c r="M1042" s="1" t="str">
        <f>_xlfn.XLOOKUP(tbl_Invoices[[#This Row],[Customer_ID]], tbl_Customers[Customer_ID], tbl_Customers[Region])</f>
        <v>Midwest</v>
      </c>
      <c r="N1042" s="1" t="str" cm="1">
        <f t="array" ref="N1042">_xlfn.IFS(
   _xlfn.SINGLE(tbl_Invoices[Plan_ID])="P1","Basic",
   _xlfn.SINGLE(tbl_Invoices[Plan_ID])="P2","Standard",
   _xlfn.SINGLE(tbl_Invoices[Plan_ID])="P3","Premium"
)</f>
        <v>Standard</v>
      </c>
      <c r="O1042" s="2">
        <f>IF(tbl_Invoices[[#This Row],[Revenue_Type]]="Churned",0,1)</f>
        <v>1</v>
      </c>
    </row>
    <row r="1043" spans="1:15" x14ac:dyDescent="0.25">
      <c r="A1043" t="s">
        <v>10441</v>
      </c>
      <c r="B1043" t="s">
        <v>571</v>
      </c>
      <c r="C1043" t="s">
        <v>3239</v>
      </c>
      <c r="D1043" s="1">
        <v>44346</v>
      </c>
      <c r="E1043">
        <v>25</v>
      </c>
      <c r="F1043" t="b">
        <v>1</v>
      </c>
      <c r="G1043" t="s">
        <v>4549</v>
      </c>
      <c r="H1043" t="s">
        <v>2034</v>
      </c>
      <c r="I1043" s="1">
        <f>DATE(YEAR(tbl_Invoices[[#This Row],[Invoice_Date]]), MONTH(tbl_Invoices[[#This Row],[Invoice_Date]]), DAY(tbl_Invoices[[#This Row],[Invoice_Date]]))</f>
        <v>44346</v>
      </c>
      <c r="J1043">
        <f>YEAR(tbl_Invoices[[#This Row],[Invoice_Date]])</f>
        <v>2021</v>
      </c>
      <c r="K1043" s="1">
        <f>_xlfn.XLOOKUP(tbl_Invoices[[#This Row],[Customer_ID]], tbl_Customers[Customer_ID], tbl_Customers[Cohort_Month])</f>
        <v>44561</v>
      </c>
      <c r="L1043" s="1" t="str">
        <f ca="1">_xlfn.XLOOKUP(tbl_Invoices[[#This Row],[Customer_ID]], tbl_Customers[Customer_ID], tbl_Customers[Age_Group])</f>
        <v>35–44</v>
      </c>
      <c r="M1043" s="1" t="str">
        <f>_xlfn.XLOOKUP(tbl_Invoices[[#This Row],[Customer_ID]], tbl_Customers[Customer_ID], tbl_Customers[Region])</f>
        <v>International</v>
      </c>
      <c r="N1043" s="1" t="str" cm="1">
        <f t="array" ref="N1043">_xlfn.IFS(
   _xlfn.SINGLE(tbl_Invoices[Plan_ID])="P1","Basic",
   _xlfn.SINGLE(tbl_Invoices[Plan_ID])="P2","Standard",
   _xlfn.SINGLE(tbl_Invoices[Plan_ID])="P3","Premium"
)</f>
        <v>Standard</v>
      </c>
      <c r="O1043" s="2">
        <f>IF(tbl_Invoices[[#This Row],[Revenue_Type]]="Churned",0,1)</f>
        <v>1</v>
      </c>
    </row>
    <row r="1044" spans="1:15" x14ac:dyDescent="0.25">
      <c r="A1044" t="s">
        <v>6156</v>
      </c>
      <c r="B1044" t="s">
        <v>923</v>
      </c>
      <c r="C1044" t="s">
        <v>4468</v>
      </c>
      <c r="D1044" s="1">
        <v>44346</v>
      </c>
      <c r="E1044">
        <v>12</v>
      </c>
      <c r="F1044" t="b">
        <v>1</v>
      </c>
      <c r="G1044" t="s">
        <v>4540</v>
      </c>
      <c r="H1044" t="s">
        <v>2027</v>
      </c>
      <c r="I1044" s="1">
        <f>DATE(YEAR(tbl_Invoices[[#This Row],[Invoice_Date]]), MONTH(tbl_Invoices[[#This Row],[Invoice_Date]]), DAY(tbl_Invoices[[#This Row],[Invoice_Date]]))</f>
        <v>44346</v>
      </c>
      <c r="J1044">
        <f>YEAR(tbl_Invoices[[#This Row],[Invoice_Date]])</f>
        <v>2021</v>
      </c>
      <c r="K1044" s="1">
        <f>_xlfn.XLOOKUP(tbl_Invoices[[#This Row],[Customer_ID]], tbl_Customers[Customer_ID], tbl_Customers[Cohort_Month])</f>
        <v>45077</v>
      </c>
      <c r="L1044" s="1" t="str">
        <f ca="1">_xlfn.XLOOKUP(tbl_Invoices[[#This Row],[Customer_ID]], tbl_Customers[Customer_ID], tbl_Customers[Age_Group])</f>
        <v>35–44</v>
      </c>
      <c r="M1044" s="1" t="str">
        <f>_xlfn.XLOOKUP(tbl_Invoices[[#This Row],[Customer_ID]], tbl_Customers[Customer_ID], tbl_Customers[Region])</f>
        <v>International</v>
      </c>
      <c r="N1044" s="1" t="str" cm="1">
        <f t="array" ref="N1044">_xlfn.IFS(
   _xlfn.SINGLE(tbl_Invoices[Plan_ID])="P1","Basic",
   _xlfn.SINGLE(tbl_Invoices[Plan_ID])="P2","Standard",
   _xlfn.SINGLE(tbl_Invoices[Plan_ID])="P3","Premium"
)</f>
        <v>Basic</v>
      </c>
      <c r="O1044" s="2">
        <f>IF(tbl_Invoices[[#This Row],[Revenue_Type]]="Churned",0,1)</f>
        <v>1</v>
      </c>
    </row>
    <row r="1045" spans="1:15" x14ac:dyDescent="0.25">
      <c r="A1045" t="s">
        <v>7519</v>
      </c>
      <c r="B1045" t="s">
        <v>1233</v>
      </c>
      <c r="C1045" t="s">
        <v>3771</v>
      </c>
      <c r="D1045" s="1">
        <v>44346</v>
      </c>
      <c r="E1045">
        <v>25</v>
      </c>
      <c r="F1045" t="b">
        <v>1</v>
      </c>
      <c r="G1045" t="s">
        <v>4538</v>
      </c>
      <c r="H1045" t="s">
        <v>2034</v>
      </c>
      <c r="I1045" s="1">
        <f>DATE(YEAR(tbl_Invoices[[#This Row],[Invoice_Date]]), MONTH(tbl_Invoices[[#This Row],[Invoice_Date]]), DAY(tbl_Invoices[[#This Row],[Invoice_Date]]))</f>
        <v>44346</v>
      </c>
      <c r="J1045">
        <f>YEAR(tbl_Invoices[[#This Row],[Invoice_Date]])</f>
        <v>2021</v>
      </c>
      <c r="K1045" s="1">
        <f>_xlfn.XLOOKUP(tbl_Invoices[[#This Row],[Customer_ID]], tbl_Customers[Customer_ID], tbl_Customers[Cohort_Month])</f>
        <v>44255</v>
      </c>
      <c r="L1045" s="1" t="str">
        <f ca="1">_xlfn.XLOOKUP(tbl_Invoices[[#This Row],[Customer_ID]], tbl_Customers[Customer_ID], tbl_Customers[Age_Group])</f>
        <v>25–34</v>
      </c>
      <c r="M1045" s="1" t="str">
        <f>_xlfn.XLOOKUP(tbl_Invoices[[#This Row],[Customer_ID]], tbl_Customers[Customer_ID], tbl_Customers[Region])</f>
        <v>West</v>
      </c>
      <c r="N1045" s="1" t="str" cm="1">
        <f t="array" ref="N1045">_xlfn.IFS(
   _xlfn.SINGLE(tbl_Invoices[Plan_ID])="P1","Basic",
   _xlfn.SINGLE(tbl_Invoices[Plan_ID])="P2","Standard",
   _xlfn.SINGLE(tbl_Invoices[Plan_ID])="P3","Premium"
)</f>
        <v>Standard</v>
      </c>
      <c r="O1045" s="2">
        <f>IF(tbl_Invoices[[#This Row],[Revenue_Type]]="Churned",0,1)</f>
        <v>1</v>
      </c>
    </row>
    <row r="1046" spans="1:15" x14ac:dyDescent="0.25">
      <c r="A1046" t="s">
        <v>7885</v>
      </c>
      <c r="B1046" t="s">
        <v>1373</v>
      </c>
      <c r="C1046" t="s">
        <v>2643</v>
      </c>
      <c r="D1046" s="1">
        <v>44346</v>
      </c>
      <c r="E1046">
        <v>25</v>
      </c>
      <c r="F1046" t="b">
        <v>1</v>
      </c>
      <c r="G1046" t="s">
        <v>4540</v>
      </c>
      <c r="H1046" t="s">
        <v>2034</v>
      </c>
      <c r="I1046" s="1">
        <f>DATE(YEAR(tbl_Invoices[[#This Row],[Invoice_Date]]), MONTH(tbl_Invoices[[#This Row],[Invoice_Date]]), DAY(tbl_Invoices[[#This Row],[Invoice_Date]]))</f>
        <v>44346</v>
      </c>
      <c r="J1046">
        <f>YEAR(tbl_Invoices[[#This Row],[Invoice_Date]])</f>
        <v>2021</v>
      </c>
      <c r="K1046" s="1">
        <f>_xlfn.XLOOKUP(tbl_Invoices[[#This Row],[Customer_ID]], tbl_Customers[Customer_ID], tbl_Customers[Cohort_Month])</f>
        <v>44500</v>
      </c>
      <c r="L1046" s="1" t="str">
        <f ca="1">_xlfn.XLOOKUP(tbl_Invoices[[#This Row],[Customer_ID]], tbl_Customers[Customer_ID], tbl_Customers[Age_Group])</f>
        <v>25–34</v>
      </c>
      <c r="M1046" s="1" t="str">
        <f>_xlfn.XLOOKUP(tbl_Invoices[[#This Row],[Customer_ID]], tbl_Customers[Customer_ID], tbl_Customers[Region])</f>
        <v>International</v>
      </c>
      <c r="N1046" s="1" t="str" cm="1">
        <f t="array" ref="N1046">_xlfn.IFS(
   _xlfn.SINGLE(tbl_Invoices[Plan_ID])="P1","Basic",
   _xlfn.SINGLE(tbl_Invoices[Plan_ID])="P2","Standard",
   _xlfn.SINGLE(tbl_Invoices[Plan_ID])="P3","Premium"
)</f>
        <v>Standard</v>
      </c>
      <c r="O1046" s="2">
        <f>IF(tbl_Invoices[[#This Row],[Revenue_Type]]="Churned",0,1)</f>
        <v>1</v>
      </c>
    </row>
    <row r="1047" spans="1:15" x14ac:dyDescent="0.25">
      <c r="A1047" t="s">
        <v>5369</v>
      </c>
      <c r="B1047" t="s">
        <v>75</v>
      </c>
      <c r="C1047" t="s">
        <v>2945</v>
      </c>
      <c r="D1047" s="1">
        <v>44347</v>
      </c>
      <c r="E1047">
        <v>55</v>
      </c>
      <c r="F1047" t="b">
        <v>1</v>
      </c>
      <c r="G1047" t="s">
        <v>4538</v>
      </c>
      <c r="H1047" t="s">
        <v>2031</v>
      </c>
      <c r="I1047" s="1">
        <f>DATE(YEAR(tbl_Invoices[[#This Row],[Invoice_Date]]), MONTH(tbl_Invoices[[#This Row],[Invoice_Date]]), DAY(tbl_Invoices[[#This Row],[Invoice_Date]]))</f>
        <v>44347</v>
      </c>
      <c r="J1047">
        <f>YEAR(tbl_Invoices[[#This Row],[Invoice_Date]])</f>
        <v>2021</v>
      </c>
      <c r="K1047" s="1">
        <f>_xlfn.XLOOKUP(tbl_Invoices[[#This Row],[Customer_ID]], tbl_Customers[Customer_ID], tbl_Customers[Cohort_Month])</f>
        <v>44834</v>
      </c>
      <c r="L1047" s="1" t="str">
        <f ca="1">_xlfn.XLOOKUP(tbl_Invoices[[#This Row],[Customer_ID]], tbl_Customers[Customer_ID], tbl_Customers[Age_Group])</f>
        <v>25–34</v>
      </c>
      <c r="M1047" s="1" t="str">
        <f>_xlfn.XLOOKUP(tbl_Invoices[[#This Row],[Customer_ID]], tbl_Customers[Customer_ID], tbl_Customers[Region])</f>
        <v>West</v>
      </c>
      <c r="N1047" s="1" t="str" cm="1">
        <f t="array" ref="N1047">_xlfn.IFS(
   _xlfn.SINGLE(tbl_Invoices[Plan_ID])="P1","Basic",
   _xlfn.SINGLE(tbl_Invoices[Plan_ID])="P2","Standard",
   _xlfn.SINGLE(tbl_Invoices[Plan_ID])="P3","Premium"
)</f>
        <v>Premium</v>
      </c>
      <c r="O1047" s="2">
        <f>IF(tbl_Invoices[[#This Row],[Revenue_Type]]="Churned",0,1)</f>
        <v>1</v>
      </c>
    </row>
    <row r="1048" spans="1:15" x14ac:dyDescent="0.25">
      <c r="A1048" t="s">
        <v>9945</v>
      </c>
      <c r="B1048" t="s">
        <v>170</v>
      </c>
      <c r="C1048" t="s">
        <v>2354</v>
      </c>
      <c r="D1048" s="1">
        <v>44347</v>
      </c>
      <c r="E1048">
        <v>55</v>
      </c>
      <c r="F1048" t="b">
        <v>1</v>
      </c>
      <c r="G1048" t="s">
        <v>4549</v>
      </c>
      <c r="H1048" t="s">
        <v>2031</v>
      </c>
      <c r="I1048" s="1">
        <f>DATE(YEAR(tbl_Invoices[[#This Row],[Invoice_Date]]), MONTH(tbl_Invoices[[#This Row],[Invoice_Date]]), DAY(tbl_Invoices[[#This Row],[Invoice_Date]]))</f>
        <v>44347</v>
      </c>
      <c r="J1048">
        <f>YEAR(tbl_Invoices[[#This Row],[Invoice_Date]])</f>
        <v>2021</v>
      </c>
      <c r="K1048" s="1">
        <f>_xlfn.XLOOKUP(tbl_Invoices[[#This Row],[Customer_ID]], tbl_Customers[Customer_ID], tbl_Customers[Cohort_Month])</f>
        <v>44804</v>
      </c>
      <c r="L1048" s="1" t="str">
        <f ca="1">_xlfn.XLOOKUP(tbl_Invoices[[#This Row],[Customer_ID]], tbl_Customers[Customer_ID], tbl_Customers[Age_Group])</f>
        <v>55+</v>
      </c>
      <c r="M1048" s="1" t="str">
        <f>_xlfn.XLOOKUP(tbl_Invoices[[#This Row],[Customer_ID]], tbl_Customers[Customer_ID], tbl_Customers[Region])</f>
        <v>International</v>
      </c>
      <c r="N1048" s="1" t="str" cm="1">
        <f t="array" ref="N1048">_xlfn.IFS(
   _xlfn.SINGLE(tbl_Invoices[Plan_ID])="P1","Basic",
   _xlfn.SINGLE(tbl_Invoices[Plan_ID])="P2","Standard",
   _xlfn.SINGLE(tbl_Invoices[Plan_ID])="P3","Premium"
)</f>
        <v>Premium</v>
      </c>
      <c r="O1048" s="2">
        <f>IF(tbl_Invoices[[#This Row],[Revenue_Type]]="Churned",0,1)</f>
        <v>1</v>
      </c>
    </row>
    <row r="1049" spans="1:15" x14ac:dyDescent="0.25">
      <c r="A1049" t="s">
        <v>10198</v>
      </c>
      <c r="B1049" t="s">
        <v>324</v>
      </c>
      <c r="C1049" t="s">
        <v>4222</v>
      </c>
      <c r="D1049" s="1">
        <v>44347</v>
      </c>
      <c r="E1049">
        <v>25</v>
      </c>
      <c r="F1049" t="b">
        <v>1</v>
      </c>
      <c r="G1049" t="s">
        <v>4547</v>
      </c>
      <c r="H1049" t="s">
        <v>2034</v>
      </c>
      <c r="I1049" s="1">
        <f>DATE(YEAR(tbl_Invoices[[#This Row],[Invoice_Date]]), MONTH(tbl_Invoices[[#This Row],[Invoice_Date]]), DAY(tbl_Invoices[[#This Row],[Invoice_Date]]))</f>
        <v>44347</v>
      </c>
      <c r="J1049">
        <f>YEAR(tbl_Invoices[[#This Row],[Invoice_Date]])</f>
        <v>2021</v>
      </c>
      <c r="K1049" s="1">
        <f>_xlfn.XLOOKUP(tbl_Invoices[[#This Row],[Customer_ID]], tbl_Customers[Customer_ID], tbl_Customers[Cohort_Month])</f>
        <v>44804</v>
      </c>
      <c r="L1049" s="1" t="str">
        <f ca="1">_xlfn.XLOOKUP(tbl_Invoices[[#This Row],[Customer_ID]], tbl_Customers[Customer_ID], tbl_Customers[Age_Group])</f>
        <v>35–44</v>
      </c>
      <c r="M1049" s="1" t="str">
        <f>_xlfn.XLOOKUP(tbl_Invoices[[#This Row],[Customer_ID]], tbl_Customers[Customer_ID], tbl_Customers[Region])</f>
        <v>East</v>
      </c>
      <c r="N1049" s="1" t="str" cm="1">
        <f t="array" ref="N1049">_xlfn.IFS(
   _xlfn.SINGLE(tbl_Invoices[Plan_ID])="P1","Basic",
   _xlfn.SINGLE(tbl_Invoices[Plan_ID])="P2","Standard",
   _xlfn.SINGLE(tbl_Invoices[Plan_ID])="P3","Premium"
)</f>
        <v>Standard</v>
      </c>
      <c r="O1049" s="2">
        <f>IF(tbl_Invoices[[#This Row],[Revenue_Type]]="Churned",0,1)</f>
        <v>1</v>
      </c>
    </row>
    <row r="1050" spans="1:15" x14ac:dyDescent="0.25">
      <c r="A1050" t="s">
        <v>8823</v>
      </c>
      <c r="B1050" t="s">
        <v>423</v>
      </c>
      <c r="C1050" t="s">
        <v>2390</v>
      </c>
      <c r="D1050" s="1">
        <v>44347</v>
      </c>
      <c r="E1050">
        <v>55</v>
      </c>
      <c r="F1050" t="b">
        <v>1</v>
      </c>
      <c r="G1050" t="s">
        <v>4538</v>
      </c>
      <c r="H1050" t="s">
        <v>2031</v>
      </c>
      <c r="I1050" s="1">
        <f>DATE(YEAR(tbl_Invoices[[#This Row],[Invoice_Date]]), MONTH(tbl_Invoices[[#This Row],[Invoice_Date]]), DAY(tbl_Invoices[[#This Row],[Invoice_Date]]))</f>
        <v>44347</v>
      </c>
      <c r="J1050">
        <f>YEAR(tbl_Invoices[[#This Row],[Invoice_Date]])</f>
        <v>2021</v>
      </c>
      <c r="K1050" s="1">
        <f>_xlfn.XLOOKUP(tbl_Invoices[[#This Row],[Customer_ID]], tbl_Customers[Customer_ID], tbl_Customers[Cohort_Month])</f>
        <v>45077</v>
      </c>
      <c r="L1050" s="1" t="str">
        <f ca="1">_xlfn.XLOOKUP(tbl_Invoices[[#This Row],[Customer_ID]], tbl_Customers[Customer_ID], tbl_Customers[Age_Group])</f>
        <v>35–44</v>
      </c>
      <c r="M1050" s="1" t="str">
        <f>_xlfn.XLOOKUP(tbl_Invoices[[#This Row],[Customer_ID]], tbl_Customers[Customer_ID], tbl_Customers[Region])</f>
        <v>East</v>
      </c>
      <c r="N1050" s="1" t="str" cm="1">
        <f t="array" ref="N1050">_xlfn.IFS(
   _xlfn.SINGLE(tbl_Invoices[Plan_ID])="P1","Basic",
   _xlfn.SINGLE(tbl_Invoices[Plan_ID])="P2","Standard",
   _xlfn.SINGLE(tbl_Invoices[Plan_ID])="P3","Premium"
)</f>
        <v>Premium</v>
      </c>
      <c r="O1050" s="2">
        <f>IF(tbl_Invoices[[#This Row],[Revenue_Type]]="Churned",0,1)</f>
        <v>1</v>
      </c>
    </row>
    <row r="1051" spans="1:15" x14ac:dyDescent="0.25">
      <c r="A1051" t="s">
        <v>6157</v>
      </c>
      <c r="B1051" t="s">
        <v>569</v>
      </c>
      <c r="C1051" t="s">
        <v>3592</v>
      </c>
      <c r="D1051" s="1">
        <v>44347</v>
      </c>
      <c r="E1051">
        <v>55</v>
      </c>
      <c r="F1051" t="b">
        <v>1</v>
      </c>
      <c r="G1051" t="s">
        <v>4547</v>
      </c>
      <c r="H1051" t="s">
        <v>2031</v>
      </c>
      <c r="I1051" s="1">
        <f>DATE(YEAR(tbl_Invoices[[#This Row],[Invoice_Date]]), MONTH(tbl_Invoices[[#This Row],[Invoice_Date]]), DAY(tbl_Invoices[[#This Row],[Invoice_Date]]))</f>
        <v>44347</v>
      </c>
      <c r="J1051">
        <f>YEAR(tbl_Invoices[[#This Row],[Invoice_Date]])</f>
        <v>2021</v>
      </c>
      <c r="K1051" s="1">
        <f>_xlfn.XLOOKUP(tbl_Invoices[[#This Row],[Customer_ID]], tbl_Customers[Customer_ID], tbl_Customers[Cohort_Month])</f>
        <v>44895</v>
      </c>
      <c r="L1051" s="1" t="str">
        <f ca="1">_xlfn.XLOOKUP(tbl_Invoices[[#This Row],[Customer_ID]], tbl_Customers[Customer_ID], tbl_Customers[Age_Group])</f>
        <v>45–54</v>
      </c>
      <c r="M1051" s="1" t="str">
        <f>_xlfn.XLOOKUP(tbl_Invoices[[#This Row],[Customer_ID]], tbl_Customers[Customer_ID], tbl_Customers[Region])</f>
        <v>East</v>
      </c>
      <c r="N1051" s="1" t="str" cm="1">
        <f t="array" ref="N1051">_xlfn.IFS(
   _xlfn.SINGLE(tbl_Invoices[Plan_ID])="P1","Basic",
   _xlfn.SINGLE(tbl_Invoices[Plan_ID])="P2","Standard",
   _xlfn.SINGLE(tbl_Invoices[Plan_ID])="P3","Premium"
)</f>
        <v>Premium</v>
      </c>
      <c r="O1051" s="2">
        <f>IF(tbl_Invoices[[#This Row],[Revenue_Type]]="Churned",0,1)</f>
        <v>1</v>
      </c>
    </row>
    <row r="1052" spans="1:15" x14ac:dyDescent="0.25">
      <c r="A1052" t="s">
        <v>8643</v>
      </c>
      <c r="B1052" t="s">
        <v>639</v>
      </c>
      <c r="C1052" t="s">
        <v>2509</v>
      </c>
      <c r="D1052" s="1">
        <v>44347</v>
      </c>
      <c r="E1052">
        <v>55</v>
      </c>
      <c r="F1052" t="b">
        <v>1</v>
      </c>
      <c r="G1052" t="s">
        <v>4545</v>
      </c>
      <c r="H1052" t="s">
        <v>2031</v>
      </c>
      <c r="I1052" s="1">
        <f>DATE(YEAR(tbl_Invoices[[#This Row],[Invoice_Date]]), MONTH(tbl_Invoices[[#This Row],[Invoice_Date]]), DAY(tbl_Invoices[[#This Row],[Invoice_Date]]))</f>
        <v>44347</v>
      </c>
      <c r="J1052">
        <f>YEAR(tbl_Invoices[[#This Row],[Invoice_Date]])</f>
        <v>2021</v>
      </c>
      <c r="K1052" s="1">
        <f>_xlfn.XLOOKUP(tbl_Invoices[[#This Row],[Customer_ID]], tbl_Customers[Customer_ID], tbl_Customers[Cohort_Month])</f>
        <v>45107</v>
      </c>
      <c r="L1052" s="1" t="str">
        <f ca="1">_xlfn.XLOOKUP(tbl_Invoices[[#This Row],[Customer_ID]], tbl_Customers[Customer_ID], tbl_Customers[Age_Group])</f>
        <v>55+</v>
      </c>
      <c r="M1052" s="1" t="str">
        <f>_xlfn.XLOOKUP(tbl_Invoices[[#This Row],[Customer_ID]], tbl_Customers[Customer_ID], tbl_Customers[Region])</f>
        <v>International</v>
      </c>
      <c r="N1052" s="1" t="str" cm="1">
        <f t="array" ref="N1052">_xlfn.IFS(
   _xlfn.SINGLE(tbl_Invoices[Plan_ID])="P1","Basic",
   _xlfn.SINGLE(tbl_Invoices[Plan_ID])="P2","Standard",
   _xlfn.SINGLE(tbl_Invoices[Plan_ID])="P3","Premium"
)</f>
        <v>Premium</v>
      </c>
      <c r="O1052" s="2">
        <f>IF(tbl_Invoices[[#This Row],[Revenue_Type]]="Churned",0,1)</f>
        <v>0</v>
      </c>
    </row>
    <row r="1053" spans="1:15" x14ac:dyDescent="0.25">
      <c r="A1053" t="s">
        <v>7148</v>
      </c>
      <c r="B1053" t="s">
        <v>761</v>
      </c>
      <c r="C1053" t="s">
        <v>4138</v>
      </c>
      <c r="D1053" s="1">
        <v>44347</v>
      </c>
      <c r="E1053">
        <v>25</v>
      </c>
      <c r="F1053" t="b">
        <v>1</v>
      </c>
      <c r="G1053" t="s">
        <v>4540</v>
      </c>
      <c r="H1053" t="s">
        <v>2034</v>
      </c>
      <c r="I1053" s="1">
        <f>DATE(YEAR(tbl_Invoices[[#This Row],[Invoice_Date]]), MONTH(tbl_Invoices[[#This Row],[Invoice_Date]]), DAY(tbl_Invoices[[#This Row],[Invoice_Date]]))</f>
        <v>44347</v>
      </c>
      <c r="J1053">
        <f>YEAR(tbl_Invoices[[#This Row],[Invoice_Date]])</f>
        <v>2021</v>
      </c>
      <c r="K1053" s="1">
        <f>_xlfn.XLOOKUP(tbl_Invoices[[#This Row],[Customer_ID]], tbl_Customers[Customer_ID], tbl_Customers[Cohort_Month])</f>
        <v>44926</v>
      </c>
      <c r="L1053" s="1" t="str">
        <f ca="1">_xlfn.XLOOKUP(tbl_Invoices[[#This Row],[Customer_ID]], tbl_Customers[Customer_ID], tbl_Customers[Age_Group])</f>
        <v>45–54</v>
      </c>
      <c r="M1053" s="1" t="str">
        <f>_xlfn.XLOOKUP(tbl_Invoices[[#This Row],[Customer_ID]], tbl_Customers[Customer_ID], tbl_Customers[Region])</f>
        <v>Midwest</v>
      </c>
      <c r="N1053" s="1" t="str" cm="1">
        <f t="array" ref="N1053">_xlfn.IFS(
   _xlfn.SINGLE(tbl_Invoices[Plan_ID])="P1","Basic",
   _xlfn.SINGLE(tbl_Invoices[Plan_ID])="P2","Standard",
   _xlfn.SINGLE(tbl_Invoices[Plan_ID])="P3","Premium"
)</f>
        <v>Standard</v>
      </c>
      <c r="O1053" s="2">
        <f>IF(tbl_Invoices[[#This Row],[Revenue_Type]]="Churned",0,1)</f>
        <v>1</v>
      </c>
    </row>
    <row r="1054" spans="1:15" x14ac:dyDescent="0.25">
      <c r="A1054" t="s">
        <v>8704</v>
      </c>
      <c r="B1054" t="s">
        <v>1029</v>
      </c>
      <c r="C1054" t="s">
        <v>2270</v>
      </c>
      <c r="D1054" s="1">
        <v>44347</v>
      </c>
      <c r="E1054">
        <v>12</v>
      </c>
      <c r="F1054" t="b">
        <v>1</v>
      </c>
      <c r="G1054" t="s">
        <v>4538</v>
      </c>
      <c r="H1054" t="s">
        <v>2027</v>
      </c>
      <c r="I1054" s="1">
        <f>DATE(YEAR(tbl_Invoices[[#This Row],[Invoice_Date]]), MONTH(tbl_Invoices[[#This Row],[Invoice_Date]]), DAY(tbl_Invoices[[#This Row],[Invoice_Date]]))</f>
        <v>44347</v>
      </c>
      <c r="J1054">
        <f>YEAR(tbl_Invoices[[#This Row],[Invoice_Date]])</f>
        <v>2021</v>
      </c>
      <c r="K1054" s="1">
        <f>_xlfn.XLOOKUP(tbl_Invoices[[#This Row],[Customer_ID]], tbl_Customers[Customer_ID], tbl_Customers[Cohort_Month])</f>
        <v>44773</v>
      </c>
      <c r="L1054" s="1" t="str">
        <f ca="1">_xlfn.XLOOKUP(tbl_Invoices[[#This Row],[Customer_ID]], tbl_Customers[Customer_ID], tbl_Customers[Age_Group])</f>
        <v>35–44</v>
      </c>
      <c r="M1054" s="1" t="str">
        <f>_xlfn.XLOOKUP(tbl_Invoices[[#This Row],[Customer_ID]], tbl_Customers[Customer_ID], tbl_Customers[Region])</f>
        <v>East</v>
      </c>
      <c r="N1054" s="1" t="str" cm="1">
        <f t="array" ref="N1054">_xlfn.IFS(
   _xlfn.SINGLE(tbl_Invoices[Plan_ID])="P1","Basic",
   _xlfn.SINGLE(tbl_Invoices[Plan_ID])="P2","Standard",
   _xlfn.SINGLE(tbl_Invoices[Plan_ID])="P3","Premium"
)</f>
        <v>Basic</v>
      </c>
      <c r="O1054" s="2">
        <f>IF(tbl_Invoices[[#This Row],[Revenue_Type]]="Churned",0,1)</f>
        <v>1</v>
      </c>
    </row>
    <row r="1055" spans="1:15" x14ac:dyDescent="0.25">
      <c r="A1055" t="s">
        <v>7516</v>
      </c>
      <c r="B1055" t="s">
        <v>1272</v>
      </c>
      <c r="C1055" t="s">
        <v>3022</v>
      </c>
      <c r="D1055" s="1">
        <v>44347</v>
      </c>
      <c r="E1055">
        <v>12</v>
      </c>
      <c r="F1055" t="b">
        <v>1</v>
      </c>
      <c r="G1055" t="s">
        <v>4545</v>
      </c>
      <c r="H1055" t="s">
        <v>2027</v>
      </c>
      <c r="I1055" s="1">
        <f>DATE(YEAR(tbl_Invoices[[#This Row],[Invoice_Date]]), MONTH(tbl_Invoices[[#This Row],[Invoice_Date]]), DAY(tbl_Invoices[[#This Row],[Invoice_Date]]))</f>
        <v>44347</v>
      </c>
      <c r="J1055">
        <f>YEAR(tbl_Invoices[[#This Row],[Invoice_Date]])</f>
        <v>2021</v>
      </c>
      <c r="K1055" s="1">
        <f>_xlfn.XLOOKUP(tbl_Invoices[[#This Row],[Customer_ID]], tbl_Customers[Customer_ID], tbl_Customers[Cohort_Month])</f>
        <v>44347</v>
      </c>
      <c r="L1055" s="1" t="str">
        <f ca="1">_xlfn.XLOOKUP(tbl_Invoices[[#This Row],[Customer_ID]], tbl_Customers[Customer_ID], tbl_Customers[Age_Group])</f>
        <v>35–44</v>
      </c>
      <c r="M1055" s="1" t="str">
        <f>_xlfn.XLOOKUP(tbl_Invoices[[#This Row],[Customer_ID]], tbl_Customers[Customer_ID], tbl_Customers[Region])</f>
        <v>East</v>
      </c>
      <c r="N1055" s="1" t="str" cm="1">
        <f t="array" ref="N1055">_xlfn.IFS(
   _xlfn.SINGLE(tbl_Invoices[Plan_ID])="P1","Basic",
   _xlfn.SINGLE(tbl_Invoices[Plan_ID])="P2","Standard",
   _xlfn.SINGLE(tbl_Invoices[Plan_ID])="P3","Premium"
)</f>
        <v>Basic</v>
      </c>
      <c r="O1055" s="2">
        <f>IF(tbl_Invoices[[#This Row],[Revenue_Type]]="Churned",0,1)</f>
        <v>0</v>
      </c>
    </row>
    <row r="1056" spans="1:15" x14ac:dyDescent="0.25">
      <c r="A1056" t="s">
        <v>10097</v>
      </c>
      <c r="B1056" t="s">
        <v>1378</v>
      </c>
      <c r="C1056" t="s">
        <v>2264</v>
      </c>
      <c r="D1056" s="1">
        <v>44347</v>
      </c>
      <c r="E1056">
        <v>12</v>
      </c>
      <c r="F1056" t="b">
        <v>1</v>
      </c>
      <c r="G1056" t="s">
        <v>4547</v>
      </c>
      <c r="H1056" t="s">
        <v>2027</v>
      </c>
      <c r="I1056" s="1">
        <f>DATE(YEAR(tbl_Invoices[[#This Row],[Invoice_Date]]), MONTH(tbl_Invoices[[#This Row],[Invoice_Date]]), DAY(tbl_Invoices[[#This Row],[Invoice_Date]]))</f>
        <v>44347</v>
      </c>
      <c r="J1056">
        <f>YEAR(tbl_Invoices[[#This Row],[Invoice_Date]])</f>
        <v>2021</v>
      </c>
      <c r="K1056" s="1">
        <f>_xlfn.XLOOKUP(tbl_Invoices[[#This Row],[Customer_ID]], tbl_Customers[Customer_ID], tbl_Customers[Cohort_Month])</f>
        <v>44227</v>
      </c>
      <c r="L1056" s="1" t="str">
        <f ca="1">_xlfn.XLOOKUP(tbl_Invoices[[#This Row],[Customer_ID]], tbl_Customers[Customer_ID], tbl_Customers[Age_Group])</f>
        <v>55+</v>
      </c>
      <c r="M1056" s="1" t="str">
        <f>_xlfn.XLOOKUP(tbl_Invoices[[#This Row],[Customer_ID]], tbl_Customers[Customer_ID], tbl_Customers[Region])</f>
        <v>East</v>
      </c>
      <c r="N1056" s="1" t="str" cm="1">
        <f t="array" ref="N1056">_xlfn.IFS(
   _xlfn.SINGLE(tbl_Invoices[Plan_ID])="P1","Basic",
   _xlfn.SINGLE(tbl_Invoices[Plan_ID])="P2","Standard",
   _xlfn.SINGLE(tbl_Invoices[Plan_ID])="P3","Premium"
)</f>
        <v>Basic</v>
      </c>
      <c r="O1056" s="2">
        <f>IF(tbl_Invoices[[#This Row],[Revenue_Type]]="Churned",0,1)</f>
        <v>1</v>
      </c>
    </row>
    <row r="1057" spans="1:15" x14ac:dyDescent="0.25">
      <c r="A1057" t="s">
        <v>5484</v>
      </c>
      <c r="B1057" t="s">
        <v>1644</v>
      </c>
      <c r="C1057" t="s">
        <v>2574</v>
      </c>
      <c r="D1057" s="1">
        <v>44347</v>
      </c>
      <c r="E1057">
        <v>12</v>
      </c>
      <c r="F1057" t="b">
        <v>1</v>
      </c>
      <c r="G1057" t="s">
        <v>4538</v>
      </c>
      <c r="H1057" t="s">
        <v>2027</v>
      </c>
      <c r="I1057" s="1">
        <f>DATE(YEAR(tbl_Invoices[[#This Row],[Invoice_Date]]), MONTH(tbl_Invoices[[#This Row],[Invoice_Date]]), DAY(tbl_Invoices[[#This Row],[Invoice_Date]]))</f>
        <v>44347</v>
      </c>
      <c r="J1057">
        <f>YEAR(tbl_Invoices[[#This Row],[Invoice_Date]])</f>
        <v>2021</v>
      </c>
      <c r="K1057" s="1">
        <f>_xlfn.XLOOKUP(tbl_Invoices[[#This Row],[Customer_ID]], tbl_Customers[Customer_ID], tbl_Customers[Cohort_Month])</f>
        <v>44895</v>
      </c>
      <c r="L1057" s="1" t="str">
        <f ca="1">_xlfn.XLOOKUP(tbl_Invoices[[#This Row],[Customer_ID]], tbl_Customers[Customer_ID], tbl_Customers[Age_Group])</f>
        <v>55+</v>
      </c>
      <c r="M1057" s="1" t="str">
        <f>_xlfn.XLOOKUP(tbl_Invoices[[#This Row],[Customer_ID]], tbl_Customers[Customer_ID], tbl_Customers[Region])</f>
        <v>West</v>
      </c>
      <c r="N1057" s="1" t="str" cm="1">
        <f t="array" ref="N1057">_xlfn.IFS(
   _xlfn.SINGLE(tbl_Invoices[Plan_ID])="P1","Basic",
   _xlfn.SINGLE(tbl_Invoices[Plan_ID])="P2","Standard",
   _xlfn.SINGLE(tbl_Invoices[Plan_ID])="P3","Premium"
)</f>
        <v>Basic</v>
      </c>
      <c r="O1057" s="2">
        <f>IF(tbl_Invoices[[#This Row],[Revenue_Type]]="Churned",0,1)</f>
        <v>1</v>
      </c>
    </row>
    <row r="1058" spans="1:15" x14ac:dyDescent="0.25">
      <c r="A1058" t="s">
        <v>7631</v>
      </c>
      <c r="B1058" t="s">
        <v>182</v>
      </c>
      <c r="C1058" t="s">
        <v>2421</v>
      </c>
      <c r="D1058" s="1">
        <v>44348</v>
      </c>
      <c r="E1058">
        <v>12</v>
      </c>
      <c r="F1058" t="b">
        <v>1</v>
      </c>
      <c r="G1058" t="s">
        <v>4538</v>
      </c>
      <c r="H1058" t="s">
        <v>2027</v>
      </c>
      <c r="I1058" s="1">
        <f>DATE(YEAR(tbl_Invoices[[#This Row],[Invoice_Date]]), MONTH(tbl_Invoices[[#This Row],[Invoice_Date]]), DAY(tbl_Invoices[[#This Row],[Invoice_Date]]))</f>
        <v>44348</v>
      </c>
      <c r="J1058">
        <f>YEAR(tbl_Invoices[[#This Row],[Invoice_Date]])</f>
        <v>2021</v>
      </c>
      <c r="K1058" s="1">
        <f>_xlfn.XLOOKUP(tbl_Invoices[[#This Row],[Customer_ID]], tbl_Customers[Customer_ID], tbl_Customers[Cohort_Month])</f>
        <v>45107</v>
      </c>
      <c r="L1058" s="1" t="str">
        <f ca="1">_xlfn.XLOOKUP(tbl_Invoices[[#This Row],[Customer_ID]], tbl_Customers[Customer_ID], tbl_Customers[Age_Group])</f>
        <v>45–54</v>
      </c>
      <c r="M1058" s="1" t="str">
        <f>_xlfn.XLOOKUP(tbl_Invoices[[#This Row],[Customer_ID]], tbl_Customers[Customer_ID], tbl_Customers[Region])</f>
        <v>International</v>
      </c>
      <c r="N1058" s="1" t="str" cm="1">
        <f t="array" ref="N1058">_xlfn.IFS(
   _xlfn.SINGLE(tbl_Invoices[Plan_ID])="P1","Basic",
   _xlfn.SINGLE(tbl_Invoices[Plan_ID])="P2","Standard",
   _xlfn.SINGLE(tbl_Invoices[Plan_ID])="P3","Premium"
)</f>
        <v>Basic</v>
      </c>
      <c r="O1058" s="2">
        <f>IF(tbl_Invoices[[#This Row],[Revenue_Type]]="Churned",0,1)</f>
        <v>1</v>
      </c>
    </row>
    <row r="1059" spans="1:15" x14ac:dyDescent="0.25">
      <c r="A1059" t="s">
        <v>10137</v>
      </c>
      <c r="B1059" t="s">
        <v>289</v>
      </c>
      <c r="C1059" t="s">
        <v>2032</v>
      </c>
      <c r="D1059" s="1">
        <v>44348</v>
      </c>
      <c r="E1059">
        <v>12</v>
      </c>
      <c r="F1059" t="b">
        <v>1</v>
      </c>
      <c r="G1059" t="s">
        <v>4545</v>
      </c>
      <c r="H1059" t="s">
        <v>2027</v>
      </c>
      <c r="I1059" s="1">
        <f>DATE(YEAR(tbl_Invoices[[#This Row],[Invoice_Date]]), MONTH(tbl_Invoices[[#This Row],[Invoice_Date]]), DAY(tbl_Invoices[[#This Row],[Invoice_Date]]))</f>
        <v>44348</v>
      </c>
      <c r="J1059">
        <f>YEAR(tbl_Invoices[[#This Row],[Invoice_Date]])</f>
        <v>2021</v>
      </c>
      <c r="K1059" s="1">
        <f>_xlfn.XLOOKUP(tbl_Invoices[[#This Row],[Customer_ID]], tbl_Customers[Customer_ID], tbl_Customers[Cohort_Month])</f>
        <v>44651</v>
      </c>
      <c r="L1059" s="1" t="str">
        <f ca="1">_xlfn.XLOOKUP(tbl_Invoices[[#This Row],[Customer_ID]], tbl_Customers[Customer_ID], tbl_Customers[Age_Group])</f>
        <v>35–44</v>
      </c>
      <c r="M1059" s="1" t="str">
        <f>_xlfn.XLOOKUP(tbl_Invoices[[#This Row],[Customer_ID]], tbl_Customers[Customer_ID], tbl_Customers[Region])</f>
        <v>West</v>
      </c>
      <c r="N1059" s="1" t="str" cm="1">
        <f t="array" ref="N1059">_xlfn.IFS(
   _xlfn.SINGLE(tbl_Invoices[Plan_ID])="P1","Basic",
   _xlfn.SINGLE(tbl_Invoices[Plan_ID])="P2","Standard",
   _xlfn.SINGLE(tbl_Invoices[Plan_ID])="P3","Premium"
)</f>
        <v>Basic</v>
      </c>
      <c r="O1059" s="2">
        <f>IF(tbl_Invoices[[#This Row],[Revenue_Type]]="Churned",0,1)</f>
        <v>0</v>
      </c>
    </row>
    <row r="1060" spans="1:15" x14ac:dyDescent="0.25">
      <c r="A1060" t="s">
        <v>10476</v>
      </c>
      <c r="B1060" t="s">
        <v>341</v>
      </c>
      <c r="C1060" t="s">
        <v>2710</v>
      </c>
      <c r="D1060" s="1">
        <v>44348</v>
      </c>
      <c r="E1060">
        <v>55</v>
      </c>
      <c r="F1060" t="b">
        <v>1</v>
      </c>
      <c r="G1060" t="s">
        <v>4545</v>
      </c>
      <c r="H1060" t="s">
        <v>2031</v>
      </c>
      <c r="I1060" s="1">
        <f>DATE(YEAR(tbl_Invoices[[#This Row],[Invoice_Date]]), MONTH(tbl_Invoices[[#This Row],[Invoice_Date]]), DAY(tbl_Invoices[[#This Row],[Invoice_Date]]))</f>
        <v>44348</v>
      </c>
      <c r="J1060">
        <f>YEAR(tbl_Invoices[[#This Row],[Invoice_Date]])</f>
        <v>2021</v>
      </c>
      <c r="K1060" s="1">
        <f>_xlfn.XLOOKUP(tbl_Invoices[[#This Row],[Customer_ID]], tbl_Customers[Customer_ID], tbl_Customers[Cohort_Month])</f>
        <v>44957</v>
      </c>
      <c r="L1060" s="1" t="str">
        <f ca="1">_xlfn.XLOOKUP(tbl_Invoices[[#This Row],[Customer_ID]], tbl_Customers[Customer_ID], tbl_Customers[Age_Group])</f>
        <v>18–24</v>
      </c>
      <c r="M1060" s="1" t="str">
        <f>_xlfn.XLOOKUP(tbl_Invoices[[#This Row],[Customer_ID]], tbl_Customers[Customer_ID], tbl_Customers[Region])</f>
        <v>International</v>
      </c>
      <c r="N1060" s="1" t="str" cm="1">
        <f t="array" ref="N1060">_xlfn.IFS(
   _xlfn.SINGLE(tbl_Invoices[Plan_ID])="P1","Basic",
   _xlfn.SINGLE(tbl_Invoices[Plan_ID])="P2","Standard",
   _xlfn.SINGLE(tbl_Invoices[Plan_ID])="P3","Premium"
)</f>
        <v>Premium</v>
      </c>
      <c r="O1060" s="2">
        <f>IF(tbl_Invoices[[#This Row],[Revenue_Type]]="Churned",0,1)</f>
        <v>0</v>
      </c>
    </row>
    <row r="1061" spans="1:15" x14ac:dyDescent="0.25">
      <c r="A1061" t="s">
        <v>8706</v>
      </c>
      <c r="B1061" t="s">
        <v>394</v>
      </c>
      <c r="C1061" t="s">
        <v>3141</v>
      </c>
      <c r="D1061" s="1">
        <v>44348</v>
      </c>
      <c r="E1061">
        <v>12</v>
      </c>
      <c r="F1061" t="b">
        <v>1</v>
      </c>
      <c r="G1061" t="s">
        <v>4540</v>
      </c>
      <c r="H1061" t="s">
        <v>2027</v>
      </c>
      <c r="I1061" s="1">
        <f>DATE(YEAR(tbl_Invoices[[#This Row],[Invoice_Date]]), MONTH(tbl_Invoices[[#This Row],[Invoice_Date]]), DAY(tbl_Invoices[[#This Row],[Invoice_Date]]))</f>
        <v>44348</v>
      </c>
      <c r="J1061">
        <f>YEAR(tbl_Invoices[[#This Row],[Invoice_Date]])</f>
        <v>2021</v>
      </c>
      <c r="K1061" s="1">
        <f>_xlfn.XLOOKUP(tbl_Invoices[[#This Row],[Customer_ID]], tbl_Customers[Customer_ID], tbl_Customers[Cohort_Month])</f>
        <v>44469</v>
      </c>
      <c r="L1061" s="1" t="str">
        <f ca="1">_xlfn.XLOOKUP(tbl_Invoices[[#This Row],[Customer_ID]], tbl_Customers[Customer_ID], tbl_Customers[Age_Group])</f>
        <v>45–54</v>
      </c>
      <c r="M1061" s="1" t="str">
        <f>_xlfn.XLOOKUP(tbl_Invoices[[#This Row],[Customer_ID]], tbl_Customers[Customer_ID], tbl_Customers[Region])</f>
        <v>West</v>
      </c>
      <c r="N1061" s="1" t="str" cm="1">
        <f t="array" ref="N1061">_xlfn.IFS(
   _xlfn.SINGLE(tbl_Invoices[Plan_ID])="P1","Basic",
   _xlfn.SINGLE(tbl_Invoices[Plan_ID])="P2","Standard",
   _xlfn.SINGLE(tbl_Invoices[Plan_ID])="P3","Premium"
)</f>
        <v>Basic</v>
      </c>
      <c r="O1061" s="2">
        <f>IF(tbl_Invoices[[#This Row],[Revenue_Type]]="Churned",0,1)</f>
        <v>1</v>
      </c>
    </row>
    <row r="1062" spans="1:15" x14ac:dyDescent="0.25">
      <c r="A1062" t="s">
        <v>4767</v>
      </c>
      <c r="B1062" t="s">
        <v>555</v>
      </c>
      <c r="C1062" t="s">
        <v>3804</v>
      </c>
      <c r="D1062" s="1">
        <v>44348</v>
      </c>
      <c r="E1062">
        <v>55</v>
      </c>
      <c r="F1062" t="b">
        <v>1</v>
      </c>
      <c r="G1062" t="s">
        <v>4547</v>
      </c>
      <c r="H1062" t="s">
        <v>2031</v>
      </c>
      <c r="I1062" s="1">
        <f>DATE(YEAR(tbl_Invoices[[#This Row],[Invoice_Date]]), MONTH(tbl_Invoices[[#This Row],[Invoice_Date]]), DAY(tbl_Invoices[[#This Row],[Invoice_Date]]))</f>
        <v>44348</v>
      </c>
      <c r="J1062">
        <f>YEAR(tbl_Invoices[[#This Row],[Invoice_Date]])</f>
        <v>2021</v>
      </c>
      <c r="K1062" s="1">
        <f>_xlfn.XLOOKUP(tbl_Invoices[[#This Row],[Customer_ID]], tbl_Customers[Customer_ID], tbl_Customers[Cohort_Month])</f>
        <v>44773</v>
      </c>
      <c r="L1062" s="1" t="str">
        <f ca="1">_xlfn.XLOOKUP(tbl_Invoices[[#This Row],[Customer_ID]], tbl_Customers[Customer_ID], tbl_Customers[Age_Group])</f>
        <v>35–44</v>
      </c>
      <c r="M1062" s="1" t="str">
        <f>_xlfn.XLOOKUP(tbl_Invoices[[#This Row],[Customer_ID]], tbl_Customers[Customer_ID], tbl_Customers[Region])</f>
        <v>Midwest</v>
      </c>
      <c r="N1062" s="1" t="str" cm="1">
        <f t="array" ref="N1062">_xlfn.IFS(
   _xlfn.SINGLE(tbl_Invoices[Plan_ID])="P1","Basic",
   _xlfn.SINGLE(tbl_Invoices[Plan_ID])="P2","Standard",
   _xlfn.SINGLE(tbl_Invoices[Plan_ID])="P3","Premium"
)</f>
        <v>Premium</v>
      </c>
      <c r="O1062" s="2">
        <f>IF(tbl_Invoices[[#This Row],[Revenue_Type]]="Churned",0,1)</f>
        <v>1</v>
      </c>
    </row>
    <row r="1063" spans="1:15" x14ac:dyDescent="0.25">
      <c r="A1063" t="s">
        <v>5061</v>
      </c>
      <c r="B1063" t="s">
        <v>576</v>
      </c>
      <c r="C1063" t="s">
        <v>3694</v>
      </c>
      <c r="D1063" s="1">
        <v>44348</v>
      </c>
      <c r="E1063">
        <v>55</v>
      </c>
      <c r="F1063" t="b">
        <v>1</v>
      </c>
      <c r="G1063" t="s">
        <v>4547</v>
      </c>
      <c r="H1063" t="s">
        <v>2031</v>
      </c>
      <c r="I1063" s="1">
        <f>DATE(YEAR(tbl_Invoices[[#This Row],[Invoice_Date]]), MONTH(tbl_Invoices[[#This Row],[Invoice_Date]]), DAY(tbl_Invoices[[#This Row],[Invoice_Date]]))</f>
        <v>44348</v>
      </c>
      <c r="J1063">
        <f>YEAR(tbl_Invoices[[#This Row],[Invoice_Date]])</f>
        <v>2021</v>
      </c>
      <c r="K1063" s="1">
        <f>_xlfn.XLOOKUP(tbl_Invoices[[#This Row],[Customer_ID]], tbl_Customers[Customer_ID], tbl_Customers[Cohort_Month])</f>
        <v>44834</v>
      </c>
      <c r="L1063" s="1" t="str">
        <f ca="1">_xlfn.XLOOKUP(tbl_Invoices[[#This Row],[Customer_ID]], tbl_Customers[Customer_ID], tbl_Customers[Age_Group])</f>
        <v>35–44</v>
      </c>
      <c r="M1063" s="1" t="str">
        <f>_xlfn.XLOOKUP(tbl_Invoices[[#This Row],[Customer_ID]], tbl_Customers[Customer_ID], tbl_Customers[Region])</f>
        <v>Midwest</v>
      </c>
      <c r="N1063" s="1" t="str" cm="1">
        <f t="array" ref="N1063">_xlfn.IFS(
   _xlfn.SINGLE(tbl_Invoices[Plan_ID])="P1","Basic",
   _xlfn.SINGLE(tbl_Invoices[Plan_ID])="P2","Standard",
   _xlfn.SINGLE(tbl_Invoices[Plan_ID])="P3","Premium"
)</f>
        <v>Premium</v>
      </c>
      <c r="O1063" s="2">
        <f>IF(tbl_Invoices[[#This Row],[Revenue_Type]]="Churned",0,1)</f>
        <v>1</v>
      </c>
    </row>
    <row r="1064" spans="1:15" x14ac:dyDescent="0.25">
      <c r="A1064" t="s">
        <v>7143</v>
      </c>
      <c r="B1064" t="s">
        <v>891</v>
      </c>
      <c r="C1064" t="s">
        <v>2974</v>
      </c>
      <c r="D1064" s="1">
        <v>44348</v>
      </c>
      <c r="E1064">
        <v>12</v>
      </c>
      <c r="F1064" t="b">
        <v>1</v>
      </c>
      <c r="G1064" t="s">
        <v>4547</v>
      </c>
      <c r="H1064" t="s">
        <v>2027</v>
      </c>
      <c r="I1064" s="1">
        <f>DATE(YEAR(tbl_Invoices[[#This Row],[Invoice_Date]]), MONTH(tbl_Invoices[[#This Row],[Invoice_Date]]), DAY(tbl_Invoices[[#This Row],[Invoice_Date]]))</f>
        <v>44348</v>
      </c>
      <c r="J1064">
        <f>YEAR(tbl_Invoices[[#This Row],[Invoice_Date]])</f>
        <v>2021</v>
      </c>
      <c r="K1064" s="1">
        <f>_xlfn.XLOOKUP(tbl_Invoices[[#This Row],[Customer_ID]], tbl_Customers[Customer_ID], tbl_Customers[Cohort_Month])</f>
        <v>44377</v>
      </c>
      <c r="L1064" s="1" t="str">
        <f ca="1">_xlfn.XLOOKUP(tbl_Invoices[[#This Row],[Customer_ID]], tbl_Customers[Customer_ID], tbl_Customers[Age_Group])</f>
        <v>35–44</v>
      </c>
      <c r="M1064" s="1" t="str">
        <f>_xlfn.XLOOKUP(tbl_Invoices[[#This Row],[Customer_ID]], tbl_Customers[Customer_ID], tbl_Customers[Region])</f>
        <v>West</v>
      </c>
      <c r="N1064" s="1" t="str" cm="1">
        <f t="array" ref="N1064">_xlfn.IFS(
   _xlfn.SINGLE(tbl_Invoices[Plan_ID])="P1","Basic",
   _xlfn.SINGLE(tbl_Invoices[Plan_ID])="P2","Standard",
   _xlfn.SINGLE(tbl_Invoices[Plan_ID])="P3","Premium"
)</f>
        <v>Basic</v>
      </c>
      <c r="O1064" s="2">
        <f>IF(tbl_Invoices[[#This Row],[Revenue_Type]]="Churned",0,1)</f>
        <v>1</v>
      </c>
    </row>
    <row r="1065" spans="1:15" x14ac:dyDescent="0.25">
      <c r="A1065" t="s">
        <v>9260</v>
      </c>
      <c r="B1065" t="s">
        <v>1062</v>
      </c>
      <c r="C1065" t="s">
        <v>3360</v>
      </c>
      <c r="D1065" s="1">
        <v>44348</v>
      </c>
      <c r="E1065">
        <v>25</v>
      </c>
      <c r="F1065" t="b">
        <v>1</v>
      </c>
      <c r="G1065" t="s">
        <v>4538</v>
      </c>
      <c r="H1065" t="s">
        <v>2034</v>
      </c>
      <c r="I1065" s="1">
        <f>DATE(YEAR(tbl_Invoices[[#This Row],[Invoice_Date]]), MONTH(tbl_Invoices[[#This Row],[Invoice_Date]]), DAY(tbl_Invoices[[#This Row],[Invoice_Date]]))</f>
        <v>44348</v>
      </c>
      <c r="J1065">
        <f>YEAR(tbl_Invoices[[#This Row],[Invoice_Date]])</f>
        <v>2021</v>
      </c>
      <c r="K1065" s="1">
        <f>_xlfn.XLOOKUP(tbl_Invoices[[#This Row],[Customer_ID]], tbl_Customers[Customer_ID], tbl_Customers[Cohort_Month])</f>
        <v>44469</v>
      </c>
      <c r="L1065" s="1" t="str">
        <f ca="1">_xlfn.XLOOKUP(tbl_Invoices[[#This Row],[Customer_ID]], tbl_Customers[Customer_ID], tbl_Customers[Age_Group])</f>
        <v>35–44</v>
      </c>
      <c r="M1065" s="1" t="str">
        <f>_xlfn.XLOOKUP(tbl_Invoices[[#This Row],[Customer_ID]], tbl_Customers[Customer_ID], tbl_Customers[Region])</f>
        <v>International</v>
      </c>
      <c r="N1065" s="1" t="str" cm="1">
        <f t="array" ref="N1065">_xlfn.IFS(
   _xlfn.SINGLE(tbl_Invoices[Plan_ID])="P1","Basic",
   _xlfn.SINGLE(tbl_Invoices[Plan_ID])="P2","Standard",
   _xlfn.SINGLE(tbl_Invoices[Plan_ID])="P3","Premium"
)</f>
        <v>Standard</v>
      </c>
      <c r="O1065" s="2">
        <f>IF(tbl_Invoices[[#This Row],[Revenue_Type]]="Churned",0,1)</f>
        <v>1</v>
      </c>
    </row>
    <row r="1066" spans="1:15" x14ac:dyDescent="0.25">
      <c r="A1066" t="s">
        <v>8532</v>
      </c>
      <c r="B1066" t="s">
        <v>1339</v>
      </c>
      <c r="C1066" t="s">
        <v>3902</v>
      </c>
      <c r="D1066" s="1">
        <v>44348</v>
      </c>
      <c r="E1066">
        <v>25</v>
      </c>
      <c r="F1066" t="b">
        <v>1</v>
      </c>
      <c r="G1066" t="s">
        <v>4547</v>
      </c>
      <c r="H1066" t="s">
        <v>2034</v>
      </c>
      <c r="I1066" s="1">
        <f>DATE(YEAR(tbl_Invoices[[#This Row],[Invoice_Date]]), MONTH(tbl_Invoices[[#This Row],[Invoice_Date]]), DAY(tbl_Invoices[[#This Row],[Invoice_Date]]))</f>
        <v>44348</v>
      </c>
      <c r="J1066">
        <f>YEAR(tbl_Invoices[[#This Row],[Invoice_Date]])</f>
        <v>2021</v>
      </c>
      <c r="K1066" s="1">
        <f>_xlfn.XLOOKUP(tbl_Invoices[[#This Row],[Customer_ID]], tbl_Customers[Customer_ID], tbl_Customers[Cohort_Month])</f>
        <v>44773</v>
      </c>
      <c r="L1066" s="1" t="str">
        <f ca="1">_xlfn.XLOOKUP(tbl_Invoices[[#This Row],[Customer_ID]], tbl_Customers[Customer_ID], tbl_Customers[Age_Group])</f>
        <v>18–24</v>
      </c>
      <c r="M1066" s="1" t="str">
        <f>_xlfn.XLOOKUP(tbl_Invoices[[#This Row],[Customer_ID]], tbl_Customers[Customer_ID], tbl_Customers[Region])</f>
        <v>East</v>
      </c>
      <c r="N1066" s="1" t="str" cm="1">
        <f t="array" ref="N1066">_xlfn.IFS(
   _xlfn.SINGLE(tbl_Invoices[Plan_ID])="P1","Basic",
   _xlfn.SINGLE(tbl_Invoices[Plan_ID])="P2","Standard",
   _xlfn.SINGLE(tbl_Invoices[Plan_ID])="P3","Premium"
)</f>
        <v>Standard</v>
      </c>
      <c r="O1066" s="2">
        <f>IF(tbl_Invoices[[#This Row],[Revenue_Type]]="Churned",0,1)</f>
        <v>1</v>
      </c>
    </row>
    <row r="1067" spans="1:15" x14ac:dyDescent="0.25">
      <c r="A1067" t="s">
        <v>8452</v>
      </c>
      <c r="B1067" t="s">
        <v>1368</v>
      </c>
      <c r="C1067" t="s">
        <v>2827</v>
      </c>
      <c r="D1067" s="1">
        <v>44348</v>
      </c>
      <c r="E1067">
        <v>12</v>
      </c>
      <c r="F1067" t="b">
        <v>1</v>
      </c>
      <c r="G1067" t="s">
        <v>4540</v>
      </c>
      <c r="H1067" t="s">
        <v>2027</v>
      </c>
      <c r="I1067" s="1">
        <f>DATE(YEAR(tbl_Invoices[[#This Row],[Invoice_Date]]), MONTH(tbl_Invoices[[#This Row],[Invoice_Date]]), DAY(tbl_Invoices[[#This Row],[Invoice_Date]]))</f>
        <v>44348</v>
      </c>
      <c r="J1067">
        <f>YEAR(tbl_Invoices[[#This Row],[Invoice_Date]])</f>
        <v>2021</v>
      </c>
      <c r="K1067" s="1">
        <f>_xlfn.XLOOKUP(tbl_Invoices[[#This Row],[Customer_ID]], tbl_Customers[Customer_ID], tbl_Customers[Cohort_Month])</f>
        <v>44255</v>
      </c>
      <c r="L1067" s="1" t="str">
        <f ca="1">_xlfn.XLOOKUP(tbl_Invoices[[#This Row],[Customer_ID]], tbl_Customers[Customer_ID], tbl_Customers[Age_Group])</f>
        <v>55+</v>
      </c>
      <c r="M1067" s="1" t="str">
        <f>_xlfn.XLOOKUP(tbl_Invoices[[#This Row],[Customer_ID]], tbl_Customers[Customer_ID], tbl_Customers[Region])</f>
        <v>South</v>
      </c>
      <c r="N1067" s="1" t="str" cm="1">
        <f t="array" ref="N1067">_xlfn.IFS(
   _xlfn.SINGLE(tbl_Invoices[Plan_ID])="P1","Basic",
   _xlfn.SINGLE(tbl_Invoices[Plan_ID])="P2","Standard",
   _xlfn.SINGLE(tbl_Invoices[Plan_ID])="P3","Premium"
)</f>
        <v>Basic</v>
      </c>
      <c r="O1067" s="2">
        <f>IF(tbl_Invoices[[#This Row],[Revenue_Type]]="Churned",0,1)</f>
        <v>1</v>
      </c>
    </row>
    <row r="1068" spans="1:15" x14ac:dyDescent="0.25">
      <c r="A1068" t="s">
        <v>9852</v>
      </c>
      <c r="B1068" t="s">
        <v>1802</v>
      </c>
      <c r="C1068" t="s">
        <v>2396</v>
      </c>
      <c r="D1068" s="1">
        <v>44348</v>
      </c>
      <c r="E1068">
        <v>12</v>
      </c>
      <c r="F1068" t="b">
        <v>1</v>
      </c>
      <c r="G1068" t="s">
        <v>4549</v>
      </c>
      <c r="H1068" t="s">
        <v>2027</v>
      </c>
      <c r="I1068" s="1">
        <f>DATE(YEAR(tbl_Invoices[[#This Row],[Invoice_Date]]), MONTH(tbl_Invoices[[#This Row],[Invoice_Date]]), DAY(tbl_Invoices[[#This Row],[Invoice_Date]]))</f>
        <v>44348</v>
      </c>
      <c r="J1068">
        <f>YEAR(tbl_Invoices[[#This Row],[Invoice_Date]])</f>
        <v>2021</v>
      </c>
      <c r="K1068" s="1">
        <f>_xlfn.XLOOKUP(tbl_Invoices[[#This Row],[Customer_ID]], tbl_Customers[Customer_ID], tbl_Customers[Cohort_Month])</f>
        <v>44469</v>
      </c>
      <c r="L1068" s="1" t="str">
        <f ca="1">_xlfn.XLOOKUP(tbl_Invoices[[#This Row],[Customer_ID]], tbl_Customers[Customer_ID], tbl_Customers[Age_Group])</f>
        <v>35–44</v>
      </c>
      <c r="M1068" s="1" t="str">
        <f>_xlfn.XLOOKUP(tbl_Invoices[[#This Row],[Customer_ID]], tbl_Customers[Customer_ID], tbl_Customers[Region])</f>
        <v>West</v>
      </c>
      <c r="N1068" s="1" t="str" cm="1">
        <f t="array" ref="N1068">_xlfn.IFS(
   _xlfn.SINGLE(tbl_Invoices[Plan_ID])="P1","Basic",
   _xlfn.SINGLE(tbl_Invoices[Plan_ID])="P2","Standard",
   _xlfn.SINGLE(tbl_Invoices[Plan_ID])="P3","Premium"
)</f>
        <v>Basic</v>
      </c>
      <c r="O1068" s="2">
        <f>IF(tbl_Invoices[[#This Row],[Revenue_Type]]="Churned",0,1)</f>
        <v>1</v>
      </c>
    </row>
    <row r="1069" spans="1:15" x14ac:dyDescent="0.25">
      <c r="A1069" t="s">
        <v>4930</v>
      </c>
      <c r="B1069" t="s">
        <v>285</v>
      </c>
      <c r="C1069" t="s">
        <v>2692</v>
      </c>
      <c r="D1069" s="1">
        <v>44349</v>
      </c>
      <c r="E1069">
        <v>25</v>
      </c>
      <c r="F1069" t="b">
        <v>1</v>
      </c>
      <c r="G1069" t="s">
        <v>4547</v>
      </c>
      <c r="H1069" t="s">
        <v>2034</v>
      </c>
      <c r="I1069" s="1">
        <f>DATE(YEAR(tbl_Invoices[[#This Row],[Invoice_Date]]), MONTH(tbl_Invoices[[#This Row],[Invoice_Date]]), DAY(tbl_Invoices[[#This Row],[Invoice_Date]]))</f>
        <v>44349</v>
      </c>
      <c r="J1069">
        <f>YEAR(tbl_Invoices[[#This Row],[Invoice_Date]])</f>
        <v>2021</v>
      </c>
      <c r="K1069" s="1">
        <f>_xlfn.XLOOKUP(tbl_Invoices[[#This Row],[Customer_ID]], tbl_Customers[Customer_ID], tbl_Customers[Cohort_Month])</f>
        <v>44620</v>
      </c>
      <c r="L1069" s="1" t="str">
        <f ca="1">_xlfn.XLOOKUP(tbl_Invoices[[#This Row],[Customer_ID]], tbl_Customers[Customer_ID], tbl_Customers[Age_Group])</f>
        <v>35–44</v>
      </c>
      <c r="M1069" s="1" t="str">
        <f>_xlfn.XLOOKUP(tbl_Invoices[[#This Row],[Customer_ID]], tbl_Customers[Customer_ID], tbl_Customers[Region])</f>
        <v>Midwest</v>
      </c>
      <c r="N1069" s="1" t="str" cm="1">
        <f t="array" ref="N1069">_xlfn.IFS(
   _xlfn.SINGLE(tbl_Invoices[Plan_ID])="P1","Basic",
   _xlfn.SINGLE(tbl_Invoices[Plan_ID])="P2","Standard",
   _xlfn.SINGLE(tbl_Invoices[Plan_ID])="P3","Premium"
)</f>
        <v>Standard</v>
      </c>
      <c r="O1069" s="2">
        <f>IF(tbl_Invoices[[#This Row],[Revenue_Type]]="Churned",0,1)</f>
        <v>1</v>
      </c>
    </row>
    <row r="1070" spans="1:15" x14ac:dyDescent="0.25">
      <c r="A1070" t="s">
        <v>5606</v>
      </c>
      <c r="B1070" t="s">
        <v>324</v>
      </c>
      <c r="C1070" t="s">
        <v>4222</v>
      </c>
      <c r="D1070" s="1">
        <v>44349</v>
      </c>
      <c r="E1070">
        <v>25</v>
      </c>
      <c r="F1070" t="b">
        <v>1</v>
      </c>
      <c r="G1070" t="s">
        <v>4545</v>
      </c>
      <c r="H1070" t="s">
        <v>2034</v>
      </c>
      <c r="I1070" s="1">
        <f>DATE(YEAR(tbl_Invoices[[#This Row],[Invoice_Date]]), MONTH(tbl_Invoices[[#This Row],[Invoice_Date]]), DAY(tbl_Invoices[[#This Row],[Invoice_Date]]))</f>
        <v>44349</v>
      </c>
      <c r="J1070">
        <f>YEAR(tbl_Invoices[[#This Row],[Invoice_Date]])</f>
        <v>2021</v>
      </c>
      <c r="K1070" s="1">
        <f>_xlfn.XLOOKUP(tbl_Invoices[[#This Row],[Customer_ID]], tbl_Customers[Customer_ID], tbl_Customers[Cohort_Month])</f>
        <v>44804</v>
      </c>
      <c r="L1070" s="1" t="str">
        <f ca="1">_xlfn.XLOOKUP(tbl_Invoices[[#This Row],[Customer_ID]], tbl_Customers[Customer_ID], tbl_Customers[Age_Group])</f>
        <v>35–44</v>
      </c>
      <c r="M1070" s="1" t="str">
        <f>_xlfn.XLOOKUP(tbl_Invoices[[#This Row],[Customer_ID]], tbl_Customers[Customer_ID], tbl_Customers[Region])</f>
        <v>East</v>
      </c>
      <c r="N1070" s="1" t="str" cm="1">
        <f t="array" ref="N1070">_xlfn.IFS(
   _xlfn.SINGLE(tbl_Invoices[Plan_ID])="P1","Basic",
   _xlfn.SINGLE(tbl_Invoices[Plan_ID])="P2","Standard",
   _xlfn.SINGLE(tbl_Invoices[Plan_ID])="P3","Premium"
)</f>
        <v>Standard</v>
      </c>
      <c r="O1070" s="2">
        <f>IF(tbl_Invoices[[#This Row],[Revenue_Type]]="Churned",0,1)</f>
        <v>0</v>
      </c>
    </row>
    <row r="1071" spans="1:15" x14ac:dyDescent="0.25">
      <c r="A1071" t="s">
        <v>4588</v>
      </c>
      <c r="B1071" t="s">
        <v>482</v>
      </c>
      <c r="C1071" t="s">
        <v>4499</v>
      </c>
      <c r="D1071" s="1">
        <v>44349</v>
      </c>
      <c r="E1071">
        <v>25</v>
      </c>
      <c r="F1071" t="b">
        <v>1</v>
      </c>
      <c r="G1071" t="s">
        <v>4545</v>
      </c>
      <c r="H1071" t="s">
        <v>2034</v>
      </c>
      <c r="I1071" s="1">
        <f>DATE(YEAR(tbl_Invoices[[#This Row],[Invoice_Date]]), MONTH(tbl_Invoices[[#This Row],[Invoice_Date]]), DAY(tbl_Invoices[[#This Row],[Invoice_Date]]))</f>
        <v>44349</v>
      </c>
      <c r="J1071">
        <f>YEAR(tbl_Invoices[[#This Row],[Invoice_Date]])</f>
        <v>2021</v>
      </c>
      <c r="K1071" s="1">
        <f>_xlfn.XLOOKUP(tbl_Invoices[[#This Row],[Customer_ID]], tbl_Customers[Customer_ID], tbl_Customers[Cohort_Month])</f>
        <v>44469</v>
      </c>
      <c r="L1071" s="1" t="str">
        <f ca="1">_xlfn.XLOOKUP(tbl_Invoices[[#This Row],[Customer_ID]], tbl_Customers[Customer_ID], tbl_Customers[Age_Group])</f>
        <v>35–44</v>
      </c>
      <c r="M1071" s="1" t="str">
        <f>_xlfn.XLOOKUP(tbl_Invoices[[#This Row],[Customer_ID]], tbl_Customers[Customer_ID], tbl_Customers[Region])</f>
        <v>Midwest</v>
      </c>
      <c r="N1071" s="1" t="str" cm="1">
        <f t="array" ref="N1071">_xlfn.IFS(
   _xlfn.SINGLE(tbl_Invoices[Plan_ID])="P1","Basic",
   _xlfn.SINGLE(tbl_Invoices[Plan_ID])="P2","Standard",
   _xlfn.SINGLE(tbl_Invoices[Plan_ID])="P3","Premium"
)</f>
        <v>Standard</v>
      </c>
      <c r="O1071" s="2">
        <f>IF(tbl_Invoices[[#This Row],[Revenue_Type]]="Churned",0,1)</f>
        <v>0</v>
      </c>
    </row>
    <row r="1072" spans="1:15" x14ac:dyDescent="0.25">
      <c r="A1072" t="s">
        <v>4742</v>
      </c>
      <c r="B1072" t="s">
        <v>737</v>
      </c>
      <c r="C1072" t="s">
        <v>3888</v>
      </c>
      <c r="D1072" s="1">
        <v>44349</v>
      </c>
      <c r="E1072">
        <v>12</v>
      </c>
      <c r="F1072" t="b">
        <v>1</v>
      </c>
      <c r="G1072" t="s">
        <v>4545</v>
      </c>
      <c r="H1072" t="s">
        <v>2027</v>
      </c>
      <c r="I1072" s="1">
        <f>DATE(YEAR(tbl_Invoices[[#This Row],[Invoice_Date]]), MONTH(tbl_Invoices[[#This Row],[Invoice_Date]]), DAY(tbl_Invoices[[#This Row],[Invoice_Date]]))</f>
        <v>44349</v>
      </c>
      <c r="J1072">
        <f>YEAR(tbl_Invoices[[#This Row],[Invoice_Date]])</f>
        <v>2021</v>
      </c>
      <c r="K1072" s="1">
        <f>_xlfn.XLOOKUP(tbl_Invoices[[#This Row],[Customer_ID]], tbl_Customers[Customer_ID], tbl_Customers[Cohort_Month])</f>
        <v>44316</v>
      </c>
      <c r="L1072" s="1" t="str">
        <f ca="1">_xlfn.XLOOKUP(tbl_Invoices[[#This Row],[Customer_ID]], tbl_Customers[Customer_ID], tbl_Customers[Age_Group])</f>
        <v>25–34</v>
      </c>
      <c r="M1072" s="1" t="str">
        <f>_xlfn.XLOOKUP(tbl_Invoices[[#This Row],[Customer_ID]], tbl_Customers[Customer_ID], tbl_Customers[Region])</f>
        <v>South</v>
      </c>
      <c r="N1072" s="1" t="str" cm="1">
        <f t="array" ref="N1072">_xlfn.IFS(
   _xlfn.SINGLE(tbl_Invoices[Plan_ID])="P1","Basic",
   _xlfn.SINGLE(tbl_Invoices[Plan_ID])="P2","Standard",
   _xlfn.SINGLE(tbl_Invoices[Plan_ID])="P3","Premium"
)</f>
        <v>Basic</v>
      </c>
      <c r="O1072" s="2">
        <f>IF(tbl_Invoices[[#This Row],[Revenue_Type]]="Churned",0,1)</f>
        <v>0</v>
      </c>
    </row>
    <row r="1073" spans="1:15" x14ac:dyDescent="0.25">
      <c r="A1073" t="s">
        <v>8243</v>
      </c>
      <c r="B1073" t="s">
        <v>993</v>
      </c>
      <c r="C1073" t="s">
        <v>2591</v>
      </c>
      <c r="D1073" s="1">
        <v>44349</v>
      </c>
      <c r="E1073">
        <v>12</v>
      </c>
      <c r="F1073" t="b">
        <v>1</v>
      </c>
      <c r="G1073" t="s">
        <v>4545</v>
      </c>
      <c r="H1073" t="s">
        <v>2027</v>
      </c>
      <c r="I1073" s="1">
        <f>DATE(YEAR(tbl_Invoices[[#This Row],[Invoice_Date]]), MONTH(tbl_Invoices[[#This Row],[Invoice_Date]]), DAY(tbl_Invoices[[#This Row],[Invoice_Date]]))</f>
        <v>44349</v>
      </c>
      <c r="J1073">
        <f>YEAR(tbl_Invoices[[#This Row],[Invoice_Date]])</f>
        <v>2021</v>
      </c>
      <c r="K1073" s="1">
        <f>_xlfn.XLOOKUP(tbl_Invoices[[#This Row],[Customer_ID]], tbl_Customers[Customer_ID], tbl_Customers[Cohort_Month])</f>
        <v>45046</v>
      </c>
      <c r="L1073" s="1" t="str">
        <f ca="1">_xlfn.XLOOKUP(tbl_Invoices[[#This Row],[Customer_ID]], tbl_Customers[Customer_ID], tbl_Customers[Age_Group])</f>
        <v>45–54</v>
      </c>
      <c r="M1073" s="1" t="str">
        <f>_xlfn.XLOOKUP(tbl_Invoices[[#This Row],[Customer_ID]], tbl_Customers[Customer_ID], tbl_Customers[Region])</f>
        <v>International</v>
      </c>
      <c r="N1073" s="1" t="str" cm="1">
        <f t="array" ref="N1073">_xlfn.IFS(
   _xlfn.SINGLE(tbl_Invoices[Plan_ID])="P1","Basic",
   _xlfn.SINGLE(tbl_Invoices[Plan_ID])="P2","Standard",
   _xlfn.SINGLE(tbl_Invoices[Plan_ID])="P3","Premium"
)</f>
        <v>Basic</v>
      </c>
      <c r="O1073" s="2">
        <f>IF(tbl_Invoices[[#This Row],[Revenue_Type]]="Churned",0,1)</f>
        <v>0</v>
      </c>
    </row>
    <row r="1074" spans="1:15" x14ac:dyDescent="0.25">
      <c r="A1074" t="s">
        <v>7649</v>
      </c>
      <c r="B1074" t="s">
        <v>1150</v>
      </c>
      <c r="C1074" t="s">
        <v>2682</v>
      </c>
      <c r="D1074" s="1">
        <v>44349</v>
      </c>
      <c r="E1074">
        <v>55</v>
      </c>
      <c r="F1074" t="b">
        <v>1</v>
      </c>
      <c r="G1074" t="s">
        <v>4545</v>
      </c>
      <c r="H1074" t="s">
        <v>2031</v>
      </c>
      <c r="I1074" s="1">
        <f>DATE(YEAR(tbl_Invoices[[#This Row],[Invoice_Date]]), MONTH(tbl_Invoices[[#This Row],[Invoice_Date]]), DAY(tbl_Invoices[[#This Row],[Invoice_Date]]))</f>
        <v>44349</v>
      </c>
      <c r="J1074">
        <f>YEAR(tbl_Invoices[[#This Row],[Invoice_Date]])</f>
        <v>2021</v>
      </c>
      <c r="K1074" s="1">
        <f>_xlfn.XLOOKUP(tbl_Invoices[[#This Row],[Customer_ID]], tbl_Customers[Customer_ID], tbl_Customers[Cohort_Month])</f>
        <v>44500</v>
      </c>
      <c r="L1074" s="1" t="str">
        <f ca="1">_xlfn.XLOOKUP(tbl_Invoices[[#This Row],[Customer_ID]], tbl_Customers[Customer_ID], tbl_Customers[Age_Group])</f>
        <v>45–54</v>
      </c>
      <c r="M1074" s="1" t="str">
        <f>_xlfn.XLOOKUP(tbl_Invoices[[#This Row],[Customer_ID]], tbl_Customers[Customer_ID], tbl_Customers[Region])</f>
        <v>East</v>
      </c>
      <c r="N1074" s="1" t="str" cm="1">
        <f t="array" ref="N1074">_xlfn.IFS(
   _xlfn.SINGLE(tbl_Invoices[Plan_ID])="P1","Basic",
   _xlfn.SINGLE(tbl_Invoices[Plan_ID])="P2","Standard",
   _xlfn.SINGLE(tbl_Invoices[Plan_ID])="P3","Premium"
)</f>
        <v>Premium</v>
      </c>
      <c r="O1074" s="2">
        <f>IF(tbl_Invoices[[#This Row],[Revenue_Type]]="Churned",0,1)</f>
        <v>0</v>
      </c>
    </row>
    <row r="1075" spans="1:15" x14ac:dyDescent="0.25">
      <c r="A1075" t="s">
        <v>6319</v>
      </c>
      <c r="B1075" t="s">
        <v>1207</v>
      </c>
      <c r="C1075" t="s">
        <v>4207</v>
      </c>
      <c r="D1075" s="1">
        <v>44349</v>
      </c>
      <c r="E1075">
        <v>55</v>
      </c>
      <c r="F1075" t="b">
        <v>1</v>
      </c>
      <c r="G1075" t="s">
        <v>4547</v>
      </c>
      <c r="H1075" t="s">
        <v>2031</v>
      </c>
      <c r="I1075" s="1">
        <f>DATE(YEAR(tbl_Invoices[[#This Row],[Invoice_Date]]), MONTH(tbl_Invoices[[#This Row],[Invoice_Date]]), DAY(tbl_Invoices[[#This Row],[Invoice_Date]]))</f>
        <v>44349</v>
      </c>
      <c r="J1075">
        <f>YEAR(tbl_Invoices[[#This Row],[Invoice_Date]])</f>
        <v>2021</v>
      </c>
      <c r="K1075" s="1">
        <f>_xlfn.XLOOKUP(tbl_Invoices[[#This Row],[Customer_ID]], tbl_Customers[Customer_ID], tbl_Customers[Cohort_Month])</f>
        <v>44804</v>
      </c>
      <c r="L1075" s="1" t="str">
        <f ca="1">_xlfn.XLOOKUP(tbl_Invoices[[#This Row],[Customer_ID]], tbl_Customers[Customer_ID], tbl_Customers[Age_Group])</f>
        <v>35–44</v>
      </c>
      <c r="M1075" s="1" t="str">
        <f>_xlfn.XLOOKUP(tbl_Invoices[[#This Row],[Customer_ID]], tbl_Customers[Customer_ID], tbl_Customers[Region])</f>
        <v>East</v>
      </c>
      <c r="N1075" s="1" t="str" cm="1">
        <f t="array" ref="N1075">_xlfn.IFS(
   _xlfn.SINGLE(tbl_Invoices[Plan_ID])="P1","Basic",
   _xlfn.SINGLE(tbl_Invoices[Plan_ID])="P2","Standard",
   _xlfn.SINGLE(tbl_Invoices[Plan_ID])="P3","Premium"
)</f>
        <v>Premium</v>
      </c>
      <c r="O1075" s="2">
        <f>IF(tbl_Invoices[[#This Row],[Revenue_Type]]="Churned",0,1)</f>
        <v>1</v>
      </c>
    </row>
    <row r="1076" spans="1:15" x14ac:dyDescent="0.25">
      <c r="A1076" t="s">
        <v>8701</v>
      </c>
      <c r="B1076" t="s">
        <v>1278</v>
      </c>
      <c r="C1076" t="s">
        <v>3540</v>
      </c>
      <c r="D1076" s="1">
        <v>44349</v>
      </c>
      <c r="E1076">
        <v>55</v>
      </c>
      <c r="F1076" t="b">
        <v>1</v>
      </c>
      <c r="G1076" t="s">
        <v>4540</v>
      </c>
      <c r="H1076" t="s">
        <v>2031</v>
      </c>
      <c r="I1076" s="1">
        <f>DATE(YEAR(tbl_Invoices[[#This Row],[Invoice_Date]]), MONTH(tbl_Invoices[[#This Row],[Invoice_Date]]), DAY(tbl_Invoices[[#This Row],[Invoice_Date]]))</f>
        <v>44349</v>
      </c>
      <c r="J1076">
        <f>YEAR(tbl_Invoices[[#This Row],[Invoice_Date]])</f>
        <v>2021</v>
      </c>
      <c r="K1076" s="1">
        <f>_xlfn.XLOOKUP(tbl_Invoices[[#This Row],[Customer_ID]], tbl_Customers[Customer_ID], tbl_Customers[Cohort_Month])</f>
        <v>44500</v>
      </c>
      <c r="L1076" s="1" t="str">
        <f ca="1">_xlfn.XLOOKUP(tbl_Invoices[[#This Row],[Customer_ID]], tbl_Customers[Customer_ID], tbl_Customers[Age_Group])</f>
        <v>45–54</v>
      </c>
      <c r="M1076" s="1" t="str">
        <f>_xlfn.XLOOKUP(tbl_Invoices[[#This Row],[Customer_ID]], tbl_Customers[Customer_ID], tbl_Customers[Region])</f>
        <v>International</v>
      </c>
      <c r="N1076" s="1" t="str" cm="1">
        <f t="array" ref="N1076">_xlfn.IFS(
   _xlfn.SINGLE(tbl_Invoices[Plan_ID])="P1","Basic",
   _xlfn.SINGLE(tbl_Invoices[Plan_ID])="P2","Standard",
   _xlfn.SINGLE(tbl_Invoices[Plan_ID])="P3","Premium"
)</f>
        <v>Premium</v>
      </c>
      <c r="O1076" s="2">
        <f>IF(tbl_Invoices[[#This Row],[Revenue_Type]]="Churned",0,1)</f>
        <v>1</v>
      </c>
    </row>
    <row r="1077" spans="1:15" x14ac:dyDescent="0.25">
      <c r="A1077" t="s">
        <v>6479</v>
      </c>
      <c r="B1077" t="s">
        <v>1948</v>
      </c>
      <c r="C1077" t="s">
        <v>2413</v>
      </c>
      <c r="D1077" s="1">
        <v>44349</v>
      </c>
      <c r="E1077">
        <v>12</v>
      </c>
      <c r="F1077" t="b">
        <v>1</v>
      </c>
      <c r="G1077" t="s">
        <v>4538</v>
      </c>
      <c r="H1077" t="s">
        <v>2027</v>
      </c>
      <c r="I1077" s="1">
        <f>DATE(YEAR(tbl_Invoices[[#This Row],[Invoice_Date]]), MONTH(tbl_Invoices[[#This Row],[Invoice_Date]]), DAY(tbl_Invoices[[#This Row],[Invoice_Date]]))</f>
        <v>44349</v>
      </c>
      <c r="J1077">
        <f>YEAR(tbl_Invoices[[#This Row],[Invoice_Date]])</f>
        <v>2021</v>
      </c>
      <c r="K1077" s="1">
        <f>_xlfn.XLOOKUP(tbl_Invoices[[#This Row],[Customer_ID]], tbl_Customers[Customer_ID], tbl_Customers[Cohort_Month])</f>
        <v>44957</v>
      </c>
      <c r="L1077" s="1" t="str">
        <f ca="1">_xlfn.XLOOKUP(tbl_Invoices[[#This Row],[Customer_ID]], tbl_Customers[Customer_ID], tbl_Customers[Age_Group])</f>
        <v>55+</v>
      </c>
      <c r="M1077" s="1" t="str">
        <f>_xlfn.XLOOKUP(tbl_Invoices[[#This Row],[Customer_ID]], tbl_Customers[Customer_ID], tbl_Customers[Region])</f>
        <v>South</v>
      </c>
      <c r="N1077" s="1" t="str" cm="1">
        <f t="array" ref="N1077">_xlfn.IFS(
   _xlfn.SINGLE(tbl_Invoices[Plan_ID])="P1","Basic",
   _xlfn.SINGLE(tbl_Invoices[Plan_ID])="P2","Standard",
   _xlfn.SINGLE(tbl_Invoices[Plan_ID])="P3","Premium"
)</f>
        <v>Basic</v>
      </c>
      <c r="O1077" s="2">
        <f>IF(tbl_Invoices[[#This Row],[Revenue_Type]]="Churned",0,1)</f>
        <v>1</v>
      </c>
    </row>
    <row r="1078" spans="1:15" x14ac:dyDescent="0.25">
      <c r="A1078" t="s">
        <v>8834</v>
      </c>
      <c r="B1078" t="s">
        <v>684</v>
      </c>
      <c r="C1078" t="s">
        <v>2883</v>
      </c>
      <c r="D1078" s="1">
        <v>44350</v>
      </c>
      <c r="E1078">
        <v>25</v>
      </c>
      <c r="F1078" t="b">
        <v>1</v>
      </c>
      <c r="G1078" t="s">
        <v>4549</v>
      </c>
      <c r="H1078" t="s">
        <v>2034</v>
      </c>
      <c r="I1078" s="1">
        <f>DATE(YEAR(tbl_Invoices[[#This Row],[Invoice_Date]]), MONTH(tbl_Invoices[[#This Row],[Invoice_Date]]), DAY(tbl_Invoices[[#This Row],[Invoice_Date]]))</f>
        <v>44350</v>
      </c>
      <c r="J1078">
        <f>YEAR(tbl_Invoices[[#This Row],[Invoice_Date]])</f>
        <v>2021</v>
      </c>
      <c r="K1078" s="1">
        <f>_xlfn.XLOOKUP(tbl_Invoices[[#This Row],[Customer_ID]], tbl_Customers[Customer_ID], tbl_Customers[Cohort_Month])</f>
        <v>44530</v>
      </c>
      <c r="L1078" s="1" t="str">
        <f ca="1">_xlfn.XLOOKUP(tbl_Invoices[[#This Row],[Customer_ID]], tbl_Customers[Customer_ID], tbl_Customers[Age_Group])</f>
        <v>25–34</v>
      </c>
      <c r="M1078" s="1" t="str">
        <f>_xlfn.XLOOKUP(tbl_Invoices[[#This Row],[Customer_ID]], tbl_Customers[Customer_ID], tbl_Customers[Region])</f>
        <v>West</v>
      </c>
      <c r="N1078" s="1" t="str" cm="1">
        <f t="array" ref="N1078">_xlfn.IFS(
   _xlfn.SINGLE(tbl_Invoices[Plan_ID])="P1","Basic",
   _xlfn.SINGLE(tbl_Invoices[Plan_ID])="P2","Standard",
   _xlfn.SINGLE(tbl_Invoices[Plan_ID])="P3","Premium"
)</f>
        <v>Standard</v>
      </c>
      <c r="O1078" s="2">
        <f>IF(tbl_Invoices[[#This Row],[Revenue_Type]]="Churned",0,1)</f>
        <v>1</v>
      </c>
    </row>
    <row r="1079" spans="1:15" x14ac:dyDescent="0.25">
      <c r="A1079" t="s">
        <v>8982</v>
      </c>
      <c r="B1079" t="s">
        <v>871</v>
      </c>
      <c r="C1079" t="s">
        <v>2392</v>
      </c>
      <c r="D1079" s="1">
        <v>44350</v>
      </c>
      <c r="E1079">
        <v>55</v>
      </c>
      <c r="F1079" t="b">
        <v>1</v>
      </c>
      <c r="G1079" t="s">
        <v>4547</v>
      </c>
      <c r="H1079" t="s">
        <v>2031</v>
      </c>
      <c r="I1079" s="1">
        <f>DATE(YEAR(tbl_Invoices[[#This Row],[Invoice_Date]]), MONTH(tbl_Invoices[[#This Row],[Invoice_Date]]), DAY(tbl_Invoices[[#This Row],[Invoice_Date]]))</f>
        <v>44350</v>
      </c>
      <c r="J1079">
        <f>YEAR(tbl_Invoices[[#This Row],[Invoice_Date]])</f>
        <v>2021</v>
      </c>
      <c r="K1079" s="1">
        <f>_xlfn.XLOOKUP(tbl_Invoices[[#This Row],[Customer_ID]], tbl_Customers[Customer_ID], tbl_Customers[Cohort_Month])</f>
        <v>44773</v>
      </c>
      <c r="L1079" s="1" t="str">
        <f ca="1">_xlfn.XLOOKUP(tbl_Invoices[[#This Row],[Customer_ID]], tbl_Customers[Customer_ID], tbl_Customers[Age_Group])</f>
        <v>18–24</v>
      </c>
      <c r="M1079" s="1" t="str">
        <f>_xlfn.XLOOKUP(tbl_Invoices[[#This Row],[Customer_ID]], tbl_Customers[Customer_ID], tbl_Customers[Region])</f>
        <v>South</v>
      </c>
      <c r="N1079" s="1" t="str" cm="1">
        <f t="array" ref="N1079">_xlfn.IFS(
   _xlfn.SINGLE(tbl_Invoices[Plan_ID])="P1","Basic",
   _xlfn.SINGLE(tbl_Invoices[Plan_ID])="P2","Standard",
   _xlfn.SINGLE(tbl_Invoices[Plan_ID])="P3","Premium"
)</f>
        <v>Premium</v>
      </c>
      <c r="O1079" s="2">
        <f>IF(tbl_Invoices[[#This Row],[Revenue_Type]]="Churned",0,1)</f>
        <v>1</v>
      </c>
    </row>
    <row r="1080" spans="1:15" x14ac:dyDescent="0.25">
      <c r="A1080" t="s">
        <v>8679</v>
      </c>
      <c r="B1080" t="s">
        <v>1186</v>
      </c>
      <c r="C1080" t="s">
        <v>2894</v>
      </c>
      <c r="D1080" s="1">
        <v>44350</v>
      </c>
      <c r="E1080">
        <v>55</v>
      </c>
      <c r="F1080" t="b">
        <v>1</v>
      </c>
      <c r="G1080" t="s">
        <v>4538</v>
      </c>
      <c r="H1080" t="s">
        <v>2031</v>
      </c>
      <c r="I1080" s="1">
        <f>DATE(YEAR(tbl_Invoices[[#This Row],[Invoice_Date]]), MONTH(tbl_Invoices[[#This Row],[Invoice_Date]]), DAY(tbl_Invoices[[#This Row],[Invoice_Date]]))</f>
        <v>44350</v>
      </c>
      <c r="J1080">
        <f>YEAR(tbl_Invoices[[#This Row],[Invoice_Date]])</f>
        <v>2021</v>
      </c>
      <c r="K1080" s="1">
        <f>_xlfn.XLOOKUP(tbl_Invoices[[#This Row],[Customer_ID]], tbl_Customers[Customer_ID], tbl_Customers[Cohort_Month])</f>
        <v>44286</v>
      </c>
      <c r="L1080" s="1" t="str">
        <f ca="1">_xlfn.XLOOKUP(tbl_Invoices[[#This Row],[Customer_ID]], tbl_Customers[Customer_ID], tbl_Customers[Age_Group])</f>
        <v>25–34</v>
      </c>
      <c r="M1080" s="1" t="str">
        <f>_xlfn.XLOOKUP(tbl_Invoices[[#This Row],[Customer_ID]], tbl_Customers[Customer_ID], tbl_Customers[Region])</f>
        <v>South</v>
      </c>
      <c r="N1080" s="1" t="str" cm="1">
        <f t="array" ref="N1080">_xlfn.IFS(
   _xlfn.SINGLE(tbl_Invoices[Plan_ID])="P1","Basic",
   _xlfn.SINGLE(tbl_Invoices[Plan_ID])="P2","Standard",
   _xlfn.SINGLE(tbl_Invoices[Plan_ID])="P3","Premium"
)</f>
        <v>Premium</v>
      </c>
      <c r="O1080" s="2">
        <f>IF(tbl_Invoices[[#This Row],[Revenue_Type]]="Churned",0,1)</f>
        <v>1</v>
      </c>
    </row>
    <row r="1081" spans="1:15" x14ac:dyDescent="0.25">
      <c r="A1081" t="s">
        <v>10201</v>
      </c>
      <c r="B1081" t="s">
        <v>1600</v>
      </c>
      <c r="C1081" t="s">
        <v>2659</v>
      </c>
      <c r="D1081" s="1">
        <v>44350</v>
      </c>
      <c r="E1081">
        <v>25</v>
      </c>
      <c r="F1081" t="b">
        <v>1</v>
      </c>
      <c r="G1081" t="s">
        <v>4549</v>
      </c>
      <c r="H1081" t="s">
        <v>2034</v>
      </c>
      <c r="I1081" s="1">
        <f>DATE(YEAR(tbl_Invoices[[#This Row],[Invoice_Date]]), MONTH(tbl_Invoices[[#This Row],[Invoice_Date]]), DAY(tbl_Invoices[[#This Row],[Invoice_Date]]))</f>
        <v>44350</v>
      </c>
      <c r="J1081">
        <f>YEAR(tbl_Invoices[[#This Row],[Invoice_Date]])</f>
        <v>2021</v>
      </c>
      <c r="K1081" s="1">
        <f>_xlfn.XLOOKUP(tbl_Invoices[[#This Row],[Customer_ID]], tbl_Customers[Customer_ID], tbl_Customers[Cohort_Month])</f>
        <v>45077</v>
      </c>
      <c r="L1081" s="1" t="str">
        <f ca="1">_xlfn.XLOOKUP(tbl_Invoices[[#This Row],[Customer_ID]], tbl_Customers[Customer_ID], tbl_Customers[Age_Group])</f>
        <v>18–24</v>
      </c>
      <c r="M1081" s="1" t="str">
        <f>_xlfn.XLOOKUP(tbl_Invoices[[#This Row],[Customer_ID]], tbl_Customers[Customer_ID], tbl_Customers[Region])</f>
        <v>South</v>
      </c>
      <c r="N1081" s="1" t="str" cm="1">
        <f t="array" ref="N1081">_xlfn.IFS(
   _xlfn.SINGLE(tbl_Invoices[Plan_ID])="P1","Basic",
   _xlfn.SINGLE(tbl_Invoices[Plan_ID])="P2","Standard",
   _xlfn.SINGLE(tbl_Invoices[Plan_ID])="P3","Premium"
)</f>
        <v>Standard</v>
      </c>
      <c r="O1081" s="2">
        <f>IF(tbl_Invoices[[#This Row],[Revenue_Type]]="Churned",0,1)</f>
        <v>1</v>
      </c>
    </row>
    <row r="1082" spans="1:15" x14ac:dyDescent="0.25">
      <c r="A1082" t="s">
        <v>9969</v>
      </c>
      <c r="B1082" t="s">
        <v>122</v>
      </c>
      <c r="C1082" t="s">
        <v>3285</v>
      </c>
      <c r="D1082" s="1">
        <v>44351</v>
      </c>
      <c r="E1082">
        <v>12</v>
      </c>
      <c r="F1082" t="b">
        <v>1</v>
      </c>
      <c r="G1082" t="s">
        <v>4538</v>
      </c>
      <c r="H1082" t="s">
        <v>2027</v>
      </c>
      <c r="I1082" s="1">
        <f>DATE(YEAR(tbl_Invoices[[#This Row],[Invoice_Date]]), MONTH(tbl_Invoices[[#This Row],[Invoice_Date]]), DAY(tbl_Invoices[[#This Row],[Invoice_Date]]))</f>
        <v>44351</v>
      </c>
      <c r="J1082">
        <f>YEAR(tbl_Invoices[[#This Row],[Invoice_Date]])</f>
        <v>2021</v>
      </c>
      <c r="K1082" s="1">
        <f>_xlfn.XLOOKUP(tbl_Invoices[[#This Row],[Customer_ID]], tbl_Customers[Customer_ID], tbl_Customers[Cohort_Month])</f>
        <v>44834</v>
      </c>
      <c r="L1082" s="1" t="str">
        <f ca="1">_xlfn.XLOOKUP(tbl_Invoices[[#This Row],[Customer_ID]], tbl_Customers[Customer_ID], tbl_Customers[Age_Group])</f>
        <v>25–34</v>
      </c>
      <c r="M1082" s="1" t="str">
        <f>_xlfn.XLOOKUP(tbl_Invoices[[#This Row],[Customer_ID]], tbl_Customers[Customer_ID], tbl_Customers[Region])</f>
        <v>West</v>
      </c>
      <c r="N1082" s="1" t="str" cm="1">
        <f t="array" ref="N1082">_xlfn.IFS(
   _xlfn.SINGLE(tbl_Invoices[Plan_ID])="P1","Basic",
   _xlfn.SINGLE(tbl_Invoices[Plan_ID])="P2","Standard",
   _xlfn.SINGLE(tbl_Invoices[Plan_ID])="P3","Premium"
)</f>
        <v>Basic</v>
      </c>
      <c r="O1082" s="2">
        <f>IF(tbl_Invoices[[#This Row],[Revenue_Type]]="Churned",0,1)</f>
        <v>1</v>
      </c>
    </row>
    <row r="1083" spans="1:15" x14ac:dyDescent="0.25">
      <c r="A1083" t="s">
        <v>5226</v>
      </c>
      <c r="B1083" t="s">
        <v>618</v>
      </c>
      <c r="C1083" t="s">
        <v>3896</v>
      </c>
      <c r="D1083" s="1">
        <v>44351</v>
      </c>
      <c r="E1083">
        <v>12</v>
      </c>
      <c r="F1083" t="b">
        <v>1</v>
      </c>
      <c r="G1083" t="s">
        <v>4545</v>
      </c>
      <c r="H1083" t="s">
        <v>2027</v>
      </c>
      <c r="I1083" s="1">
        <f>DATE(YEAR(tbl_Invoices[[#This Row],[Invoice_Date]]), MONTH(tbl_Invoices[[#This Row],[Invoice_Date]]), DAY(tbl_Invoices[[#This Row],[Invoice_Date]]))</f>
        <v>44351</v>
      </c>
      <c r="J1083">
        <f>YEAR(tbl_Invoices[[#This Row],[Invoice_Date]])</f>
        <v>2021</v>
      </c>
      <c r="K1083" s="1">
        <f>_xlfn.XLOOKUP(tbl_Invoices[[#This Row],[Customer_ID]], tbl_Customers[Customer_ID], tbl_Customers[Cohort_Month])</f>
        <v>44439</v>
      </c>
      <c r="L1083" s="1" t="str">
        <f ca="1">_xlfn.XLOOKUP(tbl_Invoices[[#This Row],[Customer_ID]], tbl_Customers[Customer_ID], tbl_Customers[Age_Group])</f>
        <v>25–34</v>
      </c>
      <c r="M1083" s="1" t="str">
        <f>_xlfn.XLOOKUP(tbl_Invoices[[#This Row],[Customer_ID]], tbl_Customers[Customer_ID], tbl_Customers[Region])</f>
        <v>South</v>
      </c>
      <c r="N1083" s="1" t="str" cm="1">
        <f t="array" ref="N1083">_xlfn.IFS(
   _xlfn.SINGLE(tbl_Invoices[Plan_ID])="P1","Basic",
   _xlfn.SINGLE(tbl_Invoices[Plan_ID])="P2","Standard",
   _xlfn.SINGLE(tbl_Invoices[Plan_ID])="P3","Premium"
)</f>
        <v>Basic</v>
      </c>
      <c r="O1083" s="2">
        <f>IF(tbl_Invoices[[#This Row],[Revenue_Type]]="Churned",0,1)</f>
        <v>0</v>
      </c>
    </row>
    <row r="1084" spans="1:15" x14ac:dyDescent="0.25">
      <c r="A1084" t="s">
        <v>8670</v>
      </c>
      <c r="B1084" t="s">
        <v>1093</v>
      </c>
      <c r="C1084" t="s">
        <v>3772</v>
      </c>
      <c r="D1084" s="1">
        <v>44351</v>
      </c>
      <c r="E1084">
        <v>25</v>
      </c>
      <c r="F1084" t="b">
        <v>1</v>
      </c>
      <c r="G1084" t="s">
        <v>4538</v>
      </c>
      <c r="H1084" t="s">
        <v>2034</v>
      </c>
      <c r="I1084" s="1">
        <f>DATE(YEAR(tbl_Invoices[[#This Row],[Invoice_Date]]), MONTH(tbl_Invoices[[#This Row],[Invoice_Date]]), DAY(tbl_Invoices[[#This Row],[Invoice_Date]]))</f>
        <v>44351</v>
      </c>
      <c r="J1084">
        <f>YEAR(tbl_Invoices[[#This Row],[Invoice_Date]])</f>
        <v>2021</v>
      </c>
      <c r="K1084" s="1">
        <f>_xlfn.XLOOKUP(tbl_Invoices[[#This Row],[Customer_ID]], tbl_Customers[Customer_ID], tbl_Customers[Cohort_Month])</f>
        <v>44469</v>
      </c>
      <c r="L1084" s="1" t="str">
        <f ca="1">_xlfn.XLOOKUP(tbl_Invoices[[#This Row],[Customer_ID]], tbl_Customers[Customer_ID], tbl_Customers[Age_Group])</f>
        <v>25–34</v>
      </c>
      <c r="M1084" s="1" t="str">
        <f>_xlfn.XLOOKUP(tbl_Invoices[[#This Row],[Customer_ID]], tbl_Customers[Customer_ID], tbl_Customers[Region])</f>
        <v>International</v>
      </c>
      <c r="N1084" s="1" t="str" cm="1">
        <f t="array" ref="N1084">_xlfn.IFS(
   _xlfn.SINGLE(tbl_Invoices[Plan_ID])="P1","Basic",
   _xlfn.SINGLE(tbl_Invoices[Plan_ID])="P2","Standard",
   _xlfn.SINGLE(tbl_Invoices[Plan_ID])="P3","Premium"
)</f>
        <v>Standard</v>
      </c>
      <c r="O1084" s="2">
        <f>IF(tbl_Invoices[[#This Row],[Revenue_Type]]="Churned",0,1)</f>
        <v>1</v>
      </c>
    </row>
    <row r="1085" spans="1:15" x14ac:dyDescent="0.25">
      <c r="A1085" t="s">
        <v>9258</v>
      </c>
      <c r="B1085" t="s">
        <v>1151</v>
      </c>
      <c r="C1085" t="s">
        <v>2529</v>
      </c>
      <c r="D1085" s="1">
        <v>44351</v>
      </c>
      <c r="E1085">
        <v>55</v>
      </c>
      <c r="F1085" t="b">
        <v>1</v>
      </c>
      <c r="G1085" t="s">
        <v>4547</v>
      </c>
      <c r="H1085" t="s">
        <v>2031</v>
      </c>
      <c r="I1085" s="1">
        <f>DATE(YEAR(tbl_Invoices[[#This Row],[Invoice_Date]]), MONTH(tbl_Invoices[[#This Row],[Invoice_Date]]), DAY(tbl_Invoices[[#This Row],[Invoice_Date]]))</f>
        <v>44351</v>
      </c>
      <c r="J1085">
        <f>YEAR(tbl_Invoices[[#This Row],[Invoice_Date]])</f>
        <v>2021</v>
      </c>
      <c r="K1085" s="1">
        <f>_xlfn.XLOOKUP(tbl_Invoices[[#This Row],[Customer_ID]], tbl_Customers[Customer_ID], tbl_Customers[Cohort_Month])</f>
        <v>44926</v>
      </c>
      <c r="L1085" s="1" t="str">
        <f ca="1">_xlfn.XLOOKUP(tbl_Invoices[[#This Row],[Customer_ID]], tbl_Customers[Customer_ID], tbl_Customers[Age_Group])</f>
        <v>35–44</v>
      </c>
      <c r="M1085" s="1" t="str">
        <f>_xlfn.XLOOKUP(tbl_Invoices[[#This Row],[Customer_ID]], tbl_Customers[Customer_ID], tbl_Customers[Region])</f>
        <v>Midwest</v>
      </c>
      <c r="N1085" s="1" t="str" cm="1">
        <f t="array" ref="N1085">_xlfn.IFS(
   _xlfn.SINGLE(tbl_Invoices[Plan_ID])="P1","Basic",
   _xlfn.SINGLE(tbl_Invoices[Plan_ID])="P2","Standard",
   _xlfn.SINGLE(tbl_Invoices[Plan_ID])="P3","Premium"
)</f>
        <v>Premium</v>
      </c>
      <c r="O1085" s="2">
        <f>IF(tbl_Invoices[[#This Row],[Revenue_Type]]="Churned",0,1)</f>
        <v>1</v>
      </c>
    </row>
    <row r="1086" spans="1:15" x14ac:dyDescent="0.25">
      <c r="A1086" t="s">
        <v>5343</v>
      </c>
      <c r="B1086" t="s">
        <v>1308</v>
      </c>
      <c r="C1086" t="s">
        <v>3938</v>
      </c>
      <c r="D1086" s="1">
        <v>44351</v>
      </c>
      <c r="E1086">
        <v>55</v>
      </c>
      <c r="F1086" t="b">
        <v>1</v>
      </c>
      <c r="G1086" t="s">
        <v>4540</v>
      </c>
      <c r="H1086" t="s">
        <v>2031</v>
      </c>
      <c r="I1086" s="1">
        <f>DATE(YEAR(tbl_Invoices[[#This Row],[Invoice_Date]]), MONTH(tbl_Invoices[[#This Row],[Invoice_Date]]), DAY(tbl_Invoices[[#This Row],[Invoice_Date]]))</f>
        <v>44351</v>
      </c>
      <c r="J1086">
        <f>YEAR(tbl_Invoices[[#This Row],[Invoice_Date]])</f>
        <v>2021</v>
      </c>
      <c r="K1086" s="1">
        <f>_xlfn.XLOOKUP(tbl_Invoices[[#This Row],[Customer_ID]], tbl_Customers[Customer_ID], tbl_Customers[Cohort_Month])</f>
        <v>44377</v>
      </c>
      <c r="L1086" s="1" t="str">
        <f ca="1">_xlfn.XLOOKUP(tbl_Invoices[[#This Row],[Customer_ID]], tbl_Customers[Customer_ID], tbl_Customers[Age_Group])</f>
        <v>18–24</v>
      </c>
      <c r="M1086" s="1" t="str">
        <f>_xlfn.XLOOKUP(tbl_Invoices[[#This Row],[Customer_ID]], tbl_Customers[Customer_ID], tbl_Customers[Region])</f>
        <v>East</v>
      </c>
      <c r="N1086" s="1" t="str" cm="1">
        <f t="array" ref="N1086">_xlfn.IFS(
   _xlfn.SINGLE(tbl_Invoices[Plan_ID])="P1","Basic",
   _xlfn.SINGLE(tbl_Invoices[Plan_ID])="P2","Standard",
   _xlfn.SINGLE(tbl_Invoices[Plan_ID])="P3","Premium"
)</f>
        <v>Premium</v>
      </c>
      <c r="O1086" s="2">
        <f>IF(tbl_Invoices[[#This Row],[Revenue_Type]]="Churned",0,1)</f>
        <v>1</v>
      </c>
    </row>
    <row r="1087" spans="1:15" x14ac:dyDescent="0.25">
      <c r="A1087" t="s">
        <v>4733</v>
      </c>
      <c r="B1087" t="s">
        <v>1388</v>
      </c>
      <c r="C1087" t="s">
        <v>3841</v>
      </c>
      <c r="D1087" s="1">
        <v>44351</v>
      </c>
      <c r="E1087">
        <v>25</v>
      </c>
      <c r="F1087" t="b">
        <v>1</v>
      </c>
      <c r="G1087" t="s">
        <v>4547</v>
      </c>
      <c r="H1087" t="s">
        <v>2034</v>
      </c>
      <c r="I1087" s="1">
        <f>DATE(YEAR(tbl_Invoices[[#This Row],[Invoice_Date]]), MONTH(tbl_Invoices[[#This Row],[Invoice_Date]]), DAY(tbl_Invoices[[#This Row],[Invoice_Date]]))</f>
        <v>44351</v>
      </c>
      <c r="J1087">
        <f>YEAR(tbl_Invoices[[#This Row],[Invoice_Date]])</f>
        <v>2021</v>
      </c>
      <c r="K1087" s="1">
        <f>_xlfn.XLOOKUP(tbl_Invoices[[#This Row],[Customer_ID]], tbl_Customers[Customer_ID], tbl_Customers[Cohort_Month])</f>
        <v>44773</v>
      </c>
      <c r="L1087" s="1" t="str">
        <f ca="1">_xlfn.XLOOKUP(tbl_Invoices[[#This Row],[Customer_ID]], tbl_Customers[Customer_ID], tbl_Customers[Age_Group])</f>
        <v>25–34</v>
      </c>
      <c r="M1087" s="1" t="str">
        <f>_xlfn.XLOOKUP(tbl_Invoices[[#This Row],[Customer_ID]], tbl_Customers[Customer_ID], tbl_Customers[Region])</f>
        <v>East</v>
      </c>
      <c r="N1087" s="1" t="str" cm="1">
        <f t="array" ref="N1087">_xlfn.IFS(
   _xlfn.SINGLE(tbl_Invoices[Plan_ID])="P1","Basic",
   _xlfn.SINGLE(tbl_Invoices[Plan_ID])="P2","Standard",
   _xlfn.SINGLE(tbl_Invoices[Plan_ID])="P3","Premium"
)</f>
        <v>Standard</v>
      </c>
      <c r="O1087" s="2">
        <f>IF(tbl_Invoices[[#This Row],[Revenue_Type]]="Churned",0,1)</f>
        <v>1</v>
      </c>
    </row>
    <row r="1088" spans="1:15" x14ac:dyDescent="0.25">
      <c r="A1088" t="s">
        <v>6942</v>
      </c>
      <c r="B1088" t="s">
        <v>339</v>
      </c>
      <c r="C1088" t="s">
        <v>3103</v>
      </c>
      <c r="D1088" s="1">
        <v>44352</v>
      </c>
      <c r="E1088">
        <v>55</v>
      </c>
      <c r="F1088" t="b">
        <v>1</v>
      </c>
      <c r="G1088" t="s">
        <v>4538</v>
      </c>
      <c r="H1088" t="s">
        <v>2031</v>
      </c>
      <c r="I1088" s="1">
        <f>DATE(YEAR(tbl_Invoices[[#This Row],[Invoice_Date]]), MONTH(tbl_Invoices[[#This Row],[Invoice_Date]]), DAY(tbl_Invoices[[#This Row],[Invoice_Date]]))</f>
        <v>44352</v>
      </c>
      <c r="J1088">
        <f>YEAR(tbl_Invoices[[#This Row],[Invoice_Date]])</f>
        <v>2021</v>
      </c>
      <c r="K1088" s="1">
        <f>_xlfn.XLOOKUP(tbl_Invoices[[#This Row],[Customer_ID]], tbl_Customers[Customer_ID], tbl_Customers[Cohort_Month])</f>
        <v>44681</v>
      </c>
      <c r="L1088" s="1" t="str">
        <f ca="1">_xlfn.XLOOKUP(tbl_Invoices[[#This Row],[Customer_ID]], tbl_Customers[Customer_ID], tbl_Customers[Age_Group])</f>
        <v>35–44</v>
      </c>
      <c r="M1088" s="1" t="str">
        <f>_xlfn.XLOOKUP(tbl_Invoices[[#This Row],[Customer_ID]], tbl_Customers[Customer_ID], tbl_Customers[Region])</f>
        <v>International</v>
      </c>
      <c r="N1088" s="1" t="str" cm="1">
        <f t="array" ref="N1088">_xlfn.IFS(
   _xlfn.SINGLE(tbl_Invoices[Plan_ID])="P1","Basic",
   _xlfn.SINGLE(tbl_Invoices[Plan_ID])="P2","Standard",
   _xlfn.SINGLE(tbl_Invoices[Plan_ID])="P3","Premium"
)</f>
        <v>Premium</v>
      </c>
      <c r="O1088" s="2">
        <f>IF(tbl_Invoices[[#This Row],[Revenue_Type]]="Churned",0,1)</f>
        <v>1</v>
      </c>
    </row>
    <row r="1089" spans="1:15" x14ac:dyDescent="0.25">
      <c r="A1089" t="s">
        <v>8994</v>
      </c>
      <c r="B1089" t="s">
        <v>556</v>
      </c>
      <c r="C1089" t="s">
        <v>4071</v>
      </c>
      <c r="D1089" s="1">
        <v>44352</v>
      </c>
      <c r="E1089">
        <v>55</v>
      </c>
      <c r="F1089" t="b">
        <v>1</v>
      </c>
      <c r="G1089" t="s">
        <v>4540</v>
      </c>
      <c r="H1089" t="s">
        <v>2031</v>
      </c>
      <c r="I1089" s="1">
        <f>DATE(YEAR(tbl_Invoices[[#This Row],[Invoice_Date]]), MONTH(tbl_Invoices[[#This Row],[Invoice_Date]]), DAY(tbl_Invoices[[#This Row],[Invoice_Date]]))</f>
        <v>44352</v>
      </c>
      <c r="J1089">
        <f>YEAR(tbl_Invoices[[#This Row],[Invoice_Date]])</f>
        <v>2021</v>
      </c>
      <c r="K1089" s="1">
        <f>_xlfn.XLOOKUP(tbl_Invoices[[#This Row],[Customer_ID]], tbl_Customers[Customer_ID], tbl_Customers[Cohort_Month])</f>
        <v>44377</v>
      </c>
      <c r="L1089" s="1" t="str">
        <f ca="1">_xlfn.XLOOKUP(tbl_Invoices[[#This Row],[Customer_ID]], tbl_Customers[Customer_ID], tbl_Customers[Age_Group])</f>
        <v>45–54</v>
      </c>
      <c r="M1089" s="1" t="str">
        <f>_xlfn.XLOOKUP(tbl_Invoices[[#This Row],[Customer_ID]], tbl_Customers[Customer_ID], tbl_Customers[Region])</f>
        <v>Midwest</v>
      </c>
      <c r="N1089" s="1" t="str" cm="1">
        <f t="array" ref="N1089">_xlfn.IFS(
   _xlfn.SINGLE(tbl_Invoices[Plan_ID])="P1","Basic",
   _xlfn.SINGLE(tbl_Invoices[Plan_ID])="P2","Standard",
   _xlfn.SINGLE(tbl_Invoices[Plan_ID])="P3","Premium"
)</f>
        <v>Premium</v>
      </c>
      <c r="O1089" s="2">
        <f>IF(tbl_Invoices[[#This Row],[Revenue_Type]]="Churned",0,1)</f>
        <v>1</v>
      </c>
    </row>
    <row r="1090" spans="1:15" x14ac:dyDescent="0.25">
      <c r="A1090" t="s">
        <v>5303</v>
      </c>
      <c r="B1090" t="s">
        <v>802</v>
      </c>
      <c r="C1090" t="s">
        <v>2718</v>
      </c>
      <c r="D1090" s="1">
        <v>44352</v>
      </c>
      <c r="E1090">
        <v>25</v>
      </c>
      <c r="F1090" t="b">
        <v>1</v>
      </c>
      <c r="G1090" t="s">
        <v>4547</v>
      </c>
      <c r="H1090" t="s">
        <v>2034</v>
      </c>
      <c r="I1090" s="1">
        <f>DATE(YEAR(tbl_Invoices[[#This Row],[Invoice_Date]]), MONTH(tbl_Invoices[[#This Row],[Invoice_Date]]), DAY(tbl_Invoices[[#This Row],[Invoice_Date]]))</f>
        <v>44352</v>
      </c>
      <c r="J1090">
        <f>YEAR(tbl_Invoices[[#This Row],[Invoice_Date]])</f>
        <v>2021</v>
      </c>
      <c r="K1090" s="1">
        <f>_xlfn.XLOOKUP(tbl_Invoices[[#This Row],[Customer_ID]], tbl_Customers[Customer_ID], tbl_Customers[Cohort_Month])</f>
        <v>44651</v>
      </c>
      <c r="L1090" s="1" t="str">
        <f ca="1">_xlfn.XLOOKUP(tbl_Invoices[[#This Row],[Customer_ID]], tbl_Customers[Customer_ID], tbl_Customers[Age_Group])</f>
        <v>35–44</v>
      </c>
      <c r="M1090" s="1" t="str">
        <f>_xlfn.XLOOKUP(tbl_Invoices[[#This Row],[Customer_ID]], tbl_Customers[Customer_ID], tbl_Customers[Region])</f>
        <v>Midwest</v>
      </c>
      <c r="N1090" s="1" t="str" cm="1">
        <f t="array" ref="N1090">_xlfn.IFS(
   _xlfn.SINGLE(tbl_Invoices[Plan_ID])="P1","Basic",
   _xlfn.SINGLE(tbl_Invoices[Plan_ID])="P2","Standard",
   _xlfn.SINGLE(tbl_Invoices[Plan_ID])="P3","Premium"
)</f>
        <v>Standard</v>
      </c>
      <c r="O1090" s="2">
        <f>IF(tbl_Invoices[[#This Row],[Revenue_Type]]="Churned",0,1)</f>
        <v>1</v>
      </c>
    </row>
    <row r="1091" spans="1:15" x14ac:dyDescent="0.25">
      <c r="A1091" t="s">
        <v>10515</v>
      </c>
      <c r="B1091" t="s">
        <v>889</v>
      </c>
      <c r="C1091" t="s">
        <v>4107</v>
      </c>
      <c r="D1091" s="1">
        <v>44352</v>
      </c>
      <c r="E1091">
        <v>25</v>
      </c>
      <c r="F1091" t="b">
        <v>1</v>
      </c>
      <c r="G1091" t="s">
        <v>4547</v>
      </c>
      <c r="H1091" t="s">
        <v>2034</v>
      </c>
      <c r="I1091" s="1">
        <f>DATE(YEAR(tbl_Invoices[[#This Row],[Invoice_Date]]), MONTH(tbl_Invoices[[#This Row],[Invoice_Date]]), DAY(tbl_Invoices[[#This Row],[Invoice_Date]]))</f>
        <v>44352</v>
      </c>
      <c r="J1091">
        <f>YEAR(tbl_Invoices[[#This Row],[Invoice_Date]])</f>
        <v>2021</v>
      </c>
      <c r="K1091" s="1">
        <f>_xlfn.XLOOKUP(tbl_Invoices[[#This Row],[Customer_ID]], tbl_Customers[Customer_ID], tbl_Customers[Cohort_Month])</f>
        <v>44620</v>
      </c>
      <c r="L1091" s="1" t="str">
        <f ca="1">_xlfn.XLOOKUP(tbl_Invoices[[#This Row],[Customer_ID]], tbl_Customers[Customer_ID], tbl_Customers[Age_Group])</f>
        <v>18–24</v>
      </c>
      <c r="M1091" s="1" t="str">
        <f>_xlfn.XLOOKUP(tbl_Invoices[[#This Row],[Customer_ID]], tbl_Customers[Customer_ID], tbl_Customers[Region])</f>
        <v>South</v>
      </c>
      <c r="N1091" s="1" t="str" cm="1">
        <f t="array" ref="N1091">_xlfn.IFS(
   _xlfn.SINGLE(tbl_Invoices[Plan_ID])="P1","Basic",
   _xlfn.SINGLE(tbl_Invoices[Plan_ID])="P2","Standard",
   _xlfn.SINGLE(tbl_Invoices[Plan_ID])="P3","Premium"
)</f>
        <v>Standard</v>
      </c>
      <c r="O1091" s="2">
        <f>IF(tbl_Invoices[[#This Row],[Revenue_Type]]="Churned",0,1)</f>
        <v>1</v>
      </c>
    </row>
    <row r="1092" spans="1:15" x14ac:dyDescent="0.25">
      <c r="A1092" t="s">
        <v>9037</v>
      </c>
      <c r="B1092" t="s">
        <v>123</v>
      </c>
      <c r="C1092" t="s">
        <v>3162</v>
      </c>
      <c r="D1092" s="1">
        <v>44353</v>
      </c>
      <c r="E1092">
        <v>55</v>
      </c>
      <c r="F1092" t="b">
        <v>1</v>
      </c>
      <c r="G1092" t="s">
        <v>4547</v>
      </c>
      <c r="H1092" t="s">
        <v>2031</v>
      </c>
      <c r="I1092" s="1">
        <f>DATE(YEAR(tbl_Invoices[[#This Row],[Invoice_Date]]), MONTH(tbl_Invoices[[#This Row],[Invoice_Date]]), DAY(tbl_Invoices[[#This Row],[Invoice_Date]]))</f>
        <v>44353</v>
      </c>
      <c r="J1092">
        <f>YEAR(tbl_Invoices[[#This Row],[Invoice_Date]])</f>
        <v>2021</v>
      </c>
      <c r="K1092" s="1">
        <f>_xlfn.XLOOKUP(tbl_Invoices[[#This Row],[Customer_ID]], tbl_Customers[Customer_ID], tbl_Customers[Cohort_Month])</f>
        <v>44865</v>
      </c>
      <c r="L1092" s="1" t="str">
        <f ca="1">_xlfn.XLOOKUP(tbl_Invoices[[#This Row],[Customer_ID]], tbl_Customers[Customer_ID], tbl_Customers[Age_Group])</f>
        <v>18–24</v>
      </c>
      <c r="M1092" s="1" t="str">
        <f>_xlfn.XLOOKUP(tbl_Invoices[[#This Row],[Customer_ID]], tbl_Customers[Customer_ID], tbl_Customers[Region])</f>
        <v>East</v>
      </c>
      <c r="N1092" s="1" t="str" cm="1">
        <f t="array" ref="N1092">_xlfn.IFS(
   _xlfn.SINGLE(tbl_Invoices[Plan_ID])="P1","Basic",
   _xlfn.SINGLE(tbl_Invoices[Plan_ID])="P2","Standard",
   _xlfn.SINGLE(tbl_Invoices[Plan_ID])="P3","Premium"
)</f>
        <v>Premium</v>
      </c>
      <c r="O1092" s="2">
        <f>IF(tbl_Invoices[[#This Row],[Revenue_Type]]="Churned",0,1)</f>
        <v>1</v>
      </c>
    </row>
    <row r="1093" spans="1:15" x14ac:dyDescent="0.25">
      <c r="A1093" t="s">
        <v>10406</v>
      </c>
      <c r="B1093" t="s">
        <v>508</v>
      </c>
      <c r="C1093" t="s">
        <v>4304</v>
      </c>
      <c r="D1093" s="1">
        <v>44353</v>
      </c>
      <c r="E1093">
        <v>25</v>
      </c>
      <c r="F1093" t="b">
        <v>1</v>
      </c>
      <c r="G1093" t="s">
        <v>4549</v>
      </c>
      <c r="H1093" t="s">
        <v>2034</v>
      </c>
      <c r="I1093" s="1">
        <f>DATE(YEAR(tbl_Invoices[[#This Row],[Invoice_Date]]), MONTH(tbl_Invoices[[#This Row],[Invoice_Date]]), DAY(tbl_Invoices[[#This Row],[Invoice_Date]]))</f>
        <v>44353</v>
      </c>
      <c r="J1093">
        <f>YEAR(tbl_Invoices[[#This Row],[Invoice_Date]])</f>
        <v>2021</v>
      </c>
      <c r="K1093" s="1">
        <f>_xlfn.XLOOKUP(tbl_Invoices[[#This Row],[Customer_ID]], tbl_Customers[Customer_ID], tbl_Customers[Cohort_Month])</f>
        <v>44773</v>
      </c>
      <c r="L1093" s="1" t="str">
        <f ca="1">_xlfn.XLOOKUP(tbl_Invoices[[#This Row],[Customer_ID]], tbl_Customers[Customer_ID], tbl_Customers[Age_Group])</f>
        <v>35–44</v>
      </c>
      <c r="M1093" s="1" t="str">
        <f>_xlfn.XLOOKUP(tbl_Invoices[[#This Row],[Customer_ID]], tbl_Customers[Customer_ID], tbl_Customers[Region])</f>
        <v>South</v>
      </c>
      <c r="N1093" s="1" t="str" cm="1">
        <f t="array" ref="N1093">_xlfn.IFS(
   _xlfn.SINGLE(tbl_Invoices[Plan_ID])="P1","Basic",
   _xlfn.SINGLE(tbl_Invoices[Plan_ID])="P2","Standard",
   _xlfn.SINGLE(tbl_Invoices[Plan_ID])="P3","Premium"
)</f>
        <v>Standard</v>
      </c>
      <c r="O1093" s="2">
        <f>IF(tbl_Invoices[[#This Row],[Revenue_Type]]="Churned",0,1)</f>
        <v>1</v>
      </c>
    </row>
    <row r="1094" spans="1:15" x14ac:dyDescent="0.25">
      <c r="A1094" t="s">
        <v>7063</v>
      </c>
      <c r="B1094" t="s">
        <v>624</v>
      </c>
      <c r="C1094" t="s">
        <v>3057</v>
      </c>
      <c r="D1094" s="1">
        <v>44353</v>
      </c>
      <c r="E1094">
        <v>55</v>
      </c>
      <c r="F1094" t="b">
        <v>1</v>
      </c>
      <c r="G1094" t="s">
        <v>4545</v>
      </c>
      <c r="H1094" t="s">
        <v>2031</v>
      </c>
      <c r="I1094" s="1">
        <f>DATE(YEAR(tbl_Invoices[[#This Row],[Invoice_Date]]), MONTH(tbl_Invoices[[#This Row],[Invoice_Date]]), DAY(tbl_Invoices[[#This Row],[Invoice_Date]]))</f>
        <v>44353</v>
      </c>
      <c r="J1094">
        <f>YEAR(tbl_Invoices[[#This Row],[Invoice_Date]])</f>
        <v>2021</v>
      </c>
      <c r="K1094" s="1">
        <f>_xlfn.XLOOKUP(tbl_Invoices[[#This Row],[Customer_ID]], tbl_Customers[Customer_ID], tbl_Customers[Cohort_Month])</f>
        <v>44500</v>
      </c>
      <c r="L1094" s="1" t="str">
        <f ca="1">_xlfn.XLOOKUP(tbl_Invoices[[#This Row],[Customer_ID]], tbl_Customers[Customer_ID], tbl_Customers[Age_Group])</f>
        <v>25–34</v>
      </c>
      <c r="M1094" s="1" t="str">
        <f>_xlfn.XLOOKUP(tbl_Invoices[[#This Row],[Customer_ID]], tbl_Customers[Customer_ID], tbl_Customers[Region])</f>
        <v>East</v>
      </c>
      <c r="N1094" s="1" t="str" cm="1">
        <f t="array" ref="N1094">_xlfn.IFS(
   _xlfn.SINGLE(tbl_Invoices[Plan_ID])="P1","Basic",
   _xlfn.SINGLE(tbl_Invoices[Plan_ID])="P2","Standard",
   _xlfn.SINGLE(tbl_Invoices[Plan_ID])="P3","Premium"
)</f>
        <v>Premium</v>
      </c>
      <c r="O1094" s="2">
        <f>IF(tbl_Invoices[[#This Row],[Revenue_Type]]="Churned",0,1)</f>
        <v>0</v>
      </c>
    </row>
    <row r="1095" spans="1:15" x14ac:dyDescent="0.25">
      <c r="A1095" t="s">
        <v>7548</v>
      </c>
      <c r="B1095" t="s">
        <v>787</v>
      </c>
      <c r="C1095" t="s">
        <v>3295</v>
      </c>
      <c r="D1095" s="1">
        <v>44353</v>
      </c>
      <c r="E1095">
        <v>25</v>
      </c>
      <c r="F1095" t="b">
        <v>1</v>
      </c>
      <c r="G1095" t="s">
        <v>4545</v>
      </c>
      <c r="H1095" t="s">
        <v>2034</v>
      </c>
      <c r="I1095" s="1">
        <f>DATE(YEAR(tbl_Invoices[[#This Row],[Invoice_Date]]), MONTH(tbl_Invoices[[#This Row],[Invoice_Date]]), DAY(tbl_Invoices[[#This Row],[Invoice_Date]]))</f>
        <v>44353</v>
      </c>
      <c r="J1095">
        <f>YEAR(tbl_Invoices[[#This Row],[Invoice_Date]])</f>
        <v>2021</v>
      </c>
      <c r="K1095" s="1">
        <f>_xlfn.XLOOKUP(tbl_Invoices[[#This Row],[Customer_ID]], tbl_Customers[Customer_ID], tbl_Customers[Cohort_Month])</f>
        <v>44681</v>
      </c>
      <c r="L1095" s="1" t="str">
        <f ca="1">_xlfn.XLOOKUP(tbl_Invoices[[#This Row],[Customer_ID]], tbl_Customers[Customer_ID], tbl_Customers[Age_Group])</f>
        <v>45–54</v>
      </c>
      <c r="M1095" s="1" t="str">
        <f>_xlfn.XLOOKUP(tbl_Invoices[[#This Row],[Customer_ID]], tbl_Customers[Customer_ID], tbl_Customers[Region])</f>
        <v>South</v>
      </c>
      <c r="N1095" s="1" t="str" cm="1">
        <f t="array" ref="N1095">_xlfn.IFS(
   _xlfn.SINGLE(tbl_Invoices[Plan_ID])="P1","Basic",
   _xlfn.SINGLE(tbl_Invoices[Plan_ID])="P2","Standard",
   _xlfn.SINGLE(tbl_Invoices[Plan_ID])="P3","Premium"
)</f>
        <v>Standard</v>
      </c>
      <c r="O1095" s="2">
        <f>IF(tbl_Invoices[[#This Row],[Revenue_Type]]="Churned",0,1)</f>
        <v>0</v>
      </c>
    </row>
    <row r="1096" spans="1:15" x14ac:dyDescent="0.25">
      <c r="A1096" t="s">
        <v>9479</v>
      </c>
      <c r="B1096" t="s">
        <v>877</v>
      </c>
      <c r="C1096" t="s">
        <v>2504</v>
      </c>
      <c r="D1096" s="1">
        <v>44353</v>
      </c>
      <c r="E1096">
        <v>25</v>
      </c>
      <c r="F1096" t="b">
        <v>1</v>
      </c>
      <c r="G1096" t="s">
        <v>4538</v>
      </c>
      <c r="H1096" t="s">
        <v>2034</v>
      </c>
      <c r="I1096" s="1">
        <f>DATE(YEAR(tbl_Invoices[[#This Row],[Invoice_Date]]), MONTH(tbl_Invoices[[#This Row],[Invoice_Date]]), DAY(tbl_Invoices[[#This Row],[Invoice_Date]]))</f>
        <v>44353</v>
      </c>
      <c r="J1096">
        <f>YEAR(tbl_Invoices[[#This Row],[Invoice_Date]])</f>
        <v>2021</v>
      </c>
      <c r="K1096" s="1">
        <f>_xlfn.XLOOKUP(tbl_Invoices[[#This Row],[Customer_ID]], tbl_Customers[Customer_ID], tbl_Customers[Cohort_Month])</f>
        <v>44439</v>
      </c>
      <c r="L1096" s="1" t="str">
        <f ca="1">_xlfn.XLOOKUP(tbl_Invoices[[#This Row],[Customer_ID]], tbl_Customers[Customer_ID], tbl_Customers[Age_Group])</f>
        <v>25–34</v>
      </c>
      <c r="M1096" s="1" t="str">
        <f>_xlfn.XLOOKUP(tbl_Invoices[[#This Row],[Customer_ID]], tbl_Customers[Customer_ID], tbl_Customers[Region])</f>
        <v>East</v>
      </c>
      <c r="N1096" s="1" t="str" cm="1">
        <f t="array" ref="N1096">_xlfn.IFS(
   _xlfn.SINGLE(tbl_Invoices[Plan_ID])="P1","Basic",
   _xlfn.SINGLE(tbl_Invoices[Plan_ID])="P2","Standard",
   _xlfn.SINGLE(tbl_Invoices[Plan_ID])="P3","Premium"
)</f>
        <v>Standard</v>
      </c>
      <c r="O1096" s="2">
        <f>IF(tbl_Invoices[[#This Row],[Revenue_Type]]="Churned",0,1)</f>
        <v>1</v>
      </c>
    </row>
    <row r="1097" spans="1:15" x14ac:dyDescent="0.25">
      <c r="A1097" t="s">
        <v>5067</v>
      </c>
      <c r="B1097" t="s">
        <v>1229</v>
      </c>
      <c r="C1097" t="s">
        <v>3121</v>
      </c>
      <c r="D1097" s="1">
        <v>44353</v>
      </c>
      <c r="E1097">
        <v>55</v>
      </c>
      <c r="F1097" t="b">
        <v>1</v>
      </c>
      <c r="G1097" t="s">
        <v>4540</v>
      </c>
      <c r="H1097" t="s">
        <v>2031</v>
      </c>
      <c r="I1097" s="1">
        <f>DATE(YEAR(tbl_Invoices[[#This Row],[Invoice_Date]]), MONTH(tbl_Invoices[[#This Row],[Invoice_Date]]), DAY(tbl_Invoices[[#This Row],[Invoice_Date]]))</f>
        <v>44353</v>
      </c>
      <c r="J1097">
        <f>YEAR(tbl_Invoices[[#This Row],[Invoice_Date]])</f>
        <v>2021</v>
      </c>
      <c r="K1097" s="1">
        <f>_xlfn.XLOOKUP(tbl_Invoices[[#This Row],[Customer_ID]], tbl_Customers[Customer_ID], tbl_Customers[Cohort_Month])</f>
        <v>44926</v>
      </c>
      <c r="L1097" s="1" t="str">
        <f ca="1">_xlfn.XLOOKUP(tbl_Invoices[[#This Row],[Customer_ID]], tbl_Customers[Customer_ID], tbl_Customers[Age_Group])</f>
        <v>35–44</v>
      </c>
      <c r="M1097" s="1" t="str">
        <f>_xlfn.XLOOKUP(tbl_Invoices[[#This Row],[Customer_ID]], tbl_Customers[Customer_ID], tbl_Customers[Region])</f>
        <v>South</v>
      </c>
      <c r="N1097" s="1" t="str" cm="1">
        <f t="array" ref="N1097">_xlfn.IFS(
   _xlfn.SINGLE(tbl_Invoices[Plan_ID])="P1","Basic",
   _xlfn.SINGLE(tbl_Invoices[Plan_ID])="P2","Standard",
   _xlfn.SINGLE(tbl_Invoices[Plan_ID])="P3","Premium"
)</f>
        <v>Premium</v>
      </c>
      <c r="O1097" s="2">
        <f>IF(tbl_Invoices[[#This Row],[Revenue_Type]]="Churned",0,1)</f>
        <v>1</v>
      </c>
    </row>
    <row r="1098" spans="1:15" x14ac:dyDescent="0.25">
      <c r="A1098" t="s">
        <v>5552</v>
      </c>
      <c r="B1098" t="s">
        <v>1363</v>
      </c>
      <c r="C1098" t="s">
        <v>3874</v>
      </c>
      <c r="D1098" s="1">
        <v>44353</v>
      </c>
      <c r="E1098">
        <v>55</v>
      </c>
      <c r="F1098" t="b">
        <v>1</v>
      </c>
      <c r="G1098" t="s">
        <v>4540</v>
      </c>
      <c r="H1098" t="s">
        <v>2031</v>
      </c>
      <c r="I1098" s="1">
        <f>DATE(YEAR(tbl_Invoices[[#This Row],[Invoice_Date]]), MONTH(tbl_Invoices[[#This Row],[Invoice_Date]]), DAY(tbl_Invoices[[#This Row],[Invoice_Date]]))</f>
        <v>44353</v>
      </c>
      <c r="J1098">
        <f>YEAR(tbl_Invoices[[#This Row],[Invoice_Date]])</f>
        <v>2021</v>
      </c>
      <c r="K1098" s="1">
        <f>_xlfn.XLOOKUP(tbl_Invoices[[#This Row],[Customer_ID]], tbl_Customers[Customer_ID], tbl_Customers[Cohort_Month])</f>
        <v>44985</v>
      </c>
      <c r="L1098" s="1" t="str">
        <f ca="1">_xlfn.XLOOKUP(tbl_Invoices[[#This Row],[Customer_ID]], tbl_Customers[Customer_ID], tbl_Customers[Age_Group])</f>
        <v>45–54</v>
      </c>
      <c r="M1098" s="1" t="str">
        <f>_xlfn.XLOOKUP(tbl_Invoices[[#This Row],[Customer_ID]], tbl_Customers[Customer_ID], tbl_Customers[Region])</f>
        <v>South</v>
      </c>
      <c r="N1098" s="1" t="str" cm="1">
        <f t="array" ref="N1098">_xlfn.IFS(
   _xlfn.SINGLE(tbl_Invoices[Plan_ID])="P1","Basic",
   _xlfn.SINGLE(tbl_Invoices[Plan_ID])="P2","Standard",
   _xlfn.SINGLE(tbl_Invoices[Plan_ID])="P3","Premium"
)</f>
        <v>Premium</v>
      </c>
      <c r="O1098" s="2">
        <f>IF(tbl_Invoices[[#This Row],[Revenue_Type]]="Churned",0,1)</f>
        <v>1</v>
      </c>
    </row>
    <row r="1099" spans="1:15" x14ac:dyDescent="0.25">
      <c r="A1099" t="s">
        <v>8212</v>
      </c>
      <c r="B1099" t="s">
        <v>1462</v>
      </c>
      <c r="C1099" t="s">
        <v>3269</v>
      </c>
      <c r="D1099" s="1">
        <v>44353</v>
      </c>
      <c r="E1099">
        <v>55</v>
      </c>
      <c r="F1099" t="b">
        <v>1</v>
      </c>
      <c r="G1099" t="s">
        <v>4545</v>
      </c>
      <c r="H1099" t="s">
        <v>2031</v>
      </c>
      <c r="I1099" s="1">
        <f>DATE(YEAR(tbl_Invoices[[#This Row],[Invoice_Date]]), MONTH(tbl_Invoices[[#This Row],[Invoice_Date]]), DAY(tbl_Invoices[[#This Row],[Invoice_Date]]))</f>
        <v>44353</v>
      </c>
      <c r="J1099">
        <f>YEAR(tbl_Invoices[[#This Row],[Invoice_Date]])</f>
        <v>2021</v>
      </c>
      <c r="K1099" s="1">
        <f>_xlfn.XLOOKUP(tbl_Invoices[[#This Row],[Customer_ID]], tbl_Customers[Customer_ID], tbl_Customers[Cohort_Month])</f>
        <v>45016</v>
      </c>
      <c r="L1099" s="1" t="str">
        <f ca="1">_xlfn.XLOOKUP(tbl_Invoices[[#This Row],[Customer_ID]], tbl_Customers[Customer_ID], tbl_Customers[Age_Group])</f>
        <v>45–54</v>
      </c>
      <c r="M1099" s="1" t="str">
        <f>_xlfn.XLOOKUP(tbl_Invoices[[#This Row],[Customer_ID]], tbl_Customers[Customer_ID], tbl_Customers[Region])</f>
        <v>West</v>
      </c>
      <c r="N1099" s="1" t="str" cm="1">
        <f t="array" ref="N1099">_xlfn.IFS(
   _xlfn.SINGLE(tbl_Invoices[Plan_ID])="P1","Basic",
   _xlfn.SINGLE(tbl_Invoices[Plan_ID])="P2","Standard",
   _xlfn.SINGLE(tbl_Invoices[Plan_ID])="P3","Premium"
)</f>
        <v>Premium</v>
      </c>
      <c r="O1099" s="2">
        <f>IF(tbl_Invoices[[#This Row],[Revenue_Type]]="Churned",0,1)</f>
        <v>0</v>
      </c>
    </row>
    <row r="1100" spans="1:15" x14ac:dyDescent="0.25">
      <c r="A1100" t="s">
        <v>9589</v>
      </c>
      <c r="B1100" t="s">
        <v>1661</v>
      </c>
      <c r="C1100" t="s">
        <v>2293</v>
      </c>
      <c r="D1100" s="1">
        <v>44353</v>
      </c>
      <c r="E1100">
        <v>25</v>
      </c>
      <c r="F1100" t="b">
        <v>1</v>
      </c>
      <c r="G1100" t="s">
        <v>4549</v>
      </c>
      <c r="H1100" t="s">
        <v>2034</v>
      </c>
      <c r="I1100" s="1">
        <f>DATE(YEAR(tbl_Invoices[[#This Row],[Invoice_Date]]), MONTH(tbl_Invoices[[#This Row],[Invoice_Date]]), DAY(tbl_Invoices[[#This Row],[Invoice_Date]]))</f>
        <v>44353</v>
      </c>
      <c r="J1100">
        <f>YEAR(tbl_Invoices[[#This Row],[Invoice_Date]])</f>
        <v>2021</v>
      </c>
      <c r="K1100" s="1">
        <f>_xlfn.XLOOKUP(tbl_Invoices[[#This Row],[Customer_ID]], tbl_Customers[Customer_ID], tbl_Customers[Cohort_Month])</f>
        <v>44500</v>
      </c>
      <c r="L1100" s="1" t="str">
        <f ca="1">_xlfn.XLOOKUP(tbl_Invoices[[#This Row],[Customer_ID]], tbl_Customers[Customer_ID], tbl_Customers[Age_Group])</f>
        <v>35–44</v>
      </c>
      <c r="M1100" s="1" t="str">
        <f>_xlfn.XLOOKUP(tbl_Invoices[[#This Row],[Customer_ID]], tbl_Customers[Customer_ID], tbl_Customers[Region])</f>
        <v>Midwest</v>
      </c>
      <c r="N1100" s="1" t="str" cm="1">
        <f t="array" ref="N1100">_xlfn.IFS(
   _xlfn.SINGLE(tbl_Invoices[Plan_ID])="P1","Basic",
   _xlfn.SINGLE(tbl_Invoices[Plan_ID])="P2","Standard",
   _xlfn.SINGLE(tbl_Invoices[Plan_ID])="P3","Premium"
)</f>
        <v>Standard</v>
      </c>
      <c r="O1100" s="2">
        <f>IF(tbl_Invoices[[#This Row],[Revenue_Type]]="Churned",0,1)</f>
        <v>1</v>
      </c>
    </row>
    <row r="1101" spans="1:15" x14ac:dyDescent="0.25">
      <c r="A1101" t="s">
        <v>5271</v>
      </c>
      <c r="B1101" t="s">
        <v>104</v>
      </c>
      <c r="C1101" t="s">
        <v>3992</v>
      </c>
      <c r="D1101" s="1">
        <v>44354</v>
      </c>
      <c r="E1101">
        <v>55</v>
      </c>
      <c r="F1101" t="b">
        <v>1</v>
      </c>
      <c r="G1101" t="s">
        <v>4538</v>
      </c>
      <c r="H1101" t="s">
        <v>2031</v>
      </c>
      <c r="I1101" s="1">
        <f>DATE(YEAR(tbl_Invoices[[#This Row],[Invoice_Date]]), MONTH(tbl_Invoices[[#This Row],[Invoice_Date]]), DAY(tbl_Invoices[[#This Row],[Invoice_Date]]))</f>
        <v>44354</v>
      </c>
      <c r="J1101">
        <f>YEAR(tbl_Invoices[[#This Row],[Invoice_Date]])</f>
        <v>2021</v>
      </c>
      <c r="K1101" s="1">
        <f>_xlfn.XLOOKUP(tbl_Invoices[[#This Row],[Customer_ID]], tbl_Customers[Customer_ID], tbl_Customers[Cohort_Month])</f>
        <v>45107</v>
      </c>
      <c r="L1101" s="1" t="str">
        <f ca="1">_xlfn.XLOOKUP(tbl_Invoices[[#This Row],[Customer_ID]], tbl_Customers[Customer_ID], tbl_Customers[Age_Group])</f>
        <v>45–54</v>
      </c>
      <c r="M1101" s="1" t="str">
        <f>_xlfn.XLOOKUP(tbl_Invoices[[#This Row],[Customer_ID]], tbl_Customers[Customer_ID], tbl_Customers[Region])</f>
        <v>West</v>
      </c>
      <c r="N1101" s="1" t="str" cm="1">
        <f t="array" ref="N1101">_xlfn.IFS(
   _xlfn.SINGLE(tbl_Invoices[Plan_ID])="P1","Basic",
   _xlfn.SINGLE(tbl_Invoices[Plan_ID])="P2","Standard",
   _xlfn.SINGLE(tbl_Invoices[Plan_ID])="P3","Premium"
)</f>
        <v>Premium</v>
      </c>
      <c r="O1101" s="2">
        <f>IF(tbl_Invoices[[#This Row],[Revenue_Type]]="Churned",0,1)</f>
        <v>1</v>
      </c>
    </row>
    <row r="1102" spans="1:15" x14ac:dyDescent="0.25">
      <c r="A1102" t="s">
        <v>8110</v>
      </c>
      <c r="B1102" t="s">
        <v>131</v>
      </c>
      <c r="C1102" t="s">
        <v>2655</v>
      </c>
      <c r="D1102" s="1">
        <v>44354</v>
      </c>
      <c r="E1102">
        <v>25</v>
      </c>
      <c r="F1102" t="b">
        <v>1</v>
      </c>
      <c r="G1102" t="s">
        <v>4547</v>
      </c>
      <c r="H1102" t="s">
        <v>2034</v>
      </c>
      <c r="I1102" s="1">
        <f>DATE(YEAR(tbl_Invoices[[#This Row],[Invoice_Date]]), MONTH(tbl_Invoices[[#This Row],[Invoice_Date]]), DAY(tbl_Invoices[[#This Row],[Invoice_Date]]))</f>
        <v>44354</v>
      </c>
      <c r="J1102">
        <f>YEAR(tbl_Invoices[[#This Row],[Invoice_Date]])</f>
        <v>2021</v>
      </c>
      <c r="K1102" s="1">
        <f>_xlfn.XLOOKUP(tbl_Invoices[[#This Row],[Customer_ID]], tbl_Customers[Customer_ID], tbl_Customers[Cohort_Month])</f>
        <v>44500</v>
      </c>
      <c r="L1102" s="1" t="str">
        <f ca="1">_xlfn.XLOOKUP(tbl_Invoices[[#This Row],[Customer_ID]], tbl_Customers[Customer_ID], tbl_Customers[Age_Group])</f>
        <v>55+</v>
      </c>
      <c r="M1102" s="1" t="str">
        <f>_xlfn.XLOOKUP(tbl_Invoices[[#This Row],[Customer_ID]], tbl_Customers[Customer_ID], tbl_Customers[Region])</f>
        <v>Midwest</v>
      </c>
      <c r="N1102" s="1" t="str" cm="1">
        <f t="array" ref="N1102">_xlfn.IFS(
   _xlfn.SINGLE(tbl_Invoices[Plan_ID])="P1","Basic",
   _xlfn.SINGLE(tbl_Invoices[Plan_ID])="P2","Standard",
   _xlfn.SINGLE(tbl_Invoices[Plan_ID])="P3","Premium"
)</f>
        <v>Standard</v>
      </c>
      <c r="O1102" s="2">
        <f>IF(tbl_Invoices[[#This Row],[Revenue_Type]]="Churned",0,1)</f>
        <v>1</v>
      </c>
    </row>
    <row r="1103" spans="1:15" x14ac:dyDescent="0.25">
      <c r="A1103" t="s">
        <v>9415</v>
      </c>
      <c r="B1103" t="s">
        <v>140</v>
      </c>
      <c r="C1103" t="s">
        <v>4068</v>
      </c>
      <c r="D1103" s="1">
        <v>44354</v>
      </c>
      <c r="E1103">
        <v>12</v>
      </c>
      <c r="F1103" t="b">
        <v>1</v>
      </c>
      <c r="G1103" t="s">
        <v>4538</v>
      </c>
      <c r="H1103" t="s">
        <v>2027</v>
      </c>
      <c r="I1103" s="1">
        <f>DATE(YEAR(tbl_Invoices[[#This Row],[Invoice_Date]]), MONTH(tbl_Invoices[[#This Row],[Invoice_Date]]), DAY(tbl_Invoices[[#This Row],[Invoice_Date]]))</f>
        <v>44354</v>
      </c>
      <c r="J1103">
        <f>YEAR(tbl_Invoices[[#This Row],[Invoice_Date]])</f>
        <v>2021</v>
      </c>
      <c r="K1103" s="1">
        <f>_xlfn.XLOOKUP(tbl_Invoices[[#This Row],[Customer_ID]], tbl_Customers[Customer_ID], tbl_Customers[Cohort_Month])</f>
        <v>45016</v>
      </c>
      <c r="L1103" s="1" t="str">
        <f ca="1">_xlfn.XLOOKUP(tbl_Invoices[[#This Row],[Customer_ID]], tbl_Customers[Customer_ID], tbl_Customers[Age_Group])</f>
        <v>45–54</v>
      </c>
      <c r="M1103" s="1" t="str">
        <f>_xlfn.XLOOKUP(tbl_Invoices[[#This Row],[Customer_ID]], tbl_Customers[Customer_ID], tbl_Customers[Region])</f>
        <v>East</v>
      </c>
      <c r="N1103" s="1" t="str" cm="1">
        <f t="array" ref="N1103">_xlfn.IFS(
   _xlfn.SINGLE(tbl_Invoices[Plan_ID])="P1","Basic",
   _xlfn.SINGLE(tbl_Invoices[Plan_ID])="P2","Standard",
   _xlfn.SINGLE(tbl_Invoices[Plan_ID])="P3","Premium"
)</f>
        <v>Basic</v>
      </c>
      <c r="O1103" s="2">
        <f>IF(tbl_Invoices[[#This Row],[Revenue_Type]]="Churned",0,1)</f>
        <v>1</v>
      </c>
    </row>
    <row r="1104" spans="1:15" x14ac:dyDescent="0.25">
      <c r="A1104" t="s">
        <v>9919</v>
      </c>
      <c r="B1104" t="s">
        <v>253</v>
      </c>
      <c r="C1104" t="s">
        <v>2324</v>
      </c>
      <c r="D1104" s="1">
        <v>44354</v>
      </c>
      <c r="E1104">
        <v>25</v>
      </c>
      <c r="F1104" t="b">
        <v>1</v>
      </c>
      <c r="G1104" t="s">
        <v>4549</v>
      </c>
      <c r="H1104" t="s">
        <v>2034</v>
      </c>
      <c r="I1104" s="1">
        <f>DATE(YEAR(tbl_Invoices[[#This Row],[Invoice_Date]]), MONTH(tbl_Invoices[[#This Row],[Invoice_Date]]), DAY(tbl_Invoices[[#This Row],[Invoice_Date]]))</f>
        <v>44354</v>
      </c>
      <c r="J1104">
        <f>YEAR(tbl_Invoices[[#This Row],[Invoice_Date]])</f>
        <v>2021</v>
      </c>
      <c r="K1104" s="1">
        <f>_xlfn.XLOOKUP(tbl_Invoices[[#This Row],[Customer_ID]], tbl_Customers[Customer_ID], tbl_Customers[Cohort_Month])</f>
        <v>44286</v>
      </c>
      <c r="L1104" s="1" t="str">
        <f ca="1">_xlfn.XLOOKUP(tbl_Invoices[[#This Row],[Customer_ID]], tbl_Customers[Customer_ID], tbl_Customers[Age_Group])</f>
        <v>25–34</v>
      </c>
      <c r="M1104" s="1" t="str">
        <f>_xlfn.XLOOKUP(tbl_Invoices[[#This Row],[Customer_ID]], tbl_Customers[Customer_ID], tbl_Customers[Region])</f>
        <v>South</v>
      </c>
      <c r="N1104" s="1" t="str" cm="1">
        <f t="array" ref="N1104">_xlfn.IFS(
   _xlfn.SINGLE(tbl_Invoices[Plan_ID])="P1","Basic",
   _xlfn.SINGLE(tbl_Invoices[Plan_ID])="P2","Standard",
   _xlfn.SINGLE(tbl_Invoices[Plan_ID])="P3","Premium"
)</f>
        <v>Standard</v>
      </c>
      <c r="O1104" s="2">
        <f>IF(tbl_Invoices[[#This Row],[Revenue_Type]]="Churned",0,1)</f>
        <v>1</v>
      </c>
    </row>
    <row r="1105" spans="1:15" x14ac:dyDescent="0.25">
      <c r="A1105" t="s">
        <v>6546</v>
      </c>
      <c r="B1105" t="s">
        <v>513</v>
      </c>
      <c r="C1105" t="s">
        <v>3718</v>
      </c>
      <c r="D1105" s="1">
        <v>44354</v>
      </c>
      <c r="E1105">
        <v>12</v>
      </c>
      <c r="F1105" t="b">
        <v>1</v>
      </c>
      <c r="G1105" t="s">
        <v>4545</v>
      </c>
      <c r="H1105" t="s">
        <v>2027</v>
      </c>
      <c r="I1105" s="1">
        <f>DATE(YEAR(tbl_Invoices[[#This Row],[Invoice_Date]]), MONTH(tbl_Invoices[[#This Row],[Invoice_Date]]), DAY(tbl_Invoices[[#This Row],[Invoice_Date]]))</f>
        <v>44354</v>
      </c>
      <c r="J1105">
        <f>YEAR(tbl_Invoices[[#This Row],[Invoice_Date]])</f>
        <v>2021</v>
      </c>
      <c r="K1105" s="1">
        <f>_xlfn.XLOOKUP(tbl_Invoices[[#This Row],[Customer_ID]], tbl_Customers[Customer_ID], tbl_Customers[Cohort_Month])</f>
        <v>44439</v>
      </c>
      <c r="L1105" s="1" t="str">
        <f ca="1">_xlfn.XLOOKUP(tbl_Invoices[[#This Row],[Customer_ID]], tbl_Customers[Customer_ID], tbl_Customers[Age_Group])</f>
        <v>35–44</v>
      </c>
      <c r="M1105" s="1" t="str">
        <f>_xlfn.XLOOKUP(tbl_Invoices[[#This Row],[Customer_ID]], tbl_Customers[Customer_ID], tbl_Customers[Region])</f>
        <v>International</v>
      </c>
      <c r="N1105" s="1" t="str" cm="1">
        <f t="array" ref="N1105">_xlfn.IFS(
   _xlfn.SINGLE(tbl_Invoices[Plan_ID])="P1","Basic",
   _xlfn.SINGLE(tbl_Invoices[Plan_ID])="P2","Standard",
   _xlfn.SINGLE(tbl_Invoices[Plan_ID])="P3","Premium"
)</f>
        <v>Basic</v>
      </c>
      <c r="O1105" s="2">
        <f>IF(tbl_Invoices[[#This Row],[Revenue_Type]]="Churned",0,1)</f>
        <v>0</v>
      </c>
    </row>
    <row r="1106" spans="1:15" x14ac:dyDescent="0.25">
      <c r="A1106" t="s">
        <v>4869</v>
      </c>
      <c r="B1106" t="s">
        <v>639</v>
      </c>
      <c r="C1106" t="s">
        <v>2509</v>
      </c>
      <c r="D1106" s="1">
        <v>44354</v>
      </c>
      <c r="E1106">
        <v>55</v>
      </c>
      <c r="F1106" t="b">
        <v>1</v>
      </c>
      <c r="G1106" t="s">
        <v>4549</v>
      </c>
      <c r="H1106" t="s">
        <v>2031</v>
      </c>
      <c r="I1106" s="1">
        <f>DATE(YEAR(tbl_Invoices[[#This Row],[Invoice_Date]]), MONTH(tbl_Invoices[[#This Row],[Invoice_Date]]), DAY(tbl_Invoices[[#This Row],[Invoice_Date]]))</f>
        <v>44354</v>
      </c>
      <c r="J1106">
        <f>YEAR(tbl_Invoices[[#This Row],[Invoice_Date]])</f>
        <v>2021</v>
      </c>
      <c r="K1106" s="1">
        <f>_xlfn.XLOOKUP(tbl_Invoices[[#This Row],[Customer_ID]], tbl_Customers[Customer_ID], tbl_Customers[Cohort_Month])</f>
        <v>45107</v>
      </c>
      <c r="L1106" s="1" t="str">
        <f ca="1">_xlfn.XLOOKUP(tbl_Invoices[[#This Row],[Customer_ID]], tbl_Customers[Customer_ID], tbl_Customers[Age_Group])</f>
        <v>55+</v>
      </c>
      <c r="M1106" s="1" t="str">
        <f>_xlfn.XLOOKUP(tbl_Invoices[[#This Row],[Customer_ID]], tbl_Customers[Customer_ID], tbl_Customers[Region])</f>
        <v>International</v>
      </c>
      <c r="N1106" s="1" t="str" cm="1">
        <f t="array" ref="N1106">_xlfn.IFS(
   _xlfn.SINGLE(tbl_Invoices[Plan_ID])="P1","Basic",
   _xlfn.SINGLE(tbl_Invoices[Plan_ID])="P2","Standard",
   _xlfn.SINGLE(tbl_Invoices[Plan_ID])="P3","Premium"
)</f>
        <v>Premium</v>
      </c>
      <c r="O1106" s="2">
        <f>IF(tbl_Invoices[[#This Row],[Revenue_Type]]="Churned",0,1)</f>
        <v>1</v>
      </c>
    </row>
    <row r="1107" spans="1:15" x14ac:dyDescent="0.25">
      <c r="A1107" t="s">
        <v>7861</v>
      </c>
      <c r="B1107" t="s">
        <v>802</v>
      </c>
      <c r="C1107" t="s">
        <v>2718</v>
      </c>
      <c r="D1107" s="1">
        <v>44354</v>
      </c>
      <c r="E1107">
        <v>25</v>
      </c>
      <c r="F1107" t="b">
        <v>1</v>
      </c>
      <c r="G1107" t="s">
        <v>4545</v>
      </c>
      <c r="H1107" t="s">
        <v>2034</v>
      </c>
      <c r="I1107" s="1">
        <f>DATE(YEAR(tbl_Invoices[[#This Row],[Invoice_Date]]), MONTH(tbl_Invoices[[#This Row],[Invoice_Date]]), DAY(tbl_Invoices[[#This Row],[Invoice_Date]]))</f>
        <v>44354</v>
      </c>
      <c r="J1107">
        <f>YEAR(tbl_Invoices[[#This Row],[Invoice_Date]])</f>
        <v>2021</v>
      </c>
      <c r="K1107" s="1">
        <f>_xlfn.XLOOKUP(tbl_Invoices[[#This Row],[Customer_ID]], tbl_Customers[Customer_ID], tbl_Customers[Cohort_Month])</f>
        <v>44651</v>
      </c>
      <c r="L1107" s="1" t="str">
        <f ca="1">_xlfn.XLOOKUP(tbl_Invoices[[#This Row],[Customer_ID]], tbl_Customers[Customer_ID], tbl_Customers[Age_Group])</f>
        <v>35–44</v>
      </c>
      <c r="M1107" s="1" t="str">
        <f>_xlfn.XLOOKUP(tbl_Invoices[[#This Row],[Customer_ID]], tbl_Customers[Customer_ID], tbl_Customers[Region])</f>
        <v>Midwest</v>
      </c>
      <c r="N1107" s="1" t="str" cm="1">
        <f t="array" ref="N1107">_xlfn.IFS(
   _xlfn.SINGLE(tbl_Invoices[Plan_ID])="P1","Basic",
   _xlfn.SINGLE(tbl_Invoices[Plan_ID])="P2","Standard",
   _xlfn.SINGLE(tbl_Invoices[Plan_ID])="P3","Premium"
)</f>
        <v>Standard</v>
      </c>
      <c r="O1107" s="2">
        <f>IF(tbl_Invoices[[#This Row],[Revenue_Type]]="Churned",0,1)</f>
        <v>0</v>
      </c>
    </row>
    <row r="1108" spans="1:15" x14ac:dyDescent="0.25">
      <c r="A1108" t="s">
        <v>4810</v>
      </c>
      <c r="B1108" t="s">
        <v>820</v>
      </c>
      <c r="C1108" t="s">
        <v>3148</v>
      </c>
      <c r="D1108" s="1">
        <v>44354</v>
      </c>
      <c r="E1108">
        <v>25</v>
      </c>
      <c r="F1108" t="b">
        <v>1</v>
      </c>
      <c r="G1108" t="s">
        <v>4549</v>
      </c>
      <c r="H1108" t="s">
        <v>2034</v>
      </c>
      <c r="I1108" s="1">
        <f>DATE(YEAR(tbl_Invoices[[#This Row],[Invoice_Date]]), MONTH(tbl_Invoices[[#This Row],[Invoice_Date]]), DAY(tbl_Invoices[[#This Row],[Invoice_Date]]))</f>
        <v>44354</v>
      </c>
      <c r="J1108">
        <f>YEAR(tbl_Invoices[[#This Row],[Invoice_Date]])</f>
        <v>2021</v>
      </c>
      <c r="K1108" s="1">
        <f>_xlfn.XLOOKUP(tbl_Invoices[[#This Row],[Customer_ID]], tbl_Customers[Customer_ID], tbl_Customers[Cohort_Month])</f>
        <v>44712</v>
      </c>
      <c r="L1108" s="1" t="str">
        <f ca="1">_xlfn.XLOOKUP(tbl_Invoices[[#This Row],[Customer_ID]], tbl_Customers[Customer_ID], tbl_Customers[Age_Group])</f>
        <v>55+</v>
      </c>
      <c r="M1108" s="1" t="str">
        <f>_xlfn.XLOOKUP(tbl_Invoices[[#This Row],[Customer_ID]], tbl_Customers[Customer_ID], tbl_Customers[Region])</f>
        <v>International</v>
      </c>
      <c r="N1108" s="1" t="str" cm="1">
        <f t="array" ref="N1108">_xlfn.IFS(
   _xlfn.SINGLE(tbl_Invoices[Plan_ID])="P1","Basic",
   _xlfn.SINGLE(tbl_Invoices[Plan_ID])="P2","Standard",
   _xlfn.SINGLE(tbl_Invoices[Plan_ID])="P3","Premium"
)</f>
        <v>Standard</v>
      </c>
      <c r="O1108" s="2">
        <f>IF(tbl_Invoices[[#This Row],[Revenue_Type]]="Churned",0,1)</f>
        <v>1</v>
      </c>
    </row>
    <row r="1109" spans="1:15" x14ac:dyDescent="0.25">
      <c r="A1109" t="s">
        <v>6777</v>
      </c>
      <c r="B1109" t="s">
        <v>1661</v>
      </c>
      <c r="C1109" t="s">
        <v>2293</v>
      </c>
      <c r="D1109" s="1">
        <v>44354</v>
      </c>
      <c r="E1109">
        <v>25</v>
      </c>
      <c r="F1109" t="b">
        <v>1</v>
      </c>
      <c r="G1109" t="s">
        <v>4540</v>
      </c>
      <c r="H1109" t="s">
        <v>2034</v>
      </c>
      <c r="I1109" s="1">
        <f>DATE(YEAR(tbl_Invoices[[#This Row],[Invoice_Date]]), MONTH(tbl_Invoices[[#This Row],[Invoice_Date]]), DAY(tbl_Invoices[[#This Row],[Invoice_Date]]))</f>
        <v>44354</v>
      </c>
      <c r="J1109">
        <f>YEAR(tbl_Invoices[[#This Row],[Invoice_Date]])</f>
        <v>2021</v>
      </c>
      <c r="K1109" s="1">
        <f>_xlfn.XLOOKUP(tbl_Invoices[[#This Row],[Customer_ID]], tbl_Customers[Customer_ID], tbl_Customers[Cohort_Month])</f>
        <v>44500</v>
      </c>
      <c r="L1109" s="1" t="str">
        <f ca="1">_xlfn.XLOOKUP(tbl_Invoices[[#This Row],[Customer_ID]], tbl_Customers[Customer_ID], tbl_Customers[Age_Group])</f>
        <v>35–44</v>
      </c>
      <c r="M1109" s="1" t="str">
        <f>_xlfn.XLOOKUP(tbl_Invoices[[#This Row],[Customer_ID]], tbl_Customers[Customer_ID], tbl_Customers[Region])</f>
        <v>Midwest</v>
      </c>
      <c r="N1109" s="1" t="str" cm="1">
        <f t="array" ref="N1109">_xlfn.IFS(
   _xlfn.SINGLE(tbl_Invoices[Plan_ID])="P1","Basic",
   _xlfn.SINGLE(tbl_Invoices[Plan_ID])="P2","Standard",
   _xlfn.SINGLE(tbl_Invoices[Plan_ID])="P3","Premium"
)</f>
        <v>Standard</v>
      </c>
      <c r="O1109" s="2">
        <f>IF(tbl_Invoices[[#This Row],[Revenue_Type]]="Churned",0,1)</f>
        <v>1</v>
      </c>
    </row>
    <row r="1110" spans="1:15" x14ac:dyDescent="0.25">
      <c r="A1110" t="s">
        <v>5703</v>
      </c>
      <c r="B1110" t="s">
        <v>1741</v>
      </c>
      <c r="C1110" t="s">
        <v>2627</v>
      </c>
      <c r="D1110" s="1">
        <v>44354</v>
      </c>
      <c r="E1110">
        <v>55</v>
      </c>
      <c r="F1110" t="b">
        <v>1</v>
      </c>
      <c r="G1110" t="s">
        <v>4538</v>
      </c>
      <c r="H1110" t="s">
        <v>2031</v>
      </c>
      <c r="I1110" s="1">
        <f>DATE(YEAR(tbl_Invoices[[#This Row],[Invoice_Date]]), MONTH(tbl_Invoices[[#This Row],[Invoice_Date]]), DAY(tbl_Invoices[[#This Row],[Invoice_Date]]))</f>
        <v>44354</v>
      </c>
      <c r="J1110">
        <f>YEAR(tbl_Invoices[[#This Row],[Invoice_Date]])</f>
        <v>2021</v>
      </c>
      <c r="K1110" s="1">
        <f>_xlfn.XLOOKUP(tbl_Invoices[[#This Row],[Customer_ID]], tbl_Customers[Customer_ID], tbl_Customers[Cohort_Month])</f>
        <v>44255</v>
      </c>
      <c r="L1110" s="1" t="str">
        <f ca="1">_xlfn.XLOOKUP(tbl_Invoices[[#This Row],[Customer_ID]], tbl_Customers[Customer_ID], tbl_Customers[Age_Group])</f>
        <v>55+</v>
      </c>
      <c r="M1110" s="1" t="str">
        <f>_xlfn.XLOOKUP(tbl_Invoices[[#This Row],[Customer_ID]], tbl_Customers[Customer_ID], tbl_Customers[Region])</f>
        <v>West</v>
      </c>
      <c r="N1110" s="1" t="str" cm="1">
        <f t="array" ref="N1110">_xlfn.IFS(
   _xlfn.SINGLE(tbl_Invoices[Plan_ID])="P1","Basic",
   _xlfn.SINGLE(tbl_Invoices[Plan_ID])="P2","Standard",
   _xlfn.SINGLE(tbl_Invoices[Plan_ID])="P3","Premium"
)</f>
        <v>Premium</v>
      </c>
      <c r="O1110" s="2">
        <f>IF(tbl_Invoices[[#This Row],[Revenue_Type]]="Churned",0,1)</f>
        <v>1</v>
      </c>
    </row>
    <row r="1111" spans="1:15" x14ac:dyDescent="0.25">
      <c r="A1111" t="s">
        <v>8359</v>
      </c>
      <c r="B1111" t="s">
        <v>1907</v>
      </c>
      <c r="C1111" t="s">
        <v>2102</v>
      </c>
      <c r="D1111" s="1">
        <v>44354</v>
      </c>
      <c r="E1111">
        <v>12</v>
      </c>
      <c r="F1111" t="b">
        <v>1</v>
      </c>
      <c r="G1111" t="s">
        <v>4545</v>
      </c>
      <c r="H1111" t="s">
        <v>2027</v>
      </c>
      <c r="I1111" s="1">
        <f>DATE(YEAR(tbl_Invoices[[#This Row],[Invoice_Date]]), MONTH(tbl_Invoices[[#This Row],[Invoice_Date]]), DAY(tbl_Invoices[[#This Row],[Invoice_Date]]))</f>
        <v>44354</v>
      </c>
      <c r="J1111">
        <f>YEAR(tbl_Invoices[[#This Row],[Invoice_Date]])</f>
        <v>2021</v>
      </c>
      <c r="K1111" s="1">
        <f>_xlfn.XLOOKUP(tbl_Invoices[[#This Row],[Customer_ID]], tbl_Customers[Customer_ID], tbl_Customers[Cohort_Month])</f>
        <v>44316</v>
      </c>
      <c r="L1111" s="1" t="str">
        <f ca="1">_xlfn.XLOOKUP(tbl_Invoices[[#This Row],[Customer_ID]], tbl_Customers[Customer_ID], tbl_Customers[Age_Group])</f>
        <v>45–54</v>
      </c>
      <c r="M1111" s="1" t="str">
        <f>_xlfn.XLOOKUP(tbl_Invoices[[#This Row],[Customer_ID]], tbl_Customers[Customer_ID], tbl_Customers[Region])</f>
        <v>International</v>
      </c>
      <c r="N1111" s="1" t="str" cm="1">
        <f t="array" ref="N1111">_xlfn.IFS(
   _xlfn.SINGLE(tbl_Invoices[Plan_ID])="P1","Basic",
   _xlfn.SINGLE(tbl_Invoices[Plan_ID])="P2","Standard",
   _xlfn.SINGLE(tbl_Invoices[Plan_ID])="P3","Premium"
)</f>
        <v>Basic</v>
      </c>
      <c r="O1111" s="2">
        <f>IF(tbl_Invoices[[#This Row],[Revenue_Type]]="Churned",0,1)</f>
        <v>0</v>
      </c>
    </row>
    <row r="1112" spans="1:15" x14ac:dyDescent="0.25">
      <c r="A1112" t="s">
        <v>7083</v>
      </c>
      <c r="B1112" t="s">
        <v>646</v>
      </c>
      <c r="C1112" t="s">
        <v>3034</v>
      </c>
      <c r="D1112" s="1">
        <v>44355</v>
      </c>
      <c r="E1112">
        <v>25</v>
      </c>
      <c r="F1112" t="b">
        <v>1</v>
      </c>
      <c r="G1112" t="s">
        <v>4545</v>
      </c>
      <c r="H1112" t="s">
        <v>2034</v>
      </c>
      <c r="I1112" s="1">
        <f>DATE(YEAR(tbl_Invoices[[#This Row],[Invoice_Date]]), MONTH(tbl_Invoices[[#This Row],[Invoice_Date]]), DAY(tbl_Invoices[[#This Row],[Invoice_Date]]))</f>
        <v>44355</v>
      </c>
      <c r="J1112">
        <f>YEAR(tbl_Invoices[[#This Row],[Invoice_Date]])</f>
        <v>2021</v>
      </c>
      <c r="K1112" s="1">
        <f>_xlfn.XLOOKUP(tbl_Invoices[[#This Row],[Customer_ID]], tbl_Customers[Customer_ID], tbl_Customers[Cohort_Month])</f>
        <v>44834</v>
      </c>
      <c r="L1112" s="1" t="str">
        <f ca="1">_xlfn.XLOOKUP(tbl_Invoices[[#This Row],[Customer_ID]], tbl_Customers[Customer_ID], tbl_Customers[Age_Group])</f>
        <v>25–34</v>
      </c>
      <c r="M1112" s="1" t="str">
        <f>_xlfn.XLOOKUP(tbl_Invoices[[#This Row],[Customer_ID]], tbl_Customers[Customer_ID], tbl_Customers[Region])</f>
        <v>West</v>
      </c>
      <c r="N1112" s="1" t="str" cm="1">
        <f t="array" ref="N1112">_xlfn.IFS(
   _xlfn.SINGLE(tbl_Invoices[Plan_ID])="P1","Basic",
   _xlfn.SINGLE(tbl_Invoices[Plan_ID])="P2","Standard",
   _xlfn.SINGLE(tbl_Invoices[Plan_ID])="P3","Premium"
)</f>
        <v>Standard</v>
      </c>
      <c r="O1112" s="2">
        <f>IF(tbl_Invoices[[#This Row],[Revenue_Type]]="Churned",0,1)</f>
        <v>0</v>
      </c>
    </row>
    <row r="1113" spans="1:15" x14ac:dyDescent="0.25">
      <c r="A1113" t="s">
        <v>4916</v>
      </c>
      <c r="B1113" t="s">
        <v>662</v>
      </c>
      <c r="C1113" t="s">
        <v>3208</v>
      </c>
      <c r="D1113" s="1">
        <v>44355</v>
      </c>
      <c r="E1113">
        <v>12</v>
      </c>
      <c r="F1113" t="b">
        <v>1</v>
      </c>
      <c r="G1113" t="s">
        <v>4547</v>
      </c>
      <c r="H1113" t="s">
        <v>2027</v>
      </c>
      <c r="I1113" s="1">
        <f>DATE(YEAR(tbl_Invoices[[#This Row],[Invoice_Date]]), MONTH(tbl_Invoices[[#This Row],[Invoice_Date]]), DAY(tbl_Invoices[[#This Row],[Invoice_Date]]))</f>
        <v>44355</v>
      </c>
      <c r="J1113">
        <f>YEAR(tbl_Invoices[[#This Row],[Invoice_Date]])</f>
        <v>2021</v>
      </c>
      <c r="K1113" s="1">
        <f>_xlfn.XLOOKUP(tbl_Invoices[[#This Row],[Customer_ID]], tbl_Customers[Customer_ID], tbl_Customers[Cohort_Month])</f>
        <v>44651</v>
      </c>
      <c r="L1113" s="1" t="str">
        <f ca="1">_xlfn.XLOOKUP(tbl_Invoices[[#This Row],[Customer_ID]], tbl_Customers[Customer_ID], tbl_Customers[Age_Group])</f>
        <v>55+</v>
      </c>
      <c r="M1113" s="1" t="str">
        <f>_xlfn.XLOOKUP(tbl_Invoices[[#This Row],[Customer_ID]], tbl_Customers[Customer_ID], tbl_Customers[Region])</f>
        <v>East</v>
      </c>
      <c r="N1113" s="1" t="str" cm="1">
        <f t="array" ref="N1113">_xlfn.IFS(
   _xlfn.SINGLE(tbl_Invoices[Plan_ID])="P1","Basic",
   _xlfn.SINGLE(tbl_Invoices[Plan_ID])="P2","Standard",
   _xlfn.SINGLE(tbl_Invoices[Plan_ID])="P3","Premium"
)</f>
        <v>Basic</v>
      </c>
      <c r="O1113" s="2">
        <f>IF(tbl_Invoices[[#This Row],[Revenue_Type]]="Churned",0,1)</f>
        <v>1</v>
      </c>
    </row>
    <row r="1114" spans="1:15" x14ac:dyDescent="0.25">
      <c r="A1114" t="s">
        <v>8617</v>
      </c>
      <c r="B1114" t="s">
        <v>1348</v>
      </c>
      <c r="C1114" t="s">
        <v>3395</v>
      </c>
      <c r="D1114" s="1">
        <v>44355</v>
      </c>
      <c r="E1114">
        <v>25</v>
      </c>
      <c r="F1114" t="b">
        <v>1</v>
      </c>
      <c r="G1114" t="s">
        <v>4549</v>
      </c>
      <c r="H1114" t="s">
        <v>2034</v>
      </c>
      <c r="I1114" s="1">
        <f>DATE(YEAR(tbl_Invoices[[#This Row],[Invoice_Date]]), MONTH(tbl_Invoices[[#This Row],[Invoice_Date]]), DAY(tbl_Invoices[[#This Row],[Invoice_Date]]))</f>
        <v>44355</v>
      </c>
      <c r="J1114">
        <f>YEAR(tbl_Invoices[[#This Row],[Invoice_Date]])</f>
        <v>2021</v>
      </c>
      <c r="K1114" s="1">
        <f>_xlfn.XLOOKUP(tbl_Invoices[[#This Row],[Customer_ID]], tbl_Customers[Customer_ID], tbl_Customers[Cohort_Month])</f>
        <v>44620</v>
      </c>
      <c r="L1114" s="1" t="str">
        <f ca="1">_xlfn.XLOOKUP(tbl_Invoices[[#This Row],[Customer_ID]], tbl_Customers[Customer_ID], tbl_Customers[Age_Group])</f>
        <v>35–44</v>
      </c>
      <c r="M1114" s="1" t="str">
        <f>_xlfn.XLOOKUP(tbl_Invoices[[#This Row],[Customer_ID]], tbl_Customers[Customer_ID], tbl_Customers[Region])</f>
        <v>West</v>
      </c>
      <c r="N1114" s="1" t="str" cm="1">
        <f t="array" ref="N1114">_xlfn.IFS(
   _xlfn.SINGLE(tbl_Invoices[Plan_ID])="P1","Basic",
   _xlfn.SINGLE(tbl_Invoices[Plan_ID])="P2","Standard",
   _xlfn.SINGLE(tbl_Invoices[Plan_ID])="P3","Premium"
)</f>
        <v>Standard</v>
      </c>
      <c r="O1114" s="2">
        <f>IF(tbl_Invoices[[#This Row],[Revenue_Type]]="Churned",0,1)</f>
        <v>1</v>
      </c>
    </row>
    <row r="1115" spans="1:15" x14ac:dyDescent="0.25">
      <c r="A1115" t="s">
        <v>9119</v>
      </c>
      <c r="B1115" t="s">
        <v>1417</v>
      </c>
      <c r="C1115" t="s">
        <v>3929</v>
      </c>
      <c r="D1115" s="1">
        <v>44355</v>
      </c>
      <c r="E1115">
        <v>25</v>
      </c>
      <c r="F1115" t="b">
        <v>1</v>
      </c>
      <c r="G1115" t="s">
        <v>4538</v>
      </c>
      <c r="H1115" t="s">
        <v>2034</v>
      </c>
      <c r="I1115" s="1">
        <f>DATE(YEAR(tbl_Invoices[[#This Row],[Invoice_Date]]), MONTH(tbl_Invoices[[#This Row],[Invoice_Date]]), DAY(tbl_Invoices[[#This Row],[Invoice_Date]]))</f>
        <v>44355</v>
      </c>
      <c r="J1115">
        <f>YEAR(tbl_Invoices[[#This Row],[Invoice_Date]])</f>
        <v>2021</v>
      </c>
      <c r="K1115" s="1">
        <f>_xlfn.XLOOKUP(tbl_Invoices[[#This Row],[Customer_ID]], tbl_Customers[Customer_ID], tbl_Customers[Cohort_Month])</f>
        <v>44985</v>
      </c>
      <c r="L1115" s="1" t="str">
        <f ca="1">_xlfn.XLOOKUP(tbl_Invoices[[#This Row],[Customer_ID]], tbl_Customers[Customer_ID], tbl_Customers[Age_Group])</f>
        <v>45–54</v>
      </c>
      <c r="M1115" s="1" t="str">
        <f>_xlfn.XLOOKUP(tbl_Invoices[[#This Row],[Customer_ID]], tbl_Customers[Customer_ID], tbl_Customers[Region])</f>
        <v>International</v>
      </c>
      <c r="N1115" s="1" t="str" cm="1">
        <f t="array" ref="N1115">_xlfn.IFS(
   _xlfn.SINGLE(tbl_Invoices[Plan_ID])="P1","Basic",
   _xlfn.SINGLE(tbl_Invoices[Plan_ID])="P2","Standard",
   _xlfn.SINGLE(tbl_Invoices[Plan_ID])="P3","Premium"
)</f>
        <v>Standard</v>
      </c>
      <c r="O1115" s="2">
        <f>IF(tbl_Invoices[[#This Row],[Revenue_Type]]="Churned",0,1)</f>
        <v>1</v>
      </c>
    </row>
    <row r="1116" spans="1:15" x14ac:dyDescent="0.25">
      <c r="A1116" t="s">
        <v>10392</v>
      </c>
      <c r="B1116" t="s">
        <v>1417</v>
      </c>
      <c r="C1116" t="s">
        <v>2475</v>
      </c>
      <c r="D1116" s="1">
        <v>44355</v>
      </c>
      <c r="E1116">
        <v>55</v>
      </c>
      <c r="F1116" t="b">
        <v>1</v>
      </c>
      <c r="G1116" t="s">
        <v>4547</v>
      </c>
      <c r="H1116" t="s">
        <v>2031</v>
      </c>
      <c r="I1116" s="1">
        <f>DATE(YEAR(tbl_Invoices[[#This Row],[Invoice_Date]]), MONTH(tbl_Invoices[[#This Row],[Invoice_Date]]), DAY(tbl_Invoices[[#This Row],[Invoice_Date]]))</f>
        <v>44355</v>
      </c>
      <c r="J1116">
        <f>YEAR(tbl_Invoices[[#This Row],[Invoice_Date]])</f>
        <v>2021</v>
      </c>
      <c r="K1116" s="1">
        <f>_xlfn.XLOOKUP(tbl_Invoices[[#This Row],[Customer_ID]], tbl_Customers[Customer_ID], tbl_Customers[Cohort_Month])</f>
        <v>44985</v>
      </c>
      <c r="L1116" s="1" t="str">
        <f ca="1">_xlfn.XLOOKUP(tbl_Invoices[[#This Row],[Customer_ID]], tbl_Customers[Customer_ID], tbl_Customers[Age_Group])</f>
        <v>45–54</v>
      </c>
      <c r="M1116" s="1" t="str">
        <f>_xlfn.XLOOKUP(tbl_Invoices[[#This Row],[Customer_ID]], tbl_Customers[Customer_ID], tbl_Customers[Region])</f>
        <v>International</v>
      </c>
      <c r="N1116" s="1" t="str" cm="1">
        <f t="array" ref="N1116">_xlfn.IFS(
   _xlfn.SINGLE(tbl_Invoices[Plan_ID])="P1","Basic",
   _xlfn.SINGLE(tbl_Invoices[Plan_ID])="P2","Standard",
   _xlfn.SINGLE(tbl_Invoices[Plan_ID])="P3","Premium"
)</f>
        <v>Premium</v>
      </c>
      <c r="O1116" s="2">
        <f>IF(tbl_Invoices[[#This Row],[Revenue_Type]]="Churned",0,1)</f>
        <v>1</v>
      </c>
    </row>
    <row r="1117" spans="1:15" x14ac:dyDescent="0.25">
      <c r="A1117" t="s">
        <v>10243</v>
      </c>
      <c r="B1117" t="s">
        <v>1675</v>
      </c>
      <c r="C1117" t="s">
        <v>2617</v>
      </c>
      <c r="D1117" s="1">
        <v>44355</v>
      </c>
      <c r="E1117">
        <v>25</v>
      </c>
      <c r="F1117" t="b">
        <v>1</v>
      </c>
      <c r="G1117" t="s">
        <v>4545</v>
      </c>
      <c r="H1117" t="s">
        <v>2034</v>
      </c>
      <c r="I1117" s="1">
        <f>DATE(YEAR(tbl_Invoices[[#This Row],[Invoice_Date]]), MONTH(tbl_Invoices[[#This Row],[Invoice_Date]]), DAY(tbl_Invoices[[#This Row],[Invoice_Date]]))</f>
        <v>44355</v>
      </c>
      <c r="J1117">
        <f>YEAR(tbl_Invoices[[#This Row],[Invoice_Date]])</f>
        <v>2021</v>
      </c>
      <c r="K1117" s="1">
        <f>_xlfn.XLOOKUP(tbl_Invoices[[#This Row],[Customer_ID]], tbl_Customers[Customer_ID], tbl_Customers[Cohort_Month])</f>
        <v>45077</v>
      </c>
      <c r="L1117" s="1" t="str">
        <f ca="1">_xlfn.XLOOKUP(tbl_Invoices[[#This Row],[Customer_ID]], tbl_Customers[Customer_ID], tbl_Customers[Age_Group])</f>
        <v>25–34</v>
      </c>
      <c r="M1117" s="1" t="str">
        <f>_xlfn.XLOOKUP(tbl_Invoices[[#This Row],[Customer_ID]], tbl_Customers[Customer_ID], tbl_Customers[Region])</f>
        <v>International</v>
      </c>
      <c r="N1117" s="1" t="str" cm="1">
        <f t="array" ref="N1117">_xlfn.IFS(
   _xlfn.SINGLE(tbl_Invoices[Plan_ID])="P1","Basic",
   _xlfn.SINGLE(tbl_Invoices[Plan_ID])="P2","Standard",
   _xlfn.SINGLE(tbl_Invoices[Plan_ID])="P3","Premium"
)</f>
        <v>Standard</v>
      </c>
      <c r="O1117" s="2">
        <f>IF(tbl_Invoices[[#This Row],[Revenue_Type]]="Churned",0,1)</f>
        <v>0</v>
      </c>
    </row>
    <row r="1118" spans="1:15" x14ac:dyDescent="0.25">
      <c r="A1118" t="s">
        <v>7049</v>
      </c>
      <c r="B1118" t="s">
        <v>249</v>
      </c>
      <c r="C1118" t="s">
        <v>2463</v>
      </c>
      <c r="D1118" s="1">
        <v>44356</v>
      </c>
      <c r="E1118">
        <v>12</v>
      </c>
      <c r="F1118" t="b">
        <v>1</v>
      </c>
      <c r="G1118" t="s">
        <v>4540</v>
      </c>
      <c r="H1118" t="s">
        <v>2027</v>
      </c>
      <c r="I1118" s="1">
        <f>DATE(YEAR(tbl_Invoices[[#This Row],[Invoice_Date]]), MONTH(tbl_Invoices[[#This Row],[Invoice_Date]]), DAY(tbl_Invoices[[#This Row],[Invoice_Date]]))</f>
        <v>44356</v>
      </c>
      <c r="J1118">
        <f>YEAR(tbl_Invoices[[#This Row],[Invoice_Date]])</f>
        <v>2021</v>
      </c>
      <c r="K1118" s="1">
        <f>_xlfn.XLOOKUP(tbl_Invoices[[#This Row],[Customer_ID]], tbl_Customers[Customer_ID], tbl_Customers[Cohort_Month])</f>
        <v>45077</v>
      </c>
      <c r="L1118" s="1" t="str">
        <f ca="1">_xlfn.XLOOKUP(tbl_Invoices[[#This Row],[Customer_ID]], tbl_Customers[Customer_ID], tbl_Customers[Age_Group])</f>
        <v>55+</v>
      </c>
      <c r="M1118" s="1" t="str">
        <f>_xlfn.XLOOKUP(tbl_Invoices[[#This Row],[Customer_ID]], tbl_Customers[Customer_ID], tbl_Customers[Region])</f>
        <v>West</v>
      </c>
      <c r="N1118" s="1" t="str" cm="1">
        <f t="array" ref="N1118">_xlfn.IFS(
   _xlfn.SINGLE(tbl_Invoices[Plan_ID])="P1","Basic",
   _xlfn.SINGLE(tbl_Invoices[Plan_ID])="P2","Standard",
   _xlfn.SINGLE(tbl_Invoices[Plan_ID])="P3","Premium"
)</f>
        <v>Basic</v>
      </c>
      <c r="O1118" s="2">
        <f>IF(tbl_Invoices[[#This Row],[Revenue_Type]]="Churned",0,1)</f>
        <v>1</v>
      </c>
    </row>
    <row r="1119" spans="1:15" x14ac:dyDescent="0.25">
      <c r="A1119" t="s">
        <v>7942</v>
      </c>
      <c r="B1119" t="s">
        <v>675</v>
      </c>
      <c r="C1119" t="s">
        <v>4526</v>
      </c>
      <c r="D1119" s="1">
        <v>44356</v>
      </c>
      <c r="E1119">
        <v>55</v>
      </c>
      <c r="F1119" t="b">
        <v>1</v>
      </c>
      <c r="G1119" t="s">
        <v>4540</v>
      </c>
      <c r="H1119" t="s">
        <v>2031</v>
      </c>
      <c r="I1119" s="1">
        <f>DATE(YEAR(tbl_Invoices[[#This Row],[Invoice_Date]]), MONTH(tbl_Invoices[[#This Row],[Invoice_Date]]), DAY(tbl_Invoices[[#This Row],[Invoice_Date]]))</f>
        <v>44356</v>
      </c>
      <c r="J1119">
        <f>YEAR(tbl_Invoices[[#This Row],[Invoice_Date]])</f>
        <v>2021</v>
      </c>
      <c r="K1119" s="1">
        <f>_xlfn.XLOOKUP(tbl_Invoices[[#This Row],[Customer_ID]], tbl_Customers[Customer_ID], tbl_Customers[Cohort_Month])</f>
        <v>44286</v>
      </c>
      <c r="L1119" s="1" t="str">
        <f ca="1">_xlfn.XLOOKUP(tbl_Invoices[[#This Row],[Customer_ID]], tbl_Customers[Customer_ID], tbl_Customers[Age_Group])</f>
        <v>45–54</v>
      </c>
      <c r="M1119" s="1" t="str">
        <f>_xlfn.XLOOKUP(tbl_Invoices[[#This Row],[Customer_ID]], tbl_Customers[Customer_ID], tbl_Customers[Region])</f>
        <v>Midwest</v>
      </c>
      <c r="N1119" s="1" t="str" cm="1">
        <f t="array" ref="N1119">_xlfn.IFS(
   _xlfn.SINGLE(tbl_Invoices[Plan_ID])="P1","Basic",
   _xlfn.SINGLE(tbl_Invoices[Plan_ID])="P2","Standard",
   _xlfn.SINGLE(tbl_Invoices[Plan_ID])="P3","Premium"
)</f>
        <v>Premium</v>
      </c>
      <c r="O1119" s="2">
        <f>IF(tbl_Invoices[[#This Row],[Revenue_Type]]="Churned",0,1)</f>
        <v>1</v>
      </c>
    </row>
    <row r="1120" spans="1:15" x14ac:dyDescent="0.25">
      <c r="A1120" t="s">
        <v>8187</v>
      </c>
      <c r="B1120" t="s">
        <v>811</v>
      </c>
      <c r="C1120" t="s">
        <v>4301</v>
      </c>
      <c r="D1120" s="1">
        <v>44356</v>
      </c>
      <c r="E1120">
        <v>25</v>
      </c>
      <c r="F1120" t="b">
        <v>1</v>
      </c>
      <c r="G1120" t="s">
        <v>4545</v>
      </c>
      <c r="H1120" t="s">
        <v>2034</v>
      </c>
      <c r="I1120" s="1">
        <f>DATE(YEAR(tbl_Invoices[[#This Row],[Invoice_Date]]), MONTH(tbl_Invoices[[#This Row],[Invoice_Date]]), DAY(tbl_Invoices[[#This Row],[Invoice_Date]]))</f>
        <v>44356</v>
      </c>
      <c r="J1120">
        <f>YEAR(tbl_Invoices[[#This Row],[Invoice_Date]])</f>
        <v>2021</v>
      </c>
      <c r="K1120" s="1">
        <f>_xlfn.XLOOKUP(tbl_Invoices[[#This Row],[Customer_ID]], tbl_Customers[Customer_ID], tbl_Customers[Cohort_Month])</f>
        <v>44469</v>
      </c>
      <c r="L1120" s="1" t="str">
        <f ca="1">_xlfn.XLOOKUP(tbl_Invoices[[#This Row],[Customer_ID]], tbl_Customers[Customer_ID], tbl_Customers[Age_Group])</f>
        <v>55+</v>
      </c>
      <c r="M1120" s="1" t="str">
        <f>_xlfn.XLOOKUP(tbl_Invoices[[#This Row],[Customer_ID]], tbl_Customers[Customer_ID], tbl_Customers[Region])</f>
        <v>East</v>
      </c>
      <c r="N1120" s="1" t="str" cm="1">
        <f t="array" ref="N1120">_xlfn.IFS(
   _xlfn.SINGLE(tbl_Invoices[Plan_ID])="P1","Basic",
   _xlfn.SINGLE(tbl_Invoices[Plan_ID])="P2","Standard",
   _xlfn.SINGLE(tbl_Invoices[Plan_ID])="P3","Premium"
)</f>
        <v>Standard</v>
      </c>
      <c r="O1120" s="2">
        <f>IF(tbl_Invoices[[#This Row],[Revenue_Type]]="Churned",0,1)</f>
        <v>0</v>
      </c>
    </row>
    <row r="1121" spans="1:15" x14ac:dyDescent="0.25">
      <c r="A1121" t="s">
        <v>9167</v>
      </c>
      <c r="B1121" t="s">
        <v>1325</v>
      </c>
      <c r="C1121" t="s">
        <v>2139</v>
      </c>
      <c r="D1121" s="1">
        <v>44356</v>
      </c>
      <c r="E1121">
        <v>25</v>
      </c>
      <c r="F1121" t="b">
        <v>1</v>
      </c>
      <c r="G1121" t="s">
        <v>4547</v>
      </c>
      <c r="H1121" t="s">
        <v>2034</v>
      </c>
      <c r="I1121" s="1">
        <f>DATE(YEAR(tbl_Invoices[[#This Row],[Invoice_Date]]), MONTH(tbl_Invoices[[#This Row],[Invoice_Date]]), DAY(tbl_Invoices[[#This Row],[Invoice_Date]]))</f>
        <v>44356</v>
      </c>
      <c r="J1121">
        <f>YEAR(tbl_Invoices[[#This Row],[Invoice_Date]])</f>
        <v>2021</v>
      </c>
      <c r="K1121" s="1">
        <f>_xlfn.XLOOKUP(tbl_Invoices[[#This Row],[Customer_ID]], tbl_Customers[Customer_ID], tbl_Customers[Cohort_Month])</f>
        <v>44530</v>
      </c>
      <c r="L1121" s="1" t="str">
        <f ca="1">_xlfn.XLOOKUP(tbl_Invoices[[#This Row],[Customer_ID]], tbl_Customers[Customer_ID], tbl_Customers[Age_Group])</f>
        <v>25–34</v>
      </c>
      <c r="M1121" s="1" t="str">
        <f>_xlfn.XLOOKUP(tbl_Invoices[[#This Row],[Customer_ID]], tbl_Customers[Customer_ID], tbl_Customers[Region])</f>
        <v>East</v>
      </c>
      <c r="N1121" s="1" t="str" cm="1">
        <f t="array" ref="N1121">_xlfn.IFS(
   _xlfn.SINGLE(tbl_Invoices[Plan_ID])="P1","Basic",
   _xlfn.SINGLE(tbl_Invoices[Plan_ID])="P2","Standard",
   _xlfn.SINGLE(tbl_Invoices[Plan_ID])="P3","Premium"
)</f>
        <v>Standard</v>
      </c>
      <c r="O1121" s="2">
        <f>IF(tbl_Invoices[[#This Row],[Revenue_Type]]="Churned",0,1)</f>
        <v>1</v>
      </c>
    </row>
    <row r="1122" spans="1:15" x14ac:dyDescent="0.25">
      <c r="A1122" t="s">
        <v>8115</v>
      </c>
      <c r="B1122" t="s">
        <v>1565</v>
      </c>
      <c r="C1122" t="s">
        <v>4484</v>
      </c>
      <c r="D1122" s="1">
        <v>44356</v>
      </c>
      <c r="E1122">
        <v>12</v>
      </c>
      <c r="F1122" t="b">
        <v>1</v>
      </c>
      <c r="G1122" t="s">
        <v>4545</v>
      </c>
      <c r="H1122" t="s">
        <v>2027</v>
      </c>
      <c r="I1122" s="1">
        <f>DATE(YEAR(tbl_Invoices[[#This Row],[Invoice_Date]]), MONTH(tbl_Invoices[[#This Row],[Invoice_Date]]), DAY(tbl_Invoices[[#This Row],[Invoice_Date]]))</f>
        <v>44356</v>
      </c>
      <c r="J1122">
        <f>YEAR(tbl_Invoices[[#This Row],[Invoice_Date]])</f>
        <v>2021</v>
      </c>
      <c r="K1122" s="1">
        <f>_xlfn.XLOOKUP(tbl_Invoices[[#This Row],[Customer_ID]], tbl_Customers[Customer_ID], tbl_Customers[Cohort_Month])</f>
        <v>44592</v>
      </c>
      <c r="L1122" s="1" t="str">
        <f ca="1">_xlfn.XLOOKUP(tbl_Invoices[[#This Row],[Customer_ID]], tbl_Customers[Customer_ID], tbl_Customers[Age_Group])</f>
        <v>35–44</v>
      </c>
      <c r="M1122" s="1" t="str">
        <f>_xlfn.XLOOKUP(tbl_Invoices[[#This Row],[Customer_ID]], tbl_Customers[Customer_ID], tbl_Customers[Region])</f>
        <v>International</v>
      </c>
      <c r="N1122" s="1" t="str" cm="1">
        <f t="array" ref="N1122">_xlfn.IFS(
   _xlfn.SINGLE(tbl_Invoices[Plan_ID])="P1","Basic",
   _xlfn.SINGLE(tbl_Invoices[Plan_ID])="P2","Standard",
   _xlfn.SINGLE(tbl_Invoices[Plan_ID])="P3","Premium"
)</f>
        <v>Basic</v>
      </c>
      <c r="O1122" s="2">
        <f>IF(tbl_Invoices[[#This Row],[Revenue_Type]]="Churned",0,1)</f>
        <v>0</v>
      </c>
    </row>
    <row r="1123" spans="1:15" x14ac:dyDescent="0.25">
      <c r="A1123" t="s">
        <v>8855</v>
      </c>
      <c r="B1123" t="s">
        <v>1569</v>
      </c>
      <c r="C1123" t="s">
        <v>3397</v>
      </c>
      <c r="D1123" s="1">
        <v>44356</v>
      </c>
      <c r="E1123">
        <v>12</v>
      </c>
      <c r="F1123" t="b">
        <v>1</v>
      </c>
      <c r="G1123" t="s">
        <v>4540</v>
      </c>
      <c r="H1123" t="s">
        <v>2027</v>
      </c>
      <c r="I1123" s="1">
        <f>DATE(YEAR(tbl_Invoices[[#This Row],[Invoice_Date]]), MONTH(tbl_Invoices[[#This Row],[Invoice_Date]]), DAY(tbl_Invoices[[#This Row],[Invoice_Date]]))</f>
        <v>44356</v>
      </c>
      <c r="J1123">
        <f>YEAR(tbl_Invoices[[#This Row],[Invoice_Date]])</f>
        <v>2021</v>
      </c>
      <c r="K1123" s="1">
        <f>_xlfn.XLOOKUP(tbl_Invoices[[#This Row],[Customer_ID]], tbl_Customers[Customer_ID], tbl_Customers[Cohort_Month])</f>
        <v>44712</v>
      </c>
      <c r="L1123" s="1" t="str">
        <f ca="1">_xlfn.XLOOKUP(tbl_Invoices[[#This Row],[Customer_ID]], tbl_Customers[Customer_ID], tbl_Customers[Age_Group])</f>
        <v>45–54</v>
      </c>
      <c r="M1123" s="1" t="str">
        <f>_xlfn.XLOOKUP(tbl_Invoices[[#This Row],[Customer_ID]], tbl_Customers[Customer_ID], tbl_Customers[Region])</f>
        <v>Midwest</v>
      </c>
      <c r="N1123" s="1" t="str" cm="1">
        <f t="array" ref="N1123">_xlfn.IFS(
   _xlfn.SINGLE(tbl_Invoices[Plan_ID])="P1","Basic",
   _xlfn.SINGLE(tbl_Invoices[Plan_ID])="P2","Standard",
   _xlfn.SINGLE(tbl_Invoices[Plan_ID])="P3","Premium"
)</f>
        <v>Basic</v>
      </c>
      <c r="O1123" s="2">
        <f>IF(tbl_Invoices[[#This Row],[Revenue_Type]]="Churned",0,1)</f>
        <v>1</v>
      </c>
    </row>
    <row r="1124" spans="1:15" x14ac:dyDescent="0.25">
      <c r="A1124" t="s">
        <v>8525</v>
      </c>
      <c r="B1124" t="s">
        <v>1627</v>
      </c>
      <c r="C1124" t="s">
        <v>3469</v>
      </c>
      <c r="D1124" s="1">
        <v>44356</v>
      </c>
      <c r="E1124">
        <v>25</v>
      </c>
      <c r="F1124" t="b">
        <v>1</v>
      </c>
      <c r="G1124" t="s">
        <v>4547</v>
      </c>
      <c r="H1124" t="s">
        <v>2034</v>
      </c>
      <c r="I1124" s="1">
        <f>DATE(YEAR(tbl_Invoices[[#This Row],[Invoice_Date]]), MONTH(tbl_Invoices[[#This Row],[Invoice_Date]]), DAY(tbl_Invoices[[#This Row],[Invoice_Date]]))</f>
        <v>44356</v>
      </c>
      <c r="J1124">
        <f>YEAR(tbl_Invoices[[#This Row],[Invoice_Date]])</f>
        <v>2021</v>
      </c>
      <c r="K1124" s="1">
        <f>_xlfn.XLOOKUP(tbl_Invoices[[#This Row],[Customer_ID]], tbl_Customers[Customer_ID], tbl_Customers[Cohort_Month])</f>
        <v>44500</v>
      </c>
      <c r="L1124" s="1" t="str">
        <f ca="1">_xlfn.XLOOKUP(tbl_Invoices[[#This Row],[Customer_ID]], tbl_Customers[Customer_ID], tbl_Customers[Age_Group])</f>
        <v>25–34</v>
      </c>
      <c r="M1124" s="1" t="str">
        <f>_xlfn.XLOOKUP(tbl_Invoices[[#This Row],[Customer_ID]], tbl_Customers[Customer_ID], tbl_Customers[Region])</f>
        <v>International</v>
      </c>
      <c r="N1124" s="1" t="str" cm="1">
        <f t="array" ref="N1124">_xlfn.IFS(
   _xlfn.SINGLE(tbl_Invoices[Plan_ID])="P1","Basic",
   _xlfn.SINGLE(tbl_Invoices[Plan_ID])="P2","Standard",
   _xlfn.SINGLE(tbl_Invoices[Plan_ID])="P3","Premium"
)</f>
        <v>Standard</v>
      </c>
      <c r="O1124" s="2">
        <f>IF(tbl_Invoices[[#This Row],[Revenue_Type]]="Churned",0,1)</f>
        <v>1</v>
      </c>
    </row>
    <row r="1125" spans="1:15" x14ac:dyDescent="0.25">
      <c r="A1125" t="s">
        <v>8881</v>
      </c>
      <c r="B1125" t="s">
        <v>182</v>
      </c>
      <c r="C1125" t="s">
        <v>3268</v>
      </c>
      <c r="D1125" s="1">
        <v>44357</v>
      </c>
      <c r="E1125">
        <v>25</v>
      </c>
      <c r="F1125" t="b">
        <v>1</v>
      </c>
      <c r="G1125" t="s">
        <v>4547</v>
      </c>
      <c r="H1125" t="s">
        <v>2034</v>
      </c>
      <c r="I1125" s="1">
        <f>DATE(YEAR(tbl_Invoices[[#This Row],[Invoice_Date]]), MONTH(tbl_Invoices[[#This Row],[Invoice_Date]]), DAY(tbl_Invoices[[#This Row],[Invoice_Date]]))</f>
        <v>44357</v>
      </c>
      <c r="J1125">
        <f>YEAR(tbl_Invoices[[#This Row],[Invoice_Date]])</f>
        <v>2021</v>
      </c>
      <c r="K1125" s="1">
        <f>_xlfn.XLOOKUP(tbl_Invoices[[#This Row],[Customer_ID]], tbl_Customers[Customer_ID], tbl_Customers[Cohort_Month])</f>
        <v>45107</v>
      </c>
      <c r="L1125" s="1" t="str">
        <f ca="1">_xlfn.XLOOKUP(tbl_Invoices[[#This Row],[Customer_ID]], tbl_Customers[Customer_ID], tbl_Customers[Age_Group])</f>
        <v>45–54</v>
      </c>
      <c r="M1125" s="1" t="str">
        <f>_xlfn.XLOOKUP(tbl_Invoices[[#This Row],[Customer_ID]], tbl_Customers[Customer_ID], tbl_Customers[Region])</f>
        <v>International</v>
      </c>
      <c r="N1125" s="1" t="str" cm="1">
        <f t="array" ref="N1125">_xlfn.IFS(
   _xlfn.SINGLE(tbl_Invoices[Plan_ID])="P1","Basic",
   _xlfn.SINGLE(tbl_Invoices[Plan_ID])="P2","Standard",
   _xlfn.SINGLE(tbl_Invoices[Plan_ID])="P3","Premium"
)</f>
        <v>Standard</v>
      </c>
      <c r="O1125" s="2">
        <f>IF(tbl_Invoices[[#This Row],[Revenue_Type]]="Churned",0,1)</f>
        <v>1</v>
      </c>
    </row>
    <row r="1126" spans="1:15" x14ac:dyDescent="0.25">
      <c r="A1126" t="s">
        <v>6603</v>
      </c>
      <c r="B1126" t="s">
        <v>377</v>
      </c>
      <c r="C1126" t="s">
        <v>3989</v>
      </c>
      <c r="D1126" s="1">
        <v>44357</v>
      </c>
      <c r="E1126">
        <v>12</v>
      </c>
      <c r="F1126" t="b">
        <v>1</v>
      </c>
      <c r="G1126" t="s">
        <v>4538</v>
      </c>
      <c r="H1126" t="s">
        <v>2027</v>
      </c>
      <c r="I1126" s="1">
        <f>DATE(YEAR(tbl_Invoices[[#This Row],[Invoice_Date]]), MONTH(tbl_Invoices[[#This Row],[Invoice_Date]]), DAY(tbl_Invoices[[#This Row],[Invoice_Date]]))</f>
        <v>44357</v>
      </c>
      <c r="J1126">
        <f>YEAR(tbl_Invoices[[#This Row],[Invoice_Date]])</f>
        <v>2021</v>
      </c>
      <c r="K1126" s="1">
        <f>_xlfn.XLOOKUP(tbl_Invoices[[#This Row],[Customer_ID]], tbl_Customers[Customer_ID], tbl_Customers[Cohort_Month])</f>
        <v>44227</v>
      </c>
      <c r="L1126" s="1" t="str">
        <f ca="1">_xlfn.XLOOKUP(tbl_Invoices[[#This Row],[Customer_ID]], tbl_Customers[Customer_ID], tbl_Customers[Age_Group])</f>
        <v>55+</v>
      </c>
      <c r="M1126" s="1" t="str">
        <f>_xlfn.XLOOKUP(tbl_Invoices[[#This Row],[Customer_ID]], tbl_Customers[Customer_ID], tbl_Customers[Region])</f>
        <v>Midwest</v>
      </c>
      <c r="N1126" s="1" t="str" cm="1">
        <f t="array" ref="N1126">_xlfn.IFS(
   _xlfn.SINGLE(tbl_Invoices[Plan_ID])="P1","Basic",
   _xlfn.SINGLE(tbl_Invoices[Plan_ID])="P2","Standard",
   _xlfn.SINGLE(tbl_Invoices[Plan_ID])="P3","Premium"
)</f>
        <v>Basic</v>
      </c>
      <c r="O1126" s="2">
        <f>IF(tbl_Invoices[[#This Row],[Revenue_Type]]="Churned",0,1)</f>
        <v>1</v>
      </c>
    </row>
    <row r="1127" spans="1:15" x14ac:dyDescent="0.25">
      <c r="A1127" t="s">
        <v>5260</v>
      </c>
      <c r="B1127" t="s">
        <v>480</v>
      </c>
      <c r="C1127" t="s">
        <v>2935</v>
      </c>
      <c r="D1127" s="1">
        <v>44357</v>
      </c>
      <c r="E1127">
        <v>55</v>
      </c>
      <c r="F1127" t="b">
        <v>1</v>
      </c>
      <c r="G1127" t="s">
        <v>4538</v>
      </c>
      <c r="H1127" t="s">
        <v>2031</v>
      </c>
      <c r="I1127" s="1">
        <f>DATE(YEAR(tbl_Invoices[[#This Row],[Invoice_Date]]), MONTH(tbl_Invoices[[#This Row],[Invoice_Date]]), DAY(tbl_Invoices[[#This Row],[Invoice_Date]]))</f>
        <v>44357</v>
      </c>
      <c r="J1127">
        <f>YEAR(tbl_Invoices[[#This Row],[Invoice_Date]])</f>
        <v>2021</v>
      </c>
      <c r="K1127" s="1">
        <f>_xlfn.XLOOKUP(tbl_Invoices[[#This Row],[Customer_ID]], tbl_Customers[Customer_ID], tbl_Customers[Cohort_Month])</f>
        <v>44286</v>
      </c>
      <c r="L1127" s="1" t="str">
        <f ca="1">_xlfn.XLOOKUP(tbl_Invoices[[#This Row],[Customer_ID]], tbl_Customers[Customer_ID], tbl_Customers[Age_Group])</f>
        <v>25–34</v>
      </c>
      <c r="M1127" s="1" t="str">
        <f>_xlfn.XLOOKUP(tbl_Invoices[[#This Row],[Customer_ID]], tbl_Customers[Customer_ID], tbl_Customers[Region])</f>
        <v>Midwest</v>
      </c>
      <c r="N1127" s="1" t="str" cm="1">
        <f t="array" ref="N1127">_xlfn.IFS(
   _xlfn.SINGLE(tbl_Invoices[Plan_ID])="P1","Basic",
   _xlfn.SINGLE(tbl_Invoices[Plan_ID])="P2","Standard",
   _xlfn.SINGLE(tbl_Invoices[Plan_ID])="P3","Premium"
)</f>
        <v>Premium</v>
      </c>
      <c r="O1127" s="2">
        <f>IF(tbl_Invoices[[#This Row],[Revenue_Type]]="Churned",0,1)</f>
        <v>1</v>
      </c>
    </row>
    <row r="1128" spans="1:15" x14ac:dyDescent="0.25">
      <c r="A1128" t="s">
        <v>5538</v>
      </c>
      <c r="B1128" t="s">
        <v>1334</v>
      </c>
      <c r="C1128" t="s">
        <v>4394</v>
      </c>
      <c r="D1128" s="1">
        <v>44357</v>
      </c>
      <c r="E1128">
        <v>12</v>
      </c>
      <c r="F1128" t="b">
        <v>1</v>
      </c>
      <c r="G1128" t="s">
        <v>4547</v>
      </c>
      <c r="H1128" t="s">
        <v>2027</v>
      </c>
      <c r="I1128" s="1">
        <f>DATE(YEAR(tbl_Invoices[[#This Row],[Invoice_Date]]), MONTH(tbl_Invoices[[#This Row],[Invoice_Date]]), DAY(tbl_Invoices[[#This Row],[Invoice_Date]]))</f>
        <v>44357</v>
      </c>
      <c r="J1128">
        <f>YEAR(tbl_Invoices[[#This Row],[Invoice_Date]])</f>
        <v>2021</v>
      </c>
      <c r="K1128" s="1">
        <f>_xlfn.XLOOKUP(tbl_Invoices[[#This Row],[Customer_ID]], tbl_Customers[Customer_ID], tbl_Customers[Cohort_Month])</f>
        <v>44500</v>
      </c>
      <c r="L1128" s="1" t="str">
        <f ca="1">_xlfn.XLOOKUP(tbl_Invoices[[#This Row],[Customer_ID]], tbl_Customers[Customer_ID], tbl_Customers[Age_Group])</f>
        <v>25–34</v>
      </c>
      <c r="M1128" s="1" t="str">
        <f>_xlfn.XLOOKUP(tbl_Invoices[[#This Row],[Customer_ID]], tbl_Customers[Customer_ID], tbl_Customers[Region])</f>
        <v>International</v>
      </c>
      <c r="N1128" s="1" t="str" cm="1">
        <f t="array" ref="N1128">_xlfn.IFS(
   _xlfn.SINGLE(tbl_Invoices[Plan_ID])="P1","Basic",
   _xlfn.SINGLE(tbl_Invoices[Plan_ID])="P2","Standard",
   _xlfn.SINGLE(tbl_Invoices[Plan_ID])="P3","Premium"
)</f>
        <v>Basic</v>
      </c>
      <c r="O1128" s="2">
        <f>IF(tbl_Invoices[[#This Row],[Revenue_Type]]="Churned",0,1)</f>
        <v>1</v>
      </c>
    </row>
    <row r="1129" spans="1:15" x14ac:dyDescent="0.25">
      <c r="A1129" t="s">
        <v>5182</v>
      </c>
      <c r="B1129" t="s">
        <v>1381</v>
      </c>
      <c r="C1129" t="s">
        <v>4118</v>
      </c>
      <c r="D1129" s="1">
        <v>44357</v>
      </c>
      <c r="E1129">
        <v>12</v>
      </c>
      <c r="F1129" t="b">
        <v>1</v>
      </c>
      <c r="G1129" t="s">
        <v>4538</v>
      </c>
      <c r="H1129" t="s">
        <v>2027</v>
      </c>
      <c r="I1129" s="1">
        <f>DATE(YEAR(tbl_Invoices[[#This Row],[Invoice_Date]]), MONTH(tbl_Invoices[[#This Row],[Invoice_Date]]), DAY(tbl_Invoices[[#This Row],[Invoice_Date]]))</f>
        <v>44357</v>
      </c>
      <c r="J1129">
        <f>YEAR(tbl_Invoices[[#This Row],[Invoice_Date]])</f>
        <v>2021</v>
      </c>
      <c r="K1129" s="1">
        <f>_xlfn.XLOOKUP(tbl_Invoices[[#This Row],[Customer_ID]], tbl_Customers[Customer_ID], tbl_Customers[Cohort_Month])</f>
        <v>45016</v>
      </c>
      <c r="L1129" s="1" t="str">
        <f ca="1">_xlfn.XLOOKUP(tbl_Invoices[[#This Row],[Customer_ID]], tbl_Customers[Customer_ID], tbl_Customers[Age_Group])</f>
        <v>25–34</v>
      </c>
      <c r="M1129" s="1" t="str">
        <f>_xlfn.XLOOKUP(tbl_Invoices[[#This Row],[Customer_ID]], tbl_Customers[Customer_ID], tbl_Customers[Region])</f>
        <v>International</v>
      </c>
      <c r="N1129" s="1" t="str" cm="1">
        <f t="array" ref="N1129">_xlfn.IFS(
   _xlfn.SINGLE(tbl_Invoices[Plan_ID])="P1","Basic",
   _xlfn.SINGLE(tbl_Invoices[Plan_ID])="P2","Standard",
   _xlfn.SINGLE(tbl_Invoices[Plan_ID])="P3","Premium"
)</f>
        <v>Basic</v>
      </c>
      <c r="O1129" s="2">
        <f>IF(tbl_Invoices[[#This Row],[Revenue_Type]]="Churned",0,1)</f>
        <v>1</v>
      </c>
    </row>
    <row r="1130" spans="1:15" x14ac:dyDescent="0.25">
      <c r="A1130" t="s">
        <v>6382</v>
      </c>
      <c r="B1130" t="s">
        <v>1843</v>
      </c>
      <c r="C1130" t="s">
        <v>2386</v>
      </c>
      <c r="D1130" s="1">
        <v>44357</v>
      </c>
      <c r="E1130">
        <v>12</v>
      </c>
      <c r="F1130" t="b">
        <v>1</v>
      </c>
      <c r="G1130" t="s">
        <v>4538</v>
      </c>
      <c r="H1130" t="s">
        <v>2027</v>
      </c>
      <c r="I1130" s="1">
        <f>DATE(YEAR(tbl_Invoices[[#This Row],[Invoice_Date]]), MONTH(tbl_Invoices[[#This Row],[Invoice_Date]]), DAY(tbl_Invoices[[#This Row],[Invoice_Date]]))</f>
        <v>44357</v>
      </c>
      <c r="J1130">
        <f>YEAR(tbl_Invoices[[#This Row],[Invoice_Date]])</f>
        <v>2021</v>
      </c>
      <c r="K1130" s="1">
        <f>_xlfn.XLOOKUP(tbl_Invoices[[#This Row],[Customer_ID]], tbl_Customers[Customer_ID], tbl_Customers[Cohort_Month])</f>
        <v>44227</v>
      </c>
      <c r="L1130" s="1" t="str">
        <f ca="1">_xlfn.XLOOKUP(tbl_Invoices[[#This Row],[Customer_ID]], tbl_Customers[Customer_ID], tbl_Customers[Age_Group])</f>
        <v>45–54</v>
      </c>
      <c r="M1130" s="1" t="str">
        <f>_xlfn.XLOOKUP(tbl_Invoices[[#This Row],[Customer_ID]], tbl_Customers[Customer_ID], tbl_Customers[Region])</f>
        <v>West</v>
      </c>
      <c r="N1130" s="1" t="str" cm="1">
        <f t="array" ref="N1130">_xlfn.IFS(
   _xlfn.SINGLE(tbl_Invoices[Plan_ID])="P1","Basic",
   _xlfn.SINGLE(tbl_Invoices[Plan_ID])="P2","Standard",
   _xlfn.SINGLE(tbl_Invoices[Plan_ID])="P3","Premium"
)</f>
        <v>Basic</v>
      </c>
      <c r="O1130" s="2">
        <f>IF(tbl_Invoices[[#This Row],[Revenue_Type]]="Churned",0,1)</f>
        <v>1</v>
      </c>
    </row>
    <row r="1131" spans="1:15" x14ac:dyDescent="0.25">
      <c r="A1131" t="s">
        <v>6688</v>
      </c>
      <c r="B1131" t="s">
        <v>467</v>
      </c>
      <c r="C1131" t="s">
        <v>4433</v>
      </c>
      <c r="D1131" s="1">
        <v>44358</v>
      </c>
      <c r="E1131">
        <v>55</v>
      </c>
      <c r="F1131" t="b">
        <v>1</v>
      </c>
      <c r="G1131" t="s">
        <v>4538</v>
      </c>
      <c r="H1131" t="s">
        <v>2031</v>
      </c>
      <c r="I1131" s="1">
        <f>DATE(YEAR(tbl_Invoices[[#This Row],[Invoice_Date]]), MONTH(tbl_Invoices[[#This Row],[Invoice_Date]]), DAY(tbl_Invoices[[#This Row],[Invoice_Date]]))</f>
        <v>44358</v>
      </c>
      <c r="J1131">
        <f>YEAR(tbl_Invoices[[#This Row],[Invoice_Date]])</f>
        <v>2021</v>
      </c>
      <c r="K1131" s="1">
        <f>_xlfn.XLOOKUP(tbl_Invoices[[#This Row],[Customer_ID]], tbl_Customers[Customer_ID], tbl_Customers[Cohort_Month])</f>
        <v>44286</v>
      </c>
      <c r="L1131" s="1" t="str">
        <f ca="1">_xlfn.XLOOKUP(tbl_Invoices[[#This Row],[Customer_ID]], tbl_Customers[Customer_ID], tbl_Customers[Age_Group])</f>
        <v>25–34</v>
      </c>
      <c r="M1131" s="1" t="str">
        <f>_xlfn.XLOOKUP(tbl_Invoices[[#This Row],[Customer_ID]], tbl_Customers[Customer_ID], tbl_Customers[Region])</f>
        <v>West</v>
      </c>
      <c r="N1131" s="1" t="str" cm="1">
        <f t="array" ref="N1131">_xlfn.IFS(
   _xlfn.SINGLE(tbl_Invoices[Plan_ID])="P1","Basic",
   _xlfn.SINGLE(tbl_Invoices[Plan_ID])="P2","Standard",
   _xlfn.SINGLE(tbl_Invoices[Plan_ID])="P3","Premium"
)</f>
        <v>Premium</v>
      </c>
      <c r="O1131" s="2">
        <f>IF(tbl_Invoices[[#This Row],[Revenue_Type]]="Churned",0,1)</f>
        <v>1</v>
      </c>
    </row>
    <row r="1132" spans="1:15" x14ac:dyDescent="0.25">
      <c r="A1132" t="s">
        <v>8821</v>
      </c>
      <c r="B1132" t="s">
        <v>1904</v>
      </c>
      <c r="C1132" t="s">
        <v>3549</v>
      </c>
      <c r="D1132" s="1">
        <v>44358</v>
      </c>
      <c r="E1132">
        <v>55</v>
      </c>
      <c r="F1132" t="b">
        <v>1</v>
      </c>
      <c r="G1132" t="s">
        <v>4547</v>
      </c>
      <c r="H1132" t="s">
        <v>2031</v>
      </c>
      <c r="I1132" s="1">
        <f>DATE(YEAR(tbl_Invoices[[#This Row],[Invoice_Date]]), MONTH(tbl_Invoices[[#This Row],[Invoice_Date]]), DAY(tbl_Invoices[[#This Row],[Invoice_Date]]))</f>
        <v>44358</v>
      </c>
      <c r="J1132">
        <f>YEAR(tbl_Invoices[[#This Row],[Invoice_Date]])</f>
        <v>2021</v>
      </c>
      <c r="K1132" s="1">
        <f>_xlfn.XLOOKUP(tbl_Invoices[[#This Row],[Customer_ID]], tbl_Customers[Customer_ID], tbl_Customers[Cohort_Month])</f>
        <v>44742</v>
      </c>
      <c r="L1132" s="1" t="str">
        <f ca="1">_xlfn.XLOOKUP(tbl_Invoices[[#This Row],[Customer_ID]], tbl_Customers[Customer_ID], tbl_Customers[Age_Group])</f>
        <v>55+</v>
      </c>
      <c r="M1132" s="1" t="str">
        <f>_xlfn.XLOOKUP(tbl_Invoices[[#This Row],[Customer_ID]], tbl_Customers[Customer_ID], tbl_Customers[Region])</f>
        <v>South</v>
      </c>
      <c r="N1132" s="1" t="str" cm="1">
        <f t="array" ref="N1132">_xlfn.IFS(
   _xlfn.SINGLE(tbl_Invoices[Plan_ID])="P1","Basic",
   _xlfn.SINGLE(tbl_Invoices[Plan_ID])="P2","Standard",
   _xlfn.SINGLE(tbl_Invoices[Plan_ID])="P3","Premium"
)</f>
        <v>Premium</v>
      </c>
      <c r="O1132" s="2">
        <f>IF(tbl_Invoices[[#This Row],[Revenue_Type]]="Churned",0,1)</f>
        <v>1</v>
      </c>
    </row>
    <row r="1133" spans="1:15" x14ac:dyDescent="0.25">
      <c r="A1133" t="s">
        <v>5199</v>
      </c>
      <c r="B1133" t="s">
        <v>347</v>
      </c>
      <c r="C1133" t="s">
        <v>3748</v>
      </c>
      <c r="D1133" s="1">
        <v>44359</v>
      </c>
      <c r="E1133">
        <v>55</v>
      </c>
      <c r="F1133" t="b">
        <v>1</v>
      </c>
      <c r="G1133" t="s">
        <v>4540</v>
      </c>
      <c r="H1133" t="s">
        <v>2031</v>
      </c>
      <c r="I1133" s="1">
        <f>DATE(YEAR(tbl_Invoices[[#This Row],[Invoice_Date]]), MONTH(tbl_Invoices[[#This Row],[Invoice_Date]]), DAY(tbl_Invoices[[#This Row],[Invoice_Date]]))</f>
        <v>44359</v>
      </c>
      <c r="J1133">
        <f>YEAR(tbl_Invoices[[#This Row],[Invoice_Date]])</f>
        <v>2021</v>
      </c>
      <c r="K1133" s="1">
        <f>_xlfn.XLOOKUP(tbl_Invoices[[#This Row],[Customer_ID]], tbl_Customers[Customer_ID], tbl_Customers[Cohort_Month])</f>
        <v>44286</v>
      </c>
      <c r="L1133" s="1" t="str">
        <f ca="1">_xlfn.XLOOKUP(tbl_Invoices[[#This Row],[Customer_ID]], tbl_Customers[Customer_ID], tbl_Customers[Age_Group])</f>
        <v>25–34</v>
      </c>
      <c r="M1133" s="1" t="str">
        <f>_xlfn.XLOOKUP(tbl_Invoices[[#This Row],[Customer_ID]], tbl_Customers[Customer_ID], tbl_Customers[Region])</f>
        <v>International</v>
      </c>
      <c r="N1133" s="1" t="str" cm="1">
        <f t="array" ref="N1133">_xlfn.IFS(
   _xlfn.SINGLE(tbl_Invoices[Plan_ID])="P1","Basic",
   _xlfn.SINGLE(tbl_Invoices[Plan_ID])="P2","Standard",
   _xlfn.SINGLE(tbl_Invoices[Plan_ID])="P3","Premium"
)</f>
        <v>Premium</v>
      </c>
      <c r="O1133" s="2">
        <f>IF(tbl_Invoices[[#This Row],[Revenue_Type]]="Churned",0,1)</f>
        <v>1</v>
      </c>
    </row>
    <row r="1134" spans="1:15" x14ac:dyDescent="0.25">
      <c r="A1134" t="s">
        <v>9468</v>
      </c>
      <c r="B1134" t="s">
        <v>399</v>
      </c>
      <c r="C1134" t="s">
        <v>3193</v>
      </c>
      <c r="D1134" s="1">
        <v>44359</v>
      </c>
      <c r="E1134">
        <v>55</v>
      </c>
      <c r="F1134" t="b">
        <v>1</v>
      </c>
      <c r="G1134" t="s">
        <v>4549</v>
      </c>
      <c r="H1134" t="s">
        <v>2031</v>
      </c>
      <c r="I1134" s="1">
        <f>DATE(YEAR(tbl_Invoices[[#This Row],[Invoice_Date]]), MONTH(tbl_Invoices[[#This Row],[Invoice_Date]]), DAY(tbl_Invoices[[#This Row],[Invoice_Date]]))</f>
        <v>44359</v>
      </c>
      <c r="J1134">
        <f>YEAR(tbl_Invoices[[#This Row],[Invoice_Date]])</f>
        <v>2021</v>
      </c>
      <c r="K1134" s="1">
        <f>_xlfn.XLOOKUP(tbl_Invoices[[#This Row],[Customer_ID]], tbl_Customers[Customer_ID], tbl_Customers[Cohort_Month])</f>
        <v>44651</v>
      </c>
      <c r="L1134" s="1" t="str">
        <f ca="1">_xlfn.XLOOKUP(tbl_Invoices[[#This Row],[Customer_ID]], tbl_Customers[Customer_ID], tbl_Customers[Age_Group])</f>
        <v>25–34</v>
      </c>
      <c r="M1134" s="1" t="str">
        <f>_xlfn.XLOOKUP(tbl_Invoices[[#This Row],[Customer_ID]], tbl_Customers[Customer_ID], tbl_Customers[Region])</f>
        <v>International</v>
      </c>
      <c r="N1134" s="1" t="str" cm="1">
        <f t="array" ref="N1134">_xlfn.IFS(
   _xlfn.SINGLE(tbl_Invoices[Plan_ID])="P1","Basic",
   _xlfn.SINGLE(tbl_Invoices[Plan_ID])="P2","Standard",
   _xlfn.SINGLE(tbl_Invoices[Plan_ID])="P3","Premium"
)</f>
        <v>Premium</v>
      </c>
      <c r="O1134" s="2">
        <f>IF(tbl_Invoices[[#This Row],[Revenue_Type]]="Churned",0,1)</f>
        <v>1</v>
      </c>
    </row>
    <row r="1135" spans="1:15" x14ac:dyDescent="0.25">
      <c r="A1135" t="s">
        <v>9449</v>
      </c>
      <c r="B1135" t="s">
        <v>467</v>
      </c>
      <c r="C1135" t="s">
        <v>4433</v>
      </c>
      <c r="D1135" s="1">
        <v>44359</v>
      </c>
      <c r="E1135">
        <v>55</v>
      </c>
      <c r="F1135" t="b">
        <v>1</v>
      </c>
      <c r="G1135" t="s">
        <v>4538</v>
      </c>
      <c r="H1135" t="s">
        <v>2031</v>
      </c>
      <c r="I1135" s="1">
        <f>DATE(YEAR(tbl_Invoices[[#This Row],[Invoice_Date]]), MONTH(tbl_Invoices[[#This Row],[Invoice_Date]]), DAY(tbl_Invoices[[#This Row],[Invoice_Date]]))</f>
        <v>44359</v>
      </c>
      <c r="J1135">
        <f>YEAR(tbl_Invoices[[#This Row],[Invoice_Date]])</f>
        <v>2021</v>
      </c>
      <c r="K1135" s="1">
        <f>_xlfn.XLOOKUP(tbl_Invoices[[#This Row],[Customer_ID]], tbl_Customers[Customer_ID], tbl_Customers[Cohort_Month])</f>
        <v>44286</v>
      </c>
      <c r="L1135" s="1" t="str">
        <f ca="1">_xlfn.XLOOKUP(tbl_Invoices[[#This Row],[Customer_ID]], tbl_Customers[Customer_ID], tbl_Customers[Age_Group])</f>
        <v>25–34</v>
      </c>
      <c r="M1135" s="1" t="str">
        <f>_xlfn.XLOOKUP(tbl_Invoices[[#This Row],[Customer_ID]], tbl_Customers[Customer_ID], tbl_Customers[Region])</f>
        <v>West</v>
      </c>
      <c r="N1135" s="1" t="str" cm="1">
        <f t="array" ref="N1135">_xlfn.IFS(
   _xlfn.SINGLE(tbl_Invoices[Plan_ID])="P1","Basic",
   _xlfn.SINGLE(tbl_Invoices[Plan_ID])="P2","Standard",
   _xlfn.SINGLE(tbl_Invoices[Plan_ID])="P3","Premium"
)</f>
        <v>Premium</v>
      </c>
      <c r="O1135" s="2">
        <f>IF(tbl_Invoices[[#This Row],[Revenue_Type]]="Churned",0,1)</f>
        <v>1</v>
      </c>
    </row>
    <row r="1136" spans="1:15" x14ac:dyDescent="0.25">
      <c r="A1136" t="s">
        <v>10500</v>
      </c>
      <c r="B1136" t="s">
        <v>647</v>
      </c>
      <c r="C1136" t="s">
        <v>3409</v>
      </c>
      <c r="D1136" s="1">
        <v>44359</v>
      </c>
      <c r="E1136">
        <v>55</v>
      </c>
      <c r="F1136" t="b">
        <v>1</v>
      </c>
      <c r="G1136" t="s">
        <v>4540</v>
      </c>
      <c r="H1136" t="s">
        <v>2031</v>
      </c>
      <c r="I1136" s="1">
        <f>DATE(YEAR(tbl_Invoices[[#This Row],[Invoice_Date]]), MONTH(tbl_Invoices[[#This Row],[Invoice_Date]]), DAY(tbl_Invoices[[#This Row],[Invoice_Date]]))</f>
        <v>44359</v>
      </c>
      <c r="J1136">
        <f>YEAR(tbl_Invoices[[#This Row],[Invoice_Date]])</f>
        <v>2021</v>
      </c>
      <c r="K1136" s="1">
        <f>_xlfn.XLOOKUP(tbl_Invoices[[#This Row],[Customer_ID]], tbl_Customers[Customer_ID], tbl_Customers[Cohort_Month])</f>
        <v>44651</v>
      </c>
      <c r="L1136" s="1" t="str">
        <f ca="1">_xlfn.XLOOKUP(tbl_Invoices[[#This Row],[Customer_ID]], tbl_Customers[Customer_ID], tbl_Customers[Age_Group])</f>
        <v>45–54</v>
      </c>
      <c r="M1136" s="1" t="str">
        <f>_xlfn.XLOOKUP(tbl_Invoices[[#This Row],[Customer_ID]], tbl_Customers[Customer_ID], tbl_Customers[Region])</f>
        <v>Midwest</v>
      </c>
      <c r="N1136" s="1" t="str" cm="1">
        <f t="array" ref="N1136">_xlfn.IFS(
   _xlfn.SINGLE(tbl_Invoices[Plan_ID])="P1","Basic",
   _xlfn.SINGLE(tbl_Invoices[Plan_ID])="P2","Standard",
   _xlfn.SINGLE(tbl_Invoices[Plan_ID])="P3","Premium"
)</f>
        <v>Premium</v>
      </c>
      <c r="O1136" s="2">
        <f>IF(tbl_Invoices[[#This Row],[Revenue_Type]]="Churned",0,1)</f>
        <v>1</v>
      </c>
    </row>
    <row r="1137" spans="1:15" x14ac:dyDescent="0.25">
      <c r="A1137" t="s">
        <v>6623</v>
      </c>
      <c r="B1137" t="s">
        <v>1564</v>
      </c>
      <c r="C1137" t="s">
        <v>2406</v>
      </c>
      <c r="D1137" s="1">
        <v>44359</v>
      </c>
      <c r="E1137">
        <v>55</v>
      </c>
      <c r="F1137" t="b">
        <v>1</v>
      </c>
      <c r="G1137" t="s">
        <v>4540</v>
      </c>
      <c r="H1137" t="s">
        <v>2031</v>
      </c>
      <c r="I1137" s="1">
        <f>DATE(YEAR(tbl_Invoices[[#This Row],[Invoice_Date]]), MONTH(tbl_Invoices[[#This Row],[Invoice_Date]]), DAY(tbl_Invoices[[#This Row],[Invoice_Date]]))</f>
        <v>44359</v>
      </c>
      <c r="J1137">
        <f>YEAR(tbl_Invoices[[#This Row],[Invoice_Date]])</f>
        <v>2021</v>
      </c>
      <c r="K1137" s="1">
        <f>_xlfn.XLOOKUP(tbl_Invoices[[#This Row],[Customer_ID]], tbl_Customers[Customer_ID], tbl_Customers[Cohort_Month])</f>
        <v>45107</v>
      </c>
      <c r="L1137" s="1" t="str">
        <f ca="1">_xlfn.XLOOKUP(tbl_Invoices[[#This Row],[Customer_ID]], tbl_Customers[Customer_ID], tbl_Customers[Age_Group])</f>
        <v>45–54</v>
      </c>
      <c r="M1137" s="1" t="str">
        <f>_xlfn.XLOOKUP(tbl_Invoices[[#This Row],[Customer_ID]], tbl_Customers[Customer_ID], tbl_Customers[Region])</f>
        <v>Midwest</v>
      </c>
      <c r="N1137" s="1" t="str" cm="1">
        <f t="array" ref="N1137">_xlfn.IFS(
   _xlfn.SINGLE(tbl_Invoices[Plan_ID])="P1","Basic",
   _xlfn.SINGLE(tbl_Invoices[Plan_ID])="P2","Standard",
   _xlfn.SINGLE(tbl_Invoices[Plan_ID])="P3","Premium"
)</f>
        <v>Premium</v>
      </c>
      <c r="O1137" s="2">
        <f>IF(tbl_Invoices[[#This Row],[Revenue_Type]]="Churned",0,1)</f>
        <v>1</v>
      </c>
    </row>
    <row r="1138" spans="1:15" x14ac:dyDescent="0.25">
      <c r="A1138" t="s">
        <v>9124</v>
      </c>
      <c r="B1138" t="s">
        <v>1832</v>
      </c>
      <c r="C1138" t="s">
        <v>2632</v>
      </c>
      <c r="D1138" s="1">
        <v>44359</v>
      </c>
      <c r="E1138">
        <v>25</v>
      </c>
      <c r="F1138" t="b">
        <v>1</v>
      </c>
      <c r="G1138" t="s">
        <v>4547</v>
      </c>
      <c r="H1138" t="s">
        <v>2034</v>
      </c>
      <c r="I1138" s="1">
        <f>DATE(YEAR(tbl_Invoices[[#This Row],[Invoice_Date]]), MONTH(tbl_Invoices[[#This Row],[Invoice_Date]]), DAY(tbl_Invoices[[#This Row],[Invoice_Date]]))</f>
        <v>44359</v>
      </c>
      <c r="J1138">
        <f>YEAR(tbl_Invoices[[#This Row],[Invoice_Date]])</f>
        <v>2021</v>
      </c>
      <c r="K1138" s="1">
        <f>_xlfn.XLOOKUP(tbl_Invoices[[#This Row],[Customer_ID]], tbl_Customers[Customer_ID], tbl_Customers[Cohort_Month])</f>
        <v>44895</v>
      </c>
      <c r="L1138" s="1" t="str">
        <f ca="1">_xlfn.XLOOKUP(tbl_Invoices[[#This Row],[Customer_ID]], tbl_Customers[Customer_ID], tbl_Customers[Age_Group])</f>
        <v>45–54</v>
      </c>
      <c r="M1138" s="1" t="str">
        <f>_xlfn.XLOOKUP(tbl_Invoices[[#This Row],[Customer_ID]], tbl_Customers[Customer_ID], tbl_Customers[Region])</f>
        <v>International</v>
      </c>
      <c r="N1138" s="1" t="str" cm="1">
        <f t="array" ref="N1138">_xlfn.IFS(
   _xlfn.SINGLE(tbl_Invoices[Plan_ID])="P1","Basic",
   _xlfn.SINGLE(tbl_Invoices[Plan_ID])="P2","Standard",
   _xlfn.SINGLE(tbl_Invoices[Plan_ID])="P3","Premium"
)</f>
        <v>Standard</v>
      </c>
      <c r="O1138" s="2">
        <f>IF(tbl_Invoices[[#This Row],[Revenue_Type]]="Churned",0,1)</f>
        <v>1</v>
      </c>
    </row>
    <row r="1139" spans="1:15" x14ac:dyDescent="0.25">
      <c r="A1139" t="s">
        <v>9576</v>
      </c>
      <c r="B1139" t="s">
        <v>1996</v>
      </c>
      <c r="C1139" t="s">
        <v>2994</v>
      </c>
      <c r="D1139" s="1">
        <v>44359</v>
      </c>
      <c r="E1139">
        <v>25</v>
      </c>
      <c r="F1139" t="b">
        <v>1</v>
      </c>
      <c r="G1139" t="s">
        <v>4547</v>
      </c>
      <c r="H1139" t="s">
        <v>2034</v>
      </c>
      <c r="I1139" s="1">
        <f>DATE(YEAR(tbl_Invoices[[#This Row],[Invoice_Date]]), MONTH(tbl_Invoices[[#This Row],[Invoice_Date]]), DAY(tbl_Invoices[[#This Row],[Invoice_Date]]))</f>
        <v>44359</v>
      </c>
      <c r="J1139">
        <f>YEAR(tbl_Invoices[[#This Row],[Invoice_Date]])</f>
        <v>2021</v>
      </c>
      <c r="K1139" s="1">
        <f>_xlfn.XLOOKUP(tbl_Invoices[[#This Row],[Customer_ID]], tbl_Customers[Customer_ID], tbl_Customers[Cohort_Month])</f>
        <v>44985</v>
      </c>
      <c r="L1139" s="1" t="str">
        <f ca="1">_xlfn.XLOOKUP(tbl_Invoices[[#This Row],[Customer_ID]], tbl_Customers[Customer_ID], tbl_Customers[Age_Group])</f>
        <v>35–44</v>
      </c>
      <c r="M1139" s="1" t="str">
        <f>_xlfn.XLOOKUP(tbl_Invoices[[#This Row],[Customer_ID]], tbl_Customers[Customer_ID], tbl_Customers[Region])</f>
        <v>Midwest</v>
      </c>
      <c r="N1139" s="1" t="str" cm="1">
        <f t="array" ref="N1139">_xlfn.IFS(
   _xlfn.SINGLE(tbl_Invoices[Plan_ID])="P1","Basic",
   _xlfn.SINGLE(tbl_Invoices[Plan_ID])="P2","Standard",
   _xlfn.SINGLE(tbl_Invoices[Plan_ID])="P3","Premium"
)</f>
        <v>Standard</v>
      </c>
      <c r="O1139" s="2">
        <f>IF(tbl_Invoices[[#This Row],[Revenue_Type]]="Churned",0,1)</f>
        <v>1</v>
      </c>
    </row>
    <row r="1140" spans="1:15" x14ac:dyDescent="0.25">
      <c r="A1140" t="s">
        <v>8421</v>
      </c>
      <c r="B1140" t="s">
        <v>211</v>
      </c>
      <c r="C1140" t="s">
        <v>2839</v>
      </c>
      <c r="D1140" s="1">
        <v>44360</v>
      </c>
      <c r="E1140">
        <v>25</v>
      </c>
      <c r="F1140" t="b">
        <v>1</v>
      </c>
      <c r="G1140" t="s">
        <v>4538</v>
      </c>
      <c r="H1140" t="s">
        <v>2034</v>
      </c>
      <c r="I1140" s="1">
        <f>DATE(YEAR(tbl_Invoices[[#This Row],[Invoice_Date]]), MONTH(tbl_Invoices[[#This Row],[Invoice_Date]]), DAY(tbl_Invoices[[#This Row],[Invoice_Date]]))</f>
        <v>44360</v>
      </c>
      <c r="J1140">
        <f>YEAR(tbl_Invoices[[#This Row],[Invoice_Date]])</f>
        <v>2021</v>
      </c>
      <c r="K1140" s="1">
        <f>_xlfn.XLOOKUP(tbl_Invoices[[#This Row],[Customer_ID]], tbl_Customers[Customer_ID], tbl_Customers[Cohort_Month])</f>
        <v>44316</v>
      </c>
      <c r="L1140" s="1" t="str">
        <f ca="1">_xlfn.XLOOKUP(tbl_Invoices[[#This Row],[Customer_ID]], tbl_Customers[Customer_ID], tbl_Customers[Age_Group])</f>
        <v>55+</v>
      </c>
      <c r="M1140" s="1" t="str">
        <f>_xlfn.XLOOKUP(tbl_Invoices[[#This Row],[Customer_ID]], tbl_Customers[Customer_ID], tbl_Customers[Region])</f>
        <v>West</v>
      </c>
      <c r="N1140" s="1" t="str" cm="1">
        <f t="array" ref="N1140">_xlfn.IFS(
   _xlfn.SINGLE(tbl_Invoices[Plan_ID])="P1","Basic",
   _xlfn.SINGLE(tbl_Invoices[Plan_ID])="P2","Standard",
   _xlfn.SINGLE(tbl_Invoices[Plan_ID])="P3","Premium"
)</f>
        <v>Standard</v>
      </c>
      <c r="O1140" s="2">
        <f>IF(tbl_Invoices[[#This Row],[Revenue_Type]]="Churned",0,1)</f>
        <v>1</v>
      </c>
    </row>
    <row r="1141" spans="1:15" x14ac:dyDescent="0.25">
      <c r="A1141" t="s">
        <v>7570</v>
      </c>
      <c r="B1141" t="s">
        <v>1512</v>
      </c>
      <c r="C1141" t="s">
        <v>2167</v>
      </c>
      <c r="D1141" s="1">
        <v>44360</v>
      </c>
      <c r="E1141">
        <v>25</v>
      </c>
      <c r="F1141" t="b">
        <v>1</v>
      </c>
      <c r="G1141" t="s">
        <v>4538</v>
      </c>
      <c r="H1141" t="s">
        <v>2034</v>
      </c>
      <c r="I1141" s="1">
        <f>DATE(YEAR(tbl_Invoices[[#This Row],[Invoice_Date]]), MONTH(tbl_Invoices[[#This Row],[Invoice_Date]]), DAY(tbl_Invoices[[#This Row],[Invoice_Date]]))</f>
        <v>44360</v>
      </c>
      <c r="J1141">
        <f>YEAR(tbl_Invoices[[#This Row],[Invoice_Date]])</f>
        <v>2021</v>
      </c>
      <c r="K1141" s="1">
        <f>_xlfn.XLOOKUP(tbl_Invoices[[#This Row],[Customer_ID]], tbl_Customers[Customer_ID], tbl_Customers[Cohort_Month])</f>
        <v>45077</v>
      </c>
      <c r="L1141" s="1" t="str">
        <f ca="1">_xlfn.XLOOKUP(tbl_Invoices[[#This Row],[Customer_ID]], tbl_Customers[Customer_ID], tbl_Customers[Age_Group])</f>
        <v>25–34</v>
      </c>
      <c r="M1141" s="1" t="str">
        <f>_xlfn.XLOOKUP(tbl_Invoices[[#This Row],[Customer_ID]], tbl_Customers[Customer_ID], tbl_Customers[Region])</f>
        <v>International</v>
      </c>
      <c r="N1141" s="1" t="str" cm="1">
        <f t="array" ref="N1141">_xlfn.IFS(
   _xlfn.SINGLE(tbl_Invoices[Plan_ID])="P1","Basic",
   _xlfn.SINGLE(tbl_Invoices[Plan_ID])="P2","Standard",
   _xlfn.SINGLE(tbl_Invoices[Plan_ID])="P3","Premium"
)</f>
        <v>Standard</v>
      </c>
      <c r="O1141" s="2">
        <f>IF(tbl_Invoices[[#This Row],[Revenue_Type]]="Churned",0,1)</f>
        <v>1</v>
      </c>
    </row>
    <row r="1142" spans="1:15" x14ac:dyDescent="0.25">
      <c r="A1142" t="s">
        <v>5412</v>
      </c>
      <c r="B1142" t="s">
        <v>1558</v>
      </c>
      <c r="C1142" t="s">
        <v>3582</v>
      </c>
      <c r="D1142" s="1">
        <v>44360</v>
      </c>
      <c r="E1142">
        <v>12</v>
      </c>
      <c r="F1142" t="b">
        <v>1</v>
      </c>
      <c r="G1142" t="s">
        <v>4540</v>
      </c>
      <c r="H1142" t="s">
        <v>2027</v>
      </c>
      <c r="I1142" s="1">
        <f>DATE(YEAR(tbl_Invoices[[#This Row],[Invoice_Date]]), MONTH(tbl_Invoices[[#This Row],[Invoice_Date]]), DAY(tbl_Invoices[[#This Row],[Invoice_Date]]))</f>
        <v>44360</v>
      </c>
      <c r="J1142">
        <f>YEAR(tbl_Invoices[[#This Row],[Invoice_Date]])</f>
        <v>2021</v>
      </c>
      <c r="K1142" s="1">
        <f>_xlfn.XLOOKUP(tbl_Invoices[[#This Row],[Customer_ID]], tbl_Customers[Customer_ID], tbl_Customers[Cohort_Month])</f>
        <v>45016</v>
      </c>
      <c r="L1142" s="1" t="str">
        <f ca="1">_xlfn.XLOOKUP(tbl_Invoices[[#This Row],[Customer_ID]], tbl_Customers[Customer_ID], tbl_Customers[Age_Group])</f>
        <v>35–44</v>
      </c>
      <c r="M1142" s="1" t="str">
        <f>_xlfn.XLOOKUP(tbl_Invoices[[#This Row],[Customer_ID]], tbl_Customers[Customer_ID], tbl_Customers[Region])</f>
        <v>West</v>
      </c>
      <c r="N1142" s="1" t="str" cm="1">
        <f t="array" ref="N1142">_xlfn.IFS(
   _xlfn.SINGLE(tbl_Invoices[Plan_ID])="P1","Basic",
   _xlfn.SINGLE(tbl_Invoices[Plan_ID])="P2","Standard",
   _xlfn.SINGLE(tbl_Invoices[Plan_ID])="P3","Premium"
)</f>
        <v>Basic</v>
      </c>
      <c r="O1142" s="2">
        <f>IF(tbl_Invoices[[#This Row],[Revenue_Type]]="Churned",0,1)</f>
        <v>1</v>
      </c>
    </row>
    <row r="1143" spans="1:15" x14ac:dyDescent="0.25">
      <c r="A1143" t="s">
        <v>8863</v>
      </c>
      <c r="B1143" t="s">
        <v>35</v>
      </c>
      <c r="C1143" t="s">
        <v>4399</v>
      </c>
      <c r="D1143" s="1">
        <v>44361</v>
      </c>
      <c r="E1143">
        <v>55</v>
      </c>
      <c r="F1143" t="b">
        <v>1</v>
      </c>
      <c r="G1143" t="s">
        <v>4538</v>
      </c>
      <c r="H1143" t="s">
        <v>2031</v>
      </c>
      <c r="I1143" s="1">
        <f>DATE(YEAR(tbl_Invoices[[#This Row],[Invoice_Date]]), MONTH(tbl_Invoices[[#This Row],[Invoice_Date]]), DAY(tbl_Invoices[[#This Row],[Invoice_Date]]))</f>
        <v>44361</v>
      </c>
      <c r="J1143">
        <f>YEAR(tbl_Invoices[[#This Row],[Invoice_Date]])</f>
        <v>2021</v>
      </c>
      <c r="K1143" s="1">
        <f>_xlfn.XLOOKUP(tbl_Invoices[[#This Row],[Customer_ID]], tbl_Customers[Customer_ID], tbl_Customers[Cohort_Month])</f>
        <v>44255</v>
      </c>
      <c r="L1143" s="1" t="str">
        <f ca="1">_xlfn.XLOOKUP(tbl_Invoices[[#This Row],[Customer_ID]], tbl_Customers[Customer_ID], tbl_Customers[Age_Group])</f>
        <v>55+</v>
      </c>
      <c r="M1143" s="1" t="str">
        <f>_xlfn.XLOOKUP(tbl_Invoices[[#This Row],[Customer_ID]], tbl_Customers[Customer_ID], tbl_Customers[Region])</f>
        <v>South</v>
      </c>
      <c r="N1143" s="1" t="str" cm="1">
        <f t="array" ref="N1143">_xlfn.IFS(
   _xlfn.SINGLE(tbl_Invoices[Plan_ID])="P1","Basic",
   _xlfn.SINGLE(tbl_Invoices[Plan_ID])="P2","Standard",
   _xlfn.SINGLE(tbl_Invoices[Plan_ID])="P3","Premium"
)</f>
        <v>Premium</v>
      </c>
      <c r="O1143" s="2">
        <f>IF(tbl_Invoices[[#This Row],[Revenue_Type]]="Churned",0,1)</f>
        <v>1</v>
      </c>
    </row>
    <row r="1144" spans="1:15" x14ac:dyDescent="0.25">
      <c r="A1144" t="s">
        <v>7415</v>
      </c>
      <c r="B1144" t="s">
        <v>267</v>
      </c>
      <c r="C1144" t="s">
        <v>3675</v>
      </c>
      <c r="D1144" s="1">
        <v>44361</v>
      </c>
      <c r="E1144">
        <v>12</v>
      </c>
      <c r="F1144" t="b">
        <v>1</v>
      </c>
      <c r="G1144" t="s">
        <v>4540</v>
      </c>
      <c r="H1144" t="s">
        <v>2027</v>
      </c>
      <c r="I1144" s="1">
        <f>DATE(YEAR(tbl_Invoices[[#This Row],[Invoice_Date]]), MONTH(tbl_Invoices[[#This Row],[Invoice_Date]]), DAY(tbl_Invoices[[#This Row],[Invoice_Date]]))</f>
        <v>44361</v>
      </c>
      <c r="J1144">
        <f>YEAR(tbl_Invoices[[#This Row],[Invoice_Date]])</f>
        <v>2021</v>
      </c>
      <c r="K1144" s="1">
        <f>_xlfn.XLOOKUP(tbl_Invoices[[#This Row],[Customer_ID]], tbl_Customers[Customer_ID], tbl_Customers[Cohort_Month])</f>
        <v>44347</v>
      </c>
      <c r="L1144" s="1" t="str">
        <f ca="1">_xlfn.XLOOKUP(tbl_Invoices[[#This Row],[Customer_ID]], tbl_Customers[Customer_ID], tbl_Customers[Age_Group])</f>
        <v>18–24</v>
      </c>
      <c r="M1144" s="1" t="str">
        <f>_xlfn.XLOOKUP(tbl_Invoices[[#This Row],[Customer_ID]], tbl_Customers[Customer_ID], tbl_Customers[Region])</f>
        <v>East</v>
      </c>
      <c r="N1144" s="1" t="str" cm="1">
        <f t="array" ref="N1144">_xlfn.IFS(
   _xlfn.SINGLE(tbl_Invoices[Plan_ID])="P1","Basic",
   _xlfn.SINGLE(tbl_Invoices[Plan_ID])="P2","Standard",
   _xlfn.SINGLE(tbl_Invoices[Plan_ID])="P3","Premium"
)</f>
        <v>Basic</v>
      </c>
      <c r="O1144" s="2">
        <f>IF(tbl_Invoices[[#This Row],[Revenue_Type]]="Churned",0,1)</f>
        <v>1</v>
      </c>
    </row>
    <row r="1145" spans="1:15" x14ac:dyDescent="0.25">
      <c r="A1145" t="s">
        <v>9009</v>
      </c>
      <c r="B1145" t="s">
        <v>600</v>
      </c>
      <c r="C1145" t="s">
        <v>2621</v>
      </c>
      <c r="D1145" s="1">
        <v>44361</v>
      </c>
      <c r="E1145">
        <v>12</v>
      </c>
      <c r="F1145" t="b">
        <v>1</v>
      </c>
      <c r="G1145" t="s">
        <v>4545</v>
      </c>
      <c r="H1145" t="s">
        <v>2027</v>
      </c>
      <c r="I1145" s="1">
        <f>DATE(YEAR(tbl_Invoices[[#This Row],[Invoice_Date]]), MONTH(tbl_Invoices[[#This Row],[Invoice_Date]]), DAY(tbl_Invoices[[#This Row],[Invoice_Date]]))</f>
        <v>44361</v>
      </c>
      <c r="J1145">
        <f>YEAR(tbl_Invoices[[#This Row],[Invoice_Date]])</f>
        <v>2021</v>
      </c>
      <c r="K1145" s="1">
        <f>_xlfn.XLOOKUP(tbl_Invoices[[#This Row],[Customer_ID]], tbl_Customers[Customer_ID], tbl_Customers[Cohort_Month])</f>
        <v>45016</v>
      </c>
      <c r="L1145" s="1" t="str">
        <f ca="1">_xlfn.XLOOKUP(tbl_Invoices[[#This Row],[Customer_ID]], tbl_Customers[Customer_ID], tbl_Customers[Age_Group])</f>
        <v>45–54</v>
      </c>
      <c r="M1145" s="1" t="str">
        <f>_xlfn.XLOOKUP(tbl_Invoices[[#This Row],[Customer_ID]], tbl_Customers[Customer_ID], tbl_Customers[Region])</f>
        <v>International</v>
      </c>
      <c r="N1145" s="1" t="str" cm="1">
        <f t="array" ref="N1145">_xlfn.IFS(
   _xlfn.SINGLE(tbl_Invoices[Plan_ID])="P1","Basic",
   _xlfn.SINGLE(tbl_Invoices[Plan_ID])="P2","Standard",
   _xlfn.SINGLE(tbl_Invoices[Plan_ID])="P3","Premium"
)</f>
        <v>Basic</v>
      </c>
      <c r="O1145" s="2">
        <f>IF(tbl_Invoices[[#This Row],[Revenue_Type]]="Churned",0,1)</f>
        <v>0</v>
      </c>
    </row>
    <row r="1146" spans="1:15" x14ac:dyDescent="0.25">
      <c r="A1146" t="s">
        <v>9229</v>
      </c>
      <c r="B1146" t="s">
        <v>760</v>
      </c>
      <c r="C1146" t="s">
        <v>3286</v>
      </c>
      <c r="D1146" s="1">
        <v>44361</v>
      </c>
      <c r="E1146">
        <v>55</v>
      </c>
      <c r="F1146" t="b">
        <v>1</v>
      </c>
      <c r="G1146" t="s">
        <v>4545</v>
      </c>
      <c r="H1146" t="s">
        <v>2031</v>
      </c>
      <c r="I1146" s="1">
        <f>DATE(YEAR(tbl_Invoices[[#This Row],[Invoice_Date]]), MONTH(tbl_Invoices[[#This Row],[Invoice_Date]]), DAY(tbl_Invoices[[#This Row],[Invoice_Date]]))</f>
        <v>44361</v>
      </c>
      <c r="J1146">
        <f>YEAR(tbl_Invoices[[#This Row],[Invoice_Date]])</f>
        <v>2021</v>
      </c>
      <c r="K1146" s="1">
        <f>_xlfn.XLOOKUP(tbl_Invoices[[#This Row],[Customer_ID]], tbl_Customers[Customer_ID], tbl_Customers[Cohort_Month])</f>
        <v>44957</v>
      </c>
      <c r="L1146" s="1" t="str">
        <f ca="1">_xlfn.XLOOKUP(tbl_Invoices[[#This Row],[Customer_ID]], tbl_Customers[Customer_ID], tbl_Customers[Age_Group])</f>
        <v>55+</v>
      </c>
      <c r="M1146" s="1" t="str">
        <f>_xlfn.XLOOKUP(tbl_Invoices[[#This Row],[Customer_ID]], tbl_Customers[Customer_ID], tbl_Customers[Region])</f>
        <v>Midwest</v>
      </c>
      <c r="N1146" s="1" t="str" cm="1">
        <f t="array" ref="N1146">_xlfn.IFS(
   _xlfn.SINGLE(tbl_Invoices[Plan_ID])="P1","Basic",
   _xlfn.SINGLE(tbl_Invoices[Plan_ID])="P2","Standard",
   _xlfn.SINGLE(tbl_Invoices[Plan_ID])="P3","Premium"
)</f>
        <v>Premium</v>
      </c>
      <c r="O1146" s="2">
        <f>IF(tbl_Invoices[[#This Row],[Revenue_Type]]="Churned",0,1)</f>
        <v>0</v>
      </c>
    </row>
    <row r="1147" spans="1:15" x14ac:dyDescent="0.25">
      <c r="A1147" t="s">
        <v>8155</v>
      </c>
      <c r="B1147" t="s">
        <v>1867</v>
      </c>
      <c r="C1147" t="s">
        <v>2829</v>
      </c>
      <c r="D1147" s="1">
        <v>44361</v>
      </c>
      <c r="E1147">
        <v>55</v>
      </c>
      <c r="F1147" t="b">
        <v>1</v>
      </c>
      <c r="G1147" t="s">
        <v>4540</v>
      </c>
      <c r="H1147" t="s">
        <v>2031</v>
      </c>
      <c r="I1147" s="1">
        <f>DATE(YEAR(tbl_Invoices[[#This Row],[Invoice_Date]]), MONTH(tbl_Invoices[[#This Row],[Invoice_Date]]), DAY(tbl_Invoices[[#This Row],[Invoice_Date]]))</f>
        <v>44361</v>
      </c>
      <c r="J1147">
        <f>YEAR(tbl_Invoices[[#This Row],[Invoice_Date]])</f>
        <v>2021</v>
      </c>
      <c r="K1147" s="1">
        <f>_xlfn.XLOOKUP(tbl_Invoices[[#This Row],[Customer_ID]], tbl_Customers[Customer_ID], tbl_Customers[Cohort_Month])</f>
        <v>45016</v>
      </c>
      <c r="L1147" s="1" t="str">
        <f ca="1">_xlfn.XLOOKUP(tbl_Invoices[[#This Row],[Customer_ID]], tbl_Customers[Customer_ID], tbl_Customers[Age_Group])</f>
        <v>45–54</v>
      </c>
      <c r="M1147" s="1" t="str">
        <f>_xlfn.XLOOKUP(tbl_Invoices[[#This Row],[Customer_ID]], tbl_Customers[Customer_ID], tbl_Customers[Region])</f>
        <v>Midwest</v>
      </c>
      <c r="N1147" s="1" t="str" cm="1">
        <f t="array" ref="N1147">_xlfn.IFS(
   _xlfn.SINGLE(tbl_Invoices[Plan_ID])="P1","Basic",
   _xlfn.SINGLE(tbl_Invoices[Plan_ID])="P2","Standard",
   _xlfn.SINGLE(tbl_Invoices[Plan_ID])="P3","Premium"
)</f>
        <v>Premium</v>
      </c>
      <c r="O1147" s="2">
        <f>IF(tbl_Invoices[[#This Row],[Revenue_Type]]="Churned",0,1)</f>
        <v>1</v>
      </c>
    </row>
    <row r="1148" spans="1:15" x14ac:dyDescent="0.25">
      <c r="A1148" t="s">
        <v>9557</v>
      </c>
      <c r="B1148" t="s">
        <v>1928</v>
      </c>
      <c r="C1148" t="s">
        <v>2644</v>
      </c>
      <c r="D1148" s="1">
        <v>44361</v>
      </c>
      <c r="E1148">
        <v>12</v>
      </c>
      <c r="F1148" t="b">
        <v>1</v>
      </c>
      <c r="G1148" t="s">
        <v>4540</v>
      </c>
      <c r="H1148" t="s">
        <v>2027</v>
      </c>
      <c r="I1148" s="1">
        <f>DATE(YEAR(tbl_Invoices[[#This Row],[Invoice_Date]]), MONTH(tbl_Invoices[[#This Row],[Invoice_Date]]), DAY(tbl_Invoices[[#This Row],[Invoice_Date]]))</f>
        <v>44361</v>
      </c>
      <c r="J1148">
        <f>YEAR(tbl_Invoices[[#This Row],[Invoice_Date]])</f>
        <v>2021</v>
      </c>
      <c r="K1148" s="1">
        <f>_xlfn.XLOOKUP(tbl_Invoices[[#This Row],[Customer_ID]], tbl_Customers[Customer_ID], tbl_Customers[Cohort_Month])</f>
        <v>44651</v>
      </c>
      <c r="L1148" s="1" t="str">
        <f ca="1">_xlfn.XLOOKUP(tbl_Invoices[[#This Row],[Customer_ID]], tbl_Customers[Customer_ID], tbl_Customers[Age_Group])</f>
        <v>25–34</v>
      </c>
      <c r="M1148" s="1" t="str">
        <f>_xlfn.XLOOKUP(tbl_Invoices[[#This Row],[Customer_ID]], tbl_Customers[Customer_ID], tbl_Customers[Region])</f>
        <v>Midwest</v>
      </c>
      <c r="N1148" s="1" t="str" cm="1">
        <f t="array" ref="N1148">_xlfn.IFS(
   _xlfn.SINGLE(tbl_Invoices[Plan_ID])="P1","Basic",
   _xlfn.SINGLE(tbl_Invoices[Plan_ID])="P2","Standard",
   _xlfn.SINGLE(tbl_Invoices[Plan_ID])="P3","Premium"
)</f>
        <v>Basic</v>
      </c>
      <c r="O1148" s="2">
        <f>IF(tbl_Invoices[[#This Row],[Revenue_Type]]="Churned",0,1)</f>
        <v>1</v>
      </c>
    </row>
    <row r="1149" spans="1:15" x14ac:dyDescent="0.25">
      <c r="A1149" t="s">
        <v>7764</v>
      </c>
      <c r="B1149" t="s">
        <v>205</v>
      </c>
      <c r="C1149" t="s">
        <v>3898</v>
      </c>
      <c r="D1149" s="1">
        <v>44362</v>
      </c>
      <c r="E1149">
        <v>55</v>
      </c>
      <c r="F1149" t="b">
        <v>1</v>
      </c>
      <c r="G1149" t="s">
        <v>4549</v>
      </c>
      <c r="H1149" t="s">
        <v>2031</v>
      </c>
      <c r="I1149" s="1">
        <f>DATE(YEAR(tbl_Invoices[[#This Row],[Invoice_Date]]), MONTH(tbl_Invoices[[#This Row],[Invoice_Date]]), DAY(tbl_Invoices[[#This Row],[Invoice_Date]]))</f>
        <v>44362</v>
      </c>
      <c r="J1149">
        <f>YEAR(tbl_Invoices[[#This Row],[Invoice_Date]])</f>
        <v>2021</v>
      </c>
      <c r="K1149" s="1">
        <f>_xlfn.XLOOKUP(tbl_Invoices[[#This Row],[Customer_ID]], tbl_Customers[Customer_ID], tbl_Customers[Cohort_Month])</f>
        <v>44773</v>
      </c>
      <c r="L1149" s="1" t="str">
        <f ca="1">_xlfn.XLOOKUP(tbl_Invoices[[#This Row],[Customer_ID]], tbl_Customers[Customer_ID], tbl_Customers[Age_Group])</f>
        <v>25–34</v>
      </c>
      <c r="M1149" s="1" t="str">
        <f>_xlfn.XLOOKUP(tbl_Invoices[[#This Row],[Customer_ID]], tbl_Customers[Customer_ID], tbl_Customers[Region])</f>
        <v>International</v>
      </c>
      <c r="N1149" s="1" t="str" cm="1">
        <f t="array" ref="N1149">_xlfn.IFS(
   _xlfn.SINGLE(tbl_Invoices[Plan_ID])="P1","Basic",
   _xlfn.SINGLE(tbl_Invoices[Plan_ID])="P2","Standard",
   _xlfn.SINGLE(tbl_Invoices[Plan_ID])="P3","Premium"
)</f>
        <v>Premium</v>
      </c>
      <c r="O1149" s="2">
        <f>IF(tbl_Invoices[[#This Row],[Revenue_Type]]="Churned",0,1)</f>
        <v>1</v>
      </c>
    </row>
    <row r="1150" spans="1:15" x14ac:dyDescent="0.25">
      <c r="A1150" t="s">
        <v>8135</v>
      </c>
      <c r="B1150" t="s">
        <v>382</v>
      </c>
      <c r="C1150" t="s">
        <v>4453</v>
      </c>
      <c r="D1150" s="1">
        <v>44362</v>
      </c>
      <c r="E1150">
        <v>12</v>
      </c>
      <c r="F1150" t="b">
        <v>1</v>
      </c>
      <c r="G1150" t="s">
        <v>4547</v>
      </c>
      <c r="H1150" t="s">
        <v>2027</v>
      </c>
      <c r="I1150" s="1">
        <f>DATE(YEAR(tbl_Invoices[[#This Row],[Invoice_Date]]), MONTH(tbl_Invoices[[#This Row],[Invoice_Date]]), DAY(tbl_Invoices[[#This Row],[Invoice_Date]]))</f>
        <v>44362</v>
      </c>
      <c r="J1150">
        <f>YEAR(tbl_Invoices[[#This Row],[Invoice_Date]])</f>
        <v>2021</v>
      </c>
      <c r="K1150" s="1">
        <f>_xlfn.XLOOKUP(tbl_Invoices[[#This Row],[Customer_ID]], tbl_Customers[Customer_ID], tbl_Customers[Cohort_Month])</f>
        <v>44377</v>
      </c>
      <c r="L1150" s="1" t="str">
        <f ca="1">_xlfn.XLOOKUP(tbl_Invoices[[#This Row],[Customer_ID]], tbl_Customers[Customer_ID], tbl_Customers[Age_Group])</f>
        <v>18–24</v>
      </c>
      <c r="M1150" s="1" t="str">
        <f>_xlfn.XLOOKUP(tbl_Invoices[[#This Row],[Customer_ID]], tbl_Customers[Customer_ID], tbl_Customers[Region])</f>
        <v>West</v>
      </c>
      <c r="N1150" s="1" t="str" cm="1">
        <f t="array" ref="N1150">_xlfn.IFS(
   _xlfn.SINGLE(tbl_Invoices[Plan_ID])="P1","Basic",
   _xlfn.SINGLE(tbl_Invoices[Plan_ID])="P2","Standard",
   _xlfn.SINGLE(tbl_Invoices[Plan_ID])="P3","Premium"
)</f>
        <v>Basic</v>
      </c>
      <c r="O1150" s="2">
        <f>IF(tbl_Invoices[[#This Row],[Revenue_Type]]="Churned",0,1)</f>
        <v>1</v>
      </c>
    </row>
    <row r="1151" spans="1:15" x14ac:dyDescent="0.25">
      <c r="A1151" t="s">
        <v>9059</v>
      </c>
      <c r="B1151" t="s">
        <v>840</v>
      </c>
      <c r="C1151" t="s">
        <v>2367</v>
      </c>
      <c r="D1151" s="1">
        <v>44362</v>
      </c>
      <c r="E1151">
        <v>25</v>
      </c>
      <c r="F1151" t="b">
        <v>1</v>
      </c>
      <c r="G1151" t="s">
        <v>4538</v>
      </c>
      <c r="H1151" t="s">
        <v>2034</v>
      </c>
      <c r="I1151" s="1">
        <f>DATE(YEAR(tbl_Invoices[[#This Row],[Invoice_Date]]), MONTH(tbl_Invoices[[#This Row],[Invoice_Date]]), DAY(tbl_Invoices[[#This Row],[Invoice_Date]]))</f>
        <v>44362</v>
      </c>
      <c r="J1151">
        <f>YEAR(tbl_Invoices[[#This Row],[Invoice_Date]])</f>
        <v>2021</v>
      </c>
      <c r="K1151" s="1">
        <f>_xlfn.XLOOKUP(tbl_Invoices[[#This Row],[Customer_ID]], tbl_Customers[Customer_ID], tbl_Customers[Cohort_Month])</f>
        <v>44926</v>
      </c>
      <c r="L1151" s="1" t="str">
        <f ca="1">_xlfn.XLOOKUP(tbl_Invoices[[#This Row],[Customer_ID]], tbl_Customers[Customer_ID], tbl_Customers[Age_Group])</f>
        <v>18–24</v>
      </c>
      <c r="M1151" s="1" t="str">
        <f>_xlfn.XLOOKUP(tbl_Invoices[[#This Row],[Customer_ID]], tbl_Customers[Customer_ID], tbl_Customers[Region])</f>
        <v>Midwest</v>
      </c>
      <c r="N1151" s="1" t="str" cm="1">
        <f t="array" ref="N1151">_xlfn.IFS(
   _xlfn.SINGLE(tbl_Invoices[Plan_ID])="P1","Basic",
   _xlfn.SINGLE(tbl_Invoices[Plan_ID])="P2","Standard",
   _xlfn.SINGLE(tbl_Invoices[Plan_ID])="P3","Premium"
)</f>
        <v>Standard</v>
      </c>
      <c r="O1151" s="2">
        <f>IF(tbl_Invoices[[#This Row],[Revenue_Type]]="Churned",0,1)</f>
        <v>1</v>
      </c>
    </row>
    <row r="1152" spans="1:15" x14ac:dyDescent="0.25">
      <c r="A1152" t="s">
        <v>5810</v>
      </c>
      <c r="B1152" t="s">
        <v>956</v>
      </c>
      <c r="C1152" t="s">
        <v>4263</v>
      </c>
      <c r="D1152" s="1">
        <v>44362</v>
      </c>
      <c r="E1152">
        <v>25</v>
      </c>
      <c r="F1152" t="b">
        <v>1</v>
      </c>
      <c r="G1152" t="s">
        <v>4549</v>
      </c>
      <c r="H1152" t="s">
        <v>2034</v>
      </c>
      <c r="I1152" s="1">
        <f>DATE(YEAR(tbl_Invoices[[#This Row],[Invoice_Date]]), MONTH(tbl_Invoices[[#This Row],[Invoice_Date]]), DAY(tbl_Invoices[[#This Row],[Invoice_Date]]))</f>
        <v>44362</v>
      </c>
      <c r="J1152">
        <f>YEAR(tbl_Invoices[[#This Row],[Invoice_Date]])</f>
        <v>2021</v>
      </c>
      <c r="K1152" s="1">
        <f>_xlfn.XLOOKUP(tbl_Invoices[[#This Row],[Customer_ID]], tbl_Customers[Customer_ID], tbl_Customers[Cohort_Month])</f>
        <v>44926</v>
      </c>
      <c r="L1152" s="1" t="str">
        <f ca="1">_xlfn.XLOOKUP(tbl_Invoices[[#This Row],[Customer_ID]], tbl_Customers[Customer_ID], tbl_Customers[Age_Group])</f>
        <v>18–24</v>
      </c>
      <c r="M1152" s="1" t="str">
        <f>_xlfn.XLOOKUP(tbl_Invoices[[#This Row],[Customer_ID]], tbl_Customers[Customer_ID], tbl_Customers[Region])</f>
        <v>Midwest</v>
      </c>
      <c r="N1152" s="1" t="str" cm="1">
        <f t="array" ref="N1152">_xlfn.IFS(
   _xlfn.SINGLE(tbl_Invoices[Plan_ID])="P1","Basic",
   _xlfn.SINGLE(tbl_Invoices[Plan_ID])="P2","Standard",
   _xlfn.SINGLE(tbl_Invoices[Plan_ID])="P3","Premium"
)</f>
        <v>Standard</v>
      </c>
      <c r="O1152" s="2">
        <f>IF(tbl_Invoices[[#This Row],[Revenue_Type]]="Churned",0,1)</f>
        <v>1</v>
      </c>
    </row>
    <row r="1153" spans="1:15" x14ac:dyDescent="0.25">
      <c r="A1153" t="s">
        <v>5136</v>
      </c>
      <c r="B1153" t="s">
        <v>1172</v>
      </c>
      <c r="C1153" t="s">
        <v>3384</v>
      </c>
      <c r="D1153" s="1">
        <v>44362</v>
      </c>
      <c r="E1153">
        <v>12</v>
      </c>
      <c r="F1153" t="b">
        <v>1</v>
      </c>
      <c r="G1153" t="s">
        <v>4538</v>
      </c>
      <c r="H1153" t="s">
        <v>2027</v>
      </c>
      <c r="I1153" s="1">
        <f>DATE(YEAR(tbl_Invoices[[#This Row],[Invoice_Date]]), MONTH(tbl_Invoices[[#This Row],[Invoice_Date]]), DAY(tbl_Invoices[[#This Row],[Invoice_Date]]))</f>
        <v>44362</v>
      </c>
      <c r="J1153">
        <f>YEAR(tbl_Invoices[[#This Row],[Invoice_Date]])</f>
        <v>2021</v>
      </c>
      <c r="K1153" s="1">
        <f>_xlfn.XLOOKUP(tbl_Invoices[[#This Row],[Customer_ID]], tbl_Customers[Customer_ID], tbl_Customers[Cohort_Month])</f>
        <v>45046</v>
      </c>
      <c r="L1153" s="1" t="str">
        <f ca="1">_xlfn.XLOOKUP(tbl_Invoices[[#This Row],[Customer_ID]], tbl_Customers[Customer_ID], tbl_Customers[Age_Group])</f>
        <v>35–44</v>
      </c>
      <c r="M1153" s="1" t="str">
        <f>_xlfn.XLOOKUP(tbl_Invoices[[#This Row],[Customer_ID]], tbl_Customers[Customer_ID], tbl_Customers[Region])</f>
        <v>East</v>
      </c>
      <c r="N1153" s="1" t="str" cm="1">
        <f t="array" ref="N1153">_xlfn.IFS(
   _xlfn.SINGLE(tbl_Invoices[Plan_ID])="P1","Basic",
   _xlfn.SINGLE(tbl_Invoices[Plan_ID])="P2","Standard",
   _xlfn.SINGLE(tbl_Invoices[Plan_ID])="P3","Premium"
)</f>
        <v>Basic</v>
      </c>
      <c r="O1153" s="2">
        <f>IF(tbl_Invoices[[#This Row],[Revenue_Type]]="Churned",0,1)</f>
        <v>1</v>
      </c>
    </row>
    <row r="1154" spans="1:15" x14ac:dyDescent="0.25">
      <c r="A1154" t="s">
        <v>5170</v>
      </c>
      <c r="B1154" t="s">
        <v>1313</v>
      </c>
      <c r="C1154" t="s">
        <v>4336</v>
      </c>
      <c r="D1154" s="1">
        <v>44362</v>
      </c>
      <c r="E1154">
        <v>12</v>
      </c>
      <c r="F1154" t="b">
        <v>1</v>
      </c>
      <c r="G1154" t="s">
        <v>4545</v>
      </c>
      <c r="H1154" t="s">
        <v>2027</v>
      </c>
      <c r="I1154" s="1">
        <f>DATE(YEAR(tbl_Invoices[[#This Row],[Invoice_Date]]), MONTH(tbl_Invoices[[#This Row],[Invoice_Date]]), DAY(tbl_Invoices[[#This Row],[Invoice_Date]]))</f>
        <v>44362</v>
      </c>
      <c r="J1154">
        <f>YEAR(tbl_Invoices[[#This Row],[Invoice_Date]])</f>
        <v>2021</v>
      </c>
      <c r="K1154" s="1">
        <f>_xlfn.XLOOKUP(tbl_Invoices[[#This Row],[Customer_ID]], tbl_Customers[Customer_ID], tbl_Customers[Cohort_Month])</f>
        <v>44500</v>
      </c>
      <c r="L1154" s="1" t="str">
        <f ca="1">_xlfn.XLOOKUP(tbl_Invoices[[#This Row],[Customer_ID]], tbl_Customers[Customer_ID], tbl_Customers[Age_Group])</f>
        <v>45–54</v>
      </c>
      <c r="M1154" s="1" t="str">
        <f>_xlfn.XLOOKUP(tbl_Invoices[[#This Row],[Customer_ID]], tbl_Customers[Customer_ID], tbl_Customers[Region])</f>
        <v>South</v>
      </c>
      <c r="N1154" s="1" t="str" cm="1">
        <f t="array" ref="N1154">_xlfn.IFS(
   _xlfn.SINGLE(tbl_Invoices[Plan_ID])="P1","Basic",
   _xlfn.SINGLE(tbl_Invoices[Plan_ID])="P2","Standard",
   _xlfn.SINGLE(tbl_Invoices[Plan_ID])="P3","Premium"
)</f>
        <v>Basic</v>
      </c>
      <c r="O1154" s="2">
        <f>IF(tbl_Invoices[[#This Row],[Revenue_Type]]="Churned",0,1)</f>
        <v>0</v>
      </c>
    </row>
    <row r="1155" spans="1:15" x14ac:dyDescent="0.25">
      <c r="A1155" t="s">
        <v>7155</v>
      </c>
      <c r="B1155" t="s">
        <v>1441</v>
      </c>
      <c r="C1155" t="s">
        <v>3855</v>
      </c>
      <c r="D1155" s="1">
        <v>44362</v>
      </c>
      <c r="E1155">
        <v>12</v>
      </c>
      <c r="F1155" t="b">
        <v>1</v>
      </c>
      <c r="G1155" t="s">
        <v>4540</v>
      </c>
      <c r="H1155" t="s">
        <v>2027</v>
      </c>
      <c r="I1155" s="1">
        <f>DATE(YEAR(tbl_Invoices[[#This Row],[Invoice_Date]]), MONTH(tbl_Invoices[[#This Row],[Invoice_Date]]), DAY(tbl_Invoices[[#This Row],[Invoice_Date]]))</f>
        <v>44362</v>
      </c>
      <c r="J1155">
        <f>YEAR(tbl_Invoices[[#This Row],[Invoice_Date]])</f>
        <v>2021</v>
      </c>
      <c r="K1155" s="1">
        <f>_xlfn.XLOOKUP(tbl_Invoices[[#This Row],[Customer_ID]], tbl_Customers[Customer_ID], tbl_Customers[Cohort_Month])</f>
        <v>45107</v>
      </c>
      <c r="L1155" s="1" t="str">
        <f ca="1">_xlfn.XLOOKUP(tbl_Invoices[[#This Row],[Customer_ID]], tbl_Customers[Customer_ID], tbl_Customers[Age_Group])</f>
        <v>45–54</v>
      </c>
      <c r="M1155" s="1" t="str">
        <f>_xlfn.XLOOKUP(tbl_Invoices[[#This Row],[Customer_ID]], tbl_Customers[Customer_ID], tbl_Customers[Region])</f>
        <v>International</v>
      </c>
      <c r="N1155" s="1" t="str" cm="1">
        <f t="array" ref="N1155">_xlfn.IFS(
   _xlfn.SINGLE(tbl_Invoices[Plan_ID])="P1","Basic",
   _xlfn.SINGLE(tbl_Invoices[Plan_ID])="P2","Standard",
   _xlfn.SINGLE(tbl_Invoices[Plan_ID])="P3","Premium"
)</f>
        <v>Basic</v>
      </c>
      <c r="O1155" s="2">
        <f>IF(tbl_Invoices[[#This Row],[Revenue_Type]]="Churned",0,1)</f>
        <v>1</v>
      </c>
    </row>
    <row r="1156" spans="1:15" x14ac:dyDescent="0.25">
      <c r="A1156" t="s">
        <v>6758</v>
      </c>
      <c r="B1156" t="s">
        <v>1488</v>
      </c>
      <c r="C1156" t="s">
        <v>2419</v>
      </c>
      <c r="D1156" s="1">
        <v>44362</v>
      </c>
      <c r="E1156">
        <v>55</v>
      </c>
      <c r="F1156" t="b">
        <v>1</v>
      </c>
      <c r="G1156" t="s">
        <v>4549</v>
      </c>
      <c r="H1156" t="s">
        <v>2031</v>
      </c>
      <c r="I1156" s="1">
        <f>DATE(YEAR(tbl_Invoices[[#This Row],[Invoice_Date]]), MONTH(tbl_Invoices[[#This Row],[Invoice_Date]]), DAY(tbl_Invoices[[#This Row],[Invoice_Date]]))</f>
        <v>44362</v>
      </c>
      <c r="J1156">
        <f>YEAR(tbl_Invoices[[#This Row],[Invoice_Date]])</f>
        <v>2021</v>
      </c>
      <c r="K1156" s="1">
        <f>_xlfn.XLOOKUP(tbl_Invoices[[#This Row],[Customer_ID]], tbl_Customers[Customer_ID], tbl_Customers[Cohort_Month])</f>
        <v>44316</v>
      </c>
      <c r="L1156" s="1" t="str">
        <f ca="1">_xlfn.XLOOKUP(tbl_Invoices[[#This Row],[Customer_ID]], tbl_Customers[Customer_ID], tbl_Customers[Age_Group])</f>
        <v>25–34</v>
      </c>
      <c r="M1156" s="1" t="str">
        <f>_xlfn.XLOOKUP(tbl_Invoices[[#This Row],[Customer_ID]], tbl_Customers[Customer_ID], tbl_Customers[Region])</f>
        <v>South</v>
      </c>
      <c r="N1156" s="1" t="str" cm="1">
        <f t="array" ref="N1156">_xlfn.IFS(
   _xlfn.SINGLE(tbl_Invoices[Plan_ID])="P1","Basic",
   _xlfn.SINGLE(tbl_Invoices[Plan_ID])="P2","Standard",
   _xlfn.SINGLE(tbl_Invoices[Plan_ID])="P3","Premium"
)</f>
        <v>Premium</v>
      </c>
      <c r="O1156" s="2">
        <f>IF(tbl_Invoices[[#This Row],[Revenue_Type]]="Churned",0,1)</f>
        <v>1</v>
      </c>
    </row>
    <row r="1157" spans="1:15" x14ac:dyDescent="0.25">
      <c r="A1157" t="s">
        <v>8993</v>
      </c>
      <c r="B1157" t="s">
        <v>1843</v>
      </c>
      <c r="C1157" t="s">
        <v>3007</v>
      </c>
      <c r="D1157" s="1">
        <v>44362</v>
      </c>
      <c r="E1157">
        <v>55</v>
      </c>
      <c r="F1157" t="b">
        <v>1</v>
      </c>
      <c r="G1157" t="s">
        <v>4547</v>
      </c>
      <c r="H1157" t="s">
        <v>2031</v>
      </c>
      <c r="I1157" s="1">
        <f>DATE(YEAR(tbl_Invoices[[#This Row],[Invoice_Date]]), MONTH(tbl_Invoices[[#This Row],[Invoice_Date]]), DAY(tbl_Invoices[[#This Row],[Invoice_Date]]))</f>
        <v>44362</v>
      </c>
      <c r="J1157">
        <f>YEAR(tbl_Invoices[[#This Row],[Invoice_Date]])</f>
        <v>2021</v>
      </c>
      <c r="K1157" s="1">
        <f>_xlfn.XLOOKUP(tbl_Invoices[[#This Row],[Customer_ID]], tbl_Customers[Customer_ID], tbl_Customers[Cohort_Month])</f>
        <v>44227</v>
      </c>
      <c r="L1157" s="1" t="str">
        <f ca="1">_xlfn.XLOOKUP(tbl_Invoices[[#This Row],[Customer_ID]], tbl_Customers[Customer_ID], tbl_Customers[Age_Group])</f>
        <v>45–54</v>
      </c>
      <c r="M1157" s="1" t="str">
        <f>_xlfn.XLOOKUP(tbl_Invoices[[#This Row],[Customer_ID]], tbl_Customers[Customer_ID], tbl_Customers[Region])</f>
        <v>West</v>
      </c>
      <c r="N1157" s="1" t="str" cm="1">
        <f t="array" ref="N1157">_xlfn.IFS(
   _xlfn.SINGLE(tbl_Invoices[Plan_ID])="P1","Basic",
   _xlfn.SINGLE(tbl_Invoices[Plan_ID])="P2","Standard",
   _xlfn.SINGLE(tbl_Invoices[Plan_ID])="P3","Premium"
)</f>
        <v>Premium</v>
      </c>
      <c r="O1157" s="2">
        <f>IF(tbl_Invoices[[#This Row],[Revenue_Type]]="Churned",0,1)</f>
        <v>1</v>
      </c>
    </row>
    <row r="1158" spans="1:15" x14ac:dyDescent="0.25">
      <c r="A1158" t="s">
        <v>5519</v>
      </c>
      <c r="B1158" t="s">
        <v>183</v>
      </c>
      <c r="C1158" t="s">
        <v>3184</v>
      </c>
      <c r="D1158" s="1">
        <v>44363</v>
      </c>
      <c r="E1158">
        <v>25</v>
      </c>
      <c r="F1158" t="b">
        <v>1</v>
      </c>
      <c r="G1158" t="s">
        <v>4549</v>
      </c>
      <c r="H1158" t="s">
        <v>2034</v>
      </c>
      <c r="I1158" s="1">
        <f>DATE(YEAR(tbl_Invoices[[#This Row],[Invoice_Date]]), MONTH(tbl_Invoices[[#This Row],[Invoice_Date]]), DAY(tbl_Invoices[[#This Row],[Invoice_Date]]))</f>
        <v>44363</v>
      </c>
      <c r="J1158">
        <f>YEAR(tbl_Invoices[[#This Row],[Invoice_Date]])</f>
        <v>2021</v>
      </c>
      <c r="K1158" s="1">
        <f>_xlfn.XLOOKUP(tbl_Invoices[[#This Row],[Customer_ID]], tbl_Customers[Customer_ID], tbl_Customers[Cohort_Month])</f>
        <v>44316</v>
      </c>
      <c r="L1158" s="1" t="str">
        <f ca="1">_xlfn.XLOOKUP(tbl_Invoices[[#This Row],[Customer_ID]], tbl_Customers[Customer_ID], tbl_Customers[Age_Group])</f>
        <v>25–34</v>
      </c>
      <c r="M1158" s="1" t="str">
        <f>_xlfn.XLOOKUP(tbl_Invoices[[#This Row],[Customer_ID]], tbl_Customers[Customer_ID], tbl_Customers[Region])</f>
        <v>South</v>
      </c>
      <c r="N1158" s="1" t="str" cm="1">
        <f t="array" ref="N1158">_xlfn.IFS(
   _xlfn.SINGLE(tbl_Invoices[Plan_ID])="P1","Basic",
   _xlfn.SINGLE(tbl_Invoices[Plan_ID])="P2","Standard",
   _xlfn.SINGLE(tbl_Invoices[Plan_ID])="P3","Premium"
)</f>
        <v>Standard</v>
      </c>
      <c r="O1158" s="2">
        <f>IF(tbl_Invoices[[#This Row],[Revenue_Type]]="Churned",0,1)</f>
        <v>1</v>
      </c>
    </row>
    <row r="1159" spans="1:15" x14ac:dyDescent="0.25">
      <c r="A1159" t="s">
        <v>6204</v>
      </c>
      <c r="B1159" t="s">
        <v>195</v>
      </c>
      <c r="C1159" t="s">
        <v>3644</v>
      </c>
      <c r="D1159" s="1">
        <v>44363</v>
      </c>
      <c r="E1159">
        <v>55</v>
      </c>
      <c r="F1159" t="b">
        <v>1</v>
      </c>
      <c r="G1159" t="s">
        <v>4538</v>
      </c>
      <c r="H1159" t="s">
        <v>2031</v>
      </c>
      <c r="I1159" s="1">
        <f>DATE(YEAR(tbl_Invoices[[#This Row],[Invoice_Date]]), MONTH(tbl_Invoices[[#This Row],[Invoice_Date]]), DAY(tbl_Invoices[[#This Row],[Invoice_Date]]))</f>
        <v>44363</v>
      </c>
      <c r="J1159">
        <f>YEAR(tbl_Invoices[[#This Row],[Invoice_Date]])</f>
        <v>2021</v>
      </c>
      <c r="K1159" s="1">
        <f>_xlfn.XLOOKUP(tbl_Invoices[[#This Row],[Customer_ID]], tbl_Customers[Customer_ID], tbl_Customers[Cohort_Month])</f>
        <v>44681</v>
      </c>
      <c r="L1159" s="1" t="str">
        <f ca="1">_xlfn.XLOOKUP(tbl_Invoices[[#This Row],[Customer_ID]], tbl_Customers[Customer_ID], tbl_Customers[Age_Group])</f>
        <v>35–44</v>
      </c>
      <c r="M1159" s="1" t="str">
        <f>_xlfn.XLOOKUP(tbl_Invoices[[#This Row],[Customer_ID]], tbl_Customers[Customer_ID], tbl_Customers[Region])</f>
        <v>International</v>
      </c>
      <c r="N1159" s="1" t="str" cm="1">
        <f t="array" ref="N1159">_xlfn.IFS(
   _xlfn.SINGLE(tbl_Invoices[Plan_ID])="P1","Basic",
   _xlfn.SINGLE(tbl_Invoices[Plan_ID])="P2","Standard",
   _xlfn.SINGLE(tbl_Invoices[Plan_ID])="P3","Premium"
)</f>
        <v>Premium</v>
      </c>
      <c r="O1159" s="2">
        <f>IF(tbl_Invoices[[#This Row],[Revenue_Type]]="Churned",0,1)</f>
        <v>1</v>
      </c>
    </row>
    <row r="1160" spans="1:15" x14ac:dyDescent="0.25">
      <c r="A1160" t="s">
        <v>7109</v>
      </c>
      <c r="B1160" t="s">
        <v>652</v>
      </c>
      <c r="C1160" t="s">
        <v>3136</v>
      </c>
      <c r="D1160" s="1">
        <v>44363</v>
      </c>
      <c r="E1160">
        <v>55</v>
      </c>
      <c r="F1160" t="b">
        <v>1</v>
      </c>
      <c r="G1160" t="s">
        <v>4538</v>
      </c>
      <c r="H1160" t="s">
        <v>2031</v>
      </c>
      <c r="I1160" s="1">
        <f>DATE(YEAR(tbl_Invoices[[#This Row],[Invoice_Date]]), MONTH(tbl_Invoices[[#This Row],[Invoice_Date]]), DAY(tbl_Invoices[[#This Row],[Invoice_Date]]))</f>
        <v>44363</v>
      </c>
      <c r="J1160">
        <f>YEAR(tbl_Invoices[[#This Row],[Invoice_Date]])</f>
        <v>2021</v>
      </c>
      <c r="K1160" s="1">
        <f>_xlfn.XLOOKUP(tbl_Invoices[[#This Row],[Customer_ID]], tbl_Customers[Customer_ID], tbl_Customers[Cohort_Month])</f>
        <v>44651</v>
      </c>
      <c r="L1160" s="1" t="str">
        <f ca="1">_xlfn.XLOOKUP(tbl_Invoices[[#This Row],[Customer_ID]], tbl_Customers[Customer_ID], tbl_Customers[Age_Group])</f>
        <v>25–34</v>
      </c>
      <c r="M1160" s="1" t="str">
        <f>_xlfn.XLOOKUP(tbl_Invoices[[#This Row],[Customer_ID]], tbl_Customers[Customer_ID], tbl_Customers[Region])</f>
        <v>Midwest</v>
      </c>
      <c r="N1160" s="1" t="str" cm="1">
        <f t="array" ref="N1160">_xlfn.IFS(
   _xlfn.SINGLE(tbl_Invoices[Plan_ID])="P1","Basic",
   _xlfn.SINGLE(tbl_Invoices[Plan_ID])="P2","Standard",
   _xlfn.SINGLE(tbl_Invoices[Plan_ID])="P3","Premium"
)</f>
        <v>Premium</v>
      </c>
      <c r="O1160" s="2">
        <f>IF(tbl_Invoices[[#This Row],[Revenue_Type]]="Churned",0,1)</f>
        <v>1</v>
      </c>
    </row>
    <row r="1161" spans="1:15" x14ac:dyDescent="0.25">
      <c r="A1161" t="s">
        <v>9331</v>
      </c>
      <c r="B1161" t="s">
        <v>1386</v>
      </c>
      <c r="C1161" t="s">
        <v>2137</v>
      </c>
      <c r="D1161" s="1">
        <v>44363</v>
      </c>
      <c r="E1161">
        <v>55</v>
      </c>
      <c r="F1161" t="b">
        <v>1</v>
      </c>
      <c r="G1161" t="s">
        <v>4547</v>
      </c>
      <c r="H1161" t="s">
        <v>2031</v>
      </c>
      <c r="I1161" s="1">
        <f>DATE(YEAR(tbl_Invoices[[#This Row],[Invoice_Date]]), MONTH(tbl_Invoices[[#This Row],[Invoice_Date]]), DAY(tbl_Invoices[[#This Row],[Invoice_Date]]))</f>
        <v>44363</v>
      </c>
      <c r="J1161">
        <f>YEAR(tbl_Invoices[[#This Row],[Invoice_Date]])</f>
        <v>2021</v>
      </c>
      <c r="K1161" s="1">
        <f>_xlfn.XLOOKUP(tbl_Invoices[[#This Row],[Customer_ID]], tbl_Customers[Customer_ID], tbl_Customers[Cohort_Month])</f>
        <v>44773</v>
      </c>
      <c r="L1161" s="1" t="str">
        <f ca="1">_xlfn.XLOOKUP(tbl_Invoices[[#This Row],[Customer_ID]], tbl_Customers[Customer_ID], tbl_Customers[Age_Group])</f>
        <v>35–44</v>
      </c>
      <c r="M1161" s="1" t="str">
        <f>_xlfn.XLOOKUP(tbl_Invoices[[#This Row],[Customer_ID]], tbl_Customers[Customer_ID], tbl_Customers[Region])</f>
        <v>International</v>
      </c>
      <c r="N1161" s="1" t="str" cm="1">
        <f t="array" ref="N1161">_xlfn.IFS(
   _xlfn.SINGLE(tbl_Invoices[Plan_ID])="P1","Basic",
   _xlfn.SINGLE(tbl_Invoices[Plan_ID])="P2","Standard",
   _xlfn.SINGLE(tbl_Invoices[Plan_ID])="P3","Premium"
)</f>
        <v>Premium</v>
      </c>
      <c r="O1161" s="2">
        <f>IF(tbl_Invoices[[#This Row],[Revenue_Type]]="Churned",0,1)</f>
        <v>1</v>
      </c>
    </row>
    <row r="1162" spans="1:15" x14ac:dyDescent="0.25">
      <c r="A1162" t="s">
        <v>8930</v>
      </c>
      <c r="B1162" t="s">
        <v>1413</v>
      </c>
      <c r="C1162" t="s">
        <v>3132</v>
      </c>
      <c r="D1162" s="1">
        <v>44363</v>
      </c>
      <c r="E1162">
        <v>12</v>
      </c>
      <c r="F1162" t="b">
        <v>1</v>
      </c>
      <c r="G1162" t="s">
        <v>4549</v>
      </c>
      <c r="H1162" t="s">
        <v>2027</v>
      </c>
      <c r="I1162" s="1">
        <f>DATE(YEAR(tbl_Invoices[[#This Row],[Invoice_Date]]), MONTH(tbl_Invoices[[#This Row],[Invoice_Date]]), DAY(tbl_Invoices[[#This Row],[Invoice_Date]]))</f>
        <v>44363</v>
      </c>
      <c r="J1162">
        <f>YEAR(tbl_Invoices[[#This Row],[Invoice_Date]])</f>
        <v>2021</v>
      </c>
      <c r="K1162" s="1">
        <f>_xlfn.XLOOKUP(tbl_Invoices[[#This Row],[Customer_ID]], tbl_Customers[Customer_ID], tbl_Customers[Cohort_Month])</f>
        <v>44592</v>
      </c>
      <c r="L1162" s="1" t="str">
        <f ca="1">_xlfn.XLOOKUP(tbl_Invoices[[#This Row],[Customer_ID]], tbl_Customers[Customer_ID], tbl_Customers[Age_Group])</f>
        <v>25–34</v>
      </c>
      <c r="M1162" s="1" t="str">
        <f>_xlfn.XLOOKUP(tbl_Invoices[[#This Row],[Customer_ID]], tbl_Customers[Customer_ID], tbl_Customers[Region])</f>
        <v>West</v>
      </c>
      <c r="N1162" s="1" t="str" cm="1">
        <f t="array" ref="N1162">_xlfn.IFS(
   _xlfn.SINGLE(tbl_Invoices[Plan_ID])="P1","Basic",
   _xlfn.SINGLE(tbl_Invoices[Plan_ID])="P2","Standard",
   _xlfn.SINGLE(tbl_Invoices[Plan_ID])="P3","Premium"
)</f>
        <v>Basic</v>
      </c>
      <c r="O1162" s="2">
        <f>IF(tbl_Invoices[[#This Row],[Revenue_Type]]="Churned",0,1)</f>
        <v>1</v>
      </c>
    </row>
    <row r="1163" spans="1:15" x14ac:dyDescent="0.25">
      <c r="A1163" t="s">
        <v>8551</v>
      </c>
      <c r="B1163" t="s">
        <v>1454</v>
      </c>
      <c r="C1163" t="s">
        <v>2072</v>
      </c>
      <c r="D1163" s="1">
        <v>44363</v>
      </c>
      <c r="E1163">
        <v>25</v>
      </c>
      <c r="F1163" t="b">
        <v>1</v>
      </c>
      <c r="G1163" t="s">
        <v>4538</v>
      </c>
      <c r="H1163" t="s">
        <v>2034</v>
      </c>
      <c r="I1163" s="1">
        <f>DATE(YEAR(tbl_Invoices[[#This Row],[Invoice_Date]]), MONTH(tbl_Invoices[[#This Row],[Invoice_Date]]), DAY(tbl_Invoices[[#This Row],[Invoice_Date]]))</f>
        <v>44363</v>
      </c>
      <c r="J1163">
        <f>YEAR(tbl_Invoices[[#This Row],[Invoice_Date]])</f>
        <v>2021</v>
      </c>
      <c r="K1163" s="1">
        <f>_xlfn.XLOOKUP(tbl_Invoices[[#This Row],[Customer_ID]], tbl_Customers[Customer_ID], tbl_Customers[Cohort_Month])</f>
        <v>45107</v>
      </c>
      <c r="L1163" s="1" t="str">
        <f ca="1">_xlfn.XLOOKUP(tbl_Invoices[[#This Row],[Customer_ID]], tbl_Customers[Customer_ID], tbl_Customers[Age_Group])</f>
        <v>45–54</v>
      </c>
      <c r="M1163" s="1" t="str">
        <f>_xlfn.XLOOKUP(tbl_Invoices[[#This Row],[Customer_ID]], tbl_Customers[Customer_ID], tbl_Customers[Region])</f>
        <v>West</v>
      </c>
      <c r="N1163" s="1" t="str" cm="1">
        <f t="array" ref="N1163">_xlfn.IFS(
   _xlfn.SINGLE(tbl_Invoices[Plan_ID])="P1","Basic",
   _xlfn.SINGLE(tbl_Invoices[Plan_ID])="P2","Standard",
   _xlfn.SINGLE(tbl_Invoices[Plan_ID])="P3","Premium"
)</f>
        <v>Standard</v>
      </c>
      <c r="O1163" s="2">
        <f>IF(tbl_Invoices[[#This Row],[Revenue_Type]]="Churned",0,1)</f>
        <v>1</v>
      </c>
    </row>
    <row r="1164" spans="1:15" x14ac:dyDescent="0.25">
      <c r="A1164" t="s">
        <v>4861</v>
      </c>
      <c r="B1164" t="s">
        <v>1667</v>
      </c>
      <c r="C1164" t="s">
        <v>4414</v>
      </c>
      <c r="D1164" s="1">
        <v>44363</v>
      </c>
      <c r="E1164">
        <v>25</v>
      </c>
      <c r="F1164" t="b">
        <v>1</v>
      </c>
      <c r="G1164" t="s">
        <v>4540</v>
      </c>
      <c r="H1164" t="s">
        <v>2034</v>
      </c>
      <c r="I1164" s="1">
        <f>DATE(YEAR(tbl_Invoices[[#This Row],[Invoice_Date]]), MONTH(tbl_Invoices[[#This Row],[Invoice_Date]]), DAY(tbl_Invoices[[#This Row],[Invoice_Date]]))</f>
        <v>44363</v>
      </c>
      <c r="J1164">
        <f>YEAR(tbl_Invoices[[#This Row],[Invoice_Date]])</f>
        <v>2021</v>
      </c>
      <c r="K1164" s="1">
        <f>_xlfn.XLOOKUP(tbl_Invoices[[#This Row],[Customer_ID]], tbl_Customers[Customer_ID], tbl_Customers[Cohort_Month])</f>
        <v>44347</v>
      </c>
      <c r="L1164" s="1" t="str">
        <f ca="1">_xlfn.XLOOKUP(tbl_Invoices[[#This Row],[Customer_ID]], tbl_Customers[Customer_ID], tbl_Customers[Age_Group])</f>
        <v>35–44</v>
      </c>
      <c r="M1164" s="1" t="str">
        <f>_xlfn.XLOOKUP(tbl_Invoices[[#This Row],[Customer_ID]], tbl_Customers[Customer_ID], tbl_Customers[Region])</f>
        <v>South</v>
      </c>
      <c r="N1164" s="1" t="str" cm="1">
        <f t="array" ref="N1164">_xlfn.IFS(
   _xlfn.SINGLE(tbl_Invoices[Plan_ID])="P1","Basic",
   _xlfn.SINGLE(tbl_Invoices[Plan_ID])="P2","Standard",
   _xlfn.SINGLE(tbl_Invoices[Plan_ID])="P3","Premium"
)</f>
        <v>Standard</v>
      </c>
      <c r="O1164" s="2">
        <f>IF(tbl_Invoices[[#This Row],[Revenue_Type]]="Churned",0,1)</f>
        <v>1</v>
      </c>
    </row>
    <row r="1165" spans="1:15" x14ac:dyDescent="0.25">
      <c r="A1165" t="s">
        <v>10207</v>
      </c>
      <c r="B1165" t="s">
        <v>1905</v>
      </c>
      <c r="C1165" t="s">
        <v>3090</v>
      </c>
      <c r="D1165" s="1">
        <v>44363</v>
      </c>
      <c r="E1165">
        <v>25</v>
      </c>
      <c r="F1165" t="b">
        <v>1</v>
      </c>
      <c r="G1165" t="s">
        <v>4538</v>
      </c>
      <c r="H1165" t="s">
        <v>2034</v>
      </c>
      <c r="I1165" s="1">
        <f>DATE(YEAR(tbl_Invoices[[#This Row],[Invoice_Date]]), MONTH(tbl_Invoices[[#This Row],[Invoice_Date]]), DAY(tbl_Invoices[[#This Row],[Invoice_Date]]))</f>
        <v>44363</v>
      </c>
      <c r="J1165">
        <f>YEAR(tbl_Invoices[[#This Row],[Invoice_Date]])</f>
        <v>2021</v>
      </c>
      <c r="K1165" s="1">
        <f>_xlfn.XLOOKUP(tbl_Invoices[[#This Row],[Customer_ID]], tbl_Customers[Customer_ID], tbl_Customers[Cohort_Month])</f>
        <v>44834</v>
      </c>
      <c r="L1165" s="1" t="str">
        <f ca="1">_xlfn.XLOOKUP(tbl_Invoices[[#This Row],[Customer_ID]], tbl_Customers[Customer_ID], tbl_Customers[Age_Group])</f>
        <v>35–44</v>
      </c>
      <c r="M1165" s="1" t="str">
        <f>_xlfn.XLOOKUP(tbl_Invoices[[#This Row],[Customer_ID]], tbl_Customers[Customer_ID], tbl_Customers[Region])</f>
        <v>West</v>
      </c>
      <c r="N1165" s="1" t="str" cm="1">
        <f t="array" ref="N1165">_xlfn.IFS(
   _xlfn.SINGLE(tbl_Invoices[Plan_ID])="P1","Basic",
   _xlfn.SINGLE(tbl_Invoices[Plan_ID])="P2","Standard",
   _xlfn.SINGLE(tbl_Invoices[Plan_ID])="P3","Premium"
)</f>
        <v>Standard</v>
      </c>
      <c r="O1165" s="2">
        <f>IF(tbl_Invoices[[#This Row],[Revenue_Type]]="Churned",0,1)</f>
        <v>1</v>
      </c>
    </row>
    <row r="1166" spans="1:15" x14ac:dyDescent="0.25">
      <c r="A1166" t="s">
        <v>7858</v>
      </c>
      <c r="B1166" t="s">
        <v>622</v>
      </c>
      <c r="C1166" t="s">
        <v>3035</v>
      </c>
      <c r="D1166" s="1">
        <v>44364</v>
      </c>
      <c r="E1166">
        <v>25</v>
      </c>
      <c r="F1166" t="b">
        <v>1</v>
      </c>
      <c r="G1166" t="s">
        <v>4547</v>
      </c>
      <c r="H1166" t="s">
        <v>2034</v>
      </c>
      <c r="I1166" s="1">
        <f>DATE(YEAR(tbl_Invoices[[#This Row],[Invoice_Date]]), MONTH(tbl_Invoices[[#This Row],[Invoice_Date]]), DAY(tbl_Invoices[[#This Row],[Invoice_Date]]))</f>
        <v>44364</v>
      </c>
      <c r="J1166">
        <f>YEAR(tbl_Invoices[[#This Row],[Invoice_Date]])</f>
        <v>2021</v>
      </c>
      <c r="K1166" s="1">
        <f>_xlfn.XLOOKUP(tbl_Invoices[[#This Row],[Customer_ID]], tbl_Customers[Customer_ID], tbl_Customers[Cohort_Month])</f>
        <v>44620</v>
      </c>
      <c r="L1166" s="1" t="str">
        <f ca="1">_xlfn.XLOOKUP(tbl_Invoices[[#This Row],[Customer_ID]], tbl_Customers[Customer_ID], tbl_Customers[Age_Group])</f>
        <v>25–34</v>
      </c>
      <c r="M1166" s="1" t="str">
        <f>_xlfn.XLOOKUP(tbl_Invoices[[#This Row],[Customer_ID]], tbl_Customers[Customer_ID], tbl_Customers[Region])</f>
        <v>Midwest</v>
      </c>
      <c r="N1166" s="1" t="str" cm="1">
        <f t="array" ref="N1166">_xlfn.IFS(
   _xlfn.SINGLE(tbl_Invoices[Plan_ID])="P1","Basic",
   _xlfn.SINGLE(tbl_Invoices[Plan_ID])="P2","Standard",
   _xlfn.SINGLE(tbl_Invoices[Plan_ID])="P3","Premium"
)</f>
        <v>Standard</v>
      </c>
      <c r="O1166" s="2">
        <f>IF(tbl_Invoices[[#This Row],[Revenue_Type]]="Churned",0,1)</f>
        <v>1</v>
      </c>
    </row>
    <row r="1167" spans="1:15" x14ac:dyDescent="0.25">
      <c r="A1167" t="s">
        <v>8613</v>
      </c>
      <c r="B1167" t="s">
        <v>783</v>
      </c>
      <c r="C1167" t="s">
        <v>3213</v>
      </c>
      <c r="D1167" s="1">
        <v>44364</v>
      </c>
      <c r="E1167">
        <v>12</v>
      </c>
      <c r="F1167" t="b">
        <v>1</v>
      </c>
      <c r="G1167" t="s">
        <v>4538</v>
      </c>
      <c r="H1167" t="s">
        <v>2027</v>
      </c>
      <c r="I1167" s="1">
        <f>DATE(YEAR(tbl_Invoices[[#This Row],[Invoice_Date]]), MONTH(tbl_Invoices[[#This Row],[Invoice_Date]]), DAY(tbl_Invoices[[#This Row],[Invoice_Date]]))</f>
        <v>44364</v>
      </c>
      <c r="J1167">
        <f>YEAR(tbl_Invoices[[#This Row],[Invoice_Date]])</f>
        <v>2021</v>
      </c>
      <c r="K1167" s="1">
        <f>_xlfn.XLOOKUP(tbl_Invoices[[#This Row],[Customer_ID]], tbl_Customers[Customer_ID], tbl_Customers[Cohort_Month])</f>
        <v>44773</v>
      </c>
      <c r="L1167" s="1" t="str">
        <f ca="1">_xlfn.XLOOKUP(tbl_Invoices[[#This Row],[Customer_ID]], tbl_Customers[Customer_ID], tbl_Customers[Age_Group])</f>
        <v>45–54</v>
      </c>
      <c r="M1167" s="1" t="str">
        <f>_xlfn.XLOOKUP(tbl_Invoices[[#This Row],[Customer_ID]], tbl_Customers[Customer_ID], tbl_Customers[Region])</f>
        <v>East</v>
      </c>
      <c r="N1167" s="1" t="str" cm="1">
        <f t="array" ref="N1167">_xlfn.IFS(
   _xlfn.SINGLE(tbl_Invoices[Plan_ID])="P1","Basic",
   _xlfn.SINGLE(tbl_Invoices[Plan_ID])="P2","Standard",
   _xlfn.SINGLE(tbl_Invoices[Plan_ID])="P3","Premium"
)</f>
        <v>Basic</v>
      </c>
      <c r="O1167" s="2">
        <f>IF(tbl_Invoices[[#This Row],[Revenue_Type]]="Churned",0,1)</f>
        <v>1</v>
      </c>
    </row>
    <row r="1168" spans="1:15" x14ac:dyDescent="0.25">
      <c r="A1168" t="s">
        <v>4749</v>
      </c>
      <c r="B1168" t="s">
        <v>816</v>
      </c>
      <c r="C1168" t="s">
        <v>4129</v>
      </c>
      <c r="D1168" s="1">
        <v>44364</v>
      </c>
      <c r="E1168">
        <v>12</v>
      </c>
      <c r="F1168" t="b">
        <v>1</v>
      </c>
      <c r="G1168" t="s">
        <v>4547</v>
      </c>
      <c r="H1168" t="s">
        <v>2027</v>
      </c>
      <c r="I1168" s="1">
        <f>DATE(YEAR(tbl_Invoices[[#This Row],[Invoice_Date]]), MONTH(tbl_Invoices[[#This Row],[Invoice_Date]]), DAY(tbl_Invoices[[#This Row],[Invoice_Date]]))</f>
        <v>44364</v>
      </c>
      <c r="J1168">
        <f>YEAR(tbl_Invoices[[#This Row],[Invoice_Date]])</f>
        <v>2021</v>
      </c>
      <c r="K1168" s="1">
        <f>_xlfn.XLOOKUP(tbl_Invoices[[#This Row],[Customer_ID]], tbl_Customers[Customer_ID], tbl_Customers[Cohort_Month])</f>
        <v>44500</v>
      </c>
      <c r="L1168" s="1" t="str">
        <f ca="1">_xlfn.XLOOKUP(tbl_Invoices[[#This Row],[Customer_ID]], tbl_Customers[Customer_ID], tbl_Customers[Age_Group])</f>
        <v>45–54</v>
      </c>
      <c r="M1168" s="1" t="str">
        <f>_xlfn.XLOOKUP(tbl_Invoices[[#This Row],[Customer_ID]], tbl_Customers[Customer_ID], tbl_Customers[Region])</f>
        <v>Midwest</v>
      </c>
      <c r="N1168" s="1" t="str" cm="1">
        <f t="array" ref="N1168">_xlfn.IFS(
   _xlfn.SINGLE(tbl_Invoices[Plan_ID])="P1","Basic",
   _xlfn.SINGLE(tbl_Invoices[Plan_ID])="P2","Standard",
   _xlfn.SINGLE(tbl_Invoices[Plan_ID])="P3","Premium"
)</f>
        <v>Basic</v>
      </c>
      <c r="O1168" s="2">
        <f>IF(tbl_Invoices[[#This Row],[Revenue_Type]]="Churned",0,1)</f>
        <v>1</v>
      </c>
    </row>
    <row r="1169" spans="1:15" x14ac:dyDescent="0.25">
      <c r="A1169" t="s">
        <v>7831</v>
      </c>
      <c r="B1169" t="s">
        <v>1689</v>
      </c>
      <c r="C1169" t="s">
        <v>2447</v>
      </c>
      <c r="D1169" s="1">
        <v>44364</v>
      </c>
      <c r="E1169">
        <v>55</v>
      </c>
      <c r="F1169" t="b">
        <v>1</v>
      </c>
      <c r="G1169" t="s">
        <v>4538</v>
      </c>
      <c r="H1169" t="s">
        <v>2031</v>
      </c>
      <c r="I1169" s="1">
        <f>DATE(YEAR(tbl_Invoices[[#This Row],[Invoice_Date]]), MONTH(tbl_Invoices[[#This Row],[Invoice_Date]]), DAY(tbl_Invoices[[#This Row],[Invoice_Date]]))</f>
        <v>44364</v>
      </c>
      <c r="J1169">
        <f>YEAR(tbl_Invoices[[#This Row],[Invoice_Date]])</f>
        <v>2021</v>
      </c>
      <c r="K1169" s="1">
        <f>_xlfn.XLOOKUP(tbl_Invoices[[#This Row],[Customer_ID]], tbl_Customers[Customer_ID], tbl_Customers[Cohort_Month])</f>
        <v>44347</v>
      </c>
      <c r="L1169" s="1" t="str">
        <f ca="1">_xlfn.XLOOKUP(tbl_Invoices[[#This Row],[Customer_ID]], tbl_Customers[Customer_ID], tbl_Customers[Age_Group])</f>
        <v>25–34</v>
      </c>
      <c r="M1169" s="1" t="str">
        <f>_xlfn.XLOOKUP(tbl_Invoices[[#This Row],[Customer_ID]], tbl_Customers[Customer_ID], tbl_Customers[Region])</f>
        <v>Midwest</v>
      </c>
      <c r="N1169" s="1" t="str" cm="1">
        <f t="array" ref="N1169">_xlfn.IFS(
   _xlfn.SINGLE(tbl_Invoices[Plan_ID])="P1","Basic",
   _xlfn.SINGLE(tbl_Invoices[Plan_ID])="P2","Standard",
   _xlfn.SINGLE(tbl_Invoices[Plan_ID])="P3","Premium"
)</f>
        <v>Premium</v>
      </c>
      <c r="O1169" s="2">
        <f>IF(tbl_Invoices[[#This Row],[Revenue_Type]]="Churned",0,1)</f>
        <v>1</v>
      </c>
    </row>
    <row r="1170" spans="1:15" x14ac:dyDescent="0.25">
      <c r="A1170" t="s">
        <v>7607</v>
      </c>
      <c r="B1170" t="s">
        <v>1745</v>
      </c>
      <c r="C1170" t="s">
        <v>2689</v>
      </c>
      <c r="D1170" s="1">
        <v>44364</v>
      </c>
      <c r="E1170">
        <v>12</v>
      </c>
      <c r="F1170" t="b">
        <v>1</v>
      </c>
      <c r="G1170" t="s">
        <v>4549</v>
      </c>
      <c r="H1170" t="s">
        <v>2027</v>
      </c>
      <c r="I1170" s="1">
        <f>DATE(YEAR(tbl_Invoices[[#This Row],[Invoice_Date]]), MONTH(tbl_Invoices[[#This Row],[Invoice_Date]]), DAY(tbl_Invoices[[#This Row],[Invoice_Date]]))</f>
        <v>44364</v>
      </c>
      <c r="J1170">
        <f>YEAR(tbl_Invoices[[#This Row],[Invoice_Date]])</f>
        <v>2021</v>
      </c>
      <c r="K1170" s="1">
        <f>_xlfn.XLOOKUP(tbl_Invoices[[#This Row],[Customer_ID]], tbl_Customers[Customer_ID], tbl_Customers[Cohort_Month])</f>
        <v>44316</v>
      </c>
      <c r="L1170" s="1" t="str">
        <f ca="1">_xlfn.XLOOKUP(tbl_Invoices[[#This Row],[Customer_ID]], tbl_Customers[Customer_ID], tbl_Customers[Age_Group])</f>
        <v>55+</v>
      </c>
      <c r="M1170" s="1" t="str">
        <f>_xlfn.XLOOKUP(tbl_Invoices[[#This Row],[Customer_ID]], tbl_Customers[Customer_ID], tbl_Customers[Region])</f>
        <v>East</v>
      </c>
      <c r="N1170" s="1" t="str" cm="1">
        <f t="array" ref="N1170">_xlfn.IFS(
   _xlfn.SINGLE(tbl_Invoices[Plan_ID])="P1","Basic",
   _xlfn.SINGLE(tbl_Invoices[Plan_ID])="P2","Standard",
   _xlfn.SINGLE(tbl_Invoices[Plan_ID])="P3","Premium"
)</f>
        <v>Basic</v>
      </c>
      <c r="O1170" s="2">
        <f>IF(tbl_Invoices[[#This Row],[Revenue_Type]]="Churned",0,1)</f>
        <v>1</v>
      </c>
    </row>
    <row r="1171" spans="1:15" x14ac:dyDescent="0.25">
      <c r="A1171" t="s">
        <v>8911</v>
      </c>
      <c r="B1171" t="s">
        <v>106</v>
      </c>
      <c r="C1171" t="s">
        <v>3072</v>
      </c>
      <c r="D1171" s="1">
        <v>44365</v>
      </c>
      <c r="E1171">
        <v>12</v>
      </c>
      <c r="F1171" t="b">
        <v>1</v>
      </c>
      <c r="G1171" t="s">
        <v>4547</v>
      </c>
      <c r="H1171" t="s">
        <v>2027</v>
      </c>
      <c r="I1171" s="1">
        <f>DATE(YEAR(tbl_Invoices[[#This Row],[Invoice_Date]]), MONTH(tbl_Invoices[[#This Row],[Invoice_Date]]), DAY(tbl_Invoices[[#This Row],[Invoice_Date]]))</f>
        <v>44365</v>
      </c>
      <c r="J1171">
        <f>YEAR(tbl_Invoices[[#This Row],[Invoice_Date]])</f>
        <v>2021</v>
      </c>
      <c r="K1171" s="1">
        <f>_xlfn.XLOOKUP(tbl_Invoices[[#This Row],[Customer_ID]], tbl_Customers[Customer_ID], tbl_Customers[Cohort_Month])</f>
        <v>44592</v>
      </c>
      <c r="L1171" s="1" t="str">
        <f ca="1">_xlfn.XLOOKUP(tbl_Invoices[[#This Row],[Customer_ID]], tbl_Customers[Customer_ID], tbl_Customers[Age_Group])</f>
        <v>45–54</v>
      </c>
      <c r="M1171" s="1" t="str">
        <f>_xlfn.XLOOKUP(tbl_Invoices[[#This Row],[Customer_ID]], tbl_Customers[Customer_ID], tbl_Customers[Region])</f>
        <v>Midwest</v>
      </c>
      <c r="N1171" s="1" t="str" cm="1">
        <f t="array" ref="N1171">_xlfn.IFS(
   _xlfn.SINGLE(tbl_Invoices[Plan_ID])="P1","Basic",
   _xlfn.SINGLE(tbl_Invoices[Plan_ID])="P2","Standard",
   _xlfn.SINGLE(tbl_Invoices[Plan_ID])="P3","Premium"
)</f>
        <v>Basic</v>
      </c>
      <c r="O1171" s="2">
        <f>IF(tbl_Invoices[[#This Row],[Revenue_Type]]="Churned",0,1)</f>
        <v>1</v>
      </c>
    </row>
    <row r="1172" spans="1:15" x14ac:dyDescent="0.25">
      <c r="A1172" t="s">
        <v>7018</v>
      </c>
      <c r="B1172" t="s">
        <v>148</v>
      </c>
      <c r="C1172" t="s">
        <v>2481</v>
      </c>
      <c r="D1172" s="1">
        <v>44365</v>
      </c>
      <c r="E1172">
        <v>55</v>
      </c>
      <c r="F1172" t="b">
        <v>1</v>
      </c>
      <c r="G1172" t="s">
        <v>4540</v>
      </c>
      <c r="H1172" t="s">
        <v>2031</v>
      </c>
      <c r="I1172" s="1">
        <f>DATE(YEAR(tbl_Invoices[[#This Row],[Invoice_Date]]), MONTH(tbl_Invoices[[#This Row],[Invoice_Date]]), DAY(tbl_Invoices[[#This Row],[Invoice_Date]]))</f>
        <v>44365</v>
      </c>
      <c r="J1172">
        <f>YEAR(tbl_Invoices[[#This Row],[Invoice_Date]])</f>
        <v>2021</v>
      </c>
      <c r="K1172" s="1">
        <f>_xlfn.XLOOKUP(tbl_Invoices[[#This Row],[Customer_ID]], tbl_Customers[Customer_ID], tbl_Customers[Cohort_Month])</f>
        <v>44500</v>
      </c>
      <c r="L1172" s="1" t="str">
        <f ca="1">_xlfn.XLOOKUP(tbl_Invoices[[#This Row],[Customer_ID]], tbl_Customers[Customer_ID], tbl_Customers[Age_Group])</f>
        <v>18–24</v>
      </c>
      <c r="M1172" s="1" t="str">
        <f>_xlfn.XLOOKUP(tbl_Invoices[[#This Row],[Customer_ID]], tbl_Customers[Customer_ID], tbl_Customers[Region])</f>
        <v>West</v>
      </c>
      <c r="N1172" s="1" t="str" cm="1">
        <f t="array" ref="N1172">_xlfn.IFS(
   _xlfn.SINGLE(tbl_Invoices[Plan_ID])="P1","Basic",
   _xlfn.SINGLE(tbl_Invoices[Plan_ID])="P2","Standard",
   _xlfn.SINGLE(tbl_Invoices[Plan_ID])="P3","Premium"
)</f>
        <v>Premium</v>
      </c>
      <c r="O1172" s="2">
        <f>IF(tbl_Invoices[[#This Row],[Revenue_Type]]="Churned",0,1)</f>
        <v>1</v>
      </c>
    </row>
    <row r="1173" spans="1:15" x14ac:dyDescent="0.25">
      <c r="A1173" t="s">
        <v>9938</v>
      </c>
      <c r="B1173" t="s">
        <v>183</v>
      </c>
      <c r="C1173" t="s">
        <v>3184</v>
      </c>
      <c r="D1173" s="1">
        <v>44365</v>
      </c>
      <c r="E1173">
        <v>25</v>
      </c>
      <c r="F1173" t="b">
        <v>1</v>
      </c>
      <c r="G1173" t="s">
        <v>4540</v>
      </c>
      <c r="H1173" t="s">
        <v>2034</v>
      </c>
      <c r="I1173" s="1">
        <f>DATE(YEAR(tbl_Invoices[[#This Row],[Invoice_Date]]), MONTH(tbl_Invoices[[#This Row],[Invoice_Date]]), DAY(tbl_Invoices[[#This Row],[Invoice_Date]]))</f>
        <v>44365</v>
      </c>
      <c r="J1173">
        <f>YEAR(tbl_Invoices[[#This Row],[Invoice_Date]])</f>
        <v>2021</v>
      </c>
      <c r="K1173" s="1">
        <f>_xlfn.XLOOKUP(tbl_Invoices[[#This Row],[Customer_ID]], tbl_Customers[Customer_ID], tbl_Customers[Cohort_Month])</f>
        <v>44316</v>
      </c>
      <c r="L1173" s="1" t="str">
        <f ca="1">_xlfn.XLOOKUP(tbl_Invoices[[#This Row],[Customer_ID]], tbl_Customers[Customer_ID], tbl_Customers[Age_Group])</f>
        <v>25–34</v>
      </c>
      <c r="M1173" s="1" t="str">
        <f>_xlfn.XLOOKUP(tbl_Invoices[[#This Row],[Customer_ID]], tbl_Customers[Customer_ID], tbl_Customers[Region])</f>
        <v>South</v>
      </c>
      <c r="N1173" s="1" t="str" cm="1">
        <f t="array" ref="N1173">_xlfn.IFS(
   _xlfn.SINGLE(tbl_Invoices[Plan_ID])="P1","Basic",
   _xlfn.SINGLE(tbl_Invoices[Plan_ID])="P2","Standard",
   _xlfn.SINGLE(tbl_Invoices[Plan_ID])="P3","Premium"
)</f>
        <v>Standard</v>
      </c>
      <c r="O1173" s="2">
        <f>IF(tbl_Invoices[[#This Row],[Revenue_Type]]="Churned",0,1)</f>
        <v>1</v>
      </c>
    </row>
    <row r="1174" spans="1:15" x14ac:dyDescent="0.25">
      <c r="A1174" t="s">
        <v>9220</v>
      </c>
      <c r="B1174" t="s">
        <v>240</v>
      </c>
      <c r="C1174" t="s">
        <v>2127</v>
      </c>
      <c r="D1174" s="1">
        <v>44365</v>
      </c>
      <c r="E1174">
        <v>55</v>
      </c>
      <c r="F1174" t="b">
        <v>1</v>
      </c>
      <c r="G1174" t="s">
        <v>4538</v>
      </c>
      <c r="H1174" t="s">
        <v>2031</v>
      </c>
      <c r="I1174" s="1">
        <f>DATE(YEAR(tbl_Invoices[[#This Row],[Invoice_Date]]), MONTH(tbl_Invoices[[#This Row],[Invoice_Date]]), DAY(tbl_Invoices[[#This Row],[Invoice_Date]]))</f>
        <v>44365</v>
      </c>
      <c r="J1174">
        <f>YEAR(tbl_Invoices[[#This Row],[Invoice_Date]])</f>
        <v>2021</v>
      </c>
      <c r="K1174" s="1">
        <f>_xlfn.XLOOKUP(tbl_Invoices[[#This Row],[Customer_ID]], tbl_Customers[Customer_ID], tbl_Customers[Cohort_Month])</f>
        <v>44742</v>
      </c>
      <c r="L1174" s="1" t="str">
        <f ca="1">_xlfn.XLOOKUP(tbl_Invoices[[#This Row],[Customer_ID]], tbl_Customers[Customer_ID], tbl_Customers[Age_Group])</f>
        <v>35–44</v>
      </c>
      <c r="M1174" s="1" t="str">
        <f>_xlfn.XLOOKUP(tbl_Invoices[[#This Row],[Customer_ID]], tbl_Customers[Customer_ID], tbl_Customers[Region])</f>
        <v>East</v>
      </c>
      <c r="N1174" s="1" t="str" cm="1">
        <f t="array" ref="N1174">_xlfn.IFS(
   _xlfn.SINGLE(tbl_Invoices[Plan_ID])="P1","Basic",
   _xlfn.SINGLE(tbl_Invoices[Plan_ID])="P2","Standard",
   _xlfn.SINGLE(tbl_Invoices[Plan_ID])="P3","Premium"
)</f>
        <v>Premium</v>
      </c>
      <c r="O1174" s="2">
        <f>IF(tbl_Invoices[[#This Row],[Revenue_Type]]="Churned",0,1)</f>
        <v>1</v>
      </c>
    </row>
    <row r="1175" spans="1:15" x14ac:dyDescent="0.25">
      <c r="A1175" t="s">
        <v>4728</v>
      </c>
      <c r="B1175" t="s">
        <v>400</v>
      </c>
      <c r="C1175" t="s">
        <v>4035</v>
      </c>
      <c r="D1175" s="1">
        <v>44365</v>
      </c>
      <c r="E1175">
        <v>55</v>
      </c>
      <c r="F1175" t="b">
        <v>1</v>
      </c>
      <c r="G1175" t="s">
        <v>4538</v>
      </c>
      <c r="H1175" t="s">
        <v>2031</v>
      </c>
      <c r="I1175" s="1">
        <f>DATE(YEAR(tbl_Invoices[[#This Row],[Invoice_Date]]), MONTH(tbl_Invoices[[#This Row],[Invoice_Date]]), DAY(tbl_Invoices[[#This Row],[Invoice_Date]]))</f>
        <v>44365</v>
      </c>
      <c r="J1175">
        <f>YEAR(tbl_Invoices[[#This Row],[Invoice_Date]])</f>
        <v>2021</v>
      </c>
      <c r="K1175" s="1">
        <f>_xlfn.XLOOKUP(tbl_Invoices[[#This Row],[Customer_ID]], tbl_Customers[Customer_ID], tbl_Customers[Cohort_Month])</f>
        <v>44926</v>
      </c>
      <c r="L1175" s="1" t="str">
        <f ca="1">_xlfn.XLOOKUP(tbl_Invoices[[#This Row],[Customer_ID]], tbl_Customers[Customer_ID], tbl_Customers[Age_Group])</f>
        <v>35–44</v>
      </c>
      <c r="M1175" s="1" t="str">
        <f>_xlfn.XLOOKUP(tbl_Invoices[[#This Row],[Customer_ID]], tbl_Customers[Customer_ID], tbl_Customers[Region])</f>
        <v>East</v>
      </c>
      <c r="N1175" s="1" t="str" cm="1">
        <f t="array" ref="N1175">_xlfn.IFS(
   _xlfn.SINGLE(tbl_Invoices[Plan_ID])="P1","Basic",
   _xlfn.SINGLE(tbl_Invoices[Plan_ID])="P2","Standard",
   _xlfn.SINGLE(tbl_Invoices[Plan_ID])="P3","Premium"
)</f>
        <v>Premium</v>
      </c>
      <c r="O1175" s="2">
        <f>IF(tbl_Invoices[[#This Row],[Revenue_Type]]="Churned",0,1)</f>
        <v>1</v>
      </c>
    </row>
    <row r="1176" spans="1:15" x14ac:dyDescent="0.25">
      <c r="A1176" t="s">
        <v>6714</v>
      </c>
      <c r="B1176" t="s">
        <v>671</v>
      </c>
      <c r="C1176" t="s">
        <v>2764</v>
      </c>
      <c r="D1176" s="1">
        <v>44365</v>
      </c>
      <c r="E1176">
        <v>25</v>
      </c>
      <c r="F1176" t="b">
        <v>1</v>
      </c>
      <c r="G1176" t="s">
        <v>4540</v>
      </c>
      <c r="H1176" t="s">
        <v>2034</v>
      </c>
      <c r="I1176" s="1">
        <f>DATE(YEAR(tbl_Invoices[[#This Row],[Invoice_Date]]), MONTH(tbl_Invoices[[#This Row],[Invoice_Date]]), DAY(tbl_Invoices[[#This Row],[Invoice_Date]]))</f>
        <v>44365</v>
      </c>
      <c r="J1176">
        <f>YEAR(tbl_Invoices[[#This Row],[Invoice_Date]])</f>
        <v>2021</v>
      </c>
      <c r="K1176" s="1">
        <f>_xlfn.XLOOKUP(tbl_Invoices[[#This Row],[Customer_ID]], tbl_Customers[Customer_ID], tbl_Customers[Cohort_Month])</f>
        <v>44895</v>
      </c>
      <c r="L1176" s="1" t="str">
        <f ca="1">_xlfn.XLOOKUP(tbl_Invoices[[#This Row],[Customer_ID]], tbl_Customers[Customer_ID], tbl_Customers[Age_Group])</f>
        <v>45–54</v>
      </c>
      <c r="M1176" s="1" t="str">
        <f>_xlfn.XLOOKUP(tbl_Invoices[[#This Row],[Customer_ID]], tbl_Customers[Customer_ID], tbl_Customers[Region])</f>
        <v>South</v>
      </c>
      <c r="N1176" s="1" t="str" cm="1">
        <f t="array" ref="N1176">_xlfn.IFS(
   _xlfn.SINGLE(tbl_Invoices[Plan_ID])="P1","Basic",
   _xlfn.SINGLE(tbl_Invoices[Plan_ID])="P2","Standard",
   _xlfn.SINGLE(tbl_Invoices[Plan_ID])="P3","Premium"
)</f>
        <v>Standard</v>
      </c>
      <c r="O1176" s="2">
        <f>IF(tbl_Invoices[[#This Row],[Revenue_Type]]="Churned",0,1)</f>
        <v>1</v>
      </c>
    </row>
    <row r="1177" spans="1:15" x14ac:dyDescent="0.25">
      <c r="A1177" t="s">
        <v>6019</v>
      </c>
      <c r="B1177" t="s">
        <v>887</v>
      </c>
      <c r="C1177" t="s">
        <v>2849</v>
      </c>
      <c r="D1177" s="1">
        <v>44365</v>
      </c>
      <c r="E1177">
        <v>55</v>
      </c>
      <c r="F1177" t="b">
        <v>1</v>
      </c>
      <c r="G1177" t="s">
        <v>4549</v>
      </c>
      <c r="H1177" t="s">
        <v>2031</v>
      </c>
      <c r="I1177" s="1">
        <f>DATE(YEAR(tbl_Invoices[[#This Row],[Invoice_Date]]), MONTH(tbl_Invoices[[#This Row],[Invoice_Date]]), DAY(tbl_Invoices[[#This Row],[Invoice_Date]]))</f>
        <v>44365</v>
      </c>
      <c r="J1177">
        <f>YEAR(tbl_Invoices[[#This Row],[Invoice_Date]])</f>
        <v>2021</v>
      </c>
      <c r="K1177" s="1">
        <f>_xlfn.XLOOKUP(tbl_Invoices[[#This Row],[Customer_ID]], tbl_Customers[Customer_ID], tbl_Customers[Cohort_Month])</f>
        <v>44895</v>
      </c>
      <c r="L1177" s="1" t="str">
        <f ca="1">_xlfn.XLOOKUP(tbl_Invoices[[#This Row],[Customer_ID]], tbl_Customers[Customer_ID], tbl_Customers[Age_Group])</f>
        <v>35–44</v>
      </c>
      <c r="M1177" s="1" t="str">
        <f>_xlfn.XLOOKUP(tbl_Invoices[[#This Row],[Customer_ID]], tbl_Customers[Customer_ID], tbl_Customers[Region])</f>
        <v>Midwest</v>
      </c>
      <c r="N1177" s="1" t="str" cm="1">
        <f t="array" ref="N1177">_xlfn.IFS(
   _xlfn.SINGLE(tbl_Invoices[Plan_ID])="P1","Basic",
   _xlfn.SINGLE(tbl_Invoices[Plan_ID])="P2","Standard",
   _xlfn.SINGLE(tbl_Invoices[Plan_ID])="P3","Premium"
)</f>
        <v>Premium</v>
      </c>
      <c r="O1177" s="2">
        <f>IF(tbl_Invoices[[#This Row],[Revenue_Type]]="Churned",0,1)</f>
        <v>1</v>
      </c>
    </row>
    <row r="1178" spans="1:15" x14ac:dyDescent="0.25">
      <c r="A1178" t="s">
        <v>5335</v>
      </c>
      <c r="B1178" t="s">
        <v>1115</v>
      </c>
      <c r="C1178" t="s">
        <v>3581</v>
      </c>
      <c r="D1178" s="1">
        <v>44365</v>
      </c>
      <c r="E1178">
        <v>12</v>
      </c>
      <c r="F1178" t="b">
        <v>1</v>
      </c>
      <c r="G1178" t="s">
        <v>4540</v>
      </c>
      <c r="H1178" t="s">
        <v>2027</v>
      </c>
      <c r="I1178" s="1">
        <f>DATE(YEAR(tbl_Invoices[[#This Row],[Invoice_Date]]), MONTH(tbl_Invoices[[#This Row],[Invoice_Date]]), DAY(tbl_Invoices[[#This Row],[Invoice_Date]]))</f>
        <v>44365</v>
      </c>
      <c r="J1178">
        <f>YEAR(tbl_Invoices[[#This Row],[Invoice_Date]])</f>
        <v>2021</v>
      </c>
      <c r="K1178" s="1">
        <f>_xlfn.XLOOKUP(tbl_Invoices[[#This Row],[Customer_ID]], tbl_Customers[Customer_ID], tbl_Customers[Cohort_Month])</f>
        <v>44408</v>
      </c>
      <c r="L1178" s="1" t="str">
        <f ca="1">_xlfn.XLOOKUP(tbl_Invoices[[#This Row],[Customer_ID]], tbl_Customers[Customer_ID], tbl_Customers[Age_Group])</f>
        <v>25–34</v>
      </c>
      <c r="M1178" s="1" t="str">
        <f>_xlfn.XLOOKUP(tbl_Invoices[[#This Row],[Customer_ID]], tbl_Customers[Customer_ID], tbl_Customers[Region])</f>
        <v>West</v>
      </c>
      <c r="N1178" s="1" t="str" cm="1">
        <f t="array" ref="N1178">_xlfn.IFS(
   _xlfn.SINGLE(tbl_Invoices[Plan_ID])="P1","Basic",
   _xlfn.SINGLE(tbl_Invoices[Plan_ID])="P2","Standard",
   _xlfn.SINGLE(tbl_Invoices[Plan_ID])="P3","Premium"
)</f>
        <v>Basic</v>
      </c>
      <c r="O1178" s="2">
        <f>IF(tbl_Invoices[[#This Row],[Revenue_Type]]="Churned",0,1)</f>
        <v>1</v>
      </c>
    </row>
    <row r="1179" spans="1:15" x14ac:dyDescent="0.25">
      <c r="A1179" t="s">
        <v>7171</v>
      </c>
      <c r="B1179" t="s">
        <v>157</v>
      </c>
      <c r="C1179" t="s">
        <v>2845</v>
      </c>
      <c r="D1179" s="1">
        <v>44366</v>
      </c>
      <c r="E1179">
        <v>25</v>
      </c>
      <c r="F1179" t="b">
        <v>1</v>
      </c>
      <c r="G1179" t="s">
        <v>4545</v>
      </c>
      <c r="H1179" t="s">
        <v>2034</v>
      </c>
      <c r="I1179" s="1">
        <f>DATE(YEAR(tbl_Invoices[[#This Row],[Invoice_Date]]), MONTH(tbl_Invoices[[#This Row],[Invoice_Date]]), DAY(tbl_Invoices[[#This Row],[Invoice_Date]]))</f>
        <v>44366</v>
      </c>
      <c r="J1179">
        <f>YEAR(tbl_Invoices[[#This Row],[Invoice_Date]])</f>
        <v>2021</v>
      </c>
      <c r="K1179" s="1">
        <f>_xlfn.XLOOKUP(tbl_Invoices[[#This Row],[Customer_ID]], tbl_Customers[Customer_ID], tbl_Customers[Cohort_Month])</f>
        <v>44712</v>
      </c>
      <c r="L1179" s="1" t="str">
        <f ca="1">_xlfn.XLOOKUP(tbl_Invoices[[#This Row],[Customer_ID]], tbl_Customers[Customer_ID], tbl_Customers[Age_Group])</f>
        <v>35–44</v>
      </c>
      <c r="M1179" s="1" t="str">
        <f>_xlfn.XLOOKUP(tbl_Invoices[[#This Row],[Customer_ID]], tbl_Customers[Customer_ID], tbl_Customers[Region])</f>
        <v>International</v>
      </c>
      <c r="N1179" s="1" t="str" cm="1">
        <f t="array" ref="N1179">_xlfn.IFS(
   _xlfn.SINGLE(tbl_Invoices[Plan_ID])="P1","Basic",
   _xlfn.SINGLE(tbl_Invoices[Plan_ID])="P2","Standard",
   _xlfn.SINGLE(tbl_Invoices[Plan_ID])="P3","Premium"
)</f>
        <v>Standard</v>
      </c>
      <c r="O1179" s="2">
        <f>IF(tbl_Invoices[[#This Row],[Revenue_Type]]="Churned",0,1)</f>
        <v>0</v>
      </c>
    </row>
    <row r="1180" spans="1:15" x14ac:dyDescent="0.25">
      <c r="A1180" t="s">
        <v>7991</v>
      </c>
      <c r="B1180" t="s">
        <v>460</v>
      </c>
      <c r="C1180" t="s">
        <v>3971</v>
      </c>
      <c r="D1180" s="1">
        <v>44366</v>
      </c>
      <c r="E1180">
        <v>12</v>
      </c>
      <c r="F1180" t="b">
        <v>1</v>
      </c>
      <c r="G1180" t="s">
        <v>4538</v>
      </c>
      <c r="H1180" t="s">
        <v>2027</v>
      </c>
      <c r="I1180" s="1">
        <f>DATE(YEAR(tbl_Invoices[[#This Row],[Invoice_Date]]), MONTH(tbl_Invoices[[#This Row],[Invoice_Date]]), DAY(tbl_Invoices[[#This Row],[Invoice_Date]]))</f>
        <v>44366</v>
      </c>
      <c r="J1180">
        <f>YEAR(tbl_Invoices[[#This Row],[Invoice_Date]])</f>
        <v>2021</v>
      </c>
      <c r="K1180" s="1">
        <f>_xlfn.XLOOKUP(tbl_Invoices[[#This Row],[Customer_ID]], tbl_Customers[Customer_ID], tbl_Customers[Cohort_Month])</f>
        <v>44347</v>
      </c>
      <c r="L1180" s="1" t="str">
        <f ca="1">_xlfn.XLOOKUP(tbl_Invoices[[#This Row],[Customer_ID]], tbl_Customers[Customer_ID], tbl_Customers[Age_Group])</f>
        <v>18–24</v>
      </c>
      <c r="M1180" s="1" t="str">
        <f>_xlfn.XLOOKUP(tbl_Invoices[[#This Row],[Customer_ID]], tbl_Customers[Customer_ID], tbl_Customers[Region])</f>
        <v>East</v>
      </c>
      <c r="N1180" s="1" t="str" cm="1">
        <f t="array" ref="N1180">_xlfn.IFS(
   _xlfn.SINGLE(tbl_Invoices[Plan_ID])="P1","Basic",
   _xlfn.SINGLE(tbl_Invoices[Plan_ID])="P2","Standard",
   _xlfn.SINGLE(tbl_Invoices[Plan_ID])="P3","Premium"
)</f>
        <v>Basic</v>
      </c>
      <c r="O1180" s="2">
        <f>IF(tbl_Invoices[[#This Row],[Revenue_Type]]="Churned",0,1)</f>
        <v>1</v>
      </c>
    </row>
    <row r="1181" spans="1:15" x14ac:dyDescent="0.25">
      <c r="A1181" t="s">
        <v>5629</v>
      </c>
      <c r="B1181" t="s">
        <v>1524</v>
      </c>
      <c r="C1181" t="s">
        <v>4140</v>
      </c>
      <c r="D1181" s="1">
        <v>44366</v>
      </c>
      <c r="E1181">
        <v>25</v>
      </c>
      <c r="F1181" t="b">
        <v>1</v>
      </c>
      <c r="G1181" t="s">
        <v>4538</v>
      </c>
      <c r="H1181" t="s">
        <v>2034</v>
      </c>
      <c r="I1181" s="1">
        <f>DATE(YEAR(tbl_Invoices[[#This Row],[Invoice_Date]]), MONTH(tbl_Invoices[[#This Row],[Invoice_Date]]), DAY(tbl_Invoices[[#This Row],[Invoice_Date]]))</f>
        <v>44366</v>
      </c>
      <c r="J1181">
        <f>YEAR(tbl_Invoices[[#This Row],[Invoice_Date]])</f>
        <v>2021</v>
      </c>
      <c r="K1181" s="1">
        <f>_xlfn.XLOOKUP(tbl_Invoices[[#This Row],[Customer_ID]], tbl_Customers[Customer_ID], tbl_Customers[Cohort_Month])</f>
        <v>44286</v>
      </c>
      <c r="L1181" s="1" t="str">
        <f ca="1">_xlfn.XLOOKUP(tbl_Invoices[[#This Row],[Customer_ID]], tbl_Customers[Customer_ID], tbl_Customers[Age_Group])</f>
        <v>55+</v>
      </c>
      <c r="M1181" s="1" t="str">
        <f>_xlfn.XLOOKUP(tbl_Invoices[[#This Row],[Customer_ID]], tbl_Customers[Customer_ID], tbl_Customers[Region])</f>
        <v>South</v>
      </c>
      <c r="N1181" s="1" t="str" cm="1">
        <f t="array" ref="N1181">_xlfn.IFS(
   _xlfn.SINGLE(tbl_Invoices[Plan_ID])="P1","Basic",
   _xlfn.SINGLE(tbl_Invoices[Plan_ID])="P2","Standard",
   _xlfn.SINGLE(tbl_Invoices[Plan_ID])="P3","Premium"
)</f>
        <v>Standard</v>
      </c>
      <c r="O1181" s="2">
        <f>IF(tbl_Invoices[[#This Row],[Revenue_Type]]="Churned",0,1)</f>
        <v>1</v>
      </c>
    </row>
    <row r="1182" spans="1:15" x14ac:dyDescent="0.25">
      <c r="A1182" t="s">
        <v>9635</v>
      </c>
      <c r="B1182" t="s">
        <v>1624</v>
      </c>
      <c r="C1182" t="s">
        <v>3923</v>
      </c>
      <c r="D1182" s="1">
        <v>44366</v>
      </c>
      <c r="E1182">
        <v>55</v>
      </c>
      <c r="F1182" t="b">
        <v>1</v>
      </c>
      <c r="G1182" t="s">
        <v>4540</v>
      </c>
      <c r="H1182" t="s">
        <v>2031</v>
      </c>
      <c r="I1182" s="1">
        <f>DATE(YEAR(tbl_Invoices[[#This Row],[Invoice_Date]]), MONTH(tbl_Invoices[[#This Row],[Invoice_Date]]), DAY(tbl_Invoices[[#This Row],[Invoice_Date]]))</f>
        <v>44366</v>
      </c>
      <c r="J1182">
        <f>YEAR(tbl_Invoices[[#This Row],[Invoice_Date]])</f>
        <v>2021</v>
      </c>
      <c r="K1182" s="1">
        <f>_xlfn.XLOOKUP(tbl_Invoices[[#This Row],[Customer_ID]], tbl_Customers[Customer_ID], tbl_Customers[Cohort_Month])</f>
        <v>44985</v>
      </c>
      <c r="L1182" s="1" t="str">
        <f ca="1">_xlfn.XLOOKUP(tbl_Invoices[[#This Row],[Customer_ID]], tbl_Customers[Customer_ID], tbl_Customers[Age_Group])</f>
        <v>25–34</v>
      </c>
      <c r="M1182" s="1" t="str">
        <f>_xlfn.XLOOKUP(tbl_Invoices[[#This Row],[Customer_ID]], tbl_Customers[Customer_ID], tbl_Customers[Region])</f>
        <v>West</v>
      </c>
      <c r="N1182" s="1" t="str" cm="1">
        <f t="array" ref="N1182">_xlfn.IFS(
   _xlfn.SINGLE(tbl_Invoices[Plan_ID])="P1","Basic",
   _xlfn.SINGLE(tbl_Invoices[Plan_ID])="P2","Standard",
   _xlfn.SINGLE(tbl_Invoices[Plan_ID])="P3","Premium"
)</f>
        <v>Premium</v>
      </c>
      <c r="O1182" s="2">
        <f>IF(tbl_Invoices[[#This Row],[Revenue_Type]]="Churned",0,1)</f>
        <v>1</v>
      </c>
    </row>
    <row r="1183" spans="1:15" x14ac:dyDescent="0.25">
      <c r="A1183" t="s">
        <v>8407</v>
      </c>
      <c r="B1183" t="s">
        <v>1679</v>
      </c>
      <c r="C1183" t="s">
        <v>3636</v>
      </c>
      <c r="D1183" s="1">
        <v>44366</v>
      </c>
      <c r="E1183">
        <v>55</v>
      </c>
      <c r="F1183" t="b">
        <v>1</v>
      </c>
      <c r="G1183" t="s">
        <v>4547</v>
      </c>
      <c r="H1183" t="s">
        <v>2031</v>
      </c>
      <c r="I1183" s="1">
        <f>DATE(YEAR(tbl_Invoices[[#This Row],[Invoice_Date]]), MONTH(tbl_Invoices[[#This Row],[Invoice_Date]]), DAY(tbl_Invoices[[#This Row],[Invoice_Date]]))</f>
        <v>44366</v>
      </c>
      <c r="J1183">
        <f>YEAR(tbl_Invoices[[#This Row],[Invoice_Date]])</f>
        <v>2021</v>
      </c>
      <c r="K1183" s="1">
        <f>_xlfn.XLOOKUP(tbl_Invoices[[#This Row],[Customer_ID]], tbl_Customers[Customer_ID], tbl_Customers[Cohort_Month])</f>
        <v>44712</v>
      </c>
      <c r="L1183" s="1" t="str">
        <f ca="1">_xlfn.XLOOKUP(tbl_Invoices[[#This Row],[Customer_ID]], tbl_Customers[Customer_ID], tbl_Customers[Age_Group])</f>
        <v>35–44</v>
      </c>
      <c r="M1183" s="1" t="str">
        <f>_xlfn.XLOOKUP(tbl_Invoices[[#This Row],[Customer_ID]], tbl_Customers[Customer_ID], tbl_Customers[Region])</f>
        <v>International</v>
      </c>
      <c r="N1183" s="1" t="str" cm="1">
        <f t="array" ref="N1183">_xlfn.IFS(
   _xlfn.SINGLE(tbl_Invoices[Plan_ID])="P1","Basic",
   _xlfn.SINGLE(tbl_Invoices[Plan_ID])="P2","Standard",
   _xlfn.SINGLE(tbl_Invoices[Plan_ID])="P3","Premium"
)</f>
        <v>Premium</v>
      </c>
      <c r="O1183" s="2">
        <f>IF(tbl_Invoices[[#This Row],[Revenue_Type]]="Churned",0,1)</f>
        <v>1</v>
      </c>
    </row>
    <row r="1184" spans="1:15" x14ac:dyDescent="0.25">
      <c r="A1184" t="s">
        <v>7253</v>
      </c>
      <c r="B1184" t="s">
        <v>356</v>
      </c>
      <c r="C1184" t="s">
        <v>3720</v>
      </c>
      <c r="D1184" s="1">
        <v>44367</v>
      </c>
      <c r="E1184">
        <v>12</v>
      </c>
      <c r="F1184" t="b">
        <v>1</v>
      </c>
      <c r="G1184" t="s">
        <v>4547</v>
      </c>
      <c r="H1184" t="s">
        <v>2027</v>
      </c>
      <c r="I1184" s="1">
        <f>DATE(YEAR(tbl_Invoices[[#This Row],[Invoice_Date]]), MONTH(tbl_Invoices[[#This Row],[Invoice_Date]]), DAY(tbl_Invoices[[#This Row],[Invoice_Date]]))</f>
        <v>44367</v>
      </c>
      <c r="J1184">
        <f>YEAR(tbl_Invoices[[#This Row],[Invoice_Date]])</f>
        <v>2021</v>
      </c>
      <c r="K1184" s="1">
        <f>_xlfn.XLOOKUP(tbl_Invoices[[#This Row],[Customer_ID]], tbl_Customers[Customer_ID], tbl_Customers[Cohort_Month])</f>
        <v>44408</v>
      </c>
      <c r="L1184" s="1" t="str">
        <f ca="1">_xlfn.XLOOKUP(tbl_Invoices[[#This Row],[Customer_ID]], tbl_Customers[Customer_ID], tbl_Customers[Age_Group])</f>
        <v>45–54</v>
      </c>
      <c r="M1184" s="1" t="str">
        <f>_xlfn.XLOOKUP(tbl_Invoices[[#This Row],[Customer_ID]], tbl_Customers[Customer_ID], tbl_Customers[Region])</f>
        <v>Midwest</v>
      </c>
      <c r="N1184" s="1" t="str" cm="1">
        <f t="array" ref="N1184">_xlfn.IFS(
   _xlfn.SINGLE(tbl_Invoices[Plan_ID])="P1","Basic",
   _xlfn.SINGLE(tbl_Invoices[Plan_ID])="P2","Standard",
   _xlfn.SINGLE(tbl_Invoices[Plan_ID])="P3","Premium"
)</f>
        <v>Basic</v>
      </c>
      <c r="O1184" s="2">
        <f>IF(tbl_Invoices[[#This Row],[Revenue_Type]]="Churned",0,1)</f>
        <v>1</v>
      </c>
    </row>
    <row r="1185" spans="1:15" x14ac:dyDescent="0.25">
      <c r="A1185" t="s">
        <v>9289</v>
      </c>
      <c r="B1185" t="s">
        <v>413</v>
      </c>
      <c r="C1185" t="s">
        <v>4224</v>
      </c>
      <c r="D1185" s="1">
        <v>44367</v>
      </c>
      <c r="E1185">
        <v>55</v>
      </c>
      <c r="F1185" t="b">
        <v>1</v>
      </c>
      <c r="G1185" t="s">
        <v>4545</v>
      </c>
      <c r="H1185" t="s">
        <v>2031</v>
      </c>
      <c r="I1185" s="1">
        <f>DATE(YEAR(tbl_Invoices[[#This Row],[Invoice_Date]]), MONTH(tbl_Invoices[[#This Row],[Invoice_Date]]), DAY(tbl_Invoices[[#This Row],[Invoice_Date]]))</f>
        <v>44367</v>
      </c>
      <c r="J1185">
        <f>YEAR(tbl_Invoices[[#This Row],[Invoice_Date]])</f>
        <v>2021</v>
      </c>
      <c r="K1185" s="1">
        <f>_xlfn.XLOOKUP(tbl_Invoices[[#This Row],[Customer_ID]], tbl_Customers[Customer_ID], tbl_Customers[Cohort_Month])</f>
        <v>44957</v>
      </c>
      <c r="L1185" s="1" t="str">
        <f ca="1">_xlfn.XLOOKUP(tbl_Invoices[[#This Row],[Customer_ID]], tbl_Customers[Customer_ID], tbl_Customers[Age_Group])</f>
        <v>35–44</v>
      </c>
      <c r="M1185" s="1" t="str">
        <f>_xlfn.XLOOKUP(tbl_Invoices[[#This Row],[Customer_ID]], tbl_Customers[Customer_ID], tbl_Customers[Region])</f>
        <v>West</v>
      </c>
      <c r="N1185" s="1" t="str" cm="1">
        <f t="array" ref="N1185">_xlfn.IFS(
   _xlfn.SINGLE(tbl_Invoices[Plan_ID])="P1","Basic",
   _xlfn.SINGLE(tbl_Invoices[Plan_ID])="P2","Standard",
   _xlfn.SINGLE(tbl_Invoices[Plan_ID])="P3","Premium"
)</f>
        <v>Premium</v>
      </c>
      <c r="O1185" s="2">
        <f>IF(tbl_Invoices[[#This Row],[Revenue_Type]]="Churned",0,1)</f>
        <v>0</v>
      </c>
    </row>
    <row r="1186" spans="1:15" x14ac:dyDescent="0.25">
      <c r="A1186" t="s">
        <v>8386</v>
      </c>
      <c r="B1186" t="s">
        <v>753</v>
      </c>
      <c r="C1186" t="s">
        <v>4026</v>
      </c>
      <c r="D1186" s="1">
        <v>44367</v>
      </c>
      <c r="E1186">
        <v>25</v>
      </c>
      <c r="F1186" t="b">
        <v>1</v>
      </c>
      <c r="G1186" t="s">
        <v>4538</v>
      </c>
      <c r="H1186" t="s">
        <v>2034</v>
      </c>
      <c r="I1186" s="1">
        <f>DATE(YEAR(tbl_Invoices[[#This Row],[Invoice_Date]]), MONTH(tbl_Invoices[[#This Row],[Invoice_Date]]), DAY(tbl_Invoices[[#This Row],[Invoice_Date]]))</f>
        <v>44367</v>
      </c>
      <c r="J1186">
        <f>YEAR(tbl_Invoices[[#This Row],[Invoice_Date]])</f>
        <v>2021</v>
      </c>
      <c r="K1186" s="1">
        <f>_xlfn.XLOOKUP(tbl_Invoices[[#This Row],[Customer_ID]], tbl_Customers[Customer_ID], tbl_Customers[Cohort_Month])</f>
        <v>44985</v>
      </c>
      <c r="L1186" s="1" t="str">
        <f ca="1">_xlfn.XLOOKUP(tbl_Invoices[[#This Row],[Customer_ID]], tbl_Customers[Customer_ID], tbl_Customers[Age_Group])</f>
        <v>55+</v>
      </c>
      <c r="M1186" s="1" t="str">
        <f>_xlfn.XLOOKUP(tbl_Invoices[[#This Row],[Customer_ID]], tbl_Customers[Customer_ID], tbl_Customers[Region])</f>
        <v>Midwest</v>
      </c>
      <c r="N1186" s="1" t="str" cm="1">
        <f t="array" ref="N1186">_xlfn.IFS(
   _xlfn.SINGLE(tbl_Invoices[Plan_ID])="P1","Basic",
   _xlfn.SINGLE(tbl_Invoices[Plan_ID])="P2","Standard",
   _xlfn.SINGLE(tbl_Invoices[Plan_ID])="P3","Premium"
)</f>
        <v>Standard</v>
      </c>
      <c r="O1186" s="2">
        <f>IF(tbl_Invoices[[#This Row],[Revenue_Type]]="Churned",0,1)</f>
        <v>1</v>
      </c>
    </row>
    <row r="1187" spans="1:15" x14ac:dyDescent="0.25">
      <c r="A1187" t="s">
        <v>10056</v>
      </c>
      <c r="B1187" t="s">
        <v>1347</v>
      </c>
      <c r="C1187" t="s">
        <v>2191</v>
      </c>
      <c r="D1187" s="1">
        <v>44367</v>
      </c>
      <c r="E1187">
        <v>25</v>
      </c>
      <c r="F1187" t="b">
        <v>1</v>
      </c>
      <c r="G1187" t="s">
        <v>4547</v>
      </c>
      <c r="H1187" t="s">
        <v>2034</v>
      </c>
      <c r="I1187" s="1">
        <f>DATE(YEAR(tbl_Invoices[[#This Row],[Invoice_Date]]), MONTH(tbl_Invoices[[#This Row],[Invoice_Date]]), DAY(tbl_Invoices[[#This Row],[Invoice_Date]]))</f>
        <v>44367</v>
      </c>
      <c r="J1187">
        <f>YEAR(tbl_Invoices[[#This Row],[Invoice_Date]])</f>
        <v>2021</v>
      </c>
      <c r="K1187" s="1">
        <f>_xlfn.XLOOKUP(tbl_Invoices[[#This Row],[Customer_ID]], tbl_Customers[Customer_ID], tbl_Customers[Cohort_Month])</f>
        <v>45016</v>
      </c>
      <c r="L1187" s="1" t="str">
        <f ca="1">_xlfn.XLOOKUP(tbl_Invoices[[#This Row],[Customer_ID]], tbl_Customers[Customer_ID], tbl_Customers[Age_Group])</f>
        <v>55+</v>
      </c>
      <c r="M1187" s="1" t="str">
        <f>_xlfn.XLOOKUP(tbl_Invoices[[#This Row],[Customer_ID]], tbl_Customers[Customer_ID], tbl_Customers[Region])</f>
        <v>International</v>
      </c>
      <c r="N1187" s="1" t="str" cm="1">
        <f t="array" ref="N1187">_xlfn.IFS(
   _xlfn.SINGLE(tbl_Invoices[Plan_ID])="P1","Basic",
   _xlfn.SINGLE(tbl_Invoices[Plan_ID])="P2","Standard",
   _xlfn.SINGLE(tbl_Invoices[Plan_ID])="P3","Premium"
)</f>
        <v>Standard</v>
      </c>
      <c r="O1187" s="2">
        <f>IF(tbl_Invoices[[#This Row],[Revenue_Type]]="Churned",0,1)</f>
        <v>1</v>
      </c>
    </row>
    <row r="1188" spans="1:15" x14ac:dyDescent="0.25">
      <c r="A1188" t="s">
        <v>5066</v>
      </c>
      <c r="B1188" t="s">
        <v>1573</v>
      </c>
      <c r="C1188" t="s">
        <v>2802</v>
      </c>
      <c r="D1188" s="1">
        <v>44367</v>
      </c>
      <c r="E1188">
        <v>55</v>
      </c>
      <c r="F1188" t="b">
        <v>1</v>
      </c>
      <c r="G1188" t="s">
        <v>4545</v>
      </c>
      <c r="H1188" t="s">
        <v>2031</v>
      </c>
      <c r="I1188" s="1">
        <f>DATE(YEAR(tbl_Invoices[[#This Row],[Invoice_Date]]), MONTH(tbl_Invoices[[#This Row],[Invoice_Date]]), DAY(tbl_Invoices[[#This Row],[Invoice_Date]]))</f>
        <v>44367</v>
      </c>
      <c r="J1188">
        <f>YEAR(tbl_Invoices[[#This Row],[Invoice_Date]])</f>
        <v>2021</v>
      </c>
      <c r="K1188" s="1">
        <f>_xlfn.XLOOKUP(tbl_Invoices[[#This Row],[Customer_ID]], tbl_Customers[Customer_ID], tbl_Customers[Cohort_Month])</f>
        <v>44681</v>
      </c>
      <c r="L1188" s="1" t="str">
        <f ca="1">_xlfn.XLOOKUP(tbl_Invoices[[#This Row],[Customer_ID]], tbl_Customers[Customer_ID], tbl_Customers[Age_Group])</f>
        <v>25–34</v>
      </c>
      <c r="M1188" s="1" t="str">
        <f>_xlfn.XLOOKUP(tbl_Invoices[[#This Row],[Customer_ID]], tbl_Customers[Customer_ID], tbl_Customers[Region])</f>
        <v>International</v>
      </c>
      <c r="N1188" s="1" t="str" cm="1">
        <f t="array" ref="N1188">_xlfn.IFS(
   _xlfn.SINGLE(tbl_Invoices[Plan_ID])="P1","Basic",
   _xlfn.SINGLE(tbl_Invoices[Plan_ID])="P2","Standard",
   _xlfn.SINGLE(tbl_Invoices[Plan_ID])="P3","Premium"
)</f>
        <v>Premium</v>
      </c>
      <c r="O1188" s="2">
        <f>IF(tbl_Invoices[[#This Row],[Revenue_Type]]="Churned",0,1)</f>
        <v>0</v>
      </c>
    </row>
    <row r="1189" spans="1:15" x14ac:dyDescent="0.25">
      <c r="A1189" t="s">
        <v>6834</v>
      </c>
      <c r="B1189" t="s">
        <v>93</v>
      </c>
      <c r="C1189" t="s">
        <v>2786</v>
      </c>
      <c r="D1189" s="1">
        <v>44368</v>
      </c>
      <c r="E1189">
        <v>55</v>
      </c>
      <c r="F1189" t="b">
        <v>1</v>
      </c>
      <c r="G1189" t="s">
        <v>4538</v>
      </c>
      <c r="H1189" t="s">
        <v>2031</v>
      </c>
      <c r="I1189" s="1">
        <f>DATE(YEAR(tbl_Invoices[[#This Row],[Invoice_Date]]), MONTH(tbl_Invoices[[#This Row],[Invoice_Date]]), DAY(tbl_Invoices[[#This Row],[Invoice_Date]]))</f>
        <v>44368</v>
      </c>
      <c r="J1189">
        <f>YEAR(tbl_Invoices[[#This Row],[Invoice_Date]])</f>
        <v>2021</v>
      </c>
      <c r="K1189" s="1">
        <f>_xlfn.XLOOKUP(tbl_Invoices[[#This Row],[Customer_ID]], tbl_Customers[Customer_ID], tbl_Customers[Cohort_Month])</f>
        <v>44408</v>
      </c>
      <c r="L1189" s="1" t="str">
        <f ca="1">_xlfn.XLOOKUP(tbl_Invoices[[#This Row],[Customer_ID]], tbl_Customers[Customer_ID], tbl_Customers[Age_Group])</f>
        <v>35–44</v>
      </c>
      <c r="M1189" s="1" t="str">
        <f>_xlfn.XLOOKUP(tbl_Invoices[[#This Row],[Customer_ID]], tbl_Customers[Customer_ID], tbl_Customers[Region])</f>
        <v>South</v>
      </c>
      <c r="N1189" s="1" t="str" cm="1">
        <f t="array" ref="N1189">_xlfn.IFS(
   _xlfn.SINGLE(tbl_Invoices[Plan_ID])="P1","Basic",
   _xlfn.SINGLE(tbl_Invoices[Plan_ID])="P2","Standard",
   _xlfn.SINGLE(tbl_Invoices[Plan_ID])="P3","Premium"
)</f>
        <v>Premium</v>
      </c>
      <c r="O1189" s="2">
        <f>IF(tbl_Invoices[[#This Row],[Revenue_Type]]="Churned",0,1)</f>
        <v>1</v>
      </c>
    </row>
    <row r="1190" spans="1:15" x14ac:dyDescent="0.25">
      <c r="A1190" t="s">
        <v>9661</v>
      </c>
      <c r="B1190" t="s">
        <v>127</v>
      </c>
      <c r="C1190" t="s">
        <v>3965</v>
      </c>
      <c r="D1190" s="1">
        <v>44368</v>
      </c>
      <c r="E1190">
        <v>12</v>
      </c>
      <c r="F1190" t="b">
        <v>1</v>
      </c>
      <c r="G1190" t="s">
        <v>4549</v>
      </c>
      <c r="H1190" t="s">
        <v>2027</v>
      </c>
      <c r="I1190" s="1">
        <f>DATE(YEAR(tbl_Invoices[[#This Row],[Invoice_Date]]), MONTH(tbl_Invoices[[#This Row],[Invoice_Date]]), DAY(tbl_Invoices[[#This Row],[Invoice_Date]]))</f>
        <v>44368</v>
      </c>
      <c r="J1190">
        <f>YEAR(tbl_Invoices[[#This Row],[Invoice_Date]])</f>
        <v>2021</v>
      </c>
      <c r="K1190" s="1">
        <f>_xlfn.XLOOKUP(tbl_Invoices[[#This Row],[Customer_ID]], tbl_Customers[Customer_ID], tbl_Customers[Cohort_Month])</f>
        <v>44469</v>
      </c>
      <c r="L1190" s="1" t="str">
        <f ca="1">_xlfn.XLOOKUP(tbl_Invoices[[#This Row],[Customer_ID]], tbl_Customers[Customer_ID], tbl_Customers[Age_Group])</f>
        <v>55+</v>
      </c>
      <c r="M1190" s="1" t="str">
        <f>_xlfn.XLOOKUP(tbl_Invoices[[#This Row],[Customer_ID]], tbl_Customers[Customer_ID], tbl_Customers[Region])</f>
        <v>East</v>
      </c>
      <c r="N1190" s="1" t="str" cm="1">
        <f t="array" ref="N1190">_xlfn.IFS(
   _xlfn.SINGLE(tbl_Invoices[Plan_ID])="P1","Basic",
   _xlfn.SINGLE(tbl_Invoices[Plan_ID])="P2","Standard",
   _xlfn.SINGLE(tbl_Invoices[Plan_ID])="P3","Premium"
)</f>
        <v>Basic</v>
      </c>
      <c r="O1190" s="2">
        <f>IF(tbl_Invoices[[#This Row],[Revenue_Type]]="Churned",0,1)</f>
        <v>1</v>
      </c>
    </row>
    <row r="1191" spans="1:15" x14ac:dyDescent="0.25">
      <c r="A1191" t="s">
        <v>5791</v>
      </c>
      <c r="B1191" t="s">
        <v>358</v>
      </c>
      <c r="C1191" t="s">
        <v>2850</v>
      </c>
      <c r="D1191" s="1">
        <v>44368</v>
      </c>
      <c r="E1191">
        <v>55</v>
      </c>
      <c r="F1191" t="b">
        <v>1</v>
      </c>
      <c r="G1191" t="s">
        <v>4547</v>
      </c>
      <c r="H1191" t="s">
        <v>2031</v>
      </c>
      <c r="I1191" s="1">
        <f>DATE(YEAR(tbl_Invoices[[#This Row],[Invoice_Date]]), MONTH(tbl_Invoices[[#This Row],[Invoice_Date]]), DAY(tbl_Invoices[[#This Row],[Invoice_Date]]))</f>
        <v>44368</v>
      </c>
      <c r="J1191">
        <f>YEAR(tbl_Invoices[[#This Row],[Invoice_Date]])</f>
        <v>2021</v>
      </c>
      <c r="K1191" s="1">
        <f>_xlfn.XLOOKUP(tbl_Invoices[[#This Row],[Customer_ID]], tbl_Customers[Customer_ID], tbl_Customers[Cohort_Month])</f>
        <v>44681</v>
      </c>
      <c r="L1191" s="1" t="str">
        <f ca="1">_xlfn.XLOOKUP(tbl_Invoices[[#This Row],[Customer_ID]], tbl_Customers[Customer_ID], tbl_Customers[Age_Group])</f>
        <v>45–54</v>
      </c>
      <c r="M1191" s="1" t="str">
        <f>_xlfn.XLOOKUP(tbl_Invoices[[#This Row],[Customer_ID]], tbl_Customers[Customer_ID], tbl_Customers[Region])</f>
        <v>International</v>
      </c>
      <c r="N1191" s="1" t="str" cm="1">
        <f t="array" ref="N1191">_xlfn.IFS(
   _xlfn.SINGLE(tbl_Invoices[Plan_ID])="P1","Basic",
   _xlfn.SINGLE(tbl_Invoices[Plan_ID])="P2","Standard",
   _xlfn.SINGLE(tbl_Invoices[Plan_ID])="P3","Premium"
)</f>
        <v>Premium</v>
      </c>
      <c r="O1191" s="2">
        <f>IF(tbl_Invoices[[#This Row],[Revenue_Type]]="Churned",0,1)</f>
        <v>1</v>
      </c>
    </row>
    <row r="1192" spans="1:15" x14ac:dyDescent="0.25">
      <c r="A1192" t="s">
        <v>6341</v>
      </c>
      <c r="B1192" t="s">
        <v>1049</v>
      </c>
      <c r="C1192" t="s">
        <v>2202</v>
      </c>
      <c r="D1192" s="1">
        <v>44368</v>
      </c>
      <c r="E1192">
        <v>25</v>
      </c>
      <c r="F1192" t="b">
        <v>1</v>
      </c>
      <c r="G1192" t="s">
        <v>4547</v>
      </c>
      <c r="H1192" t="s">
        <v>2034</v>
      </c>
      <c r="I1192" s="1">
        <f>DATE(YEAR(tbl_Invoices[[#This Row],[Invoice_Date]]), MONTH(tbl_Invoices[[#This Row],[Invoice_Date]]), DAY(tbl_Invoices[[#This Row],[Invoice_Date]]))</f>
        <v>44368</v>
      </c>
      <c r="J1192">
        <f>YEAR(tbl_Invoices[[#This Row],[Invoice_Date]])</f>
        <v>2021</v>
      </c>
      <c r="K1192" s="1">
        <f>_xlfn.XLOOKUP(tbl_Invoices[[#This Row],[Customer_ID]], tbl_Customers[Customer_ID], tbl_Customers[Cohort_Month])</f>
        <v>44834</v>
      </c>
      <c r="L1192" s="1" t="str">
        <f ca="1">_xlfn.XLOOKUP(tbl_Invoices[[#This Row],[Customer_ID]], tbl_Customers[Customer_ID], tbl_Customers[Age_Group])</f>
        <v>35–44</v>
      </c>
      <c r="M1192" s="1" t="str">
        <f>_xlfn.XLOOKUP(tbl_Invoices[[#This Row],[Customer_ID]], tbl_Customers[Customer_ID], tbl_Customers[Region])</f>
        <v>West</v>
      </c>
      <c r="N1192" s="1" t="str" cm="1">
        <f t="array" ref="N1192">_xlfn.IFS(
   _xlfn.SINGLE(tbl_Invoices[Plan_ID])="P1","Basic",
   _xlfn.SINGLE(tbl_Invoices[Plan_ID])="P2","Standard",
   _xlfn.SINGLE(tbl_Invoices[Plan_ID])="P3","Premium"
)</f>
        <v>Standard</v>
      </c>
      <c r="O1192" s="2">
        <f>IF(tbl_Invoices[[#This Row],[Revenue_Type]]="Churned",0,1)</f>
        <v>1</v>
      </c>
    </row>
    <row r="1193" spans="1:15" x14ac:dyDescent="0.25">
      <c r="A1193" t="s">
        <v>5254</v>
      </c>
      <c r="B1193" t="s">
        <v>1095</v>
      </c>
      <c r="C1193" t="s">
        <v>3926</v>
      </c>
      <c r="D1193" s="1">
        <v>44368</v>
      </c>
      <c r="E1193">
        <v>25</v>
      </c>
      <c r="F1193" t="b">
        <v>1</v>
      </c>
      <c r="G1193" t="s">
        <v>4540</v>
      </c>
      <c r="H1193" t="s">
        <v>2034</v>
      </c>
      <c r="I1193" s="1">
        <f>DATE(YEAR(tbl_Invoices[[#This Row],[Invoice_Date]]), MONTH(tbl_Invoices[[#This Row],[Invoice_Date]]), DAY(tbl_Invoices[[#This Row],[Invoice_Date]]))</f>
        <v>44368</v>
      </c>
      <c r="J1193">
        <f>YEAR(tbl_Invoices[[#This Row],[Invoice_Date]])</f>
        <v>2021</v>
      </c>
      <c r="K1193" s="1">
        <f>_xlfn.XLOOKUP(tbl_Invoices[[#This Row],[Customer_ID]], tbl_Customers[Customer_ID], tbl_Customers[Cohort_Month])</f>
        <v>44895</v>
      </c>
      <c r="L1193" s="1" t="str">
        <f ca="1">_xlfn.XLOOKUP(tbl_Invoices[[#This Row],[Customer_ID]], tbl_Customers[Customer_ID], tbl_Customers[Age_Group])</f>
        <v>55+</v>
      </c>
      <c r="M1193" s="1" t="str">
        <f>_xlfn.XLOOKUP(tbl_Invoices[[#This Row],[Customer_ID]], tbl_Customers[Customer_ID], tbl_Customers[Region])</f>
        <v>International</v>
      </c>
      <c r="N1193" s="1" t="str" cm="1">
        <f t="array" ref="N1193">_xlfn.IFS(
   _xlfn.SINGLE(tbl_Invoices[Plan_ID])="P1","Basic",
   _xlfn.SINGLE(tbl_Invoices[Plan_ID])="P2","Standard",
   _xlfn.SINGLE(tbl_Invoices[Plan_ID])="P3","Premium"
)</f>
        <v>Standard</v>
      </c>
      <c r="O1193" s="2">
        <f>IF(tbl_Invoices[[#This Row],[Revenue_Type]]="Churned",0,1)</f>
        <v>1</v>
      </c>
    </row>
    <row r="1194" spans="1:15" x14ac:dyDescent="0.25">
      <c r="A1194" t="s">
        <v>7040</v>
      </c>
      <c r="B1194" t="s">
        <v>1212</v>
      </c>
      <c r="C1194" t="s">
        <v>2999</v>
      </c>
      <c r="D1194" s="1">
        <v>44368</v>
      </c>
      <c r="E1194">
        <v>12</v>
      </c>
      <c r="F1194" t="b">
        <v>1</v>
      </c>
      <c r="G1194" t="s">
        <v>4549</v>
      </c>
      <c r="H1194" t="s">
        <v>2027</v>
      </c>
      <c r="I1194" s="1">
        <f>DATE(YEAR(tbl_Invoices[[#This Row],[Invoice_Date]]), MONTH(tbl_Invoices[[#This Row],[Invoice_Date]]), DAY(tbl_Invoices[[#This Row],[Invoice_Date]]))</f>
        <v>44368</v>
      </c>
      <c r="J1194">
        <f>YEAR(tbl_Invoices[[#This Row],[Invoice_Date]])</f>
        <v>2021</v>
      </c>
      <c r="K1194" s="1">
        <f>_xlfn.XLOOKUP(tbl_Invoices[[#This Row],[Customer_ID]], tbl_Customers[Customer_ID], tbl_Customers[Cohort_Month])</f>
        <v>44316</v>
      </c>
      <c r="L1194" s="1" t="str">
        <f ca="1">_xlfn.XLOOKUP(tbl_Invoices[[#This Row],[Customer_ID]], tbl_Customers[Customer_ID], tbl_Customers[Age_Group])</f>
        <v>25–34</v>
      </c>
      <c r="M1194" s="1" t="str">
        <f>_xlfn.XLOOKUP(tbl_Invoices[[#This Row],[Customer_ID]], tbl_Customers[Customer_ID], tbl_Customers[Region])</f>
        <v>West</v>
      </c>
      <c r="N1194" s="1" t="str" cm="1">
        <f t="array" ref="N1194">_xlfn.IFS(
   _xlfn.SINGLE(tbl_Invoices[Plan_ID])="P1","Basic",
   _xlfn.SINGLE(tbl_Invoices[Plan_ID])="P2","Standard",
   _xlfn.SINGLE(tbl_Invoices[Plan_ID])="P3","Premium"
)</f>
        <v>Basic</v>
      </c>
      <c r="O1194" s="2">
        <f>IF(tbl_Invoices[[#This Row],[Revenue_Type]]="Churned",0,1)</f>
        <v>1</v>
      </c>
    </row>
    <row r="1195" spans="1:15" x14ac:dyDescent="0.25">
      <c r="A1195" t="s">
        <v>6832</v>
      </c>
      <c r="B1195" t="s">
        <v>1516</v>
      </c>
      <c r="C1195" t="s">
        <v>4503</v>
      </c>
      <c r="D1195" s="1">
        <v>44368</v>
      </c>
      <c r="E1195">
        <v>55</v>
      </c>
      <c r="F1195" t="b">
        <v>1</v>
      </c>
      <c r="G1195" t="s">
        <v>4538</v>
      </c>
      <c r="H1195" t="s">
        <v>2031</v>
      </c>
      <c r="I1195" s="1">
        <f>DATE(YEAR(tbl_Invoices[[#This Row],[Invoice_Date]]), MONTH(tbl_Invoices[[#This Row],[Invoice_Date]]), DAY(tbl_Invoices[[#This Row],[Invoice_Date]]))</f>
        <v>44368</v>
      </c>
      <c r="J1195">
        <f>YEAR(tbl_Invoices[[#This Row],[Invoice_Date]])</f>
        <v>2021</v>
      </c>
      <c r="K1195" s="1">
        <f>_xlfn.XLOOKUP(tbl_Invoices[[#This Row],[Customer_ID]], tbl_Customers[Customer_ID], tbl_Customers[Cohort_Month])</f>
        <v>44865</v>
      </c>
      <c r="L1195" s="1" t="str">
        <f ca="1">_xlfn.XLOOKUP(tbl_Invoices[[#This Row],[Customer_ID]], tbl_Customers[Customer_ID], tbl_Customers[Age_Group])</f>
        <v>45–54</v>
      </c>
      <c r="M1195" s="1" t="str">
        <f>_xlfn.XLOOKUP(tbl_Invoices[[#This Row],[Customer_ID]], tbl_Customers[Customer_ID], tbl_Customers[Region])</f>
        <v>South</v>
      </c>
      <c r="N1195" s="1" t="str" cm="1">
        <f t="array" ref="N1195">_xlfn.IFS(
   _xlfn.SINGLE(tbl_Invoices[Plan_ID])="P1","Basic",
   _xlfn.SINGLE(tbl_Invoices[Plan_ID])="P2","Standard",
   _xlfn.SINGLE(tbl_Invoices[Plan_ID])="P3","Premium"
)</f>
        <v>Premium</v>
      </c>
      <c r="O1195" s="2">
        <f>IF(tbl_Invoices[[#This Row],[Revenue_Type]]="Churned",0,1)</f>
        <v>1</v>
      </c>
    </row>
    <row r="1196" spans="1:15" x14ac:dyDescent="0.25">
      <c r="A1196" t="s">
        <v>10095</v>
      </c>
      <c r="B1196" t="s">
        <v>1885</v>
      </c>
      <c r="C1196" t="s">
        <v>2775</v>
      </c>
      <c r="D1196" s="1">
        <v>44368</v>
      </c>
      <c r="E1196">
        <v>12</v>
      </c>
      <c r="F1196" t="b">
        <v>1</v>
      </c>
      <c r="G1196" t="s">
        <v>4549</v>
      </c>
      <c r="H1196" t="s">
        <v>2027</v>
      </c>
      <c r="I1196" s="1">
        <f>DATE(YEAR(tbl_Invoices[[#This Row],[Invoice_Date]]), MONTH(tbl_Invoices[[#This Row],[Invoice_Date]]), DAY(tbl_Invoices[[#This Row],[Invoice_Date]]))</f>
        <v>44368</v>
      </c>
      <c r="J1196">
        <f>YEAR(tbl_Invoices[[#This Row],[Invoice_Date]])</f>
        <v>2021</v>
      </c>
      <c r="K1196" s="1">
        <f>_xlfn.XLOOKUP(tbl_Invoices[[#This Row],[Customer_ID]], tbl_Customers[Customer_ID], tbl_Customers[Cohort_Month])</f>
        <v>44286</v>
      </c>
      <c r="L1196" s="1" t="str">
        <f ca="1">_xlfn.XLOOKUP(tbl_Invoices[[#This Row],[Customer_ID]], tbl_Customers[Customer_ID], tbl_Customers[Age_Group])</f>
        <v>45–54</v>
      </c>
      <c r="M1196" s="1" t="str">
        <f>_xlfn.XLOOKUP(tbl_Invoices[[#This Row],[Customer_ID]], tbl_Customers[Customer_ID], tbl_Customers[Region])</f>
        <v>East</v>
      </c>
      <c r="N1196" s="1" t="str" cm="1">
        <f t="array" ref="N1196">_xlfn.IFS(
   _xlfn.SINGLE(tbl_Invoices[Plan_ID])="P1","Basic",
   _xlfn.SINGLE(tbl_Invoices[Plan_ID])="P2","Standard",
   _xlfn.SINGLE(tbl_Invoices[Plan_ID])="P3","Premium"
)</f>
        <v>Basic</v>
      </c>
      <c r="O1196" s="2">
        <f>IF(tbl_Invoices[[#This Row],[Revenue_Type]]="Churned",0,1)</f>
        <v>1</v>
      </c>
    </row>
    <row r="1197" spans="1:15" x14ac:dyDescent="0.25">
      <c r="A1197" t="s">
        <v>7206</v>
      </c>
      <c r="B1197" t="s">
        <v>665</v>
      </c>
      <c r="C1197" t="s">
        <v>2126</v>
      </c>
      <c r="D1197" s="1">
        <v>44369</v>
      </c>
      <c r="E1197">
        <v>55</v>
      </c>
      <c r="F1197" t="b">
        <v>1</v>
      </c>
      <c r="G1197" t="s">
        <v>4538</v>
      </c>
      <c r="H1197" t="s">
        <v>2031</v>
      </c>
      <c r="I1197" s="1">
        <f>DATE(YEAR(tbl_Invoices[[#This Row],[Invoice_Date]]), MONTH(tbl_Invoices[[#This Row],[Invoice_Date]]), DAY(tbl_Invoices[[#This Row],[Invoice_Date]]))</f>
        <v>44369</v>
      </c>
      <c r="J1197">
        <f>YEAR(tbl_Invoices[[#This Row],[Invoice_Date]])</f>
        <v>2021</v>
      </c>
      <c r="K1197" s="1">
        <f>_xlfn.XLOOKUP(tbl_Invoices[[#This Row],[Customer_ID]], tbl_Customers[Customer_ID], tbl_Customers[Cohort_Month])</f>
        <v>45046</v>
      </c>
      <c r="L1197" s="1" t="str">
        <f ca="1">_xlfn.XLOOKUP(tbl_Invoices[[#This Row],[Customer_ID]], tbl_Customers[Customer_ID], tbl_Customers[Age_Group])</f>
        <v>18–24</v>
      </c>
      <c r="M1197" s="1" t="str">
        <f>_xlfn.XLOOKUP(tbl_Invoices[[#This Row],[Customer_ID]], tbl_Customers[Customer_ID], tbl_Customers[Region])</f>
        <v>East</v>
      </c>
      <c r="N1197" s="1" t="str" cm="1">
        <f t="array" ref="N1197">_xlfn.IFS(
   _xlfn.SINGLE(tbl_Invoices[Plan_ID])="P1","Basic",
   _xlfn.SINGLE(tbl_Invoices[Plan_ID])="P2","Standard",
   _xlfn.SINGLE(tbl_Invoices[Plan_ID])="P3","Premium"
)</f>
        <v>Premium</v>
      </c>
      <c r="O1197" s="2">
        <f>IF(tbl_Invoices[[#This Row],[Revenue_Type]]="Churned",0,1)</f>
        <v>1</v>
      </c>
    </row>
    <row r="1198" spans="1:15" x14ac:dyDescent="0.25">
      <c r="A1198" t="s">
        <v>7397</v>
      </c>
      <c r="B1198" t="s">
        <v>734</v>
      </c>
      <c r="C1198" t="s">
        <v>3282</v>
      </c>
      <c r="D1198" s="1">
        <v>44369</v>
      </c>
      <c r="E1198">
        <v>12</v>
      </c>
      <c r="F1198" t="b">
        <v>1</v>
      </c>
      <c r="G1198" t="s">
        <v>4549</v>
      </c>
      <c r="H1198" t="s">
        <v>2027</v>
      </c>
      <c r="I1198" s="1">
        <f>DATE(YEAR(tbl_Invoices[[#This Row],[Invoice_Date]]), MONTH(tbl_Invoices[[#This Row],[Invoice_Date]]), DAY(tbl_Invoices[[#This Row],[Invoice_Date]]))</f>
        <v>44369</v>
      </c>
      <c r="J1198">
        <f>YEAR(tbl_Invoices[[#This Row],[Invoice_Date]])</f>
        <v>2021</v>
      </c>
      <c r="K1198" s="1">
        <f>_xlfn.XLOOKUP(tbl_Invoices[[#This Row],[Customer_ID]], tbl_Customers[Customer_ID], tbl_Customers[Cohort_Month])</f>
        <v>44865</v>
      </c>
      <c r="L1198" s="1" t="str">
        <f ca="1">_xlfn.XLOOKUP(tbl_Invoices[[#This Row],[Customer_ID]], tbl_Customers[Customer_ID], tbl_Customers[Age_Group])</f>
        <v>45–54</v>
      </c>
      <c r="M1198" s="1" t="str">
        <f>_xlfn.XLOOKUP(tbl_Invoices[[#This Row],[Customer_ID]], tbl_Customers[Customer_ID], tbl_Customers[Region])</f>
        <v>South</v>
      </c>
      <c r="N1198" s="1" t="str" cm="1">
        <f t="array" ref="N1198">_xlfn.IFS(
   _xlfn.SINGLE(tbl_Invoices[Plan_ID])="P1","Basic",
   _xlfn.SINGLE(tbl_Invoices[Plan_ID])="P2","Standard",
   _xlfn.SINGLE(tbl_Invoices[Plan_ID])="P3","Premium"
)</f>
        <v>Basic</v>
      </c>
      <c r="O1198" s="2">
        <f>IF(tbl_Invoices[[#This Row],[Revenue_Type]]="Churned",0,1)</f>
        <v>1</v>
      </c>
    </row>
    <row r="1199" spans="1:15" x14ac:dyDescent="0.25">
      <c r="A1199" t="s">
        <v>4776</v>
      </c>
      <c r="B1199" t="s">
        <v>880</v>
      </c>
      <c r="C1199" t="s">
        <v>3380</v>
      </c>
      <c r="D1199" s="1">
        <v>44369</v>
      </c>
      <c r="E1199">
        <v>25</v>
      </c>
      <c r="F1199" t="b">
        <v>1</v>
      </c>
      <c r="G1199" t="s">
        <v>4547</v>
      </c>
      <c r="H1199" t="s">
        <v>2034</v>
      </c>
      <c r="I1199" s="1">
        <f>DATE(YEAR(tbl_Invoices[[#This Row],[Invoice_Date]]), MONTH(tbl_Invoices[[#This Row],[Invoice_Date]]), DAY(tbl_Invoices[[#This Row],[Invoice_Date]]))</f>
        <v>44369</v>
      </c>
      <c r="J1199">
        <f>YEAR(tbl_Invoices[[#This Row],[Invoice_Date]])</f>
        <v>2021</v>
      </c>
      <c r="K1199" s="1">
        <f>_xlfn.XLOOKUP(tbl_Invoices[[#This Row],[Customer_ID]], tbl_Customers[Customer_ID], tbl_Customers[Cohort_Month])</f>
        <v>44500</v>
      </c>
      <c r="L1199" s="1" t="str">
        <f ca="1">_xlfn.XLOOKUP(tbl_Invoices[[#This Row],[Customer_ID]], tbl_Customers[Customer_ID], tbl_Customers[Age_Group])</f>
        <v>55+</v>
      </c>
      <c r="M1199" s="1" t="str">
        <f>_xlfn.XLOOKUP(tbl_Invoices[[#This Row],[Customer_ID]], tbl_Customers[Customer_ID], tbl_Customers[Region])</f>
        <v>International</v>
      </c>
      <c r="N1199" s="1" t="str" cm="1">
        <f t="array" ref="N1199">_xlfn.IFS(
   _xlfn.SINGLE(tbl_Invoices[Plan_ID])="P1","Basic",
   _xlfn.SINGLE(tbl_Invoices[Plan_ID])="P2","Standard",
   _xlfn.SINGLE(tbl_Invoices[Plan_ID])="P3","Premium"
)</f>
        <v>Standard</v>
      </c>
      <c r="O1199" s="2">
        <f>IF(tbl_Invoices[[#This Row],[Revenue_Type]]="Churned",0,1)</f>
        <v>1</v>
      </c>
    </row>
    <row r="1200" spans="1:15" x14ac:dyDescent="0.25">
      <c r="A1200" t="s">
        <v>8038</v>
      </c>
      <c r="B1200" t="s">
        <v>899</v>
      </c>
      <c r="C1200" t="s">
        <v>3598</v>
      </c>
      <c r="D1200" s="1">
        <v>44369</v>
      </c>
      <c r="E1200">
        <v>12</v>
      </c>
      <c r="F1200" t="b">
        <v>1</v>
      </c>
      <c r="G1200" t="s">
        <v>4545</v>
      </c>
      <c r="H1200" t="s">
        <v>2027</v>
      </c>
      <c r="I1200" s="1">
        <f>DATE(YEAR(tbl_Invoices[[#This Row],[Invoice_Date]]), MONTH(tbl_Invoices[[#This Row],[Invoice_Date]]), DAY(tbl_Invoices[[#This Row],[Invoice_Date]]))</f>
        <v>44369</v>
      </c>
      <c r="J1200">
        <f>YEAR(tbl_Invoices[[#This Row],[Invoice_Date]])</f>
        <v>2021</v>
      </c>
      <c r="K1200" s="1">
        <f>_xlfn.XLOOKUP(tbl_Invoices[[#This Row],[Customer_ID]], tbl_Customers[Customer_ID], tbl_Customers[Cohort_Month])</f>
        <v>44804</v>
      </c>
      <c r="L1200" s="1" t="str">
        <f ca="1">_xlfn.XLOOKUP(tbl_Invoices[[#This Row],[Customer_ID]], tbl_Customers[Customer_ID], tbl_Customers[Age_Group])</f>
        <v>25–34</v>
      </c>
      <c r="M1200" s="1" t="str">
        <f>_xlfn.XLOOKUP(tbl_Invoices[[#This Row],[Customer_ID]], tbl_Customers[Customer_ID], tbl_Customers[Region])</f>
        <v>International</v>
      </c>
      <c r="N1200" s="1" t="str" cm="1">
        <f t="array" ref="N1200">_xlfn.IFS(
   _xlfn.SINGLE(tbl_Invoices[Plan_ID])="P1","Basic",
   _xlfn.SINGLE(tbl_Invoices[Plan_ID])="P2","Standard",
   _xlfn.SINGLE(tbl_Invoices[Plan_ID])="P3","Premium"
)</f>
        <v>Basic</v>
      </c>
      <c r="O1200" s="2">
        <f>IF(tbl_Invoices[[#This Row],[Revenue_Type]]="Churned",0,1)</f>
        <v>0</v>
      </c>
    </row>
    <row r="1201" spans="1:15" x14ac:dyDescent="0.25">
      <c r="A1201" t="s">
        <v>5696</v>
      </c>
      <c r="B1201" t="s">
        <v>920</v>
      </c>
      <c r="C1201" t="s">
        <v>4298</v>
      </c>
      <c r="D1201" s="1">
        <v>44369</v>
      </c>
      <c r="E1201">
        <v>55</v>
      </c>
      <c r="F1201" t="b">
        <v>1</v>
      </c>
      <c r="G1201" t="s">
        <v>4545</v>
      </c>
      <c r="H1201" t="s">
        <v>2031</v>
      </c>
      <c r="I1201" s="1">
        <f>DATE(YEAR(tbl_Invoices[[#This Row],[Invoice_Date]]), MONTH(tbl_Invoices[[#This Row],[Invoice_Date]]), DAY(tbl_Invoices[[#This Row],[Invoice_Date]]))</f>
        <v>44369</v>
      </c>
      <c r="J1201">
        <f>YEAR(tbl_Invoices[[#This Row],[Invoice_Date]])</f>
        <v>2021</v>
      </c>
      <c r="K1201" s="1">
        <f>_xlfn.XLOOKUP(tbl_Invoices[[#This Row],[Customer_ID]], tbl_Customers[Customer_ID], tbl_Customers[Cohort_Month])</f>
        <v>44592</v>
      </c>
      <c r="L1201" s="1" t="str">
        <f ca="1">_xlfn.XLOOKUP(tbl_Invoices[[#This Row],[Customer_ID]], tbl_Customers[Customer_ID], tbl_Customers[Age_Group])</f>
        <v>55+</v>
      </c>
      <c r="M1201" s="1" t="str">
        <f>_xlfn.XLOOKUP(tbl_Invoices[[#This Row],[Customer_ID]], tbl_Customers[Customer_ID], tbl_Customers[Region])</f>
        <v>South</v>
      </c>
      <c r="N1201" s="1" t="str" cm="1">
        <f t="array" ref="N1201">_xlfn.IFS(
   _xlfn.SINGLE(tbl_Invoices[Plan_ID])="P1","Basic",
   _xlfn.SINGLE(tbl_Invoices[Plan_ID])="P2","Standard",
   _xlfn.SINGLE(tbl_Invoices[Plan_ID])="P3","Premium"
)</f>
        <v>Premium</v>
      </c>
      <c r="O1201" s="2">
        <f>IF(tbl_Invoices[[#This Row],[Revenue_Type]]="Churned",0,1)</f>
        <v>0</v>
      </c>
    </row>
    <row r="1202" spans="1:15" x14ac:dyDescent="0.25">
      <c r="A1202" t="s">
        <v>7636</v>
      </c>
      <c r="B1202" t="s">
        <v>1409</v>
      </c>
      <c r="C1202" t="s">
        <v>2301</v>
      </c>
      <c r="D1202" s="1">
        <v>44369</v>
      </c>
      <c r="E1202">
        <v>12</v>
      </c>
      <c r="F1202" t="b">
        <v>1</v>
      </c>
      <c r="G1202" t="s">
        <v>4545</v>
      </c>
      <c r="H1202" t="s">
        <v>2027</v>
      </c>
      <c r="I1202" s="1">
        <f>DATE(YEAR(tbl_Invoices[[#This Row],[Invoice_Date]]), MONTH(tbl_Invoices[[#This Row],[Invoice_Date]]), DAY(tbl_Invoices[[#This Row],[Invoice_Date]]))</f>
        <v>44369</v>
      </c>
      <c r="J1202">
        <f>YEAR(tbl_Invoices[[#This Row],[Invoice_Date]])</f>
        <v>2021</v>
      </c>
      <c r="K1202" s="1">
        <f>_xlfn.XLOOKUP(tbl_Invoices[[#This Row],[Customer_ID]], tbl_Customers[Customer_ID], tbl_Customers[Cohort_Month])</f>
        <v>44469</v>
      </c>
      <c r="L1202" s="1" t="str">
        <f ca="1">_xlfn.XLOOKUP(tbl_Invoices[[#This Row],[Customer_ID]], tbl_Customers[Customer_ID], tbl_Customers[Age_Group])</f>
        <v>18–24</v>
      </c>
      <c r="M1202" s="1" t="str">
        <f>_xlfn.XLOOKUP(tbl_Invoices[[#This Row],[Customer_ID]], tbl_Customers[Customer_ID], tbl_Customers[Region])</f>
        <v>West</v>
      </c>
      <c r="N1202" s="1" t="str" cm="1">
        <f t="array" ref="N1202">_xlfn.IFS(
   _xlfn.SINGLE(tbl_Invoices[Plan_ID])="P1","Basic",
   _xlfn.SINGLE(tbl_Invoices[Plan_ID])="P2","Standard",
   _xlfn.SINGLE(tbl_Invoices[Plan_ID])="P3","Premium"
)</f>
        <v>Basic</v>
      </c>
      <c r="O1202" s="2">
        <f>IF(tbl_Invoices[[#This Row],[Revenue_Type]]="Churned",0,1)</f>
        <v>0</v>
      </c>
    </row>
    <row r="1203" spans="1:15" x14ac:dyDescent="0.25">
      <c r="A1203" t="s">
        <v>6770</v>
      </c>
      <c r="B1203" t="s">
        <v>1426</v>
      </c>
      <c r="C1203" t="s">
        <v>2923</v>
      </c>
      <c r="D1203" s="1">
        <v>44369</v>
      </c>
      <c r="E1203">
        <v>55</v>
      </c>
      <c r="F1203" t="b">
        <v>1</v>
      </c>
      <c r="G1203" t="s">
        <v>4547</v>
      </c>
      <c r="H1203" t="s">
        <v>2031</v>
      </c>
      <c r="I1203" s="1">
        <f>DATE(YEAR(tbl_Invoices[[#This Row],[Invoice_Date]]), MONTH(tbl_Invoices[[#This Row],[Invoice_Date]]), DAY(tbl_Invoices[[#This Row],[Invoice_Date]]))</f>
        <v>44369</v>
      </c>
      <c r="J1203">
        <f>YEAR(tbl_Invoices[[#This Row],[Invoice_Date]])</f>
        <v>2021</v>
      </c>
      <c r="K1203" s="1">
        <f>_xlfn.XLOOKUP(tbl_Invoices[[#This Row],[Customer_ID]], tbl_Customers[Customer_ID], tbl_Customers[Cohort_Month])</f>
        <v>44651</v>
      </c>
      <c r="L1203" s="1" t="str">
        <f ca="1">_xlfn.XLOOKUP(tbl_Invoices[[#This Row],[Customer_ID]], tbl_Customers[Customer_ID], tbl_Customers[Age_Group])</f>
        <v>45–54</v>
      </c>
      <c r="M1203" s="1" t="str">
        <f>_xlfn.XLOOKUP(tbl_Invoices[[#This Row],[Customer_ID]], tbl_Customers[Customer_ID], tbl_Customers[Region])</f>
        <v>International</v>
      </c>
      <c r="N1203" s="1" t="str" cm="1">
        <f t="array" ref="N1203">_xlfn.IFS(
   _xlfn.SINGLE(tbl_Invoices[Plan_ID])="P1","Basic",
   _xlfn.SINGLE(tbl_Invoices[Plan_ID])="P2","Standard",
   _xlfn.SINGLE(tbl_Invoices[Plan_ID])="P3","Premium"
)</f>
        <v>Premium</v>
      </c>
      <c r="O1203" s="2">
        <f>IF(tbl_Invoices[[#This Row],[Revenue_Type]]="Churned",0,1)</f>
        <v>1</v>
      </c>
    </row>
    <row r="1204" spans="1:15" x14ac:dyDescent="0.25">
      <c r="A1204" t="s">
        <v>4581</v>
      </c>
      <c r="B1204" t="s">
        <v>1889</v>
      </c>
      <c r="C1204" t="s">
        <v>3271</v>
      </c>
      <c r="D1204" s="1">
        <v>44369</v>
      </c>
      <c r="E1204">
        <v>25</v>
      </c>
      <c r="F1204" t="b">
        <v>1</v>
      </c>
      <c r="G1204" t="s">
        <v>4545</v>
      </c>
      <c r="H1204" t="s">
        <v>2034</v>
      </c>
      <c r="I1204" s="1">
        <f>DATE(YEAR(tbl_Invoices[[#This Row],[Invoice_Date]]), MONTH(tbl_Invoices[[#This Row],[Invoice_Date]]), DAY(tbl_Invoices[[#This Row],[Invoice_Date]]))</f>
        <v>44369</v>
      </c>
      <c r="J1204">
        <f>YEAR(tbl_Invoices[[#This Row],[Invoice_Date]])</f>
        <v>2021</v>
      </c>
      <c r="K1204" s="1">
        <f>_xlfn.XLOOKUP(tbl_Invoices[[#This Row],[Customer_ID]], tbl_Customers[Customer_ID], tbl_Customers[Cohort_Month])</f>
        <v>44377</v>
      </c>
      <c r="L1204" s="1" t="str">
        <f ca="1">_xlfn.XLOOKUP(tbl_Invoices[[#This Row],[Customer_ID]], tbl_Customers[Customer_ID], tbl_Customers[Age_Group])</f>
        <v>45–54</v>
      </c>
      <c r="M1204" s="1" t="str">
        <f>_xlfn.XLOOKUP(tbl_Invoices[[#This Row],[Customer_ID]], tbl_Customers[Customer_ID], tbl_Customers[Region])</f>
        <v>Midwest</v>
      </c>
      <c r="N1204" s="1" t="str" cm="1">
        <f t="array" ref="N1204">_xlfn.IFS(
   _xlfn.SINGLE(tbl_Invoices[Plan_ID])="P1","Basic",
   _xlfn.SINGLE(tbl_Invoices[Plan_ID])="P2","Standard",
   _xlfn.SINGLE(tbl_Invoices[Plan_ID])="P3","Premium"
)</f>
        <v>Standard</v>
      </c>
      <c r="O1204" s="2">
        <f>IF(tbl_Invoices[[#This Row],[Revenue_Type]]="Churned",0,1)</f>
        <v>0</v>
      </c>
    </row>
    <row r="1205" spans="1:15" x14ac:dyDescent="0.25">
      <c r="A1205" t="s">
        <v>5776</v>
      </c>
      <c r="B1205" t="s">
        <v>1962</v>
      </c>
      <c r="C1205" t="s">
        <v>3969</v>
      </c>
      <c r="D1205" s="1">
        <v>44369</v>
      </c>
      <c r="E1205">
        <v>55</v>
      </c>
      <c r="F1205" t="b">
        <v>1</v>
      </c>
      <c r="G1205" t="s">
        <v>4549</v>
      </c>
      <c r="H1205" t="s">
        <v>2031</v>
      </c>
      <c r="I1205" s="1">
        <f>DATE(YEAR(tbl_Invoices[[#This Row],[Invoice_Date]]), MONTH(tbl_Invoices[[#This Row],[Invoice_Date]]), DAY(tbl_Invoices[[#This Row],[Invoice_Date]]))</f>
        <v>44369</v>
      </c>
      <c r="J1205">
        <f>YEAR(tbl_Invoices[[#This Row],[Invoice_Date]])</f>
        <v>2021</v>
      </c>
      <c r="K1205" s="1">
        <f>_xlfn.XLOOKUP(tbl_Invoices[[#This Row],[Customer_ID]], tbl_Customers[Customer_ID], tbl_Customers[Cohort_Month])</f>
        <v>45107</v>
      </c>
      <c r="L1205" s="1" t="str">
        <f ca="1">_xlfn.XLOOKUP(tbl_Invoices[[#This Row],[Customer_ID]], tbl_Customers[Customer_ID], tbl_Customers[Age_Group])</f>
        <v>45–54</v>
      </c>
      <c r="M1205" s="1" t="str">
        <f>_xlfn.XLOOKUP(tbl_Invoices[[#This Row],[Customer_ID]], tbl_Customers[Customer_ID], tbl_Customers[Region])</f>
        <v>West</v>
      </c>
      <c r="N1205" s="1" t="str" cm="1">
        <f t="array" ref="N1205">_xlfn.IFS(
   _xlfn.SINGLE(tbl_Invoices[Plan_ID])="P1","Basic",
   _xlfn.SINGLE(tbl_Invoices[Plan_ID])="P2","Standard",
   _xlfn.SINGLE(tbl_Invoices[Plan_ID])="P3","Premium"
)</f>
        <v>Premium</v>
      </c>
      <c r="O1205" s="2">
        <f>IF(tbl_Invoices[[#This Row],[Revenue_Type]]="Churned",0,1)</f>
        <v>1</v>
      </c>
    </row>
    <row r="1206" spans="1:15" x14ac:dyDescent="0.25">
      <c r="A1206" t="s">
        <v>8656</v>
      </c>
      <c r="B1206" t="s">
        <v>136</v>
      </c>
      <c r="C1206" t="s">
        <v>2431</v>
      </c>
      <c r="D1206" s="1">
        <v>44370</v>
      </c>
      <c r="E1206">
        <v>12</v>
      </c>
      <c r="F1206" t="b">
        <v>1</v>
      </c>
      <c r="G1206" t="s">
        <v>4547</v>
      </c>
      <c r="H1206" t="s">
        <v>2027</v>
      </c>
      <c r="I1206" s="1">
        <f>DATE(YEAR(tbl_Invoices[[#This Row],[Invoice_Date]]), MONTH(tbl_Invoices[[#This Row],[Invoice_Date]]), DAY(tbl_Invoices[[#This Row],[Invoice_Date]]))</f>
        <v>44370</v>
      </c>
      <c r="J1206">
        <f>YEAR(tbl_Invoices[[#This Row],[Invoice_Date]])</f>
        <v>2021</v>
      </c>
      <c r="K1206" s="1">
        <f>_xlfn.XLOOKUP(tbl_Invoices[[#This Row],[Customer_ID]], tbl_Customers[Customer_ID], tbl_Customers[Cohort_Month])</f>
        <v>44926</v>
      </c>
      <c r="L1206" s="1" t="str">
        <f ca="1">_xlfn.XLOOKUP(tbl_Invoices[[#This Row],[Customer_ID]], tbl_Customers[Customer_ID], tbl_Customers[Age_Group])</f>
        <v>18–24</v>
      </c>
      <c r="M1206" s="1" t="str">
        <f>_xlfn.XLOOKUP(tbl_Invoices[[#This Row],[Customer_ID]], tbl_Customers[Customer_ID], tbl_Customers[Region])</f>
        <v>West</v>
      </c>
      <c r="N1206" s="1" t="str" cm="1">
        <f t="array" ref="N1206">_xlfn.IFS(
   _xlfn.SINGLE(tbl_Invoices[Plan_ID])="P1","Basic",
   _xlfn.SINGLE(tbl_Invoices[Plan_ID])="P2","Standard",
   _xlfn.SINGLE(tbl_Invoices[Plan_ID])="P3","Premium"
)</f>
        <v>Basic</v>
      </c>
      <c r="O1206" s="2">
        <f>IF(tbl_Invoices[[#This Row],[Revenue_Type]]="Churned",0,1)</f>
        <v>1</v>
      </c>
    </row>
    <row r="1207" spans="1:15" x14ac:dyDescent="0.25">
      <c r="A1207" t="s">
        <v>5707</v>
      </c>
      <c r="B1207" t="s">
        <v>326</v>
      </c>
      <c r="C1207" t="s">
        <v>2381</v>
      </c>
      <c r="D1207" s="1">
        <v>44370</v>
      </c>
      <c r="E1207">
        <v>25</v>
      </c>
      <c r="F1207" t="b">
        <v>1</v>
      </c>
      <c r="G1207" t="s">
        <v>4549</v>
      </c>
      <c r="H1207" t="s">
        <v>2034</v>
      </c>
      <c r="I1207" s="1">
        <f>DATE(YEAR(tbl_Invoices[[#This Row],[Invoice_Date]]), MONTH(tbl_Invoices[[#This Row],[Invoice_Date]]), DAY(tbl_Invoices[[#This Row],[Invoice_Date]]))</f>
        <v>44370</v>
      </c>
      <c r="J1207">
        <f>YEAR(tbl_Invoices[[#This Row],[Invoice_Date]])</f>
        <v>2021</v>
      </c>
      <c r="K1207" s="1">
        <f>_xlfn.XLOOKUP(tbl_Invoices[[#This Row],[Customer_ID]], tbl_Customers[Customer_ID], tbl_Customers[Cohort_Month])</f>
        <v>44469</v>
      </c>
      <c r="L1207" s="1" t="str">
        <f ca="1">_xlfn.XLOOKUP(tbl_Invoices[[#This Row],[Customer_ID]], tbl_Customers[Customer_ID], tbl_Customers[Age_Group])</f>
        <v>55+</v>
      </c>
      <c r="M1207" s="1" t="str">
        <f>_xlfn.XLOOKUP(tbl_Invoices[[#This Row],[Customer_ID]], tbl_Customers[Customer_ID], tbl_Customers[Region])</f>
        <v>South</v>
      </c>
      <c r="N1207" s="1" t="str" cm="1">
        <f t="array" ref="N1207">_xlfn.IFS(
   _xlfn.SINGLE(tbl_Invoices[Plan_ID])="P1","Basic",
   _xlfn.SINGLE(tbl_Invoices[Plan_ID])="P2","Standard",
   _xlfn.SINGLE(tbl_Invoices[Plan_ID])="P3","Premium"
)</f>
        <v>Standard</v>
      </c>
      <c r="O1207" s="2">
        <f>IF(tbl_Invoices[[#This Row],[Revenue_Type]]="Churned",0,1)</f>
        <v>1</v>
      </c>
    </row>
    <row r="1208" spans="1:15" x14ac:dyDescent="0.25">
      <c r="A1208" t="s">
        <v>4693</v>
      </c>
      <c r="B1208" t="s">
        <v>989</v>
      </c>
      <c r="C1208" t="s">
        <v>3730</v>
      </c>
      <c r="D1208" s="1">
        <v>44370</v>
      </c>
      <c r="E1208">
        <v>25</v>
      </c>
      <c r="F1208" t="b">
        <v>1</v>
      </c>
      <c r="G1208" t="s">
        <v>4538</v>
      </c>
      <c r="H1208" t="s">
        <v>2034</v>
      </c>
      <c r="I1208" s="1">
        <f>DATE(YEAR(tbl_Invoices[[#This Row],[Invoice_Date]]), MONTH(tbl_Invoices[[#This Row],[Invoice_Date]]), DAY(tbl_Invoices[[#This Row],[Invoice_Date]]))</f>
        <v>44370</v>
      </c>
      <c r="J1208">
        <f>YEAR(tbl_Invoices[[#This Row],[Invoice_Date]])</f>
        <v>2021</v>
      </c>
      <c r="K1208" s="1">
        <f>_xlfn.XLOOKUP(tbl_Invoices[[#This Row],[Customer_ID]], tbl_Customers[Customer_ID], tbl_Customers[Cohort_Month])</f>
        <v>44530</v>
      </c>
      <c r="L1208" s="1" t="str">
        <f ca="1">_xlfn.XLOOKUP(tbl_Invoices[[#This Row],[Customer_ID]], tbl_Customers[Customer_ID], tbl_Customers[Age_Group])</f>
        <v>35–44</v>
      </c>
      <c r="M1208" s="1" t="str">
        <f>_xlfn.XLOOKUP(tbl_Invoices[[#This Row],[Customer_ID]], tbl_Customers[Customer_ID], tbl_Customers[Region])</f>
        <v>South</v>
      </c>
      <c r="N1208" s="1" t="str" cm="1">
        <f t="array" ref="N1208">_xlfn.IFS(
   _xlfn.SINGLE(tbl_Invoices[Plan_ID])="P1","Basic",
   _xlfn.SINGLE(tbl_Invoices[Plan_ID])="P2","Standard",
   _xlfn.SINGLE(tbl_Invoices[Plan_ID])="P3","Premium"
)</f>
        <v>Standard</v>
      </c>
      <c r="O1208" s="2">
        <f>IF(tbl_Invoices[[#This Row],[Revenue_Type]]="Churned",0,1)</f>
        <v>1</v>
      </c>
    </row>
    <row r="1209" spans="1:15" x14ac:dyDescent="0.25">
      <c r="A1209" t="s">
        <v>9057</v>
      </c>
      <c r="B1209" t="s">
        <v>1097</v>
      </c>
      <c r="C1209" t="s">
        <v>3700</v>
      </c>
      <c r="D1209" s="1">
        <v>44370</v>
      </c>
      <c r="E1209">
        <v>12</v>
      </c>
      <c r="F1209" t="b">
        <v>1</v>
      </c>
      <c r="G1209" t="s">
        <v>4547</v>
      </c>
      <c r="H1209" t="s">
        <v>2027</v>
      </c>
      <c r="I1209" s="1">
        <f>DATE(YEAR(tbl_Invoices[[#This Row],[Invoice_Date]]), MONTH(tbl_Invoices[[#This Row],[Invoice_Date]]), DAY(tbl_Invoices[[#This Row],[Invoice_Date]]))</f>
        <v>44370</v>
      </c>
      <c r="J1209">
        <f>YEAR(tbl_Invoices[[#This Row],[Invoice_Date]])</f>
        <v>2021</v>
      </c>
      <c r="K1209" s="1">
        <f>_xlfn.XLOOKUP(tbl_Invoices[[#This Row],[Customer_ID]], tbl_Customers[Customer_ID], tbl_Customers[Cohort_Month])</f>
        <v>44592</v>
      </c>
      <c r="L1209" s="1" t="str">
        <f ca="1">_xlfn.XLOOKUP(tbl_Invoices[[#This Row],[Customer_ID]], tbl_Customers[Customer_ID], tbl_Customers[Age_Group])</f>
        <v>45–54</v>
      </c>
      <c r="M1209" s="1" t="str">
        <f>_xlfn.XLOOKUP(tbl_Invoices[[#This Row],[Customer_ID]], tbl_Customers[Customer_ID], tbl_Customers[Region])</f>
        <v>Midwest</v>
      </c>
      <c r="N1209" s="1" t="str" cm="1">
        <f t="array" ref="N1209">_xlfn.IFS(
   _xlfn.SINGLE(tbl_Invoices[Plan_ID])="P1","Basic",
   _xlfn.SINGLE(tbl_Invoices[Plan_ID])="P2","Standard",
   _xlfn.SINGLE(tbl_Invoices[Plan_ID])="P3","Premium"
)</f>
        <v>Basic</v>
      </c>
      <c r="O1209" s="2">
        <f>IF(tbl_Invoices[[#This Row],[Revenue_Type]]="Churned",0,1)</f>
        <v>1</v>
      </c>
    </row>
    <row r="1210" spans="1:15" x14ac:dyDescent="0.25">
      <c r="A1210" t="s">
        <v>9816</v>
      </c>
      <c r="B1210" t="s">
        <v>170</v>
      </c>
      <c r="C1210" t="s">
        <v>3620</v>
      </c>
      <c r="D1210" s="1">
        <v>44371</v>
      </c>
      <c r="E1210">
        <v>55</v>
      </c>
      <c r="F1210" t="b">
        <v>1</v>
      </c>
      <c r="G1210" t="s">
        <v>4545</v>
      </c>
      <c r="H1210" t="s">
        <v>2031</v>
      </c>
      <c r="I1210" s="1">
        <f>DATE(YEAR(tbl_Invoices[[#This Row],[Invoice_Date]]), MONTH(tbl_Invoices[[#This Row],[Invoice_Date]]), DAY(tbl_Invoices[[#This Row],[Invoice_Date]]))</f>
        <v>44371</v>
      </c>
      <c r="J1210">
        <f>YEAR(tbl_Invoices[[#This Row],[Invoice_Date]])</f>
        <v>2021</v>
      </c>
      <c r="K1210" s="1">
        <f>_xlfn.XLOOKUP(tbl_Invoices[[#This Row],[Customer_ID]], tbl_Customers[Customer_ID], tbl_Customers[Cohort_Month])</f>
        <v>44804</v>
      </c>
      <c r="L1210" s="1" t="str">
        <f ca="1">_xlfn.XLOOKUP(tbl_Invoices[[#This Row],[Customer_ID]], tbl_Customers[Customer_ID], tbl_Customers[Age_Group])</f>
        <v>55+</v>
      </c>
      <c r="M1210" s="1" t="str">
        <f>_xlfn.XLOOKUP(tbl_Invoices[[#This Row],[Customer_ID]], tbl_Customers[Customer_ID], tbl_Customers[Region])</f>
        <v>International</v>
      </c>
      <c r="N1210" s="1" t="str" cm="1">
        <f t="array" ref="N1210">_xlfn.IFS(
   _xlfn.SINGLE(tbl_Invoices[Plan_ID])="P1","Basic",
   _xlfn.SINGLE(tbl_Invoices[Plan_ID])="P2","Standard",
   _xlfn.SINGLE(tbl_Invoices[Plan_ID])="P3","Premium"
)</f>
        <v>Premium</v>
      </c>
      <c r="O1210" s="2">
        <f>IF(tbl_Invoices[[#This Row],[Revenue_Type]]="Churned",0,1)</f>
        <v>0</v>
      </c>
    </row>
    <row r="1211" spans="1:15" x14ac:dyDescent="0.25">
      <c r="A1211" t="s">
        <v>10450</v>
      </c>
      <c r="B1211" t="s">
        <v>260</v>
      </c>
      <c r="C1211" t="s">
        <v>4478</v>
      </c>
      <c r="D1211" s="1">
        <v>44371</v>
      </c>
      <c r="E1211">
        <v>55</v>
      </c>
      <c r="F1211" t="b">
        <v>1</v>
      </c>
      <c r="G1211" t="s">
        <v>4540</v>
      </c>
      <c r="H1211" t="s">
        <v>2031</v>
      </c>
      <c r="I1211" s="1">
        <f>DATE(YEAR(tbl_Invoices[[#This Row],[Invoice_Date]]), MONTH(tbl_Invoices[[#This Row],[Invoice_Date]]), DAY(tbl_Invoices[[#This Row],[Invoice_Date]]))</f>
        <v>44371</v>
      </c>
      <c r="J1211">
        <f>YEAR(tbl_Invoices[[#This Row],[Invoice_Date]])</f>
        <v>2021</v>
      </c>
      <c r="K1211" s="1">
        <f>_xlfn.XLOOKUP(tbl_Invoices[[#This Row],[Customer_ID]], tbl_Customers[Customer_ID], tbl_Customers[Cohort_Month])</f>
        <v>44712</v>
      </c>
      <c r="L1211" s="1" t="str">
        <f ca="1">_xlfn.XLOOKUP(tbl_Invoices[[#This Row],[Customer_ID]], tbl_Customers[Customer_ID], tbl_Customers[Age_Group])</f>
        <v>35–44</v>
      </c>
      <c r="M1211" s="1" t="str">
        <f>_xlfn.XLOOKUP(tbl_Invoices[[#This Row],[Customer_ID]], tbl_Customers[Customer_ID], tbl_Customers[Region])</f>
        <v>International</v>
      </c>
      <c r="N1211" s="1" t="str" cm="1">
        <f t="array" ref="N1211">_xlfn.IFS(
   _xlfn.SINGLE(tbl_Invoices[Plan_ID])="P1","Basic",
   _xlfn.SINGLE(tbl_Invoices[Plan_ID])="P2","Standard",
   _xlfn.SINGLE(tbl_Invoices[Plan_ID])="P3","Premium"
)</f>
        <v>Premium</v>
      </c>
      <c r="O1211" s="2">
        <f>IF(tbl_Invoices[[#This Row],[Revenue_Type]]="Churned",0,1)</f>
        <v>1</v>
      </c>
    </row>
    <row r="1212" spans="1:15" x14ac:dyDescent="0.25">
      <c r="A1212" t="s">
        <v>6759</v>
      </c>
      <c r="B1212" t="s">
        <v>475</v>
      </c>
      <c r="C1212" t="s">
        <v>3347</v>
      </c>
      <c r="D1212" s="1">
        <v>44371</v>
      </c>
      <c r="E1212">
        <v>25</v>
      </c>
      <c r="F1212" t="b">
        <v>1</v>
      </c>
      <c r="G1212" t="s">
        <v>4540</v>
      </c>
      <c r="H1212" t="s">
        <v>2034</v>
      </c>
      <c r="I1212" s="1">
        <f>DATE(YEAR(tbl_Invoices[[#This Row],[Invoice_Date]]), MONTH(tbl_Invoices[[#This Row],[Invoice_Date]]), DAY(tbl_Invoices[[#This Row],[Invoice_Date]]))</f>
        <v>44371</v>
      </c>
      <c r="J1212">
        <f>YEAR(tbl_Invoices[[#This Row],[Invoice_Date]])</f>
        <v>2021</v>
      </c>
      <c r="K1212" s="1">
        <f>_xlfn.XLOOKUP(tbl_Invoices[[#This Row],[Customer_ID]], tbl_Customers[Customer_ID], tbl_Customers[Cohort_Month])</f>
        <v>44439</v>
      </c>
      <c r="L1212" s="1" t="str">
        <f ca="1">_xlfn.XLOOKUP(tbl_Invoices[[#This Row],[Customer_ID]], tbl_Customers[Customer_ID], tbl_Customers[Age_Group])</f>
        <v>35–44</v>
      </c>
      <c r="M1212" s="1" t="str">
        <f>_xlfn.XLOOKUP(tbl_Invoices[[#This Row],[Customer_ID]], tbl_Customers[Customer_ID], tbl_Customers[Region])</f>
        <v>International</v>
      </c>
      <c r="N1212" s="1" t="str" cm="1">
        <f t="array" ref="N1212">_xlfn.IFS(
   _xlfn.SINGLE(tbl_Invoices[Plan_ID])="P1","Basic",
   _xlfn.SINGLE(tbl_Invoices[Plan_ID])="P2","Standard",
   _xlfn.SINGLE(tbl_Invoices[Plan_ID])="P3","Premium"
)</f>
        <v>Standard</v>
      </c>
      <c r="O1212" s="2">
        <f>IF(tbl_Invoices[[#This Row],[Revenue_Type]]="Churned",0,1)</f>
        <v>1</v>
      </c>
    </row>
    <row r="1213" spans="1:15" x14ac:dyDescent="0.25">
      <c r="A1213" t="s">
        <v>7221</v>
      </c>
      <c r="B1213" t="s">
        <v>528</v>
      </c>
      <c r="C1213" t="s">
        <v>2327</v>
      </c>
      <c r="D1213" s="1">
        <v>44371</v>
      </c>
      <c r="E1213">
        <v>25</v>
      </c>
      <c r="F1213" t="b">
        <v>1</v>
      </c>
      <c r="G1213" t="s">
        <v>4545</v>
      </c>
      <c r="H1213" t="s">
        <v>2034</v>
      </c>
      <c r="I1213" s="1">
        <f>DATE(YEAR(tbl_Invoices[[#This Row],[Invoice_Date]]), MONTH(tbl_Invoices[[#This Row],[Invoice_Date]]), DAY(tbl_Invoices[[#This Row],[Invoice_Date]]))</f>
        <v>44371</v>
      </c>
      <c r="J1213">
        <f>YEAR(tbl_Invoices[[#This Row],[Invoice_Date]])</f>
        <v>2021</v>
      </c>
      <c r="K1213" s="1">
        <f>_xlfn.XLOOKUP(tbl_Invoices[[#This Row],[Customer_ID]], tbl_Customers[Customer_ID], tbl_Customers[Cohort_Month])</f>
        <v>44651</v>
      </c>
      <c r="L1213" s="1" t="str">
        <f ca="1">_xlfn.XLOOKUP(tbl_Invoices[[#This Row],[Customer_ID]], tbl_Customers[Customer_ID], tbl_Customers[Age_Group])</f>
        <v>35–44</v>
      </c>
      <c r="M1213" s="1" t="str">
        <f>_xlfn.XLOOKUP(tbl_Invoices[[#This Row],[Customer_ID]], tbl_Customers[Customer_ID], tbl_Customers[Region])</f>
        <v>South</v>
      </c>
      <c r="N1213" s="1" t="str" cm="1">
        <f t="array" ref="N1213">_xlfn.IFS(
   _xlfn.SINGLE(tbl_Invoices[Plan_ID])="P1","Basic",
   _xlfn.SINGLE(tbl_Invoices[Plan_ID])="P2","Standard",
   _xlfn.SINGLE(tbl_Invoices[Plan_ID])="P3","Premium"
)</f>
        <v>Standard</v>
      </c>
      <c r="O1213" s="2">
        <f>IF(tbl_Invoices[[#This Row],[Revenue_Type]]="Churned",0,1)</f>
        <v>0</v>
      </c>
    </row>
    <row r="1214" spans="1:15" x14ac:dyDescent="0.25">
      <c r="A1214" t="s">
        <v>9844</v>
      </c>
      <c r="B1214" t="s">
        <v>540</v>
      </c>
      <c r="C1214" t="s">
        <v>3348</v>
      </c>
      <c r="D1214" s="1">
        <v>44371</v>
      </c>
      <c r="E1214">
        <v>12</v>
      </c>
      <c r="F1214" t="b">
        <v>1</v>
      </c>
      <c r="G1214" t="s">
        <v>4545</v>
      </c>
      <c r="H1214" t="s">
        <v>2027</v>
      </c>
      <c r="I1214" s="1">
        <f>DATE(YEAR(tbl_Invoices[[#This Row],[Invoice_Date]]), MONTH(tbl_Invoices[[#This Row],[Invoice_Date]]), DAY(tbl_Invoices[[#This Row],[Invoice_Date]]))</f>
        <v>44371</v>
      </c>
      <c r="J1214">
        <f>YEAR(tbl_Invoices[[#This Row],[Invoice_Date]])</f>
        <v>2021</v>
      </c>
      <c r="K1214" s="1">
        <f>_xlfn.XLOOKUP(tbl_Invoices[[#This Row],[Customer_ID]], tbl_Customers[Customer_ID], tbl_Customers[Cohort_Month])</f>
        <v>44651</v>
      </c>
      <c r="L1214" s="1" t="str">
        <f ca="1">_xlfn.XLOOKUP(tbl_Invoices[[#This Row],[Customer_ID]], tbl_Customers[Customer_ID], tbl_Customers[Age_Group])</f>
        <v>45–54</v>
      </c>
      <c r="M1214" s="1" t="str">
        <f>_xlfn.XLOOKUP(tbl_Invoices[[#This Row],[Customer_ID]], tbl_Customers[Customer_ID], tbl_Customers[Region])</f>
        <v>South</v>
      </c>
      <c r="N1214" s="1" t="str" cm="1">
        <f t="array" ref="N1214">_xlfn.IFS(
   _xlfn.SINGLE(tbl_Invoices[Plan_ID])="P1","Basic",
   _xlfn.SINGLE(tbl_Invoices[Plan_ID])="P2","Standard",
   _xlfn.SINGLE(tbl_Invoices[Plan_ID])="P3","Premium"
)</f>
        <v>Basic</v>
      </c>
      <c r="O1214" s="2">
        <f>IF(tbl_Invoices[[#This Row],[Revenue_Type]]="Churned",0,1)</f>
        <v>0</v>
      </c>
    </row>
    <row r="1215" spans="1:15" x14ac:dyDescent="0.25">
      <c r="A1215" t="s">
        <v>9426</v>
      </c>
      <c r="B1215" t="s">
        <v>586</v>
      </c>
      <c r="C1215" t="s">
        <v>4245</v>
      </c>
      <c r="D1215" s="1">
        <v>44371</v>
      </c>
      <c r="E1215">
        <v>55</v>
      </c>
      <c r="F1215" t="b">
        <v>1</v>
      </c>
      <c r="G1215" t="s">
        <v>4540</v>
      </c>
      <c r="H1215" t="s">
        <v>2031</v>
      </c>
      <c r="I1215" s="1">
        <f>DATE(YEAR(tbl_Invoices[[#This Row],[Invoice_Date]]), MONTH(tbl_Invoices[[#This Row],[Invoice_Date]]), DAY(tbl_Invoices[[#This Row],[Invoice_Date]]))</f>
        <v>44371</v>
      </c>
      <c r="J1215">
        <f>YEAR(tbl_Invoices[[#This Row],[Invoice_Date]])</f>
        <v>2021</v>
      </c>
      <c r="K1215" s="1">
        <f>_xlfn.XLOOKUP(tbl_Invoices[[#This Row],[Customer_ID]], tbl_Customers[Customer_ID], tbl_Customers[Cohort_Month])</f>
        <v>44227</v>
      </c>
      <c r="L1215" s="1" t="str">
        <f ca="1">_xlfn.XLOOKUP(tbl_Invoices[[#This Row],[Customer_ID]], tbl_Customers[Customer_ID], tbl_Customers[Age_Group])</f>
        <v>18–24</v>
      </c>
      <c r="M1215" s="1" t="str">
        <f>_xlfn.XLOOKUP(tbl_Invoices[[#This Row],[Customer_ID]], tbl_Customers[Customer_ID], tbl_Customers[Region])</f>
        <v>West</v>
      </c>
      <c r="N1215" s="1" t="str" cm="1">
        <f t="array" ref="N1215">_xlfn.IFS(
   _xlfn.SINGLE(tbl_Invoices[Plan_ID])="P1","Basic",
   _xlfn.SINGLE(tbl_Invoices[Plan_ID])="P2","Standard",
   _xlfn.SINGLE(tbl_Invoices[Plan_ID])="P3","Premium"
)</f>
        <v>Premium</v>
      </c>
      <c r="O1215" s="2">
        <f>IF(tbl_Invoices[[#This Row],[Revenue_Type]]="Churned",0,1)</f>
        <v>1</v>
      </c>
    </row>
    <row r="1216" spans="1:15" x14ac:dyDescent="0.25">
      <c r="A1216" t="s">
        <v>5938</v>
      </c>
      <c r="B1216" t="s">
        <v>820</v>
      </c>
      <c r="C1216" t="s">
        <v>3377</v>
      </c>
      <c r="D1216" s="1">
        <v>44371</v>
      </c>
      <c r="E1216">
        <v>55</v>
      </c>
      <c r="F1216" t="b">
        <v>1</v>
      </c>
      <c r="G1216" t="s">
        <v>4540</v>
      </c>
      <c r="H1216" t="s">
        <v>2031</v>
      </c>
      <c r="I1216" s="1">
        <f>DATE(YEAR(tbl_Invoices[[#This Row],[Invoice_Date]]), MONTH(tbl_Invoices[[#This Row],[Invoice_Date]]), DAY(tbl_Invoices[[#This Row],[Invoice_Date]]))</f>
        <v>44371</v>
      </c>
      <c r="J1216">
        <f>YEAR(tbl_Invoices[[#This Row],[Invoice_Date]])</f>
        <v>2021</v>
      </c>
      <c r="K1216" s="1">
        <f>_xlfn.XLOOKUP(tbl_Invoices[[#This Row],[Customer_ID]], tbl_Customers[Customer_ID], tbl_Customers[Cohort_Month])</f>
        <v>44712</v>
      </c>
      <c r="L1216" s="1" t="str">
        <f ca="1">_xlfn.XLOOKUP(tbl_Invoices[[#This Row],[Customer_ID]], tbl_Customers[Customer_ID], tbl_Customers[Age_Group])</f>
        <v>55+</v>
      </c>
      <c r="M1216" s="1" t="str">
        <f>_xlfn.XLOOKUP(tbl_Invoices[[#This Row],[Customer_ID]], tbl_Customers[Customer_ID], tbl_Customers[Region])</f>
        <v>International</v>
      </c>
      <c r="N1216" s="1" t="str" cm="1">
        <f t="array" ref="N1216">_xlfn.IFS(
   _xlfn.SINGLE(tbl_Invoices[Plan_ID])="P1","Basic",
   _xlfn.SINGLE(tbl_Invoices[Plan_ID])="P2","Standard",
   _xlfn.SINGLE(tbl_Invoices[Plan_ID])="P3","Premium"
)</f>
        <v>Premium</v>
      </c>
      <c r="O1216" s="2">
        <f>IF(tbl_Invoices[[#This Row],[Revenue_Type]]="Churned",0,1)</f>
        <v>1</v>
      </c>
    </row>
    <row r="1217" spans="1:15" x14ac:dyDescent="0.25">
      <c r="A1217" t="s">
        <v>7406</v>
      </c>
      <c r="B1217" t="s">
        <v>888</v>
      </c>
      <c r="C1217" t="s">
        <v>2693</v>
      </c>
      <c r="D1217" s="1">
        <v>44371</v>
      </c>
      <c r="E1217">
        <v>55</v>
      </c>
      <c r="F1217" t="b">
        <v>1</v>
      </c>
      <c r="G1217" t="s">
        <v>4547</v>
      </c>
      <c r="H1217" t="s">
        <v>2031</v>
      </c>
      <c r="I1217" s="1">
        <f>DATE(YEAR(tbl_Invoices[[#This Row],[Invoice_Date]]), MONTH(tbl_Invoices[[#This Row],[Invoice_Date]]), DAY(tbl_Invoices[[#This Row],[Invoice_Date]]))</f>
        <v>44371</v>
      </c>
      <c r="J1217">
        <f>YEAR(tbl_Invoices[[#This Row],[Invoice_Date]])</f>
        <v>2021</v>
      </c>
      <c r="K1217" s="1">
        <f>_xlfn.XLOOKUP(tbl_Invoices[[#This Row],[Customer_ID]], tbl_Customers[Customer_ID], tbl_Customers[Cohort_Month])</f>
        <v>45016</v>
      </c>
      <c r="L1217" s="1" t="str">
        <f ca="1">_xlfn.XLOOKUP(tbl_Invoices[[#This Row],[Customer_ID]], tbl_Customers[Customer_ID], tbl_Customers[Age_Group])</f>
        <v>55+</v>
      </c>
      <c r="M1217" s="1" t="str">
        <f>_xlfn.XLOOKUP(tbl_Invoices[[#This Row],[Customer_ID]], tbl_Customers[Customer_ID], tbl_Customers[Region])</f>
        <v>South</v>
      </c>
      <c r="N1217" s="1" t="str" cm="1">
        <f t="array" ref="N1217">_xlfn.IFS(
   _xlfn.SINGLE(tbl_Invoices[Plan_ID])="P1","Basic",
   _xlfn.SINGLE(tbl_Invoices[Plan_ID])="P2","Standard",
   _xlfn.SINGLE(tbl_Invoices[Plan_ID])="P3","Premium"
)</f>
        <v>Premium</v>
      </c>
      <c r="O1217" s="2">
        <f>IF(tbl_Invoices[[#This Row],[Revenue_Type]]="Churned",0,1)</f>
        <v>1</v>
      </c>
    </row>
    <row r="1218" spans="1:15" x14ac:dyDescent="0.25">
      <c r="A1218" t="s">
        <v>4591</v>
      </c>
      <c r="B1218" t="s">
        <v>911</v>
      </c>
      <c r="C1218" t="s">
        <v>3613</v>
      </c>
      <c r="D1218" s="1">
        <v>44371</v>
      </c>
      <c r="E1218">
        <v>55</v>
      </c>
      <c r="F1218" t="b">
        <v>1</v>
      </c>
      <c r="G1218" t="s">
        <v>4540</v>
      </c>
      <c r="H1218" t="s">
        <v>2031</v>
      </c>
      <c r="I1218" s="1">
        <f>DATE(YEAR(tbl_Invoices[[#This Row],[Invoice_Date]]), MONTH(tbl_Invoices[[#This Row],[Invoice_Date]]), DAY(tbl_Invoices[[#This Row],[Invoice_Date]]))</f>
        <v>44371</v>
      </c>
      <c r="J1218">
        <f>YEAR(tbl_Invoices[[#This Row],[Invoice_Date]])</f>
        <v>2021</v>
      </c>
      <c r="K1218" s="1">
        <f>_xlfn.XLOOKUP(tbl_Invoices[[#This Row],[Customer_ID]], tbl_Customers[Customer_ID], tbl_Customers[Cohort_Month])</f>
        <v>44469</v>
      </c>
      <c r="L1218" s="1" t="str">
        <f ca="1">_xlfn.XLOOKUP(tbl_Invoices[[#This Row],[Customer_ID]], tbl_Customers[Customer_ID], tbl_Customers[Age_Group])</f>
        <v>25–34</v>
      </c>
      <c r="M1218" s="1" t="str">
        <f>_xlfn.XLOOKUP(tbl_Invoices[[#This Row],[Customer_ID]], tbl_Customers[Customer_ID], tbl_Customers[Region])</f>
        <v>International</v>
      </c>
      <c r="N1218" s="1" t="str" cm="1">
        <f t="array" ref="N1218">_xlfn.IFS(
   _xlfn.SINGLE(tbl_Invoices[Plan_ID])="P1","Basic",
   _xlfn.SINGLE(tbl_Invoices[Plan_ID])="P2","Standard",
   _xlfn.SINGLE(tbl_Invoices[Plan_ID])="P3","Premium"
)</f>
        <v>Premium</v>
      </c>
      <c r="O1218" s="2">
        <f>IF(tbl_Invoices[[#This Row],[Revenue_Type]]="Churned",0,1)</f>
        <v>1</v>
      </c>
    </row>
    <row r="1219" spans="1:15" x14ac:dyDescent="0.25">
      <c r="A1219" t="s">
        <v>10070</v>
      </c>
      <c r="B1219" t="s">
        <v>1024</v>
      </c>
      <c r="C1219" t="s">
        <v>2134</v>
      </c>
      <c r="D1219" s="1">
        <v>44371</v>
      </c>
      <c r="E1219">
        <v>12</v>
      </c>
      <c r="F1219" t="b">
        <v>1</v>
      </c>
      <c r="G1219" t="s">
        <v>4545</v>
      </c>
      <c r="H1219" t="s">
        <v>2027</v>
      </c>
      <c r="I1219" s="1">
        <f>DATE(YEAR(tbl_Invoices[[#This Row],[Invoice_Date]]), MONTH(tbl_Invoices[[#This Row],[Invoice_Date]]), DAY(tbl_Invoices[[#This Row],[Invoice_Date]]))</f>
        <v>44371</v>
      </c>
      <c r="J1219">
        <f>YEAR(tbl_Invoices[[#This Row],[Invoice_Date]])</f>
        <v>2021</v>
      </c>
      <c r="K1219" s="1">
        <f>_xlfn.XLOOKUP(tbl_Invoices[[#This Row],[Customer_ID]], tbl_Customers[Customer_ID], tbl_Customers[Cohort_Month])</f>
        <v>44742</v>
      </c>
      <c r="L1219" s="1" t="str">
        <f ca="1">_xlfn.XLOOKUP(tbl_Invoices[[#This Row],[Customer_ID]], tbl_Customers[Customer_ID], tbl_Customers[Age_Group])</f>
        <v>55+</v>
      </c>
      <c r="M1219" s="1" t="str">
        <f>_xlfn.XLOOKUP(tbl_Invoices[[#This Row],[Customer_ID]], tbl_Customers[Customer_ID], tbl_Customers[Region])</f>
        <v>Midwest</v>
      </c>
      <c r="N1219" s="1" t="str" cm="1">
        <f t="array" ref="N1219">_xlfn.IFS(
   _xlfn.SINGLE(tbl_Invoices[Plan_ID])="P1","Basic",
   _xlfn.SINGLE(tbl_Invoices[Plan_ID])="P2","Standard",
   _xlfn.SINGLE(tbl_Invoices[Plan_ID])="P3","Premium"
)</f>
        <v>Basic</v>
      </c>
      <c r="O1219" s="2">
        <f>IF(tbl_Invoices[[#This Row],[Revenue_Type]]="Churned",0,1)</f>
        <v>0</v>
      </c>
    </row>
    <row r="1220" spans="1:15" x14ac:dyDescent="0.25">
      <c r="A1220" t="s">
        <v>7919</v>
      </c>
      <c r="B1220" t="s">
        <v>1073</v>
      </c>
      <c r="C1220" t="s">
        <v>3522</v>
      </c>
      <c r="D1220" s="1">
        <v>44371</v>
      </c>
      <c r="E1220">
        <v>12</v>
      </c>
      <c r="F1220" t="b">
        <v>1</v>
      </c>
      <c r="G1220" t="s">
        <v>4538</v>
      </c>
      <c r="H1220" t="s">
        <v>2027</v>
      </c>
      <c r="I1220" s="1">
        <f>DATE(YEAR(tbl_Invoices[[#This Row],[Invoice_Date]]), MONTH(tbl_Invoices[[#This Row],[Invoice_Date]]), DAY(tbl_Invoices[[#This Row],[Invoice_Date]]))</f>
        <v>44371</v>
      </c>
      <c r="J1220">
        <f>YEAR(tbl_Invoices[[#This Row],[Invoice_Date]])</f>
        <v>2021</v>
      </c>
      <c r="K1220" s="1">
        <f>_xlfn.XLOOKUP(tbl_Invoices[[#This Row],[Customer_ID]], tbl_Customers[Customer_ID], tbl_Customers[Cohort_Month])</f>
        <v>44469</v>
      </c>
      <c r="L1220" s="1" t="str">
        <f ca="1">_xlfn.XLOOKUP(tbl_Invoices[[#This Row],[Customer_ID]], tbl_Customers[Customer_ID], tbl_Customers[Age_Group])</f>
        <v>35–44</v>
      </c>
      <c r="M1220" s="1" t="str">
        <f>_xlfn.XLOOKUP(tbl_Invoices[[#This Row],[Customer_ID]], tbl_Customers[Customer_ID], tbl_Customers[Region])</f>
        <v>East</v>
      </c>
      <c r="N1220" s="1" t="str" cm="1">
        <f t="array" ref="N1220">_xlfn.IFS(
   _xlfn.SINGLE(tbl_Invoices[Plan_ID])="P1","Basic",
   _xlfn.SINGLE(tbl_Invoices[Plan_ID])="P2","Standard",
   _xlfn.SINGLE(tbl_Invoices[Plan_ID])="P3","Premium"
)</f>
        <v>Basic</v>
      </c>
      <c r="O1220" s="2">
        <f>IF(tbl_Invoices[[#This Row],[Revenue_Type]]="Churned",0,1)</f>
        <v>1</v>
      </c>
    </row>
    <row r="1221" spans="1:15" x14ac:dyDescent="0.25">
      <c r="A1221" t="s">
        <v>10052</v>
      </c>
      <c r="B1221" t="s">
        <v>1278</v>
      </c>
      <c r="C1221" t="s">
        <v>3540</v>
      </c>
      <c r="D1221" s="1">
        <v>44371</v>
      </c>
      <c r="E1221">
        <v>55</v>
      </c>
      <c r="F1221" t="b">
        <v>1</v>
      </c>
      <c r="G1221" t="s">
        <v>4549</v>
      </c>
      <c r="H1221" t="s">
        <v>2031</v>
      </c>
      <c r="I1221" s="1">
        <f>DATE(YEAR(tbl_Invoices[[#This Row],[Invoice_Date]]), MONTH(tbl_Invoices[[#This Row],[Invoice_Date]]), DAY(tbl_Invoices[[#This Row],[Invoice_Date]]))</f>
        <v>44371</v>
      </c>
      <c r="J1221">
        <f>YEAR(tbl_Invoices[[#This Row],[Invoice_Date]])</f>
        <v>2021</v>
      </c>
      <c r="K1221" s="1">
        <f>_xlfn.XLOOKUP(tbl_Invoices[[#This Row],[Customer_ID]], tbl_Customers[Customer_ID], tbl_Customers[Cohort_Month])</f>
        <v>44500</v>
      </c>
      <c r="L1221" s="1" t="str">
        <f ca="1">_xlfn.XLOOKUP(tbl_Invoices[[#This Row],[Customer_ID]], tbl_Customers[Customer_ID], tbl_Customers[Age_Group])</f>
        <v>45–54</v>
      </c>
      <c r="M1221" s="1" t="str">
        <f>_xlfn.XLOOKUP(tbl_Invoices[[#This Row],[Customer_ID]], tbl_Customers[Customer_ID], tbl_Customers[Region])</f>
        <v>International</v>
      </c>
      <c r="N1221" s="1" t="str" cm="1">
        <f t="array" ref="N1221">_xlfn.IFS(
   _xlfn.SINGLE(tbl_Invoices[Plan_ID])="P1","Basic",
   _xlfn.SINGLE(tbl_Invoices[Plan_ID])="P2","Standard",
   _xlfn.SINGLE(tbl_Invoices[Plan_ID])="P3","Premium"
)</f>
        <v>Premium</v>
      </c>
      <c r="O1221" s="2">
        <f>IF(tbl_Invoices[[#This Row],[Revenue_Type]]="Churned",0,1)</f>
        <v>1</v>
      </c>
    </row>
    <row r="1222" spans="1:15" x14ac:dyDescent="0.25">
      <c r="A1222" t="s">
        <v>8054</v>
      </c>
      <c r="B1222" t="s">
        <v>1364</v>
      </c>
      <c r="C1222" t="s">
        <v>4438</v>
      </c>
      <c r="D1222" s="1">
        <v>44371</v>
      </c>
      <c r="E1222">
        <v>25</v>
      </c>
      <c r="F1222" t="b">
        <v>1</v>
      </c>
      <c r="G1222" t="s">
        <v>4545</v>
      </c>
      <c r="H1222" t="s">
        <v>2034</v>
      </c>
      <c r="I1222" s="1">
        <f>DATE(YEAR(tbl_Invoices[[#This Row],[Invoice_Date]]), MONTH(tbl_Invoices[[#This Row],[Invoice_Date]]), DAY(tbl_Invoices[[#This Row],[Invoice_Date]]))</f>
        <v>44371</v>
      </c>
      <c r="J1222">
        <f>YEAR(tbl_Invoices[[#This Row],[Invoice_Date]])</f>
        <v>2021</v>
      </c>
      <c r="K1222" s="1">
        <f>_xlfn.XLOOKUP(tbl_Invoices[[#This Row],[Customer_ID]], tbl_Customers[Customer_ID], tbl_Customers[Cohort_Month])</f>
        <v>44712</v>
      </c>
      <c r="L1222" s="1" t="str">
        <f ca="1">_xlfn.XLOOKUP(tbl_Invoices[[#This Row],[Customer_ID]], tbl_Customers[Customer_ID], tbl_Customers[Age_Group])</f>
        <v>45–54</v>
      </c>
      <c r="M1222" s="1" t="str">
        <f>_xlfn.XLOOKUP(tbl_Invoices[[#This Row],[Customer_ID]], tbl_Customers[Customer_ID], tbl_Customers[Region])</f>
        <v>West</v>
      </c>
      <c r="N1222" s="1" t="str" cm="1">
        <f t="array" ref="N1222">_xlfn.IFS(
   _xlfn.SINGLE(tbl_Invoices[Plan_ID])="P1","Basic",
   _xlfn.SINGLE(tbl_Invoices[Plan_ID])="P2","Standard",
   _xlfn.SINGLE(tbl_Invoices[Plan_ID])="P3","Premium"
)</f>
        <v>Standard</v>
      </c>
      <c r="O1222" s="2">
        <f>IF(tbl_Invoices[[#This Row],[Revenue_Type]]="Churned",0,1)</f>
        <v>0</v>
      </c>
    </row>
    <row r="1223" spans="1:15" x14ac:dyDescent="0.25">
      <c r="A1223" t="s">
        <v>5292</v>
      </c>
      <c r="B1223" t="s">
        <v>289</v>
      </c>
      <c r="C1223" t="s">
        <v>3023</v>
      </c>
      <c r="D1223" s="1">
        <v>44372</v>
      </c>
      <c r="E1223">
        <v>25</v>
      </c>
      <c r="F1223" t="b">
        <v>1</v>
      </c>
      <c r="G1223" t="s">
        <v>4545</v>
      </c>
      <c r="H1223" t="s">
        <v>2034</v>
      </c>
      <c r="I1223" s="1">
        <f>DATE(YEAR(tbl_Invoices[[#This Row],[Invoice_Date]]), MONTH(tbl_Invoices[[#This Row],[Invoice_Date]]), DAY(tbl_Invoices[[#This Row],[Invoice_Date]]))</f>
        <v>44372</v>
      </c>
      <c r="J1223">
        <f>YEAR(tbl_Invoices[[#This Row],[Invoice_Date]])</f>
        <v>2021</v>
      </c>
      <c r="K1223" s="1">
        <f>_xlfn.XLOOKUP(tbl_Invoices[[#This Row],[Customer_ID]], tbl_Customers[Customer_ID], tbl_Customers[Cohort_Month])</f>
        <v>44651</v>
      </c>
      <c r="L1223" s="1" t="str">
        <f ca="1">_xlfn.XLOOKUP(tbl_Invoices[[#This Row],[Customer_ID]], tbl_Customers[Customer_ID], tbl_Customers[Age_Group])</f>
        <v>35–44</v>
      </c>
      <c r="M1223" s="1" t="str">
        <f>_xlfn.XLOOKUP(tbl_Invoices[[#This Row],[Customer_ID]], tbl_Customers[Customer_ID], tbl_Customers[Region])</f>
        <v>West</v>
      </c>
      <c r="N1223" s="1" t="str" cm="1">
        <f t="array" ref="N1223">_xlfn.IFS(
   _xlfn.SINGLE(tbl_Invoices[Plan_ID])="P1","Basic",
   _xlfn.SINGLE(tbl_Invoices[Plan_ID])="P2","Standard",
   _xlfn.SINGLE(tbl_Invoices[Plan_ID])="P3","Premium"
)</f>
        <v>Standard</v>
      </c>
      <c r="O1223" s="2">
        <f>IF(tbl_Invoices[[#This Row],[Revenue_Type]]="Churned",0,1)</f>
        <v>0</v>
      </c>
    </row>
    <row r="1224" spans="1:15" x14ac:dyDescent="0.25">
      <c r="A1224" t="s">
        <v>7777</v>
      </c>
      <c r="B1224" t="s">
        <v>334</v>
      </c>
      <c r="C1224" t="s">
        <v>4309</v>
      </c>
      <c r="D1224" s="1">
        <v>44372</v>
      </c>
      <c r="E1224">
        <v>25</v>
      </c>
      <c r="F1224" t="b">
        <v>1</v>
      </c>
      <c r="G1224" t="s">
        <v>4547</v>
      </c>
      <c r="H1224" t="s">
        <v>2034</v>
      </c>
      <c r="I1224" s="1">
        <f>DATE(YEAR(tbl_Invoices[[#This Row],[Invoice_Date]]), MONTH(tbl_Invoices[[#This Row],[Invoice_Date]]), DAY(tbl_Invoices[[#This Row],[Invoice_Date]]))</f>
        <v>44372</v>
      </c>
      <c r="J1224">
        <f>YEAR(tbl_Invoices[[#This Row],[Invoice_Date]])</f>
        <v>2021</v>
      </c>
      <c r="K1224" s="1">
        <f>_xlfn.XLOOKUP(tbl_Invoices[[#This Row],[Customer_ID]], tbl_Customers[Customer_ID], tbl_Customers[Cohort_Month])</f>
        <v>44895</v>
      </c>
      <c r="L1224" s="1" t="str">
        <f ca="1">_xlfn.XLOOKUP(tbl_Invoices[[#This Row],[Customer_ID]], tbl_Customers[Customer_ID], tbl_Customers[Age_Group])</f>
        <v>35–44</v>
      </c>
      <c r="M1224" s="1" t="str">
        <f>_xlfn.XLOOKUP(tbl_Invoices[[#This Row],[Customer_ID]], tbl_Customers[Customer_ID], tbl_Customers[Region])</f>
        <v>West</v>
      </c>
      <c r="N1224" s="1" t="str" cm="1">
        <f t="array" ref="N1224">_xlfn.IFS(
   _xlfn.SINGLE(tbl_Invoices[Plan_ID])="P1","Basic",
   _xlfn.SINGLE(tbl_Invoices[Plan_ID])="P2","Standard",
   _xlfn.SINGLE(tbl_Invoices[Plan_ID])="P3","Premium"
)</f>
        <v>Standard</v>
      </c>
      <c r="O1224" s="2">
        <f>IF(tbl_Invoices[[#This Row],[Revenue_Type]]="Churned",0,1)</f>
        <v>1</v>
      </c>
    </row>
    <row r="1225" spans="1:15" x14ac:dyDescent="0.25">
      <c r="A1225" t="s">
        <v>9744</v>
      </c>
      <c r="B1225" t="s">
        <v>368</v>
      </c>
      <c r="C1225" t="s">
        <v>3385</v>
      </c>
      <c r="D1225" s="1">
        <v>44372</v>
      </c>
      <c r="E1225">
        <v>25</v>
      </c>
      <c r="F1225" t="b">
        <v>1</v>
      </c>
      <c r="G1225" t="s">
        <v>4549</v>
      </c>
      <c r="H1225" t="s">
        <v>2034</v>
      </c>
      <c r="I1225" s="1">
        <f>DATE(YEAR(tbl_Invoices[[#This Row],[Invoice_Date]]), MONTH(tbl_Invoices[[#This Row],[Invoice_Date]]), DAY(tbl_Invoices[[#This Row],[Invoice_Date]]))</f>
        <v>44372</v>
      </c>
      <c r="J1225">
        <f>YEAR(tbl_Invoices[[#This Row],[Invoice_Date]])</f>
        <v>2021</v>
      </c>
      <c r="K1225" s="1">
        <f>_xlfn.XLOOKUP(tbl_Invoices[[#This Row],[Customer_ID]], tbl_Customers[Customer_ID], tbl_Customers[Cohort_Month])</f>
        <v>45046</v>
      </c>
      <c r="L1225" s="1" t="str">
        <f ca="1">_xlfn.XLOOKUP(tbl_Invoices[[#This Row],[Customer_ID]], tbl_Customers[Customer_ID], tbl_Customers[Age_Group])</f>
        <v>35–44</v>
      </c>
      <c r="M1225" s="1" t="str">
        <f>_xlfn.XLOOKUP(tbl_Invoices[[#This Row],[Customer_ID]], tbl_Customers[Customer_ID], tbl_Customers[Region])</f>
        <v>International</v>
      </c>
      <c r="N1225" s="1" t="str" cm="1">
        <f t="array" ref="N1225">_xlfn.IFS(
   _xlfn.SINGLE(tbl_Invoices[Plan_ID])="P1","Basic",
   _xlfn.SINGLE(tbl_Invoices[Plan_ID])="P2","Standard",
   _xlfn.SINGLE(tbl_Invoices[Plan_ID])="P3","Premium"
)</f>
        <v>Standard</v>
      </c>
      <c r="O1225" s="2">
        <f>IF(tbl_Invoices[[#This Row],[Revenue_Type]]="Churned",0,1)</f>
        <v>1</v>
      </c>
    </row>
    <row r="1226" spans="1:15" x14ac:dyDescent="0.25">
      <c r="A1226" t="s">
        <v>6571</v>
      </c>
      <c r="B1226" t="s">
        <v>477</v>
      </c>
      <c r="C1226" t="s">
        <v>4446</v>
      </c>
      <c r="D1226" s="1">
        <v>44372</v>
      </c>
      <c r="E1226">
        <v>55</v>
      </c>
      <c r="F1226" t="b">
        <v>1</v>
      </c>
      <c r="G1226" t="s">
        <v>4540</v>
      </c>
      <c r="H1226" t="s">
        <v>2031</v>
      </c>
      <c r="I1226" s="1">
        <f>DATE(YEAR(tbl_Invoices[[#This Row],[Invoice_Date]]), MONTH(tbl_Invoices[[#This Row],[Invoice_Date]]), DAY(tbl_Invoices[[#This Row],[Invoice_Date]]))</f>
        <v>44372</v>
      </c>
      <c r="J1226">
        <f>YEAR(tbl_Invoices[[#This Row],[Invoice_Date]])</f>
        <v>2021</v>
      </c>
      <c r="K1226" s="1">
        <f>_xlfn.XLOOKUP(tbl_Invoices[[#This Row],[Customer_ID]], tbl_Customers[Customer_ID], tbl_Customers[Cohort_Month])</f>
        <v>44469</v>
      </c>
      <c r="L1226" s="1" t="str">
        <f ca="1">_xlfn.XLOOKUP(tbl_Invoices[[#This Row],[Customer_ID]], tbl_Customers[Customer_ID], tbl_Customers[Age_Group])</f>
        <v>45–54</v>
      </c>
      <c r="M1226" s="1" t="str">
        <f>_xlfn.XLOOKUP(tbl_Invoices[[#This Row],[Customer_ID]], tbl_Customers[Customer_ID], tbl_Customers[Region])</f>
        <v>East</v>
      </c>
      <c r="N1226" s="1" t="str" cm="1">
        <f t="array" ref="N1226">_xlfn.IFS(
   _xlfn.SINGLE(tbl_Invoices[Plan_ID])="P1","Basic",
   _xlfn.SINGLE(tbl_Invoices[Plan_ID])="P2","Standard",
   _xlfn.SINGLE(tbl_Invoices[Plan_ID])="P3","Premium"
)</f>
        <v>Premium</v>
      </c>
      <c r="O1226" s="2">
        <f>IF(tbl_Invoices[[#This Row],[Revenue_Type]]="Churned",0,1)</f>
        <v>1</v>
      </c>
    </row>
    <row r="1227" spans="1:15" x14ac:dyDescent="0.25">
      <c r="A1227" t="s">
        <v>6287</v>
      </c>
      <c r="B1227" t="s">
        <v>510</v>
      </c>
      <c r="C1227" t="s">
        <v>4077</v>
      </c>
      <c r="D1227" s="1">
        <v>44372</v>
      </c>
      <c r="E1227">
        <v>25</v>
      </c>
      <c r="F1227" t="b">
        <v>1</v>
      </c>
      <c r="G1227" t="s">
        <v>4538</v>
      </c>
      <c r="H1227" t="s">
        <v>2034</v>
      </c>
      <c r="I1227" s="1">
        <f>DATE(YEAR(tbl_Invoices[[#This Row],[Invoice_Date]]), MONTH(tbl_Invoices[[#This Row],[Invoice_Date]]), DAY(tbl_Invoices[[#This Row],[Invoice_Date]]))</f>
        <v>44372</v>
      </c>
      <c r="J1227">
        <f>YEAR(tbl_Invoices[[#This Row],[Invoice_Date]])</f>
        <v>2021</v>
      </c>
      <c r="K1227" s="1">
        <f>_xlfn.XLOOKUP(tbl_Invoices[[#This Row],[Customer_ID]], tbl_Customers[Customer_ID], tbl_Customers[Cohort_Month])</f>
        <v>44500</v>
      </c>
      <c r="L1227" s="1" t="str">
        <f ca="1">_xlfn.XLOOKUP(tbl_Invoices[[#This Row],[Customer_ID]], tbl_Customers[Customer_ID], tbl_Customers[Age_Group])</f>
        <v>35–44</v>
      </c>
      <c r="M1227" s="1" t="str">
        <f>_xlfn.XLOOKUP(tbl_Invoices[[#This Row],[Customer_ID]], tbl_Customers[Customer_ID], tbl_Customers[Region])</f>
        <v>South</v>
      </c>
      <c r="N1227" s="1" t="str" cm="1">
        <f t="array" ref="N1227">_xlfn.IFS(
   _xlfn.SINGLE(tbl_Invoices[Plan_ID])="P1","Basic",
   _xlfn.SINGLE(tbl_Invoices[Plan_ID])="P2","Standard",
   _xlfn.SINGLE(tbl_Invoices[Plan_ID])="P3","Premium"
)</f>
        <v>Standard</v>
      </c>
      <c r="O1227" s="2">
        <f>IF(tbl_Invoices[[#This Row],[Revenue_Type]]="Churned",0,1)</f>
        <v>1</v>
      </c>
    </row>
    <row r="1228" spans="1:15" x14ac:dyDescent="0.25">
      <c r="A1228" t="s">
        <v>8444</v>
      </c>
      <c r="B1228" t="s">
        <v>1084</v>
      </c>
      <c r="C1228" t="s">
        <v>2172</v>
      </c>
      <c r="D1228" s="1">
        <v>44372</v>
      </c>
      <c r="E1228">
        <v>25</v>
      </c>
      <c r="F1228" t="b">
        <v>1</v>
      </c>
      <c r="G1228" t="s">
        <v>4547</v>
      </c>
      <c r="H1228" t="s">
        <v>2034</v>
      </c>
      <c r="I1228" s="1">
        <f>DATE(YEAR(tbl_Invoices[[#This Row],[Invoice_Date]]), MONTH(tbl_Invoices[[#This Row],[Invoice_Date]]), DAY(tbl_Invoices[[#This Row],[Invoice_Date]]))</f>
        <v>44372</v>
      </c>
      <c r="J1228">
        <f>YEAR(tbl_Invoices[[#This Row],[Invoice_Date]])</f>
        <v>2021</v>
      </c>
      <c r="K1228" s="1">
        <f>_xlfn.XLOOKUP(tbl_Invoices[[#This Row],[Customer_ID]], tbl_Customers[Customer_ID], tbl_Customers[Cohort_Month])</f>
        <v>44712</v>
      </c>
      <c r="L1228" s="1" t="str">
        <f ca="1">_xlfn.XLOOKUP(tbl_Invoices[[#This Row],[Customer_ID]], tbl_Customers[Customer_ID], tbl_Customers[Age_Group])</f>
        <v>55+</v>
      </c>
      <c r="M1228" s="1" t="str">
        <f>_xlfn.XLOOKUP(tbl_Invoices[[#This Row],[Customer_ID]], tbl_Customers[Customer_ID], tbl_Customers[Region])</f>
        <v>Midwest</v>
      </c>
      <c r="N1228" s="1" t="str" cm="1">
        <f t="array" ref="N1228">_xlfn.IFS(
   _xlfn.SINGLE(tbl_Invoices[Plan_ID])="P1","Basic",
   _xlfn.SINGLE(tbl_Invoices[Plan_ID])="P2","Standard",
   _xlfn.SINGLE(tbl_Invoices[Plan_ID])="P3","Premium"
)</f>
        <v>Standard</v>
      </c>
      <c r="O1228" s="2">
        <f>IF(tbl_Invoices[[#This Row],[Revenue_Type]]="Churned",0,1)</f>
        <v>1</v>
      </c>
    </row>
    <row r="1229" spans="1:15" x14ac:dyDescent="0.25">
      <c r="A1229" t="s">
        <v>5008</v>
      </c>
      <c r="B1229" t="s">
        <v>1124</v>
      </c>
      <c r="C1229" t="s">
        <v>3200</v>
      </c>
      <c r="D1229" s="1">
        <v>44372</v>
      </c>
      <c r="E1229">
        <v>12</v>
      </c>
      <c r="F1229" t="b">
        <v>1</v>
      </c>
      <c r="G1229" t="s">
        <v>4549</v>
      </c>
      <c r="H1229" t="s">
        <v>2027</v>
      </c>
      <c r="I1229" s="1">
        <f>DATE(YEAR(tbl_Invoices[[#This Row],[Invoice_Date]]), MONTH(tbl_Invoices[[#This Row],[Invoice_Date]]), DAY(tbl_Invoices[[#This Row],[Invoice_Date]]))</f>
        <v>44372</v>
      </c>
      <c r="J1229">
        <f>YEAR(tbl_Invoices[[#This Row],[Invoice_Date]])</f>
        <v>2021</v>
      </c>
      <c r="K1229" s="1">
        <f>_xlfn.XLOOKUP(tbl_Invoices[[#This Row],[Customer_ID]], tbl_Customers[Customer_ID], tbl_Customers[Cohort_Month])</f>
        <v>44439</v>
      </c>
      <c r="L1229" s="1" t="str">
        <f ca="1">_xlfn.XLOOKUP(tbl_Invoices[[#This Row],[Customer_ID]], tbl_Customers[Customer_ID], tbl_Customers[Age_Group])</f>
        <v>45–54</v>
      </c>
      <c r="M1229" s="1" t="str">
        <f>_xlfn.XLOOKUP(tbl_Invoices[[#This Row],[Customer_ID]], tbl_Customers[Customer_ID], tbl_Customers[Region])</f>
        <v>Midwest</v>
      </c>
      <c r="N1229" s="1" t="str" cm="1">
        <f t="array" ref="N1229">_xlfn.IFS(
   _xlfn.SINGLE(tbl_Invoices[Plan_ID])="P1","Basic",
   _xlfn.SINGLE(tbl_Invoices[Plan_ID])="P2","Standard",
   _xlfn.SINGLE(tbl_Invoices[Plan_ID])="P3","Premium"
)</f>
        <v>Basic</v>
      </c>
      <c r="O1229" s="2">
        <f>IF(tbl_Invoices[[#This Row],[Revenue_Type]]="Churned",0,1)</f>
        <v>1</v>
      </c>
    </row>
    <row r="1230" spans="1:15" x14ac:dyDescent="0.25">
      <c r="A1230" t="s">
        <v>10030</v>
      </c>
      <c r="B1230" t="s">
        <v>1337</v>
      </c>
      <c r="C1230" t="s">
        <v>2725</v>
      </c>
      <c r="D1230" s="1">
        <v>44372</v>
      </c>
      <c r="E1230">
        <v>55</v>
      </c>
      <c r="F1230" t="b">
        <v>1</v>
      </c>
      <c r="G1230" t="s">
        <v>4549</v>
      </c>
      <c r="H1230" t="s">
        <v>2031</v>
      </c>
      <c r="I1230" s="1">
        <f>DATE(YEAR(tbl_Invoices[[#This Row],[Invoice_Date]]), MONTH(tbl_Invoices[[#This Row],[Invoice_Date]]), DAY(tbl_Invoices[[#This Row],[Invoice_Date]]))</f>
        <v>44372</v>
      </c>
      <c r="J1230">
        <f>YEAR(tbl_Invoices[[#This Row],[Invoice_Date]])</f>
        <v>2021</v>
      </c>
      <c r="K1230" s="1">
        <f>_xlfn.XLOOKUP(tbl_Invoices[[#This Row],[Customer_ID]], tbl_Customers[Customer_ID], tbl_Customers[Cohort_Month])</f>
        <v>45046</v>
      </c>
      <c r="L1230" s="1" t="str">
        <f ca="1">_xlfn.XLOOKUP(tbl_Invoices[[#This Row],[Customer_ID]], tbl_Customers[Customer_ID], tbl_Customers[Age_Group])</f>
        <v>25–34</v>
      </c>
      <c r="M1230" s="1" t="str">
        <f>_xlfn.XLOOKUP(tbl_Invoices[[#This Row],[Customer_ID]], tbl_Customers[Customer_ID], tbl_Customers[Region])</f>
        <v>International</v>
      </c>
      <c r="N1230" s="1" t="str" cm="1">
        <f t="array" ref="N1230">_xlfn.IFS(
   _xlfn.SINGLE(tbl_Invoices[Plan_ID])="P1","Basic",
   _xlfn.SINGLE(tbl_Invoices[Plan_ID])="P2","Standard",
   _xlfn.SINGLE(tbl_Invoices[Plan_ID])="P3","Premium"
)</f>
        <v>Premium</v>
      </c>
      <c r="O1230" s="2">
        <f>IF(tbl_Invoices[[#This Row],[Revenue_Type]]="Churned",0,1)</f>
        <v>1</v>
      </c>
    </row>
    <row r="1231" spans="1:15" x14ac:dyDescent="0.25">
      <c r="A1231" t="s">
        <v>6887</v>
      </c>
      <c r="B1231" t="s">
        <v>1718</v>
      </c>
      <c r="C1231" t="s">
        <v>2737</v>
      </c>
      <c r="D1231" s="1">
        <v>44372</v>
      </c>
      <c r="E1231">
        <v>25</v>
      </c>
      <c r="F1231" t="b">
        <v>1</v>
      </c>
      <c r="G1231" t="s">
        <v>4538</v>
      </c>
      <c r="H1231" t="s">
        <v>2034</v>
      </c>
      <c r="I1231" s="1">
        <f>DATE(YEAR(tbl_Invoices[[#This Row],[Invoice_Date]]), MONTH(tbl_Invoices[[#This Row],[Invoice_Date]]), DAY(tbl_Invoices[[#This Row],[Invoice_Date]]))</f>
        <v>44372</v>
      </c>
      <c r="J1231">
        <f>YEAR(tbl_Invoices[[#This Row],[Invoice_Date]])</f>
        <v>2021</v>
      </c>
      <c r="K1231" s="1">
        <f>_xlfn.XLOOKUP(tbl_Invoices[[#This Row],[Customer_ID]], tbl_Customers[Customer_ID], tbl_Customers[Cohort_Month])</f>
        <v>44592</v>
      </c>
      <c r="L1231" s="1" t="str">
        <f ca="1">_xlfn.XLOOKUP(tbl_Invoices[[#This Row],[Customer_ID]], tbl_Customers[Customer_ID], tbl_Customers[Age_Group])</f>
        <v>25–34</v>
      </c>
      <c r="M1231" s="1" t="str">
        <f>_xlfn.XLOOKUP(tbl_Invoices[[#This Row],[Customer_ID]], tbl_Customers[Customer_ID], tbl_Customers[Region])</f>
        <v>West</v>
      </c>
      <c r="N1231" s="1" t="str" cm="1">
        <f t="array" ref="N1231">_xlfn.IFS(
   _xlfn.SINGLE(tbl_Invoices[Plan_ID])="P1","Basic",
   _xlfn.SINGLE(tbl_Invoices[Plan_ID])="P2","Standard",
   _xlfn.SINGLE(tbl_Invoices[Plan_ID])="P3","Premium"
)</f>
        <v>Standard</v>
      </c>
      <c r="O1231" s="2">
        <f>IF(tbl_Invoices[[#This Row],[Revenue_Type]]="Churned",0,1)</f>
        <v>1</v>
      </c>
    </row>
    <row r="1232" spans="1:15" x14ac:dyDescent="0.25">
      <c r="A1232" t="s">
        <v>6598</v>
      </c>
      <c r="B1232" t="s">
        <v>1880</v>
      </c>
      <c r="C1232" t="s">
        <v>3442</v>
      </c>
      <c r="D1232" s="1">
        <v>44372</v>
      </c>
      <c r="E1232">
        <v>55</v>
      </c>
      <c r="F1232" t="b">
        <v>1</v>
      </c>
      <c r="G1232" t="s">
        <v>4540</v>
      </c>
      <c r="H1232" t="s">
        <v>2031</v>
      </c>
      <c r="I1232" s="1">
        <f>DATE(YEAR(tbl_Invoices[[#This Row],[Invoice_Date]]), MONTH(tbl_Invoices[[#This Row],[Invoice_Date]]), DAY(tbl_Invoices[[#This Row],[Invoice_Date]]))</f>
        <v>44372</v>
      </c>
      <c r="J1232">
        <f>YEAR(tbl_Invoices[[#This Row],[Invoice_Date]])</f>
        <v>2021</v>
      </c>
      <c r="K1232" s="1">
        <f>_xlfn.XLOOKUP(tbl_Invoices[[#This Row],[Customer_ID]], tbl_Customers[Customer_ID], tbl_Customers[Cohort_Month])</f>
        <v>44926</v>
      </c>
      <c r="L1232" s="1" t="str">
        <f ca="1">_xlfn.XLOOKUP(tbl_Invoices[[#This Row],[Customer_ID]], tbl_Customers[Customer_ID], tbl_Customers[Age_Group])</f>
        <v>25–34</v>
      </c>
      <c r="M1232" s="1" t="str">
        <f>_xlfn.XLOOKUP(tbl_Invoices[[#This Row],[Customer_ID]], tbl_Customers[Customer_ID], tbl_Customers[Region])</f>
        <v>West</v>
      </c>
      <c r="N1232" s="1" t="str" cm="1">
        <f t="array" ref="N1232">_xlfn.IFS(
   _xlfn.SINGLE(tbl_Invoices[Plan_ID])="P1","Basic",
   _xlfn.SINGLE(tbl_Invoices[Plan_ID])="P2","Standard",
   _xlfn.SINGLE(tbl_Invoices[Plan_ID])="P3","Premium"
)</f>
        <v>Premium</v>
      </c>
      <c r="O1232" s="2">
        <f>IF(tbl_Invoices[[#This Row],[Revenue_Type]]="Churned",0,1)</f>
        <v>1</v>
      </c>
    </row>
    <row r="1233" spans="1:15" x14ac:dyDescent="0.25">
      <c r="A1233" t="s">
        <v>7662</v>
      </c>
      <c r="B1233" t="s">
        <v>555</v>
      </c>
      <c r="C1233" t="s">
        <v>3804</v>
      </c>
      <c r="D1233" s="1">
        <v>44373</v>
      </c>
      <c r="E1233">
        <v>55</v>
      </c>
      <c r="F1233" t="b">
        <v>1</v>
      </c>
      <c r="G1233" t="s">
        <v>4540</v>
      </c>
      <c r="H1233" t="s">
        <v>2031</v>
      </c>
      <c r="I1233" s="1">
        <f>DATE(YEAR(tbl_Invoices[[#This Row],[Invoice_Date]]), MONTH(tbl_Invoices[[#This Row],[Invoice_Date]]), DAY(tbl_Invoices[[#This Row],[Invoice_Date]]))</f>
        <v>44373</v>
      </c>
      <c r="J1233">
        <f>YEAR(tbl_Invoices[[#This Row],[Invoice_Date]])</f>
        <v>2021</v>
      </c>
      <c r="K1233" s="1">
        <f>_xlfn.XLOOKUP(tbl_Invoices[[#This Row],[Customer_ID]], tbl_Customers[Customer_ID], tbl_Customers[Cohort_Month])</f>
        <v>44773</v>
      </c>
      <c r="L1233" s="1" t="str">
        <f ca="1">_xlfn.XLOOKUP(tbl_Invoices[[#This Row],[Customer_ID]], tbl_Customers[Customer_ID], tbl_Customers[Age_Group])</f>
        <v>35–44</v>
      </c>
      <c r="M1233" s="1" t="str">
        <f>_xlfn.XLOOKUP(tbl_Invoices[[#This Row],[Customer_ID]], tbl_Customers[Customer_ID], tbl_Customers[Region])</f>
        <v>Midwest</v>
      </c>
      <c r="N1233" s="1" t="str" cm="1">
        <f t="array" ref="N1233">_xlfn.IFS(
   _xlfn.SINGLE(tbl_Invoices[Plan_ID])="P1","Basic",
   _xlfn.SINGLE(tbl_Invoices[Plan_ID])="P2","Standard",
   _xlfn.SINGLE(tbl_Invoices[Plan_ID])="P3","Premium"
)</f>
        <v>Premium</v>
      </c>
      <c r="O1233" s="2">
        <f>IF(tbl_Invoices[[#This Row],[Revenue_Type]]="Churned",0,1)</f>
        <v>1</v>
      </c>
    </row>
    <row r="1234" spans="1:15" x14ac:dyDescent="0.25">
      <c r="A1234" t="s">
        <v>6856</v>
      </c>
      <c r="B1234" t="s">
        <v>124</v>
      </c>
      <c r="C1234" t="s">
        <v>3137</v>
      </c>
      <c r="D1234" s="1">
        <v>44374</v>
      </c>
      <c r="E1234">
        <v>25</v>
      </c>
      <c r="F1234" t="b">
        <v>1</v>
      </c>
      <c r="G1234" t="s">
        <v>4538</v>
      </c>
      <c r="H1234" t="s">
        <v>2034</v>
      </c>
      <c r="I1234" s="1">
        <f>DATE(YEAR(tbl_Invoices[[#This Row],[Invoice_Date]]), MONTH(tbl_Invoices[[#This Row],[Invoice_Date]]), DAY(tbl_Invoices[[#This Row],[Invoice_Date]]))</f>
        <v>44374</v>
      </c>
      <c r="J1234">
        <f>YEAR(tbl_Invoices[[#This Row],[Invoice_Date]])</f>
        <v>2021</v>
      </c>
      <c r="K1234" s="1">
        <f>_xlfn.XLOOKUP(tbl_Invoices[[#This Row],[Customer_ID]], tbl_Customers[Customer_ID], tbl_Customers[Cohort_Month])</f>
        <v>44377</v>
      </c>
      <c r="L1234" s="1" t="str">
        <f ca="1">_xlfn.XLOOKUP(tbl_Invoices[[#This Row],[Customer_ID]], tbl_Customers[Customer_ID], tbl_Customers[Age_Group])</f>
        <v>35–44</v>
      </c>
      <c r="M1234" s="1" t="str">
        <f>_xlfn.XLOOKUP(tbl_Invoices[[#This Row],[Customer_ID]], tbl_Customers[Customer_ID], tbl_Customers[Region])</f>
        <v>International</v>
      </c>
      <c r="N1234" s="1" t="str" cm="1">
        <f t="array" ref="N1234">_xlfn.IFS(
   _xlfn.SINGLE(tbl_Invoices[Plan_ID])="P1","Basic",
   _xlfn.SINGLE(tbl_Invoices[Plan_ID])="P2","Standard",
   _xlfn.SINGLE(tbl_Invoices[Plan_ID])="P3","Premium"
)</f>
        <v>Standard</v>
      </c>
      <c r="O1234" s="2">
        <f>IF(tbl_Invoices[[#This Row],[Revenue_Type]]="Churned",0,1)</f>
        <v>1</v>
      </c>
    </row>
    <row r="1235" spans="1:15" x14ac:dyDescent="0.25">
      <c r="A1235" t="s">
        <v>8861</v>
      </c>
      <c r="B1235" t="s">
        <v>124</v>
      </c>
      <c r="C1235" t="s">
        <v>3590</v>
      </c>
      <c r="D1235" s="1">
        <v>44374</v>
      </c>
      <c r="E1235">
        <v>12</v>
      </c>
      <c r="F1235" t="b">
        <v>1</v>
      </c>
      <c r="G1235" t="s">
        <v>4538</v>
      </c>
      <c r="H1235" t="s">
        <v>2027</v>
      </c>
      <c r="I1235" s="1">
        <f>DATE(YEAR(tbl_Invoices[[#This Row],[Invoice_Date]]), MONTH(tbl_Invoices[[#This Row],[Invoice_Date]]), DAY(tbl_Invoices[[#This Row],[Invoice_Date]]))</f>
        <v>44374</v>
      </c>
      <c r="J1235">
        <f>YEAR(tbl_Invoices[[#This Row],[Invoice_Date]])</f>
        <v>2021</v>
      </c>
      <c r="K1235" s="1">
        <f>_xlfn.XLOOKUP(tbl_Invoices[[#This Row],[Customer_ID]], tbl_Customers[Customer_ID], tbl_Customers[Cohort_Month])</f>
        <v>44377</v>
      </c>
      <c r="L1235" s="1" t="str">
        <f ca="1">_xlfn.XLOOKUP(tbl_Invoices[[#This Row],[Customer_ID]], tbl_Customers[Customer_ID], tbl_Customers[Age_Group])</f>
        <v>35–44</v>
      </c>
      <c r="M1235" s="1" t="str">
        <f>_xlfn.XLOOKUP(tbl_Invoices[[#This Row],[Customer_ID]], tbl_Customers[Customer_ID], tbl_Customers[Region])</f>
        <v>International</v>
      </c>
      <c r="N1235" s="1" t="str" cm="1">
        <f t="array" ref="N1235">_xlfn.IFS(
   _xlfn.SINGLE(tbl_Invoices[Plan_ID])="P1","Basic",
   _xlfn.SINGLE(tbl_Invoices[Plan_ID])="P2","Standard",
   _xlfn.SINGLE(tbl_Invoices[Plan_ID])="P3","Premium"
)</f>
        <v>Basic</v>
      </c>
      <c r="O1235" s="2">
        <f>IF(tbl_Invoices[[#This Row],[Revenue_Type]]="Churned",0,1)</f>
        <v>1</v>
      </c>
    </row>
    <row r="1236" spans="1:15" x14ac:dyDescent="0.25">
      <c r="A1236" t="s">
        <v>5180</v>
      </c>
      <c r="B1236" t="s">
        <v>372</v>
      </c>
      <c r="C1236" t="s">
        <v>3312</v>
      </c>
      <c r="D1236" s="1">
        <v>44374</v>
      </c>
      <c r="E1236">
        <v>25</v>
      </c>
      <c r="F1236" t="b">
        <v>1</v>
      </c>
      <c r="G1236" t="s">
        <v>4538</v>
      </c>
      <c r="H1236" t="s">
        <v>2034</v>
      </c>
      <c r="I1236" s="1">
        <f>DATE(YEAR(tbl_Invoices[[#This Row],[Invoice_Date]]), MONTH(tbl_Invoices[[#This Row],[Invoice_Date]]), DAY(tbl_Invoices[[#This Row],[Invoice_Date]]))</f>
        <v>44374</v>
      </c>
      <c r="J1236">
        <f>YEAR(tbl_Invoices[[#This Row],[Invoice_Date]])</f>
        <v>2021</v>
      </c>
      <c r="K1236" s="1">
        <f>_xlfn.XLOOKUP(tbl_Invoices[[#This Row],[Customer_ID]], tbl_Customers[Customer_ID], tbl_Customers[Cohort_Month])</f>
        <v>44316</v>
      </c>
      <c r="L1236" s="1" t="str">
        <f ca="1">_xlfn.XLOOKUP(tbl_Invoices[[#This Row],[Customer_ID]], tbl_Customers[Customer_ID], tbl_Customers[Age_Group])</f>
        <v>18–24</v>
      </c>
      <c r="M1236" s="1" t="str">
        <f>_xlfn.XLOOKUP(tbl_Invoices[[#This Row],[Customer_ID]], tbl_Customers[Customer_ID], tbl_Customers[Region])</f>
        <v>South</v>
      </c>
      <c r="N1236" s="1" t="str" cm="1">
        <f t="array" ref="N1236">_xlfn.IFS(
   _xlfn.SINGLE(tbl_Invoices[Plan_ID])="P1","Basic",
   _xlfn.SINGLE(tbl_Invoices[Plan_ID])="P2","Standard",
   _xlfn.SINGLE(tbl_Invoices[Plan_ID])="P3","Premium"
)</f>
        <v>Standard</v>
      </c>
      <c r="O1236" s="2">
        <f>IF(tbl_Invoices[[#This Row],[Revenue_Type]]="Churned",0,1)</f>
        <v>1</v>
      </c>
    </row>
    <row r="1237" spans="1:15" x14ac:dyDescent="0.25">
      <c r="A1237" t="s">
        <v>5858</v>
      </c>
      <c r="B1237" t="s">
        <v>818</v>
      </c>
      <c r="C1237" t="s">
        <v>4021</v>
      </c>
      <c r="D1237" s="1">
        <v>44374</v>
      </c>
      <c r="E1237">
        <v>55</v>
      </c>
      <c r="F1237" t="b">
        <v>1</v>
      </c>
      <c r="G1237" t="s">
        <v>4545</v>
      </c>
      <c r="H1237" t="s">
        <v>2031</v>
      </c>
      <c r="I1237" s="1">
        <f>DATE(YEAR(tbl_Invoices[[#This Row],[Invoice_Date]]), MONTH(tbl_Invoices[[#This Row],[Invoice_Date]]), DAY(tbl_Invoices[[#This Row],[Invoice_Date]]))</f>
        <v>44374</v>
      </c>
      <c r="J1237">
        <f>YEAR(tbl_Invoices[[#This Row],[Invoice_Date]])</f>
        <v>2021</v>
      </c>
      <c r="K1237" s="1">
        <f>_xlfn.XLOOKUP(tbl_Invoices[[#This Row],[Customer_ID]], tbl_Customers[Customer_ID], tbl_Customers[Cohort_Month])</f>
        <v>45016</v>
      </c>
      <c r="L1237" s="1" t="str">
        <f ca="1">_xlfn.XLOOKUP(tbl_Invoices[[#This Row],[Customer_ID]], tbl_Customers[Customer_ID], tbl_Customers[Age_Group])</f>
        <v>35–44</v>
      </c>
      <c r="M1237" s="1" t="str">
        <f>_xlfn.XLOOKUP(tbl_Invoices[[#This Row],[Customer_ID]], tbl_Customers[Customer_ID], tbl_Customers[Region])</f>
        <v>International</v>
      </c>
      <c r="N1237" s="1" t="str" cm="1">
        <f t="array" ref="N1237">_xlfn.IFS(
   _xlfn.SINGLE(tbl_Invoices[Plan_ID])="P1","Basic",
   _xlfn.SINGLE(tbl_Invoices[Plan_ID])="P2","Standard",
   _xlfn.SINGLE(tbl_Invoices[Plan_ID])="P3","Premium"
)</f>
        <v>Premium</v>
      </c>
      <c r="O1237" s="2">
        <f>IF(tbl_Invoices[[#This Row],[Revenue_Type]]="Churned",0,1)</f>
        <v>0</v>
      </c>
    </row>
    <row r="1238" spans="1:15" x14ac:dyDescent="0.25">
      <c r="A1238" t="s">
        <v>9445</v>
      </c>
      <c r="B1238" t="s">
        <v>1591</v>
      </c>
      <c r="C1238" t="s">
        <v>4412</v>
      </c>
      <c r="D1238" s="1">
        <v>44374</v>
      </c>
      <c r="E1238">
        <v>55</v>
      </c>
      <c r="F1238" t="b">
        <v>1</v>
      </c>
      <c r="G1238" t="s">
        <v>4547</v>
      </c>
      <c r="H1238" t="s">
        <v>2031</v>
      </c>
      <c r="I1238" s="1">
        <f>DATE(YEAR(tbl_Invoices[[#This Row],[Invoice_Date]]), MONTH(tbl_Invoices[[#This Row],[Invoice_Date]]), DAY(tbl_Invoices[[#This Row],[Invoice_Date]]))</f>
        <v>44374</v>
      </c>
      <c r="J1238">
        <f>YEAR(tbl_Invoices[[#This Row],[Invoice_Date]])</f>
        <v>2021</v>
      </c>
      <c r="K1238" s="1">
        <f>_xlfn.XLOOKUP(tbl_Invoices[[#This Row],[Customer_ID]], tbl_Customers[Customer_ID], tbl_Customers[Cohort_Month])</f>
        <v>44865</v>
      </c>
      <c r="L1238" s="1" t="str">
        <f ca="1">_xlfn.XLOOKUP(tbl_Invoices[[#This Row],[Customer_ID]], tbl_Customers[Customer_ID], tbl_Customers[Age_Group])</f>
        <v>45–54</v>
      </c>
      <c r="M1238" s="1" t="str">
        <f>_xlfn.XLOOKUP(tbl_Invoices[[#This Row],[Customer_ID]], tbl_Customers[Customer_ID], tbl_Customers[Region])</f>
        <v>International</v>
      </c>
      <c r="N1238" s="1" t="str" cm="1">
        <f t="array" ref="N1238">_xlfn.IFS(
   _xlfn.SINGLE(tbl_Invoices[Plan_ID])="P1","Basic",
   _xlfn.SINGLE(tbl_Invoices[Plan_ID])="P2","Standard",
   _xlfn.SINGLE(tbl_Invoices[Plan_ID])="P3","Premium"
)</f>
        <v>Premium</v>
      </c>
      <c r="O1238" s="2">
        <f>IF(tbl_Invoices[[#This Row],[Revenue_Type]]="Churned",0,1)</f>
        <v>1</v>
      </c>
    </row>
    <row r="1239" spans="1:15" x14ac:dyDescent="0.25">
      <c r="A1239" t="s">
        <v>4550</v>
      </c>
      <c r="B1239" t="s">
        <v>1718</v>
      </c>
      <c r="C1239" t="s">
        <v>4229</v>
      </c>
      <c r="D1239" s="1">
        <v>44374</v>
      </c>
      <c r="E1239">
        <v>12</v>
      </c>
      <c r="F1239" t="b">
        <v>1</v>
      </c>
      <c r="G1239" t="s">
        <v>4549</v>
      </c>
      <c r="H1239" t="s">
        <v>2027</v>
      </c>
      <c r="I1239" s="1">
        <f>DATE(YEAR(tbl_Invoices[[#This Row],[Invoice_Date]]), MONTH(tbl_Invoices[[#This Row],[Invoice_Date]]), DAY(tbl_Invoices[[#This Row],[Invoice_Date]]))</f>
        <v>44374</v>
      </c>
      <c r="J1239">
        <f>YEAR(tbl_Invoices[[#This Row],[Invoice_Date]])</f>
        <v>2021</v>
      </c>
      <c r="K1239" s="1">
        <f>_xlfn.XLOOKUP(tbl_Invoices[[#This Row],[Customer_ID]], tbl_Customers[Customer_ID], tbl_Customers[Cohort_Month])</f>
        <v>44592</v>
      </c>
      <c r="L1239" s="1" t="str">
        <f ca="1">_xlfn.XLOOKUP(tbl_Invoices[[#This Row],[Customer_ID]], tbl_Customers[Customer_ID], tbl_Customers[Age_Group])</f>
        <v>25–34</v>
      </c>
      <c r="M1239" s="1" t="str">
        <f>_xlfn.XLOOKUP(tbl_Invoices[[#This Row],[Customer_ID]], tbl_Customers[Customer_ID], tbl_Customers[Region])</f>
        <v>West</v>
      </c>
      <c r="N1239" s="1" t="str" cm="1">
        <f t="array" ref="N1239">_xlfn.IFS(
   _xlfn.SINGLE(tbl_Invoices[Plan_ID])="P1","Basic",
   _xlfn.SINGLE(tbl_Invoices[Plan_ID])="P2","Standard",
   _xlfn.SINGLE(tbl_Invoices[Plan_ID])="P3","Premium"
)</f>
        <v>Basic</v>
      </c>
      <c r="O1239" s="2">
        <f>IF(tbl_Invoices[[#This Row],[Revenue_Type]]="Churned",0,1)</f>
        <v>1</v>
      </c>
    </row>
    <row r="1240" spans="1:15" x14ac:dyDescent="0.25">
      <c r="A1240" t="s">
        <v>10270</v>
      </c>
      <c r="B1240" t="s">
        <v>1748</v>
      </c>
      <c r="C1240" t="s">
        <v>2048</v>
      </c>
      <c r="D1240" s="1">
        <v>44374</v>
      </c>
      <c r="E1240">
        <v>55</v>
      </c>
      <c r="F1240" t="b">
        <v>1</v>
      </c>
      <c r="G1240" t="s">
        <v>4540</v>
      </c>
      <c r="H1240" t="s">
        <v>2031</v>
      </c>
      <c r="I1240" s="1">
        <f>DATE(YEAR(tbl_Invoices[[#This Row],[Invoice_Date]]), MONTH(tbl_Invoices[[#This Row],[Invoice_Date]]), DAY(tbl_Invoices[[#This Row],[Invoice_Date]]))</f>
        <v>44374</v>
      </c>
      <c r="J1240">
        <f>YEAR(tbl_Invoices[[#This Row],[Invoice_Date]])</f>
        <v>2021</v>
      </c>
      <c r="K1240" s="1">
        <f>_xlfn.XLOOKUP(tbl_Invoices[[#This Row],[Customer_ID]], tbl_Customers[Customer_ID], tbl_Customers[Cohort_Month])</f>
        <v>44347</v>
      </c>
      <c r="L1240" s="1" t="str">
        <f ca="1">_xlfn.XLOOKUP(tbl_Invoices[[#This Row],[Customer_ID]], tbl_Customers[Customer_ID], tbl_Customers[Age_Group])</f>
        <v>25–34</v>
      </c>
      <c r="M1240" s="1" t="str">
        <f>_xlfn.XLOOKUP(tbl_Invoices[[#This Row],[Customer_ID]], tbl_Customers[Customer_ID], tbl_Customers[Region])</f>
        <v>South</v>
      </c>
      <c r="N1240" s="1" t="str" cm="1">
        <f t="array" ref="N1240">_xlfn.IFS(
   _xlfn.SINGLE(tbl_Invoices[Plan_ID])="P1","Basic",
   _xlfn.SINGLE(tbl_Invoices[Plan_ID])="P2","Standard",
   _xlfn.SINGLE(tbl_Invoices[Plan_ID])="P3","Premium"
)</f>
        <v>Premium</v>
      </c>
      <c r="O1240" s="2">
        <f>IF(tbl_Invoices[[#This Row],[Revenue_Type]]="Churned",0,1)</f>
        <v>1</v>
      </c>
    </row>
    <row r="1241" spans="1:15" x14ac:dyDescent="0.25">
      <c r="A1241" t="s">
        <v>7005</v>
      </c>
      <c r="B1241" t="s">
        <v>1894</v>
      </c>
      <c r="C1241" t="s">
        <v>2947</v>
      </c>
      <c r="D1241" s="1">
        <v>44374</v>
      </c>
      <c r="E1241">
        <v>55</v>
      </c>
      <c r="F1241" t="b">
        <v>1</v>
      </c>
      <c r="G1241" t="s">
        <v>4540</v>
      </c>
      <c r="H1241" t="s">
        <v>2031</v>
      </c>
      <c r="I1241" s="1">
        <f>DATE(YEAR(tbl_Invoices[[#This Row],[Invoice_Date]]), MONTH(tbl_Invoices[[#This Row],[Invoice_Date]]), DAY(tbl_Invoices[[#This Row],[Invoice_Date]]))</f>
        <v>44374</v>
      </c>
      <c r="J1241">
        <f>YEAR(tbl_Invoices[[#This Row],[Invoice_Date]])</f>
        <v>2021</v>
      </c>
      <c r="K1241" s="1">
        <f>_xlfn.XLOOKUP(tbl_Invoices[[#This Row],[Customer_ID]], tbl_Customers[Customer_ID], tbl_Customers[Cohort_Month])</f>
        <v>44865</v>
      </c>
      <c r="L1241" s="1" t="str">
        <f ca="1">_xlfn.XLOOKUP(tbl_Invoices[[#This Row],[Customer_ID]], tbl_Customers[Customer_ID], tbl_Customers[Age_Group])</f>
        <v>35–44</v>
      </c>
      <c r="M1241" s="1" t="str">
        <f>_xlfn.XLOOKUP(tbl_Invoices[[#This Row],[Customer_ID]], tbl_Customers[Customer_ID], tbl_Customers[Region])</f>
        <v>East</v>
      </c>
      <c r="N1241" s="1" t="str" cm="1">
        <f t="array" ref="N1241">_xlfn.IFS(
   _xlfn.SINGLE(tbl_Invoices[Plan_ID])="P1","Basic",
   _xlfn.SINGLE(tbl_Invoices[Plan_ID])="P2","Standard",
   _xlfn.SINGLE(tbl_Invoices[Plan_ID])="P3","Premium"
)</f>
        <v>Premium</v>
      </c>
      <c r="O1241" s="2">
        <f>IF(tbl_Invoices[[#This Row],[Revenue_Type]]="Churned",0,1)</f>
        <v>1</v>
      </c>
    </row>
    <row r="1242" spans="1:15" x14ac:dyDescent="0.25">
      <c r="A1242" t="s">
        <v>9622</v>
      </c>
      <c r="B1242" t="s">
        <v>1991</v>
      </c>
      <c r="C1242" t="s">
        <v>4497</v>
      </c>
      <c r="D1242" s="1">
        <v>44374</v>
      </c>
      <c r="E1242">
        <v>55</v>
      </c>
      <c r="F1242" t="b">
        <v>1</v>
      </c>
      <c r="G1242" t="s">
        <v>4538</v>
      </c>
      <c r="H1242" t="s">
        <v>2031</v>
      </c>
      <c r="I1242" s="1">
        <f>DATE(YEAR(tbl_Invoices[[#This Row],[Invoice_Date]]), MONTH(tbl_Invoices[[#This Row],[Invoice_Date]]), DAY(tbl_Invoices[[#This Row],[Invoice_Date]]))</f>
        <v>44374</v>
      </c>
      <c r="J1242">
        <f>YEAR(tbl_Invoices[[#This Row],[Invoice_Date]])</f>
        <v>2021</v>
      </c>
      <c r="K1242" s="1">
        <f>_xlfn.XLOOKUP(tbl_Invoices[[#This Row],[Customer_ID]], tbl_Customers[Customer_ID], tbl_Customers[Cohort_Month])</f>
        <v>44439</v>
      </c>
      <c r="L1242" s="1" t="str">
        <f ca="1">_xlfn.XLOOKUP(tbl_Invoices[[#This Row],[Customer_ID]], tbl_Customers[Customer_ID], tbl_Customers[Age_Group])</f>
        <v>45–54</v>
      </c>
      <c r="M1242" s="1" t="str">
        <f>_xlfn.XLOOKUP(tbl_Invoices[[#This Row],[Customer_ID]], tbl_Customers[Customer_ID], tbl_Customers[Region])</f>
        <v>International</v>
      </c>
      <c r="N1242" s="1" t="str" cm="1">
        <f t="array" ref="N1242">_xlfn.IFS(
   _xlfn.SINGLE(tbl_Invoices[Plan_ID])="P1","Basic",
   _xlfn.SINGLE(tbl_Invoices[Plan_ID])="P2","Standard",
   _xlfn.SINGLE(tbl_Invoices[Plan_ID])="P3","Premium"
)</f>
        <v>Premium</v>
      </c>
      <c r="O1242" s="2">
        <f>IF(tbl_Invoices[[#This Row],[Revenue_Type]]="Churned",0,1)</f>
        <v>1</v>
      </c>
    </row>
    <row r="1243" spans="1:15" x14ac:dyDescent="0.25">
      <c r="A1243" t="s">
        <v>10513</v>
      </c>
      <c r="B1243" t="s">
        <v>753</v>
      </c>
      <c r="C1243" t="s">
        <v>3326</v>
      </c>
      <c r="D1243" s="1">
        <v>44375</v>
      </c>
      <c r="E1243">
        <v>25</v>
      </c>
      <c r="F1243" t="b">
        <v>1</v>
      </c>
      <c r="G1243" t="s">
        <v>4545</v>
      </c>
      <c r="H1243" t="s">
        <v>2034</v>
      </c>
      <c r="I1243" s="1">
        <f>DATE(YEAR(tbl_Invoices[[#This Row],[Invoice_Date]]), MONTH(tbl_Invoices[[#This Row],[Invoice_Date]]), DAY(tbl_Invoices[[#This Row],[Invoice_Date]]))</f>
        <v>44375</v>
      </c>
      <c r="J1243">
        <f>YEAR(tbl_Invoices[[#This Row],[Invoice_Date]])</f>
        <v>2021</v>
      </c>
      <c r="K1243" s="1">
        <f>_xlfn.XLOOKUP(tbl_Invoices[[#This Row],[Customer_ID]], tbl_Customers[Customer_ID], tbl_Customers[Cohort_Month])</f>
        <v>44985</v>
      </c>
      <c r="L1243" s="1" t="str">
        <f ca="1">_xlfn.XLOOKUP(tbl_Invoices[[#This Row],[Customer_ID]], tbl_Customers[Customer_ID], tbl_Customers[Age_Group])</f>
        <v>55+</v>
      </c>
      <c r="M1243" s="1" t="str">
        <f>_xlfn.XLOOKUP(tbl_Invoices[[#This Row],[Customer_ID]], tbl_Customers[Customer_ID], tbl_Customers[Region])</f>
        <v>Midwest</v>
      </c>
      <c r="N1243" s="1" t="str" cm="1">
        <f t="array" ref="N1243">_xlfn.IFS(
   _xlfn.SINGLE(tbl_Invoices[Plan_ID])="P1","Basic",
   _xlfn.SINGLE(tbl_Invoices[Plan_ID])="P2","Standard",
   _xlfn.SINGLE(tbl_Invoices[Plan_ID])="P3","Premium"
)</f>
        <v>Standard</v>
      </c>
      <c r="O1243" s="2">
        <f>IF(tbl_Invoices[[#This Row],[Revenue_Type]]="Churned",0,1)</f>
        <v>0</v>
      </c>
    </row>
    <row r="1244" spans="1:15" x14ac:dyDescent="0.25">
      <c r="A1244" t="s">
        <v>5200</v>
      </c>
      <c r="B1244" t="s">
        <v>1403</v>
      </c>
      <c r="C1244" t="s">
        <v>3719</v>
      </c>
      <c r="D1244" s="1">
        <v>44375</v>
      </c>
      <c r="E1244">
        <v>12</v>
      </c>
      <c r="F1244" t="b">
        <v>1</v>
      </c>
      <c r="G1244" t="s">
        <v>4549</v>
      </c>
      <c r="H1244" t="s">
        <v>2027</v>
      </c>
      <c r="I1244" s="1">
        <f>DATE(YEAR(tbl_Invoices[[#This Row],[Invoice_Date]]), MONTH(tbl_Invoices[[#This Row],[Invoice_Date]]), DAY(tbl_Invoices[[#This Row],[Invoice_Date]]))</f>
        <v>44375</v>
      </c>
      <c r="J1244">
        <f>YEAR(tbl_Invoices[[#This Row],[Invoice_Date]])</f>
        <v>2021</v>
      </c>
      <c r="K1244" s="1">
        <f>_xlfn.XLOOKUP(tbl_Invoices[[#This Row],[Customer_ID]], tbl_Customers[Customer_ID], tbl_Customers[Cohort_Month])</f>
        <v>44926</v>
      </c>
      <c r="L1244" s="1" t="str">
        <f ca="1">_xlfn.XLOOKUP(tbl_Invoices[[#This Row],[Customer_ID]], tbl_Customers[Customer_ID], tbl_Customers[Age_Group])</f>
        <v>55+</v>
      </c>
      <c r="M1244" s="1" t="str">
        <f>_xlfn.XLOOKUP(tbl_Invoices[[#This Row],[Customer_ID]], tbl_Customers[Customer_ID], tbl_Customers[Region])</f>
        <v>West</v>
      </c>
      <c r="N1244" s="1" t="str" cm="1">
        <f t="array" ref="N1244">_xlfn.IFS(
   _xlfn.SINGLE(tbl_Invoices[Plan_ID])="P1","Basic",
   _xlfn.SINGLE(tbl_Invoices[Plan_ID])="P2","Standard",
   _xlfn.SINGLE(tbl_Invoices[Plan_ID])="P3","Premium"
)</f>
        <v>Basic</v>
      </c>
      <c r="O1244" s="2">
        <f>IF(tbl_Invoices[[#This Row],[Revenue_Type]]="Churned",0,1)</f>
        <v>1</v>
      </c>
    </row>
    <row r="1245" spans="1:15" x14ac:dyDescent="0.25">
      <c r="A1245" t="s">
        <v>6258</v>
      </c>
      <c r="B1245" t="s">
        <v>1474</v>
      </c>
      <c r="C1245" t="s">
        <v>2288</v>
      </c>
      <c r="D1245" s="1">
        <v>44375</v>
      </c>
      <c r="E1245">
        <v>25</v>
      </c>
      <c r="F1245" t="b">
        <v>1</v>
      </c>
      <c r="G1245" t="s">
        <v>4540</v>
      </c>
      <c r="H1245" t="s">
        <v>2034</v>
      </c>
      <c r="I1245" s="1">
        <f>DATE(YEAR(tbl_Invoices[[#This Row],[Invoice_Date]]), MONTH(tbl_Invoices[[#This Row],[Invoice_Date]]), DAY(tbl_Invoices[[#This Row],[Invoice_Date]]))</f>
        <v>44375</v>
      </c>
      <c r="J1245">
        <f>YEAR(tbl_Invoices[[#This Row],[Invoice_Date]])</f>
        <v>2021</v>
      </c>
      <c r="K1245" s="1">
        <f>_xlfn.XLOOKUP(tbl_Invoices[[#This Row],[Customer_ID]], tbl_Customers[Customer_ID], tbl_Customers[Cohort_Month])</f>
        <v>45046</v>
      </c>
      <c r="L1245" s="1" t="str">
        <f ca="1">_xlfn.XLOOKUP(tbl_Invoices[[#This Row],[Customer_ID]], tbl_Customers[Customer_ID], tbl_Customers[Age_Group])</f>
        <v>25–34</v>
      </c>
      <c r="M1245" s="1" t="str">
        <f>_xlfn.XLOOKUP(tbl_Invoices[[#This Row],[Customer_ID]], tbl_Customers[Customer_ID], tbl_Customers[Region])</f>
        <v>South</v>
      </c>
      <c r="N1245" s="1" t="str" cm="1">
        <f t="array" ref="N1245">_xlfn.IFS(
   _xlfn.SINGLE(tbl_Invoices[Plan_ID])="P1","Basic",
   _xlfn.SINGLE(tbl_Invoices[Plan_ID])="P2","Standard",
   _xlfn.SINGLE(tbl_Invoices[Plan_ID])="P3","Premium"
)</f>
        <v>Standard</v>
      </c>
      <c r="O1245" s="2">
        <f>IF(tbl_Invoices[[#This Row],[Revenue_Type]]="Churned",0,1)</f>
        <v>1</v>
      </c>
    </row>
    <row r="1246" spans="1:15" x14ac:dyDescent="0.25">
      <c r="A1246" t="s">
        <v>6254</v>
      </c>
      <c r="B1246" t="s">
        <v>1615</v>
      </c>
      <c r="C1246" t="s">
        <v>3069</v>
      </c>
      <c r="D1246" s="1">
        <v>44375</v>
      </c>
      <c r="E1246">
        <v>12</v>
      </c>
      <c r="F1246" t="b">
        <v>1</v>
      </c>
      <c r="G1246" t="s">
        <v>4547</v>
      </c>
      <c r="H1246" t="s">
        <v>2027</v>
      </c>
      <c r="I1246" s="1">
        <f>DATE(YEAR(tbl_Invoices[[#This Row],[Invoice_Date]]), MONTH(tbl_Invoices[[#This Row],[Invoice_Date]]), DAY(tbl_Invoices[[#This Row],[Invoice_Date]]))</f>
        <v>44375</v>
      </c>
      <c r="J1246">
        <f>YEAR(tbl_Invoices[[#This Row],[Invoice_Date]])</f>
        <v>2021</v>
      </c>
      <c r="K1246" s="1">
        <f>_xlfn.XLOOKUP(tbl_Invoices[[#This Row],[Customer_ID]], tbl_Customers[Customer_ID], tbl_Customers[Cohort_Month])</f>
        <v>44500</v>
      </c>
      <c r="L1246" s="1" t="str">
        <f ca="1">_xlfn.XLOOKUP(tbl_Invoices[[#This Row],[Customer_ID]], tbl_Customers[Customer_ID], tbl_Customers[Age_Group])</f>
        <v>35–44</v>
      </c>
      <c r="M1246" s="1" t="str">
        <f>_xlfn.XLOOKUP(tbl_Invoices[[#This Row],[Customer_ID]], tbl_Customers[Customer_ID], tbl_Customers[Region])</f>
        <v>West</v>
      </c>
      <c r="N1246" s="1" t="str" cm="1">
        <f t="array" ref="N1246">_xlfn.IFS(
   _xlfn.SINGLE(tbl_Invoices[Plan_ID])="P1","Basic",
   _xlfn.SINGLE(tbl_Invoices[Plan_ID])="P2","Standard",
   _xlfn.SINGLE(tbl_Invoices[Plan_ID])="P3","Premium"
)</f>
        <v>Basic</v>
      </c>
      <c r="O1246" s="2">
        <f>IF(tbl_Invoices[[#This Row],[Revenue_Type]]="Churned",0,1)</f>
        <v>1</v>
      </c>
    </row>
    <row r="1247" spans="1:15" x14ac:dyDescent="0.25">
      <c r="A1247" t="s">
        <v>7898</v>
      </c>
      <c r="B1247" t="s">
        <v>136</v>
      </c>
      <c r="C1247" t="s">
        <v>4028</v>
      </c>
      <c r="D1247" s="1">
        <v>44376</v>
      </c>
      <c r="E1247">
        <v>55</v>
      </c>
      <c r="F1247" t="b">
        <v>1</v>
      </c>
      <c r="G1247" t="s">
        <v>4549</v>
      </c>
      <c r="H1247" t="s">
        <v>2031</v>
      </c>
      <c r="I1247" s="1">
        <f>DATE(YEAR(tbl_Invoices[[#This Row],[Invoice_Date]]), MONTH(tbl_Invoices[[#This Row],[Invoice_Date]]), DAY(tbl_Invoices[[#This Row],[Invoice_Date]]))</f>
        <v>44376</v>
      </c>
      <c r="J1247">
        <f>YEAR(tbl_Invoices[[#This Row],[Invoice_Date]])</f>
        <v>2021</v>
      </c>
      <c r="K1247" s="1">
        <f>_xlfn.XLOOKUP(tbl_Invoices[[#This Row],[Customer_ID]], tbl_Customers[Customer_ID], tbl_Customers[Cohort_Month])</f>
        <v>44926</v>
      </c>
      <c r="L1247" s="1" t="str">
        <f ca="1">_xlfn.XLOOKUP(tbl_Invoices[[#This Row],[Customer_ID]], tbl_Customers[Customer_ID], tbl_Customers[Age_Group])</f>
        <v>18–24</v>
      </c>
      <c r="M1247" s="1" t="str">
        <f>_xlfn.XLOOKUP(tbl_Invoices[[#This Row],[Customer_ID]], tbl_Customers[Customer_ID], tbl_Customers[Region])</f>
        <v>West</v>
      </c>
      <c r="N1247" s="1" t="str" cm="1">
        <f t="array" ref="N1247">_xlfn.IFS(
   _xlfn.SINGLE(tbl_Invoices[Plan_ID])="P1","Basic",
   _xlfn.SINGLE(tbl_Invoices[Plan_ID])="P2","Standard",
   _xlfn.SINGLE(tbl_Invoices[Plan_ID])="P3","Premium"
)</f>
        <v>Premium</v>
      </c>
      <c r="O1247" s="2">
        <f>IF(tbl_Invoices[[#This Row],[Revenue_Type]]="Churned",0,1)</f>
        <v>1</v>
      </c>
    </row>
    <row r="1248" spans="1:15" x14ac:dyDescent="0.25">
      <c r="A1248" t="s">
        <v>6669</v>
      </c>
      <c r="B1248" t="s">
        <v>912</v>
      </c>
      <c r="C1248" t="s">
        <v>2332</v>
      </c>
      <c r="D1248" s="1">
        <v>44376</v>
      </c>
      <c r="E1248">
        <v>25</v>
      </c>
      <c r="F1248" t="b">
        <v>1</v>
      </c>
      <c r="G1248" t="s">
        <v>4549</v>
      </c>
      <c r="H1248" t="s">
        <v>2034</v>
      </c>
      <c r="I1248" s="1">
        <f>DATE(YEAR(tbl_Invoices[[#This Row],[Invoice_Date]]), MONTH(tbl_Invoices[[#This Row],[Invoice_Date]]), DAY(tbl_Invoices[[#This Row],[Invoice_Date]]))</f>
        <v>44376</v>
      </c>
      <c r="J1248">
        <f>YEAR(tbl_Invoices[[#This Row],[Invoice_Date]])</f>
        <v>2021</v>
      </c>
      <c r="K1248" s="1">
        <f>_xlfn.XLOOKUP(tbl_Invoices[[#This Row],[Customer_ID]], tbl_Customers[Customer_ID], tbl_Customers[Cohort_Month])</f>
        <v>44592</v>
      </c>
      <c r="L1248" s="1" t="str">
        <f ca="1">_xlfn.XLOOKUP(tbl_Invoices[[#This Row],[Customer_ID]], tbl_Customers[Customer_ID], tbl_Customers[Age_Group])</f>
        <v>45–54</v>
      </c>
      <c r="M1248" s="1" t="str">
        <f>_xlfn.XLOOKUP(tbl_Invoices[[#This Row],[Customer_ID]], tbl_Customers[Customer_ID], tbl_Customers[Region])</f>
        <v>International</v>
      </c>
      <c r="N1248" s="1" t="str" cm="1">
        <f t="array" ref="N1248">_xlfn.IFS(
   _xlfn.SINGLE(tbl_Invoices[Plan_ID])="P1","Basic",
   _xlfn.SINGLE(tbl_Invoices[Plan_ID])="P2","Standard",
   _xlfn.SINGLE(tbl_Invoices[Plan_ID])="P3","Premium"
)</f>
        <v>Standard</v>
      </c>
      <c r="O1248" s="2">
        <f>IF(tbl_Invoices[[#This Row],[Revenue_Type]]="Churned",0,1)</f>
        <v>1</v>
      </c>
    </row>
    <row r="1249" spans="1:15" x14ac:dyDescent="0.25">
      <c r="A1249" t="s">
        <v>8043</v>
      </c>
      <c r="B1249" t="s">
        <v>1002</v>
      </c>
      <c r="C1249" t="s">
        <v>2812</v>
      </c>
      <c r="D1249" s="1">
        <v>44376</v>
      </c>
      <c r="E1249">
        <v>12</v>
      </c>
      <c r="F1249" t="b">
        <v>1</v>
      </c>
      <c r="G1249" t="s">
        <v>4538</v>
      </c>
      <c r="H1249" t="s">
        <v>2027</v>
      </c>
      <c r="I1249" s="1">
        <f>DATE(YEAR(tbl_Invoices[[#This Row],[Invoice_Date]]), MONTH(tbl_Invoices[[#This Row],[Invoice_Date]]), DAY(tbl_Invoices[[#This Row],[Invoice_Date]]))</f>
        <v>44376</v>
      </c>
      <c r="J1249">
        <f>YEAR(tbl_Invoices[[#This Row],[Invoice_Date]])</f>
        <v>2021</v>
      </c>
      <c r="K1249" s="1">
        <f>_xlfn.XLOOKUP(tbl_Invoices[[#This Row],[Customer_ID]], tbl_Customers[Customer_ID], tbl_Customers[Cohort_Month])</f>
        <v>44895</v>
      </c>
      <c r="L1249" s="1" t="str">
        <f ca="1">_xlfn.XLOOKUP(tbl_Invoices[[#This Row],[Customer_ID]], tbl_Customers[Customer_ID], tbl_Customers[Age_Group])</f>
        <v>35–44</v>
      </c>
      <c r="M1249" s="1" t="str">
        <f>_xlfn.XLOOKUP(tbl_Invoices[[#This Row],[Customer_ID]], tbl_Customers[Customer_ID], tbl_Customers[Region])</f>
        <v>East</v>
      </c>
      <c r="N1249" s="1" t="str" cm="1">
        <f t="array" ref="N1249">_xlfn.IFS(
   _xlfn.SINGLE(tbl_Invoices[Plan_ID])="P1","Basic",
   _xlfn.SINGLE(tbl_Invoices[Plan_ID])="P2","Standard",
   _xlfn.SINGLE(tbl_Invoices[Plan_ID])="P3","Premium"
)</f>
        <v>Basic</v>
      </c>
      <c r="O1249" s="2">
        <f>IF(tbl_Invoices[[#This Row],[Revenue_Type]]="Churned",0,1)</f>
        <v>1</v>
      </c>
    </row>
    <row r="1250" spans="1:15" x14ac:dyDescent="0.25">
      <c r="A1250" t="s">
        <v>5948</v>
      </c>
      <c r="B1250" t="s">
        <v>1308</v>
      </c>
      <c r="C1250" t="s">
        <v>3938</v>
      </c>
      <c r="D1250" s="1">
        <v>44376</v>
      </c>
      <c r="E1250">
        <v>55</v>
      </c>
      <c r="F1250" t="b">
        <v>1</v>
      </c>
      <c r="G1250" t="s">
        <v>4538</v>
      </c>
      <c r="H1250" t="s">
        <v>2031</v>
      </c>
      <c r="I1250" s="1">
        <f>DATE(YEAR(tbl_Invoices[[#This Row],[Invoice_Date]]), MONTH(tbl_Invoices[[#This Row],[Invoice_Date]]), DAY(tbl_Invoices[[#This Row],[Invoice_Date]]))</f>
        <v>44376</v>
      </c>
      <c r="J1250">
        <f>YEAR(tbl_Invoices[[#This Row],[Invoice_Date]])</f>
        <v>2021</v>
      </c>
      <c r="K1250" s="1">
        <f>_xlfn.XLOOKUP(tbl_Invoices[[#This Row],[Customer_ID]], tbl_Customers[Customer_ID], tbl_Customers[Cohort_Month])</f>
        <v>44377</v>
      </c>
      <c r="L1250" s="1" t="str">
        <f ca="1">_xlfn.XLOOKUP(tbl_Invoices[[#This Row],[Customer_ID]], tbl_Customers[Customer_ID], tbl_Customers[Age_Group])</f>
        <v>18–24</v>
      </c>
      <c r="M1250" s="1" t="str">
        <f>_xlfn.XLOOKUP(tbl_Invoices[[#This Row],[Customer_ID]], tbl_Customers[Customer_ID], tbl_Customers[Region])</f>
        <v>East</v>
      </c>
      <c r="N1250" s="1" t="str" cm="1">
        <f t="array" ref="N1250">_xlfn.IFS(
   _xlfn.SINGLE(tbl_Invoices[Plan_ID])="P1","Basic",
   _xlfn.SINGLE(tbl_Invoices[Plan_ID])="P2","Standard",
   _xlfn.SINGLE(tbl_Invoices[Plan_ID])="P3","Premium"
)</f>
        <v>Premium</v>
      </c>
      <c r="O1250" s="2">
        <f>IF(tbl_Invoices[[#This Row],[Revenue_Type]]="Churned",0,1)</f>
        <v>1</v>
      </c>
    </row>
    <row r="1251" spans="1:15" x14ac:dyDescent="0.25">
      <c r="A1251" t="s">
        <v>6900</v>
      </c>
      <c r="B1251" t="s">
        <v>1398</v>
      </c>
      <c r="C1251" t="s">
        <v>3790</v>
      </c>
      <c r="D1251" s="1">
        <v>44376</v>
      </c>
      <c r="E1251">
        <v>55</v>
      </c>
      <c r="F1251" t="b">
        <v>1</v>
      </c>
      <c r="G1251" t="s">
        <v>4549</v>
      </c>
      <c r="H1251" t="s">
        <v>2031</v>
      </c>
      <c r="I1251" s="1">
        <f>DATE(YEAR(tbl_Invoices[[#This Row],[Invoice_Date]]), MONTH(tbl_Invoices[[#This Row],[Invoice_Date]]), DAY(tbl_Invoices[[#This Row],[Invoice_Date]]))</f>
        <v>44376</v>
      </c>
      <c r="J1251">
        <f>YEAR(tbl_Invoices[[#This Row],[Invoice_Date]])</f>
        <v>2021</v>
      </c>
      <c r="K1251" s="1">
        <f>_xlfn.XLOOKUP(tbl_Invoices[[#This Row],[Customer_ID]], tbl_Customers[Customer_ID], tbl_Customers[Cohort_Month])</f>
        <v>44377</v>
      </c>
      <c r="L1251" s="1" t="str">
        <f ca="1">_xlfn.XLOOKUP(tbl_Invoices[[#This Row],[Customer_ID]], tbl_Customers[Customer_ID], tbl_Customers[Age_Group])</f>
        <v>45–54</v>
      </c>
      <c r="M1251" s="1" t="str">
        <f>_xlfn.XLOOKUP(tbl_Invoices[[#This Row],[Customer_ID]], tbl_Customers[Customer_ID], tbl_Customers[Region])</f>
        <v>Midwest</v>
      </c>
      <c r="N1251" s="1" t="str" cm="1">
        <f t="array" ref="N1251">_xlfn.IFS(
   _xlfn.SINGLE(tbl_Invoices[Plan_ID])="P1","Basic",
   _xlfn.SINGLE(tbl_Invoices[Plan_ID])="P2","Standard",
   _xlfn.SINGLE(tbl_Invoices[Plan_ID])="P3","Premium"
)</f>
        <v>Premium</v>
      </c>
      <c r="O1251" s="2">
        <f>IF(tbl_Invoices[[#This Row],[Revenue_Type]]="Churned",0,1)</f>
        <v>1</v>
      </c>
    </row>
    <row r="1252" spans="1:15" x14ac:dyDescent="0.25">
      <c r="A1252" t="s">
        <v>10167</v>
      </c>
      <c r="B1252" t="s">
        <v>1644</v>
      </c>
      <c r="C1252" t="s">
        <v>2043</v>
      </c>
      <c r="D1252" s="1">
        <v>44376</v>
      </c>
      <c r="E1252">
        <v>12</v>
      </c>
      <c r="F1252" t="b">
        <v>1</v>
      </c>
      <c r="G1252" t="s">
        <v>4547</v>
      </c>
      <c r="H1252" t="s">
        <v>2027</v>
      </c>
      <c r="I1252" s="1">
        <f>DATE(YEAR(tbl_Invoices[[#This Row],[Invoice_Date]]), MONTH(tbl_Invoices[[#This Row],[Invoice_Date]]), DAY(tbl_Invoices[[#This Row],[Invoice_Date]]))</f>
        <v>44376</v>
      </c>
      <c r="J1252">
        <f>YEAR(tbl_Invoices[[#This Row],[Invoice_Date]])</f>
        <v>2021</v>
      </c>
      <c r="K1252" s="1">
        <f>_xlfn.XLOOKUP(tbl_Invoices[[#This Row],[Customer_ID]], tbl_Customers[Customer_ID], tbl_Customers[Cohort_Month])</f>
        <v>44895</v>
      </c>
      <c r="L1252" s="1" t="str">
        <f ca="1">_xlfn.XLOOKUP(tbl_Invoices[[#This Row],[Customer_ID]], tbl_Customers[Customer_ID], tbl_Customers[Age_Group])</f>
        <v>55+</v>
      </c>
      <c r="M1252" s="1" t="str">
        <f>_xlfn.XLOOKUP(tbl_Invoices[[#This Row],[Customer_ID]], tbl_Customers[Customer_ID], tbl_Customers[Region])</f>
        <v>West</v>
      </c>
      <c r="N1252" s="1" t="str" cm="1">
        <f t="array" ref="N1252">_xlfn.IFS(
   _xlfn.SINGLE(tbl_Invoices[Plan_ID])="P1","Basic",
   _xlfn.SINGLE(tbl_Invoices[Plan_ID])="P2","Standard",
   _xlfn.SINGLE(tbl_Invoices[Plan_ID])="P3","Premium"
)</f>
        <v>Basic</v>
      </c>
      <c r="O1252" s="2">
        <f>IF(tbl_Invoices[[#This Row],[Revenue_Type]]="Churned",0,1)</f>
        <v>1</v>
      </c>
    </row>
    <row r="1253" spans="1:15" x14ac:dyDescent="0.25">
      <c r="A1253" t="s">
        <v>7066</v>
      </c>
      <c r="B1253" t="s">
        <v>1690</v>
      </c>
      <c r="C1253" t="s">
        <v>2050</v>
      </c>
      <c r="D1253" s="1">
        <v>44376</v>
      </c>
      <c r="E1253">
        <v>55</v>
      </c>
      <c r="F1253" t="b">
        <v>1</v>
      </c>
      <c r="G1253" t="s">
        <v>4545</v>
      </c>
      <c r="H1253" t="s">
        <v>2031</v>
      </c>
      <c r="I1253" s="1">
        <f>DATE(YEAR(tbl_Invoices[[#This Row],[Invoice_Date]]), MONTH(tbl_Invoices[[#This Row],[Invoice_Date]]), DAY(tbl_Invoices[[#This Row],[Invoice_Date]]))</f>
        <v>44376</v>
      </c>
      <c r="J1253">
        <f>YEAR(tbl_Invoices[[#This Row],[Invoice_Date]])</f>
        <v>2021</v>
      </c>
      <c r="K1253" s="1">
        <f>_xlfn.XLOOKUP(tbl_Invoices[[#This Row],[Customer_ID]], tbl_Customers[Customer_ID], tbl_Customers[Cohort_Month])</f>
        <v>44985</v>
      </c>
      <c r="L1253" s="1" t="str">
        <f ca="1">_xlfn.XLOOKUP(tbl_Invoices[[#This Row],[Customer_ID]], tbl_Customers[Customer_ID], tbl_Customers[Age_Group])</f>
        <v>45–54</v>
      </c>
      <c r="M1253" s="1" t="str">
        <f>_xlfn.XLOOKUP(tbl_Invoices[[#This Row],[Customer_ID]], tbl_Customers[Customer_ID], tbl_Customers[Region])</f>
        <v>South</v>
      </c>
      <c r="N1253" s="1" t="str" cm="1">
        <f t="array" ref="N1253">_xlfn.IFS(
   _xlfn.SINGLE(tbl_Invoices[Plan_ID])="P1","Basic",
   _xlfn.SINGLE(tbl_Invoices[Plan_ID])="P2","Standard",
   _xlfn.SINGLE(tbl_Invoices[Plan_ID])="P3","Premium"
)</f>
        <v>Premium</v>
      </c>
      <c r="O1253" s="2">
        <f>IF(tbl_Invoices[[#This Row],[Revenue_Type]]="Churned",0,1)</f>
        <v>0</v>
      </c>
    </row>
    <row r="1254" spans="1:15" x14ac:dyDescent="0.25">
      <c r="A1254" t="s">
        <v>9324</v>
      </c>
      <c r="B1254" t="s">
        <v>1033</v>
      </c>
      <c r="C1254" t="s">
        <v>2507</v>
      </c>
      <c r="D1254" s="1">
        <v>44377</v>
      </c>
      <c r="E1254">
        <v>25</v>
      </c>
      <c r="F1254" t="b">
        <v>1</v>
      </c>
      <c r="G1254" t="s">
        <v>4549</v>
      </c>
      <c r="H1254" t="s">
        <v>2034</v>
      </c>
      <c r="I1254" s="1">
        <f>DATE(YEAR(tbl_Invoices[[#This Row],[Invoice_Date]]), MONTH(tbl_Invoices[[#This Row],[Invoice_Date]]), DAY(tbl_Invoices[[#This Row],[Invoice_Date]]))</f>
        <v>44377</v>
      </c>
      <c r="J1254">
        <f>YEAR(tbl_Invoices[[#This Row],[Invoice_Date]])</f>
        <v>2021</v>
      </c>
      <c r="K1254" s="1">
        <f>_xlfn.XLOOKUP(tbl_Invoices[[#This Row],[Customer_ID]], tbl_Customers[Customer_ID], tbl_Customers[Cohort_Month])</f>
        <v>44651</v>
      </c>
      <c r="L1254" s="1" t="str">
        <f ca="1">_xlfn.XLOOKUP(tbl_Invoices[[#This Row],[Customer_ID]], tbl_Customers[Customer_ID], tbl_Customers[Age_Group])</f>
        <v>35–44</v>
      </c>
      <c r="M1254" s="1" t="str">
        <f>_xlfn.XLOOKUP(tbl_Invoices[[#This Row],[Customer_ID]], tbl_Customers[Customer_ID], tbl_Customers[Region])</f>
        <v>South</v>
      </c>
      <c r="N1254" s="1" t="str" cm="1">
        <f t="array" ref="N1254">_xlfn.IFS(
   _xlfn.SINGLE(tbl_Invoices[Plan_ID])="P1","Basic",
   _xlfn.SINGLE(tbl_Invoices[Plan_ID])="P2","Standard",
   _xlfn.SINGLE(tbl_Invoices[Plan_ID])="P3","Premium"
)</f>
        <v>Standard</v>
      </c>
      <c r="O1254" s="2">
        <f>IF(tbl_Invoices[[#This Row],[Revenue_Type]]="Churned",0,1)</f>
        <v>1</v>
      </c>
    </row>
    <row r="1255" spans="1:15" x14ac:dyDescent="0.25">
      <c r="A1255" t="s">
        <v>9989</v>
      </c>
      <c r="B1255" t="s">
        <v>1062</v>
      </c>
      <c r="C1255" t="s">
        <v>3360</v>
      </c>
      <c r="D1255" s="1">
        <v>44377</v>
      </c>
      <c r="E1255">
        <v>25</v>
      </c>
      <c r="F1255" t="b">
        <v>1</v>
      </c>
      <c r="G1255" t="s">
        <v>4547</v>
      </c>
      <c r="H1255" t="s">
        <v>2034</v>
      </c>
      <c r="I1255" s="1">
        <f>DATE(YEAR(tbl_Invoices[[#This Row],[Invoice_Date]]), MONTH(tbl_Invoices[[#This Row],[Invoice_Date]]), DAY(tbl_Invoices[[#This Row],[Invoice_Date]]))</f>
        <v>44377</v>
      </c>
      <c r="J1255">
        <f>YEAR(tbl_Invoices[[#This Row],[Invoice_Date]])</f>
        <v>2021</v>
      </c>
      <c r="K1255" s="1">
        <f>_xlfn.XLOOKUP(tbl_Invoices[[#This Row],[Customer_ID]], tbl_Customers[Customer_ID], tbl_Customers[Cohort_Month])</f>
        <v>44469</v>
      </c>
      <c r="L1255" s="1" t="str">
        <f ca="1">_xlfn.XLOOKUP(tbl_Invoices[[#This Row],[Customer_ID]], tbl_Customers[Customer_ID], tbl_Customers[Age_Group])</f>
        <v>35–44</v>
      </c>
      <c r="M1255" s="1" t="str">
        <f>_xlfn.XLOOKUP(tbl_Invoices[[#This Row],[Customer_ID]], tbl_Customers[Customer_ID], tbl_Customers[Region])</f>
        <v>International</v>
      </c>
      <c r="N1255" s="1" t="str" cm="1">
        <f t="array" ref="N1255">_xlfn.IFS(
   _xlfn.SINGLE(tbl_Invoices[Plan_ID])="P1","Basic",
   _xlfn.SINGLE(tbl_Invoices[Plan_ID])="P2","Standard",
   _xlfn.SINGLE(tbl_Invoices[Plan_ID])="P3","Premium"
)</f>
        <v>Standard</v>
      </c>
      <c r="O1255" s="2">
        <f>IF(tbl_Invoices[[#This Row],[Revenue_Type]]="Churned",0,1)</f>
        <v>1</v>
      </c>
    </row>
    <row r="1256" spans="1:15" x14ac:dyDescent="0.25">
      <c r="A1256" t="s">
        <v>9195</v>
      </c>
      <c r="B1256" t="s">
        <v>1101</v>
      </c>
      <c r="C1256" t="s">
        <v>3642</v>
      </c>
      <c r="D1256" s="1">
        <v>44377</v>
      </c>
      <c r="E1256">
        <v>55</v>
      </c>
      <c r="F1256" t="b">
        <v>1</v>
      </c>
      <c r="G1256" t="s">
        <v>4538</v>
      </c>
      <c r="H1256" t="s">
        <v>2031</v>
      </c>
      <c r="I1256" s="1">
        <f>DATE(YEAR(tbl_Invoices[[#This Row],[Invoice_Date]]), MONTH(tbl_Invoices[[#This Row],[Invoice_Date]]), DAY(tbl_Invoices[[#This Row],[Invoice_Date]]))</f>
        <v>44377</v>
      </c>
      <c r="J1256">
        <f>YEAR(tbl_Invoices[[#This Row],[Invoice_Date]])</f>
        <v>2021</v>
      </c>
      <c r="K1256" s="1">
        <f>_xlfn.XLOOKUP(tbl_Invoices[[#This Row],[Customer_ID]], tbl_Customers[Customer_ID], tbl_Customers[Cohort_Month])</f>
        <v>44561</v>
      </c>
      <c r="L1256" s="1" t="str">
        <f ca="1">_xlfn.XLOOKUP(tbl_Invoices[[#This Row],[Customer_ID]], tbl_Customers[Customer_ID], tbl_Customers[Age_Group])</f>
        <v>25–34</v>
      </c>
      <c r="M1256" s="1" t="str">
        <f>_xlfn.XLOOKUP(tbl_Invoices[[#This Row],[Customer_ID]], tbl_Customers[Customer_ID], tbl_Customers[Region])</f>
        <v>South</v>
      </c>
      <c r="N1256" s="1" t="str" cm="1">
        <f t="array" ref="N1256">_xlfn.IFS(
   _xlfn.SINGLE(tbl_Invoices[Plan_ID])="P1","Basic",
   _xlfn.SINGLE(tbl_Invoices[Plan_ID])="P2","Standard",
   _xlfn.SINGLE(tbl_Invoices[Plan_ID])="P3","Premium"
)</f>
        <v>Premium</v>
      </c>
      <c r="O1256" s="2">
        <f>IF(tbl_Invoices[[#This Row],[Revenue_Type]]="Churned",0,1)</f>
        <v>1</v>
      </c>
    </row>
    <row r="1257" spans="1:15" x14ac:dyDescent="0.25">
      <c r="A1257" t="s">
        <v>7023</v>
      </c>
      <c r="B1257" t="s">
        <v>1311</v>
      </c>
      <c r="C1257" t="s">
        <v>4001</v>
      </c>
      <c r="D1257" s="1">
        <v>44377</v>
      </c>
      <c r="E1257">
        <v>55</v>
      </c>
      <c r="F1257" t="b">
        <v>1</v>
      </c>
      <c r="G1257" t="s">
        <v>4547</v>
      </c>
      <c r="H1257" t="s">
        <v>2031</v>
      </c>
      <c r="I1257" s="1">
        <f>DATE(YEAR(tbl_Invoices[[#This Row],[Invoice_Date]]), MONTH(tbl_Invoices[[#This Row],[Invoice_Date]]), DAY(tbl_Invoices[[#This Row],[Invoice_Date]]))</f>
        <v>44377</v>
      </c>
      <c r="J1257">
        <f>YEAR(tbl_Invoices[[#This Row],[Invoice_Date]])</f>
        <v>2021</v>
      </c>
      <c r="K1257" s="1">
        <f>_xlfn.XLOOKUP(tbl_Invoices[[#This Row],[Customer_ID]], tbl_Customers[Customer_ID], tbl_Customers[Cohort_Month])</f>
        <v>44865</v>
      </c>
      <c r="L1257" s="1" t="str">
        <f ca="1">_xlfn.XLOOKUP(tbl_Invoices[[#This Row],[Customer_ID]], tbl_Customers[Customer_ID], tbl_Customers[Age_Group])</f>
        <v>35–44</v>
      </c>
      <c r="M1257" s="1" t="str">
        <f>_xlfn.XLOOKUP(tbl_Invoices[[#This Row],[Customer_ID]], tbl_Customers[Customer_ID], tbl_Customers[Region])</f>
        <v>International</v>
      </c>
      <c r="N1257" s="1" t="str" cm="1">
        <f t="array" ref="N1257">_xlfn.IFS(
   _xlfn.SINGLE(tbl_Invoices[Plan_ID])="P1","Basic",
   _xlfn.SINGLE(tbl_Invoices[Plan_ID])="P2","Standard",
   _xlfn.SINGLE(tbl_Invoices[Plan_ID])="P3","Premium"
)</f>
        <v>Premium</v>
      </c>
      <c r="O1257" s="2">
        <f>IF(tbl_Invoices[[#This Row],[Revenue_Type]]="Churned",0,1)</f>
        <v>1</v>
      </c>
    </row>
    <row r="1258" spans="1:15" x14ac:dyDescent="0.25">
      <c r="A1258" t="s">
        <v>8491</v>
      </c>
      <c r="B1258" t="s">
        <v>1644</v>
      </c>
      <c r="C1258" t="s">
        <v>4165</v>
      </c>
      <c r="D1258" s="1">
        <v>44377</v>
      </c>
      <c r="E1258">
        <v>12</v>
      </c>
      <c r="F1258" t="b">
        <v>1</v>
      </c>
      <c r="G1258" t="s">
        <v>4547</v>
      </c>
      <c r="H1258" t="s">
        <v>2027</v>
      </c>
      <c r="I1258" s="1">
        <f>DATE(YEAR(tbl_Invoices[[#This Row],[Invoice_Date]]), MONTH(tbl_Invoices[[#This Row],[Invoice_Date]]), DAY(tbl_Invoices[[#This Row],[Invoice_Date]]))</f>
        <v>44377</v>
      </c>
      <c r="J1258">
        <f>YEAR(tbl_Invoices[[#This Row],[Invoice_Date]])</f>
        <v>2021</v>
      </c>
      <c r="K1258" s="1">
        <f>_xlfn.XLOOKUP(tbl_Invoices[[#This Row],[Customer_ID]], tbl_Customers[Customer_ID], tbl_Customers[Cohort_Month])</f>
        <v>44895</v>
      </c>
      <c r="L1258" s="1" t="str">
        <f ca="1">_xlfn.XLOOKUP(tbl_Invoices[[#This Row],[Customer_ID]], tbl_Customers[Customer_ID], tbl_Customers[Age_Group])</f>
        <v>55+</v>
      </c>
      <c r="M1258" s="1" t="str">
        <f>_xlfn.XLOOKUP(tbl_Invoices[[#This Row],[Customer_ID]], tbl_Customers[Customer_ID], tbl_Customers[Region])</f>
        <v>West</v>
      </c>
      <c r="N1258" s="1" t="str" cm="1">
        <f t="array" ref="N1258">_xlfn.IFS(
   _xlfn.SINGLE(tbl_Invoices[Plan_ID])="P1","Basic",
   _xlfn.SINGLE(tbl_Invoices[Plan_ID])="P2","Standard",
   _xlfn.SINGLE(tbl_Invoices[Plan_ID])="P3","Premium"
)</f>
        <v>Basic</v>
      </c>
      <c r="O1258" s="2">
        <f>IF(tbl_Invoices[[#This Row],[Revenue_Type]]="Churned",0,1)</f>
        <v>1</v>
      </c>
    </row>
    <row r="1259" spans="1:15" x14ac:dyDescent="0.25">
      <c r="A1259" t="s">
        <v>8541</v>
      </c>
      <c r="B1259" t="s">
        <v>1777</v>
      </c>
      <c r="C1259" t="s">
        <v>2226</v>
      </c>
      <c r="D1259" s="1">
        <v>44377</v>
      </c>
      <c r="E1259">
        <v>12</v>
      </c>
      <c r="F1259" t="b">
        <v>1</v>
      </c>
      <c r="G1259" t="s">
        <v>4540</v>
      </c>
      <c r="H1259" t="s">
        <v>2027</v>
      </c>
      <c r="I1259" s="1">
        <f>DATE(YEAR(tbl_Invoices[[#This Row],[Invoice_Date]]), MONTH(tbl_Invoices[[#This Row],[Invoice_Date]]), DAY(tbl_Invoices[[#This Row],[Invoice_Date]]))</f>
        <v>44377</v>
      </c>
      <c r="J1259">
        <f>YEAR(tbl_Invoices[[#This Row],[Invoice_Date]])</f>
        <v>2021</v>
      </c>
      <c r="K1259" s="1">
        <f>_xlfn.XLOOKUP(tbl_Invoices[[#This Row],[Customer_ID]], tbl_Customers[Customer_ID], tbl_Customers[Cohort_Month])</f>
        <v>44592</v>
      </c>
      <c r="L1259" s="1" t="str">
        <f ca="1">_xlfn.XLOOKUP(tbl_Invoices[[#This Row],[Customer_ID]], tbl_Customers[Customer_ID], tbl_Customers[Age_Group])</f>
        <v>45–54</v>
      </c>
      <c r="M1259" s="1" t="str">
        <f>_xlfn.XLOOKUP(tbl_Invoices[[#This Row],[Customer_ID]], tbl_Customers[Customer_ID], tbl_Customers[Region])</f>
        <v>East</v>
      </c>
      <c r="N1259" s="1" t="str" cm="1">
        <f t="array" ref="N1259">_xlfn.IFS(
   _xlfn.SINGLE(tbl_Invoices[Plan_ID])="P1","Basic",
   _xlfn.SINGLE(tbl_Invoices[Plan_ID])="P2","Standard",
   _xlfn.SINGLE(tbl_Invoices[Plan_ID])="P3","Premium"
)</f>
        <v>Basic</v>
      </c>
      <c r="O1259" s="2">
        <f>IF(tbl_Invoices[[#This Row],[Revenue_Type]]="Churned",0,1)</f>
        <v>1</v>
      </c>
    </row>
    <row r="1260" spans="1:15" x14ac:dyDescent="0.25">
      <c r="A1260" t="s">
        <v>6266</v>
      </c>
      <c r="B1260" t="s">
        <v>1798</v>
      </c>
      <c r="C1260" t="s">
        <v>3634</v>
      </c>
      <c r="D1260" s="1">
        <v>44377</v>
      </c>
      <c r="E1260">
        <v>12</v>
      </c>
      <c r="F1260" t="b">
        <v>1</v>
      </c>
      <c r="G1260" t="s">
        <v>4547</v>
      </c>
      <c r="H1260" t="s">
        <v>2027</v>
      </c>
      <c r="I1260" s="1">
        <f>DATE(YEAR(tbl_Invoices[[#This Row],[Invoice_Date]]), MONTH(tbl_Invoices[[#This Row],[Invoice_Date]]), DAY(tbl_Invoices[[#This Row],[Invoice_Date]]))</f>
        <v>44377</v>
      </c>
      <c r="J1260">
        <f>YEAR(tbl_Invoices[[#This Row],[Invoice_Date]])</f>
        <v>2021</v>
      </c>
      <c r="K1260" s="1">
        <f>_xlfn.XLOOKUP(tbl_Invoices[[#This Row],[Customer_ID]], tbl_Customers[Customer_ID], tbl_Customers[Cohort_Month])</f>
        <v>44227</v>
      </c>
      <c r="L1260" s="1" t="str">
        <f ca="1">_xlfn.XLOOKUP(tbl_Invoices[[#This Row],[Customer_ID]], tbl_Customers[Customer_ID], tbl_Customers[Age_Group])</f>
        <v>25–34</v>
      </c>
      <c r="M1260" s="1" t="str">
        <f>_xlfn.XLOOKUP(tbl_Invoices[[#This Row],[Customer_ID]], tbl_Customers[Customer_ID], tbl_Customers[Region])</f>
        <v>Midwest</v>
      </c>
      <c r="N1260" s="1" t="str" cm="1">
        <f t="array" ref="N1260">_xlfn.IFS(
   _xlfn.SINGLE(tbl_Invoices[Plan_ID])="P1","Basic",
   _xlfn.SINGLE(tbl_Invoices[Plan_ID])="P2","Standard",
   _xlfn.SINGLE(tbl_Invoices[Plan_ID])="P3","Premium"
)</f>
        <v>Basic</v>
      </c>
      <c r="O1260" s="2">
        <f>IF(tbl_Invoices[[#This Row],[Revenue_Type]]="Churned",0,1)</f>
        <v>1</v>
      </c>
    </row>
    <row r="1261" spans="1:15" x14ac:dyDescent="0.25">
      <c r="A1261" t="s">
        <v>7222</v>
      </c>
      <c r="B1261" t="s">
        <v>1862</v>
      </c>
      <c r="C1261" t="s">
        <v>2445</v>
      </c>
      <c r="D1261" s="1">
        <v>44377</v>
      </c>
      <c r="E1261">
        <v>25</v>
      </c>
      <c r="F1261" t="b">
        <v>1</v>
      </c>
      <c r="G1261" t="s">
        <v>4547</v>
      </c>
      <c r="H1261" t="s">
        <v>2034</v>
      </c>
      <c r="I1261" s="1">
        <f>DATE(YEAR(tbl_Invoices[[#This Row],[Invoice_Date]]), MONTH(tbl_Invoices[[#This Row],[Invoice_Date]]), DAY(tbl_Invoices[[#This Row],[Invoice_Date]]))</f>
        <v>44377</v>
      </c>
      <c r="J1261">
        <f>YEAR(tbl_Invoices[[#This Row],[Invoice_Date]])</f>
        <v>2021</v>
      </c>
      <c r="K1261" s="1">
        <f>_xlfn.XLOOKUP(tbl_Invoices[[#This Row],[Customer_ID]], tbl_Customers[Customer_ID], tbl_Customers[Cohort_Month])</f>
        <v>44712</v>
      </c>
      <c r="L1261" s="1" t="str">
        <f ca="1">_xlfn.XLOOKUP(tbl_Invoices[[#This Row],[Customer_ID]], tbl_Customers[Customer_ID], tbl_Customers[Age_Group])</f>
        <v>45–54</v>
      </c>
      <c r="M1261" s="1" t="str">
        <f>_xlfn.XLOOKUP(tbl_Invoices[[#This Row],[Customer_ID]], tbl_Customers[Customer_ID], tbl_Customers[Region])</f>
        <v>Midwest</v>
      </c>
      <c r="N1261" s="1" t="str" cm="1">
        <f t="array" ref="N1261">_xlfn.IFS(
   _xlfn.SINGLE(tbl_Invoices[Plan_ID])="P1","Basic",
   _xlfn.SINGLE(tbl_Invoices[Plan_ID])="P2","Standard",
   _xlfn.SINGLE(tbl_Invoices[Plan_ID])="P3","Premium"
)</f>
        <v>Standard</v>
      </c>
      <c r="O1261" s="2">
        <f>IF(tbl_Invoices[[#This Row],[Revenue_Type]]="Churned",0,1)</f>
        <v>1</v>
      </c>
    </row>
    <row r="1262" spans="1:15" x14ac:dyDescent="0.25">
      <c r="A1262" t="s">
        <v>10067</v>
      </c>
      <c r="B1262" t="s">
        <v>468</v>
      </c>
      <c r="C1262" t="s">
        <v>3629</v>
      </c>
      <c r="D1262" s="1">
        <v>44378</v>
      </c>
      <c r="E1262">
        <v>25</v>
      </c>
      <c r="F1262" t="b">
        <v>1</v>
      </c>
      <c r="G1262" t="s">
        <v>4538</v>
      </c>
      <c r="H1262" t="s">
        <v>2034</v>
      </c>
      <c r="I1262" s="1">
        <f>DATE(YEAR(tbl_Invoices[[#This Row],[Invoice_Date]]), MONTH(tbl_Invoices[[#This Row],[Invoice_Date]]), DAY(tbl_Invoices[[#This Row],[Invoice_Date]]))</f>
        <v>44378</v>
      </c>
      <c r="J1262">
        <f>YEAR(tbl_Invoices[[#This Row],[Invoice_Date]])</f>
        <v>2021</v>
      </c>
      <c r="K1262" s="1">
        <f>_xlfn.XLOOKUP(tbl_Invoices[[#This Row],[Customer_ID]], tbl_Customers[Customer_ID], tbl_Customers[Cohort_Month])</f>
        <v>44227</v>
      </c>
      <c r="L1262" s="1" t="str">
        <f ca="1">_xlfn.XLOOKUP(tbl_Invoices[[#This Row],[Customer_ID]], tbl_Customers[Customer_ID], tbl_Customers[Age_Group])</f>
        <v>35–44</v>
      </c>
      <c r="M1262" s="1" t="str">
        <f>_xlfn.XLOOKUP(tbl_Invoices[[#This Row],[Customer_ID]], tbl_Customers[Customer_ID], tbl_Customers[Region])</f>
        <v>International</v>
      </c>
      <c r="N1262" s="1" t="str" cm="1">
        <f t="array" ref="N1262">_xlfn.IFS(
   _xlfn.SINGLE(tbl_Invoices[Plan_ID])="P1","Basic",
   _xlfn.SINGLE(tbl_Invoices[Plan_ID])="P2","Standard",
   _xlfn.SINGLE(tbl_Invoices[Plan_ID])="P3","Premium"
)</f>
        <v>Standard</v>
      </c>
      <c r="O1262" s="2">
        <f>IF(tbl_Invoices[[#This Row],[Revenue_Type]]="Churned",0,1)</f>
        <v>1</v>
      </c>
    </row>
    <row r="1263" spans="1:15" x14ac:dyDescent="0.25">
      <c r="A1263" t="s">
        <v>9328</v>
      </c>
      <c r="B1263" t="s">
        <v>536</v>
      </c>
      <c r="C1263" t="s">
        <v>2593</v>
      </c>
      <c r="D1263" s="1">
        <v>44378</v>
      </c>
      <c r="E1263">
        <v>55</v>
      </c>
      <c r="F1263" t="b">
        <v>1</v>
      </c>
      <c r="G1263" t="s">
        <v>4547</v>
      </c>
      <c r="H1263" t="s">
        <v>2031</v>
      </c>
      <c r="I1263" s="1">
        <f>DATE(YEAR(tbl_Invoices[[#This Row],[Invoice_Date]]), MONTH(tbl_Invoices[[#This Row],[Invoice_Date]]), DAY(tbl_Invoices[[#This Row],[Invoice_Date]]))</f>
        <v>44378</v>
      </c>
      <c r="J1263">
        <f>YEAR(tbl_Invoices[[#This Row],[Invoice_Date]])</f>
        <v>2021</v>
      </c>
      <c r="K1263" s="1">
        <f>_xlfn.XLOOKUP(tbl_Invoices[[#This Row],[Customer_ID]], tbl_Customers[Customer_ID], tbl_Customers[Cohort_Month])</f>
        <v>44865</v>
      </c>
      <c r="L1263" s="1" t="str">
        <f ca="1">_xlfn.XLOOKUP(tbl_Invoices[[#This Row],[Customer_ID]], tbl_Customers[Customer_ID], tbl_Customers[Age_Group])</f>
        <v>35–44</v>
      </c>
      <c r="M1263" s="1" t="str">
        <f>_xlfn.XLOOKUP(tbl_Invoices[[#This Row],[Customer_ID]], tbl_Customers[Customer_ID], tbl_Customers[Region])</f>
        <v>East</v>
      </c>
      <c r="N1263" s="1" t="str" cm="1">
        <f t="array" ref="N1263">_xlfn.IFS(
   _xlfn.SINGLE(tbl_Invoices[Plan_ID])="P1","Basic",
   _xlfn.SINGLE(tbl_Invoices[Plan_ID])="P2","Standard",
   _xlfn.SINGLE(tbl_Invoices[Plan_ID])="P3","Premium"
)</f>
        <v>Premium</v>
      </c>
      <c r="O1263" s="2">
        <f>IF(tbl_Invoices[[#This Row],[Revenue_Type]]="Churned",0,1)</f>
        <v>1</v>
      </c>
    </row>
    <row r="1264" spans="1:15" x14ac:dyDescent="0.25">
      <c r="A1264" t="s">
        <v>6764</v>
      </c>
      <c r="B1264" t="s">
        <v>672</v>
      </c>
      <c r="C1264" t="s">
        <v>2129</v>
      </c>
      <c r="D1264" s="1">
        <v>44378</v>
      </c>
      <c r="E1264">
        <v>25</v>
      </c>
      <c r="F1264" t="b">
        <v>1</v>
      </c>
      <c r="G1264" t="s">
        <v>4549</v>
      </c>
      <c r="H1264" t="s">
        <v>2034</v>
      </c>
      <c r="I1264" s="1">
        <f>DATE(YEAR(tbl_Invoices[[#This Row],[Invoice_Date]]), MONTH(tbl_Invoices[[#This Row],[Invoice_Date]]), DAY(tbl_Invoices[[#This Row],[Invoice_Date]]))</f>
        <v>44378</v>
      </c>
      <c r="J1264">
        <f>YEAR(tbl_Invoices[[#This Row],[Invoice_Date]])</f>
        <v>2021</v>
      </c>
      <c r="K1264" s="1">
        <f>_xlfn.XLOOKUP(tbl_Invoices[[#This Row],[Customer_ID]], tbl_Customers[Customer_ID], tbl_Customers[Cohort_Month])</f>
        <v>44408</v>
      </c>
      <c r="L1264" s="1" t="str">
        <f ca="1">_xlfn.XLOOKUP(tbl_Invoices[[#This Row],[Customer_ID]], tbl_Customers[Customer_ID], tbl_Customers[Age_Group])</f>
        <v>35–44</v>
      </c>
      <c r="M1264" s="1" t="str">
        <f>_xlfn.XLOOKUP(tbl_Invoices[[#This Row],[Customer_ID]], tbl_Customers[Customer_ID], tbl_Customers[Region])</f>
        <v>South</v>
      </c>
      <c r="N1264" s="1" t="str" cm="1">
        <f t="array" ref="N1264">_xlfn.IFS(
   _xlfn.SINGLE(tbl_Invoices[Plan_ID])="P1","Basic",
   _xlfn.SINGLE(tbl_Invoices[Plan_ID])="P2","Standard",
   _xlfn.SINGLE(tbl_Invoices[Plan_ID])="P3","Premium"
)</f>
        <v>Standard</v>
      </c>
      <c r="O1264" s="2">
        <f>IF(tbl_Invoices[[#This Row],[Revenue_Type]]="Churned",0,1)</f>
        <v>1</v>
      </c>
    </row>
    <row r="1265" spans="1:15" x14ac:dyDescent="0.25">
      <c r="A1265" t="s">
        <v>8552</v>
      </c>
      <c r="B1265" t="s">
        <v>1295</v>
      </c>
      <c r="C1265" t="s">
        <v>3511</v>
      </c>
      <c r="D1265" s="1">
        <v>44378</v>
      </c>
      <c r="E1265">
        <v>12</v>
      </c>
      <c r="F1265" t="b">
        <v>1</v>
      </c>
      <c r="G1265" t="s">
        <v>4540</v>
      </c>
      <c r="H1265" t="s">
        <v>2027</v>
      </c>
      <c r="I1265" s="1">
        <f>DATE(YEAR(tbl_Invoices[[#This Row],[Invoice_Date]]), MONTH(tbl_Invoices[[#This Row],[Invoice_Date]]), DAY(tbl_Invoices[[#This Row],[Invoice_Date]]))</f>
        <v>44378</v>
      </c>
      <c r="J1265">
        <f>YEAR(tbl_Invoices[[#This Row],[Invoice_Date]])</f>
        <v>2021</v>
      </c>
      <c r="K1265" s="1">
        <f>_xlfn.XLOOKUP(tbl_Invoices[[#This Row],[Customer_ID]], tbl_Customers[Customer_ID], tbl_Customers[Cohort_Month])</f>
        <v>45077</v>
      </c>
      <c r="L1265" s="1" t="str">
        <f ca="1">_xlfn.XLOOKUP(tbl_Invoices[[#This Row],[Customer_ID]], tbl_Customers[Customer_ID], tbl_Customers[Age_Group])</f>
        <v>25–34</v>
      </c>
      <c r="M1265" s="1" t="str">
        <f>_xlfn.XLOOKUP(tbl_Invoices[[#This Row],[Customer_ID]], tbl_Customers[Customer_ID], tbl_Customers[Region])</f>
        <v>Midwest</v>
      </c>
      <c r="N1265" s="1" t="str" cm="1">
        <f t="array" ref="N1265">_xlfn.IFS(
   _xlfn.SINGLE(tbl_Invoices[Plan_ID])="P1","Basic",
   _xlfn.SINGLE(tbl_Invoices[Plan_ID])="P2","Standard",
   _xlfn.SINGLE(tbl_Invoices[Plan_ID])="P3","Premium"
)</f>
        <v>Basic</v>
      </c>
      <c r="O1265" s="2">
        <f>IF(tbl_Invoices[[#This Row],[Revenue_Type]]="Churned",0,1)</f>
        <v>1</v>
      </c>
    </row>
    <row r="1266" spans="1:15" x14ac:dyDescent="0.25">
      <c r="A1266" t="s">
        <v>6575</v>
      </c>
      <c r="B1266" t="s">
        <v>1311</v>
      </c>
      <c r="C1266" t="s">
        <v>4001</v>
      </c>
      <c r="D1266" s="1">
        <v>44378</v>
      </c>
      <c r="E1266">
        <v>55</v>
      </c>
      <c r="F1266" t="b">
        <v>1</v>
      </c>
      <c r="G1266" t="s">
        <v>4540</v>
      </c>
      <c r="H1266" t="s">
        <v>2031</v>
      </c>
      <c r="I1266" s="1">
        <f>DATE(YEAR(tbl_Invoices[[#This Row],[Invoice_Date]]), MONTH(tbl_Invoices[[#This Row],[Invoice_Date]]), DAY(tbl_Invoices[[#This Row],[Invoice_Date]]))</f>
        <v>44378</v>
      </c>
      <c r="J1266">
        <f>YEAR(tbl_Invoices[[#This Row],[Invoice_Date]])</f>
        <v>2021</v>
      </c>
      <c r="K1266" s="1">
        <f>_xlfn.XLOOKUP(tbl_Invoices[[#This Row],[Customer_ID]], tbl_Customers[Customer_ID], tbl_Customers[Cohort_Month])</f>
        <v>44865</v>
      </c>
      <c r="L1266" s="1" t="str">
        <f ca="1">_xlfn.XLOOKUP(tbl_Invoices[[#This Row],[Customer_ID]], tbl_Customers[Customer_ID], tbl_Customers[Age_Group])</f>
        <v>35–44</v>
      </c>
      <c r="M1266" s="1" t="str">
        <f>_xlfn.XLOOKUP(tbl_Invoices[[#This Row],[Customer_ID]], tbl_Customers[Customer_ID], tbl_Customers[Region])</f>
        <v>International</v>
      </c>
      <c r="N1266" s="1" t="str" cm="1">
        <f t="array" ref="N1266">_xlfn.IFS(
   _xlfn.SINGLE(tbl_Invoices[Plan_ID])="P1","Basic",
   _xlfn.SINGLE(tbl_Invoices[Plan_ID])="P2","Standard",
   _xlfn.SINGLE(tbl_Invoices[Plan_ID])="P3","Premium"
)</f>
        <v>Premium</v>
      </c>
      <c r="O1266" s="2">
        <f>IF(tbl_Invoices[[#This Row],[Revenue_Type]]="Churned",0,1)</f>
        <v>1</v>
      </c>
    </row>
    <row r="1267" spans="1:15" x14ac:dyDescent="0.25">
      <c r="A1267" t="s">
        <v>5888</v>
      </c>
      <c r="B1267" t="s">
        <v>1656</v>
      </c>
      <c r="C1267" t="s">
        <v>3589</v>
      </c>
      <c r="D1267" s="1">
        <v>44378</v>
      </c>
      <c r="E1267">
        <v>25</v>
      </c>
      <c r="F1267" t="b">
        <v>1</v>
      </c>
      <c r="G1267" t="s">
        <v>4538</v>
      </c>
      <c r="H1267" t="s">
        <v>2034</v>
      </c>
      <c r="I1267" s="1">
        <f>DATE(YEAR(tbl_Invoices[[#This Row],[Invoice_Date]]), MONTH(tbl_Invoices[[#This Row],[Invoice_Date]]), DAY(tbl_Invoices[[#This Row],[Invoice_Date]]))</f>
        <v>44378</v>
      </c>
      <c r="J1267">
        <f>YEAR(tbl_Invoices[[#This Row],[Invoice_Date]])</f>
        <v>2021</v>
      </c>
      <c r="K1267" s="1">
        <f>_xlfn.XLOOKUP(tbl_Invoices[[#This Row],[Customer_ID]], tbl_Customers[Customer_ID], tbl_Customers[Cohort_Month])</f>
        <v>44804</v>
      </c>
      <c r="L1267" s="1" t="str">
        <f ca="1">_xlfn.XLOOKUP(tbl_Invoices[[#This Row],[Customer_ID]], tbl_Customers[Customer_ID], tbl_Customers[Age_Group])</f>
        <v>35–44</v>
      </c>
      <c r="M1267" s="1" t="str">
        <f>_xlfn.XLOOKUP(tbl_Invoices[[#This Row],[Customer_ID]], tbl_Customers[Customer_ID], tbl_Customers[Region])</f>
        <v>West</v>
      </c>
      <c r="N1267" s="1" t="str" cm="1">
        <f t="array" ref="N1267">_xlfn.IFS(
   _xlfn.SINGLE(tbl_Invoices[Plan_ID])="P1","Basic",
   _xlfn.SINGLE(tbl_Invoices[Plan_ID])="P2","Standard",
   _xlfn.SINGLE(tbl_Invoices[Plan_ID])="P3","Premium"
)</f>
        <v>Standard</v>
      </c>
      <c r="O1267" s="2">
        <f>IF(tbl_Invoices[[#This Row],[Revenue_Type]]="Churned",0,1)</f>
        <v>1</v>
      </c>
    </row>
    <row r="1268" spans="1:15" x14ac:dyDescent="0.25">
      <c r="A1268" t="s">
        <v>6780</v>
      </c>
      <c r="B1268" t="s">
        <v>75</v>
      </c>
      <c r="C1268" t="s">
        <v>4328</v>
      </c>
      <c r="D1268" s="1">
        <v>44379</v>
      </c>
      <c r="E1268">
        <v>25</v>
      </c>
      <c r="F1268" t="b">
        <v>1</v>
      </c>
      <c r="G1268" t="s">
        <v>4549</v>
      </c>
      <c r="H1268" t="s">
        <v>2034</v>
      </c>
      <c r="I1268" s="1">
        <f>DATE(YEAR(tbl_Invoices[[#This Row],[Invoice_Date]]), MONTH(tbl_Invoices[[#This Row],[Invoice_Date]]), DAY(tbl_Invoices[[#This Row],[Invoice_Date]]))</f>
        <v>44379</v>
      </c>
      <c r="J1268">
        <f>YEAR(tbl_Invoices[[#This Row],[Invoice_Date]])</f>
        <v>2021</v>
      </c>
      <c r="K1268" s="1">
        <f>_xlfn.XLOOKUP(tbl_Invoices[[#This Row],[Customer_ID]], tbl_Customers[Customer_ID], tbl_Customers[Cohort_Month])</f>
        <v>44834</v>
      </c>
      <c r="L1268" s="1" t="str">
        <f ca="1">_xlfn.XLOOKUP(tbl_Invoices[[#This Row],[Customer_ID]], tbl_Customers[Customer_ID], tbl_Customers[Age_Group])</f>
        <v>25–34</v>
      </c>
      <c r="M1268" s="1" t="str">
        <f>_xlfn.XLOOKUP(tbl_Invoices[[#This Row],[Customer_ID]], tbl_Customers[Customer_ID], tbl_Customers[Region])</f>
        <v>West</v>
      </c>
      <c r="N1268" s="1" t="str" cm="1">
        <f t="array" ref="N1268">_xlfn.IFS(
   _xlfn.SINGLE(tbl_Invoices[Plan_ID])="P1","Basic",
   _xlfn.SINGLE(tbl_Invoices[Plan_ID])="P2","Standard",
   _xlfn.SINGLE(tbl_Invoices[Plan_ID])="P3","Premium"
)</f>
        <v>Standard</v>
      </c>
      <c r="O1268" s="2">
        <f>IF(tbl_Invoices[[#This Row],[Revenue_Type]]="Churned",0,1)</f>
        <v>1</v>
      </c>
    </row>
    <row r="1269" spans="1:15" x14ac:dyDescent="0.25">
      <c r="A1269" t="s">
        <v>8671</v>
      </c>
      <c r="B1269" t="s">
        <v>539</v>
      </c>
      <c r="C1269" t="s">
        <v>3547</v>
      </c>
      <c r="D1269" s="1">
        <v>44379</v>
      </c>
      <c r="E1269">
        <v>25</v>
      </c>
      <c r="F1269" t="b">
        <v>1</v>
      </c>
      <c r="G1269" t="s">
        <v>4549</v>
      </c>
      <c r="H1269" t="s">
        <v>2034</v>
      </c>
      <c r="I1269" s="1">
        <f>DATE(YEAR(tbl_Invoices[[#This Row],[Invoice_Date]]), MONTH(tbl_Invoices[[#This Row],[Invoice_Date]]), DAY(tbl_Invoices[[#This Row],[Invoice_Date]]))</f>
        <v>44379</v>
      </c>
      <c r="J1269">
        <f>YEAR(tbl_Invoices[[#This Row],[Invoice_Date]])</f>
        <v>2021</v>
      </c>
      <c r="K1269" s="1">
        <f>_xlfn.XLOOKUP(tbl_Invoices[[#This Row],[Customer_ID]], tbl_Customers[Customer_ID], tbl_Customers[Cohort_Month])</f>
        <v>44957</v>
      </c>
      <c r="L1269" s="1" t="str">
        <f ca="1">_xlfn.XLOOKUP(tbl_Invoices[[#This Row],[Customer_ID]], tbl_Customers[Customer_ID], tbl_Customers[Age_Group])</f>
        <v>35–44</v>
      </c>
      <c r="M1269" s="1" t="str">
        <f>_xlfn.XLOOKUP(tbl_Invoices[[#This Row],[Customer_ID]], tbl_Customers[Customer_ID], tbl_Customers[Region])</f>
        <v>Midwest</v>
      </c>
      <c r="N1269" s="1" t="str" cm="1">
        <f t="array" ref="N1269">_xlfn.IFS(
   _xlfn.SINGLE(tbl_Invoices[Plan_ID])="P1","Basic",
   _xlfn.SINGLE(tbl_Invoices[Plan_ID])="P2","Standard",
   _xlfn.SINGLE(tbl_Invoices[Plan_ID])="P3","Premium"
)</f>
        <v>Standard</v>
      </c>
      <c r="O1269" s="2">
        <f>IF(tbl_Invoices[[#This Row],[Revenue_Type]]="Churned",0,1)</f>
        <v>1</v>
      </c>
    </row>
    <row r="1270" spans="1:15" x14ac:dyDescent="0.25">
      <c r="A1270" t="s">
        <v>4852</v>
      </c>
      <c r="B1270" t="s">
        <v>597</v>
      </c>
      <c r="C1270" t="s">
        <v>3721</v>
      </c>
      <c r="D1270" s="1">
        <v>44379</v>
      </c>
      <c r="E1270">
        <v>25</v>
      </c>
      <c r="F1270" t="b">
        <v>1</v>
      </c>
      <c r="G1270" t="s">
        <v>4545</v>
      </c>
      <c r="H1270" t="s">
        <v>2034</v>
      </c>
      <c r="I1270" s="1">
        <f>DATE(YEAR(tbl_Invoices[[#This Row],[Invoice_Date]]), MONTH(tbl_Invoices[[#This Row],[Invoice_Date]]), DAY(tbl_Invoices[[#This Row],[Invoice_Date]]))</f>
        <v>44379</v>
      </c>
      <c r="J1270">
        <f>YEAR(tbl_Invoices[[#This Row],[Invoice_Date]])</f>
        <v>2021</v>
      </c>
      <c r="K1270" s="1">
        <f>_xlfn.XLOOKUP(tbl_Invoices[[#This Row],[Customer_ID]], tbl_Customers[Customer_ID], tbl_Customers[Cohort_Month])</f>
        <v>44469</v>
      </c>
      <c r="L1270" s="1" t="str">
        <f ca="1">_xlfn.XLOOKUP(tbl_Invoices[[#This Row],[Customer_ID]], tbl_Customers[Customer_ID], tbl_Customers[Age_Group])</f>
        <v>35–44</v>
      </c>
      <c r="M1270" s="1" t="str">
        <f>_xlfn.XLOOKUP(tbl_Invoices[[#This Row],[Customer_ID]], tbl_Customers[Customer_ID], tbl_Customers[Region])</f>
        <v>Midwest</v>
      </c>
      <c r="N1270" s="1" t="str" cm="1">
        <f t="array" ref="N1270">_xlfn.IFS(
   _xlfn.SINGLE(tbl_Invoices[Plan_ID])="P1","Basic",
   _xlfn.SINGLE(tbl_Invoices[Plan_ID])="P2","Standard",
   _xlfn.SINGLE(tbl_Invoices[Plan_ID])="P3","Premium"
)</f>
        <v>Standard</v>
      </c>
      <c r="O1270" s="2">
        <f>IF(tbl_Invoices[[#This Row],[Revenue_Type]]="Churned",0,1)</f>
        <v>0</v>
      </c>
    </row>
    <row r="1271" spans="1:15" x14ac:dyDescent="0.25">
      <c r="A1271" t="s">
        <v>9561</v>
      </c>
      <c r="B1271" t="s">
        <v>874</v>
      </c>
      <c r="C1271" t="s">
        <v>2141</v>
      </c>
      <c r="D1271" s="1">
        <v>44379</v>
      </c>
      <c r="E1271">
        <v>12</v>
      </c>
      <c r="F1271" t="b">
        <v>1</v>
      </c>
      <c r="G1271" t="s">
        <v>4540</v>
      </c>
      <c r="H1271" t="s">
        <v>2027</v>
      </c>
      <c r="I1271" s="1">
        <f>DATE(YEAR(tbl_Invoices[[#This Row],[Invoice_Date]]), MONTH(tbl_Invoices[[#This Row],[Invoice_Date]]), DAY(tbl_Invoices[[#This Row],[Invoice_Date]]))</f>
        <v>44379</v>
      </c>
      <c r="J1271">
        <f>YEAR(tbl_Invoices[[#This Row],[Invoice_Date]])</f>
        <v>2021</v>
      </c>
      <c r="K1271" s="1">
        <f>_xlfn.XLOOKUP(tbl_Invoices[[#This Row],[Customer_ID]], tbl_Customers[Customer_ID], tbl_Customers[Cohort_Month])</f>
        <v>44773</v>
      </c>
      <c r="L1271" s="1" t="str">
        <f ca="1">_xlfn.XLOOKUP(tbl_Invoices[[#This Row],[Customer_ID]], tbl_Customers[Customer_ID], tbl_Customers[Age_Group])</f>
        <v>25–34</v>
      </c>
      <c r="M1271" s="1" t="str">
        <f>_xlfn.XLOOKUP(tbl_Invoices[[#This Row],[Customer_ID]], tbl_Customers[Customer_ID], tbl_Customers[Region])</f>
        <v>East</v>
      </c>
      <c r="N1271" s="1" t="str" cm="1">
        <f t="array" ref="N1271">_xlfn.IFS(
   _xlfn.SINGLE(tbl_Invoices[Plan_ID])="P1","Basic",
   _xlfn.SINGLE(tbl_Invoices[Plan_ID])="P2","Standard",
   _xlfn.SINGLE(tbl_Invoices[Plan_ID])="P3","Premium"
)</f>
        <v>Basic</v>
      </c>
      <c r="O1271" s="2">
        <f>IF(tbl_Invoices[[#This Row],[Revenue_Type]]="Churned",0,1)</f>
        <v>1</v>
      </c>
    </row>
    <row r="1272" spans="1:15" x14ac:dyDescent="0.25">
      <c r="A1272" t="s">
        <v>6263</v>
      </c>
      <c r="B1272" t="s">
        <v>1930</v>
      </c>
      <c r="C1272" t="s">
        <v>4216</v>
      </c>
      <c r="D1272" s="1">
        <v>44379</v>
      </c>
      <c r="E1272">
        <v>55</v>
      </c>
      <c r="F1272" t="b">
        <v>1</v>
      </c>
      <c r="G1272" t="s">
        <v>4549</v>
      </c>
      <c r="H1272" t="s">
        <v>2031</v>
      </c>
      <c r="I1272" s="1">
        <f>DATE(YEAR(tbl_Invoices[[#This Row],[Invoice_Date]]), MONTH(tbl_Invoices[[#This Row],[Invoice_Date]]), DAY(tbl_Invoices[[#This Row],[Invoice_Date]]))</f>
        <v>44379</v>
      </c>
      <c r="J1272">
        <f>YEAR(tbl_Invoices[[#This Row],[Invoice_Date]])</f>
        <v>2021</v>
      </c>
      <c r="K1272" s="1">
        <f>_xlfn.XLOOKUP(tbl_Invoices[[#This Row],[Customer_ID]], tbl_Customers[Customer_ID], tbl_Customers[Cohort_Month])</f>
        <v>44316</v>
      </c>
      <c r="L1272" s="1" t="str">
        <f ca="1">_xlfn.XLOOKUP(tbl_Invoices[[#This Row],[Customer_ID]], tbl_Customers[Customer_ID], tbl_Customers[Age_Group])</f>
        <v>55+</v>
      </c>
      <c r="M1272" s="1" t="str">
        <f>_xlfn.XLOOKUP(tbl_Invoices[[#This Row],[Customer_ID]], tbl_Customers[Customer_ID], tbl_Customers[Region])</f>
        <v>Midwest</v>
      </c>
      <c r="N1272" s="1" t="str" cm="1">
        <f t="array" ref="N1272">_xlfn.IFS(
   _xlfn.SINGLE(tbl_Invoices[Plan_ID])="P1","Basic",
   _xlfn.SINGLE(tbl_Invoices[Plan_ID])="P2","Standard",
   _xlfn.SINGLE(tbl_Invoices[Plan_ID])="P3","Premium"
)</f>
        <v>Premium</v>
      </c>
      <c r="O1272" s="2">
        <f>IF(tbl_Invoices[[#This Row],[Revenue_Type]]="Churned",0,1)</f>
        <v>1</v>
      </c>
    </row>
    <row r="1273" spans="1:15" x14ac:dyDescent="0.25">
      <c r="A1273" t="s">
        <v>4967</v>
      </c>
      <c r="B1273" t="s">
        <v>79</v>
      </c>
      <c r="C1273" t="s">
        <v>4367</v>
      </c>
      <c r="D1273" s="1">
        <v>44380</v>
      </c>
      <c r="E1273">
        <v>12</v>
      </c>
      <c r="F1273" t="b">
        <v>1</v>
      </c>
      <c r="G1273" t="s">
        <v>4538</v>
      </c>
      <c r="H1273" t="s">
        <v>2027</v>
      </c>
      <c r="I1273" s="1">
        <f>DATE(YEAR(tbl_Invoices[[#This Row],[Invoice_Date]]), MONTH(tbl_Invoices[[#This Row],[Invoice_Date]]), DAY(tbl_Invoices[[#This Row],[Invoice_Date]]))</f>
        <v>44380</v>
      </c>
      <c r="J1273">
        <f>YEAR(tbl_Invoices[[#This Row],[Invoice_Date]])</f>
        <v>2021</v>
      </c>
      <c r="K1273" s="1">
        <f>_xlfn.XLOOKUP(tbl_Invoices[[#This Row],[Customer_ID]], tbl_Customers[Customer_ID], tbl_Customers[Cohort_Month])</f>
        <v>44957</v>
      </c>
      <c r="L1273" s="1" t="str">
        <f ca="1">_xlfn.XLOOKUP(tbl_Invoices[[#This Row],[Customer_ID]], tbl_Customers[Customer_ID], tbl_Customers[Age_Group])</f>
        <v>45–54</v>
      </c>
      <c r="M1273" s="1" t="str">
        <f>_xlfn.XLOOKUP(tbl_Invoices[[#This Row],[Customer_ID]], tbl_Customers[Customer_ID], tbl_Customers[Region])</f>
        <v>West</v>
      </c>
      <c r="N1273" s="1" t="str" cm="1">
        <f t="array" ref="N1273">_xlfn.IFS(
   _xlfn.SINGLE(tbl_Invoices[Plan_ID])="P1","Basic",
   _xlfn.SINGLE(tbl_Invoices[Plan_ID])="P2","Standard",
   _xlfn.SINGLE(tbl_Invoices[Plan_ID])="P3","Premium"
)</f>
        <v>Basic</v>
      </c>
      <c r="O1273" s="2">
        <f>IF(tbl_Invoices[[#This Row],[Revenue_Type]]="Churned",0,1)</f>
        <v>1</v>
      </c>
    </row>
    <row r="1274" spans="1:15" x14ac:dyDescent="0.25">
      <c r="A1274" t="s">
        <v>7561</v>
      </c>
      <c r="B1274" t="s">
        <v>261</v>
      </c>
      <c r="C1274" t="s">
        <v>2104</v>
      </c>
      <c r="D1274" s="1">
        <v>44380</v>
      </c>
      <c r="E1274">
        <v>55</v>
      </c>
      <c r="F1274" t="b">
        <v>1</v>
      </c>
      <c r="G1274" t="s">
        <v>4549</v>
      </c>
      <c r="H1274" t="s">
        <v>2031</v>
      </c>
      <c r="I1274" s="1">
        <f>DATE(YEAR(tbl_Invoices[[#This Row],[Invoice_Date]]), MONTH(tbl_Invoices[[#This Row],[Invoice_Date]]), DAY(tbl_Invoices[[#This Row],[Invoice_Date]]))</f>
        <v>44380</v>
      </c>
      <c r="J1274">
        <f>YEAR(tbl_Invoices[[#This Row],[Invoice_Date]])</f>
        <v>2021</v>
      </c>
      <c r="K1274" s="1">
        <f>_xlfn.XLOOKUP(tbl_Invoices[[#This Row],[Customer_ID]], tbl_Customers[Customer_ID], tbl_Customers[Cohort_Month])</f>
        <v>45046</v>
      </c>
      <c r="L1274" s="1" t="str">
        <f ca="1">_xlfn.XLOOKUP(tbl_Invoices[[#This Row],[Customer_ID]], tbl_Customers[Customer_ID], tbl_Customers[Age_Group])</f>
        <v>25–34</v>
      </c>
      <c r="M1274" s="1" t="str">
        <f>_xlfn.XLOOKUP(tbl_Invoices[[#This Row],[Customer_ID]], tbl_Customers[Customer_ID], tbl_Customers[Region])</f>
        <v>Midwest</v>
      </c>
      <c r="N1274" s="1" t="str" cm="1">
        <f t="array" ref="N1274">_xlfn.IFS(
   _xlfn.SINGLE(tbl_Invoices[Plan_ID])="P1","Basic",
   _xlfn.SINGLE(tbl_Invoices[Plan_ID])="P2","Standard",
   _xlfn.SINGLE(tbl_Invoices[Plan_ID])="P3","Premium"
)</f>
        <v>Premium</v>
      </c>
      <c r="O1274" s="2">
        <f>IF(tbl_Invoices[[#This Row],[Revenue_Type]]="Churned",0,1)</f>
        <v>1</v>
      </c>
    </row>
    <row r="1275" spans="1:15" x14ac:dyDescent="0.25">
      <c r="A1275" t="s">
        <v>9067</v>
      </c>
      <c r="B1275" t="s">
        <v>421</v>
      </c>
      <c r="C1275" t="s">
        <v>2245</v>
      </c>
      <c r="D1275" s="1">
        <v>44380</v>
      </c>
      <c r="E1275">
        <v>12</v>
      </c>
      <c r="F1275" t="b">
        <v>1</v>
      </c>
      <c r="G1275" t="s">
        <v>4545</v>
      </c>
      <c r="H1275" t="s">
        <v>2027</v>
      </c>
      <c r="I1275" s="1">
        <f>DATE(YEAR(tbl_Invoices[[#This Row],[Invoice_Date]]), MONTH(tbl_Invoices[[#This Row],[Invoice_Date]]), DAY(tbl_Invoices[[#This Row],[Invoice_Date]]))</f>
        <v>44380</v>
      </c>
      <c r="J1275">
        <f>YEAR(tbl_Invoices[[#This Row],[Invoice_Date]])</f>
        <v>2021</v>
      </c>
      <c r="K1275" s="1">
        <f>_xlfn.XLOOKUP(tbl_Invoices[[#This Row],[Customer_ID]], tbl_Customers[Customer_ID], tbl_Customers[Cohort_Month])</f>
        <v>44712</v>
      </c>
      <c r="L1275" s="1" t="str">
        <f ca="1">_xlfn.XLOOKUP(tbl_Invoices[[#This Row],[Customer_ID]], tbl_Customers[Customer_ID], tbl_Customers[Age_Group])</f>
        <v>45–54</v>
      </c>
      <c r="M1275" s="1" t="str">
        <f>_xlfn.XLOOKUP(tbl_Invoices[[#This Row],[Customer_ID]], tbl_Customers[Customer_ID], tbl_Customers[Region])</f>
        <v>International</v>
      </c>
      <c r="N1275" s="1" t="str" cm="1">
        <f t="array" ref="N1275">_xlfn.IFS(
   _xlfn.SINGLE(tbl_Invoices[Plan_ID])="P1","Basic",
   _xlfn.SINGLE(tbl_Invoices[Plan_ID])="P2","Standard",
   _xlfn.SINGLE(tbl_Invoices[Plan_ID])="P3","Premium"
)</f>
        <v>Basic</v>
      </c>
      <c r="O1275" s="2">
        <f>IF(tbl_Invoices[[#This Row],[Revenue_Type]]="Churned",0,1)</f>
        <v>0</v>
      </c>
    </row>
    <row r="1276" spans="1:15" x14ac:dyDescent="0.25">
      <c r="A1276" t="s">
        <v>7641</v>
      </c>
      <c r="B1276" t="s">
        <v>936</v>
      </c>
      <c r="C1276" t="s">
        <v>3237</v>
      </c>
      <c r="D1276" s="1">
        <v>44380</v>
      </c>
      <c r="E1276">
        <v>25</v>
      </c>
      <c r="F1276" t="b">
        <v>1</v>
      </c>
      <c r="G1276" t="s">
        <v>4549</v>
      </c>
      <c r="H1276" t="s">
        <v>2034</v>
      </c>
      <c r="I1276" s="1">
        <f>DATE(YEAR(tbl_Invoices[[#This Row],[Invoice_Date]]), MONTH(tbl_Invoices[[#This Row],[Invoice_Date]]), DAY(tbl_Invoices[[#This Row],[Invoice_Date]]))</f>
        <v>44380</v>
      </c>
      <c r="J1276">
        <f>YEAR(tbl_Invoices[[#This Row],[Invoice_Date]])</f>
        <v>2021</v>
      </c>
      <c r="K1276" s="1">
        <f>_xlfn.XLOOKUP(tbl_Invoices[[#This Row],[Customer_ID]], tbl_Customers[Customer_ID], tbl_Customers[Cohort_Month])</f>
        <v>44286</v>
      </c>
      <c r="L1276" s="1" t="str">
        <f ca="1">_xlfn.XLOOKUP(tbl_Invoices[[#This Row],[Customer_ID]], tbl_Customers[Customer_ID], tbl_Customers[Age_Group])</f>
        <v>35–44</v>
      </c>
      <c r="M1276" s="1" t="str">
        <f>_xlfn.XLOOKUP(tbl_Invoices[[#This Row],[Customer_ID]], tbl_Customers[Customer_ID], tbl_Customers[Region])</f>
        <v>South</v>
      </c>
      <c r="N1276" s="1" t="str" cm="1">
        <f t="array" ref="N1276">_xlfn.IFS(
   _xlfn.SINGLE(tbl_Invoices[Plan_ID])="P1","Basic",
   _xlfn.SINGLE(tbl_Invoices[Plan_ID])="P2","Standard",
   _xlfn.SINGLE(tbl_Invoices[Plan_ID])="P3","Premium"
)</f>
        <v>Standard</v>
      </c>
      <c r="O1276" s="2">
        <f>IF(tbl_Invoices[[#This Row],[Revenue_Type]]="Churned",0,1)</f>
        <v>1</v>
      </c>
    </row>
    <row r="1277" spans="1:15" x14ac:dyDescent="0.25">
      <c r="A1277" t="s">
        <v>6352</v>
      </c>
      <c r="B1277" t="s">
        <v>994</v>
      </c>
      <c r="C1277" t="s">
        <v>3283</v>
      </c>
      <c r="D1277" s="1">
        <v>44380</v>
      </c>
      <c r="E1277">
        <v>12</v>
      </c>
      <c r="F1277" t="b">
        <v>1</v>
      </c>
      <c r="G1277" t="s">
        <v>4545</v>
      </c>
      <c r="H1277" t="s">
        <v>2027</v>
      </c>
      <c r="I1277" s="1">
        <f>DATE(YEAR(tbl_Invoices[[#This Row],[Invoice_Date]]), MONTH(tbl_Invoices[[#This Row],[Invoice_Date]]), DAY(tbl_Invoices[[#This Row],[Invoice_Date]]))</f>
        <v>44380</v>
      </c>
      <c r="J1277">
        <f>YEAR(tbl_Invoices[[#This Row],[Invoice_Date]])</f>
        <v>2021</v>
      </c>
      <c r="K1277" s="1">
        <f>_xlfn.XLOOKUP(tbl_Invoices[[#This Row],[Customer_ID]], tbl_Customers[Customer_ID], tbl_Customers[Cohort_Month])</f>
        <v>44347</v>
      </c>
      <c r="L1277" s="1" t="str">
        <f ca="1">_xlfn.XLOOKUP(tbl_Invoices[[#This Row],[Customer_ID]], tbl_Customers[Customer_ID], tbl_Customers[Age_Group])</f>
        <v>45–54</v>
      </c>
      <c r="M1277" s="1" t="str">
        <f>_xlfn.XLOOKUP(tbl_Invoices[[#This Row],[Customer_ID]], tbl_Customers[Customer_ID], tbl_Customers[Region])</f>
        <v>West</v>
      </c>
      <c r="N1277" s="1" t="str" cm="1">
        <f t="array" ref="N1277">_xlfn.IFS(
   _xlfn.SINGLE(tbl_Invoices[Plan_ID])="P1","Basic",
   _xlfn.SINGLE(tbl_Invoices[Plan_ID])="P2","Standard",
   _xlfn.SINGLE(tbl_Invoices[Plan_ID])="P3","Premium"
)</f>
        <v>Basic</v>
      </c>
      <c r="O1277" s="2">
        <f>IF(tbl_Invoices[[#This Row],[Revenue_Type]]="Churned",0,1)</f>
        <v>0</v>
      </c>
    </row>
    <row r="1278" spans="1:15" x14ac:dyDescent="0.25">
      <c r="A1278" t="s">
        <v>4691</v>
      </c>
      <c r="B1278" t="s">
        <v>1070</v>
      </c>
      <c r="C1278" t="s">
        <v>3908</v>
      </c>
      <c r="D1278" s="1">
        <v>44380</v>
      </c>
      <c r="E1278">
        <v>12</v>
      </c>
      <c r="F1278" t="b">
        <v>1</v>
      </c>
      <c r="G1278" t="s">
        <v>4549</v>
      </c>
      <c r="H1278" t="s">
        <v>2027</v>
      </c>
      <c r="I1278" s="1">
        <f>DATE(YEAR(tbl_Invoices[[#This Row],[Invoice_Date]]), MONTH(tbl_Invoices[[#This Row],[Invoice_Date]]), DAY(tbl_Invoices[[#This Row],[Invoice_Date]]))</f>
        <v>44380</v>
      </c>
      <c r="J1278">
        <f>YEAR(tbl_Invoices[[#This Row],[Invoice_Date]])</f>
        <v>2021</v>
      </c>
      <c r="K1278" s="1">
        <f>_xlfn.XLOOKUP(tbl_Invoices[[#This Row],[Customer_ID]], tbl_Customers[Customer_ID], tbl_Customers[Cohort_Month])</f>
        <v>44742</v>
      </c>
      <c r="L1278" s="1" t="str">
        <f ca="1">_xlfn.XLOOKUP(tbl_Invoices[[#This Row],[Customer_ID]], tbl_Customers[Customer_ID], tbl_Customers[Age_Group])</f>
        <v>25–34</v>
      </c>
      <c r="M1278" s="1" t="str">
        <f>_xlfn.XLOOKUP(tbl_Invoices[[#This Row],[Customer_ID]], tbl_Customers[Customer_ID], tbl_Customers[Region])</f>
        <v>International</v>
      </c>
      <c r="N1278" s="1" t="str" cm="1">
        <f t="array" ref="N1278">_xlfn.IFS(
   _xlfn.SINGLE(tbl_Invoices[Plan_ID])="P1","Basic",
   _xlfn.SINGLE(tbl_Invoices[Plan_ID])="P2","Standard",
   _xlfn.SINGLE(tbl_Invoices[Plan_ID])="P3","Premium"
)</f>
        <v>Basic</v>
      </c>
      <c r="O1278" s="2">
        <f>IF(tbl_Invoices[[#This Row],[Revenue_Type]]="Churned",0,1)</f>
        <v>1</v>
      </c>
    </row>
    <row r="1279" spans="1:15" x14ac:dyDescent="0.25">
      <c r="A1279" t="s">
        <v>6672</v>
      </c>
      <c r="B1279" t="s">
        <v>1341</v>
      </c>
      <c r="C1279" t="s">
        <v>2519</v>
      </c>
      <c r="D1279" s="1">
        <v>44380</v>
      </c>
      <c r="E1279">
        <v>55</v>
      </c>
      <c r="F1279" t="b">
        <v>1</v>
      </c>
      <c r="G1279" t="s">
        <v>4538</v>
      </c>
      <c r="H1279" t="s">
        <v>2031</v>
      </c>
      <c r="I1279" s="1">
        <f>DATE(YEAR(tbl_Invoices[[#This Row],[Invoice_Date]]), MONTH(tbl_Invoices[[#This Row],[Invoice_Date]]), DAY(tbl_Invoices[[#This Row],[Invoice_Date]]))</f>
        <v>44380</v>
      </c>
      <c r="J1279">
        <f>YEAR(tbl_Invoices[[#This Row],[Invoice_Date]])</f>
        <v>2021</v>
      </c>
      <c r="K1279" s="1">
        <f>_xlfn.XLOOKUP(tbl_Invoices[[#This Row],[Customer_ID]], tbl_Customers[Customer_ID], tbl_Customers[Cohort_Month])</f>
        <v>44681</v>
      </c>
      <c r="L1279" s="1" t="str">
        <f ca="1">_xlfn.XLOOKUP(tbl_Invoices[[#This Row],[Customer_ID]], tbl_Customers[Customer_ID], tbl_Customers[Age_Group])</f>
        <v>55+</v>
      </c>
      <c r="M1279" s="1" t="str">
        <f>_xlfn.XLOOKUP(tbl_Invoices[[#This Row],[Customer_ID]], tbl_Customers[Customer_ID], tbl_Customers[Region])</f>
        <v>West</v>
      </c>
      <c r="N1279" s="1" t="str" cm="1">
        <f t="array" ref="N1279">_xlfn.IFS(
   _xlfn.SINGLE(tbl_Invoices[Plan_ID])="P1","Basic",
   _xlfn.SINGLE(tbl_Invoices[Plan_ID])="P2","Standard",
   _xlfn.SINGLE(tbl_Invoices[Plan_ID])="P3","Premium"
)</f>
        <v>Premium</v>
      </c>
      <c r="O1279" s="2">
        <f>IF(tbl_Invoices[[#This Row],[Revenue_Type]]="Churned",0,1)</f>
        <v>1</v>
      </c>
    </row>
    <row r="1280" spans="1:15" x14ac:dyDescent="0.25">
      <c r="A1280" t="s">
        <v>6414</v>
      </c>
      <c r="B1280" t="s">
        <v>1714</v>
      </c>
      <c r="C1280" t="s">
        <v>3886</v>
      </c>
      <c r="D1280" s="1">
        <v>44380</v>
      </c>
      <c r="E1280">
        <v>12</v>
      </c>
      <c r="F1280" t="b">
        <v>1</v>
      </c>
      <c r="G1280" t="s">
        <v>4545</v>
      </c>
      <c r="H1280" t="s">
        <v>2027</v>
      </c>
      <c r="I1280" s="1">
        <f>DATE(YEAR(tbl_Invoices[[#This Row],[Invoice_Date]]), MONTH(tbl_Invoices[[#This Row],[Invoice_Date]]), DAY(tbl_Invoices[[#This Row],[Invoice_Date]]))</f>
        <v>44380</v>
      </c>
      <c r="J1280">
        <f>YEAR(tbl_Invoices[[#This Row],[Invoice_Date]])</f>
        <v>2021</v>
      </c>
      <c r="K1280" s="1">
        <f>_xlfn.XLOOKUP(tbl_Invoices[[#This Row],[Customer_ID]], tbl_Customers[Customer_ID], tbl_Customers[Cohort_Month])</f>
        <v>44804</v>
      </c>
      <c r="L1280" s="1" t="str">
        <f ca="1">_xlfn.XLOOKUP(tbl_Invoices[[#This Row],[Customer_ID]], tbl_Customers[Customer_ID], tbl_Customers[Age_Group])</f>
        <v>35–44</v>
      </c>
      <c r="M1280" s="1" t="str">
        <f>_xlfn.XLOOKUP(tbl_Invoices[[#This Row],[Customer_ID]], tbl_Customers[Customer_ID], tbl_Customers[Region])</f>
        <v>West</v>
      </c>
      <c r="N1280" s="1" t="str" cm="1">
        <f t="array" ref="N1280">_xlfn.IFS(
   _xlfn.SINGLE(tbl_Invoices[Plan_ID])="P1","Basic",
   _xlfn.SINGLE(tbl_Invoices[Plan_ID])="P2","Standard",
   _xlfn.SINGLE(tbl_Invoices[Plan_ID])="P3","Premium"
)</f>
        <v>Basic</v>
      </c>
      <c r="O1280" s="2">
        <f>IF(tbl_Invoices[[#This Row],[Revenue_Type]]="Churned",0,1)</f>
        <v>0</v>
      </c>
    </row>
    <row r="1281" spans="1:15" x14ac:dyDescent="0.25">
      <c r="A1281" t="s">
        <v>10540</v>
      </c>
      <c r="B1281" t="s">
        <v>246</v>
      </c>
      <c r="C1281" t="s">
        <v>2890</v>
      </c>
      <c r="D1281" s="1">
        <v>44381</v>
      </c>
      <c r="E1281">
        <v>12</v>
      </c>
      <c r="F1281" t="b">
        <v>1</v>
      </c>
      <c r="G1281" t="s">
        <v>4545</v>
      </c>
      <c r="H1281" t="s">
        <v>2027</v>
      </c>
      <c r="I1281" s="1">
        <f>DATE(YEAR(tbl_Invoices[[#This Row],[Invoice_Date]]), MONTH(tbl_Invoices[[#This Row],[Invoice_Date]]), DAY(tbl_Invoices[[#This Row],[Invoice_Date]]))</f>
        <v>44381</v>
      </c>
      <c r="J1281">
        <f>YEAR(tbl_Invoices[[#This Row],[Invoice_Date]])</f>
        <v>2021</v>
      </c>
      <c r="K1281" s="1">
        <f>_xlfn.XLOOKUP(tbl_Invoices[[#This Row],[Customer_ID]], tbl_Customers[Customer_ID], tbl_Customers[Cohort_Month])</f>
        <v>44316</v>
      </c>
      <c r="L1281" s="1" t="str">
        <f ca="1">_xlfn.XLOOKUP(tbl_Invoices[[#This Row],[Customer_ID]], tbl_Customers[Customer_ID], tbl_Customers[Age_Group])</f>
        <v>45–54</v>
      </c>
      <c r="M1281" s="1" t="str">
        <f>_xlfn.XLOOKUP(tbl_Invoices[[#This Row],[Customer_ID]], tbl_Customers[Customer_ID], tbl_Customers[Region])</f>
        <v>International</v>
      </c>
      <c r="N1281" s="1" t="str" cm="1">
        <f t="array" ref="N1281">_xlfn.IFS(
   _xlfn.SINGLE(tbl_Invoices[Plan_ID])="P1","Basic",
   _xlfn.SINGLE(tbl_Invoices[Plan_ID])="P2","Standard",
   _xlfn.SINGLE(tbl_Invoices[Plan_ID])="P3","Premium"
)</f>
        <v>Basic</v>
      </c>
      <c r="O1281" s="2">
        <f>IF(tbl_Invoices[[#This Row],[Revenue_Type]]="Churned",0,1)</f>
        <v>0</v>
      </c>
    </row>
    <row r="1282" spans="1:15" x14ac:dyDescent="0.25">
      <c r="A1282" t="s">
        <v>4628</v>
      </c>
      <c r="B1282" t="s">
        <v>366</v>
      </c>
      <c r="C1282" t="s">
        <v>2370</v>
      </c>
      <c r="D1282" s="1">
        <v>44381</v>
      </c>
      <c r="E1282">
        <v>55</v>
      </c>
      <c r="F1282" t="b">
        <v>1</v>
      </c>
      <c r="G1282" t="s">
        <v>4540</v>
      </c>
      <c r="H1282" t="s">
        <v>2031</v>
      </c>
      <c r="I1282" s="1">
        <f>DATE(YEAR(tbl_Invoices[[#This Row],[Invoice_Date]]), MONTH(tbl_Invoices[[#This Row],[Invoice_Date]]), DAY(tbl_Invoices[[#This Row],[Invoice_Date]]))</f>
        <v>44381</v>
      </c>
      <c r="J1282">
        <f>YEAR(tbl_Invoices[[#This Row],[Invoice_Date]])</f>
        <v>2021</v>
      </c>
      <c r="K1282" s="1">
        <f>_xlfn.XLOOKUP(tbl_Invoices[[#This Row],[Customer_ID]], tbl_Customers[Customer_ID], tbl_Customers[Cohort_Month])</f>
        <v>44286</v>
      </c>
      <c r="L1282" s="1" t="str">
        <f ca="1">_xlfn.XLOOKUP(tbl_Invoices[[#This Row],[Customer_ID]], tbl_Customers[Customer_ID], tbl_Customers[Age_Group])</f>
        <v>35–44</v>
      </c>
      <c r="M1282" s="1" t="str">
        <f>_xlfn.XLOOKUP(tbl_Invoices[[#This Row],[Customer_ID]], tbl_Customers[Customer_ID], tbl_Customers[Region])</f>
        <v>South</v>
      </c>
      <c r="N1282" s="1" t="str" cm="1">
        <f t="array" ref="N1282">_xlfn.IFS(
   _xlfn.SINGLE(tbl_Invoices[Plan_ID])="P1","Basic",
   _xlfn.SINGLE(tbl_Invoices[Plan_ID])="P2","Standard",
   _xlfn.SINGLE(tbl_Invoices[Plan_ID])="P3","Premium"
)</f>
        <v>Premium</v>
      </c>
      <c r="O1282" s="2">
        <f>IF(tbl_Invoices[[#This Row],[Revenue_Type]]="Churned",0,1)</f>
        <v>1</v>
      </c>
    </row>
    <row r="1283" spans="1:15" x14ac:dyDescent="0.25">
      <c r="A1283" t="s">
        <v>7752</v>
      </c>
      <c r="B1283" t="s">
        <v>484</v>
      </c>
      <c r="C1283" t="s">
        <v>2854</v>
      </c>
      <c r="D1283" s="1">
        <v>44381</v>
      </c>
      <c r="E1283">
        <v>55</v>
      </c>
      <c r="F1283" t="b">
        <v>1</v>
      </c>
      <c r="G1283" t="s">
        <v>4549</v>
      </c>
      <c r="H1283" t="s">
        <v>2031</v>
      </c>
      <c r="I1283" s="1">
        <f>DATE(YEAR(tbl_Invoices[[#This Row],[Invoice_Date]]), MONTH(tbl_Invoices[[#This Row],[Invoice_Date]]), DAY(tbl_Invoices[[#This Row],[Invoice_Date]]))</f>
        <v>44381</v>
      </c>
      <c r="J1283">
        <f>YEAR(tbl_Invoices[[#This Row],[Invoice_Date]])</f>
        <v>2021</v>
      </c>
      <c r="K1283" s="1">
        <f>_xlfn.XLOOKUP(tbl_Invoices[[#This Row],[Customer_ID]], tbl_Customers[Customer_ID], tbl_Customers[Cohort_Month])</f>
        <v>44500</v>
      </c>
      <c r="L1283" s="1" t="str">
        <f ca="1">_xlfn.XLOOKUP(tbl_Invoices[[#This Row],[Customer_ID]], tbl_Customers[Customer_ID], tbl_Customers[Age_Group])</f>
        <v>25–34</v>
      </c>
      <c r="M1283" s="1" t="str">
        <f>_xlfn.XLOOKUP(tbl_Invoices[[#This Row],[Customer_ID]], tbl_Customers[Customer_ID], tbl_Customers[Region])</f>
        <v>Midwest</v>
      </c>
      <c r="N1283" s="1" t="str" cm="1">
        <f t="array" ref="N1283">_xlfn.IFS(
   _xlfn.SINGLE(tbl_Invoices[Plan_ID])="P1","Basic",
   _xlfn.SINGLE(tbl_Invoices[Plan_ID])="P2","Standard",
   _xlfn.SINGLE(tbl_Invoices[Plan_ID])="P3","Premium"
)</f>
        <v>Premium</v>
      </c>
      <c r="O1283" s="2">
        <f>IF(tbl_Invoices[[#This Row],[Revenue_Type]]="Churned",0,1)</f>
        <v>1</v>
      </c>
    </row>
    <row r="1284" spans="1:15" x14ac:dyDescent="0.25">
      <c r="A1284" t="s">
        <v>5660</v>
      </c>
      <c r="B1284" t="s">
        <v>684</v>
      </c>
      <c r="C1284" t="s">
        <v>3453</v>
      </c>
      <c r="D1284" s="1">
        <v>44381</v>
      </c>
      <c r="E1284">
        <v>25</v>
      </c>
      <c r="F1284" t="b">
        <v>1</v>
      </c>
      <c r="G1284" t="s">
        <v>4549</v>
      </c>
      <c r="H1284" t="s">
        <v>2034</v>
      </c>
      <c r="I1284" s="1">
        <f>DATE(YEAR(tbl_Invoices[[#This Row],[Invoice_Date]]), MONTH(tbl_Invoices[[#This Row],[Invoice_Date]]), DAY(tbl_Invoices[[#This Row],[Invoice_Date]]))</f>
        <v>44381</v>
      </c>
      <c r="J1284">
        <f>YEAR(tbl_Invoices[[#This Row],[Invoice_Date]])</f>
        <v>2021</v>
      </c>
      <c r="K1284" s="1">
        <f>_xlfn.XLOOKUP(tbl_Invoices[[#This Row],[Customer_ID]], tbl_Customers[Customer_ID], tbl_Customers[Cohort_Month])</f>
        <v>44530</v>
      </c>
      <c r="L1284" s="1" t="str">
        <f ca="1">_xlfn.XLOOKUP(tbl_Invoices[[#This Row],[Customer_ID]], tbl_Customers[Customer_ID], tbl_Customers[Age_Group])</f>
        <v>25–34</v>
      </c>
      <c r="M1284" s="1" t="str">
        <f>_xlfn.XLOOKUP(tbl_Invoices[[#This Row],[Customer_ID]], tbl_Customers[Customer_ID], tbl_Customers[Region])</f>
        <v>West</v>
      </c>
      <c r="N1284" s="1" t="str" cm="1">
        <f t="array" ref="N1284">_xlfn.IFS(
   _xlfn.SINGLE(tbl_Invoices[Plan_ID])="P1","Basic",
   _xlfn.SINGLE(tbl_Invoices[Plan_ID])="P2","Standard",
   _xlfn.SINGLE(tbl_Invoices[Plan_ID])="P3","Premium"
)</f>
        <v>Standard</v>
      </c>
      <c r="O1284" s="2">
        <f>IF(tbl_Invoices[[#This Row],[Revenue_Type]]="Churned",0,1)</f>
        <v>1</v>
      </c>
    </row>
    <row r="1285" spans="1:15" x14ac:dyDescent="0.25">
      <c r="A1285" t="s">
        <v>4774</v>
      </c>
      <c r="B1285" t="s">
        <v>731</v>
      </c>
      <c r="C1285" t="s">
        <v>4353</v>
      </c>
      <c r="D1285" s="1">
        <v>44381</v>
      </c>
      <c r="E1285">
        <v>12</v>
      </c>
      <c r="F1285" t="b">
        <v>1</v>
      </c>
      <c r="G1285" t="s">
        <v>4538</v>
      </c>
      <c r="H1285" t="s">
        <v>2027</v>
      </c>
      <c r="I1285" s="1">
        <f>DATE(YEAR(tbl_Invoices[[#This Row],[Invoice_Date]]), MONTH(tbl_Invoices[[#This Row],[Invoice_Date]]), DAY(tbl_Invoices[[#This Row],[Invoice_Date]]))</f>
        <v>44381</v>
      </c>
      <c r="J1285">
        <f>YEAR(tbl_Invoices[[#This Row],[Invoice_Date]])</f>
        <v>2021</v>
      </c>
      <c r="K1285" s="1">
        <f>_xlfn.XLOOKUP(tbl_Invoices[[#This Row],[Customer_ID]], tbl_Customers[Customer_ID], tbl_Customers[Cohort_Month])</f>
        <v>44500</v>
      </c>
      <c r="L1285" s="1" t="str">
        <f ca="1">_xlfn.XLOOKUP(tbl_Invoices[[#This Row],[Customer_ID]], tbl_Customers[Customer_ID], tbl_Customers[Age_Group])</f>
        <v>55+</v>
      </c>
      <c r="M1285" s="1" t="str">
        <f>_xlfn.XLOOKUP(tbl_Invoices[[#This Row],[Customer_ID]], tbl_Customers[Customer_ID], tbl_Customers[Region])</f>
        <v>West</v>
      </c>
      <c r="N1285" s="1" t="str" cm="1">
        <f t="array" ref="N1285">_xlfn.IFS(
   _xlfn.SINGLE(tbl_Invoices[Plan_ID])="P1","Basic",
   _xlfn.SINGLE(tbl_Invoices[Plan_ID])="P2","Standard",
   _xlfn.SINGLE(tbl_Invoices[Plan_ID])="P3","Premium"
)</f>
        <v>Basic</v>
      </c>
      <c r="O1285" s="2">
        <f>IF(tbl_Invoices[[#This Row],[Revenue_Type]]="Churned",0,1)</f>
        <v>1</v>
      </c>
    </row>
    <row r="1286" spans="1:15" x14ac:dyDescent="0.25">
      <c r="A1286" t="s">
        <v>9144</v>
      </c>
      <c r="B1286" t="s">
        <v>894</v>
      </c>
      <c r="C1286" t="s">
        <v>2225</v>
      </c>
      <c r="D1286" s="1">
        <v>44381</v>
      </c>
      <c r="E1286">
        <v>12</v>
      </c>
      <c r="F1286" t="b">
        <v>1</v>
      </c>
      <c r="G1286" t="s">
        <v>4540</v>
      </c>
      <c r="H1286" t="s">
        <v>2027</v>
      </c>
      <c r="I1286" s="1">
        <f>DATE(YEAR(tbl_Invoices[[#This Row],[Invoice_Date]]), MONTH(tbl_Invoices[[#This Row],[Invoice_Date]]), DAY(tbl_Invoices[[#This Row],[Invoice_Date]]))</f>
        <v>44381</v>
      </c>
      <c r="J1286">
        <f>YEAR(tbl_Invoices[[#This Row],[Invoice_Date]])</f>
        <v>2021</v>
      </c>
      <c r="K1286" s="1">
        <f>_xlfn.XLOOKUP(tbl_Invoices[[#This Row],[Customer_ID]], tbl_Customers[Customer_ID], tbl_Customers[Cohort_Month])</f>
        <v>44347</v>
      </c>
      <c r="L1286" s="1" t="str">
        <f ca="1">_xlfn.XLOOKUP(tbl_Invoices[[#This Row],[Customer_ID]], tbl_Customers[Customer_ID], tbl_Customers[Age_Group])</f>
        <v>45–54</v>
      </c>
      <c r="M1286" s="1" t="str">
        <f>_xlfn.XLOOKUP(tbl_Invoices[[#This Row],[Customer_ID]], tbl_Customers[Customer_ID], tbl_Customers[Region])</f>
        <v>East</v>
      </c>
      <c r="N1286" s="1" t="str" cm="1">
        <f t="array" ref="N1286">_xlfn.IFS(
   _xlfn.SINGLE(tbl_Invoices[Plan_ID])="P1","Basic",
   _xlfn.SINGLE(tbl_Invoices[Plan_ID])="P2","Standard",
   _xlfn.SINGLE(tbl_Invoices[Plan_ID])="P3","Premium"
)</f>
        <v>Basic</v>
      </c>
      <c r="O1286" s="2">
        <f>IF(tbl_Invoices[[#This Row],[Revenue_Type]]="Churned",0,1)</f>
        <v>1</v>
      </c>
    </row>
    <row r="1287" spans="1:15" x14ac:dyDescent="0.25">
      <c r="A1287" t="s">
        <v>4790</v>
      </c>
      <c r="B1287" t="s">
        <v>1076</v>
      </c>
      <c r="C1287" t="s">
        <v>2651</v>
      </c>
      <c r="D1287" s="1">
        <v>44381</v>
      </c>
      <c r="E1287">
        <v>12</v>
      </c>
      <c r="F1287" t="b">
        <v>1</v>
      </c>
      <c r="G1287" t="s">
        <v>4538</v>
      </c>
      <c r="H1287" t="s">
        <v>2027</v>
      </c>
      <c r="I1287" s="1">
        <f>DATE(YEAR(tbl_Invoices[[#This Row],[Invoice_Date]]), MONTH(tbl_Invoices[[#This Row],[Invoice_Date]]), DAY(tbl_Invoices[[#This Row],[Invoice_Date]]))</f>
        <v>44381</v>
      </c>
      <c r="J1287">
        <f>YEAR(tbl_Invoices[[#This Row],[Invoice_Date]])</f>
        <v>2021</v>
      </c>
      <c r="K1287" s="1">
        <f>_xlfn.XLOOKUP(tbl_Invoices[[#This Row],[Customer_ID]], tbl_Customers[Customer_ID], tbl_Customers[Cohort_Month])</f>
        <v>44712</v>
      </c>
      <c r="L1287" s="1" t="str">
        <f ca="1">_xlfn.XLOOKUP(tbl_Invoices[[#This Row],[Customer_ID]], tbl_Customers[Customer_ID], tbl_Customers[Age_Group])</f>
        <v>25–34</v>
      </c>
      <c r="M1287" s="1" t="str">
        <f>_xlfn.XLOOKUP(tbl_Invoices[[#This Row],[Customer_ID]], tbl_Customers[Customer_ID], tbl_Customers[Region])</f>
        <v>International</v>
      </c>
      <c r="N1287" s="1" t="str" cm="1">
        <f t="array" ref="N1287">_xlfn.IFS(
   _xlfn.SINGLE(tbl_Invoices[Plan_ID])="P1","Basic",
   _xlfn.SINGLE(tbl_Invoices[Plan_ID])="P2","Standard",
   _xlfn.SINGLE(tbl_Invoices[Plan_ID])="P3","Premium"
)</f>
        <v>Basic</v>
      </c>
      <c r="O1287" s="2">
        <f>IF(tbl_Invoices[[#This Row],[Revenue_Type]]="Churned",0,1)</f>
        <v>1</v>
      </c>
    </row>
    <row r="1288" spans="1:15" x14ac:dyDescent="0.25">
      <c r="A1288" t="s">
        <v>9677</v>
      </c>
      <c r="B1288" t="s">
        <v>1115</v>
      </c>
      <c r="C1288" t="s">
        <v>3581</v>
      </c>
      <c r="D1288" s="1">
        <v>44381</v>
      </c>
      <c r="E1288">
        <v>12</v>
      </c>
      <c r="F1288" t="b">
        <v>1</v>
      </c>
      <c r="G1288" t="s">
        <v>4545</v>
      </c>
      <c r="H1288" t="s">
        <v>2027</v>
      </c>
      <c r="I1288" s="1">
        <f>DATE(YEAR(tbl_Invoices[[#This Row],[Invoice_Date]]), MONTH(tbl_Invoices[[#This Row],[Invoice_Date]]), DAY(tbl_Invoices[[#This Row],[Invoice_Date]]))</f>
        <v>44381</v>
      </c>
      <c r="J1288">
        <f>YEAR(tbl_Invoices[[#This Row],[Invoice_Date]])</f>
        <v>2021</v>
      </c>
      <c r="K1288" s="1">
        <f>_xlfn.XLOOKUP(tbl_Invoices[[#This Row],[Customer_ID]], tbl_Customers[Customer_ID], tbl_Customers[Cohort_Month])</f>
        <v>44408</v>
      </c>
      <c r="L1288" s="1" t="str">
        <f ca="1">_xlfn.XLOOKUP(tbl_Invoices[[#This Row],[Customer_ID]], tbl_Customers[Customer_ID], tbl_Customers[Age_Group])</f>
        <v>25–34</v>
      </c>
      <c r="M1288" s="1" t="str">
        <f>_xlfn.XLOOKUP(tbl_Invoices[[#This Row],[Customer_ID]], tbl_Customers[Customer_ID], tbl_Customers[Region])</f>
        <v>West</v>
      </c>
      <c r="N1288" s="1" t="str" cm="1">
        <f t="array" ref="N1288">_xlfn.IFS(
   _xlfn.SINGLE(tbl_Invoices[Plan_ID])="P1","Basic",
   _xlfn.SINGLE(tbl_Invoices[Plan_ID])="P2","Standard",
   _xlfn.SINGLE(tbl_Invoices[Plan_ID])="P3","Premium"
)</f>
        <v>Basic</v>
      </c>
      <c r="O1288" s="2">
        <f>IF(tbl_Invoices[[#This Row],[Revenue_Type]]="Churned",0,1)</f>
        <v>0</v>
      </c>
    </row>
    <row r="1289" spans="1:15" x14ac:dyDescent="0.25">
      <c r="A1289" t="s">
        <v>9558</v>
      </c>
      <c r="B1289" t="s">
        <v>1570</v>
      </c>
      <c r="C1289" t="s">
        <v>3975</v>
      </c>
      <c r="D1289" s="1">
        <v>44381</v>
      </c>
      <c r="E1289">
        <v>12</v>
      </c>
      <c r="F1289" t="b">
        <v>1</v>
      </c>
      <c r="G1289" t="s">
        <v>4538</v>
      </c>
      <c r="H1289" t="s">
        <v>2027</v>
      </c>
      <c r="I1289" s="1">
        <f>DATE(YEAR(tbl_Invoices[[#This Row],[Invoice_Date]]), MONTH(tbl_Invoices[[#This Row],[Invoice_Date]]), DAY(tbl_Invoices[[#This Row],[Invoice_Date]]))</f>
        <v>44381</v>
      </c>
      <c r="J1289">
        <f>YEAR(tbl_Invoices[[#This Row],[Invoice_Date]])</f>
        <v>2021</v>
      </c>
      <c r="K1289" s="1">
        <f>_xlfn.XLOOKUP(tbl_Invoices[[#This Row],[Customer_ID]], tbl_Customers[Customer_ID], tbl_Customers[Cohort_Month])</f>
        <v>44804</v>
      </c>
      <c r="L1289" s="1" t="str">
        <f ca="1">_xlfn.XLOOKUP(tbl_Invoices[[#This Row],[Customer_ID]], tbl_Customers[Customer_ID], tbl_Customers[Age_Group])</f>
        <v>25–34</v>
      </c>
      <c r="M1289" s="1" t="str">
        <f>_xlfn.XLOOKUP(tbl_Invoices[[#This Row],[Customer_ID]], tbl_Customers[Customer_ID], tbl_Customers[Region])</f>
        <v>International</v>
      </c>
      <c r="N1289" s="1" t="str" cm="1">
        <f t="array" ref="N1289">_xlfn.IFS(
   _xlfn.SINGLE(tbl_Invoices[Plan_ID])="P1","Basic",
   _xlfn.SINGLE(tbl_Invoices[Plan_ID])="P2","Standard",
   _xlfn.SINGLE(tbl_Invoices[Plan_ID])="P3","Premium"
)</f>
        <v>Basic</v>
      </c>
      <c r="O1289" s="2">
        <f>IF(tbl_Invoices[[#This Row],[Revenue_Type]]="Churned",0,1)</f>
        <v>1</v>
      </c>
    </row>
    <row r="1290" spans="1:15" x14ac:dyDescent="0.25">
      <c r="A1290" t="s">
        <v>8546</v>
      </c>
      <c r="B1290" t="s">
        <v>1617</v>
      </c>
      <c r="C1290" t="s">
        <v>3802</v>
      </c>
      <c r="D1290" s="1">
        <v>44381</v>
      </c>
      <c r="E1290">
        <v>55</v>
      </c>
      <c r="F1290" t="b">
        <v>1</v>
      </c>
      <c r="G1290" t="s">
        <v>4538</v>
      </c>
      <c r="H1290" t="s">
        <v>2031</v>
      </c>
      <c r="I1290" s="1">
        <f>DATE(YEAR(tbl_Invoices[[#This Row],[Invoice_Date]]), MONTH(tbl_Invoices[[#This Row],[Invoice_Date]]), DAY(tbl_Invoices[[#This Row],[Invoice_Date]]))</f>
        <v>44381</v>
      </c>
      <c r="J1290">
        <f>YEAR(tbl_Invoices[[#This Row],[Invoice_Date]])</f>
        <v>2021</v>
      </c>
      <c r="K1290" s="1">
        <f>_xlfn.XLOOKUP(tbl_Invoices[[#This Row],[Customer_ID]], tbl_Customers[Customer_ID], tbl_Customers[Cohort_Month])</f>
        <v>44804</v>
      </c>
      <c r="L1290" s="1" t="str">
        <f ca="1">_xlfn.XLOOKUP(tbl_Invoices[[#This Row],[Customer_ID]], tbl_Customers[Customer_ID], tbl_Customers[Age_Group])</f>
        <v>35–44</v>
      </c>
      <c r="M1290" s="1" t="str">
        <f>_xlfn.XLOOKUP(tbl_Invoices[[#This Row],[Customer_ID]], tbl_Customers[Customer_ID], tbl_Customers[Region])</f>
        <v>Midwest</v>
      </c>
      <c r="N1290" s="1" t="str" cm="1">
        <f t="array" ref="N1290">_xlfn.IFS(
   _xlfn.SINGLE(tbl_Invoices[Plan_ID])="P1","Basic",
   _xlfn.SINGLE(tbl_Invoices[Plan_ID])="P2","Standard",
   _xlfn.SINGLE(tbl_Invoices[Plan_ID])="P3","Premium"
)</f>
        <v>Premium</v>
      </c>
      <c r="O1290" s="2">
        <f>IF(tbl_Invoices[[#This Row],[Revenue_Type]]="Churned",0,1)</f>
        <v>1</v>
      </c>
    </row>
    <row r="1291" spans="1:15" x14ac:dyDescent="0.25">
      <c r="A1291" t="s">
        <v>9531</v>
      </c>
      <c r="B1291" t="s">
        <v>1723</v>
      </c>
      <c r="C1291" t="s">
        <v>3512</v>
      </c>
      <c r="D1291" s="1">
        <v>44381</v>
      </c>
      <c r="E1291">
        <v>25</v>
      </c>
      <c r="F1291" t="b">
        <v>1</v>
      </c>
      <c r="G1291" t="s">
        <v>4538</v>
      </c>
      <c r="H1291" t="s">
        <v>2034</v>
      </c>
      <c r="I1291" s="1">
        <f>DATE(YEAR(tbl_Invoices[[#This Row],[Invoice_Date]]), MONTH(tbl_Invoices[[#This Row],[Invoice_Date]]), DAY(tbl_Invoices[[#This Row],[Invoice_Date]]))</f>
        <v>44381</v>
      </c>
      <c r="J1291">
        <f>YEAR(tbl_Invoices[[#This Row],[Invoice_Date]])</f>
        <v>2021</v>
      </c>
      <c r="K1291" s="1">
        <f>_xlfn.XLOOKUP(tbl_Invoices[[#This Row],[Customer_ID]], tbl_Customers[Customer_ID], tbl_Customers[Cohort_Month])</f>
        <v>44227</v>
      </c>
      <c r="L1291" s="1" t="str">
        <f ca="1">_xlfn.XLOOKUP(tbl_Invoices[[#This Row],[Customer_ID]], tbl_Customers[Customer_ID], tbl_Customers[Age_Group])</f>
        <v>25–34</v>
      </c>
      <c r="M1291" s="1" t="str">
        <f>_xlfn.XLOOKUP(tbl_Invoices[[#This Row],[Customer_ID]], tbl_Customers[Customer_ID], tbl_Customers[Region])</f>
        <v>East</v>
      </c>
      <c r="N1291" s="1" t="str" cm="1">
        <f t="array" ref="N1291">_xlfn.IFS(
   _xlfn.SINGLE(tbl_Invoices[Plan_ID])="P1","Basic",
   _xlfn.SINGLE(tbl_Invoices[Plan_ID])="P2","Standard",
   _xlfn.SINGLE(tbl_Invoices[Plan_ID])="P3","Premium"
)</f>
        <v>Standard</v>
      </c>
      <c r="O1291" s="2">
        <f>IF(tbl_Invoices[[#This Row],[Revenue_Type]]="Churned",0,1)</f>
        <v>1</v>
      </c>
    </row>
    <row r="1292" spans="1:15" x14ac:dyDescent="0.25">
      <c r="A1292" t="s">
        <v>5684</v>
      </c>
      <c r="B1292" t="s">
        <v>1864</v>
      </c>
      <c r="C1292" t="s">
        <v>4396</v>
      </c>
      <c r="D1292" s="1">
        <v>44381</v>
      </c>
      <c r="E1292">
        <v>25</v>
      </c>
      <c r="F1292" t="b">
        <v>1</v>
      </c>
      <c r="G1292" t="s">
        <v>4538</v>
      </c>
      <c r="H1292" t="s">
        <v>2034</v>
      </c>
      <c r="I1292" s="1">
        <f>DATE(YEAR(tbl_Invoices[[#This Row],[Invoice_Date]]), MONTH(tbl_Invoices[[#This Row],[Invoice_Date]]), DAY(tbl_Invoices[[#This Row],[Invoice_Date]]))</f>
        <v>44381</v>
      </c>
      <c r="J1292">
        <f>YEAR(tbl_Invoices[[#This Row],[Invoice_Date]])</f>
        <v>2021</v>
      </c>
      <c r="K1292" s="1">
        <f>_xlfn.XLOOKUP(tbl_Invoices[[#This Row],[Customer_ID]], tbl_Customers[Customer_ID], tbl_Customers[Cohort_Month])</f>
        <v>44834</v>
      </c>
      <c r="L1292" s="1" t="str">
        <f ca="1">_xlfn.XLOOKUP(tbl_Invoices[[#This Row],[Customer_ID]], tbl_Customers[Customer_ID], tbl_Customers[Age_Group])</f>
        <v>35–44</v>
      </c>
      <c r="M1292" s="1" t="str">
        <f>_xlfn.XLOOKUP(tbl_Invoices[[#This Row],[Customer_ID]], tbl_Customers[Customer_ID], tbl_Customers[Region])</f>
        <v>South</v>
      </c>
      <c r="N1292" s="1" t="str" cm="1">
        <f t="array" ref="N1292">_xlfn.IFS(
   _xlfn.SINGLE(tbl_Invoices[Plan_ID])="P1","Basic",
   _xlfn.SINGLE(tbl_Invoices[Plan_ID])="P2","Standard",
   _xlfn.SINGLE(tbl_Invoices[Plan_ID])="P3","Premium"
)</f>
        <v>Standard</v>
      </c>
      <c r="O1292" s="2">
        <f>IF(tbl_Invoices[[#This Row],[Revenue_Type]]="Churned",0,1)</f>
        <v>1</v>
      </c>
    </row>
    <row r="1293" spans="1:15" x14ac:dyDescent="0.25">
      <c r="A1293" t="s">
        <v>7923</v>
      </c>
      <c r="B1293" t="s">
        <v>105</v>
      </c>
      <c r="C1293" t="s">
        <v>2339</v>
      </c>
      <c r="D1293" s="1">
        <v>44382</v>
      </c>
      <c r="E1293">
        <v>12</v>
      </c>
      <c r="F1293" t="b">
        <v>1</v>
      </c>
      <c r="G1293" t="s">
        <v>4540</v>
      </c>
      <c r="H1293" t="s">
        <v>2027</v>
      </c>
      <c r="I1293" s="1">
        <f>DATE(YEAR(tbl_Invoices[[#This Row],[Invoice_Date]]), MONTH(tbl_Invoices[[#This Row],[Invoice_Date]]), DAY(tbl_Invoices[[#This Row],[Invoice_Date]]))</f>
        <v>44382</v>
      </c>
      <c r="J1293">
        <f>YEAR(tbl_Invoices[[#This Row],[Invoice_Date]])</f>
        <v>2021</v>
      </c>
      <c r="K1293" s="1">
        <f>_xlfn.XLOOKUP(tbl_Invoices[[#This Row],[Customer_ID]], tbl_Customers[Customer_ID], tbl_Customers[Cohort_Month])</f>
        <v>44316</v>
      </c>
      <c r="L1293" s="1" t="str">
        <f ca="1">_xlfn.XLOOKUP(tbl_Invoices[[#This Row],[Customer_ID]], tbl_Customers[Customer_ID], tbl_Customers[Age_Group])</f>
        <v>35–44</v>
      </c>
      <c r="M1293" s="1" t="str">
        <f>_xlfn.XLOOKUP(tbl_Invoices[[#This Row],[Customer_ID]], tbl_Customers[Customer_ID], tbl_Customers[Region])</f>
        <v>International</v>
      </c>
      <c r="N1293" s="1" t="str" cm="1">
        <f t="array" ref="N1293">_xlfn.IFS(
   _xlfn.SINGLE(tbl_Invoices[Plan_ID])="P1","Basic",
   _xlfn.SINGLE(tbl_Invoices[Plan_ID])="P2","Standard",
   _xlfn.SINGLE(tbl_Invoices[Plan_ID])="P3","Premium"
)</f>
        <v>Basic</v>
      </c>
      <c r="O1293" s="2">
        <f>IF(tbl_Invoices[[#This Row],[Revenue_Type]]="Churned",0,1)</f>
        <v>1</v>
      </c>
    </row>
    <row r="1294" spans="1:15" x14ac:dyDescent="0.25">
      <c r="A1294" t="s">
        <v>7748</v>
      </c>
      <c r="B1294" t="s">
        <v>710</v>
      </c>
      <c r="C1294" t="s">
        <v>2722</v>
      </c>
      <c r="D1294" s="1">
        <v>44382</v>
      </c>
      <c r="E1294">
        <v>12</v>
      </c>
      <c r="F1294" t="b">
        <v>1</v>
      </c>
      <c r="G1294" t="s">
        <v>4540</v>
      </c>
      <c r="H1294" t="s">
        <v>2027</v>
      </c>
      <c r="I1294" s="1">
        <f>DATE(YEAR(tbl_Invoices[[#This Row],[Invoice_Date]]), MONTH(tbl_Invoices[[#This Row],[Invoice_Date]]), DAY(tbl_Invoices[[#This Row],[Invoice_Date]]))</f>
        <v>44382</v>
      </c>
      <c r="J1294">
        <f>YEAR(tbl_Invoices[[#This Row],[Invoice_Date]])</f>
        <v>2021</v>
      </c>
      <c r="K1294" s="1">
        <f>_xlfn.XLOOKUP(tbl_Invoices[[#This Row],[Customer_ID]], tbl_Customers[Customer_ID], tbl_Customers[Cohort_Month])</f>
        <v>44500</v>
      </c>
      <c r="L1294" s="1" t="str">
        <f ca="1">_xlfn.XLOOKUP(tbl_Invoices[[#This Row],[Customer_ID]], tbl_Customers[Customer_ID], tbl_Customers[Age_Group])</f>
        <v>25–34</v>
      </c>
      <c r="M1294" s="1" t="str">
        <f>_xlfn.XLOOKUP(tbl_Invoices[[#This Row],[Customer_ID]], tbl_Customers[Customer_ID], tbl_Customers[Region])</f>
        <v>West</v>
      </c>
      <c r="N1294" s="1" t="str" cm="1">
        <f t="array" ref="N1294">_xlfn.IFS(
   _xlfn.SINGLE(tbl_Invoices[Plan_ID])="P1","Basic",
   _xlfn.SINGLE(tbl_Invoices[Plan_ID])="P2","Standard",
   _xlfn.SINGLE(tbl_Invoices[Plan_ID])="P3","Premium"
)</f>
        <v>Basic</v>
      </c>
      <c r="O1294" s="2">
        <f>IF(tbl_Invoices[[#This Row],[Revenue_Type]]="Churned",0,1)</f>
        <v>1</v>
      </c>
    </row>
    <row r="1295" spans="1:15" x14ac:dyDescent="0.25">
      <c r="A1295" t="s">
        <v>7704</v>
      </c>
      <c r="B1295" t="s">
        <v>832</v>
      </c>
      <c r="C1295" t="s">
        <v>4372</v>
      </c>
      <c r="D1295" s="1">
        <v>44382</v>
      </c>
      <c r="E1295">
        <v>55</v>
      </c>
      <c r="F1295" t="b">
        <v>1</v>
      </c>
      <c r="G1295" t="s">
        <v>4545</v>
      </c>
      <c r="H1295" t="s">
        <v>2031</v>
      </c>
      <c r="I1295" s="1">
        <f>DATE(YEAR(tbl_Invoices[[#This Row],[Invoice_Date]]), MONTH(tbl_Invoices[[#This Row],[Invoice_Date]]), DAY(tbl_Invoices[[#This Row],[Invoice_Date]]))</f>
        <v>44382</v>
      </c>
      <c r="J1295">
        <f>YEAR(tbl_Invoices[[#This Row],[Invoice_Date]])</f>
        <v>2021</v>
      </c>
      <c r="K1295" s="1">
        <f>_xlfn.XLOOKUP(tbl_Invoices[[#This Row],[Customer_ID]], tbl_Customers[Customer_ID], tbl_Customers[Cohort_Month])</f>
        <v>44773</v>
      </c>
      <c r="L1295" s="1" t="str">
        <f ca="1">_xlfn.XLOOKUP(tbl_Invoices[[#This Row],[Customer_ID]], tbl_Customers[Customer_ID], tbl_Customers[Age_Group])</f>
        <v>45–54</v>
      </c>
      <c r="M1295" s="1" t="str">
        <f>_xlfn.XLOOKUP(tbl_Invoices[[#This Row],[Customer_ID]], tbl_Customers[Customer_ID], tbl_Customers[Region])</f>
        <v>Midwest</v>
      </c>
      <c r="N1295" s="1" t="str" cm="1">
        <f t="array" ref="N1295">_xlfn.IFS(
   _xlfn.SINGLE(tbl_Invoices[Plan_ID])="P1","Basic",
   _xlfn.SINGLE(tbl_Invoices[Plan_ID])="P2","Standard",
   _xlfn.SINGLE(tbl_Invoices[Plan_ID])="P3","Premium"
)</f>
        <v>Premium</v>
      </c>
      <c r="O1295" s="2">
        <f>IF(tbl_Invoices[[#This Row],[Revenue_Type]]="Churned",0,1)</f>
        <v>0</v>
      </c>
    </row>
    <row r="1296" spans="1:15" x14ac:dyDescent="0.25">
      <c r="A1296" t="s">
        <v>8536</v>
      </c>
      <c r="B1296" t="s">
        <v>977</v>
      </c>
      <c r="C1296" t="s">
        <v>4212</v>
      </c>
      <c r="D1296" s="1">
        <v>44382</v>
      </c>
      <c r="E1296">
        <v>55</v>
      </c>
      <c r="F1296" t="b">
        <v>1</v>
      </c>
      <c r="G1296" t="s">
        <v>4549</v>
      </c>
      <c r="H1296" t="s">
        <v>2031</v>
      </c>
      <c r="I1296" s="1">
        <f>DATE(YEAR(tbl_Invoices[[#This Row],[Invoice_Date]]), MONTH(tbl_Invoices[[#This Row],[Invoice_Date]]), DAY(tbl_Invoices[[#This Row],[Invoice_Date]]))</f>
        <v>44382</v>
      </c>
      <c r="J1296">
        <f>YEAR(tbl_Invoices[[#This Row],[Invoice_Date]])</f>
        <v>2021</v>
      </c>
      <c r="K1296" s="1">
        <f>_xlfn.XLOOKUP(tbl_Invoices[[#This Row],[Customer_ID]], tbl_Customers[Customer_ID], tbl_Customers[Cohort_Month])</f>
        <v>44620</v>
      </c>
      <c r="L1296" s="1" t="str">
        <f ca="1">_xlfn.XLOOKUP(tbl_Invoices[[#This Row],[Customer_ID]], tbl_Customers[Customer_ID], tbl_Customers[Age_Group])</f>
        <v>45–54</v>
      </c>
      <c r="M1296" s="1" t="str">
        <f>_xlfn.XLOOKUP(tbl_Invoices[[#This Row],[Customer_ID]], tbl_Customers[Customer_ID], tbl_Customers[Region])</f>
        <v>East</v>
      </c>
      <c r="N1296" s="1" t="str" cm="1">
        <f t="array" ref="N1296">_xlfn.IFS(
   _xlfn.SINGLE(tbl_Invoices[Plan_ID])="P1","Basic",
   _xlfn.SINGLE(tbl_Invoices[Plan_ID])="P2","Standard",
   _xlfn.SINGLE(tbl_Invoices[Plan_ID])="P3","Premium"
)</f>
        <v>Premium</v>
      </c>
      <c r="O1296" s="2">
        <f>IF(tbl_Invoices[[#This Row],[Revenue_Type]]="Churned",0,1)</f>
        <v>1</v>
      </c>
    </row>
    <row r="1297" spans="1:15" x14ac:dyDescent="0.25">
      <c r="A1297" t="s">
        <v>8237</v>
      </c>
      <c r="B1297" t="s">
        <v>1023</v>
      </c>
      <c r="C1297" t="s">
        <v>2472</v>
      </c>
      <c r="D1297" s="1">
        <v>44382</v>
      </c>
      <c r="E1297">
        <v>55</v>
      </c>
      <c r="F1297" t="b">
        <v>1</v>
      </c>
      <c r="G1297" t="s">
        <v>4538</v>
      </c>
      <c r="H1297" t="s">
        <v>2031</v>
      </c>
      <c r="I1297" s="1">
        <f>DATE(YEAR(tbl_Invoices[[#This Row],[Invoice_Date]]), MONTH(tbl_Invoices[[#This Row],[Invoice_Date]]), DAY(tbl_Invoices[[#This Row],[Invoice_Date]]))</f>
        <v>44382</v>
      </c>
      <c r="J1297">
        <f>YEAR(tbl_Invoices[[#This Row],[Invoice_Date]])</f>
        <v>2021</v>
      </c>
      <c r="K1297" s="1">
        <f>_xlfn.XLOOKUP(tbl_Invoices[[#This Row],[Customer_ID]], tbl_Customers[Customer_ID], tbl_Customers[Cohort_Month])</f>
        <v>44957</v>
      </c>
      <c r="L1297" s="1" t="str">
        <f ca="1">_xlfn.XLOOKUP(tbl_Invoices[[#This Row],[Customer_ID]], tbl_Customers[Customer_ID], tbl_Customers[Age_Group])</f>
        <v>35–44</v>
      </c>
      <c r="M1297" s="1" t="str">
        <f>_xlfn.XLOOKUP(tbl_Invoices[[#This Row],[Customer_ID]], tbl_Customers[Customer_ID], tbl_Customers[Region])</f>
        <v>South</v>
      </c>
      <c r="N1297" s="1" t="str" cm="1">
        <f t="array" ref="N1297">_xlfn.IFS(
   _xlfn.SINGLE(tbl_Invoices[Plan_ID])="P1","Basic",
   _xlfn.SINGLE(tbl_Invoices[Plan_ID])="P2","Standard",
   _xlfn.SINGLE(tbl_Invoices[Plan_ID])="P3","Premium"
)</f>
        <v>Premium</v>
      </c>
      <c r="O1297" s="2">
        <f>IF(tbl_Invoices[[#This Row],[Revenue_Type]]="Churned",0,1)</f>
        <v>1</v>
      </c>
    </row>
    <row r="1298" spans="1:15" x14ac:dyDescent="0.25">
      <c r="A1298" t="s">
        <v>5711</v>
      </c>
      <c r="B1298" t="s">
        <v>1808</v>
      </c>
      <c r="C1298" t="s">
        <v>3916</v>
      </c>
      <c r="D1298" s="1">
        <v>44382</v>
      </c>
      <c r="E1298">
        <v>55</v>
      </c>
      <c r="F1298" t="b">
        <v>1</v>
      </c>
      <c r="G1298" t="s">
        <v>4547</v>
      </c>
      <c r="H1298" t="s">
        <v>2031</v>
      </c>
      <c r="I1298" s="1">
        <f>DATE(YEAR(tbl_Invoices[[#This Row],[Invoice_Date]]), MONTH(tbl_Invoices[[#This Row],[Invoice_Date]]), DAY(tbl_Invoices[[#This Row],[Invoice_Date]]))</f>
        <v>44382</v>
      </c>
      <c r="J1298">
        <f>YEAR(tbl_Invoices[[#This Row],[Invoice_Date]])</f>
        <v>2021</v>
      </c>
      <c r="K1298" s="1">
        <f>_xlfn.XLOOKUP(tbl_Invoices[[#This Row],[Customer_ID]], tbl_Customers[Customer_ID], tbl_Customers[Cohort_Month])</f>
        <v>45046</v>
      </c>
      <c r="L1298" s="1" t="str">
        <f ca="1">_xlfn.XLOOKUP(tbl_Invoices[[#This Row],[Customer_ID]], tbl_Customers[Customer_ID], tbl_Customers[Age_Group])</f>
        <v>25–34</v>
      </c>
      <c r="M1298" s="1" t="str">
        <f>_xlfn.XLOOKUP(tbl_Invoices[[#This Row],[Customer_ID]], tbl_Customers[Customer_ID], tbl_Customers[Region])</f>
        <v>International</v>
      </c>
      <c r="N1298" s="1" t="str" cm="1">
        <f t="array" ref="N1298">_xlfn.IFS(
   _xlfn.SINGLE(tbl_Invoices[Plan_ID])="P1","Basic",
   _xlfn.SINGLE(tbl_Invoices[Plan_ID])="P2","Standard",
   _xlfn.SINGLE(tbl_Invoices[Plan_ID])="P3","Premium"
)</f>
        <v>Premium</v>
      </c>
      <c r="O1298" s="2">
        <f>IF(tbl_Invoices[[#This Row],[Revenue_Type]]="Churned",0,1)</f>
        <v>1</v>
      </c>
    </row>
    <row r="1299" spans="1:15" x14ac:dyDescent="0.25">
      <c r="A1299" t="s">
        <v>8676</v>
      </c>
      <c r="B1299" t="s">
        <v>1946</v>
      </c>
      <c r="C1299" t="s">
        <v>2567</v>
      </c>
      <c r="D1299" s="1">
        <v>44382</v>
      </c>
      <c r="E1299">
        <v>12</v>
      </c>
      <c r="F1299" t="b">
        <v>1</v>
      </c>
      <c r="G1299" t="s">
        <v>4545</v>
      </c>
      <c r="H1299" t="s">
        <v>2027</v>
      </c>
      <c r="I1299" s="1">
        <f>DATE(YEAR(tbl_Invoices[[#This Row],[Invoice_Date]]), MONTH(tbl_Invoices[[#This Row],[Invoice_Date]]), DAY(tbl_Invoices[[#This Row],[Invoice_Date]]))</f>
        <v>44382</v>
      </c>
      <c r="J1299">
        <f>YEAR(tbl_Invoices[[#This Row],[Invoice_Date]])</f>
        <v>2021</v>
      </c>
      <c r="K1299" s="1">
        <f>_xlfn.XLOOKUP(tbl_Invoices[[#This Row],[Customer_ID]], tbl_Customers[Customer_ID], tbl_Customers[Cohort_Month])</f>
        <v>44316</v>
      </c>
      <c r="L1299" s="1" t="str">
        <f ca="1">_xlfn.XLOOKUP(tbl_Invoices[[#This Row],[Customer_ID]], tbl_Customers[Customer_ID], tbl_Customers[Age_Group])</f>
        <v>55+</v>
      </c>
      <c r="M1299" s="1" t="str">
        <f>_xlfn.XLOOKUP(tbl_Invoices[[#This Row],[Customer_ID]], tbl_Customers[Customer_ID], tbl_Customers[Region])</f>
        <v>West</v>
      </c>
      <c r="N1299" s="1" t="str" cm="1">
        <f t="array" ref="N1299">_xlfn.IFS(
   _xlfn.SINGLE(tbl_Invoices[Plan_ID])="P1","Basic",
   _xlfn.SINGLE(tbl_Invoices[Plan_ID])="P2","Standard",
   _xlfn.SINGLE(tbl_Invoices[Plan_ID])="P3","Premium"
)</f>
        <v>Basic</v>
      </c>
      <c r="O1299" s="2">
        <f>IF(tbl_Invoices[[#This Row],[Revenue_Type]]="Churned",0,1)</f>
        <v>0</v>
      </c>
    </row>
    <row r="1300" spans="1:15" x14ac:dyDescent="0.25">
      <c r="A1300" t="s">
        <v>8724</v>
      </c>
      <c r="B1300" t="s">
        <v>375</v>
      </c>
      <c r="C1300" t="s">
        <v>4283</v>
      </c>
      <c r="D1300" s="1">
        <v>44383</v>
      </c>
      <c r="E1300">
        <v>55</v>
      </c>
      <c r="F1300" t="b">
        <v>1</v>
      </c>
      <c r="G1300" t="s">
        <v>4540</v>
      </c>
      <c r="H1300" t="s">
        <v>2031</v>
      </c>
      <c r="I1300" s="1">
        <f>DATE(YEAR(tbl_Invoices[[#This Row],[Invoice_Date]]), MONTH(tbl_Invoices[[#This Row],[Invoice_Date]]), DAY(tbl_Invoices[[#This Row],[Invoice_Date]]))</f>
        <v>44383</v>
      </c>
      <c r="J1300">
        <f>YEAR(tbl_Invoices[[#This Row],[Invoice_Date]])</f>
        <v>2021</v>
      </c>
      <c r="K1300" s="1">
        <f>_xlfn.XLOOKUP(tbl_Invoices[[#This Row],[Customer_ID]], tbl_Customers[Customer_ID], tbl_Customers[Cohort_Month])</f>
        <v>44773</v>
      </c>
      <c r="L1300" s="1" t="str">
        <f ca="1">_xlfn.XLOOKUP(tbl_Invoices[[#This Row],[Customer_ID]], tbl_Customers[Customer_ID], tbl_Customers[Age_Group])</f>
        <v>55+</v>
      </c>
      <c r="M1300" s="1" t="str">
        <f>_xlfn.XLOOKUP(tbl_Invoices[[#This Row],[Customer_ID]], tbl_Customers[Customer_ID], tbl_Customers[Region])</f>
        <v>East</v>
      </c>
      <c r="N1300" s="1" t="str" cm="1">
        <f t="array" ref="N1300">_xlfn.IFS(
   _xlfn.SINGLE(tbl_Invoices[Plan_ID])="P1","Basic",
   _xlfn.SINGLE(tbl_Invoices[Plan_ID])="P2","Standard",
   _xlfn.SINGLE(tbl_Invoices[Plan_ID])="P3","Premium"
)</f>
        <v>Premium</v>
      </c>
      <c r="O1300" s="2">
        <f>IF(tbl_Invoices[[#This Row],[Revenue_Type]]="Churned",0,1)</f>
        <v>1</v>
      </c>
    </row>
    <row r="1301" spans="1:15" x14ac:dyDescent="0.25">
      <c r="A1301" t="s">
        <v>7229</v>
      </c>
      <c r="B1301" t="s">
        <v>1007</v>
      </c>
      <c r="C1301" t="s">
        <v>2777</v>
      </c>
      <c r="D1301" s="1">
        <v>44383</v>
      </c>
      <c r="E1301">
        <v>12</v>
      </c>
      <c r="F1301" t="b">
        <v>1</v>
      </c>
      <c r="G1301" t="s">
        <v>4547</v>
      </c>
      <c r="H1301" t="s">
        <v>2027</v>
      </c>
      <c r="I1301" s="1">
        <f>DATE(YEAR(tbl_Invoices[[#This Row],[Invoice_Date]]), MONTH(tbl_Invoices[[#This Row],[Invoice_Date]]), DAY(tbl_Invoices[[#This Row],[Invoice_Date]]))</f>
        <v>44383</v>
      </c>
      <c r="J1301">
        <f>YEAR(tbl_Invoices[[#This Row],[Invoice_Date]])</f>
        <v>2021</v>
      </c>
      <c r="K1301" s="1">
        <f>_xlfn.XLOOKUP(tbl_Invoices[[#This Row],[Customer_ID]], tbl_Customers[Customer_ID], tbl_Customers[Cohort_Month])</f>
        <v>44561</v>
      </c>
      <c r="L1301" s="1" t="str">
        <f ca="1">_xlfn.XLOOKUP(tbl_Invoices[[#This Row],[Customer_ID]], tbl_Customers[Customer_ID], tbl_Customers[Age_Group])</f>
        <v>25–34</v>
      </c>
      <c r="M1301" s="1" t="str">
        <f>_xlfn.XLOOKUP(tbl_Invoices[[#This Row],[Customer_ID]], tbl_Customers[Customer_ID], tbl_Customers[Region])</f>
        <v>South</v>
      </c>
      <c r="N1301" s="1" t="str" cm="1">
        <f t="array" ref="N1301">_xlfn.IFS(
   _xlfn.SINGLE(tbl_Invoices[Plan_ID])="P1","Basic",
   _xlfn.SINGLE(tbl_Invoices[Plan_ID])="P2","Standard",
   _xlfn.SINGLE(tbl_Invoices[Plan_ID])="P3","Premium"
)</f>
        <v>Basic</v>
      </c>
      <c r="O1301" s="2">
        <f>IF(tbl_Invoices[[#This Row],[Revenue_Type]]="Churned",0,1)</f>
        <v>1</v>
      </c>
    </row>
    <row r="1302" spans="1:15" x14ac:dyDescent="0.25">
      <c r="A1302" t="s">
        <v>4969</v>
      </c>
      <c r="B1302" t="s">
        <v>1161</v>
      </c>
      <c r="C1302" t="s">
        <v>2532</v>
      </c>
      <c r="D1302" s="1">
        <v>44383</v>
      </c>
      <c r="E1302">
        <v>12</v>
      </c>
      <c r="F1302" t="b">
        <v>1</v>
      </c>
      <c r="G1302" t="s">
        <v>4538</v>
      </c>
      <c r="H1302" t="s">
        <v>2027</v>
      </c>
      <c r="I1302" s="1">
        <f>DATE(YEAR(tbl_Invoices[[#This Row],[Invoice_Date]]), MONTH(tbl_Invoices[[#This Row],[Invoice_Date]]), DAY(tbl_Invoices[[#This Row],[Invoice_Date]]))</f>
        <v>44383</v>
      </c>
      <c r="J1302">
        <f>YEAR(tbl_Invoices[[#This Row],[Invoice_Date]])</f>
        <v>2021</v>
      </c>
      <c r="K1302" s="1">
        <f>_xlfn.XLOOKUP(tbl_Invoices[[#This Row],[Customer_ID]], tbl_Customers[Customer_ID], tbl_Customers[Cohort_Month])</f>
        <v>44500</v>
      </c>
      <c r="L1302" s="1" t="str">
        <f ca="1">_xlfn.XLOOKUP(tbl_Invoices[[#This Row],[Customer_ID]], tbl_Customers[Customer_ID], tbl_Customers[Age_Group])</f>
        <v>35–44</v>
      </c>
      <c r="M1302" s="1" t="str">
        <f>_xlfn.XLOOKUP(tbl_Invoices[[#This Row],[Customer_ID]], tbl_Customers[Customer_ID], tbl_Customers[Region])</f>
        <v>South</v>
      </c>
      <c r="N1302" s="1" t="str" cm="1">
        <f t="array" ref="N1302">_xlfn.IFS(
   _xlfn.SINGLE(tbl_Invoices[Plan_ID])="P1","Basic",
   _xlfn.SINGLE(tbl_Invoices[Plan_ID])="P2","Standard",
   _xlfn.SINGLE(tbl_Invoices[Plan_ID])="P3","Premium"
)</f>
        <v>Basic</v>
      </c>
      <c r="O1302" s="2">
        <f>IF(tbl_Invoices[[#This Row],[Revenue_Type]]="Churned",0,1)</f>
        <v>1</v>
      </c>
    </row>
    <row r="1303" spans="1:15" x14ac:dyDescent="0.25">
      <c r="A1303" t="s">
        <v>8836</v>
      </c>
      <c r="B1303" t="s">
        <v>1236</v>
      </c>
      <c r="C1303" t="s">
        <v>3891</v>
      </c>
      <c r="D1303" s="1">
        <v>44383</v>
      </c>
      <c r="E1303">
        <v>25</v>
      </c>
      <c r="F1303" t="b">
        <v>1</v>
      </c>
      <c r="G1303" t="s">
        <v>4545</v>
      </c>
      <c r="H1303" t="s">
        <v>2034</v>
      </c>
      <c r="I1303" s="1">
        <f>DATE(YEAR(tbl_Invoices[[#This Row],[Invoice_Date]]), MONTH(tbl_Invoices[[#This Row],[Invoice_Date]]), DAY(tbl_Invoices[[#This Row],[Invoice_Date]]))</f>
        <v>44383</v>
      </c>
      <c r="J1303">
        <f>YEAR(tbl_Invoices[[#This Row],[Invoice_Date]])</f>
        <v>2021</v>
      </c>
      <c r="K1303" s="1">
        <f>_xlfn.XLOOKUP(tbl_Invoices[[#This Row],[Customer_ID]], tbl_Customers[Customer_ID], tbl_Customers[Cohort_Month])</f>
        <v>44926</v>
      </c>
      <c r="L1303" s="1" t="str">
        <f ca="1">_xlfn.XLOOKUP(tbl_Invoices[[#This Row],[Customer_ID]], tbl_Customers[Customer_ID], tbl_Customers[Age_Group])</f>
        <v>55+</v>
      </c>
      <c r="M1303" s="1" t="str">
        <f>_xlfn.XLOOKUP(tbl_Invoices[[#This Row],[Customer_ID]], tbl_Customers[Customer_ID], tbl_Customers[Region])</f>
        <v>West</v>
      </c>
      <c r="N1303" s="1" t="str" cm="1">
        <f t="array" ref="N1303">_xlfn.IFS(
   _xlfn.SINGLE(tbl_Invoices[Plan_ID])="P1","Basic",
   _xlfn.SINGLE(tbl_Invoices[Plan_ID])="P2","Standard",
   _xlfn.SINGLE(tbl_Invoices[Plan_ID])="P3","Premium"
)</f>
        <v>Standard</v>
      </c>
      <c r="O1303" s="2">
        <f>IF(tbl_Invoices[[#This Row],[Revenue_Type]]="Churned",0,1)</f>
        <v>0</v>
      </c>
    </row>
    <row r="1304" spans="1:15" x14ac:dyDescent="0.25">
      <c r="A1304" t="s">
        <v>4561</v>
      </c>
      <c r="B1304" t="s">
        <v>1546</v>
      </c>
      <c r="C1304" t="s">
        <v>2047</v>
      </c>
      <c r="D1304" s="1">
        <v>44383</v>
      </c>
      <c r="E1304">
        <v>12</v>
      </c>
      <c r="F1304" t="b">
        <v>1</v>
      </c>
      <c r="G1304" t="s">
        <v>4538</v>
      </c>
      <c r="H1304" t="s">
        <v>2027</v>
      </c>
      <c r="I1304" s="1">
        <f>DATE(YEAR(tbl_Invoices[[#This Row],[Invoice_Date]]), MONTH(tbl_Invoices[[#This Row],[Invoice_Date]]), DAY(tbl_Invoices[[#This Row],[Invoice_Date]]))</f>
        <v>44383</v>
      </c>
      <c r="J1304">
        <f>YEAR(tbl_Invoices[[#This Row],[Invoice_Date]])</f>
        <v>2021</v>
      </c>
      <c r="K1304" s="1">
        <f>_xlfn.XLOOKUP(tbl_Invoices[[#This Row],[Customer_ID]], tbl_Customers[Customer_ID], tbl_Customers[Cohort_Month])</f>
        <v>45016</v>
      </c>
      <c r="L1304" s="1" t="str">
        <f ca="1">_xlfn.XLOOKUP(tbl_Invoices[[#This Row],[Customer_ID]], tbl_Customers[Customer_ID], tbl_Customers[Age_Group])</f>
        <v>18–24</v>
      </c>
      <c r="M1304" s="1" t="str">
        <f>_xlfn.XLOOKUP(tbl_Invoices[[#This Row],[Customer_ID]], tbl_Customers[Customer_ID], tbl_Customers[Region])</f>
        <v>West</v>
      </c>
      <c r="N1304" s="1" t="str" cm="1">
        <f t="array" ref="N1304">_xlfn.IFS(
   _xlfn.SINGLE(tbl_Invoices[Plan_ID])="P1","Basic",
   _xlfn.SINGLE(tbl_Invoices[Plan_ID])="P2","Standard",
   _xlfn.SINGLE(tbl_Invoices[Plan_ID])="P3","Premium"
)</f>
        <v>Basic</v>
      </c>
      <c r="O1304" s="2">
        <f>IF(tbl_Invoices[[#This Row],[Revenue_Type]]="Churned",0,1)</f>
        <v>1</v>
      </c>
    </row>
    <row r="1305" spans="1:15" x14ac:dyDescent="0.25">
      <c r="A1305" t="s">
        <v>8286</v>
      </c>
      <c r="B1305" t="s">
        <v>1760</v>
      </c>
      <c r="C1305" t="s">
        <v>2276</v>
      </c>
      <c r="D1305" s="1">
        <v>44383</v>
      </c>
      <c r="E1305">
        <v>55</v>
      </c>
      <c r="F1305" t="b">
        <v>1</v>
      </c>
      <c r="G1305" t="s">
        <v>4547</v>
      </c>
      <c r="H1305" t="s">
        <v>2031</v>
      </c>
      <c r="I1305" s="1">
        <f>DATE(YEAR(tbl_Invoices[[#This Row],[Invoice_Date]]), MONTH(tbl_Invoices[[#This Row],[Invoice_Date]]), DAY(tbl_Invoices[[#This Row],[Invoice_Date]]))</f>
        <v>44383</v>
      </c>
      <c r="J1305">
        <f>YEAR(tbl_Invoices[[#This Row],[Invoice_Date]])</f>
        <v>2021</v>
      </c>
      <c r="K1305" s="1">
        <f>_xlfn.XLOOKUP(tbl_Invoices[[#This Row],[Customer_ID]], tbl_Customers[Customer_ID], tbl_Customers[Cohort_Month])</f>
        <v>44377</v>
      </c>
      <c r="L1305" s="1" t="str">
        <f ca="1">_xlfn.XLOOKUP(tbl_Invoices[[#This Row],[Customer_ID]], tbl_Customers[Customer_ID], tbl_Customers[Age_Group])</f>
        <v>25–34</v>
      </c>
      <c r="M1305" s="1" t="str">
        <f>_xlfn.XLOOKUP(tbl_Invoices[[#This Row],[Customer_ID]], tbl_Customers[Customer_ID], tbl_Customers[Region])</f>
        <v>South</v>
      </c>
      <c r="N1305" s="1" t="str" cm="1">
        <f t="array" ref="N1305">_xlfn.IFS(
   _xlfn.SINGLE(tbl_Invoices[Plan_ID])="P1","Basic",
   _xlfn.SINGLE(tbl_Invoices[Plan_ID])="P2","Standard",
   _xlfn.SINGLE(tbl_Invoices[Plan_ID])="P3","Premium"
)</f>
        <v>Premium</v>
      </c>
      <c r="O1305" s="2">
        <f>IF(tbl_Invoices[[#This Row],[Revenue_Type]]="Churned",0,1)</f>
        <v>1</v>
      </c>
    </row>
    <row r="1306" spans="1:15" x14ac:dyDescent="0.25">
      <c r="A1306" t="s">
        <v>8126</v>
      </c>
      <c r="B1306" t="s">
        <v>1843</v>
      </c>
      <c r="C1306" t="s">
        <v>4275</v>
      </c>
      <c r="D1306" s="1">
        <v>44383</v>
      </c>
      <c r="E1306">
        <v>55</v>
      </c>
      <c r="F1306" t="b">
        <v>1</v>
      </c>
      <c r="G1306" t="s">
        <v>4549</v>
      </c>
      <c r="H1306" t="s">
        <v>2031</v>
      </c>
      <c r="I1306" s="1">
        <f>DATE(YEAR(tbl_Invoices[[#This Row],[Invoice_Date]]), MONTH(tbl_Invoices[[#This Row],[Invoice_Date]]), DAY(tbl_Invoices[[#This Row],[Invoice_Date]]))</f>
        <v>44383</v>
      </c>
      <c r="J1306">
        <f>YEAR(tbl_Invoices[[#This Row],[Invoice_Date]])</f>
        <v>2021</v>
      </c>
      <c r="K1306" s="1">
        <f>_xlfn.XLOOKUP(tbl_Invoices[[#This Row],[Customer_ID]], tbl_Customers[Customer_ID], tbl_Customers[Cohort_Month])</f>
        <v>44227</v>
      </c>
      <c r="L1306" s="1" t="str">
        <f ca="1">_xlfn.XLOOKUP(tbl_Invoices[[#This Row],[Customer_ID]], tbl_Customers[Customer_ID], tbl_Customers[Age_Group])</f>
        <v>45–54</v>
      </c>
      <c r="M1306" s="1" t="str">
        <f>_xlfn.XLOOKUP(tbl_Invoices[[#This Row],[Customer_ID]], tbl_Customers[Customer_ID], tbl_Customers[Region])</f>
        <v>West</v>
      </c>
      <c r="N1306" s="1" t="str" cm="1">
        <f t="array" ref="N1306">_xlfn.IFS(
   _xlfn.SINGLE(tbl_Invoices[Plan_ID])="P1","Basic",
   _xlfn.SINGLE(tbl_Invoices[Plan_ID])="P2","Standard",
   _xlfn.SINGLE(tbl_Invoices[Plan_ID])="P3","Premium"
)</f>
        <v>Premium</v>
      </c>
      <c r="O1306" s="2">
        <f>IF(tbl_Invoices[[#This Row],[Revenue_Type]]="Churned",0,1)</f>
        <v>1</v>
      </c>
    </row>
    <row r="1307" spans="1:15" x14ac:dyDescent="0.25">
      <c r="A1307" t="s">
        <v>6990</v>
      </c>
      <c r="B1307" t="s">
        <v>332</v>
      </c>
      <c r="C1307" t="s">
        <v>3011</v>
      </c>
      <c r="D1307" s="1">
        <v>44384</v>
      </c>
      <c r="E1307">
        <v>25</v>
      </c>
      <c r="F1307" t="b">
        <v>1</v>
      </c>
      <c r="G1307" t="s">
        <v>4549</v>
      </c>
      <c r="H1307" t="s">
        <v>2034</v>
      </c>
      <c r="I1307" s="1">
        <f>DATE(YEAR(tbl_Invoices[[#This Row],[Invoice_Date]]), MONTH(tbl_Invoices[[#This Row],[Invoice_Date]]), DAY(tbl_Invoices[[#This Row],[Invoice_Date]]))</f>
        <v>44384</v>
      </c>
      <c r="J1307">
        <f>YEAR(tbl_Invoices[[#This Row],[Invoice_Date]])</f>
        <v>2021</v>
      </c>
      <c r="K1307" s="1">
        <f>_xlfn.XLOOKUP(tbl_Invoices[[#This Row],[Customer_ID]], tbl_Customers[Customer_ID], tbl_Customers[Cohort_Month])</f>
        <v>44316</v>
      </c>
      <c r="L1307" s="1" t="str">
        <f ca="1">_xlfn.XLOOKUP(tbl_Invoices[[#This Row],[Customer_ID]], tbl_Customers[Customer_ID], tbl_Customers[Age_Group])</f>
        <v>35–44</v>
      </c>
      <c r="M1307" s="1" t="str">
        <f>_xlfn.XLOOKUP(tbl_Invoices[[#This Row],[Customer_ID]], tbl_Customers[Customer_ID], tbl_Customers[Region])</f>
        <v>International</v>
      </c>
      <c r="N1307" s="1" t="str" cm="1">
        <f t="array" ref="N1307">_xlfn.IFS(
   _xlfn.SINGLE(tbl_Invoices[Plan_ID])="P1","Basic",
   _xlfn.SINGLE(tbl_Invoices[Plan_ID])="P2","Standard",
   _xlfn.SINGLE(tbl_Invoices[Plan_ID])="P3","Premium"
)</f>
        <v>Standard</v>
      </c>
      <c r="O1307" s="2">
        <f>IF(tbl_Invoices[[#This Row],[Revenue_Type]]="Churned",0,1)</f>
        <v>1</v>
      </c>
    </row>
    <row r="1308" spans="1:15" x14ac:dyDescent="0.25">
      <c r="A1308" t="s">
        <v>6679</v>
      </c>
      <c r="B1308" t="s">
        <v>367</v>
      </c>
      <c r="C1308" t="s">
        <v>3737</v>
      </c>
      <c r="D1308" s="1">
        <v>44384</v>
      </c>
      <c r="E1308">
        <v>12</v>
      </c>
      <c r="F1308" t="b">
        <v>1</v>
      </c>
      <c r="G1308" t="s">
        <v>4547</v>
      </c>
      <c r="H1308" t="s">
        <v>2027</v>
      </c>
      <c r="I1308" s="1">
        <f>DATE(YEAR(tbl_Invoices[[#This Row],[Invoice_Date]]), MONTH(tbl_Invoices[[#This Row],[Invoice_Date]]), DAY(tbl_Invoices[[#This Row],[Invoice_Date]]))</f>
        <v>44384</v>
      </c>
      <c r="J1308">
        <f>YEAR(tbl_Invoices[[#This Row],[Invoice_Date]])</f>
        <v>2021</v>
      </c>
      <c r="K1308" s="1">
        <f>_xlfn.XLOOKUP(tbl_Invoices[[#This Row],[Customer_ID]], tbl_Customers[Customer_ID], tbl_Customers[Cohort_Month])</f>
        <v>44651</v>
      </c>
      <c r="L1308" s="1" t="str">
        <f ca="1">_xlfn.XLOOKUP(tbl_Invoices[[#This Row],[Customer_ID]], tbl_Customers[Customer_ID], tbl_Customers[Age_Group])</f>
        <v>35–44</v>
      </c>
      <c r="M1308" s="1" t="str">
        <f>_xlfn.XLOOKUP(tbl_Invoices[[#This Row],[Customer_ID]], tbl_Customers[Customer_ID], tbl_Customers[Region])</f>
        <v>East</v>
      </c>
      <c r="N1308" s="1" t="str" cm="1">
        <f t="array" ref="N1308">_xlfn.IFS(
   _xlfn.SINGLE(tbl_Invoices[Plan_ID])="P1","Basic",
   _xlfn.SINGLE(tbl_Invoices[Plan_ID])="P2","Standard",
   _xlfn.SINGLE(tbl_Invoices[Plan_ID])="P3","Premium"
)</f>
        <v>Basic</v>
      </c>
      <c r="O1308" s="2">
        <f>IF(tbl_Invoices[[#This Row],[Revenue_Type]]="Churned",0,1)</f>
        <v>1</v>
      </c>
    </row>
    <row r="1309" spans="1:15" x14ac:dyDescent="0.25">
      <c r="A1309" t="s">
        <v>4745</v>
      </c>
      <c r="B1309" t="s">
        <v>372</v>
      </c>
      <c r="C1309" t="s">
        <v>3312</v>
      </c>
      <c r="D1309" s="1">
        <v>44384</v>
      </c>
      <c r="E1309">
        <v>25</v>
      </c>
      <c r="F1309" t="b">
        <v>1</v>
      </c>
      <c r="G1309" t="s">
        <v>4545</v>
      </c>
      <c r="H1309" t="s">
        <v>2034</v>
      </c>
      <c r="I1309" s="1">
        <f>DATE(YEAR(tbl_Invoices[[#This Row],[Invoice_Date]]), MONTH(tbl_Invoices[[#This Row],[Invoice_Date]]), DAY(tbl_Invoices[[#This Row],[Invoice_Date]]))</f>
        <v>44384</v>
      </c>
      <c r="J1309">
        <f>YEAR(tbl_Invoices[[#This Row],[Invoice_Date]])</f>
        <v>2021</v>
      </c>
      <c r="K1309" s="1">
        <f>_xlfn.XLOOKUP(tbl_Invoices[[#This Row],[Customer_ID]], tbl_Customers[Customer_ID], tbl_Customers[Cohort_Month])</f>
        <v>44316</v>
      </c>
      <c r="L1309" s="1" t="str">
        <f ca="1">_xlfn.XLOOKUP(tbl_Invoices[[#This Row],[Customer_ID]], tbl_Customers[Customer_ID], tbl_Customers[Age_Group])</f>
        <v>18–24</v>
      </c>
      <c r="M1309" s="1" t="str">
        <f>_xlfn.XLOOKUP(tbl_Invoices[[#This Row],[Customer_ID]], tbl_Customers[Customer_ID], tbl_Customers[Region])</f>
        <v>South</v>
      </c>
      <c r="N1309" s="1" t="str" cm="1">
        <f t="array" ref="N1309">_xlfn.IFS(
   _xlfn.SINGLE(tbl_Invoices[Plan_ID])="P1","Basic",
   _xlfn.SINGLE(tbl_Invoices[Plan_ID])="P2","Standard",
   _xlfn.SINGLE(tbl_Invoices[Plan_ID])="P3","Premium"
)</f>
        <v>Standard</v>
      </c>
      <c r="O1309" s="2">
        <f>IF(tbl_Invoices[[#This Row],[Revenue_Type]]="Churned",0,1)</f>
        <v>0</v>
      </c>
    </row>
    <row r="1310" spans="1:15" x14ac:dyDescent="0.25">
      <c r="A1310" t="s">
        <v>10295</v>
      </c>
      <c r="B1310" t="s">
        <v>538</v>
      </c>
      <c r="C1310" t="s">
        <v>2901</v>
      </c>
      <c r="D1310" s="1">
        <v>44384</v>
      </c>
      <c r="E1310">
        <v>55</v>
      </c>
      <c r="F1310" t="b">
        <v>1</v>
      </c>
      <c r="G1310" t="s">
        <v>4538</v>
      </c>
      <c r="H1310" t="s">
        <v>2031</v>
      </c>
      <c r="I1310" s="1">
        <f>DATE(YEAR(tbl_Invoices[[#This Row],[Invoice_Date]]), MONTH(tbl_Invoices[[#This Row],[Invoice_Date]]), DAY(tbl_Invoices[[#This Row],[Invoice_Date]]))</f>
        <v>44384</v>
      </c>
      <c r="J1310">
        <f>YEAR(tbl_Invoices[[#This Row],[Invoice_Date]])</f>
        <v>2021</v>
      </c>
      <c r="K1310" s="1">
        <f>_xlfn.XLOOKUP(tbl_Invoices[[#This Row],[Customer_ID]], tbl_Customers[Customer_ID], tbl_Customers[Cohort_Month])</f>
        <v>44377</v>
      </c>
      <c r="L1310" s="1" t="str">
        <f ca="1">_xlfn.XLOOKUP(tbl_Invoices[[#This Row],[Customer_ID]], tbl_Customers[Customer_ID], tbl_Customers[Age_Group])</f>
        <v>45–54</v>
      </c>
      <c r="M1310" s="1" t="str">
        <f>_xlfn.XLOOKUP(tbl_Invoices[[#This Row],[Customer_ID]], tbl_Customers[Customer_ID], tbl_Customers[Region])</f>
        <v>West</v>
      </c>
      <c r="N1310" s="1" t="str" cm="1">
        <f t="array" ref="N1310">_xlfn.IFS(
   _xlfn.SINGLE(tbl_Invoices[Plan_ID])="P1","Basic",
   _xlfn.SINGLE(tbl_Invoices[Plan_ID])="P2","Standard",
   _xlfn.SINGLE(tbl_Invoices[Plan_ID])="P3","Premium"
)</f>
        <v>Premium</v>
      </c>
      <c r="O1310" s="2">
        <f>IF(tbl_Invoices[[#This Row],[Revenue_Type]]="Churned",0,1)</f>
        <v>1</v>
      </c>
    </row>
    <row r="1311" spans="1:15" x14ac:dyDescent="0.25">
      <c r="A1311" t="s">
        <v>5699</v>
      </c>
      <c r="B1311" t="s">
        <v>630</v>
      </c>
      <c r="C1311" t="s">
        <v>2116</v>
      </c>
      <c r="D1311" s="1">
        <v>44384</v>
      </c>
      <c r="E1311">
        <v>12</v>
      </c>
      <c r="F1311" t="b">
        <v>1</v>
      </c>
      <c r="G1311" t="s">
        <v>4538</v>
      </c>
      <c r="H1311" t="s">
        <v>2027</v>
      </c>
      <c r="I1311" s="1">
        <f>DATE(YEAR(tbl_Invoices[[#This Row],[Invoice_Date]]), MONTH(tbl_Invoices[[#This Row],[Invoice_Date]]), DAY(tbl_Invoices[[#This Row],[Invoice_Date]]))</f>
        <v>44384</v>
      </c>
      <c r="J1311">
        <f>YEAR(tbl_Invoices[[#This Row],[Invoice_Date]])</f>
        <v>2021</v>
      </c>
      <c r="K1311" s="1">
        <f>_xlfn.XLOOKUP(tbl_Invoices[[#This Row],[Customer_ID]], tbl_Customers[Customer_ID], tbl_Customers[Cohort_Month])</f>
        <v>44865</v>
      </c>
      <c r="L1311" s="1" t="str">
        <f ca="1">_xlfn.XLOOKUP(tbl_Invoices[[#This Row],[Customer_ID]], tbl_Customers[Customer_ID], tbl_Customers[Age_Group])</f>
        <v>45–54</v>
      </c>
      <c r="M1311" s="1" t="str">
        <f>_xlfn.XLOOKUP(tbl_Invoices[[#This Row],[Customer_ID]], tbl_Customers[Customer_ID], tbl_Customers[Region])</f>
        <v>Midwest</v>
      </c>
      <c r="N1311" s="1" t="str" cm="1">
        <f t="array" ref="N1311">_xlfn.IFS(
   _xlfn.SINGLE(tbl_Invoices[Plan_ID])="P1","Basic",
   _xlfn.SINGLE(tbl_Invoices[Plan_ID])="P2","Standard",
   _xlfn.SINGLE(tbl_Invoices[Plan_ID])="P3","Premium"
)</f>
        <v>Basic</v>
      </c>
      <c r="O1311" s="2">
        <f>IF(tbl_Invoices[[#This Row],[Revenue_Type]]="Churned",0,1)</f>
        <v>1</v>
      </c>
    </row>
    <row r="1312" spans="1:15" x14ac:dyDescent="0.25">
      <c r="A1312" t="s">
        <v>5571</v>
      </c>
      <c r="B1312" t="s">
        <v>1155</v>
      </c>
      <c r="C1312" t="s">
        <v>2669</v>
      </c>
      <c r="D1312" s="1">
        <v>44384</v>
      </c>
      <c r="E1312">
        <v>12</v>
      </c>
      <c r="F1312" t="b">
        <v>1</v>
      </c>
      <c r="G1312" t="s">
        <v>4540</v>
      </c>
      <c r="H1312" t="s">
        <v>2027</v>
      </c>
      <c r="I1312" s="1">
        <f>DATE(YEAR(tbl_Invoices[[#This Row],[Invoice_Date]]), MONTH(tbl_Invoices[[#This Row],[Invoice_Date]]), DAY(tbl_Invoices[[#This Row],[Invoice_Date]]))</f>
        <v>44384</v>
      </c>
      <c r="J1312">
        <f>YEAR(tbl_Invoices[[#This Row],[Invoice_Date]])</f>
        <v>2021</v>
      </c>
      <c r="K1312" s="1">
        <f>_xlfn.XLOOKUP(tbl_Invoices[[#This Row],[Customer_ID]], tbl_Customers[Customer_ID], tbl_Customers[Cohort_Month])</f>
        <v>44985</v>
      </c>
      <c r="L1312" s="1" t="str">
        <f ca="1">_xlfn.XLOOKUP(tbl_Invoices[[#This Row],[Customer_ID]], tbl_Customers[Customer_ID], tbl_Customers[Age_Group])</f>
        <v>25–34</v>
      </c>
      <c r="M1312" s="1" t="str">
        <f>_xlfn.XLOOKUP(tbl_Invoices[[#This Row],[Customer_ID]], tbl_Customers[Customer_ID], tbl_Customers[Region])</f>
        <v>West</v>
      </c>
      <c r="N1312" s="1" t="str" cm="1">
        <f t="array" ref="N1312">_xlfn.IFS(
   _xlfn.SINGLE(tbl_Invoices[Plan_ID])="P1","Basic",
   _xlfn.SINGLE(tbl_Invoices[Plan_ID])="P2","Standard",
   _xlfn.SINGLE(tbl_Invoices[Plan_ID])="P3","Premium"
)</f>
        <v>Basic</v>
      </c>
      <c r="O1312" s="2">
        <f>IF(tbl_Invoices[[#This Row],[Revenue_Type]]="Churned",0,1)</f>
        <v>1</v>
      </c>
    </row>
    <row r="1313" spans="1:15" x14ac:dyDescent="0.25">
      <c r="A1313" t="s">
        <v>7240</v>
      </c>
      <c r="B1313" t="s">
        <v>1222</v>
      </c>
      <c r="C1313" t="s">
        <v>2439</v>
      </c>
      <c r="D1313" s="1">
        <v>44384</v>
      </c>
      <c r="E1313">
        <v>55</v>
      </c>
      <c r="F1313" t="b">
        <v>1</v>
      </c>
      <c r="G1313" t="s">
        <v>4540</v>
      </c>
      <c r="H1313" t="s">
        <v>2031</v>
      </c>
      <c r="I1313" s="1">
        <f>DATE(YEAR(tbl_Invoices[[#This Row],[Invoice_Date]]), MONTH(tbl_Invoices[[#This Row],[Invoice_Date]]), DAY(tbl_Invoices[[#This Row],[Invoice_Date]]))</f>
        <v>44384</v>
      </c>
      <c r="J1313">
        <f>YEAR(tbl_Invoices[[#This Row],[Invoice_Date]])</f>
        <v>2021</v>
      </c>
      <c r="K1313" s="1">
        <f>_xlfn.XLOOKUP(tbl_Invoices[[#This Row],[Customer_ID]], tbl_Customers[Customer_ID], tbl_Customers[Cohort_Month])</f>
        <v>44377</v>
      </c>
      <c r="L1313" s="1" t="str">
        <f ca="1">_xlfn.XLOOKUP(tbl_Invoices[[#This Row],[Customer_ID]], tbl_Customers[Customer_ID], tbl_Customers[Age_Group])</f>
        <v>25–34</v>
      </c>
      <c r="M1313" s="1" t="str">
        <f>_xlfn.XLOOKUP(tbl_Invoices[[#This Row],[Customer_ID]], tbl_Customers[Customer_ID], tbl_Customers[Region])</f>
        <v>International</v>
      </c>
      <c r="N1313" s="1" t="str" cm="1">
        <f t="array" ref="N1313">_xlfn.IFS(
   _xlfn.SINGLE(tbl_Invoices[Plan_ID])="P1","Basic",
   _xlfn.SINGLE(tbl_Invoices[Plan_ID])="P2","Standard",
   _xlfn.SINGLE(tbl_Invoices[Plan_ID])="P3","Premium"
)</f>
        <v>Premium</v>
      </c>
      <c r="O1313" s="2">
        <f>IF(tbl_Invoices[[#This Row],[Revenue_Type]]="Churned",0,1)</f>
        <v>1</v>
      </c>
    </row>
    <row r="1314" spans="1:15" x14ac:dyDescent="0.25">
      <c r="A1314" t="s">
        <v>7962</v>
      </c>
      <c r="B1314" t="s">
        <v>1625</v>
      </c>
      <c r="C1314" t="s">
        <v>3733</v>
      </c>
      <c r="D1314" s="1">
        <v>44384</v>
      </c>
      <c r="E1314">
        <v>25</v>
      </c>
      <c r="F1314" t="b">
        <v>1</v>
      </c>
      <c r="G1314" t="s">
        <v>4545</v>
      </c>
      <c r="H1314" t="s">
        <v>2034</v>
      </c>
      <c r="I1314" s="1">
        <f>DATE(YEAR(tbl_Invoices[[#This Row],[Invoice_Date]]), MONTH(tbl_Invoices[[#This Row],[Invoice_Date]]), DAY(tbl_Invoices[[#This Row],[Invoice_Date]]))</f>
        <v>44384</v>
      </c>
      <c r="J1314">
        <f>YEAR(tbl_Invoices[[#This Row],[Invoice_Date]])</f>
        <v>2021</v>
      </c>
      <c r="K1314" s="1">
        <f>_xlfn.XLOOKUP(tbl_Invoices[[#This Row],[Customer_ID]], tbl_Customers[Customer_ID], tbl_Customers[Cohort_Month])</f>
        <v>44712</v>
      </c>
      <c r="L1314" s="1" t="str">
        <f ca="1">_xlfn.XLOOKUP(tbl_Invoices[[#This Row],[Customer_ID]], tbl_Customers[Customer_ID], tbl_Customers[Age_Group])</f>
        <v>25–34</v>
      </c>
      <c r="M1314" s="1" t="str">
        <f>_xlfn.XLOOKUP(tbl_Invoices[[#This Row],[Customer_ID]], tbl_Customers[Customer_ID], tbl_Customers[Region])</f>
        <v>International</v>
      </c>
      <c r="N1314" s="1" t="str" cm="1">
        <f t="array" ref="N1314">_xlfn.IFS(
   _xlfn.SINGLE(tbl_Invoices[Plan_ID])="P1","Basic",
   _xlfn.SINGLE(tbl_Invoices[Plan_ID])="P2","Standard",
   _xlfn.SINGLE(tbl_Invoices[Plan_ID])="P3","Premium"
)</f>
        <v>Standard</v>
      </c>
      <c r="O1314" s="2">
        <f>IF(tbl_Invoices[[#This Row],[Revenue_Type]]="Churned",0,1)</f>
        <v>0</v>
      </c>
    </row>
    <row r="1315" spans="1:15" x14ac:dyDescent="0.25">
      <c r="A1315" t="s">
        <v>6231</v>
      </c>
      <c r="B1315" t="s">
        <v>954</v>
      </c>
      <c r="C1315" t="s">
        <v>2204</v>
      </c>
      <c r="D1315" s="1">
        <v>44385</v>
      </c>
      <c r="E1315">
        <v>55</v>
      </c>
      <c r="F1315" t="b">
        <v>1</v>
      </c>
      <c r="G1315" t="s">
        <v>4545</v>
      </c>
      <c r="H1315" t="s">
        <v>2031</v>
      </c>
      <c r="I1315" s="1">
        <f>DATE(YEAR(tbl_Invoices[[#This Row],[Invoice_Date]]), MONTH(tbl_Invoices[[#This Row],[Invoice_Date]]), DAY(tbl_Invoices[[#This Row],[Invoice_Date]]))</f>
        <v>44385</v>
      </c>
      <c r="J1315">
        <f>YEAR(tbl_Invoices[[#This Row],[Invoice_Date]])</f>
        <v>2021</v>
      </c>
      <c r="K1315" s="1">
        <f>_xlfn.XLOOKUP(tbl_Invoices[[#This Row],[Customer_ID]], tbl_Customers[Customer_ID], tbl_Customers[Cohort_Month])</f>
        <v>44439</v>
      </c>
      <c r="L1315" s="1" t="str">
        <f ca="1">_xlfn.XLOOKUP(tbl_Invoices[[#This Row],[Customer_ID]], tbl_Customers[Customer_ID], tbl_Customers[Age_Group])</f>
        <v>25–34</v>
      </c>
      <c r="M1315" s="1" t="str">
        <f>_xlfn.XLOOKUP(tbl_Invoices[[#This Row],[Customer_ID]], tbl_Customers[Customer_ID], tbl_Customers[Region])</f>
        <v>West</v>
      </c>
      <c r="N1315" s="1" t="str" cm="1">
        <f t="array" ref="N1315">_xlfn.IFS(
   _xlfn.SINGLE(tbl_Invoices[Plan_ID])="P1","Basic",
   _xlfn.SINGLE(tbl_Invoices[Plan_ID])="P2","Standard",
   _xlfn.SINGLE(tbl_Invoices[Plan_ID])="P3","Premium"
)</f>
        <v>Premium</v>
      </c>
      <c r="O1315" s="2">
        <f>IF(tbl_Invoices[[#This Row],[Revenue_Type]]="Churned",0,1)</f>
        <v>0</v>
      </c>
    </row>
    <row r="1316" spans="1:15" x14ac:dyDescent="0.25">
      <c r="A1316" t="s">
        <v>9212</v>
      </c>
      <c r="B1316" t="s">
        <v>1307</v>
      </c>
      <c r="C1316" t="s">
        <v>4236</v>
      </c>
      <c r="D1316" s="1">
        <v>44385</v>
      </c>
      <c r="E1316">
        <v>25</v>
      </c>
      <c r="F1316" t="b">
        <v>1</v>
      </c>
      <c r="G1316" t="s">
        <v>4547</v>
      </c>
      <c r="H1316" t="s">
        <v>2034</v>
      </c>
      <c r="I1316" s="1">
        <f>DATE(YEAR(tbl_Invoices[[#This Row],[Invoice_Date]]), MONTH(tbl_Invoices[[#This Row],[Invoice_Date]]), DAY(tbl_Invoices[[#This Row],[Invoice_Date]]))</f>
        <v>44385</v>
      </c>
      <c r="J1316">
        <f>YEAR(tbl_Invoices[[#This Row],[Invoice_Date]])</f>
        <v>2021</v>
      </c>
      <c r="K1316" s="1">
        <f>_xlfn.XLOOKUP(tbl_Invoices[[#This Row],[Customer_ID]], tbl_Customers[Customer_ID], tbl_Customers[Cohort_Month])</f>
        <v>44985</v>
      </c>
      <c r="L1316" s="1" t="str">
        <f ca="1">_xlfn.XLOOKUP(tbl_Invoices[[#This Row],[Customer_ID]], tbl_Customers[Customer_ID], tbl_Customers[Age_Group])</f>
        <v>55+</v>
      </c>
      <c r="M1316" s="1" t="str">
        <f>_xlfn.XLOOKUP(tbl_Invoices[[#This Row],[Customer_ID]], tbl_Customers[Customer_ID], tbl_Customers[Region])</f>
        <v>International</v>
      </c>
      <c r="N1316" s="1" t="str" cm="1">
        <f t="array" ref="N1316">_xlfn.IFS(
   _xlfn.SINGLE(tbl_Invoices[Plan_ID])="P1","Basic",
   _xlfn.SINGLE(tbl_Invoices[Plan_ID])="P2","Standard",
   _xlfn.SINGLE(tbl_Invoices[Plan_ID])="P3","Premium"
)</f>
        <v>Standard</v>
      </c>
      <c r="O1316" s="2">
        <f>IF(tbl_Invoices[[#This Row],[Revenue_Type]]="Churned",0,1)</f>
        <v>1</v>
      </c>
    </row>
    <row r="1317" spans="1:15" x14ac:dyDescent="0.25">
      <c r="A1317" t="s">
        <v>8419</v>
      </c>
      <c r="B1317" t="s">
        <v>1740</v>
      </c>
      <c r="C1317" t="s">
        <v>3842</v>
      </c>
      <c r="D1317" s="1">
        <v>44385</v>
      </c>
      <c r="E1317">
        <v>55</v>
      </c>
      <c r="F1317" t="b">
        <v>1</v>
      </c>
      <c r="G1317" t="s">
        <v>4538</v>
      </c>
      <c r="H1317" t="s">
        <v>2031</v>
      </c>
      <c r="I1317" s="1">
        <f>DATE(YEAR(tbl_Invoices[[#This Row],[Invoice_Date]]), MONTH(tbl_Invoices[[#This Row],[Invoice_Date]]), DAY(tbl_Invoices[[#This Row],[Invoice_Date]]))</f>
        <v>44385</v>
      </c>
      <c r="J1317">
        <f>YEAR(tbl_Invoices[[#This Row],[Invoice_Date]])</f>
        <v>2021</v>
      </c>
      <c r="K1317" s="1">
        <f>_xlfn.XLOOKUP(tbl_Invoices[[#This Row],[Customer_ID]], tbl_Customers[Customer_ID], tbl_Customers[Cohort_Month])</f>
        <v>44255</v>
      </c>
      <c r="L1317" s="1" t="str">
        <f ca="1">_xlfn.XLOOKUP(tbl_Invoices[[#This Row],[Customer_ID]], tbl_Customers[Customer_ID], tbl_Customers[Age_Group])</f>
        <v>25–34</v>
      </c>
      <c r="M1317" s="1" t="str">
        <f>_xlfn.XLOOKUP(tbl_Invoices[[#This Row],[Customer_ID]], tbl_Customers[Customer_ID], tbl_Customers[Region])</f>
        <v>East</v>
      </c>
      <c r="N1317" s="1" t="str" cm="1">
        <f t="array" ref="N1317">_xlfn.IFS(
   _xlfn.SINGLE(tbl_Invoices[Plan_ID])="P1","Basic",
   _xlfn.SINGLE(tbl_Invoices[Plan_ID])="P2","Standard",
   _xlfn.SINGLE(tbl_Invoices[Plan_ID])="P3","Premium"
)</f>
        <v>Premium</v>
      </c>
      <c r="O1317" s="2">
        <f>IF(tbl_Invoices[[#This Row],[Revenue_Type]]="Churned",0,1)</f>
        <v>1</v>
      </c>
    </row>
    <row r="1318" spans="1:15" x14ac:dyDescent="0.25">
      <c r="A1318" t="s">
        <v>8894</v>
      </c>
      <c r="B1318" t="s">
        <v>1819</v>
      </c>
      <c r="C1318" t="s">
        <v>3997</v>
      </c>
      <c r="D1318" s="1">
        <v>44385</v>
      </c>
      <c r="E1318">
        <v>12</v>
      </c>
      <c r="F1318" t="b">
        <v>1</v>
      </c>
      <c r="G1318" t="s">
        <v>4547</v>
      </c>
      <c r="H1318" t="s">
        <v>2027</v>
      </c>
      <c r="I1318" s="1">
        <f>DATE(YEAR(tbl_Invoices[[#This Row],[Invoice_Date]]), MONTH(tbl_Invoices[[#This Row],[Invoice_Date]]), DAY(tbl_Invoices[[#This Row],[Invoice_Date]]))</f>
        <v>44385</v>
      </c>
      <c r="J1318">
        <f>YEAR(tbl_Invoices[[#This Row],[Invoice_Date]])</f>
        <v>2021</v>
      </c>
      <c r="K1318" s="1">
        <f>_xlfn.XLOOKUP(tbl_Invoices[[#This Row],[Customer_ID]], tbl_Customers[Customer_ID], tbl_Customers[Cohort_Month])</f>
        <v>44377</v>
      </c>
      <c r="L1318" s="1" t="str">
        <f ca="1">_xlfn.XLOOKUP(tbl_Invoices[[#This Row],[Customer_ID]], tbl_Customers[Customer_ID], tbl_Customers[Age_Group])</f>
        <v>35–44</v>
      </c>
      <c r="M1318" s="1" t="str">
        <f>_xlfn.XLOOKUP(tbl_Invoices[[#This Row],[Customer_ID]], tbl_Customers[Customer_ID], tbl_Customers[Region])</f>
        <v>Midwest</v>
      </c>
      <c r="N1318" s="1" t="str" cm="1">
        <f t="array" ref="N1318">_xlfn.IFS(
   _xlfn.SINGLE(tbl_Invoices[Plan_ID])="P1","Basic",
   _xlfn.SINGLE(tbl_Invoices[Plan_ID])="P2","Standard",
   _xlfn.SINGLE(tbl_Invoices[Plan_ID])="P3","Premium"
)</f>
        <v>Basic</v>
      </c>
      <c r="O1318" s="2">
        <f>IF(tbl_Invoices[[#This Row],[Revenue_Type]]="Churned",0,1)</f>
        <v>1</v>
      </c>
    </row>
    <row r="1319" spans="1:15" x14ac:dyDescent="0.25">
      <c r="A1319" t="s">
        <v>10425</v>
      </c>
      <c r="B1319" t="s">
        <v>1825</v>
      </c>
      <c r="C1319" t="s">
        <v>3299</v>
      </c>
      <c r="D1319" s="1">
        <v>44385</v>
      </c>
      <c r="E1319">
        <v>25</v>
      </c>
      <c r="F1319" t="b">
        <v>1</v>
      </c>
      <c r="G1319" t="s">
        <v>4538</v>
      </c>
      <c r="H1319" t="s">
        <v>2034</v>
      </c>
      <c r="I1319" s="1">
        <f>DATE(YEAR(tbl_Invoices[[#This Row],[Invoice_Date]]), MONTH(tbl_Invoices[[#This Row],[Invoice_Date]]), DAY(tbl_Invoices[[#This Row],[Invoice_Date]]))</f>
        <v>44385</v>
      </c>
      <c r="J1319">
        <f>YEAR(tbl_Invoices[[#This Row],[Invoice_Date]])</f>
        <v>2021</v>
      </c>
      <c r="K1319" s="1">
        <f>_xlfn.XLOOKUP(tbl_Invoices[[#This Row],[Customer_ID]], tbl_Customers[Customer_ID], tbl_Customers[Cohort_Month])</f>
        <v>44347</v>
      </c>
      <c r="L1319" s="1" t="str">
        <f ca="1">_xlfn.XLOOKUP(tbl_Invoices[[#This Row],[Customer_ID]], tbl_Customers[Customer_ID], tbl_Customers[Age_Group])</f>
        <v>45–54</v>
      </c>
      <c r="M1319" s="1" t="str">
        <f>_xlfn.XLOOKUP(tbl_Invoices[[#This Row],[Customer_ID]], tbl_Customers[Customer_ID], tbl_Customers[Region])</f>
        <v>Midwest</v>
      </c>
      <c r="N1319" s="1" t="str" cm="1">
        <f t="array" ref="N1319">_xlfn.IFS(
   _xlfn.SINGLE(tbl_Invoices[Plan_ID])="P1","Basic",
   _xlfn.SINGLE(tbl_Invoices[Plan_ID])="P2","Standard",
   _xlfn.SINGLE(tbl_Invoices[Plan_ID])="P3","Premium"
)</f>
        <v>Standard</v>
      </c>
      <c r="O1319" s="2">
        <f>IF(tbl_Invoices[[#This Row],[Revenue_Type]]="Churned",0,1)</f>
        <v>1</v>
      </c>
    </row>
    <row r="1320" spans="1:15" x14ac:dyDescent="0.25">
      <c r="A1320" t="s">
        <v>4993</v>
      </c>
      <c r="B1320" t="s">
        <v>42</v>
      </c>
      <c r="C1320" t="s">
        <v>3088</v>
      </c>
      <c r="D1320" s="1">
        <v>44386</v>
      </c>
      <c r="E1320">
        <v>25</v>
      </c>
      <c r="F1320" t="b">
        <v>1</v>
      </c>
      <c r="G1320" t="s">
        <v>4538</v>
      </c>
      <c r="H1320" t="s">
        <v>2034</v>
      </c>
      <c r="I1320" s="1">
        <f>DATE(YEAR(tbl_Invoices[[#This Row],[Invoice_Date]]), MONTH(tbl_Invoices[[#This Row],[Invoice_Date]]), DAY(tbl_Invoices[[#This Row],[Invoice_Date]]))</f>
        <v>44386</v>
      </c>
      <c r="J1320">
        <f>YEAR(tbl_Invoices[[#This Row],[Invoice_Date]])</f>
        <v>2021</v>
      </c>
      <c r="K1320" s="1">
        <f>_xlfn.XLOOKUP(tbl_Invoices[[#This Row],[Customer_ID]], tbl_Customers[Customer_ID], tbl_Customers[Cohort_Month])</f>
        <v>44227</v>
      </c>
      <c r="L1320" s="1" t="str">
        <f ca="1">_xlfn.XLOOKUP(tbl_Invoices[[#This Row],[Customer_ID]], tbl_Customers[Customer_ID], tbl_Customers[Age_Group])</f>
        <v>45–54</v>
      </c>
      <c r="M1320" s="1" t="str">
        <f>_xlfn.XLOOKUP(tbl_Invoices[[#This Row],[Customer_ID]], tbl_Customers[Customer_ID], tbl_Customers[Region])</f>
        <v>East</v>
      </c>
      <c r="N1320" s="1" t="str" cm="1">
        <f t="array" ref="N1320">_xlfn.IFS(
   _xlfn.SINGLE(tbl_Invoices[Plan_ID])="P1","Basic",
   _xlfn.SINGLE(tbl_Invoices[Plan_ID])="P2","Standard",
   _xlfn.SINGLE(tbl_Invoices[Plan_ID])="P3","Premium"
)</f>
        <v>Standard</v>
      </c>
      <c r="O1320" s="2">
        <f>IF(tbl_Invoices[[#This Row],[Revenue_Type]]="Churned",0,1)</f>
        <v>1</v>
      </c>
    </row>
    <row r="1321" spans="1:15" x14ac:dyDescent="0.25">
      <c r="A1321" t="s">
        <v>10444</v>
      </c>
      <c r="B1321" t="s">
        <v>392</v>
      </c>
      <c r="C1321" t="s">
        <v>4346</v>
      </c>
      <c r="D1321" s="1">
        <v>44386</v>
      </c>
      <c r="E1321">
        <v>25</v>
      </c>
      <c r="F1321" t="b">
        <v>1</v>
      </c>
      <c r="G1321" t="s">
        <v>4545</v>
      </c>
      <c r="H1321" t="s">
        <v>2034</v>
      </c>
      <c r="I1321" s="1">
        <f>DATE(YEAR(tbl_Invoices[[#This Row],[Invoice_Date]]), MONTH(tbl_Invoices[[#This Row],[Invoice_Date]]), DAY(tbl_Invoices[[#This Row],[Invoice_Date]]))</f>
        <v>44386</v>
      </c>
      <c r="J1321">
        <f>YEAR(tbl_Invoices[[#This Row],[Invoice_Date]])</f>
        <v>2021</v>
      </c>
      <c r="K1321" s="1">
        <f>_xlfn.XLOOKUP(tbl_Invoices[[#This Row],[Customer_ID]], tbl_Customers[Customer_ID], tbl_Customers[Cohort_Month])</f>
        <v>44227</v>
      </c>
      <c r="L1321" s="1" t="str">
        <f ca="1">_xlfn.XLOOKUP(tbl_Invoices[[#This Row],[Customer_ID]], tbl_Customers[Customer_ID], tbl_Customers[Age_Group])</f>
        <v>35–44</v>
      </c>
      <c r="M1321" s="1" t="str">
        <f>_xlfn.XLOOKUP(tbl_Invoices[[#This Row],[Customer_ID]], tbl_Customers[Customer_ID], tbl_Customers[Region])</f>
        <v>West</v>
      </c>
      <c r="N1321" s="1" t="str" cm="1">
        <f t="array" ref="N1321">_xlfn.IFS(
   _xlfn.SINGLE(tbl_Invoices[Plan_ID])="P1","Basic",
   _xlfn.SINGLE(tbl_Invoices[Plan_ID])="P2","Standard",
   _xlfn.SINGLE(tbl_Invoices[Plan_ID])="P3","Premium"
)</f>
        <v>Standard</v>
      </c>
      <c r="O1321" s="2">
        <f>IF(tbl_Invoices[[#This Row],[Revenue_Type]]="Churned",0,1)</f>
        <v>0</v>
      </c>
    </row>
    <row r="1322" spans="1:15" x14ac:dyDescent="0.25">
      <c r="A1322" t="s">
        <v>8538</v>
      </c>
      <c r="B1322" t="s">
        <v>674</v>
      </c>
      <c r="C1322" t="s">
        <v>3628</v>
      </c>
      <c r="D1322" s="1">
        <v>44386</v>
      </c>
      <c r="E1322">
        <v>12</v>
      </c>
      <c r="F1322" t="b">
        <v>1</v>
      </c>
      <c r="G1322" t="s">
        <v>4549</v>
      </c>
      <c r="H1322" t="s">
        <v>2027</v>
      </c>
      <c r="I1322" s="1">
        <f>DATE(YEAR(tbl_Invoices[[#This Row],[Invoice_Date]]), MONTH(tbl_Invoices[[#This Row],[Invoice_Date]]), DAY(tbl_Invoices[[#This Row],[Invoice_Date]]))</f>
        <v>44386</v>
      </c>
      <c r="J1322">
        <f>YEAR(tbl_Invoices[[#This Row],[Invoice_Date]])</f>
        <v>2021</v>
      </c>
      <c r="K1322" s="1">
        <f>_xlfn.XLOOKUP(tbl_Invoices[[#This Row],[Customer_ID]], tbl_Customers[Customer_ID], tbl_Customers[Cohort_Month])</f>
        <v>44651</v>
      </c>
      <c r="L1322" s="1" t="str">
        <f ca="1">_xlfn.XLOOKUP(tbl_Invoices[[#This Row],[Customer_ID]], tbl_Customers[Customer_ID], tbl_Customers[Age_Group])</f>
        <v>35–44</v>
      </c>
      <c r="M1322" s="1" t="str">
        <f>_xlfn.XLOOKUP(tbl_Invoices[[#This Row],[Customer_ID]], tbl_Customers[Customer_ID], tbl_Customers[Region])</f>
        <v>Midwest</v>
      </c>
      <c r="N1322" s="1" t="str" cm="1">
        <f t="array" ref="N1322">_xlfn.IFS(
   _xlfn.SINGLE(tbl_Invoices[Plan_ID])="P1","Basic",
   _xlfn.SINGLE(tbl_Invoices[Plan_ID])="P2","Standard",
   _xlfn.SINGLE(tbl_Invoices[Plan_ID])="P3","Premium"
)</f>
        <v>Basic</v>
      </c>
      <c r="O1322" s="2">
        <f>IF(tbl_Invoices[[#This Row],[Revenue_Type]]="Churned",0,1)</f>
        <v>1</v>
      </c>
    </row>
    <row r="1323" spans="1:15" x14ac:dyDescent="0.25">
      <c r="A1323" t="s">
        <v>10042</v>
      </c>
      <c r="B1323" t="s">
        <v>817</v>
      </c>
      <c r="C1323" t="s">
        <v>3475</v>
      </c>
      <c r="D1323" s="1">
        <v>44386</v>
      </c>
      <c r="E1323">
        <v>12</v>
      </c>
      <c r="F1323" t="b">
        <v>1</v>
      </c>
      <c r="G1323" t="s">
        <v>4538</v>
      </c>
      <c r="H1323" t="s">
        <v>2027</v>
      </c>
      <c r="I1323" s="1">
        <f>DATE(YEAR(tbl_Invoices[[#This Row],[Invoice_Date]]), MONTH(tbl_Invoices[[#This Row],[Invoice_Date]]), DAY(tbl_Invoices[[#This Row],[Invoice_Date]]))</f>
        <v>44386</v>
      </c>
      <c r="J1323">
        <f>YEAR(tbl_Invoices[[#This Row],[Invoice_Date]])</f>
        <v>2021</v>
      </c>
      <c r="K1323" s="1">
        <f>_xlfn.XLOOKUP(tbl_Invoices[[#This Row],[Customer_ID]], tbl_Customers[Customer_ID], tbl_Customers[Cohort_Month])</f>
        <v>44985</v>
      </c>
      <c r="L1323" s="1" t="str">
        <f ca="1">_xlfn.XLOOKUP(tbl_Invoices[[#This Row],[Customer_ID]], tbl_Customers[Customer_ID], tbl_Customers[Age_Group])</f>
        <v>18–24</v>
      </c>
      <c r="M1323" s="1" t="str">
        <f>_xlfn.XLOOKUP(tbl_Invoices[[#This Row],[Customer_ID]], tbl_Customers[Customer_ID], tbl_Customers[Region])</f>
        <v>West</v>
      </c>
      <c r="N1323" s="1" t="str" cm="1">
        <f t="array" ref="N1323">_xlfn.IFS(
   _xlfn.SINGLE(tbl_Invoices[Plan_ID])="P1","Basic",
   _xlfn.SINGLE(tbl_Invoices[Plan_ID])="P2","Standard",
   _xlfn.SINGLE(tbl_Invoices[Plan_ID])="P3","Premium"
)</f>
        <v>Basic</v>
      </c>
      <c r="O1323" s="2">
        <f>IF(tbl_Invoices[[#This Row],[Revenue_Type]]="Churned",0,1)</f>
        <v>1</v>
      </c>
    </row>
    <row r="1324" spans="1:15" x14ac:dyDescent="0.25">
      <c r="A1324" t="s">
        <v>7720</v>
      </c>
      <c r="B1324" t="s">
        <v>1172</v>
      </c>
      <c r="C1324" t="s">
        <v>3363</v>
      </c>
      <c r="D1324" s="1">
        <v>44386</v>
      </c>
      <c r="E1324">
        <v>12</v>
      </c>
      <c r="F1324" t="b">
        <v>1</v>
      </c>
      <c r="G1324" t="s">
        <v>4538</v>
      </c>
      <c r="H1324" t="s">
        <v>2027</v>
      </c>
      <c r="I1324" s="1">
        <f>DATE(YEAR(tbl_Invoices[[#This Row],[Invoice_Date]]), MONTH(tbl_Invoices[[#This Row],[Invoice_Date]]), DAY(tbl_Invoices[[#This Row],[Invoice_Date]]))</f>
        <v>44386</v>
      </c>
      <c r="J1324">
        <f>YEAR(tbl_Invoices[[#This Row],[Invoice_Date]])</f>
        <v>2021</v>
      </c>
      <c r="K1324" s="1">
        <f>_xlfn.XLOOKUP(tbl_Invoices[[#This Row],[Customer_ID]], tbl_Customers[Customer_ID], tbl_Customers[Cohort_Month])</f>
        <v>45046</v>
      </c>
      <c r="L1324" s="1" t="str">
        <f ca="1">_xlfn.XLOOKUP(tbl_Invoices[[#This Row],[Customer_ID]], tbl_Customers[Customer_ID], tbl_Customers[Age_Group])</f>
        <v>35–44</v>
      </c>
      <c r="M1324" s="1" t="str">
        <f>_xlfn.XLOOKUP(tbl_Invoices[[#This Row],[Customer_ID]], tbl_Customers[Customer_ID], tbl_Customers[Region])</f>
        <v>East</v>
      </c>
      <c r="N1324" s="1" t="str" cm="1">
        <f t="array" ref="N1324">_xlfn.IFS(
   _xlfn.SINGLE(tbl_Invoices[Plan_ID])="P1","Basic",
   _xlfn.SINGLE(tbl_Invoices[Plan_ID])="P2","Standard",
   _xlfn.SINGLE(tbl_Invoices[Plan_ID])="P3","Premium"
)</f>
        <v>Basic</v>
      </c>
      <c r="O1324" s="2">
        <f>IF(tbl_Invoices[[#This Row],[Revenue_Type]]="Churned",0,1)</f>
        <v>1</v>
      </c>
    </row>
    <row r="1325" spans="1:15" x14ac:dyDescent="0.25">
      <c r="A1325" t="s">
        <v>8300</v>
      </c>
      <c r="B1325" t="s">
        <v>1689</v>
      </c>
      <c r="C1325" t="s">
        <v>2447</v>
      </c>
      <c r="D1325" s="1">
        <v>44386</v>
      </c>
      <c r="E1325">
        <v>55</v>
      </c>
      <c r="F1325" t="b">
        <v>1</v>
      </c>
      <c r="G1325" t="s">
        <v>4540</v>
      </c>
      <c r="H1325" t="s">
        <v>2031</v>
      </c>
      <c r="I1325" s="1">
        <f>DATE(YEAR(tbl_Invoices[[#This Row],[Invoice_Date]]), MONTH(tbl_Invoices[[#This Row],[Invoice_Date]]), DAY(tbl_Invoices[[#This Row],[Invoice_Date]]))</f>
        <v>44386</v>
      </c>
      <c r="J1325">
        <f>YEAR(tbl_Invoices[[#This Row],[Invoice_Date]])</f>
        <v>2021</v>
      </c>
      <c r="K1325" s="1">
        <f>_xlfn.XLOOKUP(tbl_Invoices[[#This Row],[Customer_ID]], tbl_Customers[Customer_ID], tbl_Customers[Cohort_Month])</f>
        <v>44347</v>
      </c>
      <c r="L1325" s="1" t="str">
        <f ca="1">_xlfn.XLOOKUP(tbl_Invoices[[#This Row],[Customer_ID]], tbl_Customers[Customer_ID], tbl_Customers[Age_Group])</f>
        <v>25–34</v>
      </c>
      <c r="M1325" s="1" t="str">
        <f>_xlfn.XLOOKUP(tbl_Invoices[[#This Row],[Customer_ID]], tbl_Customers[Customer_ID], tbl_Customers[Region])</f>
        <v>Midwest</v>
      </c>
      <c r="N1325" s="1" t="str" cm="1">
        <f t="array" ref="N1325">_xlfn.IFS(
   _xlfn.SINGLE(tbl_Invoices[Plan_ID])="P1","Basic",
   _xlfn.SINGLE(tbl_Invoices[Plan_ID])="P2","Standard",
   _xlfn.SINGLE(tbl_Invoices[Plan_ID])="P3","Premium"
)</f>
        <v>Premium</v>
      </c>
      <c r="O1325" s="2">
        <f>IF(tbl_Invoices[[#This Row],[Revenue_Type]]="Churned",0,1)</f>
        <v>1</v>
      </c>
    </row>
    <row r="1326" spans="1:15" x14ac:dyDescent="0.25">
      <c r="A1326" t="s">
        <v>4902</v>
      </c>
      <c r="B1326" t="s">
        <v>732</v>
      </c>
      <c r="C1326" t="s">
        <v>4265</v>
      </c>
      <c r="D1326" s="1">
        <v>44387</v>
      </c>
      <c r="E1326">
        <v>12</v>
      </c>
      <c r="F1326" t="b">
        <v>1</v>
      </c>
      <c r="G1326" t="s">
        <v>4547</v>
      </c>
      <c r="H1326" t="s">
        <v>2027</v>
      </c>
      <c r="I1326" s="1">
        <f>DATE(YEAR(tbl_Invoices[[#This Row],[Invoice_Date]]), MONTH(tbl_Invoices[[#This Row],[Invoice_Date]]), DAY(tbl_Invoices[[#This Row],[Invoice_Date]]))</f>
        <v>44387</v>
      </c>
      <c r="J1326">
        <f>YEAR(tbl_Invoices[[#This Row],[Invoice_Date]])</f>
        <v>2021</v>
      </c>
      <c r="K1326" s="1">
        <f>_xlfn.XLOOKUP(tbl_Invoices[[#This Row],[Customer_ID]], tbl_Customers[Customer_ID], tbl_Customers[Cohort_Month])</f>
        <v>44742</v>
      </c>
      <c r="L1326" s="1" t="str">
        <f ca="1">_xlfn.XLOOKUP(tbl_Invoices[[#This Row],[Customer_ID]], tbl_Customers[Customer_ID], tbl_Customers[Age_Group])</f>
        <v>55+</v>
      </c>
      <c r="M1326" s="1" t="str">
        <f>_xlfn.XLOOKUP(tbl_Invoices[[#This Row],[Customer_ID]], tbl_Customers[Customer_ID], tbl_Customers[Region])</f>
        <v>West</v>
      </c>
      <c r="N1326" s="1" t="str" cm="1">
        <f t="array" ref="N1326">_xlfn.IFS(
   _xlfn.SINGLE(tbl_Invoices[Plan_ID])="P1","Basic",
   _xlfn.SINGLE(tbl_Invoices[Plan_ID])="P2","Standard",
   _xlfn.SINGLE(tbl_Invoices[Plan_ID])="P3","Premium"
)</f>
        <v>Basic</v>
      </c>
      <c r="O1326" s="2">
        <f>IF(tbl_Invoices[[#This Row],[Revenue_Type]]="Churned",0,1)</f>
        <v>1</v>
      </c>
    </row>
    <row r="1327" spans="1:15" x14ac:dyDescent="0.25">
      <c r="A1327" t="s">
        <v>8099</v>
      </c>
      <c r="B1327" t="s">
        <v>928</v>
      </c>
      <c r="C1327" t="s">
        <v>3869</v>
      </c>
      <c r="D1327" s="1">
        <v>44387</v>
      </c>
      <c r="E1327">
        <v>12</v>
      </c>
      <c r="F1327" t="b">
        <v>1</v>
      </c>
      <c r="G1327" t="s">
        <v>4545</v>
      </c>
      <c r="H1327" t="s">
        <v>2027</v>
      </c>
      <c r="I1327" s="1">
        <f>DATE(YEAR(tbl_Invoices[[#This Row],[Invoice_Date]]), MONTH(tbl_Invoices[[#This Row],[Invoice_Date]]), DAY(tbl_Invoices[[#This Row],[Invoice_Date]]))</f>
        <v>44387</v>
      </c>
      <c r="J1327">
        <f>YEAR(tbl_Invoices[[#This Row],[Invoice_Date]])</f>
        <v>2021</v>
      </c>
      <c r="K1327" s="1">
        <f>_xlfn.XLOOKUP(tbl_Invoices[[#This Row],[Customer_ID]], tbl_Customers[Customer_ID], tbl_Customers[Cohort_Month])</f>
        <v>44681</v>
      </c>
      <c r="L1327" s="1" t="str">
        <f ca="1">_xlfn.XLOOKUP(tbl_Invoices[[#This Row],[Customer_ID]], tbl_Customers[Customer_ID], tbl_Customers[Age_Group])</f>
        <v>18–24</v>
      </c>
      <c r="M1327" s="1" t="str">
        <f>_xlfn.XLOOKUP(tbl_Invoices[[#This Row],[Customer_ID]], tbl_Customers[Customer_ID], tbl_Customers[Region])</f>
        <v>East</v>
      </c>
      <c r="N1327" s="1" t="str" cm="1">
        <f t="array" ref="N1327">_xlfn.IFS(
   _xlfn.SINGLE(tbl_Invoices[Plan_ID])="P1","Basic",
   _xlfn.SINGLE(tbl_Invoices[Plan_ID])="P2","Standard",
   _xlfn.SINGLE(tbl_Invoices[Plan_ID])="P3","Premium"
)</f>
        <v>Basic</v>
      </c>
      <c r="O1327" s="2">
        <f>IF(tbl_Invoices[[#This Row],[Revenue_Type]]="Churned",0,1)</f>
        <v>0</v>
      </c>
    </row>
    <row r="1328" spans="1:15" x14ac:dyDescent="0.25">
      <c r="A1328" t="s">
        <v>7224</v>
      </c>
      <c r="B1328" t="s">
        <v>999</v>
      </c>
      <c r="C1328" t="s">
        <v>4027</v>
      </c>
      <c r="D1328" s="1">
        <v>44387</v>
      </c>
      <c r="E1328">
        <v>12</v>
      </c>
      <c r="F1328" t="b">
        <v>1</v>
      </c>
      <c r="G1328" t="s">
        <v>4545</v>
      </c>
      <c r="H1328" t="s">
        <v>2027</v>
      </c>
      <c r="I1328" s="1">
        <f>DATE(YEAR(tbl_Invoices[[#This Row],[Invoice_Date]]), MONTH(tbl_Invoices[[#This Row],[Invoice_Date]]), DAY(tbl_Invoices[[#This Row],[Invoice_Date]]))</f>
        <v>44387</v>
      </c>
      <c r="J1328">
        <f>YEAR(tbl_Invoices[[#This Row],[Invoice_Date]])</f>
        <v>2021</v>
      </c>
      <c r="K1328" s="1">
        <f>_xlfn.XLOOKUP(tbl_Invoices[[#This Row],[Customer_ID]], tbl_Customers[Customer_ID], tbl_Customers[Cohort_Month])</f>
        <v>44561</v>
      </c>
      <c r="L1328" s="1" t="str">
        <f ca="1">_xlfn.XLOOKUP(tbl_Invoices[[#This Row],[Customer_ID]], tbl_Customers[Customer_ID], tbl_Customers[Age_Group])</f>
        <v>35–44</v>
      </c>
      <c r="M1328" s="1" t="str">
        <f>_xlfn.XLOOKUP(tbl_Invoices[[#This Row],[Customer_ID]], tbl_Customers[Customer_ID], tbl_Customers[Region])</f>
        <v>Midwest</v>
      </c>
      <c r="N1328" s="1" t="str" cm="1">
        <f t="array" ref="N1328">_xlfn.IFS(
   _xlfn.SINGLE(tbl_Invoices[Plan_ID])="P1","Basic",
   _xlfn.SINGLE(tbl_Invoices[Plan_ID])="P2","Standard",
   _xlfn.SINGLE(tbl_Invoices[Plan_ID])="P3","Premium"
)</f>
        <v>Basic</v>
      </c>
      <c r="O1328" s="2">
        <f>IF(tbl_Invoices[[#This Row],[Revenue_Type]]="Churned",0,1)</f>
        <v>0</v>
      </c>
    </row>
    <row r="1329" spans="1:15" x14ac:dyDescent="0.25">
      <c r="A1329" t="s">
        <v>9682</v>
      </c>
      <c r="B1329" t="s">
        <v>1178</v>
      </c>
      <c r="C1329" t="s">
        <v>2366</v>
      </c>
      <c r="D1329" s="1">
        <v>44387</v>
      </c>
      <c r="E1329">
        <v>25</v>
      </c>
      <c r="F1329" t="b">
        <v>1</v>
      </c>
      <c r="G1329" t="s">
        <v>4538</v>
      </c>
      <c r="H1329" t="s">
        <v>2034</v>
      </c>
      <c r="I1329" s="1">
        <f>DATE(YEAR(tbl_Invoices[[#This Row],[Invoice_Date]]), MONTH(tbl_Invoices[[#This Row],[Invoice_Date]]), DAY(tbl_Invoices[[#This Row],[Invoice_Date]]))</f>
        <v>44387</v>
      </c>
      <c r="J1329">
        <f>YEAR(tbl_Invoices[[#This Row],[Invoice_Date]])</f>
        <v>2021</v>
      </c>
      <c r="K1329" s="1">
        <f>_xlfn.XLOOKUP(tbl_Invoices[[#This Row],[Customer_ID]], tbl_Customers[Customer_ID], tbl_Customers[Cohort_Month])</f>
        <v>44865</v>
      </c>
      <c r="L1329" s="1" t="str">
        <f ca="1">_xlfn.XLOOKUP(tbl_Invoices[[#This Row],[Customer_ID]], tbl_Customers[Customer_ID], tbl_Customers[Age_Group])</f>
        <v>25–34</v>
      </c>
      <c r="M1329" s="1" t="str">
        <f>_xlfn.XLOOKUP(tbl_Invoices[[#This Row],[Customer_ID]], tbl_Customers[Customer_ID], tbl_Customers[Region])</f>
        <v>International</v>
      </c>
      <c r="N1329" s="1" t="str" cm="1">
        <f t="array" ref="N1329">_xlfn.IFS(
   _xlfn.SINGLE(tbl_Invoices[Plan_ID])="P1","Basic",
   _xlfn.SINGLE(tbl_Invoices[Plan_ID])="P2","Standard",
   _xlfn.SINGLE(tbl_Invoices[Plan_ID])="P3","Premium"
)</f>
        <v>Standard</v>
      </c>
      <c r="O1329" s="2">
        <f>IF(tbl_Invoices[[#This Row],[Revenue_Type]]="Churned",0,1)</f>
        <v>1</v>
      </c>
    </row>
    <row r="1330" spans="1:15" x14ac:dyDescent="0.25">
      <c r="A1330" t="s">
        <v>7236</v>
      </c>
      <c r="B1330" t="s">
        <v>1522</v>
      </c>
      <c r="C1330" t="s">
        <v>2321</v>
      </c>
      <c r="D1330" s="1">
        <v>44387</v>
      </c>
      <c r="E1330">
        <v>55</v>
      </c>
      <c r="F1330" t="b">
        <v>1</v>
      </c>
      <c r="G1330" t="s">
        <v>4540</v>
      </c>
      <c r="H1330" t="s">
        <v>2031</v>
      </c>
      <c r="I1330" s="1">
        <f>DATE(YEAR(tbl_Invoices[[#This Row],[Invoice_Date]]), MONTH(tbl_Invoices[[#This Row],[Invoice_Date]]), DAY(tbl_Invoices[[#This Row],[Invoice_Date]]))</f>
        <v>44387</v>
      </c>
      <c r="J1330">
        <f>YEAR(tbl_Invoices[[#This Row],[Invoice_Date]])</f>
        <v>2021</v>
      </c>
      <c r="K1330" s="1">
        <f>_xlfn.XLOOKUP(tbl_Invoices[[#This Row],[Customer_ID]], tbl_Customers[Customer_ID], tbl_Customers[Cohort_Month])</f>
        <v>44255</v>
      </c>
      <c r="L1330" s="1" t="str">
        <f ca="1">_xlfn.XLOOKUP(tbl_Invoices[[#This Row],[Customer_ID]], tbl_Customers[Customer_ID], tbl_Customers[Age_Group])</f>
        <v>25–34</v>
      </c>
      <c r="M1330" s="1" t="str">
        <f>_xlfn.XLOOKUP(tbl_Invoices[[#This Row],[Customer_ID]], tbl_Customers[Customer_ID], tbl_Customers[Region])</f>
        <v>West</v>
      </c>
      <c r="N1330" s="1" t="str" cm="1">
        <f t="array" ref="N1330">_xlfn.IFS(
   _xlfn.SINGLE(tbl_Invoices[Plan_ID])="P1","Basic",
   _xlfn.SINGLE(tbl_Invoices[Plan_ID])="P2","Standard",
   _xlfn.SINGLE(tbl_Invoices[Plan_ID])="P3","Premium"
)</f>
        <v>Premium</v>
      </c>
      <c r="O1330" s="2">
        <f>IF(tbl_Invoices[[#This Row],[Revenue_Type]]="Churned",0,1)</f>
        <v>1</v>
      </c>
    </row>
    <row r="1331" spans="1:15" x14ac:dyDescent="0.25">
      <c r="A1331" t="s">
        <v>6138</v>
      </c>
      <c r="B1331" t="s">
        <v>1690</v>
      </c>
      <c r="C1331" t="s">
        <v>2050</v>
      </c>
      <c r="D1331" s="1">
        <v>44387</v>
      </c>
      <c r="E1331">
        <v>55</v>
      </c>
      <c r="F1331" t="b">
        <v>1</v>
      </c>
      <c r="G1331" t="s">
        <v>4545</v>
      </c>
      <c r="H1331" t="s">
        <v>2031</v>
      </c>
      <c r="I1331" s="1">
        <f>DATE(YEAR(tbl_Invoices[[#This Row],[Invoice_Date]]), MONTH(tbl_Invoices[[#This Row],[Invoice_Date]]), DAY(tbl_Invoices[[#This Row],[Invoice_Date]]))</f>
        <v>44387</v>
      </c>
      <c r="J1331">
        <f>YEAR(tbl_Invoices[[#This Row],[Invoice_Date]])</f>
        <v>2021</v>
      </c>
      <c r="K1331" s="1">
        <f>_xlfn.XLOOKUP(tbl_Invoices[[#This Row],[Customer_ID]], tbl_Customers[Customer_ID], tbl_Customers[Cohort_Month])</f>
        <v>44985</v>
      </c>
      <c r="L1331" s="1" t="str">
        <f ca="1">_xlfn.XLOOKUP(tbl_Invoices[[#This Row],[Customer_ID]], tbl_Customers[Customer_ID], tbl_Customers[Age_Group])</f>
        <v>45–54</v>
      </c>
      <c r="M1331" s="1" t="str">
        <f>_xlfn.XLOOKUP(tbl_Invoices[[#This Row],[Customer_ID]], tbl_Customers[Customer_ID], tbl_Customers[Region])</f>
        <v>South</v>
      </c>
      <c r="N1331" s="1" t="str" cm="1">
        <f t="array" ref="N1331">_xlfn.IFS(
   _xlfn.SINGLE(tbl_Invoices[Plan_ID])="P1","Basic",
   _xlfn.SINGLE(tbl_Invoices[Plan_ID])="P2","Standard",
   _xlfn.SINGLE(tbl_Invoices[Plan_ID])="P3","Premium"
)</f>
        <v>Premium</v>
      </c>
      <c r="O1331" s="2">
        <f>IF(tbl_Invoices[[#This Row],[Revenue_Type]]="Churned",0,1)</f>
        <v>0</v>
      </c>
    </row>
    <row r="1332" spans="1:15" x14ac:dyDescent="0.25">
      <c r="A1332" t="s">
        <v>8215</v>
      </c>
      <c r="B1332" t="s">
        <v>558</v>
      </c>
      <c r="C1332" t="s">
        <v>3325</v>
      </c>
      <c r="D1332" s="1">
        <v>44388</v>
      </c>
      <c r="E1332">
        <v>55</v>
      </c>
      <c r="F1332" t="b">
        <v>1</v>
      </c>
      <c r="G1332" t="s">
        <v>4545</v>
      </c>
      <c r="H1332" t="s">
        <v>2031</v>
      </c>
      <c r="I1332" s="1">
        <f>DATE(YEAR(tbl_Invoices[[#This Row],[Invoice_Date]]), MONTH(tbl_Invoices[[#This Row],[Invoice_Date]]), DAY(tbl_Invoices[[#This Row],[Invoice_Date]]))</f>
        <v>44388</v>
      </c>
      <c r="J1332">
        <f>YEAR(tbl_Invoices[[#This Row],[Invoice_Date]])</f>
        <v>2021</v>
      </c>
      <c r="K1332" s="1">
        <f>_xlfn.XLOOKUP(tbl_Invoices[[#This Row],[Customer_ID]], tbl_Customers[Customer_ID], tbl_Customers[Cohort_Month])</f>
        <v>44347</v>
      </c>
      <c r="L1332" s="1" t="str">
        <f ca="1">_xlfn.XLOOKUP(tbl_Invoices[[#This Row],[Customer_ID]], tbl_Customers[Customer_ID], tbl_Customers[Age_Group])</f>
        <v>35–44</v>
      </c>
      <c r="M1332" s="1" t="str">
        <f>_xlfn.XLOOKUP(tbl_Invoices[[#This Row],[Customer_ID]], tbl_Customers[Customer_ID], tbl_Customers[Region])</f>
        <v>International</v>
      </c>
      <c r="N1332" s="1" t="str" cm="1">
        <f t="array" ref="N1332">_xlfn.IFS(
   _xlfn.SINGLE(tbl_Invoices[Plan_ID])="P1","Basic",
   _xlfn.SINGLE(tbl_Invoices[Plan_ID])="P2","Standard",
   _xlfn.SINGLE(tbl_Invoices[Plan_ID])="P3","Premium"
)</f>
        <v>Premium</v>
      </c>
      <c r="O1332" s="2">
        <f>IF(tbl_Invoices[[#This Row],[Revenue_Type]]="Churned",0,1)</f>
        <v>0</v>
      </c>
    </row>
    <row r="1333" spans="1:15" x14ac:dyDescent="0.25">
      <c r="A1333" t="s">
        <v>4991</v>
      </c>
      <c r="B1333" t="s">
        <v>705</v>
      </c>
      <c r="C1333" t="s">
        <v>2698</v>
      </c>
      <c r="D1333" s="1">
        <v>44388</v>
      </c>
      <c r="E1333">
        <v>12</v>
      </c>
      <c r="F1333" t="b">
        <v>1</v>
      </c>
      <c r="G1333" t="s">
        <v>4545</v>
      </c>
      <c r="H1333" t="s">
        <v>2027</v>
      </c>
      <c r="I1333" s="1">
        <f>DATE(YEAR(tbl_Invoices[[#This Row],[Invoice_Date]]), MONTH(tbl_Invoices[[#This Row],[Invoice_Date]]), DAY(tbl_Invoices[[#This Row],[Invoice_Date]]))</f>
        <v>44388</v>
      </c>
      <c r="J1333">
        <f>YEAR(tbl_Invoices[[#This Row],[Invoice_Date]])</f>
        <v>2021</v>
      </c>
      <c r="K1333" s="1">
        <f>_xlfn.XLOOKUP(tbl_Invoices[[#This Row],[Customer_ID]], tbl_Customers[Customer_ID], tbl_Customers[Cohort_Month])</f>
        <v>44620</v>
      </c>
      <c r="L1333" s="1" t="str">
        <f ca="1">_xlfn.XLOOKUP(tbl_Invoices[[#This Row],[Customer_ID]], tbl_Customers[Customer_ID], tbl_Customers[Age_Group])</f>
        <v>18–24</v>
      </c>
      <c r="M1333" s="1" t="str">
        <f>_xlfn.XLOOKUP(tbl_Invoices[[#This Row],[Customer_ID]], tbl_Customers[Customer_ID], tbl_Customers[Region])</f>
        <v>South</v>
      </c>
      <c r="N1333" s="1" t="str" cm="1">
        <f t="array" ref="N1333">_xlfn.IFS(
   _xlfn.SINGLE(tbl_Invoices[Plan_ID])="P1","Basic",
   _xlfn.SINGLE(tbl_Invoices[Plan_ID])="P2","Standard",
   _xlfn.SINGLE(tbl_Invoices[Plan_ID])="P3","Premium"
)</f>
        <v>Basic</v>
      </c>
      <c r="O1333" s="2">
        <f>IF(tbl_Invoices[[#This Row],[Revenue_Type]]="Churned",0,1)</f>
        <v>0</v>
      </c>
    </row>
    <row r="1334" spans="1:15" x14ac:dyDescent="0.25">
      <c r="A1334" t="s">
        <v>9496</v>
      </c>
      <c r="B1334" t="s">
        <v>1122</v>
      </c>
      <c r="C1334" t="s">
        <v>2770</v>
      </c>
      <c r="D1334" s="1">
        <v>44388</v>
      </c>
      <c r="E1334">
        <v>12</v>
      </c>
      <c r="F1334" t="b">
        <v>1</v>
      </c>
      <c r="G1334" t="s">
        <v>4538</v>
      </c>
      <c r="H1334" t="s">
        <v>2027</v>
      </c>
      <c r="I1334" s="1">
        <f>DATE(YEAR(tbl_Invoices[[#This Row],[Invoice_Date]]), MONTH(tbl_Invoices[[#This Row],[Invoice_Date]]), DAY(tbl_Invoices[[#This Row],[Invoice_Date]]))</f>
        <v>44388</v>
      </c>
      <c r="J1334">
        <f>YEAR(tbl_Invoices[[#This Row],[Invoice_Date]])</f>
        <v>2021</v>
      </c>
      <c r="K1334" s="1">
        <f>_xlfn.XLOOKUP(tbl_Invoices[[#This Row],[Customer_ID]], tbl_Customers[Customer_ID], tbl_Customers[Cohort_Month])</f>
        <v>44408</v>
      </c>
      <c r="L1334" s="1" t="str">
        <f ca="1">_xlfn.XLOOKUP(tbl_Invoices[[#This Row],[Customer_ID]], tbl_Customers[Customer_ID], tbl_Customers[Age_Group])</f>
        <v>45–54</v>
      </c>
      <c r="M1334" s="1" t="str">
        <f>_xlfn.XLOOKUP(tbl_Invoices[[#This Row],[Customer_ID]], tbl_Customers[Customer_ID], tbl_Customers[Region])</f>
        <v>International</v>
      </c>
      <c r="N1334" s="1" t="str" cm="1">
        <f t="array" ref="N1334">_xlfn.IFS(
   _xlfn.SINGLE(tbl_Invoices[Plan_ID])="P1","Basic",
   _xlfn.SINGLE(tbl_Invoices[Plan_ID])="P2","Standard",
   _xlfn.SINGLE(tbl_Invoices[Plan_ID])="P3","Premium"
)</f>
        <v>Basic</v>
      </c>
      <c r="O1334" s="2">
        <f>IF(tbl_Invoices[[#This Row],[Revenue_Type]]="Churned",0,1)</f>
        <v>1</v>
      </c>
    </row>
    <row r="1335" spans="1:15" x14ac:dyDescent="0.25">
      <c r="A1335" t="s">
        <v>10057</v>
      </c>
      <c r="B1335" t="s">
        <v>1426</v>
      </c>
      <c r="C1335" t="s">
        <v>2923</v>
      </c>
      <c r="D1335" s="1">
        <v>44388</v>
      </c>
      <c r="E1335">
        <v>55</v>
      </c>
      <c r="F1335" t="b">
        <v>1</v>
      </c>
      <c r="G1335" t="s">
        <v>4545</v>
      </c>
      <c r="H1335" t="s">
        <v>2031</v>
      </c>
      <c r="I1335" s="1">
        <f>DATE(YEAR(tbl_Invoices[[#This Row],[Invoice_Date]]), MONTH(tbl_Invoices[[#This Row],[Invoice_Date]]), DAY(tbl_Invoices[[#This Row],[Invoice_Date]]))</f>
        <v>44388</v>
      </c>
      <c r="J1335">
        <f>YEAR(tbl_Invoices[[#This Row],[Invoice_Date]])</f>
        <v>2021</v>
      </c>
      <c r="K1335" s="1">
        <f>_xlfn.XLOOKUP(tbl_Invoices[[#This Row],[Customer_ID]], tbl_Customers[Customer_ID], tbl_Customers[Cohort_Month])</f>
        <v>44651</v>
      </c>
      <c r="L1335" s="1" t="str">
        <f ca="1">_xlfn.XLOOKUP(tbl_Invoices[[#This Row],[Customer_ID]], tbl_Customers[Customer_ID], tbl_Customers[Age_Group])</f>
        <v>45–54</v>
      </c>
      <c r="M1335" s="1" t="str">
        <f>_xlfn.XLOOKUP(tbl_Invoices[[#This Row],[Customer_ID]], tbl_Customers[Customer_ID], tbl_Customers[Region])</f>
        <v>International</v>
      </c>
      <c r="N1335" s="1" t="str" cm="1">
        <f t="array" ref="N1335">_xlfn.IFS(
   _xlfn.SINGLE(tbl_Invoices[Plan_ID])="P1","Basic",
   _xlfn.SINGLE(tbl_Invoices[Plan_ID])="P2","Standard",
   _xlfn.SINGLE(tbl_Invoices[Plan_ID])="P3","Premium"
)</f>
        <v>Premium</v>
      </c>
      <c r="O1335" s="2">
        <f>IF(tbl_Invoices[[#This Row],[Revenue_Type]]="Churned",0,1)</f>
        <v>0</v>
      </c>
    </row>
    <row r="1336" spans="1:15" x14ac:dyDescent="0.25">
      <c r="A1336" t="s">
        <v>9954</v>
      </c>
      <c r="B1336" t="s">
        <v>1489</v>
      </c>
      <c r="C1336" t="s">
        <v>3870</v>
      </c>
      <c r="D1336" s="1">
        <v>44388</v>
      </c>
      <c r="E1336">
        <v>12</v>
      </c>
      <c r="F1336" t="b">
        <v>1</v>
      </c>
      <c r="G1336" t="s">
        <v>4549</v>
      </c>
      <c r="H1336" t="s">
        <v>2027</v>
      </c>
      <c r="I1336" s="1">
        <f>DATE(YEAR(tbl_Invoices[[#This Row],[Invoice_Date]]), MONTH(tbl_Invoices[[#This Row],[Invoice_Date]]), DAY(tbl_Invoices[[#This Row],[Invoice_Date]]))</f>
        <v>44388</v>
      </c>
      <c r="J1336">
        <f>YEAR(tbl_Invoices[[#This Row],[Invoice_Date]])</f>
        <v>2021</v>
      </c>
      <c r="K1336" s="1">
        <f>_xlfn.XLOOKUP(tbl_Invoices[[#This Row],[Customer_ID]], tbl_Customers[Customer_ID], tbl_Customers[Cohort_Month])</f>
        <v>44742</v>
      </c>
      <c r="L1336" s="1" t="str">
        <f ca="1">_xlfn.XLOOKUP(tbl_Invoices[[#This Row],[Customer_ID]], tbl_Customers[Customer_ID], tbl_Customers[Age_Group])</f>
        <v>35–44</v>
      </c>
      <c r="M1336" s="1" t="str">
        <f>_xlfn.XLOOKUP(tbl_Invoices[[#This Row],[Customer_ID]], tbl_Customers[Customer_ID], tbl_Customers[Region])</f>
        <v>South</v>
      </c>
      <c r="N1336" s="1" t="str" cm="1">
        <f t="array" ref="N1336">_xlfn.IFS(
   _xlfn.SINGLE(tbl_Invoices[Plan_ID])="P1","Basic",
   _xlfn.SINGLE(tbl_Invoices[Plan_ID])="P2","Standard",
   _xlfn.SINGLE(tbl_Invoices[Plan_ID])="P3","Premium"
)</f>
        <v>Basic</v>
      </c>
      <c r="O1336" s="2">
        <f>IF(tbl_Invoices[[#This Row],[Revenue_Type]]="Churned",0,1)</f>
        <v>1</v>
      </c>
    </row>
    <row r="1337" spans="1:15" x14ac:dyDescent="0.25">
      <c r="A1337" t="s">
        <v>6582</v>
      </c>
      <c r="B1337" t="s">
        <v>1859</v>
      </c>
      <c r="C1337" t="s">
        <v>3255</v>
      </c>
      <c r="D1337" s="1">
        <v>44388</v>
      </c>
      <c r="E1337">
        <v>55</v>
      </c>
      <c r="F1337" t="b">
        <v>1</v>
      </c>
      <c r="G1337" t="s">
        <v>4540</v>
      </c>
      <c r="H1337" t="s">
        <v>2031</v>
      </c>
      <c r="I1337" s="1">
        <f>DATE(YEAR(tbl_Invoices[[#This Row],[Invoice_Date]]), MONTH(tbl_Invoices[[#This Row],[Invoice_Date]]), DAY(tbl_Invoices[[#This Row],[Invoice_Date]]))</f>
        <v>44388</v>
      </c>
      <c r="J1337">
        <f>YEAR(tbl_Invoices[[#This Row],[Invoice_Date]])</f>
        <v>2021</v>
      </c>
      <c r="K1337" s="1">
        <f>_xlfn.XLOOKUP(tbl_Invoices[[#This Row],[Customer_ID]], tbl_Customers[Customer_ID], tbl_Customers[Cohort_Month])</f>
        <v>44804</v>
      </c>
      <c r="L1337" s="1" t="str">
        <f ca="1">_xlfn.XLOOKUP(tbl_Invoices[[#This Row],[Customer_ID]], tbl_Customers[Customer_ID], tbl_Customers[Age_Group])</f>
        <v>45–54</v>
      </c>
      <c r="M1337" s="1" t="str">
        <f>_xlfn.XLOOKUP(tbl_Invoices[[#This Row],[Customer_ID]], tbl_Customers[Customer_ID], tbl_Customers[Region])</f>
        <v>West</v>
      </c>
      <c r="N1337" s="1" t="str" cm="1">
        <f t="array" ref="N1337">_xlfn.IFS(
   _xlfn.SINGLE(tbl_Invoices[Plan_ID])="P1","Basic",
   _xlfn.SINGLE(tbl_Invoices[Plan_ID])="P2","Standard",
   _xlfn.SINGLE(tbl_Invoices[Plan_ID])="P3","Premium"
)</f>
        <v>Premium</v>
      </c>
      <c r="O1337" s="2">
        <f>IF(tbl_Invoices[[#This Row],[Revenue_Type]]="Churned",0,1)</f>
        <v>1</v>
      </c>
    </row>
    <row r="1338" spans="1:15" x14ac:dyDescent="0.25">
      <c r="A1338" t="s">
        <v>9934</v>
      </c>
      <c r="B1338" t="s">
        <v>37</v>
      </c>
      <c r="C1338" t="s">
        <v>3533</v>
      </c>
      <c r="D1338" s="1">
        <v>44389</v>
      </c>
      <c r="E1338">
        <v>25</v>
      </c>
      <c r="F1338" t="b">
        <v>1</v>
      </c>
      <c r="G1338" t="s">
        <v>4547</v>
      </c>
      <c r="H1338" t="s">
        <v>2034</v>
      </c>
      <c r="I1338" s="1">
        <f>DATE(YEAR(tbl_Invoices[[#This Row],[Invoice_Date]]), MONTH(tbl_Invoices[[#This Row],[Invoice_Date]]), DAY(tbl_Invoices[[#This Row],[Invoice_Date]]))</f>
        <v>44389</v>
      </c>
      <c r="J1338">
        <f>YEAR(tbl_Invoices[[#This Row],[Invoice_Date]])</f>
        <v>2021</v>
      </c>
      <c r="K1338" s="1">
        <f>_xlfn.XLOOKUP(tbl_Invoices[[#This Row],[Customer_ID]], tbl_Customers[Customer_ID], tbl_Customers[Cohort_Month])</f>
        <v>44316</v>
      </c>
      <c r="L1338" s="1" t="str">
        <f ca="1">_xlfn.XLOOKUP(tbl_Invoices[[#This Row],[Customer_ID]], tbl_Customers[Customer_ID], tbl_Customers[Age_Group])</f>
        <v>25–34</v>
      </c>
      <c r="M1338" s="1" t="str">
        <f>_xlfn.XLOOKUP(tbl_Invoices[[#This Row],[Customer_ID]], tbl_Customers[Customer_ID], tbl_Customers[Region])</f>
        <v>West</v>
      </c>
      <c r="N1338" s="1" t="str" cm="1">
        <f t="array" ref="N1338">_xlfn.IFS(
   _xlfn.SINGLE(tbl_Invoices[Plan_ID])="P1","Basic",
   _xlfn.SINGLE(tbl_Invoices[Plan_ID])="P2","Standard",
   _xlfn.SINGLE(tbl_Invoices[Plan_ID])="P3","Premium"
)</f>
        <v>Standard</v>
      </c>
      <c r="O1338" s="2">
        <f>IF(tbl_Invoices[[#This Row],[Revenue_Type]]="Churned",0,1)</f>
        <v>1</v>
      </c>
    </row>
    <row r="1339" spans="1:15" x14ac:dyDescent="0.25">
      <c r="A1339" t="s">
        <v>8557</v>
      </c>
      <c r="B1339" t="s">
        <v>137</v>
      </c>
      <c r="C1339" t="s">
        <v>2262</v>
      </c>
      <c r="D1339" s="1">
        <v>44389</v>
      </c>
      <c r="E1339">
        <v>12</v>
      </c>
      <c r="F1339" t="b">
        <v>1</v>
      </c>
      <c r="G1339" t="s">
        <v>4538</v>
      </c>
      <c r="H1339" t="s">
        <v>2027</v>
      </c>
      <c r="I1339" s="1">
        <f>DATE(YEAR(tbl_Invoices[[#This Row],[Invoice_Date]]), MONTH(tbl_Invoices[[#This Row],[Invoice_Date]]), DAY(tbl_Invoices[[#This Row],[Invoice_Date]]))</f>
        <v>44389</v>
      </c>
      <c r="J1339">
        <f>YEAR(tbl_Invoices[[#This Row],[Invoice_Date]])</f>
        <v>2021</v>
      </c>
      <c r="K1339" s="1">
        <f>_xlfn.XLOOKUP(tbl_Invoices[[#This Row],[Customer_ID]], tbl_Customers[Customer_ID], tbl_Customers[Cohort_Month])</f>
        <v>44530</v>
      </c>
      <c r="L1339" s="1" t="str">
        <f ca="1">_xlfn.XLOOKUP(tbl_Invoices[[#This Row],[Customer_ID]], tbl_Customers[Customer_ID], tbl_Customers[Age_Group])</f>
        <v>25–34</v>
      </c>
      <c r="M1339" s="1" t="str">
        <f>_xlfn.XLOOKUP(tbl_Invoices[[#This Row],[Customer_ID]], tbl_Customers[Customer_ID], tbl_Customers[Region])</f>
        <v>International</v>
      </c>
      <c r="N1339" s="1" t="str" cm="1">
        <f t="array" ref="N1339">_xlfn.IFS(
   _xlfn.SINGLE(tbl_Invoices[Plan_ID])="P1","Basic",
   _xlfn.SINGLE(tbl_Invoices[Plan_ID])="P2","Standard",
   _xlfn.SINGLE(tbl_Invoices[Plan_ID])="P3","Premium"
)</f>
        <v>Basic</v>
      </c>
      <c r="O1339" s="2">
        <f>IF(tbl_Invoices[[#This Row],[Revenue_Type]]="Churned",0,1)</f>
        <v>1</v>
      </c>
    </row>
    <row r="1340" spans="1:15" x14ac:dyDescent="0.25">
      <c r="A1340" t="s">
        <v>8939</v>
      </c>
      <c r="B1340" t="s">
        <v>536</v>
      </c>
      <c r="C1340" t="s">
        <v>2593</v>
      </c>
      <c r="D1340" s="1">
        <v>44389</v>
      </c>
      <c r="E1340">
        <v>55</v>
      </c>
      <c r="F1340" t="b">
        <v>1</v>
      </c>
      <c r="G1340" t="s">
        <v>4545</v>
      </c>
      <c r="H1340" t="s">
        <v>2031</v>
      </c>
      <c r="I1340" s="1">
        <f>DATE(YEAR(tbl_Invoices[[#This Row],[Invoice_Date]]), MONTH(tbl_Invoices[[#This Row],[Invoice_Date]]), DAY(tbl_Invoices[[#This Row],[Invoice_Date]]))</f>
        <v>44389</v>
      </c>
      <c r="J1340">
        <f>YEAR(tbl_Invoices[[#This Row],[Invoice_Date]])</f>
        <v>2021</v>
      </c>
      <c r="K1340" s="1">
        <f>_xlfn.XLOOKUP(tbl_Invoices[[#This Row],[Customer_ID]], tbl_Customers[Customer_ID], tbl_Customers[Cohort_Month])</f>
        <v>44865</v>
      </c>
      <c r="L1340" s="1" t="str">
        <f ca="1">_xlfn.XLOOKUP(tbl_Invoices[[#This Row],[Customer_ID]], tbl_Customers[Customer_ID], tbl_Customers[Age_Group])</f>
        <v>35–44</v>
      </c>
      <c r="M1340" s="1" t="str">
        <f>_xlfn.XLOOKUP(tbl_Invoices[[#This Row],[Customer_ID]], tbl_Customers[Customer_ID], tbl_Customers[Region])</f>
        <v>East</v>
      </c>
      <c r="N1340" s="1" t="str" cm="1">
        <f t="array" ref="N1340">_xlfn.IFS(
   _xlfn.SINGLE(tbl_Invoices[Plan_ID])="P1","Basic",
   _xlfn.SINGLE(tbl_Invoices[Plan_ID])="P2","Standard",
   _xlfn.SINGLE(tbl_Invoices[Plan_ID])="P3","Premium"
)</f>
        <v>Premium</v>
      </c>
      <c r="O1340" s="2">
        <f>IF(tbl_Invoices[[#This Row],[Revenue_Type]]="Churned",0,1)</f>
        <v>0</v>
      </c>
    </row>
    <row r="1341" spans="1:15" x14ac:dyDescent="0.25">
      <c r="A1341" t="s">
        <v>9284</v>
      </c>
      <c r="B1341" t="s">
        <v>595</v>
      </c>
      <c r="C1341" t="s">
        <v>4273</v>
      </c>
      <c r="D1341" s="1">
        <v>44389</v>
      </c>
      <c r="E1341">
        <v>25</v>
      </c>
      <c r="F1341" t="b">
        <v>1</v>
      </c>
      <c r="G1341" t="s">
        <v>4545</v>
      </c>
      <c r="H1341" t="s">
        <v>2034</v>
      </c>
      <c r="I1341" s="1">
        <f>DATE(YEAR(tbl_Invoices[[#This Row],[Invoice_Date]]), MONTH(tbl_Invoices[[#This Row],[Invoice_Date]]), DAY(tbl_Invoices[[#This Row],[Invoice_Date]]))</f>
        <v>44389</v>
      </c>
      <c r="J1341">
        <f>YEAR(tbl_Invoices[[#This Row],[Invoice_Date]])</f>
        <v>2021</v>
      </c>
      <c r="K1341" s="1">
        <f>_xlfn.XLOOKUP(tbl_Invoices[[#This Row],[Customer_ID]], tbl_Customers[Customer_ID], tbl_Customers[Cohort_Month])</f>
        <v>44957</v>
      </c>
      <c r="L1341" s="1" t="str">
        <f ca="1">_xlfn.XLOOKUP(tbl_Invoices[[#This Row],[Customer_ID]], tbl_Customers[Customer_ID], tbl_Customers[Age_Group])</f>
        <v>25–34</v>
      </c>
      <c r="M1341" s="1" t="str">
        <f>_xlfn.XLOOKUP(tbl_Invoices[[#This Row],[Customer_ID]], tbl_Customers[Customer_ID], tbl_Customers[Region])</f>
        <v>Midwest</v>
      </c>
      <c r="N1341" s="1" t="str" cm="1">
        <f t="array" ref="N1341">_xlfn.IFS(
   _xlfn.SINGLE(tbl_Invoices[Plan_ID])="P1","Basic",
   _xlfn.SINGLE(tbl_Invoices[Plan_ID])="P2","Standard",
   _xlfn.SINGLE(tbl_Invoices[Plan_ID])="P3","Premium"
)</f>
        <v>Standard</v>
      </c>
      <c r="O1341" s="2">
        <f>IF(tbl_Invoices[[#This Row],[Revenue_Type]]="Churned",0,1)</f>
        <v>0</v>
      </c>
    </row>
    <row r="1342" spans="1:15" x14ac:dyDescent="0.25">
      <c r="A1342" t="s">
        <v>7341</v>
      </c>
      <c r="B1342" t="s">
        <v>623</v>
      </c>
      <c r="C1342" t="s">
        <v>2748</v>
      </c>
      <c r="D1342" s="1">
        <v>44389</v>
      </c>
      <c r="E1342">
        <v>55</v>
      </c>
      <c r="F1342" t="b">
        <v>1</v>
      </c>
      <c r="G1342" t="s">
        <v>4540</v>
      </c>
      <c r="H1342" t="s">
        <v>2031</v>
      </c>
      <c r="I1342" s="1">
        <f>DATE(YEAR(tbl_Invoices[[#This Row],[Invoice_Date]]), MONTH(tbl_Invoices[[#This Row],[Invoice_Date]]), DAY(tbl_Invoices[[#This Row],[Invoice_Date]]))</f>
        <v>44389</v>
      </c>
      <c r="J1342">
        <f>YEAR(tbl_Invoices[[#This Row],[Invoice_Date]])</f>
        <v>2021</v>
      </c>
      <c r="K1342" s="1">
        <f>_xlfn.XLOOKUP(tbl_Invoices[[#This Row],[Customer_ID]], tbl_Customers[Customer_ID], tbl_Customers[Cohort_Month])</f>
        <v>44561</v>
      </c>
      <c r="L1342" s="1" t="str">
        <f ca="1">_xlfn.XLOOKUP(tbl_Invoices[[#This Row],[Customer_ID]], tbl_Customers[Customer_ID], tbl_Customers[Age_Group])</f>
        <v>18–24</v>
      </c>
      <c r="M1342" s="1" t="str">
        <f>_xlfn.XLOOKUP(tbl_Invoices[[#This Row],[Customer_ID]], tbl_Customers[Customer_ID], tbl_Customers[Region])</f>
        <v>South</v>
      </c>
      <c r="N1342" s="1" t="str" cm="1">
        <f t="array" ref="N1342">_xlfn.IFS(
   _xlfn.SINGLE(tbl_Invoices[Plan_ID])="P1","Basic",
   _xlfn.SINGLE(tbl_Invoices[Plan_ID])="P2","Standard",
   _xlfn.SINGLE(tbl_Invoices[Plan_ID])="P3","Premium"
)</f>
        <v>Premium</v>
      </c>
      <c r="O1342" s="2">
        <f>IF(tbl_Invoices[[#This Row],[Revenue_Type]]="Churned",0,1)</f>
        <v>1</v>
      </c>
    </row>
    <row r="1343" spans="1:15" x14ac:dyDescent="0.25">
      <c r="A1343" t="s">
        <v>6562</v>
      </c>
      <c r="B1343" t="s">
        <v>802</v>
      </c>
      <c r="C1343" t="s">
        <v>3178</v>
      </c>
      <c r="D1343" s="1">
        <v>44389</v>
      </c>
      <c r="E1343">
        <v>25</v>
      </c>
      <c r="F1343" t="b">
        <v>1</v>
      </c>
      <c r="G1343" t="s">
        <v>4538</v>
      </c>
      <c r="H1343" t="s">
        <v>2034</v>
      </c>
      <c r="I1343" s="1">
        <f>DATE(YEAR(tbl_Invoices[[#This Row],[Invoice_Date]]), MONTH(tbl_Invoices[[#This Row],[Invoice_Date]]), DAY(tbl_Invoices[[#This Row],[Invoice_Date]]))</f>
        <v>44389</v>
      </c>
      <c r="J1343">
        <f>YEAR(tbl_Invoices[[#This Row],[Invoice_Date]])</f>
        <v>2021</v>
      </c>
      <c r="K1343" s="1">
        <f>_xlfn.XLOOKUP(tbl_Invoices[[#This Row],[Customer_ID]], tbl_Customers[Customer_ID], tbl_Customers[Cohort_Month])</f>
        <v>44651</v>
      </c>
      <c r="L1343" s="1" t="str">
        <f ca="1">_xlfn.XLOOKUP(tbl_Invoices[[#This Row],[Customer_ID]], tbl_Customers[Customer_ID], tbl_Customers[Age_Group])</f>
        <v>35–44</v>
      </c>
      <c r="M1343" s="1" t="str">
        <f>_xlfn.XLOOKUP(tbl_Invoices[[#This Row],[Customer_ID]], tbl_Customers[Customer_ID], tbl_Customers[Region])</f>
        <v>Midwest</v>
      </c>
      <c r="N1343" s="1" t="str" cm="1">
        <f t="array" ref="N1343">_xlfn.IFS(
   _xlfn.SINGLE(tbl_Invoices[Plan_ID])="P1","Basic",
   _xlfn.SINGLE(tbl_Invoices[Plan_ID])="P2","Standard",
   _xlfn.SINGLE(tbl_Invoices[Plan_ID])="P3","Premium"
)</f>
        <v>Standard</v>
      </c>
      <c r="O1343" s="2">
        <f>IF(tbl_Invoices[[#This Row],[Revenue_Type]]="Churned",0,1)</f>
        <v>1</v>
      </c>
    </row>
    <row r="1344" spans="1:15" x14ac:dyDescent="0.25">
      <c r="A1344" t="s">
        <v>6503</v>
      </c>
      <c r="B1344" t="s">
        <v>953</v>
      </c>
      <c r="C1344" t="s">
        <v>4527</v>
      </c>
      <c r="D1344" s="1">
        <v>44389</v>
      </c>
      <c r="E1344">
        <v>12</v>
      </c>
      <c r="F1344" t="b">
        <v>1</v>
      </c>
      <c r="G1344" t="s">
        <v>4540</v>
      </c>
      <c r="H1344" t="s">
        <v>2027</v>
      </c>
      <c r="I1344" s="1">
        <f>DATE(YEAR(tbl_Invoices[[#This Row],[Invoice_Date]]), MONTH(tbl_Invoices[[#This Row],[Invoice_Date]]), DAY(tbl_Invoices[[#This Row],[Invoice_Date]]))</f>
        <v>44389</v>
      </c>
      <c r="J1344">
        <f>YEAR(tbl_Invoices[[#This Row],[Invoice_Date]])</f>
        <v>2021</v>
      </c>
      <c r="K1344" s="1">
        <f>_xlfn.XLOOKUP(tbl_Invoices[[#This Row],[Customer_ID]], tbl_Customers[Customer_ID], tbl_Customers[Cohort_Month])</f>
        <v>44804</v>
      </c>
      <c r="L1344" s="1" t="str">
        <f ca="1">_xlfn.XLOOKUP(tbl_Invoices[[#This Row],[Customer_ID]], tbl_Customers[Customer_ID], tbl_Customers[Age_Group])</f>
        <v>25–34</v>
      </c>
      <c r="M1344" s="1" t="str">
        <f>_xlfn.XLOOKUP(tbl_Invoices[[#This Row],[Customer_ID]], tbl_Customers[Customer_ID], tbl_Customers[Region])</f>
        <v>West</v>
      </c>
      <c r="N1344" s="1" t="str" cm="1">
        <f t="array" ref="N1344">_xlfn.IFS(
   _xlfn.SINGLE(tbl_Invoices[Plan_ID])="P1","Basic",
   _xlfn.SINGLE(tbl_Invoices[Plan_ID])="P2","Standard",
   _xlfn.SINGLE(tbl_Invoices[Plan_ID])="P3","Premium"
)</f>
        <v>Basic</v>
      </c>
      <c r="O1344" s="2">
        <f>IF(tbl_Invoices[[#This Row],[Revenue_Type]]="Churned",0,1)</f>
        <v>1</v>
      </c>
    </row>
    <row r="1345" spans="1:15" x14ac:dyDescent="0.25">
      <c r="A1345" t="s">
        <v>9902</v>
      </c>
      <c r="B1345" t="s">
        <v>1155</v>
      </c>
      <c r="C1345" t="s">
        <v>2388</v>
      </c>
      <c r="D1345" s="1">
        <v>44389</v>
      </c>
      <c r="E1345">
        <v>25</v>
      </c>
      <c r="F1345" t="b">
        <v>1</v>
      </c>
      <c r="G1345" t="s">
        <v>4545</v>
      </c>
      <c r="H1345" t="s">
        <v>2034</v>
      </c>
      <c r="I1345" s="1">
        <f>DATE(YEAR(tbl_Invoices[[#This Row],[Invoice_Date]]), MONTH(tbl_Invoices[[#This Row],[Invoice_Date]]), DAY(tbl_Invoices[[#This Row],[Invoice_Date]]))</f>
        <v>44389</v>
      </c>
      <c r="J1345">
        <f>YEAR(tbl_Invoices[[#This Row],[Invoice_Date]])</f>
        <v>2021</v>
      </c>
      <c r="K1345" s="1">
        <f>_xlfn.XLOOKUP(tbl_Invoices[[#This Row],[Customer_ID]], tbl_Customers[Customer_ID], tbl_Customers[Cohort_Month])</f>
        <v>44985</v>
      </c>
      <c r="L1345" s="1" t="str">
        <f ca="1">_xlfn.XLOOKUP(tbl_Invoices[[#This Row],[Customer_ID]], tbl_Customers[Customer_ID], tbl_Customers[Age_Group])</f>
        <v>25–34</v>
      </c>
      <c r="M1345" s="1" t="str">
        <f>_xlfn.XLOOKUP(tbl_Invoices[[#This Row],[Customer_ID]], tbl_Customers[Customer_ID], tbl_Customers[Region])</f>
        <v>West</v>
      </c>
      <c r="N1345" s="1" t="str" cm="1">
        <f t="array" ref="N1345">_xlfn.IFS(
   _xlfn.SINGLE(tbl_Invoices[Plan_ID])="P1","Basic",
   _xlfn.SINGLE(tbl_Invoices[Plan_ID])="P2","Standard",
   _xlfn.SINGLE(tbl_Invoices[Plan_ID])="P3","Premium"
)</f>
        <v>Standard</v>
      </c>
      <c r="O1345" s="2">
        <f>IF(tbl_Invoices[[#This Row],[Revenue_Type]]="Churned",0,1)</f>
        <v>0</v>
      </c>
    </row>
    <row r="1346" spans="1:15" x14ac:dyDescent="0.25">
      <c r="A1346" t="s">
        <v>7808</v>
      </c>
      <c r="B1346" t="s">
        <v>1251</v>
      </c>
      <c r="C1346" t="s">
        <v>2747</v>
      </c>
      <c r="D1346" s="1">
        <v>44389</v>
      </c>
      <c r="E1346">
        <v>55</v>
      </c>
      <c r="F1346" t="b">
        <v>1</v>
      </c>
      <c r="G1346" t="s">
        <v>4547</v>
      </c>
      <c r="H1346" t="s">
        <v>2031</v>
      </c>
      <c r="I1346" s="1">
        <f>DATE(YEAR(tbl_Invoices[[#This Row],[Invoice_Date]]), MONTH(tbl_Invoices[[#This Row],[Invoice_Date]]), DAY(tbl_Invoices[[#This Row],[Invoice_Date]]))</f>
        <v>44389</v>
      </c>
      <c r="J1346">
        <f>YEAR(tbl_Invoices[[#This Row],[Invoice_Date]])</f>
        <v>2021</v>
      </c>
      <c r="K1346" s="1">
        <f>_xlfn.XLOOKUP(tbl_Invoices[[#This Row],[Customer_ID]], tbl_Customers[Customer_ID], tbl_Customers[Cohort_Month])</f>
        <v>44408</v>
      </c>
      <c r="L1346" s="1" t="str">
        <f ca="1">_xlfn.XLOOKUP(tbl_Invoices[[#This Row],[Customer_ID]], tbl_Customers[Customer_ID], tbl_Customers[Age_Group])</f>
        <v>25–34</v>
      </c>
      <c r="M1346" s="1" t="str">
        <f>_xlfn.XLOOKUP(tbl_Invoices[[#This Row],[Customer_ID]], tbl_Customers[Customer_ID], tbl_Customers[Region])</f>
        <v>East</v>
      </c>
      <c r="N1346" s="1" t="str" cm="1">
        <f t="array" ref="N1346">_xlfn.IFS(
   _xlfn.SINGLE(tbl_Invoices[Plan_ID])="P1","Basic",
   _xlfn.SINGLE(tbl_Invoices[Plan_ID])="P2","Standard",
   _xlfn.SINGLE(tbl_Invoices[Plan_ID])="P3","Premium"
)</f>
        <v>Premium</v>
      </c>
      <c r="O1346" s="2">
        <f>IF(tbl_Invoices[[#This Row],[Revenue_Type]]="Churned",0,1)</f>
        <v>1</v>
      </c>
    </row>
    <row r="1347" spans="1:15" x14ac:dyDescent="0.25">
      <c r="A1347" t="s">
        <v>5041</v>
      </c>
      <c r="B1347" t="s">
        <v>1372</v>
      </c>
      <c r="C1347" t="s">
        <v>3401</v>
      </c>
      <c r="D1347" s="1">
        <v>44389</v>
      </c>
      <c r="E1347">
        <v>25</v>
      </c>
      <c r="F1347" t="b">
        <v>1</v>
      </c>
      <c r="G1347" t="s">
        <v>4547</v>
      </c>
      <c r="H1347" t="s">
        <v>2034</v>
      </c>
      <c r="I1347" s="1">
        <f>DATE(YEAR(tbl_Invoices[[#This Row],[Invoice_Date]]), MONTH(tbl_Invoices[[#This Row],[Invoice_Date]]), DAY(tbl_Invoices[[#This Row],[Invoice_Date]]))</f>
        <v>44389</v>
      </c>
      <c r="J1347">
        <f>YEAR(tbl_Invoices[[#This Row],[Invoice_Date]])</f>
        <v>2021</v>
      </c>
      <c r="K1347" s="1">
        <f>_xlfn.XLOOKUP(tbl_Invoices[[#This Row],[Customer_ID]], tbl_Customers[Customer_ID], tbl_Customers[Cohort_Month])</f>
        <v>44347</v>
      </c>
      <c r="L1347" s="1" t="str">
        <f ca="1">_xlfn.XLOOKUP(tbl_Invoices[[#This Row],[Customer_ID]], tbl_Customers[Customer_ID], tbl_Customers[Age_Group])</f>
        <v>45–54</v>
      </c>
      <c r="M1347" s="1" t="str">
        <f>_xlfn.XLOOKUP(tbl_Invoices[[#This Row],[Customer_ID]], tbl_Customers[Customer_ID], tbl_Customers[Region])</f>
        <v>South</v>
      </c>
      <c r="N1347" s="1" t="str" cm="1">
        <f t="array" ref="N1347">_xlfn.IFS(
   _xlfn.SINGLE(tbl_Invoices[Plan_ID])="P1","Basic",
   _xlfn.SINGLE(tbl_Invoices[Plan_ID])="P2","Standard",
   _xlfn.SINGLE(tbl_Invoices[Plan_ID])="P3","Premium"
)</f>
        <v>Standard</v>
      </c>
      <c r="O1347" s="2">
        <f>IF(tbl_Invoices[[#This Row],[Revenue_Type]]="Churned",0,1)</f>
        <v>1</v>
      </c>
    </row>
    <row r="1348" spans="1:15" x14ac:dyDescent="0.25">
      <c r="A1348" t="s">
        <v>7469</v>
      </c>
      <c r="B1348" t="s">
        <v>1525</v>
      </c>
      <c r="C1348" t="s">
        <v>3829</v>
      </c>
      <c r="D1348" s="1">
        <v>44389</v>
      </c>
      <c r="E1348">
        <v>55</v>
      </c>
      <c r="F1348" t="b">
        <v>1</v>
      </c>
      <c r="G1348" t="s">
        <v>4545</v>
      </c>
      <c r="H1348" t="s">
        <v>2031</v>
      </c>
      <c r="I1348" s="1">
        <f>DATE(YEAR(tbl_Invoices[[#This Row],[Invoice_Date]]), MONTH(tbl_Invoices[[#This Row],[Invoice_Date]]), DAY(tbl_Invoices[[#This Row],[Invoice_Date]]))</f>
        <v>44389</v>
      </c>
      <c r="J1348">
        <f>YEAR(tbl_Invoices[[#This Row],[Invoice_Date]])</f>
        <v>2021</v>
      </c>
      <c r="K1348" s="1">
        <f>_xlfn.XLOOKUP(tbl_Invoices[[#This Row],[Customer_ID]], tbl_Customers[Customer_ID], tbl_Customers[Cohort_Month])</f>
        <v>44439</v>
      </c>
      <c r="L1348" s="1" t="str">
        <f ca="1">_xlfn.XLOOKUP(tbl_Invoices[[#This Row],[Customer_ID]], tbl_Customers[Customer_ID], tbl_Customers[Age_Group])</f>
        <v>35–44</v>
      </c>
      <c r="M1348" s="1" t="str">
        <f>_xlfn.XLOOKUP(tbl_Invoices[[#This Row],[Customer_ID]], tbl_Customers[Customer_ID], tbl_Customers[Region])</f>
        <v>Midwest</v>
      </c>
      <c r="N1348" s="1" t="str" cm="1">
        <f t="array" ref="N1348">_xlfn.IFS(
   _xlfn.SINGLE(tbl_Invoices[Plan_ID])="P1","Basic",
   _xlfn.SINGLE(tbl_Invoices[Plan_ID])="P2","Standard",
   _xlfn.SINGLE(tbl_Invoices[Plan_ID])="P3","Premium"
)</f>
        <v>Premium</v>
      </c>
      <c r="O1348" s="2">
        <f>IF(tbl_Invoices[[#This Row],[Revenue_Type]]="Churned",0,1)</f>
        <v>0</v>
      </c>
    </row>
    <row r="1349" spans="1:15" x14ac:dyDescent="0.25">
      <c r="A1349" t="s">
        <v>8238</v>
      </c>
      <c r="B1349" t="s">
        <v>243</v>
      </c>
      <c r="C1349" t="s">
        <v>2751</v>
      </c>
      <c r="D1349" s="1">
        <v>44390</v>
      </c>
      <c r="E1349">
        <v>55</v>
      </c>
      <c r="F1349" t="b">
        <v>1</v>
      </c>
      <c r="G1349" t="s">
        <v>4547</v>
      </c>
      <c r="H1349" t="s">
        <v>2031</v>
      </c>
      <c r="I1349" s="1">
        <f>DATE(YEAR(tbl_Invoices[[#This Row],[Invoice_Date]]), MONTH(tbl_Invoices[[#This Row],[Invoice_Date]]), DAY(tbl_Invoices[[#This Row],[Invoice_Date]]))</f>
        <v>44390</v>
      </c>
      <c r="J1349">
        <f>YEAR(tbl_Invoices[[#This Row],[Invoice_Date]])</f>
        <v>2021</v>
      </c>
      <c r="K1349" s="1">
        <f>_xlfn.XLOOKUP(tbl_Invoices[[#This Row],[Customer_ID]], tbl_Customers[Customer_ID], tbl_Customers[Cohort_Month])</f>
        <v>44530</v>
      </c>
      <c r="L1349" s="1" t="str">
        <f ca="1">_xlfn.XLOOKUP(tbl_Invoices[[#This Row],[Customer_ID]], tbl_Customers[Customer_ID], tbl_Customers[Age_Group])</f>
        <v>25–34</v>
      </c>
      <c r="M1349" s="1" t="str">
        <f>_xlfn.XLOOKUP(tbl_Invoices[[#This Row],[Customer_ID]], tbl_Customers[Customer_ID], tbl_Customers[Region])</f>
        <v>East</v>
      </c>
      <c r="N1349" s="1" t="str" cm="1">
        <f t="array" ref="N1349">_xlfn.IFS(
   _xlfn.SINGLE(tbl_Invoices[Plan_ID])="P1","Basic",
   _xlfn.SINGLE(tbl_Invoices[Plan_ID])="P2","Standard",
   _xlfn.SINGLE(tbl_Invoices[Plan_ID])="P3","Premium"
)</f>
        <v>Premium</v>
      </c>
      <c r="O1349" s="2">
        <f>IF(tbl_Invoices[[#This Row],[Revenue_Type]]="Churned",0,1)</f>
        <v>1</v>
      </c>
    </row>
    <row r="1350" spans="1:15" x14ac:dyDescent="0.25">
      <c r="A1350" t="s">
        <v>5652</v>
      </c>
      <c r="B1350" t="s">
        <v>362</v>
      </c>
      <c r="C1350" t="s">
        <v>2769</v>
      </c>
      <c r="D1350" s="1">
        <v>44390</v>
      </c>
      <c r="E1350">
        <v>25</v>
      </c>
      <c r="F1350" t="b">
        <v>1</v>
      </c>
      <c r="G1350" t="s">
        <v>4549</v>
      </c>
      <c r="H1350" t="s">
        <v>2034</v>
      </c>
      <c r="I1350" s="1">
        <f>DATE(YEAR(tbl_Invoices[[#This Row],[Invoice_Date]]), MONTH(tbl_Invoices[[#This Row],[Invoice_Date]]), DAY(tbl_Invoices[[#This Row],[Invoice_Date]]))</f>
        <v>44390</v>
      </c>
      <c r="J1350">
        <f>YEAR(tbl_Invoices[[#This Row],[Invoice_Date]])</f>
        <v>2021</v>
      </c>
      <c r="K1350" s="1">
        <f>_xlfn.XLOOKUP(tbl_Invoices[[#This Row],[Customer_ID]], tbl_Customers[Customer_ID], tbl_Customers[Cohort_Month])</f>
        <v>44500</v>
      </c>
      <c r="L1350" s="1" t="str">
        <f ca="1">_xlfn.XLOOKUP(tbl_Invoices[[#This Row],[Customer_ID]], tbl_Customers[Customer_ID], tbl_Customers[Age_Group])</f>
        <v>25–34</v>
      </c>
      <c r="M1350" s="1" t="str">
        <f>_xlfn.XLOOKUP(tbl_Invoices[[#This Row],[Customer_ID]], tbl_Customers[Customer_ID], tbl_Customers[Region])</f>
        <v>East</v>
      </c>
      <c r="N1350" s="1" t="str" cm="1">
        <f t="array" ref="N1350">_xlfn.IFS(
   _xlfn.SINGLE(tbl_Invoices[Plan_ID])="P1","Basic",
   _xlfn.SINGLE(tbl_Invoices[Plan_ID])="P2","Standard",
   _xlfn.SINGLE(tbl_Invoices[Plan_ID])="P3","Premium"
)</f>
        <v>Standard</v>
      </c>
      <c r="O1350" s="2">
        <f>IF(tbl_Invoices[[#This Row],[Revenue_Type]]="Churned",0,1)</f>
        <v>1</v>
      </c>
    </row>
    <row r="1351" spans="1:15" x14ac:dyDescent="0.25">
      <c r="A1351" t="s">
        <v>4741</v>
      </c>
      <c r="B1351" t="s">
        <v>380</v>
      </c>
      <c r="C1351" t="s">
        <v>3872</v>
      </c>
      <c r="D1351" s="1">
        <v>44390</v>
      </c>
      <c r="E1351">
        <v>12</v>
      </c>
      <c r="F1351" t="b">
        <v>1</v>
      </c>
      <c r="G1351" t="s">
        <v>4545</v>
      </c>
      <c r="H1351" t="s">
        <v>2027</v>
      </c>
      <c r="I1351" s="1">
        <f>DATE(YEAR(tbl_Invoices[[#This Row],[Invoice_Date]]), MONTH(tbl_Invoices[[#This Row],[Invoice_Date]]), DAY(tbl_Invoices[[#This Row],[Invoice_Date]]))</f>
        <v>44390</v>
      </c>
      <c r="J1351">
        <f>YEAR(tbl_Invoices[[#This Row],[Invoice_Date]])</f>
        <v>2021</v>
      </c>
      <c r="K1351" s="1">
        <f>_xlfn.XLOOKUP(tbl_Invoices[[#This Row],[Customer_ID]], tbl_Customers[Customer_ID], tbl_Customers[Cohort_Month])</f>
        <v>45077</v>
      </c>
      <c r="L1351" s="1" t="str">
        <f ca="1">_xlfn.XLOOKUP(tbl_Invoices[[#This Row],[Customer_ID]], tbl_Customers[Customer_ID], tbl_Customers[Age_Group])</f>
        <v>25–34</v>
      </c>
      <c r="M1351" s="1" t="str">
        <f>_xlfn.XLOOKUP(tbl_Invoices[[#This Row],[Customer_ID]], tbl_Customers[Customer_ID], tbl_Customers[Region])</f>
        <v>Midwest</v>
      </c>
      <c r="N1351" s="1" t="str" cm="1">
        <f t="array" ref="N1351">_xlfn.IFS(
   _xlfn.SINGLE(tbl_Invoices[Plan_ID])="P1","Basic",
   _xlfn.SINGLE(tbl_Invoices[Plan_ID])="P2","Standard",
   _xlfn.SINGLE(tbl_Invoices[Plan_ID])="P3","Premium"
)</f>
        <v>Basic</v>
      </c>
      <c r="O1351" s="2">
        <f>IF(tbl_Invoices[[#This Row],[Revenue_Type]]="Churned",0,1)</f>
        <v>0</v>
      </c>
    </row>
    <row r="1352" spans="1:15" x14ac:dyDescent="0.25">
      <c r="A1352" t="s">
        <v>6187</v>
      </c>
      <c r="B1352" t="s">
        <v>460</v>
      </c>
      <c r="C1352" t="s">
        <v>4257</v>
      </c>
      <c r="D1352" s="1">
        <v>44390</v>
      </c>
      <c r="E1352">
        <v>25</v>
      </c>
      <c r="F1352" t="b">
        <v>1</v>
      </c>
      <c r="G1352" t="s">
        <v>4549</v>
      </c>
      <c r="H1352" t="s">
        <v>2034</v>
      </c>
      <c r="I1352" s="1">
        <f>DATE(YEAR(tbl_Invoices[[#This Row],[Invoice_Date]]), MONTH(tbl_Invoices[[#This Row],[Invoice_Date]]), DAY(tbl_Invoices[[#This Row],[Invoice_Date]]))</f>
        <v>44390</v>
      </c>
      <c r="J1352">
        <f>YEAR(tbl_Invoices[[#This Row],[Invoice_Date]])</f>
        <v>2021</v>
      </c>
      <c r="K1352" s="1">
        <f>_xlfn.XLOOKUP(tbl_Invoices[[#This Row],[Customer_ID]], tbl_Customers[Customer_ID], tbl_Customers[Cohort_Month])</f>
        <v>44347</v>
      </c>
      <c r="L1352" s="1" t="str">
        <f ca="1">_xlfn.XLOOKUP(tbl_Invoices[[#This Row],[Customer_ID]], tbl_Customers[Customer_ID], tbl_Customers[Age_Group])</f>
        <v>18–24</v>
      </c>
      <c r="M1352" s="1" t="str">
        <f>_xlfn.XLOOKUP(tbl_Invoices[[#This Row],[Customer_ID]], tbl_Customers[Customer_ID], tbl_Customers[Region])</f>
        <v>East</v>
      </c>
      <c r="N1352" s="1" t="str" cm="1">
        <f t="array" ref="N1352">_xlfn.IFS(
   _xlfn.SINGLE(tbl_Invoices[Plan_ID])="P1","Basic",
   _xlfn.SINGLE(tbl_Invoices[Plan_ID])="P2","Standard",
   _xlfn.SINGLE(tbl_Invoices[Plan_ID])="P3","Premium"
)</f>
        <v>Standard</v>
      </c>
      <c r="O1352" s="2">
        <f>IF(tbl_Invoices[[#This Row],[Revenue_Type]]="Churned",0,1)</f>
        <v>1</v>
      </c>
    </row>
    <row r="1353" spans="1:15" x14ac:dyDescent="0.25">
      <c r="A1353" t="s">
        <v>6314</v>
      </c>
      <c r="B1353" t="s">
        <v>675</v>
      </c>
      <c r="C1353" t="s">
        <v>4526</v>
      </c>
      <c r="D1353" s="1">
        <v>44390</v>
      </c>
      <c r="E1353">
        <v>55</v>
      </c>
      <c r="F1353" t="b">
        <v>1</v>
      </c>
      <c r="G1353" t="s">
        <v>4538</v>
      </c>
      <c r="H1353" t="s">
        <v>2031</v>
      </c>
      <c r="I1353" s="1">
        <f>DATE(YEAR(tbl_Invoices[[#This Row],[Invoice_Date]]), MONTH(tbl_Invoices[[#This Row],[Invoice_Date]]), DAY(tbl_Invoices[[#This Row],[Invoice_Date]]))</f>
        <v>44390</v>
      </c>
      <c r="J1353">
        <f>YEAR(tbl_Invoices[[#This Row],[Invoice_Date]])</f>
        <v>2021</v>
      </c>
      <c r="K1353" s="1">
        <f>_xlfn.XLOOKUP(tbl_Invoices[[#This Row],[Customer_ID]], tbl_Customers[Customer_ID], tbl_Customers[Cohort_Month])</f>
        <v>44286</v>
      </c>
      <c r="L1353" s="1" t="str">
        <f ca="1">_xlfn.XLOOKUP(tbl_Invoices[[#This Row],[Customer_ID]], tbl_Customers[Customer_ID], tbl_Customers[Age_Group])</f>
        <v>45–54</v>
      </c>
      <c r="M1353" s="1" t="str">
        <f>_xlfn.XLOOKUP(tbl_Invoices[[#This Row],[Customer_ID]], tbl_Customers[Customer_ID], tbl_Customers[Region])</f>
        <v>Midwest</v>
      </c>
      <c r="N1353" s="1" t="str" cm="1">
        <f t="array" ref="N1353">_xlfn.IFS(
   _xlfn.SINGLE(tbl_Invoices[Plan_ID])="P1","Basic",
   _xlfn.SINGLE(tbl_Invoices[Plan_ID])="P2","Standard",
   _xlfn.SINGLE(tbl_Invoices[Plan_ID])="P3","Premium"
)</f>
        <v>Premium</v>
      </c>
      <c r="O1353" s="2">
        <f>IF(tbl_Invoices[[#This Row],[Revenue_Type]]="Churned",0,1)</f>
        <v>1</v>
      </c>
    </row>
    <row r="1354" spans="1:15" x14ac:dyDescent="0.25">
      <c r="A1354" t="s">
        <v>4626</v>
      </c>
      <c r="B1354" t="s">
        <v>1096</v>
      </c>
      <c r="C1354" t="s">
        <v>3368</v>
      </c>
      <c r="D1354" s="1">
        <v>44390</v>
      </c>
      <c r="E1354">
        <v>12</v>
      </c>
      <c r="F1354" t="b">
        <v>1</v>
      </c>
      <c r="G1354" t="s">
        <v>4538</v>
      </c>
      <c r="H1354" t="s">
        <v>2027</v>
      </c>
      <c r="I1354" s="1">
        <f>DATE(YEAR(tbl_Invoices[[#This Row],[Invoice_Date]]), MONTH(tbl_Invoices[[#This Row],[Invoice_Date]]), DAY(tbl_Invoices[[#This Row],[Invoice_Date]]))</f>
        <v>44390</v>
      </c>
      <c r="J1354">
        <f>YEAR(tbl_Invoices[[#This Row],[Invoice_Date]])</f>
        <v>2021</v>
      </c>
      <c r="K1354" s="1">
        <f>_xlfn.XLOOKUP(tbl_Invoices[[#This Row],[Customer_ID]], tbl_Customers[Customer_ID], tbl_Customers[Cohort_Month])</f>
        <v>44804</v>
      </c>
      <c r="L1354" s="1" t="str">
        <f ca="1">_xlfn.XLOOKUP(tbl_Invoices[[#This Row],[Customer_ID]], tbl_Customers[Customer_ID], tbl_Customers[Age_Group])</f>
        <v>25–34</v>
      </c>
      <c r="M1354" s="1" t="str">
        <f>_xlfn.XLOOKUP(tbl_Invoices[[#This Row],[Customer_ID]], tbl_Customers[Customer_ID], tbl_Customers[Region])</f>
        <v>South</v>
      </c>
      <c r="N1354" s="1" t="str" cm="1">
        <f t="array" ref="N1354">_xlfn.IFS(
   _xlfn.SINGLE(tbl_Invoices[Plan_ID])="P1","Basic",
   _xlfn.SINGLE(tbl_Invoices[Plan_ID])="P2","Standard",
   _xlfn.SINGLE(tbl_Invoices[Plan_ID])="P3","Premium"
)</f>
        <v>Basic</v>
      </c>
      <c r="O1354" s="2">
        <f>IF(tbl_Invoices[[#This Row],[Revenue_Type]]="Churned",0,1)</f>
        <v>1</v>
      </c>
    </row>
    <row r="1355" spans="1:15" x14ac:dyDescent="0.25">
      <c r="A1355" t="s">
        <v>8542</v>
      </c>
      <c r="B1355" t="s">
        <v>1394</v>
      </c>
      <c r="C1355" t="s">
        <v>3818</v>
      </c>
      <c r="D1355" s="1">
        <v>44390</v>
      </c>
      <c r="E1355">
        <v>55</v>
      </c>
      <c r="F1355" t="b">
        <v>1</v>
      </c>
      <c r="G1355" t="s">
        <v>4540</v>
      </c>
      <c r="H1355" t="s">
        <v>2031</v>
      </c>
      <c r="I1355" s="1">
        <f>DATE(YEAR(tbl_Invoices[[#This Row],[Invoice_Date]]), MONTH(tbl_Invoices[[#This Row],[Invoice_Date]]), DAY(tbl_Invoices[[#This Row],[Invoice_Date]]))</f>
        <v>44390</v>
      </c>
      <c r="J1355">
        <f>YEAR(tbl_Invoices[[#This Row],[Invoice_Date]])</f>
        <v>2021</v>
      </c>
      <c r="K1355" s="1">
        <f>_xlfn.XLOOKUP(tbl_Invoices[[#This Row],[Customer_ID]], tbl_Customers[Customer_ID], tbl_Customers[Cohort_Month])</f>
        <v>44681</v>
      </c>
      <c r="L1355" s="1" t="str">
        <f ca="1">_xlfn.XLOOKUP(tbl_Invoices[[#This Row],[Customer_ID]], tbl_Customers[Customer_ID], tbl_Customers[Age_Group])</f>
        <v>55+</v>
      </c>
      <c r="M1355" s="1" t="str">
        <f>_xlfn.XLOOKUP(tbl_Invoices[[#This Row],[Customer_ID]], tbl_Customers[Customer_ID], tbl_Customers[Region])</f>
        <v>East</v>
      </c>
      <c r="N1355" s="1" t="str" cm="1">
        <f t="array" ref="N1355">_xlfn.IFS(
   _xlfn.SINGLE(tbl_Invoices[Plan_ID])="P1","Basic",
   _xlfn.SINGLE(tbl_Invoices[Plan_ID])="P2","Standard",
   _xlfn.SINGLE(tbl_Invoices[Plan_ID])="P3","Premium"
)</f>
        <v>Premium</v>
      </c>
      <c r="O1355" s="2">
        <f>IF(tbl_Invoices[[#This Row],[Revenue_Type]]="Churned",0,1)</f>
        <v>1</v>
      </c>
    </row>
    <row r="1356" spans="1:15" x14ac:dyDescent="0.25">
      <c r="A1356" t="s">
        <v>7168</v>
      </c>
      <c r="B1356" t="s">
        <v>1876</v>
      </c>
      <c r="C1356" t="s">
        <v>2119</v>
      </c>
      <c r="D1356" s="1">
        <v>44390</v>
      </c>
      <c r="E1356">
        <v>25</v>
      </c>
      <c r="F1356" t="b">
        <v>1</v>
      </c>
      <c r="G1356" t="s">
        <v>4538</v>
      </c>
      <c r="H1356" t="s">
        <v>2034</v>
      </c>
      <c r="I1356" s="1">
        <f>DATE(YEAR(tbl_Invoices[[#This Row],[Invoice_Date]]), MONTH(tbl_Invoices[[#This Row],[Invoice_Date]]), DAY(tbl_Invoices[[#This Row],[Invoice_Date]]))</f>
        <v>44390</v>
      </c>
      <c r="J1356">
        <f>YEAR(tbl_Invoices[[#This Row],[Invoice_Date]])</f>
        <v>2021</v>
      </c>
      <c r="K1356" s="1">
        <f>_xlfn.XLOOKUP(tbl_Invoices[[#This Row],[Customer_ID]], tbl_Customers[Customer_ID], tbl_Customers[Cohort_Month])</f>
        <v>44712</v>
      </c>
      <c r="L1356" s="1" t="str">
        <f ca="1">_xlfn.XLOOKUP(tbl_Invoices[[#This Row],[Customer_ID]], tbl_Customers[Customer_ID], tbl_Customers[Age_Group])</f>
        <v>25–34</v>
      </c>
      <c r="M1356" s="1" t="str">
        <f>_xlfn.XLOOKUP(tbl_Invoices[[#This Row],[Customer_ID]], tbl_Customers[Customer_ID], tbl_Customers[Region])</f>
        <v>South</v>
      </c>
      <c r="N1356" s="1" t="str" cm="1">
        <f t="array" ref="N1356">_xlfn.IFS(
   _xlfn.SINGLE(tbl_Invoices[Plan_ID])="P1","Basic",
   _xlfn.SINGLE(tbl_Invoices[Plan_ID])="P2","Standard",
   _xlfn.SINGLE(tbl_Invoices[Plan_ID])="P3","Premium"
)</f>
        <v>Standard</v>
      </c>
      <c r="O1356" s="2">
        <f>IF(tbl_Invoices[[#This Row],[Revenue_Type]]="Churned",0,1)</f>
        <v>1</v>
      </c>
    </row>
    <row r="1357" spans="1:15" x14ac:dyDescent="0.25">
      <c r="A1357" t="s">
        <v>9987</v>
      </c>
      <c r="B1357" t="s">
        <v>1930</v>
      </c>
      <c r="C1357" t="s">
        <v>2143</v>
      </c>
      <c r="D1357" s="1">
        <v>44390</v>
      </c>
      <c r="E1357">
        <v>55</v>
      </c>
      <c r="F1357" t="b">
        <v>1</v>
      </c>
      <c r="G1357" t="s">
        <v>4547</v>
      </c>
      <c r="H1357" t="s">
        <v>2031</v>
      </c>
      <c r="I1357" s="1">
        <f>DATE(YEAR(tbl_Invoices[[#This Row],[Invoice_Date]]), MONTH(tbl_Invoices[[#This Row],[Invoice_Date]]), DAY(tbl_Invoices[[#This Row],[Invoice_Date]]))</f>
        <v>44390</v>
      </c>
      <c r="J1357">
        <f>YEAR(tbl_Invoices[[#This Row],[Invoice_Date]])</f>
        <v>2021</v>
      </c>
      <c r="K1357" s="1">
        <f>_xlfn.XLOOKUP(tbl_Invoices[[#This Row],[Customer_ID]], tbl_Customers[Customer_ID], tbl_Customers[Cohort_Month])</f>
        <v>44316</v>
      </c>
      <c r="L1357" s="1" t="str">
        <f ca="1">_xlfn.XLOOKUP(tbl_Invoices[[#This Row],[Customer_ID]], tbl_Customers[Customer_ID], tbl_Customers[Age_Group])</f>
        <v>55+</v>
      </c>
      <c r="M1357" s="1" t="str">
        <f>_xlfn.XLOOKUP(tbl_Invoices[[#This Row],[Customer_ID]], tbl_Customers[Customer_ID], tbl_Customers[Region])</f>
        <v>Midwest</v>
      </c>
      <c r="N1357" s="1" t="str" cm="1">
        <f t="array" ref="N1357">_xlfn.IFS(
   _xlfn.SINGLE(tbl_Invoices[Plan_ID])="P1","Basic",
   _xlfn.SINGLE(tbl_Invoices[Plan_ID])="P2","Standard",
   _xlfn.SINGLE(tbl_Invoices[Plan_ID])="P3","Premium"
)</f>
        <v>Premium</v>
      </c>
      <c r="O1357" s="2">
        <f>IF(tbl_Invoices[[#This Row],[Revenue_Type]]="Churned",0,1)</f>
        <v>1</v>
      </c>
    </row>
    <row r="1358" spans="1:15" x14ac:dyDescent="0.25">
      <c r="A1358" t="s">
        <v>6299</v>
      </c>
      <c r="B1358" t="s">
        <v>137</v>
      </c>
      <c r="C1358" t="s">
        <v>2262</v>
      </c>
      <c r="D1358" s="1">
        <v>44391</v>
      </c>
      <c r="E1358">
        <v>12</v>
      </c>
      <c r="F1358" t="b">
        <v>1</v>
      </c>
      <c r="G1358" t="s">
        <v>4545</v>
      </c>
      <c r="H1358" t="s">
        <v>2027</v>
      </c>
      <c r="I1358" s="1">
        <f>DATE(YEAR(tbl_Invoices[[#This Row],[Invoice_Date]]), MONTH(tbl_Invoices[[#This Row],[Invoice_Date]]), DAY(tbl_Invoices[[#This Row],[Invoice_Date]]))</f>
        <v>44391</v>
      </c>
      <c r="J1358">
        <f>YEAR(tbl_Invoices[[#This Row],[Invoice_Date]])</f>
        <v>2021</v>
      </c>
      <c r="K1358" s="1">
        <f>_xlfn.XLOOKUP(tbl_Invoices[[#This Row],[Customer_ID]], tbl_Customers[Customer_ID], tbl_Customers[Cohort_Month])</f>
        <v>44530</v>
      </c>
      <c r="L1358" s="1" t="str">
        <f ca="1">_xlfn.XLOOKUP(tbl_Invoices[[#This Row],[Customer_ID]], tbl_Customers[Customer_ID], tbl_Customers[Age_Group])</f>
        <v>25–34</v>
      </c>
      <c r="M1358" s="1" t="str">
        <f>_xlfn.XLOOKUP(tbl_Invoices[[#This Row],[Customer_ID]], tbl_Customers[Customer_ID], tbl_Customers[Region])</f>
        <v>International</v>
      </c>
      <c r="N1358" s="1" t="str" cm="1">
        <f t="array" ref="N1358">_xlfn.IFS(
   _xlfn.SINGLE(tbl_Invoices[Plan_ID])="P1","Basic",
   _xlfn.SINGLE(tbl_Invoices[Plan_ID])="P2","Standard",
   _xlfn.SINGLE(tbl_Invoices[Plan_ID])="P3","Premium"
)</f>
        <v>Basic</v>
      </c>
      <c r="O1358" s="2">
        <f>IF(tbl_Invoices[[#This Row],[Revenue_Type]]="Churned",0,1)</f>
        <v>0</v>
      </c>
    </row>
    <row r="1359" spans="1:15" x14ac:dyDescent="0.25">
      <c r="A1359" t="s">
        <v>8146</v>
      </c>
      <c r="B1359" t="s">
        <v>275</v>
      </c>
      <c r="C1359" t="s">
        <v>3840</v>
      </c>
      <c r="D1359" s="1">
        <v>44391</v>
      </c>
      <c r="E1359">
        <v>25</v>
      </c>
      <c r="F1359" t="b">
        <v>1</v>
      </c>
      <c r="G1359" t="s">
        <v>4545</v>
      </c>
      <c r="H1359" t="s">
        <v>2034</v>
      </c>
      <c r="I1359" s="1">
        <f>DATE(YEAR(tbl_Invoices[[#This Row],[Invoice_Date]]), MONTH(tbl_Invoices[[#This Row],[Invoice_Date]]), DAY(tbl_Invoices[[#This Row],[Invoice_Date]]))</f>
        <v>44391</v>
      </c>
      <c r="J1359">
        <f>YEAR(tbl_Invoices[[#This Row],[Invoice_Date]])</f>
        <v>2021</v>
      </c>
      <c r="K1359" s="1">
        <f>_xlfn.XLOOKUP(tbl_Invoices[[#This Row],[Customer_ID]], tbl_Customers[Customer_ID], tbl_Customers[Cohort_Month])</f>
        <v>44834</v>
      </c>
      <c r="L1359" s="1" t="str">
        <f ca="1">_xlfn.XLOOKUP(tbl_Invoices[[#This Row],[Customer_ID]], tbl_Customers[Customer_ID], tbl_Customers[Age_Group])</f>
        <v>35–44</v>
      </c>
      <c r="M1359" s="1" t="str">
        <f>_xlfn.XLOOKUP(tbl_Invoices[[#This Row],[Customer_ID]], tbl_Customers[Customer_ID], tbl_Customers[Region])</f>
        <v>South</v>
      </c>
      <c r="N1359" s="1" t="str" cm="1">
        <f t="array" ref="N1359">_xlfn.IFS(
   _xlfn.SINGLE(tbl_Invoices[Plan_ID])="P1","Basic",
   _xlfn.SINGLE(tbl_Invoices[Plan_ID])="P2","Standard",
   _xlfn.SINGLE(tbl_Invoices[Plan_ID])="P3","Premium"
)</f>
        <v>Standard</v>
      </c>
      <c r="O1359" s="2">
        <f>IF(tbl_Invoices[[#This Row],[Revenue_Type]]="Churned",0,1)</f>
        <v>0</v>
      </c>
    </row>
    <row r="1360" spans="1:15" x14ac:dyDescent="0.25">
      <c r="A1360" t="s">
        <v>7084</v>
      </c>
      <c r="B1360" t="s">
        <v>454</v>
      </c>
      <c r="C1360" t="s">
        <v>3574</v>
      </c>
      <c r="D1360" s="1">
        <v>44391</v>
      </c>
      <c r="E1360">
        <v>55</v>
      </c>
      <c r="F1360" t="b">
        <v>1</v>
      </c>
      <c r="G1360" t="s">
        <v>4538</v>
      </c>
      <c r="H1360" t="s">
        <v>2031</v>
      </c>
      <c r="I1360" s="1">
        <f>DATE(YEAR(tbl_Invoices[[#This Row],[Invoice_Date]]), MONTH(tbl_Invoices[[#This Row],[Invoice_Date]]), DAY(tbl_Invoices[[#This Row],[Invoice_Date]]))</f>
        <v>44391</v>
      </c>
      <c r="J1360">
        <f>YEAR(tbl_Invoices[[#This Row],[Invoice_Date]])</f>
        <v>2021</v>
      </c>
      <c r="K1360" s="1">
        <f>_xlfn.XLOOKUP(tbl_Invoices[[#This Row],[Customer_ID]], tbl_Customers[Customer_ID], tbl_Customers[Cohort_Month])</f>
        <v>44895</v>
      </c>
      <c r="L1360" s="1" t="str">
        <f ca="1">_xlfn.XLOOKUP(tbl_Invoices[[#This Row],[Customer_ID]], tbl_Customers[Customer_ID], tbl_Customers[Age_Group])</f>
        <v>25–34</v>
      </c>
      <c r="M1360" s="1" t="str">
        <f>_xlfn.XLOOKUP(tbl_Invoices[[#This Row],[Customer_ID]], tbl_Customers[Customer_ID], tbl_Customers[Region])</f>
        <v>Midwest</v>
      </c>
      <c r="N1360" s="1" t="str" cm="1">
        <f t="array" ref="N1360">_xlfn.IFS(
   _xlfn.SINGLE(tbl_Invoices[Plan_ID])="P1","Basic",
   _xlfn.SINGLE(tbl_Invoices[Plan_ID])="P2","Standard",
   _xlfn.SINGLE(tbl_Invoices[Plan_ID])="P3","Premium"
)</f>
        <v>Premium</v>
      </c>
      <c r="O1360" s="2">
        <f>IF(tbl_Invoices[[#This Row],[Revenue_Type]]="Churned",0,1)</f>
        <v>1</v>
      </c>
    </row>
    <row r="1361" spans="1:15" x14ac:dyDescent="0.25">
      <c r="A1361" t="s">
        <v>8397</v>
      </c>
      <c r="B1361" t="s">
        <v>507</v>
      </c>
      <c r="C1361" t="s">
        <v>2696</v>
      </c>
      <c r="D1361" s="1">
        <v>44391</v>
      </c>
      <c r="E1361">
        <v>25</v>
      </c>
      <c r="F1361" t="b">
        <v>1</v>
      </c>
      <c r="G1361" t="s">
        <v>4540</v>
      </c>
      <c r="H1361" t="s">
        <v>2034</v>
      </c>
      <c r="I1361" s="1">
        <f>DATE(YEAR(tbl_Invoices[[#This Row],[Invoice_Date]]), MONTH(tbl_Invoices[[#This Row],[Invoice_Date]]), DAY(tbl_Invoices[[#This Row],[Invoice_Date]]))</f>
        <v>44391</v>
      </c>
      <c r="J1361">
        <f>YEAR(tbl_Invoices[[#This Row],[Invoice_Date]])</f>
        <v>2021</v>
      </c>
      <c r="K1361" s="1">
        <f>_xlfn.XLOOKUP(tbl_Invoices[[#This Row],[Customer_ID]], tbl_Customers[Customer_ID], tbl_Customers[Cohort_Month])</f>
        <v>44957</v>
      </c>
      <c r="L1361" s="1" t="str">
        <f ca="1">_xlfn.XLOOKUP(tbl_Invoices[[#This Row],[Customer_ID]], tbl_Customers[Customer_ID], tbl_Customers[Age_Group])</f>
        <v>35–44</v>
      </c>
      <c r="M1361" s="1" t="str">
        <f>_xlfn.XLOOKUP(tbl_Invoices[[#This Row],[Customer_ID]], tbl_Customers[Customer_ID], tbl_Customers[Region])</f>
        <v>South</v>
      </c>
      <c r="N1361" s="1" t="str" cm="1">
        <f t="array" ref="N1361">_xlfn.IFS(
   _xlfn.SINGLE(tbl_Invoices[Plan_ID])="P1","Basic",
   _xlfn.SINGLE(tbl_Invoices[Plan_ID])="P2","Standard",
   _xlfn.SINGLE(tbl_Invoices[Plan_ID])="P3","Premium"
)</f>
        <v>Standard</v>
      </c>
      <c r="O1361" s="2">
        <f>IF(tbl_Invoices[[#This Row],[Revenue_Type]]="Churned",0,1)</f>
        <v>1</v>
      </c>
    </row>
    <row r="1362" spans="1:15" x14ac:dyDescent="0.25">
      <c r="A1362" t="s">
        <v>6844</v>
      </c>
      <c r="B1362" t="s">
        <v>680</v>
      </c>
      <c r="C1362" t="s">
        <v>3711</v>
      </c>
      <c r="D1362" s="1">
        <v>44391</v>
      </c>
      <c r="E1362">
        <v>12</v>
      </c>
      <c r="F1362" t="b">
        <v>1</v>
      </c>
      <c r="G1362" t="s">
        <v>4545</v>
      </c>
      <c r="H1362" t="s">
        <v>2027</v>
      </c>
      <c r="I1362" s="1">
        <f>DATE(YEAR(tbl_Invoices[[#This Row],[Invoice_Date]]), MONTH(tbl_Invoices[[#This Row],[Invoice_Date]]), DAY(tbl_Invoices[[#This Row],[Invoice_Date]]))</f>
        <v>44391</v>
      </c>
      <c r="J1362">
        <f>YEAR(tbl_Invoices[[#This Row],[Invoice_Date]])</f>
        <v>2021</v>
      </c>
      <c r="K1362" s="1">
        <f>_xlfn.XLOOKUP(tbl_Invoices[[#This Row],[Customer_ID]], tbl_Customers[Customer_ID], tbl_Customers[Cohort_Month])</f>
        <v>44895</v>
      </c>
      <c r="L1362" s="1" t="str">
        <f ca="1">_xlfn.XLOOKUP(tbl_Invoices[[#This Row],[Customer_ID]], tbl_Customers[Customer_ID], tbl_Customers[Age_Group])</f>
        <v>55+</v>
      </c>
      <c r="M1362" s="1" t="str">
        <f>_xlfn.XLOOKUP(tbl_Invoices[[#This Row],[Customer_ID]], tbl_Customers[Customer_ID], tbl_Customers[Region])</f>
        <v>South</v>
      </c>
      <c r="N1362" s="1" t="str" cm="1">
        <f t="array" ref="N1362">_xlfn.IFS(
   _xlfn.SINGLE(tbl_Invoices[Plan_ID])="P1","Basic",
   _xlfn.SINGLE(tbl_Invoices[Plan_ID])="P2","Standard",
   _xlfn.SINGLE(tbl_Invoices[Plan_ID])="P3","Premium"
)</f>
        <v>Basic</v>
      </c>
      <c r="O1362" s="2">
        <f>IF(tbl_Invoices[[#This Row],[Revenue_Type]]="Churned",0,1)</f>
        <v>0</v>
      </c>
    </row>
    <row r="1363" spans="1:15" x14ac:dyDescent="0.25">
      <c r="A1363" t="s">
        <v>7485</v>
      </c>
      <c r="B1363" t="s">
        <v>1603</v>
      </c>
      <c r="C1363" t="s">
        <v>3150</v>
      </c>
      <c r="D1363" s="1">
        <v>44391</v>
      </c>
      <c r="E1363">
        <v>55</v>
      </c>
      <c r="F1363" t="b">
        <v>1</v>
      </c>
      <c r="G1363" t="s">
        <v>4545</v>
      </c>
      <c r="H1363" t="s">
        <v>2031</v>
      </c>
      <c r="I1363" s="1">
        <f>DATE(YEAR(tbl_Invoices[[#This Row],[Invoice_Date]]), MONTH(tbl_Invoices[[#This Row],[Invoice_Date]]), DAY(tbl_Invoices[[#This Row],[Invoice_Date]]))</f>
        <v>44391</v>
      </c>
      <c r="J1363">
        <f>YEAR(tbl_Invoices[[#This Row],[Invoice_Date]])</f>
        <v>2021</v>
      </c>
      <c r="K1363" s="1">
        <f>_xlfn.XLOOKUP(tbl_Invoices[[#This Row],[Customer_ID]], tbl_Customers[Customer_ID], tbl_Customers[Cohort_Month])</f>
        <v>44439</v>
      </c>
      <c r="L1363" s="1" t="str">
        <f ca="1">_xlfn.XLOOKUP(tbl_Invoices[[#This Row],[Customer_ID]], tbl_Customers[Customer_ID], tbl_Customers[Age_Group])</f>
        <v>35–44</v>
      </c>
      <c r="M1363" s="1" t="str">
        <f>_xlfn.XLOOKUP(tbl_Invoices[[#This Row],[Customer_ID]], tbl_Customers[Customer_ID], tbl_Customers[Region])</f>
        <v>International</v>
      </c>
      <c r="N1363" s="1" t="str" cm="1">
        <f t="array" ref="N1363">_xlfn.IFS(
   _xlfn.SINGLE(tbl_Invoices[Plan_ID])="P1","Basic",
   _xlfn.SINGLE(tbl_Invoices[Plan_ID])="P2","Standard",
   _xlfn.SINGLE(tbl_Invoices[Plan_ID])="P3","Premium"
)</f>
        <v>Premium</v>
      </c>
      <c r="O1363" s="2">
        <f>IF(tbl_Invoices[[#This Row],[Revenue_Type]]="Churned",0,1)</f>
        <v>0</v>
      </c>
    </row>
    <row r="1364" spans="1:15" x14ac:dyDescent="0.25">
      <c r="A1364" t="s">
        <v>8018</v>
      </c>
      <c r="B1364" t="s">
        <v>1755</v>
      </c>
      <c r="C1364" t="s">
        <v>3810</v>
      </c>
      <c r="D1364" s="1">
        <v>44391</v>
      </c>
      <c r="E1364">
        <v>55</v>
      </c>
      <c r="F1364" t="b">
        <v>1</v>
      </c>
      <c r="G1364" t="s">
        <v>4549</v>
      </c>
      <c r="H1364" t="s">
        <v>2031</v>
      </c>
      <c r="I1364" s="1">
        <f>DATE(YEAR(tbl_Invoices[[#This Row],[Invoice_Date]]), MONTH(tbl_Invoices[[#This Row],[Invoice_Date]]), DAY(tbl_Invoices[[#This Row],[Invoice_Date]]))</f>
        <v>44391</v>
      </c>
      <c r="J1364">
        <f>YEAR(tbl_Invoices[[#This Row],[Invoice_Date]])</f>
        <v>2021</v>
      </c>
      <c r="K1364" s="1">
        <f>_xlfn.XLOOKUP(tbl_Invoices[[#This Row],[Customer_ID]], tbl_Customers[Customer_ID], tbl_Customers[Cohort_Month])</f>
        <v>44773</v>
      </c>
      <c r="L1364" s="1" t="str">
        <f ca="1">_xlfn.XLOOKUP(tbl_Invoices[[#This Row],[Customer_ID]], tbl_Customers[Customer_ID], tbl_Customers[Age_Group])</f>
        <v>45–54</v>
      </c>
      <c r="M1364" s="1" t="str">
        <f>_xlfn.XLOOKUP(tbl_Invoices[[#This Row],[Customer_ID]], tbl_Customers[Customer_ID], tbl_Customers[Region])</f>
        <v>East</v>
      </c>
      <c r="N1364" s="1" t="str" cm="1">
        <f t="array" ref="N1364">_xlfn.IFS(
   _xlfn.SINGLE(tbl_Invoices[Plan_ID])="P1","Basic",
   _xlfn.SINGLE(tbl_Invoices[Plan_ID])="P2","Standard",
   _xlfn.SINGLE(tbl_Invoices[Plan_ID])="P3","Premium"
)</f>
        <v>Premium</v>
      </c>
      <c r="O1364" s="2">
        <f>IF(tbl_Invoices[[#This Row],[Revenue_Type]]="Churned",0,1)</f>
        <v>1</v>
      </c>
    </row>
    <row r="1365" spans="1:15" x14ac:dyDescent="0.25">
      <c r="A1365" t="s">
        <v>5036</v>
      </c>
      <c r="B1365" t="s">
        <v>267</v>
      </c>
      <c r="C1365" t="s">
        <v>2966</v>
      </c>
      <c r="D1365" s="1">
        <v>44392</v>
      </c>
      <c r="E1365">
        <v>12</v>
      </c>
      <c r="F1365" t="b">
        <v>1</v>
      </c>
      <c r="G1365" t="s">
        <v>4549</v>
      </c>
      <c r="H1365" t="s">
        <v>2027</v>
      </c>
      <c r="I1365" s="1">
        <f>DATE(YEAR(tbl_Invoices[[#This Row],[Invoice_Date]]), MONTH(tbl_Invoices[[#This Row],[Invoice_Date]]), DAY(tbl_Invoices[[#This Row],[Invoice_Date]]))</f>
        <v>44392</v>
      </c>
      <c r="J1365">
        <f>YEAR(tbl_Invoices[[#This Row],[Invoice_Date]])</f>
        <v>2021</v>
      </c>
      <c r="K1365" s="1">
        <f>_xlfn.XLOOKUP(tbl_Invoices[[#This Row],[Customer_ID]], tbl_Customers[Customer_ID], tbl_Customers[Cohort_Month])</f>
        <v>44347</v>
      </c>
      <c r="L1365" s="1" t="str">
        <f ca="1">_xlfn.XLOOKUP(tbl_Invoices[[#This Row],[Customer_ID]], tbl_Customers[Customer_ID], tbl_Customers[Age_Group])</f>
        <v>18–24</v>
      </c>
      <c r="M1365" s="1" t="str">
        <f>_xlfn.XLOOKUP(tbl_Invoices[[#This Row],[Customer_ID]], tbl_Customers[Customer_ID], tbl_Customers[Region])</f>
        <v>East</v>
      </c>
      <c r="N1365" s="1" t="str" cm="1">
        <f t="array" ref="N1365">_xlfn.IFS(
   _xlfn.SINGLE(tbl_Invoices[Plan_ID])="P1","Basic",
   _xlfn.SINGLE(tbl_Invoices[Plan_ID])="P2","Standard",
   _xlfn.SINGLE(tbl_Invoices[Plan_ID])="P3","Premium"
)</f>
        <v>Basic</v>
      </c>
      <c r="O1365" s="2">
        <f>IF(tbl_Invoices[[#This Row],[Revenue_Type]]="Churned",0,1)</f>
        <v>1</v>
      </c>
    </row>
    <row r="1366" spans="1:15" x14ac:dyDescent="0.25">
      <c r="A1366" t="s">
        <v>10177</v>
      </c>
      <c r="B1366" t="s">
        <v>351</v>
      </c>
      <c r="C1366" t="s">
        <v>3319</v>
      </c>
      <c r="D1366" s="1">
        <v>44392</v>
      </c>
      <c r="E1366">
        <v>25</v>
      </c>
      <c r="F1366" t="b">
        <v>1</v>
      </c>
      <c r="G1366" t="s">
        <v>4545</v>
      </c>
      <c r="H1366" t="s">
        <v>2034</v>
      </c>
      <c r="I1366" s="1">
        <f>DATE(YEAR(tbl_Invoices[[#This Row],[Invoice_Date]]), MONTH(tbl_Invoices[[#This Row],[Invoice_Date]]), DAY(tbl_Invoices[[#This Row],[Invoice_Date]]))</f>
        <v>44392</v>
      </c>
      <c r="J1366">
        <f>YEAR(tbl_Invoices[[#This Row],[Invoice_Date]])</f>
        <v>2021</v>
      </c>
      <c r="K1366" s="1">
        <f>_xlfn.XLOOKUP(tbl_Invoices[[#This Row],[Customer_ID]], tbl_Customers[Customer_ID], tbl_Customers[Cohort_Month])</f>
        <v>45016</v>
      </c>
      <c r="L1366" s="1" t="str">
        <f ca="1">_xlfn.XLOOKUP(tbl_Invoices[[#This Row],[Customer_ID]], tbl_Customers[Customer_ID], tbl_Customers[Age_Group])</f>
        <v>45–54</v>
      </c>
      <c r="M1366" s="1" t="str">
        <f>_xlfn.XLOOKUP(tbl_Invoices[[#This Row],[Customer_ID]], tbl_Customers[Customer_ID], tbl_Customers[Region])</f>
        <v>International</v>
      </c>
      <c r="N1366" s="1" t="str" cm="1">
        <f t="array" ref="N1366">_xlfn.IFS(
   _xlfn.SINGLE(tbl_Invoices[Plan_ID])="P1","Basic",
   _xlfn.SINGLE(tbl_Invoices[Plan_ID])="P2","Standard",
   _xlfn.SINGLE(tbl_Invoices[Plan_ID])="P3","Premium"
)</f>
        <v>Standard</v>
      </c>
      <c r="O1366" s="2">
        <f>IF(tbl_Invoices[[#This Row],[Revenue_Type]]="Churned",0,1)</f>
        <v>0</v>
      </c>
    </row>
    <row r="1367" spans="1:15" x14ac:dyDescent="0.25">
      <c r="A1367" t="s">
        <v>6451</v>
      </c>
      <c r="B1367" t="s">
        <v>728</v>
      </c>
      <c r="C1367" t="s">
        <v>4096</v>
      </c>
      <c r="D1367" s="1">
        <v>44392</v>
      </c>
      <c r="E1367">
        <v>12</v>
      </c>
      <c r="F1367" t="b">
        <v>1</v>
      </c>
      <c r="G1367" t="s">
        <v>4549</v>
      </c>
      <c r="H1367" t="s">
        <v>2027</v>
      </c>
      <c r="I1367" s="1">
        <f>DATE(YEAR(tbl_Invoices[[#This Row],[Invoice_Date]]), MONTH(tbl_Invoices[[#This Row],[Invoice_Date]]), DAY(tbl_Invoices[[#This Row],[Invoice_Date]]))</f>
        <v>44392</v>
      </c>
      <c r="J1367">
        <f>YEAR(tbl_Invoices[[#This Row],[Invoice_Date]])</f>
        <v>2021</v>
      </c>
      <c r="K1367" s="1">
        <f>_xlfn.XLOOKUP(tbl_Invoices[[#This Row],[Customer_ID]], tbl_Customers[Customer_ID], tbl_Customers[Cohort_Month])</f>
        <v>44377</v>
      </c>
      <c r="L1367" s="1" t="str">
        <f ca="1">_xlfn.XLOOKUP(tbl_Invoices[[#This Row],[Customer_ID]], tbl_Customers[Customer_ID], tbl_Customers[Age_Group])</f>
        <v>35–44</v>
      </c>
      <c r="M1367" s="1" t="str">
        <f>_xlfn.XLOOKUP(tbl_Invoices[[#This Row],[Customer_ID]], tbl_Customers[Customer_ID], tbl_Customers[Region])</f>
        <v>East</v>
      </c>
      <c r="N1367" s="1" t="str" cm="1">
        <f t="array" ref="N1367">_xlfn.IFS(
   _xlfn.SINGLE(tbl_Invoices[Plan_ID])="P1","Basic",
   _xlfn.SINGLE(tbl_Invoices[Plan_ID])="P2","Standard",
   _xlfn.SINGLE(tbl_Invoices[Plan_ID])="P3","Premium"
)</f>
        <v>Basic</v>
      </c>
      <c r="O1367" s="2">
        <f>IF(tbl_Invoices[[#This Row],[Revenue_Type]]="Churned",0,1)</f>
        <v>1</v>
      </c>
    </row>
    <row r="1368" spans="1:15" x14ac:dyDescent="0.25">
      <c r="A1368" t="s">
        <v>9818</v>
      </c>
      <c r="B1368" t="s">
        <v>867</v>
      </c>
      <c r="C1368" t="s">
        <v>4267</v>
      </c>
      <c r="D1368" s="1">
        <v>44392</v>
      </c>
      <c r="E1368">
        <v>25</v>
      </c>
      <c r="F1368" t="b">
        <v>1</v>
      </c>
      <c r="G1368" t="s">
        <v>4540</v>
      </c>
      <c r="H1368" t="s">
        <v>2034</v>
      </c>
      <c r="I1368" s="1">
        <f>DATE(YEAR(tbl_Invoices[[#This Row],[Invoice_Date]]), MONTH(tbl_Invoices[[#This Row],[Invoice_Date]]), DAY(tbl_Invoices[[#This Row],[Invoice_Date]]))</f>
        <v>44392</v>
      </c>
      <c r="J1368">
        <f>YEAR(tbl_Invoices[[#This Row],[Invoice_Date]])</f>
        <v>2021</v>
      </c>
      <c r="K1368" s="1">
        <f>_xlfn.XLOOKUP(tbl_Invoices[[#This Row],[Customer_ID]], tbl_Customers[Customer_ID], tbl_Customers[Cohort_Month])</f>
        <v>44620</v>
      </c>
      <c r="L1368" s="1" t="str">
        <f ca="1">_xlfn.XLOOKUP(tbl_Invoices[[#This Row],[Customer_ID]], tbl_Customers[Customer_ID], tbl_Customers[Age_Group])</f>
        <v>45–54</v>
      </c>
      <c r="M1368" s="1" t="str">
        <f>_xlfn.XLOOKUP(tbl_Invoices[[#This Row],[Customer_ID]], tbl_Customers[Customer_ID], tbl_Customers[Region])</f>
        <v>South</v>
      </c>
      <c r="N1368" s="1" t="str" cm="1">
        <f t="array" ref="N1368">_xlfn.IFS(
   _xlfn.SINGLE(tbl_Invoices[Plan_ID])="P1","Basic",
   _xlfn.SINGLE(tbl_Invoices[Plan_ID])="P2","Standard",
   _xlfn.SINGLE(tbl_Invoices[Plan_ID])="P3","Premium"
)</f>
        <v>Standard</v>
      </c>
      <c r="O1368" s="2">
        <f>IF(tbl_Invoices[[#This Row],[Revenue_Type]]="Churned",0,1)</f>
        <v>1</v>
      </c>
    </row>
    <row r="1369" spans="1:15" x14ac:dyDescent="0.25">
      <c r="A1369" t="s">
        <v>8343</v>
      </c>
      <c r="B1369" t="s">
        <v>911</v>
      </c>
      <c r="C1369" t="s">
        <v>3254</v>
      </c>
      <c r="D1369" s="1">
        <v>44392</v>
      </c>
      <c r="E1369">
        <v>25</v>
      </c>
      <c r="F1369" t="b">
        <v>1</v>
      </c>
      <c r="G1369" t="s">
        <v>4545</v>
      </c>
      <c r="H1369" t="s">
        <v>2034</v>
      </c>
      <c r="I1369" s="1">
        <f>DATE(YEAR(tbl_Invoices[[#This Row],[Invoice_Date]]), MONTH(tbl_Invoices[[#This Row],[Invoice_Date]]), DAY(tbl_Invoices[[#This Row],[Invoice_Date]]))</f>
        <v>44392</v>
      </c>
      <c r="J1369">
        <f>YEAR(tbl_Invoices[[#This Row],[Invoice_Date]])</f>
        <v>2021</v>
      </c>
      <c r="K1369" s="1">
        <f>_xlfn.XLOOKUP(tbl_Invoices[[#This Row],[Customer_ID]], tbl_Customers[Customer_ID], tbl_Customers[Cohort_Month])</f>
        <v>44469</v>
      </c>
      <c r="L1369" s="1" t="str">
        <f ca="1">_xlfn.XLOOKUP(tbl_Invoices[[#This Row],[Customer_ID]], tbl_Customers[Customer_ID], tbl_Customers[Age_Group])</f>
        <v>25–34</v>
      </c>
      <c r="M1369" s="1" t="str">
        <f>_xlfn.XLOOKUP(tbl_Invoices[[#This Row],[Customer_ID]], tbl_Customers[Customer_ID], tbl_Customers[Region])</f>
        <v>International</v>
      </c>
      <c r="N1369" s="1" t="str" cm="1">
        <f t="array" ref="N1369">_xlfn.IFS(
   _xlfn.SINGLE(tbl_Invoices[Plan_ID])="P1","Basic",
   _xlfn.SINGLE(tbl_Invoices[Plan_ID])="P2","Standard",
   _xlfn.SINGLE(tbl_Invoices[Plan_ID])="P3","Premium"
)</f>
        <v>Standard</v>
      </c>
      <c r="O1369" s="2">
        <f>IF(tbl_Invoices[[#This Row],[Revenue_Type]]="Churned",0,1)</f>
        <v>0</v>
      </c>
    </row>
    <row r="1370" spans="1:15" x14ac:dyDescent="0.25">
      <c r="A1370" t="s">
        <v>4607</v>
      </c>
      <c r="B1370" t="s">
        <v>1033</v>
      </c>
      <c r="C1370" t="s">
        <v>2507</v>
      </c>
      <c r="D1370" s="1">
        <v>44392</v>
      </c>
      <c r="E1370">
        <v>25</v>
      </c>
      <c r="F1370" t="b">
        <v>1</v>
      </c>
      <c r="G1370" t="s">
        <v>4549</v>
      </c>
      <c r="H1370" t="s">
        <v>2034</v>
      </c>
      <c r="I1370" s="1">
        <f>DATE(YEAR(tbl_Invoices[[#This Row],[Invoice_Date]]), MONTH(tbl_Invoices[[#This Row],[Invoice_Date]]), DAY(tbl_Invoices[[#This Row],[Invoice_Date]]))</f>
        <v>44392</v>
      </c>
      <c r="J1370">
        <f>YEAR(tbl_Invoices[[#This Row],[Invoice_Date]])</f>
        <v>2021</v>
      </c>
      <c r="K1370" s="1">
        <f>_xlfn.XLOOKUP(tbl_Invoices[[#This Row],[Customer_ID]], tbl_Customers[Customer_ID], tbl_Customers[Cohort_Month])</f>
        <v>44651</v>
      </c>
      <c r="L1370" s="1" t="str">
        <f ca="1">_xlfn.XLOOKUP(tbl_Invoices[[#This Row],[Customer_ID]], tbl_Customers[Customer_ID], tbl_Customers[Age_Group])</f>
        <v>35–44</v>
      </c>
      <c r="M1370" s="1" t="str">
        <f>_xlfn.XLOOKUP(tbl_Invoices[[#This Row],[Customer_ID]], tbl_Customers[Customer_ID], tbl_Customers[Region])</f>
        <v>South</v>
      </c>
      <c r="N1370" s="1" t="str" cm="1">
        <f t="array" ref="N1370">_xlfn.IFS(
   _xlfn.SINGLE(tbl_Invoices[Plan_ID])="P1","Basic",
   _xlfn.SINGLE(tbl_Invoices[Plan_ID])="P2","Standard",
   _xlfn.SINGLE(tbl_Invoices[Plan_ID])="P3","Premium"
)</f>
        <v>Standard</v>
      </c>
      <c r="O1370" s="2">
        <f>IF(tbl_Invoices[[#This Row],[Revenue_Type]]="Churned",0,1)</f>
        <v>1</v>
      </c>
    </row>
    <row r="1371" spans="1:15" x14ac:dyDescent="0.25">
      <c r="A1371" t="s">
        <v>5056</v>
      </c>
      <c r="B1371" t="s">
        <v>1220</v>
      </c>
      <c r="C1371" t="s">
        <v>4477</v>
      </c>
      <c r="D1371" s="1">
        <v>44392</v>
      </c>
      <c r="E1371">
        <v>55</v>
      </c>
      <c r="F1371" t="b">
        <v>1</v>
      </c>
      <c r="G1371" t="s">
        <v>4545</v>
      </c>
      <c r="H1371" t="s">
        <v>2031</v>
      </c>
      <c r="I1371" s="1">
        <f>DATE(YEAR(tbl_Invoices[[#This Row],[Invoice_Date]]), MONTH(tbl_Invoices[[#This Row],[Invoice_Date]]), DAY(tbl_Invoices[[#This Row],[Invoice_Date]]))</f>
        <v>44392</v>
      </c>
      <c r="J1371">
        <f>YEAR(tbl_Invoices[[#This Row],[Invoice_Date]])</f>
        <v>2021</v>
      </c>
      <c r="K1371" s="1">
        <f>_xlfn.XLOOKUP(tbl_Invoices[[#This Row],[Customer_ID]], tbl_Customers[Customer_ID], tbl_Customers[Cohort_Month])</f>
        <v>44377</v>
      </c>
      <c r="L1371" s="1" t="str">
        <f ca="1">_xlfn.XLOOKUP(tbl_Invoices[[#This Row],[Customer_ID]], tbl_Customers[Customer_ID], tbl_Customers[Age_Group])</f>
        <v>18–24</v>
      </c>
      <c r="M1371" s="1" t="str">
        <f>_xlfn.XLOOKUP(tbl_Invoices[[#This Row],[Customer_ID]], tbl_Customers[Customer_ID], tbl_Customers[Region])</f>
        <v>West</v>
      </c>
      <c r="N1371" s="1" t="str" cm="1">
        <f t="array" ref="N1371">_xlfn.IFS(
   _xlfn.SINGLE(tbl_Invoices[Plan_ID])="P1","Basic",
   _xlfn.SINGLE(tbl_Invoices[Plan_ID])="P2","Standard",
   _xlfn.SINGLE(tbl_Invoices[Plan_ID])="P3","Premium"
)</f>
        <v>Premium</v>
      </c>
      <c r="O1371" s="2">
        <f>IF(tbl_Invoices[[#This Row],[Revenue_Type]]="Churned",0,1)</f>
        <v>0</v>
      </c>
    </row>
    <row r="1372" spans="1:15" x14ac:dyDescent="0.25">
      <c r="A1372" t="s">
        <v>9295</v>
      </c>
      <c r="B1372" t="s">
        <v>1937</v>
      </c>
      <c r="C1372" t="s">
        <v>2376</v>
      </c>
      <c r="D1372" s="1">
        <v>44392</v>
      </c>
      <c r="E1372">
        <v>12</v>
      </c>
      <c r="F1372" t="b">
        <v>1</v>
      </c>
      <c r="G1372" t="s">
        <v>4538</v>
      </c>
      <c r="H1372" t="s">
        <v>2027</v>
      </c>
      <c r="I1372" s="1">
        <f>DATE(YEAR(tbl_Invoices[[#This Row],[Invoice_Date]]), MONTH(tbl_Invoices[[#This Row],[Invoice_Date]]), DAY(tbl_Invoices[[#This Row],[Invoice_Date]]))</f>
        <v>44392</v>
      </c>
      <c r="J1372">
        <f>YEAR(tbl_Invoices[[#This Row],[Invoice_Date]])</f>
        <v>2021</v>
      </c>
      <c r="K1372" s="1">
        <f>_xlfn.XLOOKUP(tbl_Invoices[[#This Row],[Customer_ID]], tbl_Customers[Customer_ID], tbl_Customers[Cohort_Month])</f>
        <v>44377</v>
      </c>
      <c r="L1372" s="1" t="str">
        <f ca="1">_xlfn.XLOOKUP(tbl_Invoices[[#This Row],[Customer_ID]], tbl_Customers[Customer_ID], tbl_Customers[Age_Group])</f>
        <v>45–54</v>
      </c>
      <c r="M1372" s="1" t="str">
        <f>_xlfn.XLOOKUP(tbl_Invoices[[#This Row],[Customer_ID]], tbl_Customers[Customer_ID], tbl_Customers[Region])</f>
        <v>East</v>
      </c>
      <c r="N1372" s="1" t="str" cm="1">
        <f t="array" ref="N1372">_xlfn.IFS(
   _xlfn.SINGLE(tbl_Invoices[Plan_ID])="P1","Basic",
   _xlfn.SINGLE(tbl_Invoices[Plan_ID])="P2","Standard",
   _xlfn.SINGLE(tbl_Invoices[Plan_ID])="P3","Premium"
)</f>
        <v>Basic</v>
      </c>
      <c r="O1372" s="2">
        <f>IF(tbl_Invoices[[#This Row],[Revenue_Type]]="Churned",0,1)</f>
        <v>1</v>
      </c>
    </row>
    <row r="1373" spans="1:15" x14ac:dyDescent="0.25">
      <c r="A1373" t="s">
        <v>7243</v>
      </c>
      <c r="B1373" t="s">
        <v>536</v>
      </c>
      <c r="C1373" t="s">
        <v>2593</v>
      </c>
      <c r="D1373" s="1">
        <v>44393</v>
      </c>
      <c r="E1373">
        <v>55</v>
      </c>
      <c r="F1373" t="b">
        <v>1</v>
      </c>
      <c r="G1373" t="s">
        <v>4540</v>
      </c>
      <c r="H1373" t="s">
        <v>2031</v>
      </c>
      <c r="I1373" s="1">
        <f>DATE(YEAR(tbl_Invoices[[#This Row],[Invoice_Date]]), MONTH(tbl_Invoices[[#This Row],[Invoice_Date]]), DAY(tbl_Invoices[[#This Row],[Invoice_Date]]))</f>
        <v>44393</v>
      </c>
      <c r="J1373">
        <f>YEAR(tbl_Invoices[[#This Row],[Invoice_Date]])</f>
        <v>2021</v>
      </c>
      <c r="K1373" s="1">
        <f>_xlfn.XLOOKUP(tbl_Invoices[[#This Row],[Customer_ID]], tbl_Customers[Customer_ID], tbl_Customers[Cohort_Month])</f>
        <v>44865</v>
      </c>
      <c r="L1373" s="1" t="str">
        <f ca="1">_xlfn.XLOOKUP(tbl_Invoices[[#This Row],[Customer_ID]], tbl_Customers[Customer_ID], tbl_Customers[Age_Group])</f>
        <v>35–44</v>
      </c>
      <c r="M1373" s="1" t="str">
        <f>_xlfn.XLOOKUP(tbl_Invoices[[#This Row],[Customer_ID]], tbl_Customers[Customer_ID], tbl_Customers[Region])</f>
        <v>East</v>
      </c>
      <c r="N1373" s="1" t="str" cm="1">
        <f t="array" ref="N1373">_xlfn.IFS(
   _xlfn.SINGLE(tbl_Invoices[Plan_ID])="P1","Basic",
   _xlfn.SINGLE(tbl_Invoices[Plan_ID])="P2","Standard",
   _xlfn.SINGLE(tbl_Invoices[Plan_ID])="P3","Premium"
)</f>
        <v>Premium</v>
      </c>
      <c r="O1373" s="2">
        <f>IF(tbl_Invoices[[#This Row],[Revenue_Type]]="Churned",0,1)</f>
        <v>1</v>
      </c>
    </row>
    <row r="1374" spans="1:15" x14ac:dyDescent="0.25">
      <c r="A1374" t="s">
        <v>5908</v>
      </c>
      <c r="B1374" t="s">
        <v>578</v>
      </c>
      <c r="C1374" t="s">
        <v>2081</v>
      </c>
      <c r="D1374" s="1">
        <v>44393</v>
      </c>
      <c r="E1374">
        <v>55</v>
      </c>
      <c r="F1374" t="b">
        <v>1</v>
      </c>
      <c r="G1374" t="s">
        <v>4545</v>
      </c>
      <c r="H1374" t="s">
        <v>2031</v>
      </c>
      <c r="I1374" s="1">
        <f>DATE(YEAR(tbl_Invoices[[#This Row],[Invoice_Date]]), MONTH(tbl_Invoices[[#This Row],[Invoice_Date]]), DAY(tbl_Invoices[[#This Row],[Invoice_Date]]))</f>
        <v>44393</v>
      </c>
      <c r="J1374">
        <f>YEAR(tbl_Invoices[[#This Row],[Invoice_Date]])</f>
        <v>2021</v>
      </c>
      <c r="K1374" s="1">
        <f>_xlfn.XLOOKUP(tbl_Invoices[[#This Row],[Customer_ID]], tbl_Customers[Customer_ID], tbl_Customers[Cohort_Month])</f>
        <v>44377</v>
      </c>
      <c r="L1374" s="1" t="str">
        <f ca="1">_xlfn.XLOOKUP(tbl_Invoices[[#This Row],[Customer_ID]], tbl_Customers[Customer_ID], tbl_Customers[Age_Group])</f>
        <v>45–54</v>
      </c>
      <c r="M1374" s="1" t="str">
        <f>_xlfn.XLOOKUP(tbl_Invoices[[#This Row],[Customer_ID]], tbl_Customers[Customer_ID], tbl_Customers[Region])</f>
        <v>East</v>
      </c>
      <c r="N1374" s="1" t="str" cm="1">
        <f t="array" ref="N1374">_xlfn.IFS(
   _xlfn.SINGLE(tbl_Invoices[Plan_ID])="P1","Basic",
   _xlfn.SINGLE(tbl_Invoices[Plan_ID])="P2","Standard",
   _xlfn.SINGLE(tbl_Invoices[Plan_ID])="P3","Premium"
)</f>
        <v>Premium</v>
      </c>
      <c r="O1374" s="2">
        <f>IF(tbl_Invoices[[#This Row],[Revenue_Type]]="Churned",0,1)</f>
        <v>0</v>
      </c>
    </row>
    <row r="1375" spans="1:15" x14ac:dyDescent="0.25">
      <c r="A1375" t="s">
        <v>8250</v>
      </c>
      <c r="B1375" t="s">
        <v>753</v>
      </c>
      <c r="C1375" t="s">
        <v>4026</v>
      </c>
      <c r="D1375" s="1">
        <v>44393</v>
      </c>
      <c r="E1375">
        <v>25</v>
      </c>
      <c r="F1375" t="b">
        <v>1</v>
      </c>
      <c r="G1375" t="s">
        <v>4538</v>
      </c>
      <c r="H1375" t="s">
        <v>2034</v>
      </c>
      <c r="I1375" s="1">
        <f>DATE(YEAR(tbl_Invoices[[#This Row],[Invoice_Date]]), MONTH(tbl_Invoices[[#This Row],[Invoice_Date]]), DAY(tbl_Invoices[[#This Row],[Invoice_Date]]))</f>
        <v>44393</v>
      </c>
      <c r="J1375">
        <f>YEAR(tbl_Invoices[[#This Row],[Invoice_Date]])</f>
        <v>2021</v>
      </c>
      <c r="K1375" s="1">
        <f>_xlfn.XLOOKUP(tbl_Invoices[[#This Row],[Customer_ID]], tbl_Customers[Customer_ID], tbl_Customers[Cohort_Month])</f>
        <v>44985</v>
      </c>
      <c r="L1375" s="1" t="str">
        <f ca="1">_xlfn.XLOOKUP(tbl_Invoices[[#This Row],[Customer_ID]], tbl_Customers[Customer_ID], tbl_Customers[Age_Group])</f>
        <v>55+</v>
      </c>
      <c r="M1375" s="1" t="str">
        <f>_xlfn.XLOOKUP(tbl_Invoices[[#This Row],[Customer_ID]], tbl_Customers[Customer_ID], tbl_Customers[Region])</f>
        <v>Midwest</v>
      </c>
      <c r="N1375" s="1" t="str" cm="1">
        <f t="array" ref="N1375">_xlfn.IFS(
   _xlfn.SINGLE(tbl_Invoices[Plan_ID])="P1","Basic",
   _xlfn.SINGLE(tbl_Invoices[Plan_ID])="P2","Standard",
   _xlfn.SINGLE(tbl_Invoices[Plan_ID])="P3","Premium"
)</f>
        <v>Standard</v>
      </c>
      <c r="O1375" s="2">
        <f>IF(tbl_Invoices[[#This Row],[Revenue_Type]]="Churned",0,1)</f>
        <v>1</v>
      </c>
    </row>
    <row r="1376" spans="1:15" x14ac:dyDescent="0.25">
      <c r="A1376" t="s">
        <v>5139</v>
      </c>
      <c r="B1376" t="s">
        <v>772</v>
      </c>
      <c r="C1376" t="s">
        <v>2213</v>
      </c>
      <c r="D1376" s="1">
        <v>44393</v>
      </c>
      <c r="E1376">
        <v>12</v>
      </c>
      <c r="F1376" t="b">
        <v>1</v>
      </c>
      <c r="G1376" t="s">
        <v>4540</v>
      </c>
      <c r="H1376" t="s">
        <v>2027</v>
      </c>
      <c r="I1376" s="1">
        <f>DATE(YEAR(tbl_Invoices[[#This Row],[Invoice_Date]]), MONTH(tbl_Invoices[[#This Row],[Invoice_Date]]), DAY(tbl_Invoices[[#This Row],[Invoice_Date]]))</f>
        <v>44393</v>
      </c>
      <c r="J1376">
        <f>YEAR(tbl_Invoices[[#This Row],[Invoice_Date]])</f>
        <v>2021</v>
      </c>
      <c r="K1376" s="1">
        <f>_xlfn.XLOOKUP(tbl_Invoices[[#This Row],[Customer_ID]], tbl_Customers[Customer_ID], tbl_Customers[Cohort_Month])</f>
        <v>44985</v>
      </c>
      <c r="L1376" s="1" t="str">
        <f ca="1">_xlfn.XLOOKUP(tbl_Invoices[[#This Row],[Customer_ID]], tbl_Customers[Customer_ID], tbl_Customers[Age_Group])</f>
        <v>35–44</v>
      </c>
      <c r="M1376" s="1" t="str">
        <f>_xlfn.XLOOKUP(tbl_Invoices[[#This Row],[Customer_ID]], tbl_Customers[Customer_ID], tbl_Customers[Region])</f>
        <v>West</v>
      </c>
      <c r="N1376" s="1" t="str" cm="1">
        <f t="array" ref="N1376">_xlfn.IFS(
   _xlfn.SINGLE(tbl_Invoices[Plan_ID])="P1","Basic",
   _xlfn.SINGLE(tbl_Invoices[Plan_ID])="P2","Standard",
   _xlfn.SINGLE(tbl_Invoices[Plan_ID])="P3","Premium"
)</f>
        <v>Basic</v>
      </c>
      <c r="O1376" s="2">
        <f>IF(tbl_Invoices[[#This Row],[Revenue_Type]]="Churned",0,1)</f>
        <v>1</v>
      </c>
    </row>
    <row r="1377" spans="1:15" x14ac:dyDescent="0.25">
      <c r="A1377" t="s">
        <v>6300</v>
      </c>
      <c r="B1377" t="s">
        <v>975</v>
      </c>
      <c r="C1377" t="s">
        <v>3192</v>
      </c>
      <c r="D1377" s="1">
        <v>44393</v>
      </c>
      <c r="E1377">
        <v>55</v>
      </c>
      <c r="F1377" t="b">
        <v>1</v>
      </c>
      <c r="G1377" t="s">
        <v>4540</v>
      </c>
      <c r="H1377" t="s">
        <v>2031</v>
      </c>
      <c r="I1377" s="1">
        <f>DATE(YEAR(tbl_Invoices[[#This Row],[Invoice_Date]]), MONTH(tbl_Invoices[[#This Row],[Invoice_Date]]), DAY(tbl_Invoices[[#This Row],[Invoice_Date]]))</f>
        <v>44393</v>
      </c>
      <c r="J1377">
        <f>YEAR(tbl_Invoices[[#This Row],[Invoice_Date]])</f>
        <v>2021</v>
      </c>
      <c r="K1377" s="1">
        <f>_xlfn.XLOOKUP(tbl_Invoices[[#This Row],[Customer_ID]], tbl_Customers[Customer_ID], tbl_Customers[Cohort_Month])</f>
        <v>44895</v>
      </c>
      <c r="L1377" s="1" t="str">
        <f ca="1">_xlfn.XLOOKUP(tbl_Invoices[[#This Row],[Customer_ID]], tbl_Customers[Customer_ID], tbl_Customers[Age_Group])</f>
        <v>25–34</v>
      </c>
      <c r="M1377" s="1" t="str">
        <f>_xlfn.XLOOKUP(tbl_Invoices[[#This Row],[Customer_ID]], tbl_Customers[Customer_ID], tbl_Customers[Region])</f>
        <v>Midwest</v>
      </c>
      <c r="N1377" s="1" t="str" cm="1">
        <f t="array" ref="N1377">_xlfn.IFS(
   _xlfn.SINGLE(tbl_Invoices[Plan_ID])="P1","Basic",
   _xlfn.SINGLE(tbl_Invoices[Plan_ID])="P2","Standard",
   _xlfn.SINGLE(tbl_Invoices[Plan_ID])="P3","Premium"
)</f>
        <v>Premium</v>
      </c>
      <c r="O1377" s="2">
        <f>IF(tbl_Invoices[[#This Row],[Revenue_Type]]="Churned",0,1)</f>
        <v>1</v>
      </c>
    </row>
    <row r="1378" spans="1:15" x14ac:dyDescent="0.25">
      <c r="A1378" t="s">
        <v>8362</v>
      </c>
      <c r="B1378" t="s">
        <v>1039</v>
      </c>
      <c r="C1378" t="s">
        <v>2793</v>
      </c>
      <c r="D1378" s="1">
        <v>44393</v>
      </c>
      <c r="E1378">
        <v>12</v>
      </c>
      <c r="F1378" t="b">
        <v>1</v>
      </c>
      <c r="G1378" t="s">
        <v>4545</v>
      </c>
      <c r="H1378" t="s">
        <v>2027</v>
      </c>
      <c r="I1378" s="1">
        <f>DATE(YEAR(tbl_Invoices[[#This Row],[Invoice_Date]]), MONTH(tbl_Invoices[[#This Row],[Invoice_Date]]), DAY(tbl_Invoices[[#This Row],[Invoice_Date]]))</f>
        <v>44393</v>
      </c>
      <c r="J1378">
        <f>YEAR(tbl_Invoices[[#This Row],[Invoice_Date]])</f>
        <v>2021</v>
      </c>
      <c r="K1378" s="1">
        <f>_xlfn.XLOOKUP(tbl_Invoices[[#This Row],[Customer_ID]], tbl_Customers[Customer_ID], tbl_Customers[Cohort_Month])</f>
        <v>45077</v>
      </c>
      <c r="L1378" s="1" t="str">
        <f ca="1">_xlfn.XLOOKUP(tbl_Invoices[[#This Row],[Customer_ID]], tbl_Customers[Customer_ID], tbl_Customers[Age_Group])</f>
        <v>35–44</v>
      </c>
      <c r="M1378" s="1" t="str">
        <f>_xlfn.XLOOKUP(tbl_Invoices[[#This Row],[Customer_ID]], tbl_Customers[Customer_ID], tbl_Customers[Region])</f>
        <v>International</v>
      </c>
      <c r="N1378" s="1" t="str" cm="1">
        <f t="array" ref="N1378">_xlfn.IFS(
   _xlfn.SINGLE(tbl_Invoices[Plan_ID])="P1","Basic",
   _xlfn.SINGLE(tbl_Invoices[Plan_ID])="P2","Standard",
   _xlfn.SINGLE(tbl_Invoices[Plan_ID])="P3","Premium"
)</f>
        <v>Basic</v>
      </c>
      <c r="O1378" s="2">
        <f>IF(tbl_Invoices[[#This Row],[Revenue_Type]]="Churned",0,1)</f>
        <v>0</v>
      </c>
    </row>
    <row r="1379" spans="1:15" x14ac:dyDescent="0.25">
      <c r="A1379" t="s">
        <v>5963</v>
      </c>
      <c r="B1379" t="s">
        <v>1346</v>
      </c>
      <c r="C1379" t="s">
        <v>2248</v>
      </c>
      <c r="D1379" s="1">
        <v>44393</v>
      </c>
      <c r="E1379">
        <v>12</v>
      </c>
      <c r="F1379" t="b">
        <v>1</v>
      </c>
      <c r="G1379" t="s">
        <v>4545</v>
      </c>
      <c r="H1379" t="s">
        <v>2027</v>
      </c>
      <c r="I1379" s="1">
        <f>DATE(YEAR(tbl_Invoices[[#This Row],[Invoice_Date]]), MONTH(tbl_Invoices[[#This Row],[Invoice_Date]]), DAY(tbl_Invoices[[#This Row],[Invoice_Date]]))</f>
        <v>44393</v>
      </c>
      <c r="J1379">
        <f>YEAR(tbl_Invoices[[#This Row],[Invoice_Date]])</f>
        <v>2021</v>
      </c>
      <c r="K1379" s="1">
        <f>_xlfn.XLOOKUP(tbl_Invoices[[#This Row],[Customer_ID]], tbl_Customers[Customer_ID], tbl_Customers[Cohort_Month])</f>
        <v>44316</v>
      </c>
      <c r="L1379" s="1" t="str">
        <f ca="1">_xlfn.XLOOKUP(tbl_Invoices[[#This Row],[Customer_ID]], tbl_Customers[Customer_ID], tbl_Customers[Age_Group])</f>
        <v>25–34</v>
      </c>
      <c r="M1379" s="1" t="str">
        <f>_xlfn.XLOOKUP(tbl_Invoices[[#This Row],[Customer_ID]], tbl_Customers[Customer_ID], tbl_Customers[Region])</f>
        <v>East</v>
      </c>
      <c r="N1379" s="1" t="str" cm="1">
        <f t="array" ref="N1379">_xlfn.IFS(
   _xlfn.SINGLE(tbl_Invoices[Plan_ID])="P1","Basic",
   _xlfn.SINGLE(tbl_Invoices[Plan_ID])="P2","Standard",
   _xlfn.SINGLE(tbl_Invoices[Plan_ID])="P3","Premium"
)</f>
        <v>Basic</v>
      </c>
      <c r="O1379" s="2">
        <f>IF(tbl_Invoices[[#This Row],[Revenue_Type]]="Churned",0,1)</f>
        <v>0</v>
      </c>
    </row>
    <row r="1380" spans="1:15" x14ac:dyDescent="0.25">
      <c r="A1380" t="s">
        <v>6822</v>
      </c>
      <c r="B1380" t="s">
        <v>1692</v>
      </c>
      <c r="C1380" t="s">
        <v>4123</v>
      </c>
      <c r="D1380" s="1">
        <v>44393</v>
      </c>
      <c r="E1380">
        <v>55</v>
      </c>
      <c r="F1380" t="b">
        <v>1</v>
      </c>
      <c r="G1380" t="s">
        <v>4545</v>
      </c>
      <c r="H1380" t="s">
        <v>2031</v>
      </c>
      <c r="I1380" s="1">
        <f>DATE(YEAR(tbl_Invoices[[#This Row],[Invoice_Date]]), MONTH(tbl_Invoices[[#This Row],[Invoice_Date]]), DAY(tbl_Invoices[[#This Row],[Invoice_Date]]))</f>
        <v>44393</v>
      </c>
      <c r="J1380">
        <f>YEAR(tbl_Invoices[[#This Row],[Invoice_Date]])</f>
        <v>2021</v>
      </c>
      <c r="K1380" s="1">
        <f>_xlfn.XLOOKUP(tbl_Invoices[[#This Row],[Customer_ID]], tbl_Customers[Customer_ID], tbl_Customers[Cohort_Month])</f>
        <v>45077</v>
      </c>
      <c r="L1380" s="1" t="str">
        <f ca="1">_xlfn.XLOOKUP(tbl_Invoices[[#This Row],[Customer_ID]], tbl_Customers[Customer_ID], tbl_Customers[Age_Group])</f>
        <v>25–34</v>
      </c>
      <c r="M1380" s="1" t="str">
        <f>_xlfn.XLOOKUP(tbl_Invoices[[#This Row],[Customer_ID]], tbl_Customers[Customer_ID], tbl_Customers[Region])</f>
        <v>South</v>
      </c>
      <c r="N1380" s="1" t="str" cm="1">
        <f t="array" ref="N1380">_xlfn.IFS(
   _xlfn.SINGLE(tbl_Invoices[Plan_ID])="P1","Basic",
   _xlfn.SINGLE(tbl_Invoices[Plan_ID])="P2","Standard",
   _xlfn.SINGLE(tbl_Invoices[Plan_ID])="P3","Premium"
)</f>
        <v>Premium</v>
      </c>
      <c r="O1380" s="2">
        <f>IF(tbl_Invoices[[#This Row],[Revenue_Type]]="Churned",0,1)</f>
        <v>0</v>
      </c>
    </row>
    <row r="1381" spans="1:15" x14ac:dyDescent="0.25">
      <c r="A1381" t="s">
        <v>5478</v>
      </c>
      <c r="B1381" t="s">
        <v>302</v>
      </c>
      <c r="C1381" t="s">
        <v>2273</v>
      </c>
      <c r="D1381" s="1">
        <v>44394</v>
      </c>
      <c r="E1381">
        <v>55</v>
      </c>
      <c r="F1381" t="b">
        <v>1</v>
      </c>
      <c r="G1381" t="s">
        <v>4549</v>
      </c>
      <c r="H1381" t="s">
        <v>2031</v>
      </c>
      <c r="I1381" s="1">
        <f>DATE(YEAR(tbl_Invoices[[#This Row],[Invoice_Date]]), MONTH(tbl_Invoices[[#This Row],[Invoice_Date]]), DAY(tbl_Invoices[[#This Row],[Invoice_Date]]))</f>
        <v>44394</v>
      </c>
      <c r="J1381">
        <f>YEAR(tbl_Invoices[[#This Row],[Invoice_Date]])</f>
        <v>2021</v>
      </c>
      <c r="K1381" s="1">
        <f>_xlfn.XLOOKUP(tbl_Invoices[[#This Row],[Customer_ID]], tbl_Customers[Customer_ID], tbl_Customers[Cohort_Month])</f>
        <v>44439</v>
      </c>
      <c r="L1381" s="1" t="str">
        <f ca="1">_xlfn.XLOOKUP(tbl_Invoices[[#This Row],[Customer_ID]], tbl_Customers[Customer_ID], tbl_Customers[Age_Group])</f>
        <v>25–34</v>
      </c>
      <c r="M1381" s="1" t="str">
        <f>_xlfn.XLOOKUP(tbl_Invoices[[#This Row],[Customer_ID]], tbl_Customers[Customer_ID], tbl_Customers[Region])</f>
        <v>East</v>
      </c>
      <c r="N1381" s="1" t="str" cm="1">
        <f t="array" ref="N1381">_xlfn.IFS(
   _xlfn.SINGLE(tbl_Invoices[Plan_ID])="P1","Basic",
   _xlfn.SINGLE(tbl_Invoices[Plan_ID])="P2","Standard",
   _xlfn.SINGLE(tbl_Invoices[Plan_ID])="P3","Premium"
)</f>
        <v>Premium</v>
      </c>
      <c r="O1381" s="2">
        <f>IF(tbl_Invoices[[#This Row],[Revenue_Type]]="Churned",0,1)</f>
        <v>1</v>
      </c>
    </row>
    <row r="1382" spans="1:15" x14ac:dyDescent="0.25">
      <c r="A1382" t="s">
        <v>9432</v>
      </c>
      <c r="B1382" t="s">
        <v>414</v>
      </c>
      <c r="C1382" t="s">
        <v>3504</v>
      </c>
      <c r="D1382" s="1">
        <v>44394</v>
      </c>
      <c r="E1382">
        <v>55</v>
      </c>
      <c r="F1382" t="b">
        <v>1</v>
      </c>
      <c r="G1382" t="s">
        <v>4538</v>
      </c>
      <c r="H1382" t="s">
        <v>2031</v>
      </c>
      <c r="I1382" s="1">
        <f>DATE(YEAR(tbl_Invoices[[#This Row],[Invoice_Date]]), MONTH(tbl_Invoices[[#This Row],[Invoice_Date]]), DAY(tbl_Invoices[[#This Row],[Invoice_Date]]))</f>
        <v>44394</v>
      </c>
      <c r="J1382">
        <f>YEAR(tbl_Invoices[[#This Row],[Invoice_Date]])</f>
        <v>2021</v>
      </c>
      <c r="K1382" s="1">
        <f>_xlfn.XLOOKUP(tbl_Invoices[[#This Row],[Customer_ID]], tbl_Customers[Customer_ID], tbl_Customers[Cohort_Month])</f>
        <v>44773</v>
      </c>
      <c r="L1382" s="1" t="str">
        <f ca="1">_xlfn.XLOOKUP(tbl_Invoices[[#This Row],[Customer_ID]], tbl_Customers[Customer_ID], tbl_Customers[Age_Group])</f>
        <v>25–34</v>
      </c>
      <c r="M1382" s="1" t="str">
        <f>_xlfn.XLOOKUP(tbl_Invoices[[#This Row],[Customer_ID]], tbl_Customers[Customer_ID], tbl_Customers[Region])</f>
        <v>International</v>
      </c>
      <c r="N1382" s="1" t="str" cm="1">
        <f t="array" ref="N1382">_xlfn.IFS(
   _xlfn.SINGLE(tbl_Invoices[Plan_ID])="P1","Basic",
   _xlfn.SINGLE(tbl_Invoices[Plan_ID])="P2","Standard",
   _xlfn.SINGLE(tbl_Invoices[Plan_ID])="P3","Premium"
)</f>
        <v>Premium</v>
      </c>
      <c r="O1382" s="2">
        <f>IF(tbl_Invoices[[#This Row],[Revenue_Type]]="Churned",0,1)</f>
        <v>1</v>
      </c>
    </row>
    <row r="1383" spans="1:15" x14ac:dyDescent="0.25">
      <c r="A1383" t="s">
        <v>7849</v>
      </c>
      <c r="B1383" t="s">
        <v>664</v>
      </c>
      <c r="C1383" t="s">
        <v>3170</v>
      </c>
      <c r="D1383" s="1">
        <v>44394</v>
      </c>
      <c r="E1383">
        <v>55</v>
      </c>
      <c r="F1383" t="b">
        <v>1</v>
      </c>
      <c r="G1383" t="s">
        <v>4549</v>
      </c>
      <c r="H1383" t="s">
        <v>2031</v>
      </c>
      <c r="I1383" s="1">
        <f>DATE(YEAR(tbl_Invoices[[#This Row],[Invoice_Date]]), MONTH(tbl_Invoices[[#This Row],[Invoice_Date]]), DAY(tbl_Invoices[[#This Row],[Invoice_Date]]))</f>
        <v>44394</v>
      </c>
      <c r="J1383">
        <f>YEAR(tbl_Invoices[[#This Row],[Invoice_Date]])</f>
        <v>2021</v>
      </c>
      <c r="K1383" s="1">
        <f>_xlfn.XLOOKUP(tbl_Invoices[[#This Row],[Customer_ID]], tbl_Customers[Customer_ID], tbl_Customers[Cohort_Month])</f>
        <v>44742</v>
      </c>
      <c r="L1383" s="1" t="str">
        <f ca="1">_xlfn.XLOOKUP(tbl_Invoices[[#This Row],[Customer_ID]], tbl_Customers[Customer_ID], tbl_Customers[Age_Group])</f>
        <v>55+</v>
      </c>
      <c r="M1383" s="1" t="str">
        <f>_xlfn.XLOOKUP(tbl_Invoices[[#This Row],[Customer_ID]], tbl_Customers[Customer_ID], tbl_Customers[Region])</f>
        <v>Midwest</v>
      </c>
      <c r="N1383" s="1" t="str" cm="1">
        <f t="array" ref="N1383">_xlfn.IFS(
   _xlfn.SINGLE(tbl_Invoices[Plan_ID])="P1","Basic",
   _xlfn.SINGLE(tbl_Invoices[Plan_ID])="P2","Standard",
   _xlfn.SINGLE(tbl_Invoices[Plan_ID])="P3","Premium"
)</f>
        <v>Premium</v>
      </c>
      <c r="O1383" s="2">
        <f>IF(tbl_Invoices[[#This Row],[Revenue_Type]]="Churned",0,1)</f>
        <v>1</v>
      </c>
    </row>
    <row r="1384" spans="1:15" x14ac:dyDescent="0.25">
      <c r="A1384" t="s">
        <v>8344</v>
      </c>
      <c r="B1384" t="s">
        <v>691</v>
      </c>
      <c r="C1384" t="s">
        <v>3974</v>
      </c>
      <c r="D1384" s="1">
        <v>44394</v>
      </c>
      <c r="E1384">
        <v>25</v>
      </c>
      <c r="F1384" t="b">
        <v>1</v>
      </c>
      <c r="G1384" t="s">
        <v>4540</v>
      </c>
      <c r="H1384" t="s">
        <v>2034</v>
      </c>
      <c r="I1384" s="1">
        <f>DATE(YEAR(tbl_Invoices[[#This Row],[Invoice_Date]]), MONTH(tbl_Invoices[[#This Row],[Invoice_Date]]), DAY(tbl_Invoices[[#This Row],[Invoice_Date]]))</f>
        <v>44394</v>
      </c>
      <c r="J1384">
        <f>YEAR(tbl_Invoices[[#This Row],[Invoice_Date]])</f>
        <v>2021</v>
      </c>
      <c r="K1384" s="1">
        <f>_xlfn.XLOOKUP(tbl_Invoices[[#This Row],[Customer_ID]], tbl_Customers[Customer_ID], tbl_Customers[Cohort_Month])</f>
        <v>44926</v>
      </c>
      <c r="L1384" s="1" t="str">
        <f ca="1">_xlfn.XLOOKUP(tbl_Invoices[[#This Row],[Customer_ID]], tbl_Customers[Customer_ID], tbl_Customers[Age_Group])</f>
        <v>45–54</v>
      </c>
      <c r="M1384" s="1" t="str">
        <f>_xlfn.XLOOKUP(tbl_Invoices[[#This Row],[Customer_ID]], tbl_Customers[Customer_ID], tbl_Customers[Region])</f>
        <v>South</v>
      </c>
      <c r="N1384" s="1" t="str" cm="1">
        <f t="array" ref="N1384">_xlfn.IFS(
   _xlfn.SINGLE(tbl_Invoices[Plan_ID])="P1","Basic",
   _xlfn.SINGLE(tbl_Invoices[Plan_ID])="P2","Standard",
   _xlfn.SINGLE(tbl_Invoices[Plan_ID])="P3","Premium"
)</f>
        <v>Standard</v>
      </c>
      <c r="O1384" s="2">
        <f>IF(tbl_Invoices[[#This Row],[Revenue_Type]]="Churned",0,1)</f>
        <v>1</v>
      </c>
    </row>
    <row r="1385" spans="1:15" x14ac:dyDescent="0.25">
      <c r="A1385" t="s">
        <v>5897</v>
      </c>
      <c r="B1385" t="s">
        <v>714</v>
      </c>
      <c r="C1385" t="s">
        <v>2616</v>
      </c>
      <c r="D1385" s="1">
        <v>44394</v>
      </c>
      <c r="E1385">
        <v>55</v>
      </c>
      <c r="F1385" t="b">
        <v>1</v>
      </c>
      <c r="G1385" t="s">
        <v>4549</v>
      </c>
      <c r="H1385" t="s">
        <v>2031</v>
      </c>
      <c r="I1385" s="1">
        <f>DATE(YEAR(tbl_Invoices[[#This Row],[Invoice_Date]]), MONTH(tbl_Invoices[[#This Row],[Invoice_Date]]), DAY(tbl_Invoices[[#This Row],[Invoice_Date]]))</f>
        <v>44394</v>
      </c>
      <c r="J1385">
        <f>YEAR(tbl_Invoices[[#This Row],[Invoice_Date]])</f>
        <v>2021</v>
      </c>
      <c r="K1385" s="1">
        <f>_xlfn.XLOOKUP(tbl_Invoices[[#This Row],[Customer_ID]], tbl_Customers[Customer_ID], tbl_Customers[Cohort_Month])</f>
        <v>44804</v>
      </c>
      <c r="L1385" s="1" t="str">
        <f ca="1">_xlfn.XLOOKUP(tbl_Invoices[[#This Row],[Customer_ID]], tbl_Customers[Customer_ID], tbl_Customers[Age_Group])</f>
        <v>18–24</v>
      </c>
      <c r="M1385" s="1" t="str">
        <f>_xlfn.XLOOKUP(tbl_Invoices[[#This Row],[Customer_ID]], tbl_Customers[Customer_ID], tbl_Customers[Region])</f>
        <v>South</v>
      </c>
      <c r="N1385" s="1" t="str" cm="1">
        <f t="array" ref="N1385">_xlfn.IFS(
   _xlfn.SINGLE(tbl_Invoices[Plan_ID])="P1","Basic",
   _xlfn.SINGLE(tbl_Invoices[Plan_ID])="P2","Standard",
   _xlfn.SINGLE(tbl_Invoices[Plan_ID])="P3","Premium"
)</f>
        <v>Premium</v>
      </c>
      <c r="O1385" s="2">
        <f>IF(tbl_Invoices[[#This Row],[Revenue_Type]]="Churned",0,1)</f>
        <v>1</v>
      </c>
    </row>
    <row r="1386" spans="1:15" x14ac:dyDescent="0.25">
      <c r="A1386" t="s">
        <v>6998</v>
      </c>
      <c r="B1386" t="s">
        <v>1188</v>
      </c>
      <c r="C1386" t="s">
        <v>4102</v>
      </c>
      <c r="D1386" s="1">
        <v>44394</v>
      </c>
      <c r="E1386">
        <v>25</v>
      </c>
      <c r="F1386" t="b">
        <v>1</v>
      </c>
      <c r="G1386" t="s">
        <v>4540</v>
      </c>
      <c r="H1386" t="s">
        <v>2034</v>
      </c>
      <c r="I1386" s="1">
        <f>DATE(YEAR(tbl_Invoices[[#This Row],[Invoice_Date]]), MONTH(tbl_Invoices[[#This Row],[Invoice_Date]]), DAY(tbl_Invoices[[#This Row],[Invoice_Date]]))</f>
        <v>44394</v>
      </c>
      <c r="J1386">
        <f>YEAR(tbl_Invoices[[#This Row],[Invoice_Date]])</f>
        <v>2021</v>
      </c>
      <c r="K1386" s="1">
        <f>_xlfn.XLOOKUP(tbl_Invoices[[#This Row],[Customer_ID]], tbl_Customers[Customer_ID], tbl_Customers[Cohort_Month])</f>
        <v>44347</v>
      </c>
      <c r="L1386" s="1" t="str">
        <f ca="1">_xlfn.XLOOKUP(tbl_Invoices[[#This Row],[Customer_ID]], tbl_Customers[Customer_ID], tbl_Customers[Age_Group])</f>
        <v>25–34</v>
      </c>
      <c r="M1386" s="1" t="str">
        <f>_xlfn.XLOOKUP(tbl_Invoices[[#This Row],[Customer_ID]], tbl_Customers[Customer_ID], tbl_Customers[Region])</f>
        <v>East</v>
      </c>
      <c r="N1386" s="1" t="str" cm="1">
        <f t="array" ref="N1386">_xlfn.IFS(
   _xlfn.SINGLE(tbl_Invoices[Plan_ID])="P1","Basic",
   _xlfn.SINGLE(tbl_Invoices[Plan_ID])="P2","Standard",
   _xlfn.SINGLE(tbl_Invoices[Plan_ID])="P3","Premium"
)</f>
        <v>Standard</v>
      </c>
      <c r="O1386" s="2">
        <f>IF(tbl_Invoices[[#This Row],[Revenue_Type]]="Churned",0,1)</f>
        <v>1</v>
      </c>
    </row>
    <row r="1387" spans="1:15" x14ac:dyDescent="0.25">
      <c r="A1387" t="s">
        <v>6116</v>
      </c>
      <c r="B1387" t="s">
        <v>1282</v>
      </c>
      <c r="C1387" t="s">
        <v>4106</v>
      </c>
      <c r="D1387" s="1">
        <v>44394</v>
      </c>
      <c r="E1387">
        <v>12</v>
      </c>
      <c r="F1387" t="b">
        <v>1</v>
      </c>
      <c r="G1387" t="s">
        <v>4545</v>
      </c>
      <c r="H1387" t="s">
        <v>2027</v>
      </c>
      <c r="I1387" s="1">
        <f>DATE(YEAR(tbl_Invoices[[#This Row],[Invoice_Date]]), MONTH(tbl_Invoices[[#This Row],[Invoice_Date]]), DAY(tbl_Invoices[[#This Row],[Invoice_Date]]))</f>
        <v>44394</v>
      </c>
      <c r="J1387">
        <f>YEAR(tbl_Invoices[[#This Row],[Invoice_Date]])</f>
        <v>2021</v>
      </c>
      <c r="K1387" s="1">
        <f>_xlfn.XLOOKUP(tbl_Invoices[[#This Row],[Customer_ID]], tbl_Customers[Customer_ID], tbl_Customers[Cohort_Month])</f>
        <v>44651</v>
      </c>
      <c r="L1387" s="1" t="str">
        <f ca="1">_xlfn.XLOOKUP(tbl_Invoices[[#This Row],[Customer_ID]], tbl_Customers[Customer_ID], tbl_Customers[Age_Group])</f>
        <v>35–44</v>
      </c>
      <c r="M1387" s="1" t="str">
        <f>_xlfn.XLOOKUP(tbl_Invoices[[#This Row],[Customer_ID]], tbl_Customers[Customer_ID], tbl_Customers[Region])</f>
        <v>West</v>
      </c>
      <c r="N1387" s="1" t="str" cm="1">
        <f t="array" ref="N1387">_xlfn.IFS(
   _xlfn.SINGLE(tbl_Invoices[Plan_ID])="P1","Basic",
   _xlfn.SINGLE(tbl_Invoices[Plan_ID])="P2","Standard",
   _xlfn.SINGLE(tbl_Invoices[Plan_ID])="P3","Premium"
)</f>
        <v>Basic</v>
      </c>
      <c r="O1387" s="2">
        <f>IF(tbl_Invoices[[#This Row],[Revenue_Type]]="Churned",0,1)</f>
        <v>0</v>
      </c>
    </row>
    <row r="1388" spans="1:15" x14ac:dyDescent="0.25">
      <c r="A1388" t="s">
        <v>5644</v>
      </c>
      <c r="B1388" t="s">
        <v>1522</v>
      </c>
      <c r="C1388" t="s">
        <v>2086</v>
      </c>
      <c r="D1388" s="1">
        <v>44394</v>
      </c>
      <c r="E1388">
        <v>12</v>
      </c>
      <c r="F1388" t="b">
        <v>1</v>
      </c>
      <c r="G1388" t="s">
        <v>4545</v>
      </c>
      <c r="H1388" t="s">
        <v>2027</v>
      </c>
      <c r="I1388" s="1">
        <f>DATE(YEAR(tbl_Invoices[[#This Row],[Invoice_Date]]), MONTH(tbl_Invoices[[#This Row],[Invoice_Date]]), DAY(tbl_Invoices[[#This Row],[Invoice_Date]]))</f>
        <v>44394</v>
      </c>
      <c r="J1388">
        <f>YEAR(tbl_Invoices[[#This Row],[Invoice_Date]])</f>
        <v>2021</v>
      </c>
      <c r="K1388" s="1">
        <f>_xlfn.XLOOKUP(tbl_Invoices[[#This Row],[Customer_ID]], tbl_Customers[Customer_ID], tbl_Customers[Cohort_Month])</f>
        <v>44255</v>
      </c>
      <c r="L1388" s="1" t="str">
        <f ca="1">_xlfn.XLOOKUP(tbl_Invoices[[#This Row],[Customer_ID]], tbl_Customers[Customer_ID], tbl_Customers[Age_Group])</f>
        <v>25–34</v>
      </c>
      <c r="M1388" s="1" t="str">
        <f>_xlfn.XLOOKUP(tbl_Invoices[[#This Row],[Customer_ID]], tbl_Customers[Customer_ID], tbl_Customers[Region])</f>
        <v>West</v>
      </c>
      <c r="N1388" s="1" t="str" cm="1">
        <f t="array" ref="N1388">_xlfn.IFS(
   _xlfn.SINGLE(tbl_Invoices[Plan_ID])="P1","Basic",
   _xlfn.SINGLE(tbl_Invoices[Plan_ID])="P2","Standard",
   _xlfn.SINGLE(tbl_Invoices[Plan_ID])="P3","Premium"
)</f>
        <v>Basic</v>
      </c>
      <c r="O1388" s="2">
        <f>IF(tbl_Invoices[[#This Row],[Revenue_Type]]="Churned",0,1)</f>
        <v>0</v>
      </c>
    </row>
    <row r="1389" spans="1:15" x14ac:dyDescent="0.25">
      <c r="A1389" t="s">
        <v>9581</v>
      </c>
      <c r="B1389" t="s">
        <v>1713</v>
      </c>
      <c r="C1389" t="s">
        <v>2776</v>
      </c>
      <c r="D1389" s="1">
        <v>44394</v>
      </c>
      <c r="E1389">
        <v>55</v>
      </c>
      <c r="F1389" t="b">
        <v>1</v>
      </c>
      <c r="G1389" t="s">
        <v>4549</v>
      </c>
      <c r="H1389" t="s">
        <v>2031</v>
      </c>
      <c r="I1389" s="1">
        <f>DATE(YEAR(tbl_Invoices[[#This Row],[Invoice_Date]]), MONTH(tbl_Invoices[[#This Row],[Invoice_Date]]), DAY(tbl_Invoices[[#This Row],[Invoice_Date]]))</f>
        <v>44394</v>
      </c>
      <c r="J1389">
        <f>YEAR(tbl_Invoices[[#This Row],[Invoice_Date]])</f>
        <v>2021</v>
      </c>
      <c r="K1389" s="1">
        <f>_xlfn.XLOOKUP(tbl_Invoices[[#This Row],[Customer_ID]], tbl_Customers[Customer_ID], tbl_Customers[Cohort_Month])</f>
        <v>44469</v>
      </c>
      <c r="L1389" s="1" t="str">
        <f ca="1">_xlfn.XLOOKUP(tbl_Invoices[[#This Row],[Customer_ID]], tbl_Customers[Customer_ID], tbl_Customers[Age_Group])</f>
        <v>55+</v>
      </c>
      <c r="M1389" s="1" t="str">
        <f>_xlfn.XLOOKUP(tbl_Invoices[[#This Row],[Customer_ID]], tbl_Customers[Customer_ID], tbl_Customers[Region])</f>
        <v>Midwest</v>
      </c>
      <c r="N1389" s="1" t="str" cm="1">
        <f t="array" ref="N1389">_xlfn.IFS(
   _xlfn.SINGLE(tbl_Invoices[Plan_ID])="P1","Basic",
   _xlfn.SINGLE(tbl_Invoices[Plan_ID])="P2","Standard",
   _xlfn.SINGLE(tbl_Invoices[Plan_ID])="P3","Premium"
)</f>
        <v>Premium</v>
      </c>
      <c r="O1389" s="2">
        <f>IF(tbl_Invoices[[#This Row],[Revenue_Type]]="Churned",0,1)</f>
        <v>1</v>
      </c>
    </row>
    <row r="1390" spans="1:15" x14ac:dyDescent="0.25">
      <c r="A1390" t="s">
        <v>9620</v>
      </c>
      <c r="B1390" t="s">
        <v>1825</v>
      </c>
      <c r="C1390" t="s">
        <v>4361</v>
      </c>
      <c r="D1390" s="1">
        <v>44394</v>
      </c>
      <c r="E1390">
        <v>55</v>
      </c>
      <c r="F1390" t="b">
        <v>1</v>
      </c>
      <c r="G1390" t="s">
        <v>4545</v>
      </c>
      <c r="H1390" t="s">
        <v>2031</v>
      </c>
      <c r="I1390" s="1">
        <f>DATE(YEAR(tbl_Invoices[[#This Row],[Invoice_Date]]), MONTH(tbl_Invoices[[#This Row],[Invoice_Date]]), DAY(tbl_Invoices[[#This Row],[Invoice_Date]]))</f>
        <v>44394</v>
      </c>
      <c r="J1390">
        <f>YEAR(tbl_Invoices[[#This Row],[Invoice_Date]])</f>
        <v>2021</v>
      </c>
      <c r="K1390" s="1">
        <f>_xlfn.XLOOKUP(tbl_Invoices[[#This Row],[Customer_ID]], tbl_Customers[Customer_ID], tbl_Customers[Cohort_Month])</f>
        <v>44347</v>
      </c>
      <c r="L1390" s="1" t="str">
        <f ca="1">_xlfn.XLOOKUP(tbl_Invoices[[#This Row],[Customer_ID]], tbl_Customers[Customer_ID], tbl_Customers[Age_Group])</f>
        <v>45–54</v>
      </c>
      <c r="M1390" s="1" t="str">
        <f>_xlfn.XLOOKUP(tbl_Invoices[[#This Row],[Customer_ID]], tbl_Customers[Customer_ID], tbl_Customers[Region])</f>
        <v>Midwest</v>
      </c>
      <c r="N1390" s="1" t="str" cm="1">
        <f t="array" ref="N1390">_xlfn.IFS(
   _xlfn.SINGLE(tbl_Invoices[Plan_ID])="P1","Basic",
   _xlfn.SINGLE(tbl_Invoices[Plan_ID])="P2","Standard",
   _xlfn.SINGLE(tbl_Invoices[Plan_ID])="P3","Premium"
)</f>
        <v>Premium</v>
      </c>
      <c r="O1390" s="2">
        <f>IF(tbl_Invoices[[#This Row],[Revenue_Type]]="Churned",0,1)</f>
        <v>0</v>
      </c>
    </row>
    <row r="1391" spans="1:15" x14ac:dyDescent="0.25">
      <c r="A1391" t="s">
        <v>7110</v>
      </c>
      <c r="B1391" t="s">
        <v>90</v>
      </c>
      <c r="C1391" t="s">
        <v>3857</v>
      </c>
      <c r="D1391" s="1">
        <v>44395</v>
      </c>
      <c r="E1391">
        <v>55</v>
      </c>
      <c r="F1391" t="b">
        <v>1</v>
      </c>
      <c r="G1391" t="s">
        <v>4540</v>
      </c>
      <c r="H1391" t="s">
        <v>2031</v>
      </c>
      <c r="I1391" s="1">
        <f>DATE(YEAR(tbl_Invoices[[#This Row],[Invoice_Date]]), MONTH(tbl_Invoices[[#This Row],[Invoice_Date]]), DAY(tbl_Invoices[[#This Row],[Invoice_Date]]))</f>
        <v>44395</v>
      </c>
      <c r="J1391">
        <f>YEAR(tbl_Invoices[[#This Row],[Invoice_Date]])</f>
        <v>2021</v>
      </c>
      <c r="K1391" s="1">
        <f>_xlfn.XLOOKUP(tbl_Invoices[[#This Row],[Customer_ID]], tbl_Customers[Customer_ID], tbl_Customers[Cohort_Month])</f>
        <v>45107</v>
      </c>
      <c r="L1391" s="1" t="str">
        <f ca="1">_xlfn.XLOOKUP(tbl_Invoices[[#This Row],[Customer_ID]], tbl_Customers[Customer_ID], tbl_Customers[Age_Group])</f>
        <v>35–44</v>
      </c>
      <c r="M1391" s="1" t="str">
        <f>_xlfn.XLOOKUP(tbl_Invoices[[#This Row],[Customer_ID]], tbl_Customers[Customer_ID], tbl_Customers[Region])</f>
        <v>Midwest</v>
      </c>
      <c r="N1391" s="1" t="str" cm="1">
        <f t="array" ref="N1391">_xlfn.IFS(
   _xlfn.SINGLE(tbl_Invoices[Plan_ID])="P1","Basic",
   _xlfn.SINGLE(tbl_Invoices[Plan_ID])="P2","Standard",
   _xlfn.SINGLE(tbl_Invoices[Plan_ID])="P3","Premium"
)</f>
        <v>Premium</v>
      </c>
      <c r="O1391" s="2">
        <f>IF(tbl_Invoices[[#This Row],[Revenue_Type]]="Churned",0,1)</f>
        <v>1</v>
      </c>
    </row>
    <row r="1392" spans="1:15" x14ac:dyDescent="0.25">
      <c r="A1392" t="s">
        <v>6126</v>
      </c>
      <c r="B1392" t="s">
        <v>333</v>
      </c>
      <c r="C1392" t="s">
        <v>2686</v>
      </c>
      <c r="D1392" s="1">
        <v>44395</v>
      </c>
      <c r="E1392">
        <v>55</v>
      </c>
      <c r="F1392" t="b">
        <v>1</v>
      </c>
      <c r="G1392" t="s">
        <v>4545</v>
      </c>
      <c r="H1392" t="s">
        <v>2031</v>
      </c>
      <c r="I1392" s="1">
        <f>DATE(YEAR(tbl_Invoices[[#This Row],[Invoice_Date]]), MONTH(tbl_Invoices[[#This Row],[Invoice_Date]]), DAY(tbl_Invoices[[#This Row],[Invoice_Date]]))</f>
        <v>44395</v>
      </c>
      <c r="J1392">
        <f>YEAR(tbl_Invoices[[#This Row],[Invoice_Date]])</f>
        <v>2021</v>
      </c>
      <c r="K1392" s="1">
        <f>_xlfn.XLOOKUP(tbl_Invoices[[#This Row],[Customer_ID]], tbl_Customers[Customer_ID], tbl_Customers[Cohort_Month])</f>
        <v>44316</v>
      </c>
      <c r="L1392" s="1" t="str">
        <f ca="1">_xlfn.XLOOKUP(tbl_Invoices[[#This Row],[Customer_ID]], tbl_Customers[Customer_ID], tbl_Customers[Age_Group])</f>
        <v>25–34</v>
      </c>
      <c r="M1392" s="1" t="str">
        <f>_xlfn.XLOOKUP(tbl_Invoices[[#This Row],[Customer_ID]], tbl_Customers[Customer_ID], tbl_Customers[Region])</f>
        <v>Midwest</v>
      </c>
      <c r="N1392" s="1" t="str" cm="1">
        <f t="array" ref="N1392">_xlfn.IFS(
   _xlfn.SINGLE(tbl_Invoices[Plan_ID])="P1","Basic",
   _xlfn.SINGLE(tbl_Invoices[Plan_ID])="P2","Standard",
   _xlfn.SINGLE(tbl_Invoices[Plan_ID])="P3","Premium"
)</f>
        <v>Premium</v>
      </c>
      <c r="O1392" s="2">
        <f>IF(tbl_Invoices[[#This Row],[Revenue_Type]]="Churned",0,1)</f>
        <v>0</v>
      </c>
    </row>
    <row r="1393" spans="1:15" x14ac:dyDescent="0.25">
      <c r="A1393" t="s">
        <v>9501</v>
      </c>
      <c r="B1393" t="s">
        <v>1477</v>
      </c>
      <c r="C1393" t="s">
        <v>3970</v>
      </c>
      <c r="D1393" s="1">
        <v>44395</v>
      </c>
      <c r="E1393">
        <v>12</v>
      </c>
      <c r="F1393" t="b">
        <v>1</v>
      </c>
      <c r="G1393" t="s">
        <v>4547</v>
      </c>
      <c r="H1393" t="s">
        <v>2027</v>
      </c>
      <c r="I1393" s="1">
        <f>DATE(YEAR(tbl_Invoices[[#This Row],[Invoice_Date]]), MONTH(tbl_Invoices[[#This Row],[Invoice_Date]]), DAY(tbl_Invoices[[#This Row],[Invoice_Date]]))</f>
        <v>44395</v>
      </c>
      <c r="J1393">
        <f>YEAR(tbl_Invoices[[#This Row],[Invoice_Date]])</f>
        <v>2021</v>
      </c>
      <c r="K1393" s="1">
        <f>_xlfn.XLOOKUP(tbl_Invoices[[#This Row],[Customer_ID]], tbl_Customers[Customer_ID], tbl_Customers[Cohort_Month])</f>
        <v>44712</v>
      </c>
      <c r="L1393" s="1" t="str">
        <f ca="1">_xlfn.XLOOKUP(tbl_Invoices[[#This Row],[Customer_ID]], tbl_Customers[Customer_ID], tbl_Customers[Age_Group])</f>
        <v>55+</v>
      </c>
      <c r="M1393" s="1" t="str">
        <f>_xlfn.XLOOKUP(tbl_Invoices[[#This Row],[Customer_ID]], tbl_Customers[Customer_ID], tbl_Customers[Region])</f>
        <v>East</v>
      </c>
      <c r="N1393" s="1" t="str" cm="1">
        <f t="array" ref="N1393">_xlfn.IFS(
   _xlfn.SINGLE(tbl_Invoices[Plan_ID])="P1","Basic",
   _xlfn.SINGLE(tbl_Invoices[Plan_ID])="P2","Standard",
   _xlfn.SINGLE(tbl_Invoices[Plan_ID])="P3","Premium"
)</f>
        <v>Basic</v>
      </c>
      <c r="O1393" s="2">
        <f>IF(tbl_Invoices[[#This Row],[Revenue_Type]]="Churned",0,1)</f>
        <v>1</v>
      </c>
    </row>
    <row r="1394" spans="1:15" x14ac:dyDescent="0.25">
      <c r="A1394" t="s">
        <v>9985</v>
      </c>
      <c r="B1394" t="s">
        <v>1835</v>
      </c>
      <c r="C1394" t="s">
        <v>3807</v>
      </c>
      <c r="D1394" s="1">
        <v>44395</v>
      </c>
      <c r="E1394">
        <v>12</v>
      </c>
      <c r="F1394" t="b">
        <v>1</v>
      </c>
      <c r="G1394" t="s">
        <v>4549</v>
      </c>
      <c r="H1394" t="s">
        <v>2027</v>
      </c>
      <c r="I1394" s="1">
        <f>DATE(YEAR(tbl_Invoices[[#This Row],[Invoice_Date]]), MONTH(tbl_Invoices[[#This Row],[Invoice_Date]]), DAY(tbl_Invoices[[#This Row],[Invoice_Date]]))</f>
        <v>44395</v>
      </c>
      <c r="J1394">
        <f>YEAR(tbl_Invoices[[#This Row],[Invoice_Date]])</f>
        <v>2021</v>
      </c>
      <c r="K1394" s="1">
        <f>_xlfn.XLOOKUP(tbl_Invoices[[#This Row],[Customer_ID]], tbl_Customers[Customer_ID], tbl_Customers[Cohort_Month])</f>
        <v>44347</v>
      </c>
      <c r="L1394" s="1" t="str">
        <f ca="1">_xlfn.XLOOKUP(tbl_Invoices[[#This Row],[Customer_ID]], tbl_Customers[Customer_ID], tbl_Customers[Age_Group])</f>
        <v>35–44</v>
      </c>
      <c r="M1394" s="1" t="str">
        <f>_xlfn.XLOOKUP(tbl_Invoices[[#This Row],[Customer_ID]], tbl_Customers[Customer_ID], tbl_Customers[Region])</f>
        <v>West</v>
      </c>
      <c r="N1394" s="1" t="str" cm="1">
        <f t="array" ref="N1394">_xlfn.IFS(
   _xlfn.SINGLE(tbl_Invoices[Plan_ID])="P1","Basic",
   _xlfn.SINGLE(tbl_Invoices[Plan_ID])="P2","Standard",
   _xlfn.SINGLE(tbl_Invoices[Plan_ID])="P3","Premium"
)</f>
        <v>Basic</v>
      </c>
      <c r="O1394" s="2">
        <f>IF(tbl_Invoices[[#This Row],[Revenue_Type]]="Churned",0,1)</f>
        <v>1</v>
      </c>
    </row>
    <row r="1395" spans="1:15" x14ac:dyDescent="0.25">
      <c r="A1395" t="s">
        <v>5940</v>
      </c>
      <c r="B1395" t="s">
        <v>1946</v>
      </c>
      <c r="C1395" t="s">
        <v>2567</v>
      </c>
      <c r="D1395" s="1">
        <v>44395</v>
      </c>
      <c r="E1395">
        <v>12</v>
      </c>
      <c r="F1395" t="b">
        <v>1</v>
      </c>
      <c r="G1395" t="s">
        <v>4549</v>
      </c>
      <c r="H1395" t="s">
        <v>2027</v>
      </c>
      <c r="I1395" s="1">
        <f>DATE(YEAR(tbl_Invoices[[#This Row],[Invoice_Date]]), MONTH(tbl_Invoices[[#This Row],[Invoice_Date]]), DAY(tbl_Invoices[[#This Row],[Invoice_Date]]))</f>
        <v>44395</v>
      </c>
      <c r="J1395">
        <f>YEAR(tbl_Invoices[[#This Row],[Invoice_Date]])</f>
        <v>2021</v>
      </c>
      <c r="K1395" s="1">
        <f>_xlfn.XLOOKUP(tbl_Invoices[[#This Row],[Customer_ID]], tbl_Customers[Customer_ID], tbl_Customers[Cohort_Month])</f>
        <v>44316</v>
      </c>
      <c r="L1395" s="1" t="str">
        <f ca="1">_xlfn.XLOOKUP(tbl_Invoices[[#This Row],[Customer_ID]], tbl_Customers[Customer_ID], tbl_Customers[Age_Group])</f>
        <v>55+</v>
      </c>
      <c r="M1395" s="1" t="str">
        <f>_xlfn.XLOOKUP(tbl_Invoices[[#This Row],[Customer_ID]], tbl_Customers[Customer_ID], tbl_Customers[Region])</f>
        <v>West</v>
      </c>
      <c r="N1395" s="1" t="str" cm="1">
        <f t="array" ref="N1395">_xlfn.IFS(
   _xlfn.SINGLE(tbl_Invoices[Plan_ID])="P1","Basic",
   _xlfn.SINGLE(tbl_Invoices[Plan_ID])="P2","Standard",
   _xlfn.SINGLE(tbl_Invoices[Plan_ID])="P3","Premium"
)</f>
        <v>Basic</v>
      </c>
      <c r="O1395" s="2">
        <f>IF(tbl_Invoices[[#This Row],[Revenue_Type]]="Churned",0,1)</f>
        <v>1</v>
      </c>
    </row>
    <row r="1396" spans="1:15" x14ac:dyDescent="0.25">
      <c r="A1396" t="s">
        <v>10155</v>
      </c>
      <c r="B1396" t="s">
        <v>1955</v>
      </c>
      <c r="C1396" t="s">
        <v>4356</v>
      </c>
      <c r="D1396" s="1">
        <v>44395</v>
      </c>
      <c r="E1396">
        <v>25</v>
      </c>
      <c r="F1396" t="b">
        <v>1</v>
      </c>
      <c r="G1396" t="s">
        <v>4538</v>
      </c>
      <c r="H1396" t="s">
        <v>2034</v>
      </c>
      <c r="I1396" s="1">
        <f>DATE(YEAR(tbl_Invoices[[#This Row],[Invoice_Date]]), MONTH(tbl_Invoices[[#This Row],[Invoice_Date]]), DAY(tbl_Invoices[[#This Row],[Invoice_Date]]))</f>
        <v>44395</v>
      </c>
      <c r="J1396">
        <f>YEAR(tbl_Invoices[[#This Row],[Invoice_Date]])</f>
        <v>2021</v>
      </c>
      <c r="K1396" s="1">
        <f>_xlfn.XLOOKUP(tbl_Invoices[[#This Row],[Customer_ID]], tbl_Customers[Customer_ID], tbl_Customers[Cohort_Month])</f>
        <v>44773</v>
      </c>
      <c r="L1396" s="1" t="str">
        <f ca="1">_xlfn.XLOOKUP(tbl_Invoices[[#This Row],[Customer_ID]], tbl_Customers[Customer_ID], tbl_Customers[Age_Group])</f>
        <v>35–44</v>
      </c>
      <c r="M1396" s="1" t="str">
        <f>_xlfn.XLOOKUP(tbl_Invoices[[#This Row],[Customer_ID]], tbl_Customers[Customer_ID], tbl_Customers[Region])</f>
        <v>International</v>
      </c>
      <c r="N1396" s="1" t="str" cm="1">
        <f t="array" ref="N1396">_xlfn.IFS(
   _xlfn.SINGLE(tbl_Invoices[Plan_ID])="P1","Basic",
   _xlfn.SINGLE(tbl_Invoices[Plan_ID])="P2","Standard",
   _xlfn.SINGLE(tbl_Invoices[Plan_ID])="P3","Premium"
)</f>
        <v>Standard</v>
      </c>
      <c r="O1396" s="2">
        <f>IF(tbl_Invoices[[#This Row],[Revenue_Type]]="Churned",0,1)</f>
        <v>1</v>
      </c>
    </row>
    <row r="1397" spans="1:15" x14ac:dyDescent="0.25">
      <c r="A1397" t="s">
        <v>7375</v>
      </c>
      <c r="B1397" t="s">
        <v>76</v>
      </c>
      <c r="C1397" t="s">
        <v>2246</v>
      </c>
      <c r="D1397" s="1">
        <v>44396</v>
      </c>
      <c r="E1397">
        <v>55</v>
      </c>
      <c r="F1397" t="b">
        <v>1</v>
      </c>
      <c r="G1397" t="s">
        <v>4547</v>
      </c>
      <c r="H1397" t="s">
        <v>2031</v>
      </c>
      <c r="I1397" s="1">
        <f>DATE(YEAR(tbl_Invoices[[#This Row],[Invoice_Date]]), MONTH(tbl_Invoices[[#This Row],[Invoice_Date]]), DAY(tbl_Invoices[[#This Row],[Invoice_Date]]))</f>
        <v>44396</v>
      </c>
      <c r="J1397">
        <f>YEAR(tbl_Invoices[[#This Row],[Invoice_Date]])</f>
        <v>2021</v>
      </c>
      <c r="K1397" s="1">
        <f>_xlfn.XLOOKUP(tbl_Invoices[[#This Row],[Customer_ID]], tbl_Customers[Customer_ID], tbl_Customers[Cohort_Month])</f>
        <v>44469</v>
      </c>
      <c r="L1397" s="1" t="str">
        <f ca="1">_xlfn.XLOOKUP(tbl_Invoices[[#This Row],[Customer_ID]], tbl_Customers[Customer_ID], tbl_Customers[Age_Group])</f>
        <v>35–44</v>
      </c>
      <c r="M1397" s="1" t="str">
        <f>_xlfn.XLOOKUP(tbl_Invoices[[#This Row],[Customer_ID]], tbl_Customers[Customer_ID], tbl_Customers[Region])</f>
        <v>International</v>
      </c>
      <c r="N1397" s="1" t="str" cm="1">
        <f t="array" ref="N1397">_xlfn.IFS(
   _xlfn.SINGLE(tbl_Invoices[Plan_ID])="P1","Basic",
   _xlfn.SINGLE(tbl_Invoices[Plan_ID])="P2","Standard",
   _xlfn.SINGLE(tbl_Invoices[Plan_ID])="P3","Premium"
)</f>
        <v>Premium</v>
      </c>
      <c r="O1397" s="2">
        <f>IF(tbl_Invoices[[#This Row],[Revenue_Type]]="Churned",0,1)</f>
        <v>1</v>
      </c>
    </row>
    <row r="1398" spans="1:15" x14ac:dyDescent="0.25">
      <c r="A1398" t="s">
        <v>6732</v>
      </c>
      <c r="B1398" t="s">
        <v>331</v>
      </c>
      <c r="C1398" t="s">
        <v>3995</v>
      </c>
      <c r="D1398" s="1">
        <v>44396</v>
      </c>
      <c r="E1398">
        <v>12</v>
      </c>
      <c r="F1398" t="b">
        <v>1</v>
      </c>
      <c r="G1398" t="s">
        <v>4547</v>
      </c>
      <c r="H1398" t="s">
        <v>2027</v>
      </c>
      <c r="I1398" s="1">
        <f>DATE(YEAR(tbl_Invoices[[#This Row],[Invoice_Date]]), MONTH(tbl_Invoices[[#This Row],[Invoice_Date]]), DAY(tbl_Invoices[[#This Row],[Invoice_Date]]))</f>
        <v>44396</v>
      </c>
      <c r="J1398">
        <f>YEAR(tbl_Invoices[[#This Row],[Invoice_Date]])</f>
        <v>2021</v>
      </c>
      <c r="K1398" s="1">
        <f>_xlfn.XLOOKUP(tbl_Invoices[[#This Row],[Customer_ID]], tbl_Customers[Customer_ID], tbl_Customers[Cohort_Month])</f>
        <v>44408</v>
      </c>
      <c r="L1398" s="1" t="str">
        <f ca="1">_xlfn.XLOOKUP(tbl_Invoices[[#This Row],[Customer_ID]], tbl_Customers[Customer_ID], tbl_Customers[Age_Group])</f>
        <v>18–24</v>
      </c>
      <c r="M1398" s="1" t="str">
        <f>_xlfn.XLOOKUP(tbl_Invoices[[#This Row],[Customer_ID]], tbl_Customers[Customer_ID], tbl_Customers[Region])</f>
        <v>East</v>
      </c>
      <c r="N1398" s="1" t="str" cm="1">
        <f t="array" ref="N1398">_xlfn.IFS(
   _xlfn.SINGLE(tbl_Invoices[Plan_ID])="P1","Basic",
   _xlfn.SINGLE(tbl_Invoices[Plan_ID])="P2","Standard",
   _xlfn.SINGLE(tbl_Invoices[Plan_ID])="P3","Premium"
)</f>
        <v>Basic</v>
      </c>
      <c r="O1398" s="2">
        <f>IF(tbl_Invoices[[#This Row],[Revenue_Type]]="Churned",0,1)</f>
        <v>1</v>
      </c>
    </row>
    <row r="1399" spans="1:15" x14ac:dyDescent="0.25">
      <c r="A1399" t="s">
        <v>7588</v>
      </c>
      <c r="B1399" t="s">
        <v>586</v>
      </c>
      <c r="C1399" t="s">
        <v>3242</v>
      </c>
      <c r="D1399" s="1">
        <v>44396</v>
      </c>
      <c r="E1399">
        <v>12</v>
      </c>
      <c r="F1399" t="b">
        <v>1</v>
      </c>
      <c r="G1399" t="s">
        <v>4547</v>
      </c>
      <c r="H1399" t="s">
        <v>2027</v>
      </c>
      <c r="I1399" s="1">
        <f>DATE(YEAR(tbl_Invoices[[#This Row],[Invoice_Date]]), MONTH(tbl_Invoices[[#This Row],[Invoice_Date]]), DAY(tbl_Invoices[[#This Row],[Invoice_Date]]))</f>
        <v>44396</v>
      </c>
      <c r="J1399">
        <f>YEAR(tbl_Invoices[[#This Row],[Invoice_Date]])</f>
        <v>2021</v>
      </c>
      <c r="K1399" s="1">
        <f>_xlfn.XLOOKUP(tbl_Invoices[[#This Row],[Customer_ID]], tbl_Customers[Customer_ID], tbl_Customers[Cohort_Month])</f>
        <v>44227</v>
      </c>
      <c r="L1399" s="1" t="str">
        <f ca="1">_xlfn.XLOOKUP(tbl_Invoices[[#This Row],[Customer_ID]], tbl_Customers[Customer_ID], tbl_Customers[Age_Group])</f>
        <v>18–24</v>
      </c>
      <c r="M1399" s="1" t="str">
        <f>_xlfn.XLOOKUP(tbl_Invoices[[#This Row],[Customer_ID]], tbl_Customers[Customer_ID], tbl_Customers[Region])</f>
        <v>West</v>
      </c>
      <c r="N1399" s="1" t="str" cm="1">
        <f t="array" ref="N1399">_xlfn.IFS(
   _xlfn.SINGLE(tbl_Invoices[Plan_ID])="P1","Basic",
   _xlfn.SINGLE(tbl_Invoices[Plan_ID])="P2","Standard",
   _xlfn.SINGLE(tbl_Invoices[Plan_ID])="P3","Premium"
)</f>
        <v>Basic</v>
      </c>
      <c r="O1399" s="2">
        <f>IF(tbl_Invoices[[#This Row],[Revenue_Type]]="Churned",0,1)</f>
        <v>1</v>
      </c>
    </row>
    <row r="1400" spans="1:15" x14ac:dyDescent="0.25">
      <c r="A1400" t="s">
        <v>8917</v>
      </c>
      <c r="B1400" t="s">
        <v>823</v>
      </c>
      <c r="C1400" t="s">
        <v>4248</v>
      </c>
      <c r="D1400" s="1">
        <v>44396</v>
      </c>
      <c r="E1400">
        <v>12</v>
      </c>
      <c r="F1400" t="b">
        <v>1</v>
      </c>
      <c r="G1400" t="s">
        <v>4538</v>
      </c>
      <c r="H1400" t="s">
        <v>2027</v>
      </c>
      <c r="I1400" s="1">
        <f>DATE(YEAR(tbl_Invoices[[#This Row],[Invoice_Date]]), MONTH(tbl_Invoices[[#This Row],[Invoice_Date]]), DAY(tbl_Invoices[[#This Row],[Invoice_Date]]))</f>
        <v>44396</v>
      </c>
      <c r="J1400">
        <f>YEAR(tbl_Invoices[[#This Row],[Invoice_Date]])</f>
        <v>2021</v>
      </c>
      <c r="K1400" s="1">
        <f>_xlfn.XLOOKUP(tbl_Invoices[[#This Row],[Customer_ID]], tbl_Customers[Customer_ID], tbl_Customers[Cohort_Month])</f>
        <v>44500</v>
      </c>
      <c r="L1400" s="1" t="str">
        <f ca="1">_xlfn.XLOOKUP(tbl_Invoices[[#This Row],[Customer_ID]], tbl_Customers[Customer_ID], tbl_Customers[Age_Group])</f>
        <v>55+</v>
      </c>
      <c r="M1400" s="1" t="str">
        <f>_xlfn.XLOOKUP(tbl_Invoices[[#This Row],[Customer_ID]], tbl_Customers[Customer_ID], tbl_Customers[Region])</f>
        <v>Midwest</v>
      </c>
      <c r="N1400" s="1" t="str" cm="1">
        <f t="array" ref="N1400">_xlfn.IFS(
   _xlfn.SINGLE(tbl_Invoices[Plan_ID])="P1","Basic",
   _xlfn.SINGLE(tbl_Invoices[Plan_ID])="P2","Standard",
   _xlfn.SINGLE(tbl_Invoices[Plan_ID])="P3","Premium"
)</f>
        <v>Basic</v>
      </c>
      <c r="O1400" s="2">
        <f>IF(tbl_Invoices[[#This Row],[Revenue_Type]]="Churned",0,1)</f>
        <v>1</v>
      </c>
    </row>
    <row r="1401" spans="1:15" x14ac:dyDescent="0.25">
      <c r="A1401" t="s">
        <v>6006</v>
      </c>
      <c r="B1401" t="s">
        <v>1371</v>
      </c>
      <c r="C1401" t="s">
        <v>2756</v>
      </c>
      <c r="D1401" s="1">
        <v>44396</v>
      </c>
      <c r="E1401">
        <v>55</v>
      </c>
      <c r="F1401" t="b">
        <v>1</v>
      </c>
      <c r="G1401" t="s">
        <v>4545</v>
      </c>
      <c r="H1401" t="s">
        <v>2031</v>
      </c>
      <c r="I1401" s="1">
        <f>DATE(YEAR(tbl_Invoices[[#This Row],[Invoice_Date]]), MONTH(tbl_Invoices[[#This Row],[Invoice_Date]]), DAY(tbl_Invoices[[#This Row],[Invoice_Date]]))</f>
        <v>44396</v>
      </c>
      <c r="J1401">
        <f>YEAR(tbl_Invoices[[#This Row],[Invoice_Date]])</f>
        <v>2021</v>
      </c>
      <c r="K1401" s="1">
        <f>_xlfn.XLOOKUP(tbl_Invoices[[#This Row],[Customer_ID]], tbl_Customers[Customer_ID], tbl_Customers[Cohort_Month])</f>
        <v>44773</v>
      </c>
      <c r="L1401" s="1" t="str">
        <f ca="1">_xlfn.XLOOKUP(tbl_Invoices[[#This Row],[Customer_ID]], tbl_Customers[Customer_ID], tbl_Customers[Age_Group])</f>
        <v>25–34</v>
      </c>
      <c r="M1401" s="1" t="str">
        <f>_xlfn.XLOOKUP(tbl_Invoices[[#This Row],[Customer_ID]], tbl_Customers[Customer_ID], tbl_Customers[Region])</f>
        <v>East</v>
      </c>
      <c r="N1401" s="1" t="str" cm="1">
        <f t="array" ref="N1401">_xlfn.IFS(
   _xlfn.SINGLE(tbl_Invoices[Plan_ID])="P1","Basic",
   _xlfn.SINGLE(tbl_Invoices[Plan_ID])="P2","Standard",
   _xlfn.SINGLE(tbl_Invoices[Plan_ID])="P3","Premium"
)</f>
        <v>Premium</v>
      </c>
      <c r="O1401" s="2">
        <f>IF(tbl_Invoices[[#This Row],[Revenue_Type]]="Churned",0,1)</f>
        <v>0</v>
      </c>
    </row>
    <row r="1402" spans="1:15" x14ac:dyDescent="0.25">
      <c r="A1402" t="s">
        <v>8964</v>
      </c>
      <c r="B1402" t="s">
        <v>1405</v>
      </c>
      <c r="C1402" t="s">
        <v>3201</v>
      </c>
      <c r="D1402" s="1">
        <v>44396</v>
      </c>
      <c r="E1402">
        <v>12</v>
      </c>
      <c r="F1402" t="b">
        <v>1</v>
      </c>
      <c r="G1402" t="s">
        <v>4538</v>
      </c>
      <c r="H1402" t="s">
        <v>2027</v>
      </c>
      <c r="I1402" s="1">
        <f>DATE(YEAR(tbl_Invoices[[#This Row],[Invoice_Date]]), MONTH(tbl_Invoices[[#This Row],[Invoice_Date]]), DAY(tbl_Invoices[[#This Row],[Invoice_Date]]))</f>
        <v>44396</v>
      </c>
      <c r="J1402">
        <f>YEAR(tbl_Invoices[[#This Row],[Invoice_Date]])</f>
        <v>2021</v>
      </c>
      <c r="K1402" s="1">
        <f>_xlfn.XLOOKUP(tbl_Invoices[[#This Row],[Customer_ID]], tbl_Customers[Customer_ID], tbl_Customers[Cohort_Month])</f>
        <v>44651</v>
      </c>
      <c r="L1402" s="1" t="str">
        <f ca="1">_xlfn.XLOOKUP(tbl_Invoices[[#This Row],[Customer_ID]], tbl_Customers[Customer_ID], tbl_Customers[Age_Group])</f>
        <v>25–34</v>
      </c>
      <c r="M1402" s="1" t="str">
        <f>_xlfn.XLOOKUP(tbl_Invoices[[#This Row],[Customer_ID]], tbl_Customers[Customer_ID], tbl_Customers[Region])</f>
        <v>South</v>
      </c>
      <c r="N1402" s="1" t="str" cm="1">
        <f t="array" ref="N1402">_xlfn.IFS(
   _xlfn.SINGLE(tbl_Invoices[Plan_ID])="P1","Basic",
   _xlfn.SINGLE(tbl_Invoices[Plan_ID])="P2","Standard",
   _xlfn.SINGLE(tbl_Invoices[Plan_ID])="P3","Premium"
)</f>
        <v>Basic</v>
      </c>
      <c r="O1402" s="2">
        <f>IF(tbl_Invoices[[#This Row],[Revenue_Type]]="Churned",0,1)</f>
        <v>1</v>
      </c>
    </row>
    <row r="1403" spans="1:15" x14ac:dyDescent="0.25">
      <c r="A1403" t="s">
        <v>6244</v>
      </c>
      <c r="B1403" t="s">
        <v>1929</v>
      </c>
      <c r="C1403" t="s">
        <v>3249</v>
      </c>
      <c r="D1403" s="1">
        <v>44396</v>
      </c>
      <c r="E1403">
        <v>12</v>
      </c>
      <c r="F1403" t="b">
        <v>1</v>
      </c>
      <c r="G1403" t="s">
        <v>4538</v>
      </c>
      <c r="H1403" t="s">
        <v>2027</v>
      </c>
      <c r="I1403" s="1">
        <f>DATE(YEAR(tbl_Invoices[[#This Row],[Invoice_Date]]), MONTH(tbl_Invoices[[#This Row],[Invoice_Date]]), DAY(tbl_Invoices[[#This Row],[Invoice_Date]]))</f>
        <v>44396</v>
      </c>
      <c r="J1403">
        <f>YEAR(tbl_Invoices[[#This Row],[Invoice_Date]])</f>
        <v>2021</v>
      </c>
      <c r="K1403" s="1">
        <f>_xlfn.XLOOKUP(tbl_Invoices[[#This Row],[Customer_ID]], tbl_Customers[Customer_ID], tbl_Customers[Cohort_Month])</f>
        <v>44957</v>
      </c>
      <c r="L1403" s="1" t="str">
        <f ca="1">_xlfn.XLOOKUP(tbl_Invoices[[#This Row],[Customer_ID]], tbl_Customers[Customer_ID], tbl_Customers[Age_Group])</f>
        <v>35–44</v>
      </c>
      <c r="M1403" s="1" t="str">
        <f>_xlfn.XLOOKUP(tbl_Invoices[[#This Row],[Customer_ID]], tbl_Customers[Customer_ID], tbl_Customers[Region])</f>
        <v>South</v>
      </c>
      <c r="N1403" s="1" t="str" cm="1">
        <f t="array" ref="N1403">_xlfn.IFS(
   _xlfn.SINGLE(tbl_Invoices[Plan_ID])="P1","Basic",
   _xlfn.SINGLE(tbl_Invoices[Plan_ID])="P2","Standard",
   _xlfn.SINGLE(tbl_Invoices[Plan_ID])="P3","Premium"
)</f>
        <v>Basic</v>
      </c>
      <c r="O1403" s="2">
        <f>IF(tbl_Invoices[[#This Row],[Revenue_Type]]="Churned",0,1)</f>
        <v>1</v>
      </c>
    </row>
    <row r="1404" spans="1:15" x14ac:dyDescent="0.25">
      <c r="A1404" t="s">
        <v>6264</v>
      </c>
      <c r="B1404" t="s">
        <v>423</v>
      </c>
      <c r="C1404" t="s">
        <v>2390</v>
      </c>
      <c r="D1404" s="1">
        <v>44397</v>
      </c>
      <c r="E1404">
        <v>55</v>
      </c>
      <c r="F1404" t="b">
        <v>1</v>
      </c>
      <c r="G1404" t="s">
        <v>4547</v>
      </c>
      <c r="H1404" t="s">
        <v>2031</v>
      </c>
      <c r="I1404" s="1">
        <f>DATE(YEAR(tbl_Invoices[[#This Row],[Invoice_Date]]), MONTH(tbl_Invoices[[#This Row],[Invoice_Date]]), DAY(tbl_Invoices[[#This Row],[Invoice_Date]]))</f>
        <v>44397</v>
      </c>
      <c r="J1404">
        <f>YEAR(tbl_Invoices[[#This Row],[Invoice_Date]])</f>
        <v>2021</v>
      </c>
      <c r="K1404" s="1">
        <f>_xlfn.XLOOKUP(tbl_Invoices[[#This Row],[Customer_ID]], tbl_Customers[Customer_ID], tbl_Customers[Cohort_Month])</f>
        <v>45077</v>
      </c>
      <c r="L1404" s="1" t="str">
        <f ca="1">_xlfn.XLOOKUP(tbl_Invoices[[#This Row],[Customer_ID]], tbl_Customers[Customer_ID], tbl_Customers[Age_Group])</f>
        <v>35–44</v>
      </c>
      <c r="M1404" s="1" t="str">
        <f>_xlfn.XLOOKUP(tbl_Invoices[[#This Row],[Customer_ID]], tbl_Customers[Customer_ID], tbl_Customers[Region])</f>
        <v>East</v>
      </c>
      <c r="N1404" s="1" t="str" cm="1">
        <f t="array" ref="N1404">_xlfn.IFS(
   _xlfn.SINGLE(tbl_Invoices[Plan_ID])="P1","Basic",
   _xlfn.SINGLE(tbl_Invoices[Plan_ID])="P2","Standard",
   _xlfn.SINGLE(tbl_Invoices[Plan_ID])="P3","Premium"
)</f>
        <v>Premium</v>
      </c>
      <c r="O1404" s="2">
        <f>IF(tbl_Invoices[[#This Row],[Revenue_Type]]="Churned",0,1)</f>
        <v>1</v>
      </c>
    </row>
    <row r="1405" spans="1:15" x14ac:dyDescent="0.25">
      <c r="A1405" t="s">
        <v>9380</v>
      </c>
      <c r="B1405" t="s">
        <v>1054</v>
      </c>
      <c r="C1405" t="s">
        <v>2117</v>
      </c>
      <c r="D1405" s="1">
        <v>44397</v>
      </c>
      <c r="E1405">
        <v>55</v>
      </c>
      <c r="F1405" t="b">
        <v>1</v>
      </c>
      <c r="G1405" t="s">
        <v>4547</v>
      </c>
      <c r="H1405" t="s">
        <v>2031</v>
      </c>
      <c r="I1405" s="1">
        <f>DATE(YEAR(tbl_Invoices[[#This Row],[Invoice_Date]]), MONTH(tbl_Invoices[[#This Row],[Invoice_Date]]), DAY(tbl_Invoices[[#This Row],[Invoice_Date]]))</f>
        <v>44397</v>
      </c>
      <c r="J1405">
        <f>YEAR(tbl_Invoices[[#This Row],[Invoice_Date]])</f>
        <v>2021</v>
      </c>
      <c r="K1405" s="1">
        <f>_xlfn.XLOOKUP(tbl_Invoices[[#This Row],[Customer_ID]], tbl_Customers[Customer_ID], tbl_Customers[Cohort_Month])</f>
        <v>44712</v>
      </c>
      <c r="L1405" s="1" t="str">
        <f ca="1">_xlfn.XLOOKUP(tbl_Invoices[[#This Row],[Customer_ID]], tbl_Customers[Customer_ID], tbl_Customers[Age_Group])</f>
        <v>35–44</v>
      </c>
      <c r="M1405" s="1" t="str">
        <f>_xlfn.XLOOKUP(tbl_Invoices[[#This Row],[Customer_ID]], tbl_Customers[Customer_ID], tbl_Customers[Region])</f>
        <v>International</v>
      </c>
      <c r="N1405" s="1" t="str" cm="1">
        <f t="array" ref="N1405">_xlfn.IFS(
   _xlfn.SINGLE(tbl_Invoices[Plan_ID])="P1","Basic",
   _xlfn.SINGLE(tbl_Invoices[Plan_ID])="P2","Standard",
   _xlfn.SINGLE(tbl_Invoices[Plan_ID])="P3","Premium"
)</f>
        <v>Premium</v>
      </c>
      <c r="O1405" s="2">
        <f>IF(tbl_Invoices[[#This Row],[Revenue_Type]]="Churned",0,1)</f>
        <v>1</v>
      </c>
    </row>
    <row r="1406" spans="1:15" x14ac:dyDescent="0.25">
      <c r="A1406" t="s">
        <v>7082</v>
      </c>
      <c r="B1406" t="s">
        <v>1648</v>
      </c>
      <c r="C1406" t="s">
        <v>4362</v>
      </c>
      <c r="D1406" s="1">
        <v>44397</v>
      </c>
      <c r="E1406">
        <v>12</v>
      </c>
      <c r="F1406" t="b">
        <v>1</v>
      </c>
      <c r="G1406" t="s">
        <v>4538</v>
      </c>
      <c r="H1406" t="s">
        <v>2027</v>
      </c>
      <c r="I1406" s="1">
        <f>DATE(YEAR(tbl_Invoices[[#This Row],[Invoice_Date]]), MONTH(tbl_Invoices[[#This Row],[Invoice_Date]]), DAY(tbl_Invoices[[#This Row],[Invoice_Date]]))</f>
        <v>44397</v>
      </c>
      <c r="J1406">
        <f>YEAR(tbl_Invoices[[#This Row],[Invoice_Date]])</f>
        <v>2021</v>
      </c>
      <c r="K1406" s="1">
        <f>_xlfn.XLOOKUP(tbl_Invoices[[#This Row],[Customer_ID]], tbl_Customers[Customer_ID], tbl_Customers[Cohort_Month])</f>
        <v>44316</v>
      </c>
      <c r="L1406" s="1" t="str">
        <f ca="1">_xlfn.XLOOKUP(tbl_Invoices[[#This Row],[Customer_ID]], tbl_Customers[Customer_ID], tbl_Customers[Age_Group])</f>
        <v>25–34</v>
      </c>
      <c r="M1406" s="1" t="str">
        <f>_xlfn.XLOOKUP(tbl_Invoices[[#This Row],[Customer_ID]], tbl_Customers[Customer_ID], tbl_Customers[Region])</f>
        <v>International</v>
      </c>
      <c r="N1406" s="1" t="str" cm="1">
        <f t="array" ref="N1406">_xlfn.IFS(
   _xlfn.SINGLE(tbl_Invoices[Plan_ID])="P1","Basic",
   _xlfn.SINGLE(tbl_Invoices[Plan_ID])="P2","Standard",
   _xlfn.SINGLE(tbl_Invoices[Plan_ID])="P3","Premium"
)</f>
        <v>Basic</v>
      </c>
      <c r="O1406" s="2">
        <f>IF(tbl_Invoices[[#This Row],[Revenue_Type]]="Churned",0,1)</f>
        <v>1</v>
      </c>
    </row>
    <row r="1407" spans="1:15" x14ac:dyDescent="0.25">
      <c r="A1407" t="s">
        <v>5928</v>
      </c>
      <c r="B1407" t="s">
        <v>1709</v>
      </c>
      <c r="C1407" t="s">
        <v>2547</v>
      </c>
      <c r="D1407" s="1">
        <v>44397</v>
      </c>
      <c r="E1407">
        <v>25</v>
      </c>
      <c r="F1407" t="b">
        <v>1</v>
      </c>
      <c r="G1407" t="s">
        <v>4538</v>
      </c>
      <c r="H1407" t="s">
        <v>2034</v>
      </c>
      <c r="I1407" s="1">
        <f>DATE(YEAR(tbl_Invoices[[#This Row],[Invoice_Date]]), MONTH(tbl_Invoices[[#This Row],[Invoice_Date]]), DAY(tbl_Invoices[[#This Row],[Invoice_Date]]))</f>
        <v>44397</v>
      </c>
      <c r="J1407">
        <f>YEAR(tbl_Invoices[[#This Row],[Invoice_Date]])</f>
        <v>2021</v>
      </c>
      <c r="K1407" s="1">
        <f>_xlfn.XLOOKUP(tbl_Invoices[[#This Row],[Customer_ID]], tbl_Customers[Customer_ID], tbl_Customers[Cohort_Month])</f>
        <v>44592</v>
      </c>
      <c r="L1407" s="1" t="str">
        <f ca="1">_xlfn.XLOOKUP(tbl_Invoices[[#This Row],[Customer_ID]], tbl_Customers[Customer_ID], tbl_Customers[Age_Group])</f>
        <v>25–34</v>
      </c>
      <c r="M1407" s="1" t="str">
        <f>_xlfn.XLOOKUP(tbl_Invoices[[#This Row],[Customer_ID]], tbl_Customers[Customer_ID], tbl_Customers[Region])</f>
        <v>East</v>
      </c>
      <c r="N1407" s="1" t="str" cm="1">
        <f t="array" ref="N1407">_xlfn.IFS(
   _xlfn.SINGLE(tbl_Invoices[Plan_ID])="P1","Basic",
   _xlfn.SINGLE(tbl_Invoices[Plan_ID])="P2","Standard",
   _xlfn.SINGLE(tbl_Invoices[Plan_ID])="P3","Premium"
)</f>
        <v>Standard</v>
      </c>
      <c r="O1407" s="2">
        <f>IF(tbl_Invoices[[#This Row],[Revenue_Type]]="Churned",0,1)</f>
        <v>1</v>
      </c>
    </row>
    <row r="1408" spans="1:15" x14ac:dyDescent="0.25">
      <c r="A1408" t="s">
        <v>6180</v>
      </c>
      <c r="B1408" t="s">
        <v>1731</v>
      </c>
      <c r="C1408" t="s">
        <v>4126</v>
      </c>
      <c r="D1408" s="1">
        <v>44397</v>
      </c>
      <c r="E1408">
        <v>25</v>
      </c>
      <c r="F1408" t="b">
        <v>1</v>
      </c>
      <c r="G1408" t="s">
        <v>4547</v>
      </c>
      <c r="H1408" t="s">
        <v>2034</v>
      </c>
      <c r="I1408" s="1">
        <f>DATE(YEAR(tbl_Invoices[[#This Row],[Invoice_Date]]), MONTH(tbl_Invoices[[#This Row],[Invoice_Date]]), DAY(tbl_Invoices[[#This Row],[Invoice_Date]]))</f>
        <v>44397</v>
      </c>
      <c r="J1408">
        <f>YEAR(tbl_Invoices[[#This Row],[Invoice_Date]])</f>
        <v>2021</v>
      </c>
      <c r="K1408" s="1">
        <f>_xlfn.XLOOKUP(tbl_Invoices[[#This Row],[Customer_ID]], tbl_Customers[Customer_ID], tbl_Customers[Cohort_Month])</f>
        <v>44865</v>
      </c>
      <c r="L1408" s="1" t="str">
        <f ca="1">_xlfn.XLOOKUP(tbl_Invoices[[#This Row],[Customer_ID]], tbl_Customers[Customer_ID], tbl_Customers[Age_Group])</f>
        <v>45–54</v>
      </c>
      <c r="M1408" s="1" t="str">
        <f>_xlfn.XLOOKUP(tbl_Invoices[[#This Row],[Customer_ID]], tbl_Customers[Customer_ID], tbl_Customers[Region])</f>
        <v>South</v>
      </c>
      <c r="N1408" s="1" t="str" cm="1">
        <f t="array" ref="N1408">_xlfn.IFS(
   _xlfn.SINGLE(tbl_Invoices[Plan_ID])="P1","Basic",
   _xlfn.SINGLE(tbl_Invoices[Plan_ID])="P2","Standard",
   _xlfn.SINGLE(tbl_Invoices[Plan_ID])="P3","Premium"
)</f>
        <v>Standard</v>
      </c>
      <c r="O1408" s="2">
        <f>IF(tbl_Invoices[[#This Row],[Revenue_Type]]="Churned",0,1)</f>
        <v>1</v>
      </c>
    </row>
    <row r="1409" spans="1:15" x14ac:dyDescent="0.25">
      <c r="A1409" t="s">
        <v>7619</v>
      </c>
      <c r="B1409" t="s">
        <v>1987</v>
      </c>
      <c r="C1409" t="s">
        <v>3520</v>
      </c>
      <c r="D1409" s="1">
        <v>44397</v>
      </c>
      <c r="E1409">
        <v>12</v>
      </c>
      <c r="F1409" t="b">
        <v>1</v>
      </c>
      <c r="G1409" t="s">
        <v>4540</v>
      </c>
      <c r="H1409" t="s">
        <v>2027</v>
      </c>
      <c r="I1409" s="1">
        <f>DATE(YEAR(tbl_Invoices[[#This Row],[Invoice_Date]]), MONTH(tbl_Invoices[[#This Row],[Invoice_Date]]), DAY(tbl_Invoices[[#This Row],[Invoice_Date]]))</f>
        <v>44397</v>
      </c>
      <c r="J1409">
        <f>YEAR(tbl_Invoices[[#This Row],[Invoice_Date]])</f>
        <v>2021</v>
      </c>
      <c r="K1409" s="1">
        <f>_xlfn.XLOOKUP(tbl_Invoices[[#This Row],[Customer_ID]], tbl_Customers[Customer_ID], tbl_Customers[Cohort_Month])</f>
        <v>44316</v>
      </c>
      <c r="L1409" s="1" t="str">
        <f ca="1">_xlfn.XLOOKUP(tbl_Invoices[[#This Row],[Customer_ID]], tbl_Customers[Customer_ID], tbl_Customers[Age_Group])</f>
        <v>25–34</v>
      </c>
      <c r="M1409" s="1" t="str">
        <f>_xlfn.XLOOKUP(tbl_Invoices[[#This Row],[Customer_ID]], tbl_Customers[Customer_ID], tbl_Customers[Region])</f>
        <v>International</v>
      </c>
      <c r="N1409" s="1" t="str" cm="1">
        <f t="array" ref="N1409">_xlfn.IFS(
   _xlfn.SINGLE(tbl_Invoices[Plan_ID])="P1","Basic",
   _xlfn.SINGLE(tbl_Invoices[Plan_ID])="P2","Standard",
   _xlfn.SINGLE(tbl_Invoices[Plan_ID])="P3","Premium"
)</f>
        <v>Basic</v>
      </c>
      <c r="O1409" s="2">
        <f>IF(tbl_Invoices[[#This Row],[Revenue_Type]]="Churned",0,1)</f>
        <v>1</v>
      </c>
    </row>
    <row r="1410" spans="1:15" x14ac:dyDescent="0.25">
      <c r="A1410" t="s">
        <v>9733</v>
      </c>
      <c r="B1410" t="s">
        <v>125</v>
      </c>
      <c r="C1410" t="s">
        <v>4034</v>
      </c>
      <c r="D1410" s="1">
        <v>44398</v>
      </c>
      <c r="E1410">
        <v>55</v>
      </c>
      <c r="F1410" t="b">
        <v>1</v>
      </c>
      <c r="G1410" t="s">
        <v>4540</v>
      </c>
      <c r="H1410" t="s">
        <v>2031</v>
      </c>
      <c r="I1410" s="1">
        <f>DATE(YEAR(tbl_Invoices[[#This Row],[Invoice_Date]]), MONTH(tbl_Invoices[[#This Row],[Invoice_Date]]), DAY(tbl_Invoices[[#This Row],[Invoice_Date]]))</f>
        <v>44398</v>
      </c>
      <c r="J1410">
        <f>YEAR(tbl_Invoices[[#This Row],[Invoice_Date]])</f>
        <v>2021</v>
      </c>
      <c r="K1410" s="1">
        <f>_xlfn.XLOOKUP(tbl_Invoices[[#This Row],[Customer_ID]], tbl_Customers[Customer_ID], tbl_Customers[Cohort_Month])</f>
        <v>44773</v>
      </c>
      <c r="L1410" s="1" t="str">
        <f ca="1">_xlfn.XLOOKUP(tbl_Invoices[[#This Row],[Customer_ID]], tbl_Customers[Customer_ID], tbl_Customers[Age_Group])</f>
        <v>25–34</v>
      </c>
      <c r="M1410" s="1" t="str">
        <f>_xlfn.XLOOKUP(tbl_Invoices[[#This Row],[Customer_ID]], tbl_Customers[Customer_ID], tbl_Customers[Region])</f>
        <v>East</v>
      </c>
      <c r="N1410" s="1" t="str" cm="1">
        <f t="array" ref="N1410">_xlfn.IFS(
   _xlfn.SINGLE(tbl_Invoices[Plan_ID])="P1","Basic",
   _xlfn.SINGLE(tbl_Invoices[Plan_ID])="P2","Standard",
   _xlfn.SINGLE(tbl_Invoices[Plan_ID])="P3","Premium"
)</f>
        <v>Premium</v>
      </c>
      <c r="O1410" s="2">
        <f>IF(tbl_Invoices[[#This Row],[Revenue_Type]]="Churned",0,1)</f>
        <v>1</v>
      </c>
    </row>
    <row r="1411" spans="1:15" x14ac:dyDescent="0.25">
      <c r="A1411" t="s">
        <v>10249</v>
      </c>
      <c r="B1411" t="s">
        <v>421</v>
      </c>
      <c r="C1411" t="s">
        <v>2245</v>
      </c>
      <c r="D1411" s="1">
        <v>44398</v>
      </c>
      <c r="E1411">
        <v>12</v>
      </c>
      <c r="F1411" t="b">
        <v>1</v>
      </c>
      <c r="G1411" t="s">
        <v>4547</v>
      </c>
      <c r="H1411" t="s">
        <v>2027</v>
      </c>
      <c r="I1411" s="1">
        <f>DATE(YEAR(tbl_Invoices[[#This Row],[Invoice_Date]]), MONTH(tbl_Invoices[[#This Row],[Invoice_Date]]), DAY(tbl_Invoices[[#This Row],[Invoice_Date]]))</f>
        <v>44398</v>
      </c>
      <c r="J1411">
        <f>YEAR(tbl_Invoices[[#This Row],[Invoice_Date]])</f>
        <v>2021</v>
      </c>
      <c r="K1411" s="1">
        <f>_xlfn.XLOOKUP(tbl_Invoices[[#This Row],[Customer_ID]], tbl_Customers[Customer_ID], tbl_Customers[Cohort_Month])</f>
        <v>44712</v>
      </c>
      <c r="L1411" s="1" t="str">
        <f ca="1">_xlfn.XLOOKUP(tbl_Invoices[[#This Row],[Customer_ID]], tbl_Customers[Customer_ID], tbl_Customers[Age_Group])</f>
        <v>45–54</v>
      </c>
      <c r="M1411" s="1" t="str">
        <f>_xlfn.XLOOKUP(tbl_Invoices[[#This Row],[Customer_ID]], tbl_Customers[Customer_ID], tbl_Customers[Region])</f>
        <v>International</v>
      </c>
      <c r="N1411" s="1" t="str" cm="1">
        <f t="array" ref="N1411">_xlfn.IFS(
   _xlfn.SINGLE(tbl_Invoices[Plan_ID])="P1","Basic",
   _xlfn.SINGLE(tbl_Invoices[Plan_ID])="P2","Standard",
   _xlfn.SINGLE(tbl_Invoices[Plan_ID])="P3","Premium"
)</f>
        <v>Basic</v>
      </c>
      <c r="O1411" s="2">
        <f>IF(tbl_Invoices[[#This Row],[Revenue_Type]]="Churned",0,1)</f>
        <v>1</v>
      </c>
    </row>
    <row r="1412" spans="1:15" x14ac:dyDescent="0.25">
      <c r="A1412" t="s">
        <v>6440</v>
      </c>
      <c r="B1412" t="s">
        <v>705</v>
      </c>
      <c r="C1412" t="s">
        <v>2698</v>
      </c>
      <c r="D1412" s="1">
        <v>44398</v>
      </c>
      <c r="E1412">
        <v>12</v>
      </c>
      <c r="F1412" t="b">
        <v>1</v>
      </c>
      <c r="G1412" t="s">
        <v>4545</v>
      </c>
      <c r="H1412" t="s">
        <v>2027</v>
      </c>
      <c r="I1412" s="1">
        <f>DATE(YEAR(tbl_Invoices[[#This Row],[Invoice_Date]]), MONTH(tbl_Invoices[[#This Row],[Invoice_Date]]), DAY(tbl_Invoices[[#This Row],[Invoice_Date]]))</f>
        <v>44398</v>
      </c>
      <c r="J1412">
        <f>YEAR(tbl_Invoices[[#This Row],[Invoice_Date]])</f>
        <v>2021</v>
      </c>
      <c r="K1412" s="1">
        <f>_xlfn.XLOOKUP(tbl_Invoices[[#This Row],[Customer_ID]], tbl_Customers[Customer_ID], tbl_Customers[Cohort_Month])</f>
        <v>44620</v>
      </c>
      <c r="L1412" s="1" t="str">
        <f ca="1">_xlfn.XLOOKUP(tbl_Invoices[[#This Row],[Customer_ID]], tbl_Customers[Customer_ID], tbl_Customers[Age_Group])</f>
        <v>18–24</v>
      </c>
      <c r="M1412" s="1" t="str">
        <f>_xlfn.XLOOKUP(tbl_Invoices[[#This Row],[Customer_ID]], tbl_Customers[Customer_ID], tbl_Customers[Region])</f>
        <v>South</v>
      </c>
      <c r="N1412" s="1" t="str" cm="1">
        <f t="array" ref="N1412">_xlfn.IFS(
   _xlfn.SINGLE(tbl_Invoices[Plan_ID])="P1","Basic",
   _xlfn.SINGLE(tbl_Invoices[Plan_ID])="P2","Standard",
   _xlfn.SINGLE(tbl_Invoices[Plan_ID])="P3","Premium"
)</f>
        <v>Basic</v>
      </c>
      <c r="O1412" s="2">
        <f>IF(tbl_Invoices[[#This Row],[Revenue_Type]]="Churned",0,1)</f>
        <v>0</v>
      </c>
    </row>
    <row r="1413" spans="1:15" x14ac:dyDescent="0.25">
      <c r="A1413" t="s">
        <v>6018</v>
      </c>
      <c r="B1413" t="s">
        <v>1356</v>
      </c>
      <c r="C1413" t="s">
        <v>2626</v>
      </c>
      <c r="D1413" s="1">
        <v>44398</v>
      </c>
      <c r="E1413">
        <v>12</v>
      </c>
      <c r="F1413" t="b">
        <v>1</v>
      </c>
      <c r="G1413" t="s">
        <v>4545</v>
      </c>
      <c r="H1413" t="s">
        <v>2027</v>
      </c>
      <c r="I1413" s="1">
        <f>DATE(YEAR(tbl_Invoices[[#This Row],[Invoice_Date]]), MONTH(tbl_Invoices[[#This Row],[Invoice_Date]]), DAY(tbl_Invoices[[#This Row],[Invoice_Date]]))</f>
        <v>44398</v>
      </c>
      <c r="J1413">
        <f>YEAR(tbl_Invoices[[#This Row],[Invoice_Date]])</f>
        <v>2021</v>
      </c>
      <c r="K1413" s="1">
        <f>_xlfn.XLOOKUP(tbl_Invoices[[#This Row],[Customer_ID]], tbl_Customers[Customer_ID], tbl_Customers[Cohort_Month])</f>
        <v>44681</v>
      </c>
      <c r="L1413" s="1" t="str">
        <f ca="1">_xlfn.XLOOKUP(tbl_Invoices[[#This Row],[Customer_ID]], tbl_Customers[Customer_ID], tbl_Customers[Age_Group])</f>
        <v>55+</v>
      </c>
      <c r="M1413" s="1" t="str">
        <f>_xlfn.XLOOKUP(tbl_Invoices[[#This Row],[Customer_ID]], tbl_Customers[Customer_ID], tbl_Customers[Region])</f>
        <v>East</v>
      </c>
      <c r="N1413" s="1" t="str" cm="1">
        <f t="array" ref="N1413">_xlfn.IFS(
   _xlfn.SINGLE(tbl_Invoices[Plan_ID])="P1","Basic",
   _xlfn.SINGLE(tbl_Invoices[Plan_ID])="P2","Standard",
   _xlfn.SINGLE(tbl_Invoices[Plan_ID])="P3","Premium"
)</f>
        <v>Basic</v>
      </c>
      <c r="O1413" s="2">
        <f>IF(tbl_Invoices[[#This Row],[Revenue_Type]]="Churned",0,1)</f>
        <v>0</v>
      </c>
    </row>
    <row r="1414" spans="1:15" x14ac:dyDescent="0.25">
      <c r="A1414" t="s">
        <v>7227</v>
      </c>
      <c r="B1414" t="s">
        <v>289</v>
      </c>
      <c r="C1414" t="s">
        <v>2032</v>
      </c>
      <c r="D1414" s="1">
        <v>44399</v>
      </c>
      <c r="E1414">
        <v>12</v>
      </c>
      <c r="F1414" t="b">
        <v>1</v>
      </c>
      <c r="G1414" t="s">
        <v>4540</v>
      </c>
      <c r="H1414" t="s">
        <v>2027</v>
      </c>
      <c r="I1414" s="1">
        <f>DATE(YEAR(tbl_Invoices[[#This Row],[Invoice_Date]]), MONTH(tbl_Invoices[[#This Row],[Invoice_Date]]), DAY(tbl_Invoices[[#This Row],[Invoice_Date]]))</f>
        <v>44399</v>
      </c>
      <c r="J1414">
        <f>YEAR(tbl_Invoices[[#This Row],[Invoice_Date]])</f>
        <v>2021</v>
      </c>
      <c r="K1414" s="1">
        <f>_xlfn.XLOOKUP(tbl_Invoices[[#This Row],[Customer_ID]], tbl_Customers[Customer_ID], tbl_Customers[Cohort_Month])</f>
        <v>44651</v>
      </c>
      <c r="L1414" s="1" t="str">
        <f ca="1">_xlfn.XLOOKUP(tbl_Invoices[[#This Row],[Customer_ID]], tbl_Customers[Customer_ID], tbl_Customers[Age_Group])</f>
        <v>35–44</v>
      </c>
      <c r="M1414" s="1" t="str">
        <f>_xlfn.XLOOKUP(tbl_Invoices[[#This Row],[Customer_ID]], tbl_Customers[Customer_ID], tbl_Customers[Region])</f>
        <v>West</v>
      </c>
      <c r="N1414" s="1" t="str" cm="1">
        <f t="array" ref="N1414">_xlfn.IFS(
   _xlfn.SINGLE(tbl_Invoices[Plan_ID])="P1","Basic",
   _xlfn.SINGLE(tbl_Invoices[Plan_ID])="P2","Standard",
   _xlfn.SINGLE(tbl_Invoices[Plan_ID])="P3","Premium"
)</f>
        <v>Basic</v>
      </c>
      <c r="O1414" s="2">
        <f>IF(tbl_Invoices[[#This Row],[Revenue_Type]]="Churned",0,1)</f>
        <v>1</v>
      </c>
    </row>
    <row r="1415" spans="1:15" x14ac:dyDescent="0.25">
      <c r="A1415" t="s">
        <v>6252</v>
      </c>
      <c r="B1415" t="s">
        <v>452</v>
      </c>
      <c r="C1415" t="s">
        <v>4325</v>
      </c>
      <c r="D1415" s="1">
        <v>44399</v>
      </c>
      <c r="E1415">
        <v>25</v>
      </c>
      <c r="F1415" t="b">
        <v>1</v>
      </c>
      <c r="G1415" t="s">
        <v>4540</v>
      </c>
      <c r="H1415" t="s">
        <v>2034</v>
      </c>
      <c r="I1415" s="1">
        <f>DATE(YEAR(tbl_Invoices[[#This Row],[Invoice_Date]]), MONTH(tbl_Invoices[[#This Row],[Invoice_Date]]), DAY(tbl_Invoices[[#This Row],[Invoice_Date]]))</f>
        <v>44399</v>
      </c>
      <c r="J1415">
        <f>YEAR(tbl_Invoices[[#This Row],[Invoice_Date]])</f>
        <v>2021</v>
      </c>
      <c r="K1415" s="1">
        <f>_xlfn.XLOOKUP(tbl_Invoices[[#This Row],[Customer_ID]], tbl_Customers[Customer_ID], tbl_Customers[Cohort_Month])</f>
        <v>44469</v>
      </c>
      <c r="L1415" s="1" t="str">
        <f ca="1">_xlfn.XLOOKUP(tbl_Invoices[[#This Row],[Customer_ID]], tbl_Customers[Customer_ID], tbl_Customers[Age_Group])</f>
        <v>25–34</v>
      </c>
      <c r="M1415" s="1" t="str">
        <f>_xlfn.XLOOKUP(tbl_Invoices[[#This Row],[Customer_ID]], tbl_Customers[Customer_ID], tbl_Customers[Region])</f>
        <v>Midwest</v>
      </c>
      <c r="N1415" s="1" t="str" cm="1">
        <f t="array" ref="N1415">_xlfn.IFS(
   _xlfn.SINGLE(tbl_Invoices[Plan_ID])="P1","Basic",
   _xlfn.SINGLE(tbl_Invoices[Plan_ID])="P2","Standard",
   _xlfn.SINGLE(tbl_Invoices[Plan_ID])="P3","Premium"
)</f>
        <v>Standard</v>
      </c>
      <c r="O1415" s="2">
        <f>IF(tbl_Invoices[[#This Row],[Revenue_Type]]="Churned",0,1)</f>
        <v>1</v>
      </c>
    </row>
    <row r="1416" spans="1:15" x14ac:dyDescent="0.25">
      <c r="A1416" t="s">
        <v>7020</v>
      </c>
      <c r="B1416" t="s">
        <v>844</v>
      </c>
      <c r="C1416" t="s">
        <v>4522</v>
      </c>
      <c r="D1416" s="1">
        <v>44399</v>
      </c>
      <c r="E1416">
        <v>55</v>
      </c>
      <c r="F1416" t="b">
        <v>1</v>
      </c>
      <c r="G1416" t="s">
        <v>4540</v>
      </c>
      <c r="H1416" t="s">
        <v>2031</v>
      </c>
      <c r="I1416" s="1">
        <f>DATE(YEAR(tbl_Invoices[[#This Row],[Invoice_Date]]), MONTH(tbl_Invoices[[#This Row],[Invoice_Date]]), DAY(tbl_Invoices[[#This Row],[Invoice_Date]]))</f>
        <v>44399</v>
      </c>
      <c r="J1416">
        <f>YEAR(tbl_Invoices[[#This Row],[Invoice_Date]])</f>
        <v>2021</v>
      </c>
      <c r="K1416" s="1">
        <f>_xlfn.XLOOKUP(tbl_Invoices[[#This Row],[Customer_ID]], tbl_Customers[Customer_ID], tbl_Customers[Cohort_Month])</f>
        <v>44620</v>
      </c>
      <c r="L1416" s="1" t="str">
        <f ca="1">_xlfn.XLOOKUP(tbl_Invoices[[#This Row],[Customer_ID]], tbl_Customers[Customer_ID], tbl_Customers[Age_Group])</f>
        <v>55+</v>
      </c>
      <c r="M1416" s="1" t="str">
        <f>_xlfn.XLOOKUP(tbl_Invoices[[#This Row],[Customer_ID]], tbl_Customers[Customer_ID], tbl_Customers[Region])</f>
        <v>International</v>
      </c>
      <c r="N1416" s="1" t="str" cm="1">
        <f t="array" ref="N1416">_xlfn.IFS(
   _xlfn.SINGLE(tbl_Invoices[Plan_ID])="P1","Basic",
   _xlfn.SINGLE(tbl_Invoices[Plan_ID])="P2","Standard",
   _xlfn.SINGLE(tbl_Invoices[Plan_ID])="P3","Premium"
)</f>
        <v>Premium</v>
      </c>
      <c r="O1416" s="2">
        <f>IF(tbl_Invoices[[#This Row],[Revenue_Type]]="Churned",0,1)</f>
        <v>1</v>
      </c>
    </row>
    <row r="1417" spans="1:15" x14ac:dyDescent="0.25">
      <c r="A1417" t="s">
        <v>9732</v>
      </c>
      <c r="B1417" t="s">
        <v>1007</v>
      </c>
      <c r="C1417" t="s">
        <v>2777</v>
      </c>
      <c r="D1417" s="1">
        <v>44399</v>
      </c>
      <c r="E1417">
        <v>12</v>
      </c>
      <c r="F1417" t="b">
        <v>1</v>
      </c>
      <c r="G1417" t="s">
        <v>4549</v>
      </c>
      <c r="H1417" t="s">
        <v>2027</v>
      </c>
      <c r="I1417" s="1">
        <f>DATE(YEAR(tbl_Invoices[[#This Row],[Invoice_Date]]), MONTH(tbl_Invoices[[#This Row],[Invoice_Date]]), DAY(tbl_Invoices[[#This Row],[Invoice_Date]]))</f>
        <v>44399</v>
      </c>
      <c r="J1417">
        <f>YEAR(tbl_Invoices[[#This Row],[Invoice_Date]])</f>
        <v>2021</v>
      </c>
      <c r="K1417" s="1">
        <f>_xlfn.XLOOKUP(tbl_Invoices[[#This Row],[Customer_ID]], tbl_Customers[Customer_ID], tbl_Customers[Cohort_Month])</f>
        <v>44561</v>
      </c>
      <c r="L1417" s="1" t="str">
        <f ca="1">_xlfn.XLOOKUP(tbl_Invoices[[#This Row],[Customer_ID]], tbl_Customers[Customer_ID], tbl_Customers[Age_Group])</f>
        <v>25–34</v>
      </c>
      <c r="M1417" s="1" t="str">
        <f>_xlfn.XLOOKUP(tbl_Invoices[[#This Row],[Customer_ID]], tbl_Customers[Customer_ID], tbl_Customers[Region])</f>
        <v>South</v>
      </c>
      <c r="N1417" s="1" t="str" cm="1">
        <f t="array" ref="N1417">_xlfn.IFS(
   _xlfn.SINGLE(tbl_Invoices[Plan_ID])="P1","Basic",
   _xlfn.SINGLE(tbl_Invoices[Plan_ID])="P2","Standard",
   _xlfn.SINGLE(tbl_Invoices[Plan_ID])="P3","Premium"
)</f>
        <v>Basic</v>
      </c>
      <c r="O1417" s="2">
        <f>IF(tbl_Invoices[[#This Row],[Revenue_Type]]="Churned",0,1)</f>
        <v>1</v>
      </c>
    </row>
    <row r="1418" spans="1:15" x14ac:dyDescent="0.25">
      <c r="A1418" t="s">
        <v>9623</v>
      </c>
      <c r="B1418" t="s">
        <v>1174</v>
      </c>
      <c r="C1418" t="s">
        <v>3366</v>
      </c>
      <c r="D1418" s="1">
        <v>44399</v>
      </c>
      <c r="E1418">
        <v>12</v>
      </c>
      <c r="F1418" t="b">
        <v>1</v>
      </c>
      <c r="G1418" t="s">
        <v>4545</v>
      </c>
      <c r="H1418" t="s">
        <v>2027</v>
      </c>
      <c r="I1418" s="1">
        <f>DATE(YEAR(tbl_Invoices[[#This Row],[Invoice_Date]]), MONTH(tbl_Invoices[[#This Row],[Invoice_Date]]), DAY(tbl_Invoices[[#This Row],[Invoice_Date]]))</f>
        <v>44399</v>
      </c>
      <c r="J1418">
        <f>YEAR(tbl_Invoices[[#This Row],[Invoice_Date]])</f>
        <v>2021</v>
      </c>
      <c r="K1418" s="1">
        <f>_xlfn.XLOOKUP(tbl_Invoices[[#This Row],[Customer_ID]], tbl_Customers[Customer_ID], tbl_Customers[Cohort_Month])</f>
        <v>44620</v>
      </c>
      <c r="L1418" s="1" t="str">
        <f ca="1">_xlfn.XLOOKUP(tbl_Invoices[[#This Row],[Customer_ID]], tbl_Customers[Customer_ID], tbl_Customers[Age_Group])</f>
        <v>45–54</v>
      </c>
      <c r="M1418" s="1" t="str">
        <f>_xlfn.XLOOKUP(tbl_Invoices[[#This Row],[Customer_ID]], tbl_Customers[Customer_ID], tbl_Customers[Region])</f>
        <v>Midwest</v>
      </c>
      <c r="N1418" s="1" t="str" cm="1">
        <f t="array" ref="N1418">_xlfn.IFS(
   _xlfn.SINGLE(tbl_Invoices[Plan_ID])="P1","Basic",
   _xlfn.SINGLE(tbl_Invoices[Plan_ID])="P2","Standard",
   _xlfn.SINGLE(tbl_Invoices[Plan_ID])="P3","Premium"
)</f>
        <v>Basic</v>
      </c>
      <c r="O1418" s="2">
        <f>IF(tbl_Invoices[[#This Row],[Revenue_Type]]="Churned",0,1)</f>
        <v>0</v>
      </c>
    </row>
    <row r="1419" spans="1:15" x14ac:dyDescent="0.25">
      <c r="A1419" t="s">
        <v>5388</v>
      </c>
      <c r="B1419" t="s">
        <v>1574</v>
      </c>
      <c r="C1419" t="s">
        <v>3198</v>
      </c>
      <c r="D1419" s="1">
        <v>44399</v>
      </c>
      <c r="E1419">
        <v>55</v>
      </c>
      <c r="F1419" t="b">
        <v>1</v>
      </c>
      <c r="G1419" t="s">
        <v>4545</v>
      </c>
      <c r="H1419" t="s">
        <v>2031</v>
      </c>
      <c r="I1419" s="1">
        <f>DATE(YEAR(tbl_Invoices[[#This Row],[Invoice_Date]]), MONTH(tbl_Invoices[[#This Row],[Invoice_Date]]), DAY(tbl_Invoices[[#This Row],[Invoice_Date]]))</f>
        <v>44399</v>
      </c>
      <c r="J1419">
        <f>YEAR(tbl_Invoices[[#This Row],[Invoice_Date]])</f>
        <v>2021</v>
      </c>
      <c r="K1419" s="1">
        <f>_xlfn.XLOOKUP(tbl_Invoices[[#This Row],[Customer_ID]], tbl_Customers[Customer_ID], tbl_Customers[Cohort_Month])</f>
        <v>44865</v>
      </c>
      <c r="L1419" s="1" t="str">
        <f ca="1">_xlfn.XLOOKUP(tbl_Invoices[[#This Row],[Customer_ID]], tbl_Customers[Customer_ID], tbl_Customers[Age_Group])</f>
        <v>35–44</v>
      </c>
      <c r="M1419" s="1" t="str">
        <f>_xlfn.XLOOKUP(tbl_Invoices[[#This Row],[Customer_ID]], tbl_Customers[Customer_ID], tbl_Customers[Region])</f>
        <v>Midwest</v>
      </c>
      <c r="N1419" s="1" t="str" cm="1">
        <f t="array" ref="N1419">_xlfn.IFS(
   _xlfn.SINGLE(tbl_Invoices[Plan_ID])="P1","Basic",
   _xlfn.SINGLE(tbl_Invoices[Plan_ID])="P2","Standard",
   _xlfn.SINGLE(tbl_Invoices[Plan_ID])="P3","Premium"
)</f>
        <v>Premium</v>
      </c>
      <c r="O1419" s="2">
        <f>IF(tbl_Invoices[[#This Row],[Revenue_Type]]="Churned",0,1)</f>
        <v>0</v>
      </c>
    </row>
    <row r="1420" spans="1:15" x14ac:dyDescent="0.25">
      <c r="A1420" t="s">
        <v>8106</v>
      </c>
      <c r="B1420" t="s">
        <v>1736</v>
      </c>
      <c r="C1420" t="s">
        <v>3316</v>
      </c>
      <c r="D1420" s="1">
        <v>44399</v>
      </c>
      <c r="E1420">
        <v>55</v>
      </c>
      <c r="F1420" t="b">
        <v>1</v>
      </c>
      <c r="G1420" t="s">
        <v>4538</v>
      </c>
      <c r="H1420" t="s">
        <v>2031</v>
      </c>
      <c r="I1420" s="1">
        <f>DATE(YEAR(tbl_Invoices[[#This Row],[Invoice_Date]]), MONTH(tbl_Invoices[[#This Row],[Invoice_Date]]), DAY(tbl_Invoices[[#This Row],[Invoice_Date]]))</f>
        <v>44399</v>
      </c>
      <c r="J1420">
        <f>YEAR(tbl_Invoices[[#This Row],[Invoice_Date]])</f>
        <v>2021</v>
      </c>
      <c r="K1420" s="1">
        <f>_xlfn.XLOOKUP(tbl_Invoices[[#This Row],[Customer_ID]], tbl_Customers[Customer_ID], tbl_Customers[Cohort_Month])</f>
        <v>44865</v>
      </c>
      <c r="L1420" s="1" t="str">
        <f ca="1">_xlfn.XLOOKUP(tbl_Invoices[[#This Row],[Customer_ID]], tbl_Customers[Customer_ID], tbl_Customers[Age_Group])</f>
        <v>18–24</v>
      </c>
      <c r="M1420" s="1" t="str">
        <f>_xlfn.XLOOKUP(tbl_Invoices[[#This Row],[Customer_ID]], tbl_Customers[Customer_ID], tbl_Customers[Region])</f>
        <v>East</v>
      </c>
      <c r="N1420" s="1" t="str" cm="1">
        <f t="array" ref="N1420">_xlfn.IFS(
   _xlfn.SINGLE(tbl_Invoices[Plan_ID])="P1","Basic",
   _xlfn.SINGLE(tbl_Invoices[Plan_ID])="P2","Standard",
   _xlfn.SINGLE(tbl_Invoices[Plan_ID])="P3","Premium"
)</f>
        <v>Premium</v>
      </c>
      <c r="O1420" s="2">
        <f>IF(tbl_Invoices[[#This Row],[Revenue_Type]]="Churned",0,1)</f>
        <v>1</v>
      </c>
    </row>
    <row r="1421" spans="1:15" x14ac:dyDescent="0.25">
      <c r="A1421" t="s">
        <v>9241</v>
      </c>
      <c r="B1421" t="s">
        <v>263</v>
      </c>
      <c r="C1421" t="s">
        <v>3603</v>
      </c>
      <c r="D1421" s="1">
        <v>44400</v>
      </c>
      <c r="E1421">
        <v>55</v>
      </c>
      <c r="F1421" t="b">
        <v>1</v>
      </c>
      <c r="G1421" t="s">
        <v>4540</v>
      </c>
      <c r="H1421" t="s">
        <v>2031</v>
      </c>
      <c r="I1421" s="1">
        <f>DATE(YEAR(tbl_Invoices[[#This Row],[Invoice_Date]]), MONTH(tbl_Invoices[[#This Row],[Invoice_Date]]), DAY(tbl_Invoices[[#This Row],[Invoice_Date]]))</f>
        <v>44400</v>
      </c>
      <c r="J1421">
        <f>YEAR(tbl_Invoices[[#This Row],[Invoice_Date]])</f>
        <v>2021</v>
      </c>
      <c r="K1421" s="1">
        <f>_xlfn.XLOOKUP(tbl_Invoices[[#This Row],[Customer_ID]], tbl_Customers[Customer_ID], tbl_Customers[Cohort_Month])</f>
        <v>44985</v>
      </c>
      <c r="L1421" s="1" t="str">
        <f ca="1">_xlfn.XLOOKUP(tbl_Invoices[[#This Row],[Customer_ID]], tbl_Customers[Customer_ID], tbl_Customers[Age_Group])</f>
        <v>45–54</v>
      </c>
      <c r="M1421" s="1" t="str">
        <f>_xlfn.XLOOKUP(tbl_Invoices[[#This Row],[Customer_ID]], tbl_Customers[Customer_ID], tbl_Customers[Region])</f>
        <v>South</v>
      </c>
      <c r="N1421" s="1" t="str" cm="1">
        <f t="array" ref="N1421">_xlfn.IFS(
   _xlfn.SINGLE(tbl_Invoices[Plan_ID])="P1","Basic",
   _xlfn.SINGLE(tbl_Invoices[Plan_ID])="P2","Standard",
   _xlfn.SINGLE(tbl_Invoices[Plan_ID])="P3","Premium"
)</f>
        <v>Premium</v>
      </c>
      <c r="O1421" s="2">
        <f>IF(tbl_Invoices[[#This Row],[Revenue_Type]]="Churned",0,1)</f>
        <v>1</v>
      </c>
    </row>
    <row r="1422" spans="1:15" x14ac:dyDescent="0.25">
      <c r="A1422" t="s">
        <v>6251</v>
      </c>
      <c r="B1422" t="s">
        <v>861</v>
      </c>
      <c r="C1422" t="s">
        <v>2045</v>
      </c>
      <c r="D1422" s="1">
        <v>44400</v>
      </c>
      <c r="E1422">
        <v>12</v>
      </c>
      <c r="F1422" t="b">
        <v>1</v>
      </c>
      <c r="G1422" t="s">
        <v>4540</v>
      </c>
      <c r="H1422" t="s">
        <v>2027</v>
      </c>
      <c r="I1422" s="1">
        <f>DATE(YEAR(tbl_Invoices[[#This Row],[Invoice_Date]]), MONTH(tbl_Invoices[[#This Row],[Invoice_Date]]), DAY(tbl_Invoices[[#This Row],[Invoice_Date]]))</f>
        <v>44400</v>
      </c>
      <c r="J1422">
        <f>YEAR(tbl_Invoices[[#This Row],[Invoice_Date]])</f>
        <v>2021</v>
      </c>
      <c r="K1422" s="1">
        <f>_xlfn.XLOOKUP(tbl_Invoices[[#This Row],[Customer_ID]], tbl_Customers[Customer_ID], tbl_Customers[Cohort_Month])</f>
        <v>44592</v>
      </c>
      <c r="L1422" s="1" t="str">
        <f ca="1">_xlfn.XLOOKUP(tbl_Invoices[[#This Row],[Customer_ID]], tbl_Customers[Customer_ID], tbl_Customers[Age_Group])</f>
        <v>35–44</v>
      </c>
      <c r="M1422" s="1" t="str">
        <f>_xlfn.XLOOKUP(tbl_Invoices[[#This Row],[Customer_ID]], tbl_Customers[Customer_ID], tbl_Customers[Region])</f>
        <v>East</v>
      </c>
      <c r="N1422" s="1" t="str" cm="1">
        <f t="array" ref="N1422">_xlfn.IFS(
   _xlfn.SINGLE(tbl_Invoices[Plan_ID])="P1","Basic",
   _xlfn.SINGLE(tbl_Invoices[Plan_ID])="P2","Standard",
   _xlfn.SINGLE(tbl_Invoices[Plan_ID])="P3","Premium"
)</f>
        <v>Basic</v>
      </c>
      <c r="O1422" s="2">
        <f>IF(tbl_Invoices[[#This Row],[Revenue_Type]]="Churned",0,1)</f>
        <v>1</v>
      </c>
    </row>
    <row r="1423" spans="1:15" x14ac:dyDescent="0.25">
      <c r="A1423" t="s">
        <v>8227</v>
      </c>
      <c r="B1423" t="s">
        <v>870</v>
      </c>
      <c r="C1423" t="s">
        <v>3575</v>
      </c>
      <c r="D1423" s="1">
        <v>44400</v>
      </c>
      <c r="E1423">
        <v>55</v>
      </c>
      <c r="F1423" t="b">
        <v>1</v>
      </c>
      <c r="G1423" t="s">
        <v>4549</v>
      </c>
      <c r="H1423" t="s">
        <v>2031</v>
      </c>
      <c r="I1423" s="1">
        <f>DATE(YEAR(tbl_Invoices[[#This Row],[Invoice_Date]]), MONTH(tbl_Invoices[[#This Row],[Invoice_Date]]), DAY(tbl_Invoices[[#This Row],[Invoice_Date]]))</f>
        <v>44400</v>
      </c>
      <c r="J1423">
        <f>YEAR(tbl_Invoices[[#This Row],[Invoice_Date]])</f>
        <v>2021</v>
      </c>
      <c r="K1423" s="1">
        <f>_xlfn.XLOOKUP(tbl_Invoices[[#This Row],[Customer_ID]], tbl_Customers[Customer_ID], tbl_Customers[Cohort_Month])</f>
        <v>44651</v>
      </c>
      <c r="L1423" s="1" t="str">
        <f ca="1">_xlfn.XLOOKUP(tbl_Invoices[[#This Row],[Customer_ID]], tbl_Customers[Customer_ID], tbl_Customers[Age_Group])</f>
        <v>45–54</v>
      </c>
      <c r="M1423" s="1" t="str">
        <f>_xlfn.XLOOKUP(tbl_Invoices[[#This Row],[Customer_ID]], tbl_Customers[Customer_ID], tbl_Customers[Region])</f>
        <v>Midwest</v>
      </c>
      <c r="N1423" s="1" t="str" cm="1">
        <f t="array" ref="N1423">_xlfn.IFS(
   _xlfn.SINGLE(tbl_Invoices[Plan_ID])="P1","Basic",
   _xlfn.SINGLE(tbl_Invoices[Plan_ID])="P2","Standard",
   _xlfn.SINGLE(tbl_Invoices[Plan_ID])="P3","Premium"
)</f>
        <v>Premium</v>
      </c>
      <c r="O1423" s="2">
        <f>IF(tbl_Invoices[[#This Row],[Revenue_Type]]="Churned",0,1)</f>
        <v>1</v>
      </c>
    </row>
    <row r="1424" spans="1:15" x14ac:dyDescent="0.25">
      <c r="A1424" t="s">
        <v>9221</v>
      </c>
      <c r="B1424" t="s">
        <v>958</v>
      </c>
      <c r="C1424" t="s">
        <v>3928</v>
      </c>
      <c r="D1424" s="1">
        <v>44400</v>
      </c>
      <c r="E1424">
        <v>25</v>
      </c>
      <c r="F1424" t="b">
        <v>1</v>
      </c>
      <c r="G1424" t="s">
        <v>4549</v>
      </c>
      <c r="H1424" t="s">
        <v>2034</v>
      </c>
      <c r="I1424" s="1">
        <f>DATE(YEAR(tbl_Invoices[[#This Row],[Invoice_Date]]), MONTH(tbl_Invoices[[#This Row],[Invoice_Date]]), DAY(tbl_Invoices[[#This Row],[Invoice_Date]]))</f>
        <v>44400</v>
      </c>
      <c r="J1424">
        <f>YEAR(tbl_Invoices[[#This Row],[Invoice_Date]])</f>
        <v>2021</v>
      </c>
      <c r="K1424" s="1">
        <f>_xlfn.XLOOKUP(tbl_Invoices[[#This Row],[Customer_ID]], tbl_Customers[Customer_ID], tbl_Customers[Cohort_Month])</f>
        <v>44985</v>
      </c>
      <c r="L1424" s="1" t="str">
        <f ca="1">_xlfn.XLOOKUP(tbl_Invoices[[#This Row],[Customer_ID]], tbl_Customers[Customer_ID], tbl_Customers[Age_Group])</f>
        <v>25–34</v>
      </c>
      <c r="M1424" s="1" t="str">
        <f>_xlfn.XLOOKUP(tbl_Invoices[[#This Row],[Customer_ID]], tbl_Customers[Customer_ID], tbl_Customers[Region])</f>
        <v>West</v>
      </c>
      <c r="N1424" s="1" t="str" cm="1">
        <f t="array" ref="N1424">_xlfn.IFS(
   _xlfn.SINGLE(tbl_Invoices[Plan_ID])="P1","Basic",
   _xlfn.SINGLE(tbl_Invoices[Plan_ID])="P2","Standard",
   _xlfn.SINGLE(tbl_Invoices[Plan_ID])="P3","Premium"
)</f>
        <v>Standard</v>
      </c>
      <c r="O1424" s="2">
        <f>IF(tbl_Invoices[[#This Row],[Revenue_Type]]="Churned",0,1)</f>
        <v>1</v>
      </c>
    </row>
    <row r="1425" spans="1:15" x14ac:dyDescent="0.25">
      <c r="A1425" t="s">
        <v>8157</v>
      </c>
      <c r="B1425" t="s">
        <v>1278</v>
      </c>
      <c r="C1425" t="s">
        <v>3540</v>
      </c>
      <c r="D1425" s="1">
        <v>44400</v>
      </c>
      <c r="E1425">
        <v>55</v>
      </c>
      <c r="F1425" t="b">
        <v>1</v>
      </c>
      <c r="G1425" t="s">
        <v>4538</v>
      </c>
      <c r="H1425" t="s">
        <v>2031</v>
      </c>
      <c r="I1425" s="1">
        <f>DATE(YEAR(tbl_Invoices[[#This Row],[Invoice_Date]]), MONTH(tbl_Invoices[[#This Row],[Invoice_Date]]), DAY(tbl_Invoices[[#This Row],[Invoice_Date]]))</f>
        <v>44400</v>
      </c>
      <c r="J1425">
        <f>YEAR(tbl_Invoices[[#This Row],[Invoice_Date]])</f>
        <v>2021</v>
      </c>
      <c r="K1425" s="1">
        <f>_xlfn.XLOOKUP(tbl_Invoices[[#This Row],[Customer_ID]], tbl_Customers[Customer_ID], tbl_Customers[Cohort_Month])</f>
        <v>44500</v>
      </c>
      <c r="L1425" s="1" t="str">
        <f ca="1">_xlfn.XLOOKUP(tbl_Invoices[[#This Row],[Customer_ID]], tbl_Customers[Customer_ID], tbl_Customers[Age_Group])</f>
        <v>45–54</v>
      </c>
      <c r="M1425" s="1" t="str">
        <f>_xlfn.XLOOKUP(tbl_Invoices[[#This Row],[Customer_ID]], tbl_Customers[Customer_ID], tbl_Customers[Region])</f>
        <v>International</v>
      </c>
      <c r="N1425" s="1" t="str" cm="1">
        <f t="array" ref="N1425">_xlfn.IFS(
   _xlfn.SINGLE(tbl_Invoices[Plan_ID])="P1","Basic",
   _xlfn.SINGLE(tbl_Invoices[Plan_ID])="P2","Standard",
   _xlfn.SINGLE(tbl_Invoices[Plan_ID])="P3","Premium"
)</f>
        <v>Premium</v>
      </c>
      <c r="O1425" s="2">
        <f>IF(tbl_Invoices[[#This Row],[Revenue_Type]]="Churned",0,1)</f>
        <v>1</v>
      </c>
    </row>
    <row r="1426" spans="1:15" x14ac:dyDescent="0.25">
      <c r="A1426" t="s">
        <v>4557</v>
      </c>
      <c r="B1426" t="s">
        <v>1370</v>
      </c>
      <c r="C1426" t="s">
        <v>3865</v>
      </c>
      <c r="D1426" s="1">
        <v>44400</v>
      </c>
      <c r="E1426">
        <v>25</v>
      </c>
      <c r="F1426" t="b">
        <v>1</v>
      </c>
      <c r="G1426" t="s">
        <v>4549</v>
      </c>
      <c r="H1426" t="s">
        <v>2034</v>
      </c>
      <c r="I1426" s="1">
        <f>DATE(YEAR(tbl_Invoices[[#This Row],[Invoice_Date]]), MONTH(tbl_Invoices[[#This Row],[Invoice_Date]]), DAY(tbl_Invoices[[#This Row],[Invoice_Date]]))</f>
        <v>44400</v>
      </c>
      <c r="J1426">
        <f>YEAR(tbl_Invoices[[#This Row],[Invoice_Date]])</f>
        <v>2021</v>
      </c>
      <c r="K1426" s="1">
        <f>_xlfn.XLOOKUP(tbl_Invoices[[#This Row],[Customer_ID]], tbl_Customers[Customer_ID], tbl_Customers[Cohort_Month])</f>
        <v>44500</v>
      </c>
      <c r="L1426" s="1" t="str">
        <f ca="1">_xlfn.XLOOKUP(tbl_Invoices[[#This Row],[Customer_ID]], tbl_Customers[Customer_ID], tbl_Customers[Age_Group])</f>
        <v>35–44</v>
      </c>
      <c r="M1426" s="1" t="str">
        <f>_xlfn.XLOOKUP(tbl_Invoices[[#This Row],[Customer_ID]], tbl_Customers[Customer_ID], tbl_Customers[Region])</f>
        <v>South</v>
      </c>
      <c r="N1426" s="1" t="str" cm="1">
        <f t="array" ref="N1426">_xlfn.IFS(
   _xlfn.SINGLE(tbl_Invoices[Plan_ID])="P1","Basic",
   _xlfn.SINGLE(tbl_Invoices[Plan_ID])="P2","Standard",
   _xlfn.SINGLE(tbl_Invoices[Plan_ID])="P3","Premium"
)</f>
        <v>Standard</v>
      </c>
      <c r="O1426" s="2">
        <f>IF(tbl_Invoices[[#This Row],[Revenue_Type]]="Churned",0,1)</f>
        <v>1</v>
      </c>
    </row>
    <row r="1427" spans="1:15" x14ac:dyDescent="0.25">
      <c r="A1427" t="s">
        <v>6583</v>
      </c>
      <c r="B1427" t="s">
        <v>1632</v>
      </c>
      <c r="C1427" t="s">
        <v>2257</v>
      </c>
      <c r="D1427" s="1">
        <v>44400</v>
      </c>
      <c r="E1427">
        <v>12</v>
      </c>
      <c r="F1427" t="b">
        <v>1</v>
      </c>
      <c r="G1427" t="s">
        <v>4549</v>
      </c>
      <c r="H1427" t="s">
        <v>2027</v>
      </c>
      <c r="I1427" s="1">
        <f>DATE(YEAR(tbl_Invoices[[#This Row],[Invoice_Date]]), MONTH(tbl_Invoices[[#This Row],[Invoice_Date]]), DAY(tbl_Invoices[[#This Row],[Invoice_Date]]))</f>
        <v>44400</v>
      </c>
      <c r="J1427">
        <f>YEAR(tbl_Invoices[[#This Row],[Invoice_Date]])</f>
        <v>2021</v>
      </c>
      <c r="K1427" s="1">
        <f>_xlfn.XLOOKUP(tbl_Invoices[[#This Row],[Customer_ID]], tbl_Customers[Customer_ID], tbl_Customers[Cohort_Month])</f>
        <v>45046</v>
      </c>
      <c r="L1427" s="1" t="str">
        <f ca="1">_xlfn.XLOOKUP(tbl_Invoices[[#This Row],[Customer_ID]], tbl_Customers[Customer_ID], tbl_Customers[Age_Group])</f>
        <v>18–24</v>
      </c>
      <c r="M1427" s="1" t="str">
        <f>_xlfn.XLOOKUP(tbl_Invoices[[#This Row],[Customer_ID]], tbl_Customers[Customer_ID], tbl_Customers[Region])</f>
        <v>International</v>
      </c>
      <c r="N1427" s="1" t="str" cm="1">
        <f t="array" ref="N1427">_xlfn.IFS(
   _xlfn.SINGLE(tbl_Invoices[Plan_ID])="P1","Basic",
   _xlfn.SINGLE(tbl_Invoices[Plan_ID])="P2","Standard",
   _xlfn.SINGLE(tbl_Invoices[Plan_ID])="P3","Premium"
)</f>
        <v>Basic</v>
      </c>
      <c r="O1427" s="2">
        <f>IF(tbl_Invoices[[#This Row],[Revenue_Type]]="Churned",0,1)</f>
        <v>1</v>
      </c>
    </row>
    <row r="1428" spans="1:15" x14ac:dyDescent="0.25">
      <c r="A1428" t="s">
        <v>4577</v>
      </c>
      <c r="B1428" t="s">
        <v>1760</v>
      </c>
      <c r="C1428" t="s">
        <v>4495</v>
      </c>
      <c r="D1428" s="1">
        <v>44400</v>
      </c>
      <c r="E1428">
        <v>12</v>
      </c>
      <c r="F1428" t="b">
        <v>1</v>
      </c>
      <c r="G1428" t="s">
        <v>4540</v>
      </c>
      <c r="H1428" t="s">
        <v>2027</v>
      </c>
      <c r="I1428" s="1">
        <f>DATE(YEAR(tbl_Invoices[[#This Row],[Invoice_Date]]), MONTH(tbl_Invoices[[#This Row],[Invoice_Date]]), DAY(tbl_Invoices[[#This Row],[Invoice_Date]]))</f>
        <v>44400</v>
      </c>
      <c r="J1428">
        <f>YEAR(tbl_Invoices[[#This Row],[Invoice_Date]])</f>
        <v>2021</v>
      </c>
      <c r="K1428" s="1">
        <f>_xlfn.XLOOKUP(tbl_Invoices[[#This Row],[Customer_ID]], tbl_Customers[Customer_ID], tbl_Customers[Cohort_Month])</f>
        <v>44377</v>
      </c>
      <c r="L1428" s="1" t="str">
        <f ca="1">_xlfn.XLOOKUP(tbl_Invoices[[#This Row],[Customer_ID]], tbl_Customers[Customer_ID], tbl_Customers[Age_Group])</f>
        <v>25–34</v>
      </c>
      <c r="M1428" s="1" t="str">
        <f>_xlfn.XLOOKUP(tbl_Invoices[[#This Row],[Customer_ID]], tbl_Customers[Customer_ID], tbl_Customers[Region])</f>
        <v>South</v>
      </c>
      <c r="N1428" s="1" t="str" cm="1">
        <f t="array" ref="N1428">_xlfn.IFS(
   _xlfn.SINGLE(tbl_Invoices[Plan_ID])="P1","Basic",
   _xlfn.SINGLE(tbl_Invoices[Plan_ID])="P2","Standard",
   _xlfn.SINGLE(tbl_Invoices[Plan_ID])="P3","Premium"
)</f>
        <v>Basic</v>
      </c>
      <c r="O1428" s="2">
        <f>IF(tbl_Invoices[[#This Row],[Revenue_Type]]="Churned",0,1)</f>
        <v>1</v>
      </c>
    </row>
    <row r="1429" spans="1:15" x14ac:dyDescent="0.25">
      <c r="A1429" t="s">
        <v>8144</v>
      </c>
      <c r="B1429" t="s">
        <v>1825</v>
      </c>
      <c r="C1429" t="s">
        <v>3299</v>
      </c>
      <c r="D1429" s="1">
        <v>44400</v>
      </c>
      <c r="E1429">
        <v>25</v>
      </c>
      <c r="F1429" t="b">
        <v>1</v>
      </c>
      <c r="G1429" t="s">
        <v>4549</v>
      </c>
      <c r="H1429" t="s">
        <v>2034</v>
      </c>
      <c r="I1429" s="1">
        <f>DATE(YEAR(tbl_Invoices[[#This Row],[Invoice_Date]]), MONTH(tbl_Invoices[[#This Row],[Invoice_Date]]), DAY(tbl_Invoices[[#This Row],[Invoice_Date]]))</f>
        <v>44400</v>
      </c>
      <c r="J1429">
        <f>YEAR(tbl_Invoices[[#This Row],[Invoice_Date]])</f>
        <v>2021</v>
      </c>
      <c r="K1429" s="1">
        <f>_xlfn.XLOOKUP(tbl_Invoices[[#This Row],[Customer_ID]], tbl_Customers[Customer_ID], tbl_Customers[Cohort_Month])</f>
        <v>44347</v>
      </c>
      <c r="L1429" s="1" t="str">
        <f ca="1">_xlfn.XLOOKUP(tbl_Invoices[[#This Row],[Customer_ID]], tbl_Customers[Customer_ID], tbl_Customers[Age_Group])</f>
        <v>45–54</v>
      </c>
      <c r="M1429" s="1" t="str">
        <f>_xlfn.XLOOKUP(tbl_Invoices[[#This Row],[Customer_ID]], tbl_Customers[Customer_ID], tbl_Customers[Region])</f>
        <v>Midwest</v>
      </c>
      <c r="N1429" s="1" t="str" cm="1">
        <f t="array" ref="N1429">_xlfn.IFS(
   _xlfn.SINGLE(tbl_Invoices[Plan_ID])="P1","Basic",
   _xlfn.SINGLE(tbl_Invoices[Plan_ID])="P2","Standard",
   _xlfn.SINGLE(tbl_Invoices[Plan_ID])="P3","Premium"
)</f>
        <v>Standard</v>
      </c>
      <c r="O1429" s="2">
        <f>IF(tbl_Invoices[[#This Row],[Revenue_Type]]="Churned",0,1)</f>
        <v>1</v>
      </c>
    </row>
    <row r="1430" spans="1:15" x14ac:dyDescent="0.25">
      <c r="A1430" t="s">
        <v>6814</v>
      </c>
      <c r="B1430" t="s">
        <v>78</v>
      </c>
      <c r="C1430" t="s">
        <v>3253</v>
      </c>
      <c r="D1430" s="1">
        <v>44401</v>
      </c>
      <c r="E1430">
        <v>55</v>
      </c>
      <c r="F1430" t="b">
        <v>1</v>
      </c>
      <c r="G1430" t="s">
        <v>4540</v>
      </c>
      <c r="H1430" t="s">
        <v>2031</v>
      </c>
      <c r="I1430" s="1">
        <f>DATE(YEAR(tbl_Invoices[[#This Row],[Invoice_Date]]), MONTH(tbl_Invoices[[#This Row],[Invoice_Date]]), DAY(tbl_Invoices[[#This Row],[Invoice_Date]]))</f>
        <v>44401</v>
      </c>
      <c r="J1430">
        <f>YEAR(tbl_Invoices[[#This Row],[Invoice_Date]])</f>
        <v>2021</v>
      </c>
      <c r="K1430" s="1">
        <f>_xlfn.XLOOKUP(tbl_Invoices[[#This Row],[Customer_ID]], tbl_Customers[Customer_ID], tbl_Customers[Cohort_Month])</f>
        <v>44255</v>
      </c>
      <c r="L1430" s="1" t="str">
        <f ca="1">_xlfn.XLOOKUP(tbl_Invoices[[#This Row],[Customer_ID]], tbl_Customers[Customer_ID], tbl_Customers[Age_Group])</f>
        <v>25–34</v>
      </c>
      <c r="M1430" s="1" t="str">
        <f>_xlfn.XLOOKUP(tbl_Invoices[[#This Row],[Customer_ID]], tbl_Customers[Customer_ID], tbl_Customers[Region])</f>
        <v>East</v>
      </c>
      <c r="N1430" s="1" t="str" cm="1">
        <f t="array" ref="N1430">_xlfn.IFS(
   _xlfn.SINGLE(tbl_Invoices[Plan_ID])="P1","Basic",
   _xlfn.SINGLE(tbl_Invoices[Plan_ID])="P2","Standard",
   _xlfn.SINGLE(tbl_Invoices[Plan_ID])="P3","Premium"
)</f>
        <v>Premium</v>
      </c>
      <c r="O1430" s="2">
        <f>IF(tbl_Invoices[[#This Row],[Revenue_Type]]="Churned",0,1)</f>
        <v>1</v>
      </c>
    </row>
    <row r="1431" spans="1:15" x14ac:dyDescent="0.25">
      <c r="A1431" t="s">
        <v>9653</v>
      </c>
      <c r="B1431" t="s">
        <v>297</v>
      </c>
      <c r="C1431" t="s">
        <v>3755</v>
      </c>
      <c r="D1431" s="1">
        <v>44401</v>
      </c>
      <c r="E1431">
        <v>12</v>
      </c>
      <c r="F1431" t="b">
        <v>1</v>
      </c>
      <c r="G1431" t="s">
        <v>4540</v>
      </c>
      <c r="H1431" t="s">
        <v>2027</v>
      </c>
      <c r="I1431" s="1">
        <f>DATE(YEAR(tbl_Invoices[[#This Row],[Invoice_Date]]), MONTH(tbl_Invoices[[#This Row],[Invoice_Date]]), DAY(tbl_Invoices[[#This Row],[Invoice_Date]]))</f>
        <v>44401</v>
      </c>
      <c r="J1431">
        <f>YEAR(tbl_Invoices[[#This Row],[Invoice_Date]])</f>
        <v>2021</v>
      </c>
      <c r="K1431" s="1">
        <f>_xlfn.XLOOKUP(tbl_Invoices[[#This Row],[Customer_ID]], tbl_Customers[Customer_ID], tbl_Customers[Cohort_Month])</f>
        <v>44227</v>
      </c>
      <c r="L1431" s="1" t="str">
        <f ca="1">_xlfn.XLOOKUP(tbl_Invoices[[#This Row],[Customer_ID]], tbl_Customers[Customer_ID], tbl_Customers[Age_Group])</f>
        <v>45–54</v>
      </c>
      <c r="M1431" s="1" t="str">
        <f>_xlfn.XLOOKUP(tbl_Invoices[[#This Row],[Customer_ID]], tbl_Customers[Customer_ID], tbl_Customers[Region])</f>
        <v>East</v>
      </c>
      <c r="N1431" s="1" t="str" cm="1">
        <f t="array" ref="N1431">_xlfn.IFS(
   _xlfn.SINGLE(tbl_Invoices[Plan_ID])="P1","Basic",
   _xlfn.SINGLE(tbl_Invoices[Plan_ID])="P2","Standard",
   _xlfn.SINGLE(tbl_Invoices[Plan_ID])="P3","Premium"
)</f>
        <v>Basic</v>
      </c>
      <c r="O1431" s="2">
        <f>IF(tbl_Invoices[[#This Row],[Revenue_Type]]="Churned",0,1)</f>
        <v>1</v>
      </c>
    </row>
    <row r="1432" spans="1:15" x14ac:dyDescent="0.25">
      <c r="A1432" t="s">
        <v>10281</v>
      </c>
      <c r="B1432" t="s">
        <v>653</v>
      </c>
      <c r="C1432" t="s">
        <v>2556</v>
      </c>
      <c r="D1432" s="1">
        <v>44401</v>
      </c>
      <c r="E1432">
        <v>55</v>
      </c>
      <c r="F1432" t="b">
        <v>1</v>
      </c>
      <c r="G1432" t="s">
        <v>4547</v>
      </c>
      <c r="H1432" t="s">
        <v>2031</v>
      </c>
      <c r="I1432" s="1">
        <f>DATE(YEAR(tbl_Invoices[[#This Row],[Invoice_Date]]), MONTH(tbl_Invoices[[#This Row],[Invoice_Date]]), DAY(tbl_Invoices[[#This Row],[Invoice_Date]]))</f>
        <v>44401</v>
      </c>
      <c r="J1432">
        <f>YEAR(tbl_Invoices[[#This Row],[Invoice_Date]])</f>
        <v>2021</v>
      </c>
      <c r="K1432" s="1">
        <f>_xlfn.XLOOKUP(tbl_Invoices[[#This Row],[Customer_ID]], tbl_Customers[Customer_ID], tbl_Customers[Cohort_Month])</f>
        <v>44834</v>
      </c>
      <c r="L1432" s="1" t="str">
        <f ca="1">_xlfn.XLOOKUP(tbl_Invoices[[#This Row],[Customer_ID]], tbl_Customers[Customer_ID], tbl_Customers[Age_Group])</f>
        <v>45–54</v>
      </c>
      <c r="M1432" s="1" t="str">
        <f>_xlfn.XLOOKUP(tbl_Invoices[[#This Row],[Customer_ID]], tbl_Customers[Customer_ID], tbl_Customers[Region])</f>
        <v>East</v>
      </c>
      <c r="N1432" s="1" t="str" cm="1">
        <f t="array" ref="N1432">_xlfn.IFS(
   _xlfn.SINGLE(tbl_Invoices[Plan_ID])="P1","Basic",
   _xlfn.SINGLE(tbl_Invoices[Plan_ID])="P2","Standard",
   _xlfn.SINGLE(tbl_Invoices[Plan_ID])="P3","Premium"
)</f>
        <v>Premium</v>
      </c>
      <c r="O1432" s="2">
        <f>IF(tbl_Invoices[[#This Row],[Revenue_Type]]="Churned",0,1)</f>
        <v>1</v>
      </c>
    </row>
    <row r="1433" spans="1:15" x14ac:dyDescent="0.25">
      <c r="A1433" t="s">
        <v>4887</v>
      </c>
      <c r="B1433" t="s">
        <v>827</v>
      </c>
      <c r="C1433" t="s">
        <v>4111</v>
      </c>
      <c r="D1433" s="1">
        <v>44401</v>
      </c>
      <c r="E1433">
        <v>25</v>
      </c>
      <c r="F1433" t="b">
        <v>1</v>
      </c>
      <c r="G1433" t="s">
        <v>4547</v>
      </c>
      <c r="H1433" t="s">
        <v>2034</v>
      </c>
      <c r="I1433" s="1">
        <f>DATE(YEAR(tbl_Invoices[[#This Row],[Invoice_Date]]), MONTH(tbl_Invoices[[#This Row],[Invoice_Date]]), DAY(tbl_Invoices[[#This Row],[Invoice_Date]]))</f>
        <v>44401</v>
      </c>
      <c r="J1433">
        <f>YEAR(tbl_Invoices[[#This Row],[Invoice_Date]])</f>
        <v>2021</v>
      </c>
      <c r="K1433" s="1">
        <f>_xlfn.XLOOKUP(tbl_Invoices[[#This Row],[Customer_ID]], tbl_Customers[Customer_ID], tbl_Customers[Cohort_Month])</f>
        <v>44500</v>
      </c>
      <c r="L1433" s="1" t="str">
        <f ca="1">_xlfn.XLOOKUP(tbl_Invoices[[#This Row],[Customer_ID]], tbl_Customers[Customer_ID], tbl_Customers[Age_Group])</f>
        <v>35–44</v>
      </c>
      <c r="M1433" s="1" t="str">
        <f>_xlfn.XLOOKUP(tbl_Invoices[[#This Row],[Customer_ID]], tbl_Customers[Customer_ID], tbl_Customers[Region])</f>
        <v>International</v>
      </c>
      <c r="N1433" s="1" t="str" cm="1">
        <f t="array" ref="N1433">_xlfn.IFS(
   _xlfn.SINGLE(tbl_Invoices[Plan_ID])="P1","Basic",
   _xlfn.SINGLE(tbl_Invoices[Plan_ID])="P2","Standard",
   _xlfn.SINGLE(tbl_Invoices[Plan_ID])="P3","Premium"
)</f>
        <v>Standard</v>
      </c>
      <c r="O1433" s="2">
        <f>IF(tbl_Invoices[[#This Row],[Revenue_Type]]="Churned",0,1)</f>
        <v>1</v>
      </c>
    </row>
    <row r="1434" spans="1:15" x14ac:dyDescent="0.25">
      <c r="A1434" t="s">
        <v>9606</v>
      </c>
      <c r="B1434" t="s">
        <v>854</v>
      </c>
      <c r="C1434" t="s">
        <v>3577</v>
      </c>
      <c r="D1434" s="1">
        <v>44401</v>
      </c>
      <c r="E1434">
        <v>25</v>
      </c>
      <c r="F1434" t="b">
        <v>1</v>
      </c>
      <c r="G1434" t="s">
        <v>4547</v>
      </c>
      <c r="H1434" t="s">
        <v>2034</v>
      </c>
      <c r="I1434" s="1">
        <f>DATE(YEAR(tbl_Invoices[[#This Row],[Invoice_Date]]), MONTH(tbl_Invoices[[#This Row],[Invoice_Date]]), DAY(tbl_Invoices[[#This Row],[Invoice_Date]]))</f>
        <v>44401</v>
      </c>
      <c r="J1434">
        <f>YEAR(tbl_Invoices[[#This Row],[Invoice_Date]])</f>
        <v>2021</v>
      </c>
      <c r="K1434" s="1">
        <f>_xlfn.XLOOKUP(tbl_Invoices[[#This Row],[Customer_ID]], tbl_Customers[Customer_ID], tbl_Customers[Cohort_Month])</f>
        <v>44985</v>
      </c>
      <c r="L1434" s="1" t="str">
        <f ca="1">_xlfn.XLOOKUP(tbl_Invoices[[#This Row],[Customer_ID]], tbl_Customers[Customer_ID], tbl_Customers[Age_Group])</f>
        <v>55+</v>
      </c>
      <c r="M1434" s="1" t="str">
        <f>_xlfn.XLOOKUP(tbl_Invoices[[#This Row],[Customer_ID]], tbl_Customers[Customer_ID], tbl_Customers[Region])</f>
        <v>South</v>
      </c>
      <c r="N1434" s="1" t="str" cm="1">
        <f t="array" ref="N1434">_xlfn.IFS(
   _xlfn.SINGLE(tbl_Invoices[Plan_ID])="P1","Basic",
   _xlfn.SINGLE(tbl_Invoices[Plan_ID])="P2","Standard",
   _xlfn.SINGLE(tbl_Invoices[Plan_ID])="P3","Premium"
)</f>
        <v>Standard</v>
      </c>
      <c r="O1434" s="2">
        <f>IF(tbl_Invoices[[#This Row],[Revenue_Type]]="Churned",0,1)</f>
        <v>1</v>
      </c>
    </row>
    <row r="1435" spans="1:15" x14ac:dyDescent="0.25">
      <c r="A1435" t="s">
        <v>10286</v>
      </c>
      <c r="B1435" t="s">
        <v>854</v>
      </c>
      <c r="C1435" t="s">
        <v>3956</v>
      </c>
      <c r="D1435" s="1">
        <v>44401</v>
      </c>
      <c r="E1435">
        <v>55</v>
      </c>
      <c r="F1435" t="b">
        <v>1</v>
      </c>
      <c r="G1435" t="s">
        <v>4545</v>
      </c>
      <c r="H1435" t="s">
        <v>2031</v>
      </c>
      <c r="I1435" s="1">
        <f>DATE(YEAR(tbl_Invoices[[#This Row],[Invoice_Date]]), MONTH(tbl_Invoices[[#This Row],[Invoice_Date]]), DAY(tbl_Invoices[[#This Row],[Invoice_Date]]))</f>
        <v>44401</v>
      </c>
      <c r="J1435">
        <f>YEAR(tbl_Invoices[[#This Row],[Invoice_Date]])</f>
        <v>2021</v>
      </c>
      <c r="K1435" s="1">
        <f>_xlfn.XLOOKUP(tbl_Invoices[[#This Row],[Customer_ID]], tbl_Customers[Customer_ID], tbl_Customers[Cohort_Month])</f>
        <v>44985</v>
      </c>
      <c r="L1435" s="1" t="str">
        <f ca="1">_xlfn.XLOOKUP(tbl_Invoices[[#This Row],[Customer_ID]], tbl_Customers[Customer_ID], tbl_Customers[Age_Group])</f>
        <v>55+</v>
      </c>
      <c r="M1435" s="1" t="str">
        <f>_xlfn.XLOOKUP(tbl_Invoices[[#This Row],[Customer_ID]], tbl_Customers[Customer_ID], tbl_Customers[Region])</f>
        <v>South</v>
      </c>
      <c r="N1435" s="1" t="str" cm="1">
        <f t="array" ref="N1435">_xlfn.IFS(
   _xlfn.SINGLE(tbl_Invoices[Plan_ID])="P1","Basic",
   _xlfn.SINGLE(tbl_Invoices[Plan_ID])="P2","Standard",
   _xlfn.SINGLE(tbl_Invoices[Plan_ID])="P3","Premium"
)</f>
        <v>Premium</v>
      </c>
      <c r="O1435" s="2">
        <f>IF(tbl_Invoices[[#This Row],[Revenue_Type]]="Churned",0,1)</f>
        <v>0</v>
      </c>
    </row>
    <row r="1436" spans="1:15" x14ac:dyDescent="0.25">
      <c r="A1436" t="s">
        <v>5181</v>
      </c>
      <c r="B1436" t="s">
        <v>1200</v>
      </c>
      <c r="C1436" t="s">
        <v>2131</v>
      </c>
      <c r="D1436" s="1">
        <v>44401</v>
      </c>
      <c r="E1436">
        <v>12</v>
      </c>
      <c r="F1436" t="b">
        <v>1</v>
      </c>
      <c r="G1436" t="s">
        <v>4538</v>
      </c>
      <c r="H1436" t="s">
        <v>2027</v>
      </c>
      <c r="I1436" s="1">
        <f>DATE(YEAR(tbl_Invoices[[#This Row],[Invoice_Date]]), MONTH(tbl_Invoices[[#This Row],[Invoice_Date]]), DAY(tbl_Invoices[[#This Row],[Invoice_Date]]))</f>
        <v>44401</v>
      </c>
      <c r="J1436">
        <f>YEAR(tbl_Invoices[[#This Row],[Invoice_Date]])</f>
        <v>2021</v>
      </c>
      <c r="K1436" s="1">
        <f>_xlfn.XLOOKUP(tbl_Invoices[[#This Row],[Customer_ID]], tbl_Customers[Customer_ID], tbl_Customers[Cohort_Month])</f>
        <v>44681</v>
      </c>
      <c r="L1436" s="1" t="str">
        <f ca="1">_xlfn.XLOOKUP(tbl_Invoices[[#This Row],[Customer_ID]], tbl_Customers[Customer_ID], tbl_Customers[Age_Group])</f>
        <v>25–34</v>
      </c>
      <c r="M1436" s="1" t="str">
        <f>_xlfn.XLOOKUP(tbl_Invoices[[#This Row],[Customer_ID]], tbl_Customers[Customer_ID], tbl_Customers[Region])</f>
        <v>International</v>
      </c>
      <c r="N1436" s="1" t="str" cm="1">
        <f t="array" ref="N1436">_xlfn.IFS(
   _xlfn.SINGLE(tbl_Invoices[Plan_ID])="P1","Basic",
   _xlfn.SINGLE(tbl_Invoices[Plan_ID])="P2","Standard",
   _xlfn.SINGLE(tbl_Invoices[Plan_ID])="P3","Premium"
)</f>
        <v>Basic</v>
      </c>
      <c r="O1436" s="2">
        <f>IF(tbl_Invoices[[#This Row],[Revenue_Type]]="Churned",0,1)</f>
        <v>1</v>
      </c>
    </row>
    <row r="1437" spans="1:15" x14ac:dyDescent="0.25">
      <c r="A1437" t="s">
        <v>8255</v>
      </c>
      <c r="B1437" t="s">
        <v>1620</v>
      </c>
      <c r="C1437" t="s">
        <v>3195</v>
      </c>
      <c r="D1437" s="1">
        <v>44401</v>
      </c>
      <c r="E1437">
        <v>25</v>
      </c>
      <c r="F1437" t="b">
        <v>1</v>
      </c>
      <c r="G1437" t="s">
        <v>4547</v>
      </c>
      <c r="H1437" t="s">
        <v>2034</v>
      </c>
      <c r="I1437" s="1">
        <f>DATE(YEAR(tbl_Invoices[[#This Row],[Invoice_Date]]), MONTH(tbl_Invoices[[#This Row],[Invoice_Date]]), DAY(tbl_Invoices[[#This Row],[Invoice_Date]]))</f>
        <v>44401</v>
      </c>
      <c r="J1437">
        <f>YEAR(tbl_Invoices[[#This Row],[Invoice_Date]])</f>
        <v>2021</v>
      </c>
      <c r="K1437" s="1">
        <f>_xlfn.XLOOKUP(tbl_Invoices[[#This Row],[Customer_ID]], tbl_Customers[Customer_ID], tbl_Customers[Cohort_Month])</f>
        <v>45016</v>
      </c>
      <c r="L1437" s="1" t="str">
        <f ca="1">_xlfn.XLOOKUP(tbl_Invoices[[#This Row],[Customer_ID]], tbl_Customers[Customer_ID], tbl_Customers[Age_Group])</f>
        <v>18–24</v>
      </c>
      <c r="M1437" s="1" t="str">
        <f>_xlfn.XLOOKUP(tbl_Invoices[[#This Row],[Customer_ID]], tbl_Customers[Customer_ID], tbl_Customers[Region])</f>
        <v>International</v>
      </c>
      <c r="N1437" s="1" t="str" cm="1">
        <f t="array" ref="N1437">_xlfn.IFS(
   _xlfn.SINGLE(tbl_Invoices[Plan_ID])="P1","Basic",
   _xlfn.SINGLE(tbl_Invoices[Plan_ID])="P2","Standard",
   _xlfn.SINGLE(tbl_Invoices[Plan_ID])="P3","Premium"
)</f>
        <v>Standard</v>
      </c>
      <c r="O1437" s="2">
        <f>IF(tbl_Invoices[[#This Row],[Revenue_Type]]="Churned",0,1)</f>
        <v>1</v>
      </c>
    </row>
    <row r="1438" spans="1:15" x14ac:dyDescent="0.25">
      <c r="A1438" t="s">
        <v>9150</v>
      </c>
      <c r="B1438" t="s">
        <v>1922</v>
      </c>
      <c r="C1438" t="s">
        <v>2502</v>
      </c>
      <c r="D1438" s="1">
        <v>44401</v>
      </c>
      <c r="E1438">
        <v>55</v>
      </c>
      <c r="F1438" t="b">
        <v>1</v>
      </c>
      <c r="G1438" t="s">
        <v>4538</v>
      </c>
      <c r="H1438" t="s">
        <v>2031</v>
      </c>
      <c r="I1438" s="1">
        <f>DATE(YEAR(tbl_Invoices[[#This Row],[Invoice_Date]]), MONTH(tbl_Invoices[[#This Row],[Invoice_Date]]), DAY(tbl_Invoices[[#This Row],[Invoice_Date]]))</f>
        <v>44401</v>
      </c>
      <c r="J1438">
        <f>YEAR(tbl_Invoices[[#This Row],[Invoice_Date]])</f>
        <v>2021</v>
      </c>
      <c r="K1438" s="1">
        <f>_xlfn.XLOOKUP(tbl_Invoices[[#This Row],[Customer_ID]], tbl_Customers[Customer_ID], tbl_Customers[Cohort_Month])</f>
        <v>44439</v>
      </c>
      <c r="L1438" s="1" t="str">
        <f ca="1">_xlfn.XLOOKUP(tbl_Invoices[[#This Row],[Customer_ID]], tbl_Customers[Customer_ID], tbl_Customers[Age_Group])</f>
        <v>25–34</v>
      </c>
      <c r="M1438" s="1" t="str">
        <f>_xlfn.XLOOKUP(tbl_Invoices[[#This Row],[Customer_ID]], tbl_Customers[Customer_ID], tbl_Customers[Region])</f>
        <v>West</v>
      </c>
      <c r="N1438" s="1" t="str" cm="1">
        <f t="array" ref="N1438">_xlfn.IFS(
   _xlfn.SINGLE(tbl_Invoices[Plan_ID])="P1","Basic",
   _xlfn.SINGLE(tbl_Invoices[Plan_ID])="P2","Standard",
   _xlfn.SINGLE(tbl_Invoices[Plan_ID])="P3","Premium"
)</f>
        <v>Premium</v>
      </c>
      <c r="O1438" s="2">
        <f>IF(tbl_Invoices[[#This Row],[Revenue_Type]]="Churned",0,1)</f>
        <v>1</v>
      </c>
    </row>
    <row r="1439" spans="1:15" x14ac:dyDescent="0.25">
      <c r="A1439" t="s">
        <v>6438</v>
      </c>
      <c r="B1439" t="s">
        <v>232</v>
      </c>
      <c r="C1439" t="s">
        <v>3189</v>
      </c>
      <c r="D1439" s="1">
        <v>44402</v>
      </c>
      <c r="E1439">
        <v>25</v>
      </c>
      <c r="F1439" t="b">
        <v>1</v>
      </c>
      <c r="G1439" t="s">
        <v>4547</v>
      </c>
      <c r="H1439" t="s">
        <v>2034</v>
      </c>
      <c r="I1439" s="1">
        <f>DATE(YEAR(tbl_Invoices[[#This Row],[Invoice_Date]]), MONTH(tbl_Invoices[[#This Row],[Invoice_Date]]), DAY(tbl_Invoices[[#This Row],[Invoice_Date]]))</f>
        <v>44402</v>
      </c>
      <c r="J1439">
        <f>YEAR(tbl_Invoices[[#This Row],[Invoice_Date]])</f>
        <v>2021</v>
      </c>
      <c r="K1439" s="1">
        <f>_xlfn.XLOOKUP(tbl_Invoices[[#This Row],[Customer_ID]], tbl_Customers[Customer_ID], tbl_Customers[Cohort_Month])</f>
        <v>44834</v>
      </c>
      <c r="L1439" s="1" t="str">
        <f ca="1">_xlfn.XLOOKUP(tbl_Invoices[[#This Row],[Customer_ID]], tbl_Customers[Customer_ID], tbl_Customers[Age_Group])</f>
        <v>25–34</v>
      </c>
      <c r="M1439" s="1" t="str">
        <f>_xlfn.XLOOKUP(tbl_Invoices[[#This Row],[Customer_ID]], tbl_Customers[Customer_ID], tbl_Customers[Region])</f>
        <v>South</v>
      </c>
      <c r="N1439" s="1" t="str" cm="1">
        <f t="array" ref="N1439">_xlfn.IFS(
   _xlfn.SINGLE(tbl_Invoices[Plan_ID])="P1","Basic",
   _xlfn.SINGLE(tbl_Invoices[Plan_ID])="P2","Standard",
   _xlfn.SINGLE(tbl_Invoices[Plan_ID])="P3","Premium"
)</f>
        <v>Standard</v>
      </c>
      <c r="O1439" s="2">
        <f>IF(tbl_Invoices[[#This Row],[Revenue_Type]]="Churned",0,1)</f>
        <v>1</v>
      </c>
    </row>
    <row r="1440" spans="1:15" x14ac:dyDescent="0.25">
      <c r="A1440" t="s">
        <v>7237</v>
      </c>
      <c r="B1440" t="s">
        <v>473</v>
      </c>
      <c r="C1440" t="s">
        <v>2834</v>
      </c>
      <c r="D1440" s="1">
        <v>44402</v>
      </c>
      <c r="E1440">
        <v>12</v>
      </c>
      <c r="F1440" t="b">
        <v>1</v>
      </c>
      <c r="G1440" t="s">
        <v>4549</v>
      </c>
      <c r="H1440" t="s">
        <v>2027</v>
      </c>
      <c r="I1440" s="1">
        <f>DATE(YEAR(tbl_Invoices[[#This Row],[Invoice_Date]]), MONTH(tbl_Invoices[[#This Row],[Invoice_Date]]), DAY(tbl_Invoices[[#This Row],[Invoice_Date]]))</f>
        <v>44402</v>
      </c>
      <c r="J1440">
        <f>YEAR(tbl_Invoices[[#This Row],[Invoice_Date]])</f>
        <v>2021</v>
      </c>
      <c r="K1440" s="1">
        <f>_xlfn.XLOOKUP(tbl_Invoices[[#This Row],[Customer_ID]], tbl_Customers[Customer_ID], tbl_Customers[Cohort_Month])</f>
        <v>44286</v>
      </c>
      <c r="L1440" s="1" t="str">
        <f ca="1">_xlfn.XLOOKUP(tbl_Invoices[[#This Row],[Customer_ID]], tbl_Customers[Customer_ID], tbl_Customers[Age_Group])</f>
        <v>35–44</v>
      </c>
      <c r="M1440" s="1" t="str">
        <f>_xlfn.XLOOKUP(tbl_Invoices[[#This Row],[Customer_ID]], tbl_Customers[Customer_ID], tbl_Customers[Region])</f>
        <v>West</v>
      </c>
      <c r="N1440" s="1" t="str" cm="1">
        <f t="array" ref="N1440">_xlfn.IFS(
   _xlfn.SINGLE(tbl_Invoices[Plan_ID])="P1","Basic",
   _xlfn.SINGLE(tbl_Invoices[Plan_ID])="P2","Standard",
   _xlfn.SINGLE(tbl_Invoices[Plan_ID])="P3","Premium"
)</f>
        <v>Basic</v>
      </c>
      <c r="O1440" s="2">
        <f>IF(tbl_Invoices[[#This Row],[Revenue_Type]]="Churned",0,1)</f>
        <v>1</v>
      </c>
    </row>
    <row r="1441" spans="1:15" x14ac:dyDescent="0.25">
      <c r="A1441" t="s">
        <v>10402</v>
      </c>
      <c r="B1441" t="s">
        <v>718</v>
      </c>
      <c r="C1441" t="s">
        <v>3258</v>
      </c>
      <c r="D1441" s="1">
        <v>44402</v>
      </c>
      <c r="E1441">
        <v>12</v>
      </c>
      <c r="F1441" t="b">
        <v>1</v>
      </c>
      <c r="G1441" t="s">
        <v>4540</v>
      </c>
      <c r="H1441" t="s">
        <v>2027</v>
      </c>
      <c r="I1441" s="1">
        <f>DATE(YEAR(tbl_Invoices[[#This Row],[Invoice_Date]]), MONTH(tbl_Invoices[[#This Row],[Invoice_Date]]), DAY(tbl_Invoices[[#This Row],[Invoice_Date]]))</f>
        <v>44402</v>
      </c>
      <c r="J1441">
        <f>YEAR(tbl_Invoices[[#This Row],[Invoice_Date]])</f>
        <v>2021</v>
      </c>
      <c r="K1441" s="1">
        <f>_xlfn.XLOOKUP(tbl_Invoices[[#This Row],[Customer_ID]], tbl_Customers[Customer_ID], tbl_Customers[Cohort_Month])</f>
        <v>44681</v>
      </c>
      <c r="L1441" s="1" t="str">
        <f ca="1">_xlfn.XLOOKUP(tbl_Invoices[[#This Row],[Customer_ID]], tbl_Customers[Customer_ID], tbl_Customers[Age_Group])</f>
        <v>25–34</v>
      </c>
      <c r="M1441" s="1" t="str">
        <f>_xlfn.XLOOKUP(tbl_Invoices[[#This Row],[Customer_ID]], tbl_Customers[Customer_ID], tbl_Customers[Region])</f>
        <v>West</v>
      </c>
      <c r="N1441" s="1" t="str" cm="1">
        <f t="array" ref="N1441">_xlfn.IFS(
   _xlfn.SINGLE(tbl_Invoices[Plan_ID])="P1","Basic",
   _xlfn.SINGLE(tbl_Invoices[Plan_ID])="P2","Standard",
   _xlfn.SINGLE(tbl_Invoices[Plan_ID])="P3","Premium"
)</f>
        <v>Basic</v>
      </c>
      <c r="O1441" s="2">
        <f>IF(tbl_Invoices[[#This Row],[Revenue_Type]]="Churned",0,1)</f>
        <v>1</v>
      </c>
    </row>
    <row r="1442" spans="1:15" x14ac:dyDescent="0.25">
      <c r="A1442" t="s">
        <v>10455</v>
      </c>
      <c r="B1442" t="s">
        <v>1090</v>
      </c>
      <c r="C1442" t="s">
        <v>4289</v>
      </c>
      <c r="D1442" s="1">
        <v>44402</v>
      </c>
      <c r="E1442">
        <v>55</v>
      </c>
      <c r="F1442" t="b">
        <v>1</v>
      </c>
      <c r="G1442" t="s">
        <v>4547</v>
      </c>
      <c r="H1442" t="s">
        <v>2031</v>
      </c>
      <c r="I1442" s="1">
        <f>DATE(YEAR(tbl_Invoices[[#This Row],[Invoice_Date]]), MONTH(tbl_Invoices[[#This Row],[Invoice_Date]]), DAY(tbl_Invoices[[#This Row],[Invoice_Date]]))</f>
        <v>44402</v>
      </c>
      <c r="J1442">
        <f>YEAR(tbl_Invoices[[#This Row],[Invoice_Date]])</f>
        <v>2021</v>
      </c>
      <c r="K1442" s="1">
        <f>_xlfn.XLOOKUP(tbl_Invoices[[#This Row],[Customer_ID]], tbl_Customers[Customer_ID], tbl_Customers[Cohort_Month])</f>
        <v>44439</v>
      </c>
      <c r="L1442" s="1" t="str">
        <f ca="1">_xlfn.XLOOKUP(tbl_Invoices[[#This Row],[Customer_ID]], tbl_Customers[Customer_ID], tbl_Customers[Age_Group])</f>
        <v>55+</v>
      </c>
      <c r="M1442" s="1" t="str">
        <f>_xlfn.XLOOKUP(tbl_Invoices[[#This Row],[Customer_ID]], tbl_Customers[Customer_ID], tbl_Customers[Region])</f>
        <v>Midwest</v>
      </c>
      <c r="N1442" s="1" t="str" cm="1">
        <f t="array" ref="N1442">_xlfn.IFS(
   _xlfn.SINGLE(tbl_Invoices[Plan_ID])="P1","Basic",
   _xlfn.SINGLE(tbl_Invoices[Plan_ID])="P2","Standard",
   _xlfn.SINGLE(tbl_Invoices[Plan_ID])="P3","Premium"
)</f>
        <v>Premium</v>
      </c>
      <c r="O1442" s="2">
        <f>IF(tbl_Invoices[[#This Row],[Revenue_Type]]="Churned",0,1)</f>
        <v>1</v>
      </c>
    </row>
    <row r="1443" spans="1:15" x14ac:dyDescent="0.25">
      <c r="A1443" t="s">
        <v>6181</v>
      </c>
      <c r="B1443" t="s">
        <v>1683</v>
      </c>
      <c r="C1443" t="s">
        <v>3079</v>
      </c>
      <c r="D1443" s="1">
        <v>44402</v>
      </c>
      <c r="E1443">
        <v>25</v>
      </c>
      <c r="F1443" t="b">
        <v>1</v>
      </c>
      <c r="G1443" t="s">
        <v>4547</v>
      </c>
      <c r="H1443" t="s">
        <v>2034</v>
      </c>
      <c r="I1443" s="1">
        <f>DATE(YEAR(tbl_Invoices[[#This Row],[Invoice_Date]]), MONTH(tbl_Invoices[[#This Row],[Invoice_Date]]), DAY(tbl_Invoices[[#This Row],[Invoice_Date]]))</f>
        <v>44402</v>
      </c>
      <c r="J1443">
        <f>YEAR(tbl_Invoices[[#This Row],[Invoice_Date]])</f>
        <v>2021</v>
      </c>
      <c r="K1443" s="1">
        <f>_xlfn.XLOOKUP(tbl_Invoices[[#This Row],[Customer_ID]], tbl_Customers[Customer_ID], tbl_Customers[Cohort_Month])</f>
        <v>45107</v>
      </c>
      <c r="L1443" s="1" t="str">
        <f ca="1">_xlfn.XLOOKUP(tbl_Invoices[[#This Row],[Customer_ID]], tbl_Customers[Customer_ID], tbl_Customers[Age_Group])</f>
        <v>55+</v>
      </c>
      <c r="M1443" s="1" t="str">
        <f>_xlfn.XLOOKUP(tbl_Invoices[[#This Row],[Customer_ID]], tbl_Customers[Customer_ID], tbl_Customers[Region])</f>
        <v>East</v>
      </c>
      <c r="N1443" s="1" t="str" cm="1">
        <f t="array" ref="N1443">_xlfn.IFS(
   _xlfn.SINGLE(tbl_Invoices[Plan_ID])="P1","Basic",
   _xlfn.SINGLE(tbl_Invoices[Plan_ID])="P2","Standard",
   _xlfn.SINGLE(tbl_Invoices[Plan_ID])="P3","Premium"
)</f>
        <v>Standard</v>
      </c>
      <c r="O1443" s="2">
        <f>IF(tbl_Invoices[[#This Row],[Revenue_Type]]="Churned",0,1)</f>
        <v>1</v>
      </c>
    </row>
    <row r="1444" spans="1:15" x14ac:dyDescent="0.25">
      <c r="A1444" t="s">
        <v>8941</v>
      </c>
      <c r="B1444" t="s">
        <v>223</v>
      </c>
      <c r="C1444" t="s">
        <v>4243</v>
      </c>
      <c r="D1444" s="1">
        <v>44403</v>
      </c>
      <c r="E1444">
        <v>55</v>
      </c>
      <c r="F1444" t="b">
        <v>1</v>
      </c>
      <c r="G1444" t="s">
        <v>4549</v>
      </c>
      <c r="H1444" t="s">
        <v>2031</v>
      </c>
      <c r="I1444" s="1">
        <f>DATE(YEAR(tbl_Invoices[[#This Row],[Invoice_Date]]), MONTH(tbl_Invoices[[#This Row],[Invoice_Date]]), DAY(tbl_Invoices[[#This Row],[Invoice_Date]]))</f>
        <v>44403</v>
      </c>
      <c r="J1444">
        <f>YEAR(tbl_Invoices[[#This Row],[Invoice_Date]])</f>
        <v>2021</v>
      </c>
      <c r="K1444" s="1">
        <f>_xlfn.XLOOKUP(tbl_Invoices[[#This Row],[Customer_ID]], tbl_Customers[Customer_ID], tbl_Customers[Cohort_Month])</f>
        <v>44408</v>
      </c>
      <c r="L1444" s="1" t="str">
        <f ca="1">_xlfn.XLOOKUP(tbl_Invoices[[#This Row],[Customer_ID]], tbl_Customers[Customer_ID], tbl_Customers[Age_Group])</f>
        <v>35–44</v>
      </c>
      <c r="M1444" s="1" t="str">
        <f>_xlfn.XLOOKUP(tbl_Invoices[[#This Row],[Customer_ID]], tbl_Customers[Customer_ID], tbl_Customers[Region])</f>
        <v>West</v>
      </c>
      <c r="N1444" s="1" t="str" cm="1">
        <f t="array" ref="N1444">_xlfn.IFS(
   _xlfn.SINGLE(tbl_Invoices[Plan_ID])="P1","Basic",
   _xlfn.SINGLE(tbl_Invoices[Plan_ID])="P2","Standard",
   _xlfn.SINGLE(tbl_Invoices[Plan_ID])="P3","Premium"
)</f>
        <v>Premium</v>
      </c>
      <c r="O1444" s="2">
        <f>IF(tbl_Invoices[[#This Row],[Revenue_Type]]="Churned",0,1)</f>
        <v>1</v>
      </c>
    </row>
    <row r="1445" spans="1:15" x14ac:dyDescent="0.25">
      <c r="A1445" t="s">
        <v>6941</v>
      </c>
      <c r="B1445" t="s">
        <v>271</v>
      </c>
      <c r="C1445" t="s">
        <v>2985</v>
      </c>
      <c r="D1445" s="1">
        <v>44403</v>
      </c>
      <c r="E1445">
        <v>55</v>
      </c>
      <c r="F1445" t="b">
        <v>1</v>
      </c>
      <c r="G1445" t="s">
        <v>4549</v>
      </c>
      <c r="H1445" t="s">
        <v>2031</v>
      </c>
      <c r="I1445" s="1">
        <f>DATE(YEAR(tbl_Invoices[[#This Row],[Invoice_Date]]), MONTH(tbl_Invoices[[#This Row],[Invoice_Date]]), DAY(tbl_Invoices[[#This Row],[Invoice_Date]]))</f>
        <v>44403</v>
      </c>
      <c r="J1445">
        <f>YEAR(tbl_Invoices[[#This Row],[Invoice_Date]])</f>
        <v>2021</v>
      </c>
      <c r="K1445" s="1">
        <f>_xlfn.XLOOKUP(tbl_Invoices[[#This Row],[Customer_ID]], tbl_Customers[Customer_ID], tbl_Customers[Cohort_Month])</f>
        <v>44377</v>
      </c>
      <c r="L1445" s="1" t="str">
        <f ca="1">_xlfn.XLOOKUP(tbl_Invoices[[#This Row],[Customer_ID]], tbl_Customers[Customer_ID], tbl_Customers[Age_Group])</f>
        <v>25–34</v>
      </c>
      <c r="M1445" s="1" t="str">
        <f>_xlfn.XLOOKUP(tbl_Invoices[[#This Row],[Customer_ID]], tbl_Customers[Customer_ID], tbl_Customers[Region])</f>
        <v>Midwest</v>
      </c>
      <c r="N1445" s="1" t="str" cm="1">
        <f t="array" ref="N1445">_xlfn.IFS(
   _xlfn.SINGLE(tbl_Invoices[Plan_ID])="P1","Basic",
   _xlfn.SINGLE(tbl_Invoices[Plan_ID])="P2","Standard",
   _xlfn.SINGLE(tbl_Invoices[Plan_ID])="P3","Premium"
)</f>
        <v>Premium</v>
      </c>
      <c r="O1445" s="2">
        <f>IF(tbl_Invoices[[#This Row],[Revenue_Type]]="Churned",0,1)</f>
        <v>1</v>
      </c>
    </row>
    <row r="1446" spans="1:15" x14ac:dyDescent="0.25">
      <c r="A1446" t="s">
        <v>5078</v>
      </c>
      <c r="B1446" t="s">
        <v>596</v>
      </c>
      <c r="C1446" t="s">
        <v>3604</v>
      </c>
      <c r="D1446" s="1">
        <v>44403</v>
      </c>
      <c r="E1446">
        <v>12</v>
      </c>
      <c r="F1446" t="b">
        <v>1</v>
      </c>
      <c r="G1446" t="s">
        <v>4545</v>
      </c>
      <c r="H1446" t="s">
        <v>2027</v>
      </c>
      <c r="I1446" s="1">
        <f>DATE(YEAR(tbl_Invoices[[#This Row],[Invoice_Date]]), MONTH(tbl_Invoices[[#This Row],[Invoice_Date]]), DAY(tbl_Invoices[[#This Row],[Invoice_Date]]))</f>
        <v>44403</v>
      </c>
      <c r="J1446">
        <f>YEAR(tbl_Invoices[[#This Row],[Invoice_Date]])</f>
        <v>2021</v>
      </c>
      <c r="K1446" s="1">
        <f>_xlfn.XLOOKUP(tbl_Invoices[[#This Row],[Customer_ID]], tbl_Customers[Customer_ID], tbl_Customers[Cohort_Month])</f>
        <v>45046</v>
      </c>
      <c r="L1446" s="1" t="str">
        <f ca="1">_xlfn.XLOOKUP(tbl_Invoices[[#This Row],[Customer_ID]], tbl_Customers[Customer_ID], tbl_Customers[Age_Group])</f>
        <v>35–44</v>
      </c>
      <c r="M1446" s="1" t="str">
        <f>_xlfn.XLOOKUP(tbl_Invoices[[#This Row],[Customer_ID]], tbl_Customers[Customer_ID], tbl_Customers[Region])</f>
        <v>West</v>
      </c>
      <c r="N1446" s="1" t="str" cm="1">
        <f t="array" ref="N1446">_xlfn.IFS(
   _xlfn.SINGLE(tbl_Invoices[Plan_ID])="P1","Basic",
   _xlfn.SINGLE(tbl_Invoices[Plan_ID])="P2","Standard",
   _xlfn.SINGLE(tbl_Invoices[Plan_ID])="P3","Premium"
)</f>
        <v>Basic</v>
      </c>
      <c r="O1446" s="2">
        <f>IF(tbl_Invoices[[#This Row],[Revenue_Type]]="Churned",0,1)</f>
        <v>0</v>
      </c>
    </row>
    <row r="1447" spans="1:15" x14ac:dyDescent="0.25">
      <c r="A1447" t="s">
        <v>6810</v>
      </c>
      <c r="B1447" t="s">
        <v>896</v>
      </c>
      <c r="C1447" t="s">
        <v>2733</v>
      </c>
      <c r="D1447" s="1">
        <v>44403</v>
      </c>
      <c r="E1447">
        <v>12</v>
      </c>
      <c r="F1447" t="b">
        <v>1</v>
      </c>
      <c r="G1447" t="s">
        <v>4549</v>
      </c>
      <c r="H1447" t="s">
        <v>2027</v>
      </c>
      <c r="I1447" s="1">
        <f>DATE(YEAR(tbl_Invoices[[#This Row],[Invoice_Date]]), MONTH(tbl_Invoices[[#This Row],[Invoice_Date]]), DAY(tbl_Invoices[[#This Row],[Invoice_Date]]))</f>
        <v>44403</v>
      </c>
      <c r="J1447">
        <f>YEAR(tbl_Invoices[[#This Row],[Invoice_Date]])</f>
        <v>2021</v>
      </c>
      <c r="K1447" s="1">
        <f>_xlfn.XLOOKUP(tbl_Invoices[[#This Row],[Customer_ID]], tbl_Customers[Customer_ID], tbl_Customers[Cohort_Month])</f>
        <v>44773</v>
      </c>
      <c r="L1447" s="1" t="str">
        <f ca="1">_xlfn.XLOOKUP(tbl_Invoices[[#This Row],[Customer_ID]], tbl_Customers[Customer_ID], tbl_Customers[Age_Group])</f>
        <v>18–24</v>
      </c>
      <c r="M1447" s="1" t="str">
        <f>_xlfn.XLOOKUP(tbl_Invoices[[#This Row],[Customer_ID]], tbl_Customers[Customer_ID], tbl_Customers[Region])</f>
        <v>Midwest</v>
      </c>
      <c r="N1447" s="1" t="str" cm="1">
        <f t="array" ref="N1447">_xlfn.IFS(
   _xlfn.SINGLE(tbl_Invoices[Plan_ID])="P1","Basic",
   _xlfn.SINGLE(tbl_Invoices[Plan_ID])="P2","Standard",
   _xlfn.SINGLE(tbl_Invoices[Plan_ID])="P3","Premium"
)</f>
        <v>Basic</v>
      </c>
      <c r="O1447" s="2">
        <f>IF(tbl_Invoices[[#This Row],[Revenue_Type]]="Churned",0,1)</f>
        <v>1</v>
      </c>
    </row>
    <row r="1448" spans="1:15" x14ac:dyDescent="0.25">
      <c r="A1448" t="s">
        <v>6634</v>
      </c>
      <c r="B1448" t="s">
        <v>994</v>
      </c>
      <c r="C1448" t="s">
        <v>2629</v>
      </c>
      <c r="D1448" s="1">
        <v>44403</v>
      </c>
      <c r="E1448">
        <v>25</v>
      </c>
      <c r="F1448" t="b">
        <v>1</v>
      </c>
      <c r="G1448" t="s">
        <v>4538</v>
      </c>
      <c r="H1448" t="s">
        <v>2034</v>
      </c>
      <c r="I1448" s="1">
        <f>DATE(YEAR(tbl_Invoices[[#This Row],[Invoice_Date]]), MONTH(tbl_Invoices[[#This Row],[Invoice_Date]]), DAY(tbl_Invoices[[#This Row],[Invoice_Date]]))</f>
        <v>44403</v>
      </c>
      <c r="J1448">
        <f>YEAR(tbl_Invoices[[#This Row],[Invoice_Date]])</f>
        <v>2021</v>
      </c>
      <c r="K1448" s="1">
        <f>_xlfn.XLOOKUP(tbl_Invoices[[#This Row],[Customer_ID]], tbl_Customers[Customer_ID], tbl_Customers[Cohort_Month])</f>
        <v>44347</v>
      </c>
      <c r="L1448" s="1" t="str">
        <f ca="1">_xlfn.XLOOKUP(tbl_Invoices[[#This Row],[Customer_ID]], tbl_Customers[Customer_ID], tbl_Customers[Age_Group])</f>
        <v>45–54</v>
      </c>
      <c r="M1448" s="1" t="str">
        <f>_xlfn.XLOOKUP(tbl_Invoices[[#This Row],[Customer_ID]], tbl_Customers[Customer_ID], tbl_Customers[Region])</f>
        <v>West</v>
      </c>
      <c r="N1448" s="1" t="str" cm="1">
        <f t="array" ref="N1448">_xlfn.IFS(
   _xlfn.SINGLE(tbl_Invoices[Plan_ID])="P1","Basic",
   _xlfn.SINGLE(tbl_Invoices[Plan_ID])="P2","Standard",
   _xlfn.SINGLE(tbl_Invoices[Plan_ID])="P3","Premium"
)</f>
        <v>Standard</v>
      </c>
      <c r="O1448" s="2">
        <f>IF(tbl_Invoices[[#This Row],[Revenue_Type]]="Churned",0,1)</f>
        <v>1</v>
      </c>
    </row>
    <row r="1449" spans="1:15" x14ac:dyDescent="0.25">
      <c r="A1449" t="s">
        <v>8356</v>
      </c>
      <c r="B1449" t="s">
        <v>1058</v>
      </c>
      <c r="C1449" t="s">
        <v>3639</v>
      </c>
      <c r="D1449" s="1">
        <v>44403</v>
      </c>
      <c r="E1449">
        <v>12</v>
      </c>
      <c r="F1449" t="b">
        <v>1</v>
      </c>
      <c r="G1449" t="s">
        <v>4538</v>
      </c>
      <c r="H1449" t="s">
        <v>2027</v>
      </c>
      <c r="I1449" s="1">
        <f>DATE(YEAR(tbl_Invoices[[#This Row],[Invoice_Date]]), MONTH(tbl_Invoices[[#This Row],[Invoice_Date]]), DAY(tbl_Invoices[[#This Row],[Invoice_Date]]))</f>
        <v>44403</v>
      </c>
      <c r="J1449">
        <f>YEAR(tbl_Invoices[[#This Row],[Invoice_Date]])</f>
        <v>2021</v>
      </c>
      <c r="K1449" s="1">
        <f>_xlfn.XLOOKUP(tbl_Invoices[[#This Row],[Customer_ID]], tbl_Customers[Customer_ID], tbl_Customers[Cohort_Month])</f>
        <v>44712</v>
      </c>
      <c r="L1449" s="1" t="str">
        <f ca="1">_xlfn.XLOOKUP(tbl_Invoices[[#This Row],[Customer_ID]], tbl_Customers[Customer_ID], tbl_Customers[Age_Group])</f>
        <v>35–44</v>
      </c>
      <c r="M1449" s="1" t="str">
        <f>_xlfn.XLOOKUP(tbl_Invoices[[#This Row],[Customer_ID]], tbl_Customers[Customer_ID], tbl_Customers[Region])</f>
        <v>International</v>
      </c>
      <c r="N1449" s="1" t="str" cm="1">
        <f t="array" ref="N1449">_xlfn.IFS(
   _xlfn.SINGLE(tbl_Invoices[Plan_ID])="P1","Basic",
   _xlfn.SINGLE(tbl_Invoices[Plan_ID])="P2","Standard",
   _xlfn.SINGLE(tbl_Invoices[Plan_ID])="P3","Premium"
)</f>
        <v>Basic</v>
      </c>
      <c r="O1449" s="2">
        <f>IF(tbl_Invoices[[#This Row],[Revenue_Type]]="Churned",0,1)</f>
        <v>1</v>
      </c>
    </row>
    <row r="1450" spans="1:15" x14ac:dyDescent="0.25">
      <c r="A1450" t="s">
        <v>5279</v>
      </c>
      <c r="B1450" t="s">
        <v>1768</v>
      </c>
      <c r="C1450" t="s">
        <v>4244</v>
      </c>
      <c r="D1450" s="1">
        <v>44403</v>
      </c>
      <c r="E1450">
        <v>55</v>
      </c>
      <c r="F1450" t="b">
        <v>1</v>
      </c>
      <c r="G1450" t="s">
        <v>4549</v>
      </c>
      <c r="H1450" t="s">
        <v>2031</v>
      </c>
      <c r="I1450" s="1">
        <f>DATE(YEAR(tbl_Invoices[[#This Row],[Invoice_Date]]), MONTH(tbl_Invoices[[#This Row],[Invoice_Date]]), DAY(tbl_Invoices[[#This Row],[Invoice_Date]]))</f>
        <v>44403</v>
      </c>
      <c r="J1450">
        <f>YEAR(tbl_Invoices[[#This Row],[Invoice_Date]])</f>
        <v>2021</v>
      </c>
      <c r="K1450" s="1">
        <f>_xlfn.XLOOKUP(tbl_Invoices[[#This Row],[Customer_ID]], tbl_Customers[Customer_ID], tbl_Customers[Cohort_Month])</f>
        <v>44500</v>
      </c>
      <c r="L1450" s="1" t="str">
        <f ca="1">_xlfn.XLOOKUP(tbl_Invoices[[#This Row],[Customer_ID]], tbl_Customers[Customer_ID], tbl_Customers[Age_Group])</f>
        <v>25–34</v>
      </c>
      <c r="M1450" s="1" t="str">
        <f>_xlfn.XLOOKUP(tbl_Invoices[[#This Row],[Customer_ID]], tbl_Customers[Customer_ID], tbl_Customers[Region])</f>
        <v>East</v>
      </c>
      <c r="N1450" s="1" t="str" cm="1">
        <f t="array" ref="N1450">_xlfn.IFS(
   _xlfn.SINGLE(tbl_Invoices[Plan_ID])="P1","Basic",
   _xlfn.SINGLE(tbl_Invoices[Plan_ID])="P2","Standard",
   _xlfn.SINGLE(tbl_Invoices[Plan_ID])="P3","Premium"
)</f>
        <v>Premium</v>
      </c>
      <c r="O1450" s="2">
        <f>IF(tbl_Invoices[[#This Row],[Revenue_Type]]="Churned",0,1)</f>
        <v>1</v>
      </c>
    </row>
    <row r="1451" spans="1:15" x14ac:dyDescent="0.25">
      <c r="A1451" t="s">
        <v>7031</v>
      </c>
      <c r="B1451" t="s">
        <v>1796</v>
      </c>
      <c r="C1451" t="s">
        <v>2347</v>
      </c>
      <c r="D1451" s="1">
        <v>44403</v>
      </c>
      <c r="E1451">
        <v>25</v>
      </c>
      <c r="F1451" t="b">
        <v>1</v>
      </c>
      <c r="G1451" t="s">
        <v>4545</v>
      </c>
      <c r="H1451" t="s">
        <v>2034</v>
      </c>
      <c r="I1451" s="1">
        <f>DATE(YEAR(tbl_Invoices[[#This Row],[Invoice_Date]]), MONTH(tbl_Invoices[[#This Row],[Invoice_Date]]), DAY(tbl_Invoices[[#This Row],[Invoice_Date]]))</f>
        <v>44403</v>
      </c>
      <c r="J1451">
        <f>YEAR(tbl_Invoices[[#This Row],[Invoice_Date]])</f>
        <v>2021</v>
      </c>
      <c r="K1451" s="1">
        <f>_xlfn.XLOOKUP(tbl_Invoices[[#This Row],[Customer_ID]], tbl_Customers[Customer_ID], tbl_Customers[Cohort_Month])</f>
        <v>44865</v>
      </c>
      <c r="L1451" s="1" t="str">
        <f ca="1">_xlfn.XLOOKUP(tbl_Invoices[[#This Row],[Customer_ID]], tbl_Customers[Customer_ID], tbl_Customers[Age_Group])</f>
        <v>25–34</v>
      </c>
      <c r="M1451" s="1" t="str">
        <f>_xlfn.XLOOKUP(tbl_Invoices[[#This Row],[Customer_ID]], tbl_Customers[Customer_ID], tbl_Customers[Region])</f>
        <v>East</v>
      </c>
      <c r="N1451" s="1" t="str" cm="1">
        <f t="array" ref="N1451">_xlfn.IFS(
   _xlfn.SINGLE(tbl_Invoices[Plan_ID])="P1","Basic",
   _xlfn.SINGLE(tbl_Invoices[Plan_ID])="P2","Standard",
   _xlfn.SINGLE(tbl_Invoices[Plan_ID])="P3","Premium"
)</f>
        <v>Standard</v>
      </c>
      <c r="O1451" s="2">
        <f>IF(tbl_Invoices[[#This Row],[Revenue_Type]]="Churned",0,1)</f>
        <v>0</v>
      </c>
    </row>
    <row r="1452" spans="1:15" x14ac:dyDescent="0.25">
      <c r="A1452" t="s">
        <v>6183</v>
      </c>
      <c r="B1452" t="s">
        <v>1834</v>
      </c>
      <c r="C1452" t="s">
        <v>4168</v>
      </c>
      <c r="D1452" s="1">
        <v>44403</v>
      </c>
      <c r="E1452">
        <v>25</v>
      </c>
      <c r="F1452" t="b">
        <v>1</v>
      </c>
      <c r="G1452" t="s">
        <v>4549</v>
      </c>
      <c r="H1452" t="s">
        <v>2034</v>
      </c>
      <c r="I1452" s="1">
        <f>DATE(YEAR(tbl_Invoices[[#This Row],[Invoice_Date]]), MONTH(tbl_Invoices[[#This Row],[Invoice_Date]]), DAY(tbl_Invoices[[#This Row],[Invoice_Date]]))</f>
        <v>44403</v>
      </c>
      <c r="J1452">
        <f>YEAR(tbl_Invoices[[#This Row],[Invoice_Date]])</f>
        <v>2021</v>
      </c>
      <c r="K1452" s="1">
        <f>_xlfn.XLOOKUP(tbl_Invoices[[#This Row],[Customer_ID]], tbl_Customers[Customer_ID], tbl_Customers[Cohort_Month])</f>
        <v>44227</v>
      </c>
      <c r="L1452" s="1" t="str">
        <f ca="1">_xlfn.XLOOKUP(tbl_Invoices[[#This Row],[Customer_ID]], tbl_Customers[Customer_ID], tbl_Customers[Age_Group])</f>
        <v>55+</v>
      </c>
      <c r="M1452" s="1" t="str">
        <f>_xlfn.XLOOKUP(tbl_Invoices[[#This Row],[Customer_ID]], tbl_Customers[Customer_ID], tbl_Customers[Region])</f>
        <v>International</v>
      </c>
      <c r="N1452" s="1" t="str" cm="1">
        <f t="array" ref="N1452">_xlfn.IFS(
   _xlfn.SINGLE(tbl_Invoices[Plan_ID])="P1","Basic",
   _xlfn.SINGLE(tbl_Invoices[Plan_ID])="P2","Standard",
   _xlfn.SINGLE(tbl_Invoices[Plan_ID])="P3","Premium"
)</f>
        <v>Standard</v>
      </c>
      <c r="O1452" s="2">
        <f>IF(tbl_Invoices[[#This Row],[Revenue_Type]]="Churned",0,1)</f>
        <v>1</v>
      </c>
    </row>
    <row r="1453" spans="1:15" x14ac:dyDescent="0.25">
      <c r="A1453" t="s">
        <v>6628</v>
      </c>
      <c r="B1453" t="s">
        <v>151</v>
      </c>
      <c r="C1453" t="s">
        <v>2623</v>
      </c>
      <c r="D1453" s="1">
        <v>44404</v>
      </c>
      <c r="E1453">
        <v>12</v>
      </c>
      <c r="F1453" t="b">
        <v>1</v>
      </c>
      <c r="G1453" t="s">
        <v>4545</v>
      </c>
      <c r="H1453" t="s">
        <v>2027</v>
      </c>
      <c r="I1453" s="1">
        <f>DATE(YEAR(tbl_Invoices[[#This Row],[Invoice_Date]]), MONTH(tbl_Invoices[[#This Row],[Invoice_Date]]), DAY(tbl_Invoices[[#This Row],[Invoice_Date]]))</f>
        <v>44404</v>
      </c>
      <c r="J1453">
        <f>YEAR(tbl_Invoices[[#This Row],[Invoice_Date]])</f>
        <v>2021</v>
      </c>
      <c r="K1453" s="1">
        <f>_xlfn.XLOOKUP(tbl_Invoices[[#This Row],[Customer_ID]], tbl_Customers[Customer_ID], tbl_Customers[Cohort_Month])</f>
        <v>44804</v>
      </c>
      <c r="L1453" s="1" t="str">
        <f ca="1">_xlfn.XLOOKUP(tbl_Invoices[[#This Row],[Customer_ID]], tbl_Customers[Customer_ID], tbl_Customers[Age_Group])</f>
        <v>45–54</v>
      </c>
      <c r="M1453" s="1" t="str">
        <f>_xlfn.XLOOKUP(tbl_Invoices[[#This Row],[Customer_ID]], tbl_Customers[Customer_ID], tbl_Customers[Region])</f>
        <v>International</v>
      </c>
      <c r="N1453" s="1" t="str" cm="1">
        <f t="array" ref="N1453">_xlfn.IFS(
   _xlfn.SINGLE(tbl_Invoices[Plan_ID])="P1","Basic",
   _xlfn.SINGLE(tbl_Invoices[Plan_ID])="P2","Standard",
   _xlfn.SINGLE(tbl_Invoices[Plan_ID])="P3","Premium"
)</f>
        <v>Basic</v>
      </c>
      <c r="O1453" s="2">
        <f>IF(tbl_Invoices[[#This Row],[Revenue_Type]]="Churned",0,1)</f>
        <v>0</v>
      </c>
    </row>
    <row r="1454" spans="1:15" x14ac:dyDescent="0.25">
      <c r="A1454" t="s">
        <v>5727</v>
      </c>
      <c r="B1454" t="s">
        <v>844</v>
      </c>
      <c r="C1454" t="s">
        <v>3594</v>
      </c>
      <c r="D1454" s="1">
        <v>44404</v>
      </c>
      <c r="E1454">
        <v>12</v>
      </c>
      <c r="F1454" t="b">
        <v>1</v>
      </c>
      <c r="G1454" t="s">
        <v>4538</v>
      </c>
      <c r="H1454" t="s">
        <v>2027</v>
      </c>
      <c r="I1454" s="1">
        <f>DATE(YEAR(tbl_Invoices[[#This Row],[Invoice_Date]]), MONTH(tbl_Invoices[[#This Row],[Invoice_Date]]), DAY(tbl_Invoices[[#This Row],[Invoice_Date]]))</f>
        <v>44404</v>
      </c>
      <c r="J1454">
        <f>YEAR(tbl_Invoices[[#This Row],[Invoice_Date]])</f>
        <v>2021</v>
      </c>
      <c r="K1454" s="1">
        <f>_xlfn.XLOOKUP(tbl_Invoices[[#This Row],[Customer_ID]], tbl_Customers[Customer_ID], tbl_Customers[Cohort_Month])</f>
        <v>44620</v>
      </c>
      <c r="L1454" s="1" t="str">
        <f ca="1">_xlfn.XLOOKUP(tbl_Invoices[[#This Row],[Customer_ID]], tbl_Customers[Customer_ID], tbl_Customers[Age_Group])</f>
        <v>55+</v>
      </c>
      <c r="M1454" s="1" t="str">
        <f>_xlfn.XLOOKUP(tbl_Invoices[[#This Row],[Customer_ID]], tbl_Customers[Customer_ID], tbl_Customers[Region])</f>
        <v>International</v>
      </c>
      <c r="N1454" s="1" t="str" cm="1">
        <f t="array" ref="N1454">_xlfn.IFS(
   _xlfn.SINGLE(tbl_Invoices[Plan_ID])="P1","Basic",
   _xlfn.SINGLE(tbl_Invoices[Plan_ID])="P2","Standard",
   _xlfn.SINGLE(tbl_Invoices[Plan_ID])="P3","Premium"
)</f>
        <v>Basic</v>
      </c>
      <c r="O1454" s="2">
        <f>IF(tbl_Invoices[[#This Row],[Revenue_Type]]="Churned",0,1)</f>
        <v>1</v>
      </c>
    </row>
    <row r="1455" spans="1:15" x14ac:dyDescent="0.25">
      <c r="A1455" t="s">
        <v>9931</v>
      </c>
      <c r="B1455" t="s">
        <v>1195</v>
      </c>
      <c r="C1455" t="s">
        <v>3448</v>
      </c>
      <c r="D1455" s="1">
        <v>44404</v>
      </c>
      <c r="E1455">
        <v>55</v>
      </c>
      <c r="F1455" t="b">
        <v>1</v>
      </c>
      <c r="G1455" t="s">
        <v>4538</v>
      </c>
      <c r="H1455" t="s">
        <v>2031</v>
      </c>
      <c r="I1455" s="1">
        <f>DATE(YEAR(tbl_Invoices[[#This Row],[Invoice_Date]]), MONTH(tbl_Invoices[[#This Row],[Invoice_Date]]), DAY(tbl_Invoices[[#This Row],[Invoice_Date]]))</f>
        <v>44404</v>
      </c>
      <c r="J1455">
        <f>YEAR(tbl_Invoices[[#This Row],[Invoice_Date]])</f>
        <v>2021</v>
      </c>
      <c r="K1455" s="1">
        <f>_xlfn.XLOOKUP(tbl_Invoices[[#This Row],[Customer_ID]], tbl_Customers[Customer_ID], tbl_Customers[Cohort_Month])</f>
        <v>44834</v>
      </c>
      <c r="L1455" s="1" t="str">
        <f ca="1">_xlfn.XLOOKUP(tbl_Invoices[[#This Row],[Customer_ID]], tbl_Customers[Customer_ID], tbl_Customers[Age_Group])</f>
        <v>35–44</v>
      </c>
      <c r="M1455" s="1" t="str">
        <f>_xlfn.XLOOKUP(tbl_Invoices[[#This Row],[Customer_ID]], tbl_Customers[Customer_ID], tbl_Customers[Region])</f>
        <v>East</v>
      </c>
      <c r="N1455" s="1" t="str" cm="1">
        <f t="array" ref="N1455">_xlfn.IFS(
   _xlfn.SINGLE(tbl_Invoices[Plan_ID])="P1","Basic",
   _xlfn.SINGLE(tbl_Invoices[Plan_ID])="P2","Standard",
   _xlfn.SINGLE(tbl_Invoices[Plan_ID])="P3","Premium"
)</f>
        <v>Premium</v>
      </c>
      <c r="O1455" s="2">
        <f>IF(tbl_Invoices[[#This Row],[Revenue_Type]]="Churned",0,1)</f>
        <v>1</v>
      </c>
    </row>
    <row r="1456" spans="1:15" x14ac:dyDescent="0.25">
      <c r="A1456" t="s">
        <v>6372</v>
      </c>
      <c r="B1456" t="s">
        <v>1220</v>
      </c>
      <c r="C1456" t="s">
        <v>4477</v>
      </c>
      <c r="D1456" s="1">
        <v>44404</v>
      </c>
      <c r="E1456">
        <v>55</v>
      </c>
      <c r="F1456" t="b">
        <v>1</v>
      </c>
      <c r="G1456" t="s">
        <v>4549</v>
      </c>
      <c r="H1456" t="s">
        <v>2031</v>
      </c>
      <c r="I1456" s="1">
        <f>DATE(YEAR(tbl_Invoices[[#This Row],[Invoice_Date]]), MONTH(tbl_Invoices[[#This Row],[Invoice_Date]]), DAY(tbl_Invoices[[#This Row],[Invoice_Date]]))</f>
        <v>44404</v>
      </c>
      <c r="J1456">
        <f>YEAR(tbl_Invoices[[#This Row],[Invoice_Date]])</f>
        <v>2021</v>
      </c>
      <c r="K1456" s="1">
        <f>_xlfn.XLOOKUP(tbl_Invoices[[#This Row],[Customer_ID]], tbl_Customers[Customer_ID], tbl_Customers[Cohort_Month])</f>
        <v>44377</v>
      </c>
      <c r="L1456" s="1" t="str">
        <f ca="1">_xlfn.XLOOKUP(tbl_Invoices[[#This Row],[Customer_ID]], tbl_Customers[Customer_ID], tbl_Customers[Age_Group])</f>
        <v>18–24</v>
      </c>
      <c r="M1456" s="1" t="str">
        <f>_xlfn.XLOOKUP(tbl_Invoices[[#This Row],[Customer_ID]], tbl_Customers[Customer_ID], tbl_Customers[Region])</f>
        <v>West</v>
      </c>
      <c r="N1456" s="1" t="str" cm="1">
        <f t="array" ref="N1456">_xlfn.IFS(
   _xlfn.SINGLE(tbl_Invoices[Plan_ID])="P1","Basic",
   _xlfn.SINGLE(tbl_Invoices[Plan_ID])="P2","Standard",
   _xlfn.SINGLE(tbl_Invoices[Plan_ID])="P3","Premium"
)</f>
        <v>Premium</v>
      </c>
      <c r="O1456" s="2">
        <f>IF(tbl_Invoices[[#This Row],[Revenue_Type]]="Churned",0,1)</f>
        <v>1</v>
      </c>
    </row>
    <row r="1457" spans="1:15" x14ac:dyDescent="0.25">
      <c r="A1457" t="s">
        <v>8606</v>
      </c>
      <c r="B1457" t="s">
        <v>1302</v>
      </c>
      <c r="C1457" t="s">
        <v>2091</v>
      </c>
      <c r="D1457" s="1">
        <v>44404</v>
      </c>
      <c r="E1457">
        <v>12</v>
      </c>
      <c r="F1457" t="b">
        <v>1</v>
      </c>
      <c r="G1457" t="s">
        <v>4547</v>
      </c>
      <c r="H1457" t="s">
        <v>2027</v>
      </c>
      <c r="I1457" s="1">
        <f>DATE(YEAR(tbl_Invoices[[#This Row],[Invoice_Date]]), MONTH(tbl_Invoices[[#This Row],[Invoice_Date]]), DAY(tbl_Invoices[[#This Row],[Invoice_Date]]))</f>
        <v>44404</v>
      </c>
      <c r="J1457">
        <f>YEAR(tbl_Invoices[[#This Row],[Invoice_Date]])</f>
        <v>2021</v>
      </c>
      <c r="K1457" s="1">
        <f>_xlfn.XLOOKUP(tbl_Invoices[[#This Row],[Customer_ID]], tbl_Customers[Customer_ID], tbl_Customers[Cohort_Month])</f>
        <v>45046</v>
      </c>
      <c r="L1457" s="1" t="str">
        <f ca="1">_xlfn.XLOOKUP(tbl_Invoices[[#This Row],[Customer_ID]], tbl_Customers[Customer_ID], tbl_Customers[Age_Group])</f>
        <v>45–54</v>
      </c>
      <c r="M1457" s="1" t="str">
        <f>_xlfn.XLOOKUP(tbl_Invoices[[#This Row],[Customer_ID]], tbl_Customers[Customer_ID], tbl_Customers[Region])</f>
        <v>International</v>
      </c>
      <c r="N1457" s="1" t="str" cm="1">
        <f t="array" ref="N1457">_xlfn.IFS(
   _xlfn.SINGLE(tbl_Invoices[Plan_ID])="P1","Basic",
   _xlfn.SINGLE(tbl_Invoices[Plan_ID])="P2","Standard",
   _xlfn.SINGLE(tbl_Invoices[Plan_ID])="P3","Premium"
)</f>
        <v>Basic</v>
      </c>
      <c r="O1457" s="2">
        <f>IF(tbl_Invoices[[#This Row],[Revenue_Type]]="Churned",0,1)</f>
        <v>1</v>
      </c>
    </row>
    <row r="1458" spans="1:15" x14ac:dyDescent="0.25">
      <c r="A1458" t="s">
        <v>8770</v>
      </c>
      <c r="B1458" t="s">
        <v>444</v>
      </c>
      <c r="C1458" t="s">
        <v>3129</v>
      </c>
      <c r="D1458" s="1">
        <v>44405</v>
      </c>
      <c r="E1458">
        <v>25</v>
      </c>
      <c r="F1458" t="b">
        <v>1</v>
      </c>
      <c r="G1458" t="s">
        <v>4549</v>
      </c>
      <c r="H1458" t="s">
        <v>2034</v>
      </c>
      <c r="I1458" s="1">
        <f>DATE(YEAR(tbl_Invoices[[#This Row],[Invoice_Date]]), MONTH(tbl_Invoices[[#This Row],[Invoice_Date]]), DAY(tbl_Invoices[[#This Row],[Invoice_Date]]))</f>
        <v>44405</v>
      </c>
      <c r="J1458">
        <f>YEAR(tbl_Invoices[[#This Row],[Invoice_Date]])</f>
        <v>2021</v>
      </c>
      <c r="K1458" s="1">
        <f>_xlfn.XLOOKUP(tbl_Invoices[[#This Row],[Customer_ID]], tbl_Customers[Customer_ID], tbl_Customers[Cohort_Month])</f>
        <v>44834</v>
      </c>
      <c r="L1458" s="1" t="str">
        <f ca="1">_xlfn.XLOOKUP(tbl_Invoices[[#This Row],[Customer_ID]], tbl_Customers[Customer_ID], tbl_Customers[Age_Group])</f>
        <v>45–54</v>
      </c>
      <c r="M1458" s="1" t="str">
        <f>_xlfn.XLOOKUP(tbl_Invoices[[#This Row],[Customer_ID]], tbl_Customers[Customer_ID], tbl_Customers[Region])</f>
        <v>Midwest</v>
      </c>
      <c r="N1458" s="1" t="str" cm="1">
        <f t="array" ref="N1458">_xlfn.IFS(
   _xlfn.SINGLE(tbl_Invoices[Plan_ID])="P1","Basic",
   _xlfn.SINGLE(tbl_Invoices[Plan_ID])="P2","Standard",
   _xlfn.SINGLE(tbl_Invoices[Plan_ID])="P3","Premium"
)</f>
        <v>Standard</v>
      </c>
      <c r="O1458" s="2">
        <f>IF(tbl_Invoices[[#This Row],[Revenue_Type]]="Churned",0,1)</f>
        <v>1</v>
      </c>
    </row>
    <row r="1459" spans="1:15" x14ac:dyDescent="0.25">
      <c r="A1459" t="s">
        <v>4771</v>
      </c>
      <c r="B1459" t="s">
        <v>507</v>
      </c>
      <c r="C1459" t="s">
        <v>2696</v>
      </c>
      <c r="D1459" s="1">
        <v>44405</v>
      </c>
      <c r="E1459">
        <v>25</v>
      </c>
      <c r="F1459" t="b">
        <v>1</v>
      </c>
      <c r="G1459" t="s">
        <v>4549</v>
      </c>
      <c r="H1459" t="s">
        <v>2034</v>
      </c>
      <c r="I1459" s="1">
        <f>DATE(YEAR(tbl_Invoices[[#This Row],[Invoice_Date]]), MONTH(tbl_Invoices[[#This Row],[Invoice_Date]]), DAY(tbl_Invoices[[#This Row],[Invoice_Date]]))</f>
        <v>44405</v>
      </c>
      <c r="J1459">
        <f>YEAR(tbl_Invoices[[#This Row],[Invoice_Date]])</f>
        <v>2021</v>
      </c>
      <c r="K1459" s="1">
        <f>_xlfn.XLOOKUP(tbl_Invoices[[#This Row],[Customer_ID]], tbl_Customers[Customer_ID], tbl_Customers[Cohort_Month])</f>
        <v>44957</v>
      </c>
      <c r="L1459" s="1" t="str">
        <f ca="1">_xlfn.XLOOKUP(tbl_Invoices[[#This Row],[Customer_ID]], tbl_Customers[Customer_ID], tbl_Customers[Age_Group])</f>
        <v>35–44</v>
      </c>
      <c r="M1459" s="1" t="str">
        <f>_xlfn.XLOOKUP(tbl_Invoices[[#This Row],[Customer_ID]], tbl_Customers[Customer_ID], tbl_Customers[Region])</f>
        <v>South</v>
      </c>
      <c r="N1459" s="1" t="str" cm="1">
        <f t="array" ref="N1459">_xlfn.IFS(
   _xlfn.SINGLE(tbl_Invoices[Plan_ID])="P1","Basic",
   _xlfn.SINGLE(tbl_Invoices[Plan_ID])="P2","Standard",
   _xlfn.SINGLE(tbl_Invoices[Plan_ID])="P3","Premium"
)</f>
        <v>Standard</v>
      </c>
      <c r="O1459" s="2">
        <f>IF(tbl_Invoices[[#This Row],[Revenue_Type]]="Churned",0,1)</f>
        <v>1</v>
      </c>
    </row>
    <row r="1460" spans="1:15" x14ac:dyDescent="0.25">
      <c r="A1460" t="s">
        <v>5771</v>
      </c>
      <c r="B1460" t="s">
        <v>710</v>
      </c>
      <c r="C1460" t="s">
        <v>2722</v>
      </c>
      <c r="D1460" s="1">
        <v>44405</v>
      </c>
      <c r="E1460">
        <v>12</v>
      </c>
      <c r="F1460" t="b">
        <v>1</v>
      </c>
      <c r="G1460" t="s">
        <v>4549</v>
      </c>
      <c r="H1460" t="s">
        <v>2027</v>
      </c>
      <c r="I1460" s="1">
        <f>DATE(YEAR(tbl_Invoices[[#This Row],[Invoice_Date]]), MONTH(tbl_Invoices[[#This Row],[Invoice_Date]]), DAY(tbl_Invoices[[#This Row],[Invoice_Date]]))</f>
        <v>44405</v>
      </c>
      <c r="J1460">
        <f>YEAR(tbl_Invoices[[#This Row],[Invoice_Date]])</f>
        <v>2021</v>
      </c>
      <c r="K1460" s="1">
        <f>_xlfn.XLOOKUP(tbl_Invoices[[#This Row],[Customer_ID]], tbl_Customers[Customer_ID], tbl_Customers[Cohort_Month])</f>
        <v>44500</v>
      </c>
      <c r="L1460" s="1" t="str">
        <f ca="1">_xlfn.XLOOKUP(tbl_Invoices[[#This Row],[Customer_ID]], tbl_Customers[Customer_ID], tbl_Customers[Age_Group])</f>
        <v>25–34</v>
      </c>
      <c r="M1460" s="1" t="str">
        <f>_xlfn.XLOOKUP(tbl_Invoices[[#This Row],[Customer_ID]], tbl_Customers[Customer_ID], tbl_Customers[Region])</f>
        <v>West</v>
      </c>
      <c r="N1460" s="1" t="str" cm="1">
        <f t="array" ref="N1460">_xlfn.IFS(
   _xlfn.SINGLE(tbl_Invoices[Plan_ID])="P1","Basic",
   _xlfn.SINGLE(tbl_Invoices[Plan_ID])="P2","Standard",
   _xlfn.SINGLE(tbl_Invoices[Plan_ID])="P3","Premium"
)</f>
        <v>Basic</v>
      </c>
      <c r="O1460" s="2">
        <f>IF(tbl_Invoices[[#This Row],[Revenue_Type]]="Churned",0,1)</f>
        <v>1</v>
      </c>
    </row>
    <row r="1461" spans="1:15" x14ac:dyDescent="0.25">
      <c r="A1461" t="s">
        <v>10032</v>
      </c>
      <c r="B1461" t="s">
        <v>1233</v>
      </c>
      <c r="C1461" t="s">
        <v>3771</v>
      </c>
      <c r="D1461" s="1">
        <v>44405</v>
      </c>
      <c r="E1461">
        <v>25</v>
      </c>
      <c r="F1461" t="b">
        <v>1</v>
      </c>
      <c r="G1461" t="s">
        <v>4538</v>
      </c>
      <c r="H1461" t="s">
        <v>2034</v>
      </c>
      <c r="I1461" s="1">
        <f>DATE(YEAR(tbl_Invoices[[#This Row],[Invoice_Date]]), MONTH(tbl_Invoices[[#This Row],[Invoice_Date]]), DAY(tbl_Invoices[[#This Row],[Invoice_Date]]))</f>
        <v>44405</v>
      </c>
      <c r="J1461">
        <f>YEAR(tbl_Invoices[[#This Row],[Invoice_Date]])</f>
        <v>2021</v>
      </c>
      <c r="K1461" s="1">
        <f>_xlfn.XLOOKUP(tbl_Invoices[[#This Row],[Customer_ID]], tbl_Customers[Customer_ID], tbl_Customers[Cohort_Month])</f>
        <v>44255</v>
      </c>
      <c r="L1461" s="1" t="str">
        <f ca="1">_xlfn.XLOOKUP(tbl_Invoices[[#This Row],[Customer_ID]], tbl_Customers[Customer_ID], tbl_Customers[Age_Group])</f>
        <v>25–34</v>
      </c>
      <c r="M1461" s="1" t="str">
        <f>_xlfn.XLOOKUP(tbl_Invoices[[#This Row],[Customer_ID]], tbl_Customers[Customer_ID], tbl_Customers[Region])</f>
        <v>West</v>
      </c>
      <c r="N1461" s="1" t="str" cm="1">
        <f t="array" ref="N1461">_xlfn.IFS(
   _xlfn.SINGLE(tbl_Invoices[Plan_ID])="P1","Basic",
   _xlfn.SINGLE(tbl_Invoices[Plan_ID])="P2","Standard",
   _xlfn.SINGLE(tbl_Invoices[Plan_ID])="P3","Premium"
)</f>
        <v>Standard</v>
      </c>
      <c r="O1461" s="2">
        <f>IF(tbl_Invoices[[#This Row],[Revenue_Type]]="Churned",0,1)</f>
        <v>1</v>
      </c>
    </row>
    <row r="1462" spans="1:15" x14ac:dyDescent="0.25">
      <c r="A1462" t="s">
        <v>8518</v>
      </c>
      <c r="B1462" t="s">
        <v>1280</v>
      </c>
      <c r="C1462" t="s">
        <v>2545</v>
      </c>
      <c r="D1462" s="1">
        <v>44405</v>
      </c>
      <c r="E1462">
        <v>25</v>
      </c>
      <c r="F1462" t="b">
        <v>1</v>
      </c>
      <c r="G1462" t="s">
        <v>4545</v>
      </c>
      <c r="H1462" t="s">
        <v>2034</v>
      </c>
      <c r="I1462" s="1">
        <f>DATE(YEAR(tbl_Invoices[[#This Row],[Invoice_Date]]), MONTH(tbl_Invoices[[#This Row],[Invoice_Date]]), DAY(tbl_Invoices[[#This Row],[Invoice_Date]]))</f>
        <v>44405</v>
      </c>
      <c r="J1462">
        <f>YEAR(tbl_Invoices[[#This Row],[Invoice_Date]])</f>
        <v>2021</v>
      </c>
      <c r="K1462" s="1">
        <f>_xlfn.XLOOKUP(tbl_Invoices[[#This Row],[Customer_ID]], tbl_Customers[Customer_ID], tbl_Customers[Cohort_Month])</f>
        <v>44773</v>
      </c>
      <c r="L1462" s="1" t="str">
        <f ca="1">_xlfn.XLOOKUP(tbl_Invoices[[#This Row],[Customer_ID]], tbl_Customers[Customer_ID], tbl_Customers[Age_Group])</f>
        <v>45–54</v>
      </c>
      <c r="M1462" s="1" t="str">
        <f>_xlfn.XLOOKUP(tbl_Invoices[[#This Row],[Customer_ID]], tbl_Customers[Customer_ID], tbl_Customers[Region])</f>
        <v>West</v>
      </c>
      <c r="N1462" s="1" t="str" cm="1">
        <f t="array" ref="N1462">_xlfn.IFS(
   _xlfn.SINGLE(tbl_Invoices[Plan_ID])="P1","Basic",
   _xlfn.SINGLE(tbl_Invoices[Plan_ID])="P2","Standard",
   _xlfn.SINGLE(tbl_Invoices[Plan_ID])="P3","Premium"
)</f>
        <v>Standard</v>
      </c>
      <c r="O1462" s="2">
        <f>IF(tbl_Invoices[[#This Row],[Revenue_Type]]="Churned",0,1)</f>
        <v>0</v>
      </c>
    </row>
    <row r="1463" spans="1:15" x14ac:dyDescent="0.25">
      <c r="A1463" t="s">
        <v>9470</v>
      </c>
      <c r="B1463" t="s">
        <v>1663</v>
      </c>
      <c r="C1463" t="s">
        <v>3033</v>
      </c>
      <c r="D1463" s="1">
        <v>44405</v>
      </c>
      <c r="E1463">
        <v>12</v>
      </c>
      <c r="F1463" t="b">
        <v>1</v>
      </c>
      <c r="G1463" t="s">
        <v>4538</v>
      </c>
      <c r="H1463" t="s">
        <v>2027</v>
      </c>
      <c r="I1463" s="1">
        <f>DATE(YEAR(tbl_Invoices[[#This Row],[Invoice_Date]]), MONTH(tbl_Invoices[[#This Row],[Invoice_Date]]), DAY(tbl_Invoices[[#This Row],[Invoice_Date]]))</f>
        <v>44405</v>
      </c>
      <c r="J1463">
        <f>YEAR(tbl_Invoices[[#This Row],[Invoice_Date]])</f>
        <v>2021</v>
      </c>
      <c r="K1463" s="1">
        <f>_xlfn.XLOOKUP(tbl_Invoices[[#This Row],[Customer_ID]], tbl_Customers[Customer_ID], tbl_Customers[Cohort_Month])</f>
        <v>44985</v>
      </c>
      <c r="L1463" s="1" t="str">
        <f ca="1">_xlfn.XLOOKUP(tbl_Invoices[[#This Row],[Customer_ID]], tbl_Customers[Customer_ID], tbl_Customers[Age_Group])</f>
        <v>45–54</v>
      </c>
      <c r="M1463" s="1" t="str">
        <f>_xlfn.XLOOKUP(tbl_Invoices[[#This Row],[Customer_ID]], tbl_Customers[Customer_ID], tbl_Customers[Region])</f>
        <v>South</v>
      </c>
      <c r="N1463" s="1" t="str" cm="1">
        <f t="array" ref="N1463">_xlfn.IFS(
   _xlfn.SINGLE(tbl_Invoices[Plan_ID])="P1","Basic",
   _xlfn.SINGLE(tbl_Invoices[Plan_ID])="P2","Standard",
   _xlfn.SINGLE(tbl_Invoices[Plan_ID])="P3","Premium"
)</f>
        <v>Basic</v>
      </c>
      <c r="O1463" s="2">
        <f>IF(tbl_Invoices[[#This Row],[Revenue_Type]]="Churned",0,1)</f>
        <v>1</v>
      </c>
    </row>
    <row r="1464" spans="1:15" x14ac:dyDescent="0.25">
      <c r="A1464" t="s">
        <v>7841</v>
      </c>
      <c r="B1464" t="s">
        <v>1677</v>
      </c>
      <c r="C1464" t="s">
        <v>2275</v>
      </c>
      <c r="D1464" s="1">
        <v>44405</v>
      </c>
      <c r="E1464">
        <v>55</v>
      </c>
      <c r="F1464" t="b">
        <v>1</v>
      </c>
      <c r="G1464" t="s">
        <v>4547</v>
      </c>
      <c r="H1464" t="s">
        <v>2031</v>
      </c>
      <c r="I1464" s="1">
        <f>DATE(YEAR(tbl_Invoices[[#This Row],[Invoice_Date]]), MONTH(tbl_Invoices[[#This Row],[Invoice_Date]]), DAY(tbl_Invoices[[#This Row],[Invoice_Date]]))</f>
        <v>44405</v>
      </c>
      <c r="J1464">
        <f>YEAR(tbl_Invoices[[#This Row],[Invoice_Date]])</f>
        <v>2021</v>
      </c>
      <c r="K1464" s="1">
        <f>_xlfn.XLOOKUP(tbl_Invoices[[#This Row],[Customer_ID]], tbl_Customers[Customer_ID], tbl_Customers[Cohort_Month])</f>
        <v>44469</v>
      </c>
      <c r="L1464" s="1" t="str">
        <f ca="1">_xlfn.XLOOKUP(tbl_Invoices[[#This Row],[Customer_ID]], tbl_Customers[Customer_ID], tbl_Customers[Age_Group])</f>
        <v>55+</v>
      </c>
      <c r="M1464" s="1" t="str">
        <f>_xlfn.XLOOKUP(tbl_Invoices[[#This Row],[Customer_ID]], tbl_Customers[Customer_ID], tbl_Customers[Region])</f>
        <v>East</v>
      </c>
      <c r="N1464" s="1" t="str" cm="1">
        <f t="array" ref="N1464">_xlfn.IFS(
   _xlfn.SINGLE(tbl_Invoices[Plan_ID])="P1","Basic",
   _xlfn.SINGLE(tbl_Invoices[Plan_ID])="P2","Standard",
   _xlfn.SINGLE(tbl_Invoices[Plan_ID])="P3","Premium"
)</f>
        <v>Premium</v>
      </c>
      <c r="O1464" s="2">
        <f>IF(tbl_Invoices[[#This Row],[Revenue_Type]]="Churned",0,1)</f>
        <v>1</v>
      </c>
    </row>
    <row r="1465" spans="1:15" x14ac:dyDescent="0.25">
      <c r="A1465" t="s">
        <v>4606</v>
      </c>
      <c r="B1465" t="s">
        <v>1779</v>
      </c>
      <c r="C1465" t="s">
        <v>2837</v>
      </c>
      <c r="D1465" s="1">
        <v>44405</v>
      </c>
      <c r="E1465">
        <v>12</v>
      </c>
      <c r="F1465" t="b">
        <v>1</v>
      </c>
      <c r="G1465" t="s">
        <v>4547</v>
      </c>
      <c r="H1465" t="s">
        <v>2027</v>
      </c>
      <c r="I1465" s="1">
        <f>DATE(YEAR(tbl_Invoices[[#This Row],[Invoice_Date]]), MONTH(tbl_Invoices[[#This Row],[Invoice_Date]]), DAY(tbl_Invoices[[#This Row],[Invoice_Date]]))</f>
        <v>44405</v>
      </c>
      <c r="J1465">
        <f>YEAR(tbl_Invoices[[#This Row],[Invoice_Date]])</f>
        <v>2021</v>
      </c>
      <c r="K1465" s="1">
        <f>_xlfn.XLOOKUP(tbl_Invoices[[#This Row],[Customer_ID]], tbl_Customers[Customer_ID], tbl_Customers[Cohort_Month])</f>
        <v>44926</v>
      </c>
      <c r="L1465" s="1" t="str">
        <f ca="1">_xlfn.XLOOKUP(tbl_Invoices[[#This Row],[Customer_ID]], tbl_Customers[Customer_ID], tbl_Customers[Age_Group])</f>
        <v>45–54</v>
      </c>
      <c r="M1465" s="1" t="str">
        <f>_xlfn.XLOOKUP(tbl_Invoices[[#This Row],[Customer_ID]], tbl_Customers[Customer_ID], tbl_Customers[Region])</f>
        <v>International</v>
      </c>
      <c r="N1465" s="1" t="str" cm="1">
        <f t="array" ref="N1465">_xlfn.IFS(
   _xlfn.SINGLE(tbl_Invoices[Plan_ID])="P1","Basic",
   _xlfn.SINGLE(tbl_Invoices[Plan_ID])="P2","Standard",
   _xlfn.SINGLE(tbl_Invoices[Plan_ID])="P3","Premium"
)</f>
        <v>Basic</v>
      </c>
      <c r="O1465" s="2">
        <f>IF(tbl_Invoices[[#This Row],[Revenue_Type]]="Churned",0,1)</f>
        <v>1</v>
      </c>
    </row>
    <row r="1466" spans="1:15" x14ac:dyDescent="0.25">
      <c r="A1466" t="s">
        <v>7010</v>
      </c>
      <c r="B1466" t="s">
        <v>518</v>
      </c>
      <c r="C1466" t="s">
        <v>2325</v>
      </c>
      <c r="D1466" s="1">
        <v>44406</v>
      </c>
      <c r="E1466">
        <v>12</v>
      </c>
      <c r="F1466" t="b">
        <v>1</v>
      </c>
      <c r="G1466" t="s">
        <v>4545</v>
      </c>
      <c r="H1466" t="s">
        <v>2027</v>
      </c>
      <c r="I1466" s="1">
        <f>DATE(YEAR(tbl_Invoices[[#This Row],[Invoice_Date]]), MONTH(tbl_Invoices[[#This Row],[Invoice_Date]]), DAY(tbl_Invoices[[#This Row],[Invoice_Date]]))</f>
        <v>44406</v>
      </c>
      <c r="J1466">
        <f>YEAR(tbl_Invoices[[#This Row],[Invoice_Date]])</f>
        <v>2021</v>
      </c>
      <c r="K1466" s="1">
        <f>_xlfn.XLOOKUP(tbl_Invoices[[#This Row],[Customer_ID]], tbl_Customers[Customer_ID], tbl_Customers[Cohort_Month])</f>
        <v>44865</v>
      </c>
      <c r="L1466" s="1" t="str">
        <f ca="1">_xlfn.XLOOKUP(tbl_Invoices[[#This Row],[Customer_ID]], tbl_Customers[Customer_ID], tbl_Customers[Age_Group])</f>
        <v>45–54</v>
      </c>
      <c r="M1466" s="1" t="str">
        <f>_xlfn.XLOOKUP(tbl_Invoices[[#This Row],[Customer_ID]], tbl_Customers[Customer_ID], tbl_Customers[Region])</f>
        <v>South</v>
      </c>
      <c r="N1466" s="1" t="str" cm="1">
        <f t="array" ref="N1466">_xlfn.IFS(
   _xlfn.SINGLE(tbl_Invoices[Plan_ID])="P1","Basic",
   _xlfn.SINGLE(tbl_Invoices[Plan_ID])="P2","Standard",
   _xlfn.SINGLE(tbl_Invoices[Plan_ID])="P3","Premium"
)</f>
        <v>Basic</v>
      </c>
      <c r="O1466" s="2">
        <f>IF(tbl_Invoices[[#This Row],[Revenue_Type]]="Churned",0,1)</f>
        <v>0</v>
      </c>
    </row>
    <row r="1467" spans="1:15" x14ac:dyDescent="0.25">
      <c r="A1467" t="s">
        <v>6944</v>
      </c>
      <c r="B1467" t="s">
        <v>645</v>
      </c>
      <c r="C1467" t="s">
        <v>2928</v>
      </c>
      <c r="D1467" s="1">
        <v>44406</v>
      </c>
      <c r="E1467">
        <v>25</v>
      </c>
      <c r="F1467" t="b">
        <v>1</v>
      </c>
      <c r="G1467" t="s">
        <v>4547</v>
      </c>
      <c r="H1467" t="s">
        <v>2034</v>
      </c>
      <c r="I1467" s="1">
        <f>DATE(YEAR(tbl_Invoices[[#This Row],[Invoice_Date]]), MONTH(tbl_Invoices[[#This Row],[Invoice_Date]]), DAY(tbl_Invoices[[#This Row],[Invoice_Date]]))</f>
        <v>44406</v>
      </c>
      <c r="J1467">
        <f>YEAR(tbl_Invoices[[#This Row],[Invoice_Date]])</f>
        <v>2021</v>
      </c>
      <c r="K1467" s="1">
        <f>_xlfn.XLOOKUP(tbl_Invoices[[#This Row],[Customer_ID]], tbl_Customers[Customer_ID], tbl_Customers[Cohort_Month])</f>
        <v>44316</v>
      </c>
      <c r="L1467" s="1" t="str">
        <f ca="1">_xlfn.XLOOKUP(tbl_Invoices[[#This Row],[Customer_ID]], tbl_Customers[Customer_ID], tbl_Customers[Age_Group])</f>
        <v>35–44</v>
      </c>
      <c r="M1467" s="1" t="str">
        <f>_xlfn.XLOOKUP(tbl_Invoices[[#This Row],[Customer_ID]], tbl_Customers[Customer_ID], tbl_Customers[Region])</f>
        <v>South</v>
      </c>
      <c r="N1467" s="1" t="str" cm="1">
        <f t="array" ref="N1467">_xlfn.IFS(
   _xlfn.SINGLE(tbl_Invoices[Plan_ID])="P1","Basic",
   _xlfn.SINGLE(tbl_Invoices[Plan_ID])="P2","Standard",
   _xlfn.SINGLE(tbl_Invoices[Plan_ID])="P3","Premium"
)</f>
        <v>Standard</v>
      </c>
      <c r="O1467" s="2">
        <f>IF(tbl_Invoices[[#This Row],[Revenue_Type]]="Churned",0,1)</f>
        <v>1</v>
      </c>
    </row>
    <row r="1468" spans="1:15" x14ac:dyDescent="0.25">
      <c r="A1468" t="s">
        <v>6557</v>
      </c>
      <c r="B1468" t="s">
        <v>1521</v>
      </c>
      <c r="C1468" t="s">
        <v>3357</v>
      </c>
      <c r="D1468" s="1">
        <v>44406</v>
      </c>
      <c r="E1468">
        <v>12</v>
      </c>
      <c r="F1468" t="b">
        <v>1</v>
      </c>
      <c r="G1468" t="s">
        <v>4549</v>
      </c>
      <c r="H1468" t="s">
        <v>2027</v>
      </c>
      <c r="I1468" s="1">
        <f>DATE(YEAR(tbl_Invoices[[#This Row],[Invoice_Date]]), MONTH(tbl_Invoices[[#This Row],[Invoice_Date]]), DAY(tbl_Invoices[[#This Row],[Invoice_Date]]))</f>
        <v>44406</v>
      </c>
      <c r="J1468">
        <f>YEAR(tbl_Invoices[[#This Row],[Invoice_Date]])</f>
        <v>2021</v>
      </c>
      <c r="K1468" s="1">
        <f>_xlfn.XLOOKUP(tbl_Invoices[[#This Row],[Customer_ID]], tbl_Customers[Customer_ID], tbl_Customers[Cohort_Month])</f>
        <v>44773</v>
      </c>
      <c r="L1468" s="1" t="str">
        <f ca="1">_xlfn.XLOOKUP(tbl_Invoices[[#This Row],[Customer_ID]], tbl_Customers[Customer_ID], tbl_Customers[Age_Group])</f>
        <v>25–34</v>
      </c>
      <c r="M1468" s="1" t="str">
        <f>_xlfn.XLOOKUP(tbl_Invoices[[#This Row],[Customer_ID]], tbl_Customers[Customer_ID], tbl_Customers[Region])</f>
        <v>Midwest</v>
      </c>
      <c r="N1468" s="1" t="str" cm="1">
        <f t="array" ref="N1468">_xlfn.IFS(
   _xlfn.SINGLE(tbl_Invoices[Plan_ID])="P1","Basic",
   _xlfn.SINGLE(tbl_Invoices[Plan_ID])="P2","Standard",
   _xlfn.SINGLE(tbl_Invoices[Plan_ID])="P3","Premium"
)</f>
        <v>Basic</v>
      </c>
      <c r="O1468" s="2">
        <f>IF(tbl_Invoices[[#This Row],[Revenue_Type]]="Churned",0,1)</f>
        <v>1</v>
      </c>
    </row>
    <row r="1469" spans="1:15" x14ac:dyDescent="0.25">
      <c r="A1469" t="s">
        <v>10381</v>
      </c>
      <c r="B1469" t="s">
        <v>1586</v>
      </c>
      <c r="C1469" t="s">
        <v>3387</v>
      </c>
      <c r="D1469" s="1">
        <v>44406</v>
      </c>
      <c r="E1469">
        <v>55</v>
      </c>
      <c r="F1469" t="b">
        <v>1</v>
      </c>
      <c r="G1469" t="s">
        <v>4538</v>
      </c>
      <c r="H1469" t="s">
        <v>2031</v>
      </c>
      <c r="I1469" s="1">
        <f>DATE(YEAR(tbl_Invoices[[#This Row],[Invoice_Date]]), MONTH(tbl_Invoices[[#This Row],[Invoice_Date]]), DAY(tbl_Invoices[[#This Row],[Invoice_Date]]))</f>
        <v>44406</v>
      </c>
      <c r="J1469">
        <f>YEAR(tbl_Invoices[[#This Row],[Invoice_Date]])</f>
        <v>2021</v>
      </c>
      <c r="K1469" s="1">
        <f>_xlfn.XLOOKUP(tbl_Invoices[[#This Row],[Customer_ID]], tbl_Customers[Customer_ID], tbl_Customers[Cohort_Month])</f>
        <v>44286</v>
      </c>
      <c r="L1469" s="1" t="str">
        <f ca="1">_xlfn.XLOOKUP(tbl_Invoices[[#This Row],[Customer_ID]], tbl_Customers[Customer_ID], tbl_Customers[Age_Group])</f>
        <v>18–24</v>
      </c>
      <c r="M1469" s="1" t="str">
        <f>_xlfn.XLOOKUP(tbl_Invoices[[#This Row],[Customer_ID]], tbl_Customers[Customer_ID], tbl_Customers[Region])</f>
        <v>International</v>
      </c>
      <c r="N1469" s="1" t="str" cm="1">
        <f t="array" ref="N1469">_xlfn.IFS(
   _xlfn.SINGLE(tbl_Invoices[Plan_ID])="P1","Basic",
   _xlfn.SINGLE(tbl_Invoices[Plan_ID])="P2","Standard",
   _xlfn.SINGLE(tbl_Invoices[Plan_ID])="P3","Premium"
)</f>
        <v>Premium</v>
      </c>
      <c r="O1469" s="2">
        <f>IF(tbl_Invoices[[#This Row],[Revenue_Type]]="Churned",0,1)</f>
        <v>1</v>
      </c>
    </row>
    <row r="1470" spans="1:15" x14ac:dyDescent="0.25">
      <c r="A1470" t="s">
        <v>7002</v>
      </c>
      <c r="B1470" t="s">
        <v>1673</v>
      </c>
      <c r="C1470" t="s">
        <v>4397</v>
      </c>
      <c r="D1470" s="1">
        <v>44406</v>
      </c>
      <c r="E1470">
        <v>12</v>
      </c>
      <c r="F1470" t="b">
        <v>1</v>
      </c>
      <c r="G1470" t="s">
        <v>4549</v>
      </c>
      <c r="H1470" t="s">
        <v>2027</v>
      </c>
      <c r="I1470" s="1">
        <f>DATE(YEAR(tbl_Invoices[[#This Row],[Invoice_Date]]), MONTH(tbl_Invoices[[#This Row],[Invoice_Date]]), DAY(tbl_Invoices[[#This Row],[Invoice_Date]]))</f>
        <v>44406</v>
      </c>
      <c r="J1470">
        <f>YEAR(tbl_Invoices[[#This Row],[Invoice_Date]])</f>
        <v>2021</v>
      </c>
      <c r="K1470" s="1">
        <f>_xlfn.XLOOKUP(tbl_Invoices[[#This Row],[Customer_ID]], tbl_Customers[Customer_ID], tbl_Customers[Cohort_Month])</f>
        <v>44712</v>
      </c>
      <c r="L1470" s="1" t="str">
        <f ca="1">_xlfn.XLOOKUP(tbl_Invoices[[#This Row],[Customer_ID]], tbl_Customers[Customer_ID], tbl_Customers[Age_Group])</f>
        <v>45–54</v>
      </c>
      <c r="M1470" s="1" t="str">
        <f>_xlfn.XLOOKUP(tbl_Invoices[[#This Row],[Customer_ID]], tbl_Customers[Customer_ID], tbl_Customers[Region])</f>
        <v>South</v>
      </c>
      <c r="N1470" s="1" t="str" cm="1">
        <f t="array" ref="N1470">_xlfn.IFS(
   _xlfn.SINGLE(tbl_Invoices[Plan_ID])="P1","Basic",
   _xlfn.SINGLE(tbl_Invoices[Plan_ID])="P2","Standard",
   _xlfn.SINGLE(tbl_Invoices[Plan_ID])="P3","Premium"
)</f>
        <v>Basic</v>
      </c>
      <c r="O1470" s="2">
        <f>IF(tbl_Invoices[[#This Row],[Revenue_Type]]="Churned",0,1)</f>
        <v>1</v>
      </c>
    </row>
    <row r="1471" spans="1:15" x14ac:dyDescent="0.25">
      <c r="A1471" t="s">
        <v>10412</v>
      </c>
      <c r="B1471" t="s">
        <v>1980</v>
      </c>
      <c r="C1471" t="s">
        <v>2584</v>
      </c>
      <c r="D1471" s="1">
        <v>44406</v>
      </c>
      <c r="E1471">
        <v>25</v>
      </c>
      <c r="F1471" t="b">
        <v>1</v>
      </c>
      <c r="G1471" t="s">
        <v>4547</v>
      </c>
      <c r="H1471" t="s">
        <v>2034</v>
      </c>
      <c r="I1471" s="1">
        <f>DATE(YEAR(tbl_Invoices[[#This Row],[Invoice_Date]]), MONTH(tbl_Invoices[[#This Row],[Invoice_Date]]), DAY(tbl_Invoices[[#This Row],[Invoice_Date]]))</f>
        <v>44406</v>
      </c>
      <c r="J1471">
        <f>YEAR(tbl_Invoices[[#This Row],[Invoice_Date]])</f>
        <v>2021</v>
      </c>
      <c r="K1471" s="1">
        <f>_xlfn.XLOOKUP(tbl_Invoices[[#This Row],[Customer_ID]], tbl_Customers[Customer_ID], tbl_Customers[Cohort_Month])</f>
        <v>44439</v>
      </c>
      <c r="L1471" s="1" t="str">
        <f ca="1">_xlfn.XLOOKUP(tbl_Invoices[[#This Row],[Customer_ID]], tbl_Customers[Customer_ID], tbl_Customers[Age_Group])</f>
        <v>25–34</v>
      </c>
      <c r="M1471" s="1" t="str">
        <f>_xlfn.XLOOKUP(tbl_Invoices[[#This Row],[Customer_ID]], tbl_Customers[Customer_ID], tbl_Customers[Region])</f>
        <v>International</v>
      </c>
      <c r="N1471" s="1" t="str" cm="1">
        <f t="array" ref="N1471">_xlfn.IFS(
   _xlfn.SINGLE(tbl_Invoices[Plan_ID])="P1","Basic",
   _xlfn.SINGLE(tbl_Invoices[Plan_ID])="P2","Standard",
   _xlfn.SINGLE(tbl_Invoices[Plan_ID])="P3","Premium"
)</f>
        <v>Standard</v>
      </c>
      <c r="O1471" s="2">
        <f>IF(tbl_Invoices[[#This Row],[Revenue_Type]]="Churned",0,1)</f>
        <v>1</v>
      </c>
    </row>
    <row r="1472" spans="1:15" x14ac:dyDescent="0.25">
      <c r="A1472" t="s">
        <v>6616</v>
      </c>
      <c r="B1472" t="s">
        <v>67</v>
      </c>
      <c r="C1472" t="s">
        <v>2736</v>
      </c>
      <c r="D1472" s="1">
        <v>44407</v>
      </c>
      <c r="E1472">
        <v>12</v>
      </c>
      <c r="F1472" t="b">
        <v>1</v>
      </c>
      <c r="G1472" t="s">
        <v>4540</v>
      </c>
      <c r="H1472" t="s">
        <v>2027</v>
      </c>
      <c r="I1472" s="1">
        <f>DATE(YEAR(tbl_Invoices[[#This Row],[Invoice_Date]]), MONTH(tbl_Invoices[[#This Row],[Invoice_Date]]), DAY(tbl_Invoices[[#This Row],[Invoice_Date]]))</f>
        <v>44407</v>
      </c>
      <c r="J1472">
        <f>YEAR(tbl_Invoices[[#This Row],[Invoice_Date]])</f>
        <v>2021</v>
      </c>
      <c r="K1472" s="1">
        <f>_xlfn.XLOOKUP(tbl_Invoices[[#This Row],[Customer_ID]], tbl_Customers[Customer_ID], tbl_Customers[Cohort_Month])</f>
        <v>44561</v>
      </c>
      <c r="L1472" s="1" t="str">
        <f ca="1">_xlfn.XLOOKUP(tbl_Invoices[[#This Row],[Customer_ID]], tbl_Customers[Customer_ID], tbl_Customers[Age_Group])</f>
        <v>45–54</v>
      </c>
      <c r="M1472" s="1" t="str">
        <f>_xlfn.XLOOKUP(tbl_Invoices[[#This Row],[Customer_ID]], tbl_Customers[Customer_ID], tbl_Customers[Region])</f>
        <v>East</v>
      </c>
      <c r="N1472" s="1" t="str" cm="1">
        <f t="array" ref="N1472">_xlfn.IFS(
   _xlfn.SINGLE(tbl_Invoices[Plan_ID])="P1","Basic",
   _xlfn.SINGLE(tbl_Invoices[Plan_ID])="P2","Standard",
   _xlfn.SINGLE(tbl_Invoices[Plan_ID])="P3","Premium"
)</f>
        <v>Basic</v>
      </c>
      <c r="O1472" s="2">
        <f>IF(tbl_Invoices[[#This Row],[Revenue_Type]]="Churned",0,1)</f>
        <v>1</v>
      </c>
    </row>
    <row r="1473" spans="1:15" x14ac:dyDescent="0.25">
      <c r="A1473" t="s">
        <v>5664</v>
      </c>
      <c r="B1473" t="s">
        <v>317</v>
      </c>
      <c r="C1473" t="s">
        <v>3167</v>
      </c>
      <c r="D1473" s="1">
        <v>44407</v>
      </c>
      <c r="E1473">
        <v>25</v>
      </c>
      <c r="F1473" t="b">
        <v>1</v>
      </c>
      <c r="G1473" t="s">
        <v>4538</v>
      </c>
      <c r="H1473" t="s">
        <v>2034</v>
      </c>
      <c r="I1473" s="1">
        <f>DATE(YEAR(tbl_Invoices[[#This Row],[Invoice_Date]]), MONTH(tbl_Invoices[[#This Row],[Invoice_Date]]), DAY(tbl_Invoices[[#This Row],[Invoice_Date]]))</f>
        <v>44407</v>
      </c>
      <c r="J1473">
        <f>YEAR(tbl_Invoices[[#This Row],[Invoice_Date]])</f>
        <v>2021</v>
      </c>
      <c r="K1473" s="1">
        <f>_xlfn.XLOOKUP(tbl_Invoices[[#This Row],[Customer_ID]], tbl_Customers[Customer_ID], tbl_Customers[Cohort_Month])</f>
        <v>44895</v>
      </c>
      <c r="L1473" s="1" t="str">
        <f ca="1">_xlfn.XLOOKUP(tbl_Invoices[[#This Row],[Customer_ID]], tbl_Customers[Customer_ID], tbl_Customers[Age_Group])</f>
        <v>35–44</v>
      </c>
      <c r="M1473" s="1" t="str">
        <f>_xlfn.XLOOKUP(tbl_Invoices[[#This Row],[Customer_ID]], tbl_Customers[Customer_ID], tbl_Customers[Region])</f>
        <v>East</v>
      </c>
      <c r="N1473" s="1" t="str" cm="1">
        <f t="array" ref="N1473">_xlfn.IFS(
   _xlfn.SINGLE(tbl_Invoices[Plan_ID])="P1","Basic",
   _xlfn.SINGLE(tbl_Invoices[Plan_ID])="P2","Standard",
   _xlfn.SINGLE(tbl_Invoices[Plan_ID])="P3","Premium"
)</f>
        <v>Standard</v>
      </c>
      <c r="O1473" s="2">
        <f>IF(tbl_Invoices[[#This Row],[Revenue_Type]]="Churned",0,1)</f>
        <v>1</v>
      </c>
    </row>
    <row r="1474" spans="1:15" x14ac:dyDescent="0.25">
      <c r="A1474" t="s">
        <v>5258</v>
      </c>
      <c r="B1474" t="s">
        <v>331</v>
      </c>
      <c r="C1474" t="s">
        <v>3995</v>
      </c>
      <c r="D1474" s="1">
        <v>44407</v>
      </c>
      <c r="E1474">
        <v>12</v>
      </c>
      <c r="F1474" t="b">
        <v>1</v>
      </c>
      <c r="G1474" t="s">
        <v>4549</v>
      </c>
      <c r="H1474" t="s">
        <v>2027</v>
      </c>
      <c r="I1474" s="1">
        <f>DATE(YEAR(tbl_Invoices[[#This Row],[Invoice_Date]]), MONTH(tbl_Invoices[[#This Row],[Invoice_Date]]), DAY(tbl_Invoices[[#This Row],[Invoice_Date]]))</f>
        <v>44407</v>
      </c>
      <c r="J1474">
        <f>YEAR(tbl_Invoices[[#This Row],[Invoice_Date]])</f>
        <v>2021</v>
      </c>
      <c r="K1474" s="1">
        <f>_xlfn.XLOOKUP(tbl_Invoices[[#This Row],[Customer_ID]], tbl_Customers[Customer_ID], tbl_Customers[Cohort_Month])</f>
        <v>44408</v>
      </c>
      <c r="L1474" s="1" t="str">
        <f ca="1">_xlfn.XLOOKUP(tbl_Invoices[[#This Row],[Customer_ID]], tbl_Customers[Customer_ID], tbl_Customers[Age_Group])</f>
        <v>18–24</v>
      </c>
      <c r="M1474" s="1" t="str">
        <f>_xlfn.XLOOKUP(tbl_Invoices[[#This Row],[Customer_ID]], tbl_Customers[Customer_ID], tbl_Customers[Region])</f>
        <v>East</v>
      </c>
      <c r="N1474" s="1" t="str" cm="1">
        <f t="array" ref="N1474">_xlfn.IFS(
   _xlfn.SINGLE(tbl_Invoices[Plan_ID])="P1","Basic",
   _xlfn.SINGLE(tbl_Invoices[Plan_ID])="P2","Standard",
   _xlfn.SINGLE(tbl_Invoices[Plan_ID])="P3","Premium"
)</f>
        <v>Basic</v>
      </c>
      <c r="O1474" s="2">
        <f>IF(tbl_Invoices[[#This Row],[Revenue_Type]]="Churned",0,1)</f>
        <v>1</v>
      </c>
    </row>
    <row r="1475" spans="1:15" x14ac:dyDescent="0.25">
      <c r="A1475" t="s">
        <v>9889</v>
      </c>
      <c r="B1475" t="s">
        <v>335</v>
      </c>
      <c r="C1475" t="s">
        <v>3314</v>
      </c>
      <c r="D1475" s="1">
        <v>44407</v>
      </c>
      <c r="E1475">
        <v>25</v>
      </c>
      <c r="F1475" t="b">
        <v>1</v>
      </c>
      <c r="G1475" t="s">
        <v>4547</v>
      </c>
      <c r="H1475" t="s">
        <v>2034</v>
      </c>
      <c r="I1475" s="1">
        <f>DATE(YEAR(tbl_Invoices[[#This Row],[Invoice_Date]]), MONTH(tbl_Invoices[[#This Row],[Invoice_Date]]), DAY(tbl_Invoices[[#This Row],[Invoice_Date]]))</f>
        <v>44407</v>
      </c>
      <c r="J1475">
        <f>YEAR(tbl_Invoices[[#This Row],[Invoice_Date]])</f>
        <v>2021</v>
      </c>
      <c r="K1475" s="1">
        <f>_xlfn.XLOOKUP(tbl_Invoices[[#This Row],[Customer_ID]], tbl_Customers[Customer_ID], tbl_Customers[Cohort_Month])</f>
        <v>44651</v>
      </c>
      <c r="L1475" s="1" t="str">
        <f ca="1">_xlfn.XLOOKUP(tbl_Invoices[[#This Row],[Customer_ID]], tbl_Customers[Customer_ID], tbl_Customers[Age_Group])</f>
        <v>35–44</v>
      </c>
      <c r="M1475" s="1" t="str">
        <f>_xlfn.XLOOKUP(tbl_Invoices[[#This Row],[Customer_ID]], tbl_Customers[Customer_ID], tbl_Customers[Region])</f>
        <v>East</v>
      </c>
      <c r="N1475" s="1" t="str" cm="1">
        <f t="array" ref="N1475">_xlfn.IFS(
   _xlfn.SINGLE(tbl_Invoices[Plan_ID])="P1","Basic",
   _xlfn.SINGLE(tbl_Invoices[Plan_ID])="P2","Standard",
   _xlfn.SINGLE(tbl_Invoices[Plan_ID])="P3","Premium"
)</f>
        <v>Standard</v>
      </c>
      <c r="O1475" s="2">
        <f>IF(tbl_Invoices[[#This Row],[Revenue_Type]]="Churned",0,1)</f>
        <v>1</v>
      </c>
    </row>
    <row r="1476" spans="1:15" x14ac:dyDescent="0.25">
      <c r="A1476" t="s">
        <v>6587</v>
      </c>
      <c r="B1476" t="s">
        <v>855</v>
      </c>
      <c r="C1476" t="s">
        <v>3826</v>
      </c>
      <c r="D1476" s="1">
        <v>44407</v>
      </c>
      <c r="E1476">
        <v>25</v>
      </c>
      <c r="F1476" t="b">
        <v>1</v>
      </c>
      <c r="G1476" t="s">
        <v>4547</v>
      </c>
      <c r="H1476" t="s">
        <v>2034</v>
      </c>
      <c r="I1476" s="1">
        <f>DATE(YEAR(tbl_Invoices[[#This Row],[Invoice_Date]]), MONTH(tbl_Invoices[[#This Row],[Invoice_Date]]), DAY(tbl_Invoices[[#This Row],[Invoice_Date]]))</f>
        <v>44407</v>
      </c>
      <c r="J1476">
        <f>YEAR(tbl_Invoices[[#This Row],[Invoice_Date]])</f>
        <v>2021</v>
      </c>
      <c r="K1476" s="1">
        <f>_xlfn.XLOOKUP(tbl_Invoices[[#This Row],[Customer_ID]], tbl_Customers[Customer_ID], tbl_Customers[Cohort_Month])</f>
        <v>44804</v>
      </c>
      <c r="L1476" s="1" t="str">
        <f ca="1">_xlfn.XLOOKUP(tbl_Invoices[[#This Row],[Customer_ID]], tbl_Customers[Customer_ID], tbl_Customers[Age_Group])</f>
        <v>45–54</v>
      </c>
      <c r="M1476" s="1" t="str">
        <f>_xlfn.XLOOKUP(tbl_Invoices[[#This Row],[Customer_ID]], tbl_Customers[Customer_ID], tbl_Customers[Region])</f>
        <v>International</v>
      </c>
      <c r="N1476" s="1" t="str" cm="1">
        <f t="array" ref="N1476">_xlfn.IFS(
   _xlfn.SINGLE(tbl_Invoices[Plan_ID])="P1","Basic",
   _xlfn.SINGLE(tbl_Invoices[Plan_ID])="P2","Standard",
   _xlfn.SINGLE(tbl_Invoices[Plan_ID])="P3","Premium"
)</f>
        <v>Standard</v>
      </c>
      <c r="O1476" s="2">
        <f>IF(tbl_Invoices[[#This Row],[Revenue_Type]]="Churned",0,1)</f>
        <v>1</v>
      </c>
    </row>
    <row r="1477" spans="1:15" x14ac:dyDescent="0.25">
      <c r="A1477" t="s">
        <v>6229</v>
      </c>
      <c r="B1477" t="s">
        <v>1083</v>
      </c>
      <c r="C1477" t="s">
        <v>2251</v>
      </c>
      <c r="D1477" s="1">
        <v>44407</v>
      </c>
      <c r="E1477">
        <v>55</v>
      </c>
      <c r="F1477" t="b">
        <v>1</v>
      </c>
      <c r="G1477" t="s">
        <v>4547</v>
      </c>
      <c r="H1477" t="s">
        <v>2031</v>
      </c>
      <c r="I1477" s="1">
        <f>DATE(YEAR(tbl_Invoices[[#This Row],[Invoice_Date]]), MONTH(tbl_Invoices[[#This Row],[Invoice_Date]]), DAY(tbl_Invoices[[#This Row],[Invoice_Date]]))</f>
        <v>44407</v>
      </c>
      <c r="J1477">
        <f>YEAR(tbl_Invoices[[#This Row],[Invoice_Date]])</f>
        <v>2021</v>
      </c>
      <c r="K1477" s="1">
        <f>_xlfn.XLOOKUP(tbl_Invoices[[#This Row],[Customer_ID]], tbl_Customers[Customer_ID], tbl_Customers[Cohort_Month])</f>
        <v>44926</v>
      </c>
      <c r="L1477" s="1" t="str">
        <f ca="1">_xlfn.XLOOKUP(tbl_Invoices[[#This Row],[Customer_ID]], tbl_Customers[Customer_ID], tbl_Customers[Age_Group])</f>
        <v>35–44</v>
      </c>
      <c r="M1477" s="1" t="str">
        <f>_xlfn.XLOOKUP(tbl_Invoices[[#This Row],[Customer_ID]], tbl_Customers[Customer_ID], tbl_Customers[Region])</f>
        <v>International</v>
      </c>
      <c r="N1477" s="1" t="str" cm="1">
        <f t="array" ref="N1477">_xlfn.IFS(
   _xlfn.SINGLE(tbl_Invoices[Plan_ID])="P1","Basic",
   _xlfn.SINGLE(tbl_Invoices[Plan_ID])="P2","Standard",
   _xlfn.SINGLE(tbl_Invoices[Plan_ID])="P3","Premium"
)</f>
        <v>Premium</v>
      </c>
      <c r="O1477" s="2">
        <f>IF(tbl_Invoices[[#This Row],[Revenue_Type]]="Churned",0,1)</f>
        <v>1</v>
      </c>
    </row>
    <row r="1478" spans="1:15" x14ac:dyDescent="0.25">
      <c r="A1478" t="s">
        <v>10029</v>
      </c>
      <c r="B1478" t="s">
        <v>1233</v>
      </c>
      <c r="C1478" t="s">
        <v>3771</v>
      </c>
      <c r="D1478" s="1">
        <v>44407</v>
      </c>
      <c r="E1478">
        <v>25</v>
      </c>
      <c r="F1478" t="b">
        <v>1</v>
      </c>
      <c r="G1478" t="s">
        <v>4549</v>
      </c>
      <c r="H1478" t="s">
        <v>2034</v>
      </c>
      <c r="I1478" s="1">
        <f>DATE(YEAR(tbl_Invoices[[#This Row],[Invoice_Date]]), MONTH(tbl_Invoices[[#This Row],[Invoice_Date]]), DAY(tbl_Invoices[[#This Row],[Invoice_Date]]))</f>
        <v>44407</v>
      </c>
      <c r="J1478">
        <f>YEAR(tbl_Invoices[[#This Row],[Invoice_Date]])</f>
        <v>2021</v>
      </c>
      <c r="K1478" s="1">
        <f>_xlfn.XLOOKUP(tbl_Invoices[[#This Row],[Customer_ID]], tbl_Customers[Customer_ID], tbl_Customers[Cohort_Month])</f>
        <v>44255</v>
      </c>
      <c r="L1478" s="1" t="str">
        <f ca="1">_xlfn.XLOOKUP(tbl_Invoices[[#This Row],[Customer_ID]], tbl_Customers[Customer_ID], tbl_Customers[Age_Group])</f>
        <v>25–34</v>
      </c>
      <c r="M1478" s="1" t="str">
        <f>_xlfn.XLOOKUP(tbl_Invoices[[#This Row],[Customer_ID]], tbl_Customers[Customer_ID], tbl_Customers[Region])</f>
        <v>West</v>
      </c>
      <c r="N1478" s="1" t="str" cm="1">
        <f t="array" ref="N1478">_xlfn.IFS(
   _xlfn.SINGLE(tbl_Invoices[Plan_ID])="P1","Basic",
   _xlfn.SINGLE(tbl_Invoices[Plan_ID])="P2","Standard",
   _xlfn.SINGLE(tbl_Invoices[Plan_ID])="P3","Premium"
)</f>
        <v>Standard</v>
      </c>
      <c r="O1478" s="2">
        <f>IF(tbl_Invoices[[#This Row],[Revenue_Type]]="Churned",0,1)</f>
        <v>1</v>
      </c>
    </row>
    <row r="1479" spans="1:15" x14ac:dyDescent="0.25">
      <c r="A1479" t="s">
        <v>5374</v>
      </c>
      <c r="B1479" t="s">
        <v>1518</v>
      </c>
      <c r="C1479" t="s">
        <v>3593</v>
      </c>
      <c r="D1479" s="1">
        <v>44407</v>
      </c>
      <c r="E1479">
        <v>55</v>
      </c>
      <c r="F1479" t="b">
        <v>1</v>
      </c>
      <c r="G1479" t="s">
        <v>4540</v>
      </c>
      <c r="H1479" t="s">
        <v>2031</v>
      </c>
      <c r="I1479" s="1">
        <f>DATE(YEAR(tbl_Invoices[[#This Row],[Invoice_Date]]), MONTH(tbl_Invoices[[#This Row],[Invoice_Date]]), DAY(tbl_Invoices[[#This Row],[Invoice_Date]]))</f>
        <v>44407</v>
      </c>
      <c r="J1479">
        <f>YEAR(tbl_Invoices[[#This Row],[Invoice_Date]])</f>
        <v>2021</v>
      </c>
      <c r="K1479" s="1">
        <f>_xlfn.XLOOKUP(tbl_Invoices[[#This Row],[Customer_ID]], tbl_Customers[Customer_ID], tbl_Customers[Cohort_Month])</f>
        <v>44985</v>
      </c>
      <c r="L1479" s="1" t="str">
        <f ca="1">_xlfn.XLOOKUP(tbl_Invoices[[#This Row],[Customer_ID]], tbl_Customers[Customer_ID], tbl_Customers[Age_Group])</f>
        <v>45–54</v>
      </c>
      <c r="M1479" s="1" t="str">
        <f>_xlfn.XLOOKUP(tbl_Invoices[[#This Row],[Customer_ID]], tbl_Customers[Customer_ID], tbl_Customers[Region])</f>
        <v>South</v>
      </c>
      <c r="N1479" s="1" t="str" cm="1">
        <f t="array" ref="N1479">_xlfn.IFS(
   _xlfn.SINGLE(tbl_Invoices[Plan_ID])="P1","Basic",
   _xlfn.SINGLE(tbl_Invoices[Plan_ID])="P2","Standard",
   _xlfn.SINGLE(tbl_Invoices[Plan_ID])="P3","Premium"
)</f>
        <v>Premium</v>
      </c>
      <c r="O1479" s="2">
        <f>IF(tbl_Invoices[[#This Row],[Revenue_Type]]="Churned",0,1)</f>
        <v>1</v>
      </c>
    </row>
    <row r="1480" spans="1:15" x14ac:dyDescent="0.25">
      <c r="A1480" t="s">
        <v>9637</v>
      </c>
      <c r="B1480" t="s">
        <v>1558</v>
      </c>
      <c r="C1480" t="s">
        <v>3582</v>
      </c>
      <c r="D1480" s="1">
        <v>44407</v>
      </c>
      <c r="E1480">
        <v>12</v>
      </c>
      <c r="F1480" t="b">
        <v>1</v>
      </c>
      <c r="G1480" t="s">
        <v>4547</v>
      </c>
      <c r="H1480" t="s">
        <v>2027</v>
      </c>
      <c r="I1480" s="1">
        <f>DATE(YEAR(tbl_Invoices[[#This Row],[Invoice_Date]]), MONTH(tbl_Invoices[[#This Row],[Invoice_Date]]), DAY(tbl_Invoices[[#This Row],[Invoice_Date]]))</f>
        <v>44407</v>
      </c>
      <c r="J1480">
        <f>YEAR(tbl_Invoices[[#This Row],[Invoice_Date]])</f>
        <v>2021</v>
      </c>
      <c r="K1480" s="1">
        <f>_xlfn.XLOOKUP(tbl_Invoices[[#This Row],[Customer_ID]], tbl_Customers[Customer_ID], tbl_Customers[Cohort_Month])</f>
        <v>45016</v>
      </c>
      <c r="L1480" s="1" t="str">
        <f ca="1">_xlfn.XLOOKUP(tbl_Invoices[[#This Row],[Customer_ID]], tbl_Customers[Customer_ID], tbl_Customers[Age_Group])</f>
        <v>35–44</v>
      </c>
      <c r="M1480" s="1" t="str">
        <f>_xlfn.XLOOKUP(tbl_Invoices[[#This Row],[Customer_ID]], tbl_Customers[Customer_ID], tbl_Customers[Region])</f>
        <v>West</v>
      </c>
      <c r="N1480" s="1" t="str" cm="1">
        <f t="array" ref="N1480">_xlfn.IFS(
   _xlfn.SINGLE(tbl_Invoices[Plan_ID])="P1","Basic",
   _xlfn.SINGLE(tbl_Invoices[Plan_ID])="P2","Standard",
   _xlfn.SINGLE(tbl_Invoices[Plan_ID])="P3","Premium"
)</f>
        <v>Basic</v>
      </c>
      <c r="O1480" s="2">
        <f>IF(tbl_Invoices[[#This Row],[Revenue_Type]]="Churned",0,1)</f>
        <v>1</v>
      </c>
    </row>
    <row r="1481" spans="1:15" x14ac:dyDescent="0.25">
      <c r="A1481" t="s">
        <v>6975</v>
      </c>
      <c r="B1481" t="s">
        <v>1948</v>
      </c>
      <c r="C1481" t="s">
        <v>2691</v>
      </c>
      <c r="D1481" s="1">
        <v>44407</v>
      </c>
      <c r="E1481">
        <v>25</v>
      </c>
      <c r="F1481" t="b">
        <v>1</v>
      </c>
      <c r="G1481" t="s">
        <v>4538</v>
      </c>
      <c r="H1481" t="s">
        <v>2034</v>
      </c>
      <c r="I1481" s="1">
        <f>DATE(YEAR(tbl_Invoices[[#This Row],[Invoice_Date]]), MONTH(tbl_Invoices[[#This Row],[Invoice_Date]]), DAY(tbl_Invoices[[#This Row],[Invoice_Date]]))</f>
        <v>44407</v>
      </c>
      <c r="J1481">
        <f>YEAR(tbl_Invoices[[#This Row],[Invoice_Date]])</f>
        <v>2021</v>
      </c>
      <c r="K1481" s="1">
        <f>_xlfn.XLOOKUP(tbl_Invoices[[#This Row],[Customer_ID]], tbl_Customers[Customer_ID], tbl_Customers[Cohort_Month])</f>
        <v>44957</v>
      </c>
      <c r="L1481" s="1" t="str">
        <f ca="1">_xlfn.XLOOKUP(tbl_Invoices[[#This Row],[Customer_ID]], tbl_Customers[Customer_ID], tbl_Customers[Age_Group])</f>
        <v>55+</v>
      </c>
      <c r="M1481" s="1" t="str">
        <f>_xlfn.XLOOKUP(tbl_Invoices[[#This Row],[Customer_ID]], tbl_Customers[Customer_ID], tbl_Customers[Region])</f>
        <v>South</v>
      </c>
      <c r="N1481" s="1" t="str" cm="1">
        <f t="array" ref="N1481">_xlfn.IFS(
   _xlfn.SINGLE(tbl_Invoices[Plan_ID])="P1","Basic",
   _xlfn.SINGLE(tbl_Invoices[Plan_ID])="P2","Standard",
   _xlfn.SINGLE(tbl_Invoices[Plan_ID])="P3","Premium"
)</f>
        <v>Standard</v>
      </c>
      <c r="O1481" s="2">
        <f>IF(tbl_Invoices[[#This Row],[Revenue_Type]]="Churned",0,1)</f>
        <v>1</v>
      </c>
    </row>
    <row r="1482" spans="1:15" x14ac:dyDescent="0.25">
      <c r="A1482" t="s">
        <v>4619</v>
      </c>
      <c r="B1482" t="s">
        <v>186</v>
      </c>
      <c r="C1482" t="s">
        <v>3158</v>
      </c>
      <c r="D1482" s="1">
        <v>44408</v>
      </c>
      <c r="E1482">
        <v>25</v>
      </c>
      <c r="F1482" t="b">
        <v>1</v>
      </c>
      <c r="G1482" t="s">
        <v>4547</v>
      </c>
      <c r="H1482" t="s">
        <v>2034</v>
      </c>
      <c r="I1482" s="1">
        <f>DATE(YEAR(tbl_Invoices[[#This Row],[Invoice_Date]]), MONTH(tbl_Invoices[[#This Row],[Invoice_Date]]), DAY(tbl_Invoices[[#This Row],[Invoice_Date]]))</f>
        <v>44408</v>
      </c>
      <c r="J1482">
        <f>YEAR(tbl_Invoices[[#This Row],[Invoice_Date]])</f>
        <v>2021</v>
      </c>
      <c r="K1482" s="1">
        <f>_xlfn.XLOOKUP(tbl_Invoices[[#This Row],[Customer_ID]], tbl_Customers[Customer_ID], tbl_Customers[Cohort_Month])</f>
        <v>44377</v>
      </c>
      <c r="L1482" s="1" t="str">
        <f ca="1">_xlfn.XLOOKUP(tbl_Invoices[[#This Row],[Customer_ID]], tbl_Customers[Customer_ID], tbl_Customers[Age_Group])</f>
        <v>45–54</v>
      </c>
      <c r="M1482" s="1" t="str">
        <f>_xlfn.XLOOKUP(tbl_Invoices[[#This Row],[Customer_ID]], tbl_Customers[Customer_ID], tbl_Customers[Region])</f>
        <v>West</v>
      </c>
      <c r="N1482" s="1" t="str" cm="1">
        <f t="array" ref="N1482">_xlfn.IFS(
   _xlfn.SINGLE(tbl_Invoices[Plan_ID])="P1","Basic",
   _xlfn.SINGLE(tbl_Invoices[Plan_ID])="P2","Standard",
   _xlfn.SINGLE(tbl_Invoices[Plan_ID])="P3","Premium"
)</f>
        <v>Standard</v>
      </c>
      <c r="O1482" s="2">
        <f>IF(tbl_Invoices[[#This Row],[Revenue_Type]]="Churned",0,1)</f>
        <v>1</v>
      </c>
    </row>
    <row r="1483" spans="1:15" x14ac:dyDescent="0.25">
      <c r="A1483" t="s">
        <v>10152</v>
      </c>
      <c r="B1483" t="s">
        <v>707</v>
      </c>
      <c r="C1483" t="s">
        <v>2415</v>
      </c>
      <c r="D1483" s="1">
        <v>44408</v>
      </c>
      <c r="E1483">
        <v>12</v>
      </c>
      <c r="F1483" t="b">
        <v>1</v>
      </c>
      <c r="G1483" t="s">
        <v>4538</v>
      </c>
      <c r="H1483" t="s">
        <v>2027</v>
      </c>
      <c r="I1483" s="1">
        <f>DATE(YEAR(tbl_Invoices[[#This Row],[Invoice_Date]]), MONTH(tbl_Invoices[[#This Row],[Invoice_Date]]), DAY(tbl_Invoices[[#This Row],[Invoice_Date]]))</f>
        <v>44408</v>
      </c>
      <c r="J1483">
        <f>YEAR(tbl_Invoices[[#This Row],[Invoice_Date]])</f>
        <v>2021</v>
      </c>
      <c r="K1483" s="1">
        <f>_xlfn.XLOOKUP(tbl_Invoices[[#This Row],[Customer_ID]], tbl_Customers[Customer_ID], tbl_Customers[Cohort_Month])</f>
        <v>45077</v>
      </c>
      <c r="L1483" s="1" t="str">
        <f ca="1">_xlfn.XLOOKUP(tbl_Invoices[[#This Row],[Customer_ID]], tbl_Customers[Customer_ID], tbl_Customers[Age_Group])</f>
        <v>18–24</v>
      </c>
      <c r="M1483" s="1" t="str">
        <f>_xlfn.XLOOKUP(tbl_Invoices[[#This Row],[Customer_ID]], tbl_Customers[Customer_ID], tbl_Customers[Region])</f>
        <v>West</v>
      </c>
      <c r="N1483" s="1" t="str" cm="1">
        <f t="array" ref="N1483">_xlfn.IFS(
   _xlfn.SINGLE(tbl_Invoices[Plan_ID])="P1","Basic",
   _xlfn.SINGLE(tbl_Invoices[Plan_ID])="P2","Standard",
   _xlfn.SINGLE(tbl_Invoices[Plan_ID])="P3","Premium"
)</f>
        <v>Basic</v>
      </c>
      <c r="O1483" s="2">
        <f>IF(tbl_Invoices[[#This Row],[Revenue_Type]]="Churned",0,1)</f>
        <v>1</v>
      </c>
    </row>
    <row r="1484" spans="1:15" x14ac:dyDescent="0.25">
      <c r="A1484" t="s">
        <v>7762</v>
      </c>
      <c r="B1484" t="s">
        <v>1122</v>
      </c>
      <c r="C1484" t="s">
        <v>4483</v>
      </c>
      <c r="D1484" s="1">
        <v>44408</v>
      </c>
      <c r="E1484">
        <v>55</v>
      </c>
      <c r="F1484" t="b">
        <v>1</v>
      </c>
      <c r="G1484" t="s">
        <v>4545</v>
      </c>
      <c r="H1484" t="s">
        <v>2031</v>
      </c>
      <c r="I1484" s="1">
        <f>DATE(YEAR(tbl_Invoices[[#This Row],[Invoice_Date]]), MONTH(tbl_Invoices[[#This Row],[Invoice_Date]]), DAY(tbl_Invoices[[#This Row],[Invoice_Date]]))</f>
        <v>44408</v>
      </c>
      <c r="J1484">
        <f>YEAR(tbl_Invoices[[#This Row],[Invoice_Date]])</f>
        <v>2021</v>
      </c>
      <c r="K1484" s="1">
        <f>_xlfn.XLOOKUP(tbl_Invoices[[#This Row],[Customer_ID]], tbl_Customers[Customer_ID], tbl_Customers[Cohort_Month])</f>
        <v>44408</v>
      </c>
      <c r="L1484" s="1" t="str">
        <f ca="1">_xlfn.XLOOKUP(tbl_Invoices[[#This Row],[Customer_ID]], tbl_Customers[Customer_ID], tbl_Customers[Age_Group])</f>
        <v>45–54</v>
      </c>
      <c r="M1484" s="1" t="str">
        <f>_xlfn.XLOOKUP(tbl_Invoices[[#This Row],[Customer_ID]], tbl_Customers[Customer_ID], tbl_Customers[Region])</f>
        <v>International</v>
      </c>
      <c r="N1484" s="1" t="str" cm="1">
        <f t="array" ref="N1484">_xlfn.IFS(
   _xlfn.SINGLE(tbl_Invoices[Plan_ID])="P1","Basic",
   _xlfn.SINGLE(tbl_Invoices[Plan_ID])="P2","Standard",
   _xlfn.SINGLE(tbl_Invoices[Plan_ID])="P3","Premium"
)</f>
        <v>Premium</v>
      </c>
      <c r="O1484" s="2">
        <f>IF(tbl_Invoices[[#This Row],[Revenue_Type]]="Churned",0,1)</f>
        <v>0</v>
      </c>
    </row>
    <row r="1485" spans="1:15" x14ac:dyDescent="0.25">
      <c r="A1485" t="s">
        <v>8418</v>
      </c>
      <c r="B1485" t="s">
        <v>1591</v>
      </c>
      <c r="C1485" t="s">
        <v>3181</v>
      </c>
      <c r="D1485" s="1">
        <v>44408</v>
      </c>
      <c r="E1485">
        <v>55</v>
      </c>
      <c r="F1485" t="b">
        <v>1</v>
      </c>
      <c r="G1485" t="s">
        <v>4547</v>
      </c>
      <c r="H1485" t="s">
        <v>2031</v>
      </c>
      <c r="I1485" s="1">
        <f>DATE(YEAR(tbl_Invoices[[#This Row],[Invoice_Date]]), MONTH(tbl_Invoices[[#This Row],[Invoice_Date]]), DAY(tbl_Invoices[[#This Row],[Invoice_Date]]))</f>
        <v>44408</v>
      </c>
      <c r="J1485">
        <f>YEAR(tbl_Invoices[[#This Row],[Invoice_Date]])</f>
        <v>2021</v>
      </c>
      <c r="K1485" s="1">
        <f>_xlfn.XLOOKUP(tbl_Invoices[[#This Row],[Customer_ID]], tbl_Customers[Customer_ID], tbl_Customers[Cohort_Month])</f>
        <v>44865</v>
      </c>
      <c r="L1485" s="1" t="str">
        <f ca="1">_xlfn.XLOOKUP(tbl_Invoices[[#This Row],[Customer_ID]], tbl_Customers[Customer_ID], tbl_Customers[Age_Group])</f>
        <v>45–54</v>
      </c>
      <c r="M1485" s="1" t="str">
        <f>_xlfn.XLOOKUP(tbl_Invoices[[#This Row],[Customer_ID]], tbl_Customers[Customer_ID], tbl_Customers[Region])</f>
        <v>International</v>
      </c>
      <c r="N1485" s="1" t="str" cm="1">
        <f t="array" ref="N1485">_xlfn.IFS(
   _xlfn.SINGLE(tbl_Invoices[Plan_ID])="P1","Basic",
   _xlfn.SINGLE(tbl_Invoices[Plan_ID])="P2","Standard",
   _xlfn.SINGLE(tbl_Invoices[Plan_ID])="P3","Premium"
)</f>
        <v>Premium</v>
      </c>
      <c r="O1485" s="2">
        <f>IF(tbl_Invoices[[#This Row],[Revenue_Type]]="Churned",0,1)</f>
        <v>1</v>
      </c>
    </row>
    <row r="1486" spans="1:15" x14ac:dyDescent="0.25">
      <c r="A1486" t="s">
        <v>8512</v>
      </c>
      <c r="B1486" t="s">
        <v>1718</v>
      </c>
      <c r="C1486" t="s">
        <v>4229</v>
      </c>
      <c r="D1486" s="1">
        <v>44408</v>
      </c>
      <c r="E1486">
        <v>12</v>
      </c>
      <c r="F1486" t="b">
        <v>1</v>
      </c>
      <c r="G1486" t="s">
        <v>4540</v>
      </c>
      <c r="H1486" t="s">
        <v>2027</v>
      </c>
      <c r="I1486" s="1">
        <f>DATE(YEAR(tbl_Invoices[[#This Row],[Invoice_Date]]), MONTH(tbl_Invoices[[#This Row],[Invoice_Date]]), DAY(tbl_Invoices[[#This Row],[Invoice_Date]]))</f>
        <v>44408</v>
      </c>
      <c r="J1486">
        <f>YEAR(tbl_Invoices[[#This Row],[Invoice_Date]])</f>
        <v>2021</v>
      </c>
      <c r="K1486" s="1">
        <f>_xlfn.XLOOKUP(tbl_Invoices[[#This Row],[Customer_ID]], tbl_Customers[Customer_ID], tbl_Customers[Cohort_Month])</f>
        <v>44592</v>
      </c>
      <c r="L1486" s="1" t="str">
        <f ca="1">_xlfn.XLOOKUP(tbl_Invoices[[#This Row],[Customer_ID]], tbl_Customers[Customer_ID], tbl_Customers[Age_Group])</f>
        <v>25–34</v>
      </c>
      <c r="M1486" s="1" t="str">
        <f>_xlfn.XLOOKUP(tbl_Invoices[[#This Row],[Customer_ID]], tbl_Customers[Customer_ID], tbl_Customers[Region])</f>
        <v>West</v>
      </c>
      <c r="N1486" s="1" t="str" cm="1">
        <f t="array" ref="N1486">_xlfn.IFS(
   _xlfn.SINGLE(tbl_Invoices[Plan_ID])="P1","Basic",
   _xlfn.SINGLE(tbl_Invoices[Plan_ID])="P2","Standard",
   _xlfn.SINGLE(tbl_Invoices[Plan_ID])="P3","Premium"
)</f>
        <v>Basic</v>
      </c>
      <c r="O1486" s="2">
        <f>IF(tbl_Invoices[[#This Row],[Revenue_Type]]="Churned",0,1)</f>
        <v>1</v>
      </c>
    </row>
    <row r="1487" spans="1:15" x14ac:dyDescent="0.25">
      <c r="A1487" t="s">
        <v>6613</v>
      </c>
      <c r="B1487" t="s">
        <v>1748</v>
      </c>
      <c r="C1487" t="s">
        <v>2823</v>
      </c>
      <c r="D1487" s="1">
        <v>44408</v>
      </c>
      <c r="E1487">
        <v>55</v>
      </c>
      <c r="F1487" t="b">
        <v>1</v>
      </c>
      <c r="G1487" t="s">
        <v>4549</v>
      </c>
      <c r="H1487" t="s">
        <v>2031</v>
      </c>
      <c r="I1487" s="1">
        <f>DATE(YEAR(tbl_Invoices[[#This Row],[Invoice_Date]]), MONTH(tbl_Invoices[[#This Row],[Invoice_Date]]), DAY(tbl_Invoices[[#This Row],[Invoice_Date]]))</f>
        <v>44408</v>
      </c>
      <c r="J1487">
        <f>YEAR(tbl_Invoices[[#This Row],[Invoice_Date]])</f>
        <v>2021</v>
      </c>
      <c r="K1487" s="1">
        <f>_xlfn.XLOOKUP(tbl_Invoices[[#This Row],[Customer_ID]], tbl_Customers[Customer_ID], tbl_Customers[Cohort_Month])</f>
        <v>44347</v>
      </c>
      <c r="L1487" s="1" t="str">
        <f ca="1">_xlfn.XLOOKUP(tbl_Invoices[[#This Row],[Customer_ID]], tbl_Customers[Customer_ID], tbl_Customers[Age_Group])</f>
        <v>25–34</v>
      </c>
      <c r="M1487" s="1" t="str">
        <f>_xlfn.XLOOKUP(tbl_Invoices[[#This Row],[Customer_ID]], tbl_Customers[Customer_ID], tbl_Customers[Region])</f>
        <v>South</v>
      </c>
      <c r="N1487" s="1" t="str" cm="1">
        <f t="array" ref="N1487">_xlfn.IFS(
   _xlfn.SINGLE(tbl_Invoices[Plan_ID])="P1","Basic",
   _xlfn.SINGLE(tbl_Invoices[Plan_ID])="P2","Standard",
   _xlfn.SINGLE(tbl_Invoices[Plan_ID])="P3","Premium"
)</f>
        <v>Premium</v>
      </c>
      <c r="O1487" s="2">
        <f>IF(tbl_Invoices[[#This Row],[Revenue_Type]]="Churned",0,1)</f>
        <v>1</v>
      </c>
    </row>
    <row r="1488" spans="1:15" x14ac:dyDescent="0.25">
      <c r="A1488" t="s">
        <v>9538</v>
      </c>
      <c r="B1488" t="s">
        <v>275</v>
      </c>
      <c r="C1488" t="s">
        <v>4272</v>
      </c>
      <c r="D1488" s="1">
        <v>44409</v>
      </c>
      <c r="E1488">
        <v>25</v>
      </c>
      <c r="F1488" t="b">
        <v>1</v>
      </c>
      <c r="G1488" t="s">
        <v>4540</v>
      </c>
      <c r="H1488" t="s">
        <v>2034</v>
      </c>
      <c r="I1488" s="1">
        <f>DATE(YEAR(tbl_Invoices[[#This Row],[Invoice_Date]]), MONTH(tbl_Invoices[[#This Row],[Invoice_Date]]), DAY(tbl_Invoices[[#This Row],[Invoice_Date]]))</f>
        <v>44409</v>
      </c>
      <c r="J1488">
        <f>YEAR(tbl_Invoices[[#This Row],[Invoice_Date]])</f>
        <v>2021</v>
      </c>
      <c r="K1488" s="1">
        <f>_xlfn.XLOOKUP(tbl_Invoices[[#This Row],[Customer_ID]], tbl_Customers[Customer_ID], tbl_Customers[Cohort_Month])</f>
        <v>44834</v>
      </c>
      <c r="L1488" s="1" t="str">
        <f ca="1">_xlfn.XLOOKUP(tbl_Invoices[[#This Row],[Customer_ID]], tbl_Customers[Customer_ID], tbl_Customers[Age_Group])</f>
        <v>35–44</v>
      </c>
      <c r="M1488" s="1" t="str">
        <f>_xlfn.XLOOKUP(tbl_Invoices[[#This Row],[Customer_ID]], tbl_Customers[Customer_ID], tbl_Customers[Region])</f>
        <v>South</v>
      </c>
      <c r="N1488" s="1" t="str" cm="1">
        <f t="array" ref="N1488">_xlfn.IFS(
   _xlfn.SINGLE(tbl_Invoices[Plan_ID])="P1","Basic",
   _xlfn.SINGLE(tbl_Invoices[Plan_ID])="P2","Standard",
   _xlfn.SINGLE(tbl_Invoices[Plan_ID])="P3","Premium"
)</f>
        <v>Standard</v>
      </c>
      <c r="O1488" s="2">
        <f>IF(tbl_Invoices[[#This Row],[Revenue_Type]]="Churned",0,1)</f>
        <v>1</v>
      </c>
    </row>
    <row r="1489" spans="1:15" x14ac:dyDescent="0.25">
      <c r="A1489" t="s">
        <v>6846</v>
      </c>
      <c r="B1489" t="s">
        <v>682</v>
      </c>
      <c r="C1489" t="s">
        <v>3784</v>
      </c>
      <c r="D1489" s="1">
        <v>44409</v>
      </c>
      <c r="E1489">
        <v>12</v>
      </c>
      <c r="F1489" t="b">
        <v>1</v>
      </c>
      <c r="G1489" t="s">
        <v>4545</v>
      </c>
      <c r="H1489" t="s">
        <v>2027</v>
      </c>
      <c r="I1489" s="1">
        <f>DATE(YEAR(tbl_Invoices[[#This Row],[Invoice_Date]]), MONTH(tbl_Invoices[[#This Row],[Invoice_Date]]), DAY(tbl_Invoices[[#This Row],[Invoice_Date]]))</f>
        <v>44409</v>
      </c>
      <c r="J1489">
        <f>YEAR(tbl_Invoices[[#This Row],[Invoice_Date]])</f>
        <v>2021</v>
      </c>
      <c r="K1489" s="1">
        <f>_xlfn.XLOOKUP(tbl_Invoices[[#This Row],[Customer_ID]], tbl_Customers[Customer_ID], tbl_Customers[Cohort_Month])</f>
        <v>44347</v>
      </c>
      <c r="L1489" s="1" t="str">
        <f ca="1">_xlfn.XLOOKUP(tbl_Invoices[[#This Row],[Customer_ID]], tbl_Customers[Customer_ID], tbl_Customers[Age_Group])</f>
        <v>25–34</v>
      </c>
      <c r="M1489" s="1" t="str">
        <f>_xlfn.XLOOKUP(tbl_Invoices[[#This Row],[Customer_ID]], tbl_Customers[Customer_ID], tbl_Customers[Region])</f>
        <v>South</v>
      </c>
      <c r="N1489" s="1" t="str" cm="1">
        <f t="array" ref="N1489">_xlfn.IFS(
   _xlfn.SINGLE(tbl_Invoices[Plan_ID])="P1","Basic",
   _xlfn.SINGLE(tbl_Invoices[Plan_ID])="P2","Standard",
   _xlfn.SINGLE(tbl_Invoices[Plan_ID])="P3","Premium"
)</f>
        <v>Basic</v>
      </c>
      <c r="O1489" s="2">
        <f>IF(tbl_Invoices[[#This Row],[Revenue_Type]]="Churned",0,1)</f>
        <v>0</v>
      </c>
    </row>
    <row r="1490" spans="1:15" x14ac:dyDescent="0.25">
      <c r="A1490" t="s">
        <v>6716</v>
      </c>
      <c r="B1490" t="s">
        <v>1280</v>
      </c>
      <c r="C1490" t="s">
        <v>2545</v>
      </c>
      <c r="D1490" s="1">
        <v>44409</v>
      </c>
      <c r="E1490">
        <v>25</v>
      </c>
      <c r="F1490" t="b">
        <v>1</v>
      </c>
      <c r="G1490" t="s">
        <v>4547</v>
      </c>
      <c r="H1490" t="s">
        <v>2034</v>
      </c>
      <c r="I1490" s="1">
        <f>DATE(YEAR(tbl_Invoices[[#This Row],[Invoice_Date]]), MONTH(tbl_Invoices[[#This Row],[Invoice_Date]]), DAY(tbl_Invoices[[#This Row],[Invoice_Date]]))</f>
        <v>44409</v>
      </c>
      <c r="J1490">
        <f>YEAR(tbl_Invoices[[#This Row],[Invoice_Date]])</f>
        <v>2021</v>
      </c>
      <c r="K1490" s="1">
        <f>_xlfn.XLOOKUP(tbl_Invoices[[#This Row],[Customer_ID]], tbl_Customers[Customer_ID], tbl_Customers[Cohort_Month])</f>
        <v>44773</v>
      </c>
      <c r="L1490" s="1" t="str">
        <f ca="1">_xlfn.XLOOKUP(tbl_Invoices[[#This Row],[Customer_ID]], tbl_Customers[Customer_ID], tbl_Customers[Age_Group])</f>
        <v>45–54</v>
      </c>
      <c r="M1490" s="1" t="str">
        <f>_xlfn.XLOOKUP(tbl_Invoices[[#This Row],[Customer_ID]], tbl_Customers[Customer_ID], tbl_Customers[Region])</f>
        <v>West</v>
      </c>
      <c r="N1490" s="1" t="str" cm="1">
        <f t="array" ref="N1490">_xlfn.IFS(
   _xlfn.SINGLE(tbl_Invoices[Plan_ID])="P1","Basic",
   _xlfn.SINGLE(tbl_Invoices[Plan_ID])="P2","Standard",
   _xlfn.SINGLE(tbl_Invoices[Plan_ID])="P3","Premium"
)</f>
        <v>Standard</v>
      </c>
      <c r="O1490" s="2">
        <f>IF(tbl_Invoices[[#This Row],[Revenue_Type]]="Churned",0,1)</f>
        <v>1</v>
      </c>
    </row>
    <row r="1491" spans="1:15" x14ac:dyDescent="0.25">
      <c r="A1491" t="s">
        <v>5172</v>
      </c>
      <c r="B1491" t="s">
        <v>1370</v>
      </c>
      <c r="C1491" t="s">
        <v>3191</v>
      </c>
      <c r="D1491" s="1">
        <v>44409</v>
      </c>
      <c r="E1491">
        <v>55</v>
      </c>
      <c r="F1491" t="b">
        <v>1</v>
      </c>
      <c r="G1491" t="s">
        <v>4538</v>
      </c>
      <c r="H1491" t="s">
        <v>2031</v>
      </c>
      <c r="I1491" s="1">
        <f>DATE(YEAR(tbl_Invoices[[#This Row],[Invoice_Date]]), MONTH(tbl_Invoices[[#This Row],[Invoice_Date]]), DAY(tbl_Invoices[[#This Row],[Invoice_Date]]))</f>
        <v>44409</v>
      </c>
      <c r="J1491">
        <f>YEAR(tbl_Invoices[[#This Row],[Invoice_Date]])</f>
        <v>2021</v>
      </c>
      <c r="K1491" s="1">
        <f>_xlfn.XLOOKUP(tbl_Invoices[[#This Row],[Customer_ID]], tbl_Customers[Customer_ID], tbl_Customers[Cohort_Month])</f>
        <v>44500</v>
      </c>
      <c r="L1491" s="1" t="str">
        <f ca="1">_xlfn.XLOOKUP(tbl_Invoices[[#This Row],[Customer_ID]], tbl_Customers[Customer_ID], tbl_Customers[Age_Group])</f>
        <v>35–44</v>
      </c>
      <c r="M1491" s="1" t="str">
        <f>_xlfn.XLOOKUP(tbl_Invoices[[#This Row],[Customer_ID]], tbl_Customers[Customer_ID], tbl_Customers[Region])</f>
        <v>South</v>
      </c>
      <c r="N1491" s="1" t="str" cm="1">
        <f t="array" ref="N1491">_xlfn.IFS(
   _xlfn.SINGLE(tbl_Invoices[Plan_ID])="P1","Basic",
   _xlfn.SINGLE(tbl_Invoices[Plan_ID])="P2","Standard",
   _xlfn.SINGLE(tbl_Invoices[Plan_ID])="P3","Premium"
)</f>
        <v>Premium</v>
      </c>
      <c r="O1491" s="2">
        <f>IF(tbl_Invoices[[#This Row],[Revenue_Type]]="Churned",0,1)</f>
        <v>1</v>
      </c>
    </row>
    <row r="1492" spans="1:15" x14ac:dyDescent="0.25">
      <c r="A1492" t="s">
        <v>6370</v>
      </c>
      <c r="B1492" t="s">
        <v>1665</v>
      </c>
      <c r="C1492" t="s">
        <v>3231</v>
      </c>
      <c r="D1492" s="1">
        <v>44409</v>
      </c>
      <c r="E1492">
        <v>55</v>
      </c>
      <c r="F1492" t="b">
        <v>1</v>
      </c>
      <c r="G1492" t="s">
        <v>4549</v>
      </c>
      <c r="H1492" t="s">
        <v>2031</v>
      </c>
      <c r="I1492" s="1">
        <f>DATE(YEAR(tbl_Invoices[[#This Row],[Invoice_Date]]), MONTH(tbl_Invoices[[#This Row],[Invoice_Date]]), DAY(tbl_Invoices[[#This Row],[Invoice_Date]]))</f>
        <v>44409</v>
      </c>
      <c r="J1492">
        <f>YEAR(tbl_Invoices[[#This Row],[Invoice_Date]])</f>
        <v>2021</v>
      </c>
      <c r="K1492" s="1">
        <f>_xlfn.XLOOKUP(tbl_Invoices[[#This Row],[Customer_ID]], tbl_Customers[Customer_ID], tbl_Customers[Cohort_Month])</f>
        <v>44377</v>
      </c>
      <c r="L1492" s="1" t="str">
        <f ca="1">_xlfn.XLOOKUP(tbl_Invoices[[#This Row],[Customer_ID]], tbl_Customers[Customer_ID], tbl_Customers[Age_Group])</f>
        <v>35–44</v>
      </c>
      <c r="M1492" s="1" t="str">
        <f>_xlfn.XLOOKUP(tbl_Invoices[[#This Row],[Customer_ID]], tbl_Customers[Customer_ID], tbl_Customers[Region])</f>
        <v>International</v>
      </c>
      <c r="N1492" s="1" t="str" cm="1">
        <f t="array" ref="N1492">_xlfn.IFS(
   _xlfn.SINGLE(tbl_Invoices[Plan_ID])="P1","Basic",
   _xlfn.SINGLE(tbl_Invoices[Plan_ID])="P2","Standard",
   _xlfn.SINGLE(tbl_Invoices[Plan_ID])="P3","Premium"
)</f>
        <v>Premium</v>
      </c>
      <c r="O1492" s="2">
        <f>IF(tbl_Invoices[[#This Row],[Revenue_Type]]="Churned",0,1)</f>
        <v>1</v>
      </c>
    </row>
    <row r="1493" spans="1:15" x14ac:dyDescent="0.25">
      <c r="A1493" t="s">
        <v>7745</v>
      </c>
      <c r="B1493" t="s">
        <v>1900</v>
      </c>
      <c r="C1493" t="s">
        <v>2611</v>
      </c>
      <c r="D1493" s="1">
        <v>44409</v>
      </c>
      <c r="E1493">
        <v>55</v>
      </c>
      <c r="F1493" t="b">
        <v>1</v>
      </c>
      <c r="G1493" t="s">
        <v>4545</v>
      </c>
      <c r="H1493" t="s">
        <v>2031</v>
      </c>
      <c r="I1493" s="1">
        <f>DATE(YEAR(tbl_Invoices[[#This Row],[Invoice_Date]]), MONTH(tbl_Invoices[[#This Row],[Invoice_Date]]), DAY(tbl_Invoices[[#This Row],[Invoice_Date]]))</f>
        <v>44409</v>
      </c>
      <c r="J1493">
        <f>YEAR(tbl_Invoices[[#This Row],[Invoice_Date]])</f>
        <v>2021</v>
      </c>
      <c r="K1493" s="1">
        <f>_xlfn.XLOOKUP(tbl_Invoices[[#This Row],[Customer_ID]], tbl_Customers[Customer_ID], tbl_Customers[Cohort_Month])</f>
        <v>44834</v>
      </c>
      <c r="L1493" s="1" t="str">
        <f ca="1">_xlfn.XLOOKUP(tbl_Invoices[[#This Row],[Customer_ID]], tbl_Customers[Customer_ID], tbl_Customers[Age_Group])</f>
        <v>45–54</v>
      </c>
      <c r="M1493" s="1" t="str">
        <f>_xlfn.XLOOKUP(tbl_Invoices[[#This Row],[Customer_ID]], tbl_Customers[Customer_ID], tbl_Customers[Region])</f>
        <v>Midwest</v>
      </c>
      <c r="N1493" s="1" t="str" cm="1">
        <f t="array" ref="N1493">_xlfn.IFS(
   _xlfn.SINGLE(tbl_Invoices[Plan_ID])="P1","Basic",
   _xlfn.SINGLE(tbl_Invoices[Plan_ID])="P2","Standard",
   _xlfn.SINGLE(tbl_Invoices[Plan_ID])="P3","Premium"
)</f>
        <v>Premium</v>
      </c>
      <c r="O1493" s="2">
        <f>IF(tbl_Invoices[[#This Row],[Revenue_Type]]="Churned",0,1)</f>
        <v>0</v>
      </c>
    </row>
    <row r="1494" spans="1:15" x14ac:dyDescent="0.25">
      <c r="A1494" t="s">
        <v>9906</v>
      </c>
      <c r="B1494" t="s">
        <v>419</v>
      </c>
      <c r="C1494" t="s">
        <v>2858</v>
      </c>
      <c r="D1494" s="1">
        <v>44410</v>
      </c>
      <c r="E1494">
        <v>25</v>
      </c>
      <c r="F1494" t="b">
        <v>1</v>
      </c>
      <c r="G1494" t="s">
        <v>4538</v>
      </c>
      <c r="H1494" t="s">
        <v>2034</v>
      </c>
      <c r="I1494" s="1">
        <f>DATE(YEAR(tbl_Invoices[[#This Row],[Invoice_Date]]), MONTH(tbl_Invoices[[#This Row],[Invoice_Date]]), DAY(tbl_Invoices[[#This Row],[Invoice_Date]]))</f>
        <v>44410</v>
      </c>
      <c r="J1494">
        <f>YEAR(tbl_Invoices[[#This Row],[Invoice_Date]])</f>
        <v>2021</v>
      </c>
      <c r="K1494" s="1">
        <f>_xlfn.XLOOKUP(tbl_Invoices[[#This Row],[Customer_ID]], tbl_Customers[Customer_ID], tbl_Customers[Cohort_Month])</f>
        <v>44255</v>
      </c>
      <c r="L1494" s="1" t="str">
        <f ca="1">_xlfn.XLOOKUP(tbl_Invoices[[#This Row],[Customer_ID]], tbl_Customers[Customer_ID], tbl_Customers[Age_Group])</f>
        <v>55+</v>
      </c>
      <c r="M1494" s="1" t="str">
        <f>_xlfn.XLOOKUP(tbl_Invoices[[#This Row],[Customer_ID]], tbl_Customers[Customer_ID], tbl_Customers[Region])</f>
        <v>South</v>
      </c>
      <c r="N1494" s="1" t="str" cm="1">
        <f t="array" ref="N1494">_xlfn.IFS(
   _xlfn.SINGLE(tbl_Invoices[Plan_ID])="P1","Basic",
   _xlfn.SINGLE(tbl_Invoices[Plan_ID])="P2","Standard",
   _xlfn.SINGLE(tbl_Invoices[Plan_ID])="P3","Premium"
)</f>
        <v>Standard</v>
      </c>
      <c r="O1494" s="2">
        <f>IF(tbl_Invoices[[#This Row],[Revenue_Type]]="Churned",0,1)</f>
        <v>1</v>
      </c>
    </row>
    <row r="1495" spans="1:15" x14ac:dyDescent="0.25">
      <c r="A1495" t="s">
        <v>4860</v>
      </c>
      <c r="B1495" t="s">
        <v>764</v>
      </c>
      <c r="C1495" t="s">
        <v>3669</v>
      </c>
      <c r="D1495" s="1">
        <v>44410</v>
      </c>
      <c r="E1495">
        <v>25</v>
      </c>
      <c r="F1495" t="b">
        <v>1</v>
      </c>
      <c r="G1495" t="s">
        <v>4545</v>
      </c>
      <c r="H1495" t="s">
        <v>2034</v>
      </c>
      <c r="I1495" s="1">
        <f>DATE(YEAR(tbl_Invoices[[#This Row],[Invoice_Date]]), MONTH(tbl_Invoices[[#This Row],[Invoice_Date]]), DAY(tbl_Invoices[[#This Row],[Invoice_Date]]))</f>
        <v>44410</v>
      </c>
      <c r="J1495">
        <f>YEAR(tbl_Invoices[[#This Row],[Invoice_Date]])</f>
        <v>2021</v>
      </c>
      <c r="K1495" s="1">
        <f>_xlfn.XLOOKUP(tbl_Invoices[[#This Row],[Customer_ID]], tbl_Customers[Customer_ID], tbl_Customers[Cohort_Month])</f>
        <v>44620</v>
      </c>
      <c r="L1495" s="1" t="str">
        <f ca="1">_xlfn.XLOOKUP(tbl_Invoices[[#This Row],[Customer_ID]], tbl_Customers[Customer_ID], tbl_Customers[Age_Group])</f>
        <v>45–54</v>
      </c>
      <c r="M1495" s="1" t="str">
        <f>_xlfn.XLOOKUP(tbl_Invoices[[#This Row],[Customer_ID]], tbl_Customers[Customer_ID], tbl_Customers[Region])</f>
        <v>South</v>
      </c>
      <c r="N1495" s="1" t="str" cm="1">
        <f t="array" ref="N1495">_xlfn.IFS(
   _xlfn.SINGLE(tbl_Invoices[Plan_ID])="P1","Basic",
   _xlfn.SINGLE(tbl_Invoices[Plan_ID])="P2","Standard",
   _xlfn.SINGLE(tbl_Invoices[Plan_ID])="P3","Premium"
)</f>
        <v>Standard</v>
      </c>
      <c r="O1495" s="2">
        <f>IF(tbl_Invoices[[#This Row],[Revenue_Type]]="Churned",0,1)</f>
        <v>0</v>
      </c>
    </row>
    <row r="1496" spans="1:15" x14ac:dyDescent="0.25">
      <c r="A1496" t="s">
        <v>9033</v>
      </c>
      <c r="B1496" t="s">
        <v>1816</v>
      </c>
      <c r="C1496" t="s">
        <v>2292</v>
      </c>
      <c r="D1496" s="1">
        <v>44410</v>
      </c>
      <c r="E1496">
        <v>12</v>
      </c>
      <c r="F1496" t="b">
        <v>1</v>
      </c>
      <c r="G1496" t="s">
        <v>4547</v>
      </c>
      <c r="H1496" t="s">
        <v>2027</v>
      </c>
      <c r="I1496" s="1">
        <f>DATE(YEAR(tbl_Invoices[[#This Row],[Invoice_Date]]), MONTH(tbl_Invoices[[#This Row],[Invoice_Date]]), DAY(tbl_Invoices[[#This Row],[Invoice_Date]]))</f>
        <v>44410</v>
      </c>
      <c r="J1496">
        <f>YEAR(tbl_Invoices[[#This Row],[Invoice_Date]])</f>
        <v>2021</v>
      </c>
      <c r="K1496" s="1">
        <f>_xlfn.XLOOKUP(tbl_Invoices[[#This Row],[Customer_ID]], tbl_Customers[Customer_ID], tbl_Customers[Cohort_Month])</f>
        <v>44439</v>
      </c>
      <c r="L1496" s="1" t="str">
        <f ca="1">_xlfn.XLOOKUP(tbl_Invoices[[#This Row],[Customer_ID]], tbl_Customers[Customer_ID], tbl_Customers[Age_Group])</f>
        <v>45–54</v>
      </c>
      <c r="M1496" s="1" t="str">
        <f>_xlfn.XLOOKUP(tbl_Invoices[[#This Row],[Customer_ID]], tbl_Customers[Customer_ID], tbl_Customers[Region])</f>
        <v>East</v>
      </c>
      <c r="N1496" s="1" t="str" cm="1">
        <f t="array" ref="N1496">_xlfn.IFS(
   _xlfn.SINGLE(tbl_Invoices[Plan_ID])="P1","Basic",
   _xlfn.SINGLE(tbl_Invoices[Plan_ID])="P2","Standard",
   _xlfn.SINGLE(tbl_Invoices[Plan_ID])="P3","Premium"
)</f>
        <v>Basic</v>
      </c>
      <c r="O1496" s="2">
        <f>IF(tbl_Invoices[[#This Row],[Revenue_Type]]="Churned",0,1)</f>
        <v>1</v>
      </c>
    </row>
    <row r="1497" spans="1:15" x14ac:dyDescent="0.25">
      <c r="A1497" t="s">
        <v>6332</v>
      </c>
      <c r="B1497" t="s">
        <v>275</v>
      </c>
      <c r="C1497" t="s">
        <v>2323</v>
      </c>
      <c r="D1497" s="1">
        <v>44411</v>
      </c>
      <c r="E1497">
        <v>55</v>
      </c>
      <c r="F1497" t="b">
        <v>1</v>
      </c>
      <c r="G1497" t="s">
        <v>4549</v>
      </c>
      <c r="H1497" t="s">
        <v>2031</v>
      </c>
      <c r="I1497" s="1">
        <f>DATE(YEAR(tbl_Invoices[[#This Row],[Invoice_Date]]), MONTH(tbl_Invoices[[#This Row],[Invoice_Date]]), DAY(tbl_Invoices[[#This Row],[Invoice_Date]]))</f>
        <v>44411</v>
      </c>
      <c r="J1497">
        <f>YEAR(tbl_Invoices[[#This Row],[Invoice_Date]])</f>
        <v>2021</v>
      </c>
      <c r="K1497" s="1">
        <f>_xlfn.XLOOKUP(tbl_Invoices[[#This Row],[Customer_ID]], tbl_Customers[Customer_ID], tbl_Customers[Cohort_Month])</f>
        <v>44834</v>
      </c>
      <c r="L1497" s="1" t="str">
        <f ca="1">_xlfn.XLOOKUP(tbl_Invoices[[#This Row],[Customer_ID]], tbl_Customers[Customer_ID], tbl_Customers[Age_Group])</f>
        <v>35–44</v>
      </c>
      <c r="M1497" s="1" t="str">
        <f>_xlfn.XLOOKUP(tbl_Invoices[[#This Row],[Customer_ID]], tbl_Customers[Customer_ID], tbl_Customers[Region])</f>
        <v>South</v>
      </c>
      <c r="N1497" s="1" t="str" cm="1">
        <f t="array" ref="N1497">_xlfn.IFS(
   _xlfn.SINGLE(tbl_Invoices[Plan_ID])="P1","Basic",
   _xlfn.SINGLE(tbl_Invoices[Plan_ID])="P2","Standard",
   _xlfn.SINGLE(tbl_Invoices[Plan_ID])="P3","Premium"
)</f>
        <v>Premium</v>
      </c>
      <c r="O1497" s="2">
        <f>IF(tbl_Invoices[[#This Row],[Revenue_Type]]="Churned",0,1)</f>
        <v>1</v>
      </c>
    </row>
    <row r="1498" spans="1:15" x14ac:dyDescent="0.25">
      <c r="A1498" t="s">
        <v>5044</v>
      </c>
      <c r="B1498" t="s">
        <v>387</v>
      </c>
      <c r="C1498" t="s">
        <v>2408</v>
      </c>
      <c r="D1498" s="1">
        <v>44411</v>
      </c>
      <c r="E1498">
        <v>12</v>
      </c>
      <c r="F1498" t="b">
        <v>1</v>
      </c>
      <c r="G1498" t="s">
        <v>4547</v>
      </c>
      <c r="H1498" t="s">
        <v>2027</v>
      </c>
      <c r="I1498" s="1">
        <f>DATE(YEAR(tbl_Invoices[[#This Row],[Invoice_Date]]), MONTH(tbl_Invoices[[#This Row],[Invoice_Date]]), DAY(tbl_Invoices[[#This Row],[Invoice_Date]]))</f>
        <v>44411</v>
      </c>
      <c r="J1498">
        <f>YEAR(tbl_Invoices[[#This Row],[Invoice_Date]])</f>
        <v>2021</v>
      </c>
      <c r="K1498" s="1">
        <f>_xlfn.XLOOKUP(tbl_Invoices[[#This Row],[Customer_ID]], tbl_Customers[Customer_ID], tbl_Customers[Cohort_Month])</f>
        <v>45107</v>
      </c>
      <c r="L1498" s="1" t="str">
        <f ca="1">_xlfn.XLOOKUP(tbl_Invoices[[#This Row],[Customer_ID]], tbl_Customers[Customer_ID], tbl_Customers[Age_Group])</f>
        <v>35–44</v>
      </c>
      <c r="M1498" s="1" t="str">
        <f>_xlfn.XLOOKUP(tbl_Invoices[[#This Row],[Customer_ID]], tbl_Customers[Customer_ID], tbl_Customers[Region])</f>
        <v>East</v>
      </c>
      <c r="N1498" s="1" t="str" cm="1">
        <f t="array" ref="N1498">_xlfn.IFS(
   _xlfn.SINGLE(tbl_Invoices[Plan_ID])="P1","Basic",
   _xlfn.SINGLE(tbl_Invoices[Plan_ID])="P2","Standard",
   _xlfn.SINGLE(tbl_Invoices[Plan_ID])="P3","Premium"
)</f>
        <v>Basic</v>
      </c>
      <c r="O1498" s="2">
        <f>IF(tbl_Invoices[[#This Row],[Revenue_Type]]="Churned",0,1)</f>
        <v>1</v>
      </c>
    </row>
    <row r="1499" spans="1:15" x14ac:dyDescent="0.25">
      <c r="A1499" t="s">
        <v>7200</v>
      </c>
      <c r="B1499" t="s">
        <v>672</v>
      </c>
      <c r="C1499" t="s">
        <v>2129</v>
      </c>
      <c r="D1499" s="1">
        <v>44411</v>
      </c>
      <c r="E1499">
        <v>25</v>
      </c>
      <c r="F1499" t="b">
        <v>1</v>
      </c>
      <c r="G1499" t="s">
        <v>4538</v>
      </c>
      <c r="H1499" t="s">
        <v>2034</v>
      </c>
      <c r="I1499" s="1">
        <f>DATE(YEAR(tbl_Invoices[[#This Row],[Invoice_Date]]), MONTH(tbl_Invoices[[#This Row],[Invoice_Date]]), DAY(tbl_Invoices[[#This Row],[Invoice_Date]]))</f>
        <v>44411</v>
      </c>
      <c r="J1499">
        <f>YEAR(tbl_Invoices[[#This Row],[Invoice_Date]])</f>
        <v>2021</v>
      </c>
      <c r="K1499" s="1">
        <f>_xlfn.XLOOKUP(tbl_Invoices[[#This Row],[Customer_ID]], tbl_Customers[Customer_ID], tbl_Customers[Cohort_Month])</f>
        <v>44408</v>
      </c>
      <c r="L1499" s="1" t="str">
        <f ca="1">_xlfn.XLOOKUP(tbl_Invoices[[#This Row],[Customer_ID]], tbl_Customers[Customer_ID], tbl_Customers[Age_Group])</f>
        <v>35–44</v>
      </c>
      <c r="M1499" s="1" t="str">
        <f>_xlfn.XLOOKUP(tbl_Invoices[[#This Row],[Customer_ID]], tbl_Customers[Customer_ID], tbl_Customers[Region])</f>
        <v>South</v>
      </c>
      <c r="N1499" s="1" t="str" cm="1">
        <f t="array" ref="N1499">_xlfn.IFS(
   _xlfn.SINGLE(tbl_Invoices[Plan_ID])="P1","Basic",
   _xlfn.SINGLE(tbl_Invoices[Plan_ID])="P2","Standard",
   _xlfn.SINGLE(tbl_Invoices[Plan_ID])="P3","Premium"
)</f>
        <v>Standard</v>
      </c>
      <c r="O1499" s="2">
        <f>IF(tbl_Invoices[[#This Row],[Revenue_Type]]="Churned",0,1)</f>
        <v>1</v>
      </c>
    </row>
    <row r="1500" spans="1:15" x14ac:dyDescent="0.25">
      <c r="A1500" t="s">
        <v>5926</v>
      </c>
      <c r="B1500" t="s">
        <v>735</v>
      </c>
      <c r="C1500" t="s">
        <v>3608</v>
      </c>
      <c r="D1500" s="1">
        <v>44411</v>
      </c>
      <c r="E1500">
        <v>55</v>
      </c>
      <c r="F1500" t="b">
        <v>1</v>
      </c>
      <c r="G1500" t="s">
        <v>4547</v>
      </c>
      <c r="H1500" t="s">
        <v>2031</v>
      </c>
      <c r="I1500" s="1">
        <f>DATE(YEAR(tbl_Invoices[[#This Row],[Invoice_Date]]), MONTH(tbl_Invoices[[#This Row],[Invoice_Date]]), DAY(tbl_Invoices[[#This Row],[Invoice_Date]]))</f>
        <v>44411</v>
      </c>
      <c r="J1500">
        <f>YEAR(tbl_Invoices[[#This Row],[Invoice_Date]])</f>
        <v>2021</v>
      </c>
      <c r="K1500" s="1">
        <f>_xlfn.XLOOKUP(tbl_Invoices[[#This Row],[Customer_ID]], tbl_Customers[Customer_ID], tbl_Customers[Cohort_Month])</f>
        <v>44834</v>
      </c>
      <c r="L1500" s="1" t="str">
        <f ca="1">_xlfn.XLOOKUP(tbl_Invoices[[#This Row],[Customer_ID]], tbl_Customers[Customer_ID], tbl_Customers[Age_Group])</f>
        <v>35–44</v>
      </c>
      <c r="M1500" s="1" t="str">
        <f>_xlfn.XLOOKUP(tbl_Invoices[[#This Row],[Customer_ID]], tbl_Customers[Customer_ID], tbl_Customers[Region])</f>
        <v>East</v>
      </c>
      <c r="N1500" s="1" t="str" cm="1">
        <f t="array" ref="N1500">_xlfn.IFS(
   _xlfn.SINGLE(tbl_Invoices[Plan_ID])="P1","Basic",
   _xlfn.SINGLE(tbl_Invoices[Plan_ID])="P2","Standard",
   _xlfn.SINGLE(tbl_Invoices[Plan_ID])="P3","Premium"
)</f>
        <v>Premium</v>
      </c>
      <c r="O1500" s="2">
        <f>IF(tbl_Invoices[[#This Row],[Revenue_Type]]="Churned",0,1)</f>
        <v>1</v>
      </c>
    </row>
    <row r="1501" spans="1:15" x14ac:dyDescent="0.25">
      <c r="A1501" t="s">
        <v>6486</v>
      </c>
      <c r="B1501" t="s">
        <v>1422</v>
      </c>
      <c r="C1501" t="s">
        <v>3892</v>
      </c>
      <c r="D1501" s="1">
        <v>44411</v>
      </c>
      <c r="E1501">
        <v>12</v>
      </c>
      <c r="F1501" t="b">
        <v>1</v>
      </c>
      <c r="G1501" t="s">
        <v>4545</v>
      </c>
      <c r="H1501" t="s">
        <v>2027</v>
      </c>
      <c r="I1501" s="1">
        <f>DATE(YEAR(tbl_Invoices[[#This Row],[Invoice_Date]]), MONTH(tbl_Invoices[[#This Row],[Invoice_Date]]), DAY(tbl_Invoices[[#This Row],[Invoice_Date]]))</f>
        <v>44411</v>
      </c>
      <c r="J1501">
        <f>YEAR(tbl_Invoices[[#This Row],[Invoice_Date]])</f>
        <v>2021</v>
      </c>
      <c r="K1501" s="1">
        <f>_xlfn.XLOOKUP(tbl_Invoices[[#This Row],[Customer_ID]], tbl_Customers[Customer_ID], tbl_Customers[Cohort_Month])</f>
        <v>44500</v>
      </c>
      <c r="L1501" s="1" t="str">
        <f ca="1">_xlfn.XLOOKUP(tbl_Invoices[[#This Row],[Customer_ID]], tbl_Customers[Customer_ID], tbl_Customers[Age_Group])</f>
        <v>18–24</v>
      </c>
      <c r="M1501" s="1" t="str">
        <f>_xlfn.XLOOKUP(tbl_Invoices[[#This Row],[Customer_ID]], tbl_Customers[Customer_ID], tbl_Customers[Region])</f>
        <v>South</v>
      </c>
      <c r="N1501" s="1" t="str" cm="1">
        <f t="array" ref="N1501">_xlfn.IFS(
   _xlfn.SINGLE(tbl_Invoices[Plan_ID])="P1","Basic",
   _xlfn.SINGLE(tbl_Invoices[Plan_ID])="P2","Standard",
   _xlfn.SINGLE(tbl_Invoices[Plan_ID])="P3","Premium"
)</f>
        <v>Basic</v>
      </c>
      <c r="O1501" s="2">
        <f>IF(tbl_Invoices[[#This Row],[Revenue_Type]]="Churned",0,1)</f>
        <v>0</v>
      </c>
    </row>
    <row r="1502" spans="1:15" x14ac:dyDescent="0.25">
      <c r="A1502" t="s">
        <v>7615</v>
      </c>
      <c r="B1502" t="s">
        <v>1585</v>
      </c>
      <c r="C1502" t="s">
        <v>4480</v>
      </c>
      <c r="D1502" s="1">
        <v>44411</v>
      </c>
      <c r="E1502">
        <v>25</v>
      </c>
      <c r="F1502" t="b">
        <v>1</v>
      </c>
      <c r="G1502" t="s">
        <v>4547</v>
      </c>
      <c r="H1502" t="s">
        <v>2034</v>
      </c>
      <c r="I1502" s="1">
        <f>DATE(YEAR(tbl_Invoices[[#This Row],[Invoice_Date]]), MONTH(tbl_Invoices[[#This Row],[Invoice_Date]]), DAY(tbl_Invoices[[#This Row],[Invoice_Date]]))</f>
        <v>44411</v>
      </c>
      <c r="J1502">
        <f>YEAR(tbl_Invoices[[#This Row],[Invoice_Date]])</f>
        <v>2021</v>
      </c>
      <c r="K1502" s="1">
        <f>_xlfn.XLOOKUP(tbl_Invoices[[#This Row],[Customer_ID]], tbl_Customers[Customer_ID], tbl_Customers[Cohort_Month])</f>
        <v>44377</v>
      </c>
      <c r="L1502" s="1" t="str">
        <f ca="1">_xlfn.XLOOKUP(tbl_Invoices[[#This Row],[Customer_ID]], tbl_Customers[Customer_ID], tbl_Customers[Age_Group])</f>
        <v>45–54</v>
      </c>
      <c r="M1502" s="1" t="str">
        <f>_xlfn.XLOOKUP(tbl_Invoices[[#This Row],[Customer_ID]], tbl_Customers[Customer_ID], tbl_Customers[Region])</f>
        <v>East</v>
      </c>
      <c r="N1502" s="1" t="str" cm="1">
        <f t="array" ref="N1502">_xlfn.IFS(
   _xlfn.SINGLE(tbl_Invoices[Plan_ID])="P1","Basic",
   _xlfn.SINGLE(tbl_Invoices[Plan_ID])="P2","Standard",
   _xlfn.SINGLE(tbl_Invoices[Plan_ID])="P3","Premium"
)</f>
        <v>Standard</v>
      </c>
      <c r="O1502" s="2">
        <f>IF(tbl_Invoices[[#This Row],[Revenue_Type]]="Churned",0,1)</f>
        <v>1</v>
      </c>
    </row>
    <row r="1503" spans="1:15" x14ac:dyDescent="0.25">
      <c r="A1503" t="s">
        <v>5191</v>
      </c>
      <c r="B1503" t="s">
        <v>1677</v>
      </c>
      <c r="C1503" t="s">
        <v>2275</v>
      </c>
      <c r="D1503" s="1">
        <v>44411</v>
      </c>
      <c r="E1503">
        <v>55</v>
      </c>
      <c r="F1503" t="b">
        <v>1</v>
      </c>
      <c r="G1503" t="s">
        <v>4540</v>
      </c>
      <c r="H1503" t="s">
        <v>2031</v>
      </c>
      <c r="I1503" s="1">
        <f>DATE(YEAR(tbl_Invoices[[#This Row],[Invoice_Date]]), MONTH(tbl_Invoices[[#This Row],[Invoice_Date]]), DAY(tbl_Invoices[[#This Row],[Invoice_Date]]))</f>
        <v>44411</v>
      </c>
      <c r="J1503">
        <f>YEAR(tbl_Invoices[[#This Row],[Invoice_Date]])</f>
        <v>2021</v>
      </c>
      <c r="K1503" s="1">
        <f>_xlfn.XLOOKUP(tbl_Invoices[[#This Row],[Customer_ID]], tbl_Customers[Customer_ID], tbl_Customers[Cohort_Month])</f>
        <v>44469</v>
      </c>
      <c r="L1503" s="1" t="str">
        <f ca="1">_xlfn.XLOOKUP(tbl_Invoices[[#This Row],[Customer_ID]], tbl_Customers[Customer_ID], tbl_Customers[Age_Group])</f>
        <v>55+</v>
      </c>
      <c r="M1503" s="1" t="str">
        <f>_xlfn.XLOOKUP(tbl_Invoices[[#This Row],[Customer_ID]], tbl_Customers[Customer_ID], tbl_Customers[Region])</f>
        <v>East</v>
      </c>
      <c r="N1503" s="1" t="str" cm="1">
        <f t="array" ref="N1503">_xlfn.IFS(
   _xlfn.SINGLE(tbl_Invoices[Plan_ID])="P1","Basic",
   _xlfn.SINGLE(tbl_Invoices[Plan_ID])="P2","Standard",
   _xlfn.SINGLE(tbl_Invoices[Plan_ID])="P3","Premium"
)</f>
        <v>Premium</v>
      </c>
      <c r="O1503" s="2">
        <f>IF(tbl_Invoices[[#This Row],[Revenue_Type]]="Churned",0,1)</f>
        <v>1</v>
      </c>
    </row>
    <row r="1504" spans="1:15" x14ac:dyDescent="0.25">
      <c r="A1504" t="s">
        <v>6508</v>
      </c>
      <c r="B1504" t="s">
        <v>1825</v>
      </c>
      <c r="C1504" t="s">
        <v>3299</v>
      </c>
      <c r="D1504" s="1">
        <v>44411</v>
      </c>
      <c r="E1504">
        <v>25</v>
      </c>
      <c r="F1504" t="b">
        <v>1</v>
      </c>
      <c r="G1504" t="s">
        <v>4547</v>
      </c>
      <c r="H1504" t="s">
        <v>2034</v>
      </c>
      <c r="I1504" s="1">
        <f>DATE(YEAR(tbl_Invoices[[#This Row],[Invoice_Date]]), MONTH(tbl_Invoices[[#This Row],[Invoice_Date]]), DAY(tbl_Invoices[[#This Row],[Invoice_Date]]))</f>
        <v>44411</v>
      </c>
      <c r="J1504">
        <f>YEAR(tbl_Invoices[[#This Row],[Invoice_Date]])</f>
        <v>2021</v>
      </c>
      <c r="K1504" s="1">
        <f>_xlfn.XLOOKUP(tbl_Invoices[[#This Row],[Customer_ID]], tbl_Customers[Customer_ID], tbl_Customers[Cohort_Month])</f>
        <v>44347</v>
      </c>
      <c r="L1504" s="1" t="str">
        <f ca="1">_xlfn.XLOOKUP(tbl_Invoices[[#This Row],[Customer_ID]], tbl_Customers[Customer_ID], tbl_Customers[Age_Group])</f>
        <v>45–54</v>
      </c>
      <c r="M1504" s="1" t="str">
        <f>_xlfn.XLOOKUP(tbl_Invoices[[#This Row],[Customer_ID]], tbl_Customers[Customer_ID], tbl_Customers[Region])</f>
        <v>Midwest</v>
      </c>
      <c r="N1504" s="1" t="str" cm="1">
        <f t="array" ref="N1504">_xlfn.IFS(
   _xlfn.SINGLE(tbl_Invoices[Plan_ID])="P1","Basic",
   _xlfn.SINGLE(tbl_Invoices[Plan_ID])="P2","Standard",
   _xlfn.SINGLE(tbl_Invoices[Plan_ID])="P3","Premium"
)</f>
        <v>Standard</v>
      </c>
      <c r="O1504" s="2">
        <f>IF(tbl_Invoices[[#This Row],[Revenue_Type]]="Churned",0,1)</f>
        <v>1</v>
      </c>
    </row>
    <row r="1505" spans="1:15" x14ac:dyDescent="0.25">
      <c r="A1505" t="s">
        <v>7800</v>
      </c>
      <c r="B1505" t="s">
        <v>1880</v>
      </c>
      <c r="C1505" t="s">
        <v>3382</v>
      </c>
      <c r="D1505" s="1">
        <v>44411</v>
      </c>
      <c r="E1505">
        <v>55</v>
      </c>
      <c r="F1505" t="b">
        <v>1</v>
      </c>
      <c r="G1505" t="s">
        <v>4547</v>
      </c>
      <c r="H1505" t="s">
        <v>2031</v>
      </c>
      <c r="I1505" s="1">
        <f>DATE(YEAR(tbl_Invoices[[#This Row],[Invoice_Date]]), MONTH(tbl_Invoices[[#This Row],[Invoice_Date]]), DAY(tbl_Invoices[[#This Row],[Invoice_Date]]))</f>
        <v>44411</v>
      </c>
      <c r="J1505">
        <f>YEAR(tbl_Invoices[[#This Row],[Invoice_Date]])</f>
        <v>2021</v>
      </c>
      <c r="K1505" s="1">
        <f>_xlfn.XLOOKUP(tbl_Invoices[[#This Row],[Customer_ID]], tbl_Customers[Customer_ID], tbl_Customers[Cohort_Month])</f>
        <v>44926</v>
      </c>
      <c r="L1505" s="1" t="str">
        <f ca="1">_xlfn.XLOOKUP(tbl_Invoices[[#This Row],[Customer_ID]], tbl_Customers[Customer_ID], tbl_Customers[Age_Group])</f>
        <v>25–34</v>
      </c>
      <c r="M1505" s="1" t="str">
        <f>_xlfn.XLOOKUP(tbl_Invoices[[#This Row],[Customer_ID]], tbl_Customers[Customer_ID], tbl_Customers[Region])</f>
        <v>West</v>
      </c>
      <c r="N1505" s="1" t="str" cm="1">
        <f t="array" ref="N1505">_xlfn.IFS(
   _xlfn.SINGLE(tbl_Invoices[Plan_ID])="P1","Basic",
   _xlfn.SINGLE(tbl_Invoices[Plan_ID])="P2","Standard",
   _xlfn.SINGLE(tbl_Invoices[Plan_ID])="P3","Premium"
)</f>
        <v>Premium</v>
      </c>
      <c r="O1505" s="2">
        <f>IF(tbl_Invoices[[#This Row],[Revenue_Type]]="Churned",0,1)</f>
        <v>1</v>
      </c>
    </row>
    <row r="1506" spans="1:15" x14ac:dyDescent="0.25">
      <c r="A1506" t="s">
        <v>9294</v>
      </c>
      <c r="B1506" t="s">
        <v>1965</v>
      </c>
      <c r="C1506" t="s">
        <v>2488</v>
      </c>
      <c r="D1506" s="1">
        <v>44411</v>
      </c>
      <c r="E1506">
        <v>25</v>
      </c>
      <c r="F1506" t="b">
        <v>1</v>
      </c>
      <c r="G1506" t="s">
        <v>4549</v>
      </c>
      <c r="H1506" t="s">
        <v>2034</v>
      </c>
      <c r="I1506" s="1">
        <f>DATE(YEAR(tbl_Invoices[[#This Row],[Invoice_Date]]), MONTH(tbl_Invoices[[#This Row],[Invoice_Date]]), DAY(tbl_Invoices[[#This Row],[Invoice_Date]]))</f>
        <v>44411</v>
      </c>
      <c r="J1506">
        <f>YEAR(tbl_Invoices[[#This Row],[Invoice_Date]])</f>
        <v>2021</v>
      </c>
      <c r="K1506" s="1">
        <f>_xlfn.XLOOKUP(tbl_Invoices[[#This Row],[Customer_ID]], tbl_Customers[Customer_ID], tbl_Customers[Cohort_Month])</f>
        <v>44651</v>
      </c>
      <c r="L1506" s="1" t="str">
        <f ca="1">_xlfn.XLOOKUP(tbl_Invoices[[#This Row],[Customer_ID]], tbl_Customers[Customer_ID], tbl_Customers[Age_Group])</f>
        <v>18–24</v>
      </c>
      <c r="M1506" s="1" t="str">
        <f>_xlfn.XLOOKUP(tbl_Invoices[[#This Row],[Customer_ID]], tbl_Customers[Customer_ID], tbl_Customers[Region])</f>
        <v>West</v>
      </c>
      <c r="N1506" s="1" t="str" cm="1">
        <f t="array" ref="N1506">_xlfn.IFS(
   _xlfn.SINGLE(tbl_Invoices[Plan_ID])="P1","Basic",
   _xlfn.SINGLE(tbl_Invoices[Plan_ID])="P2","Standard",
   _xlfn.SINGLE(tbl_Invoices[Plan_ID])="P3","Premium"
)</f>
        <v>Standard</v>
      </c>
      <c r="O1506" s="2">
        <f>IF(tbl_Invoices[[#This Row],[Revenue_Type]]="Churned",0,1)</f>
        <v>1</v>
      </c>
    </row>
    <row r="1507" spans="1:15" x14ac:dyDescent="0.25">
      <c r="A1507" t="s">
        <v>6279</v>
      </c>
      <c r="B1507" t="s">
        <v>244</v>
      </c>
      <c r="C1507" t="s">
        <v>4260</v>
      </c>
      <c r="D1507" s="1">
        <v>44412</v>
      </c>
      <c r="E1507">
        <v>55</v>
      </c>
      <c r="F1507" t="b">
        <v>1</v>
      </c>
      <c r="G1507" t="s">
        <v>4547</v>
      </c>
      <c r="H1507" t="s">
        <v>2031</v>
      </c>
      <c r="I1507" s="1">
        <f>DATE(YEAR(tbl_Invoices[[#This Row],[Invoice_Date]]), MONTH(tbl_Invoices[[#This Row],[Invoice_Date]]), DAY(tbl_Invoices[[#This Row],[Invoice_Date]]))</f>
        <v>44412</v>
      </c>
      <c r="J1507">
        <f>YEAR(tbl_Invoices[[#This Row],[Invoice_Date]])</f>
        <v>2021</v>
      </c>
      <c r="K1507" s="1">
        <f>_xlfn.XLOOKUP(tbl_Invoices[[#This Row],[Customer_ID]], tbl_Customers[Customer_ID], tbl_Customers[Cohort_Month])</f>
        <v>44712</v>
      </c>
      <c r="L1507" s="1" t="str">
        <f ca="1">_xlfn.XLOOKUP(tbl_Invoices[[#This Row],[Customer_ID]], tbl_Customers[Customer_ID], tbl_Customers[Age_Group])</f>
        <v>25–34</v>
      </c>
      <c r="M1507" s="1" t="str">
        <f>_xlfn.XLOOKUP(tbl_Invoices[[#This Row],[Customer_ID]], tbl_Customers[Customer_ID], tbl_Customers[Region])</f>
        <v>West</v>
      </c>
      <c r="N1507" s="1" t="str" cm="1">
        <f t="array" ref="N1507">_xlfn.IFS(
   _xlfn.SINGLE(tbl_Invoices[Plan_ID])="P1","Basic",
   _xlfn.SINGLE(tbl_Invoices[Plan_ID])="P2","Standard",
   _xlfn.SINGLE(tbl_Invoices[Plan_ID])="P3","Premium"
)</f>
        <v>Premium</v>
      </c>
      <c r="O1507" s="2">
        <f>IF(tbl_Invoices[[#This Row],[Revenue_Type]]="Churned",0,1)</f>
        <v>1</v>
      </c>
    </row>
    <row r="1508" spans="1:15" x14ac:dyDescent="0.25">
      <c r="A1508" t="s">
        <v>8795</v>
      </c>
      <c r="B1508" t="s">
        <v>428</v>
      </c>
      <c r="C1508" t="s">
        <v>3588</v>
      </c>
      <c r="D1508" s="1">
        <v>44412</v>
      </c>
      <c r="E1508">
        <v>25</v>
      </c>
      <c r="F1508" t="b">
        <v>1</v>
      </c>
      <c r="G1508" t="s">
        <v>4538</v>
      </c>
      <c r="H1508" t="s">
        <v>2034</v>
      </c>
      <c r="I1508" s="1">
        <f>DATE(YEAR(tbl_Invoices[[#This Row],[Invoice_Date]]), MONTH(tbl_Invoices[[#This Row],[Invoice_Date]]), DAY(tbl_Invoices[[#This Row],[Invoice_Date]]))</f>
        <v>44412</v>
      </c>
      <c r="J1508">
        <f>YEAR(tbl_Invoices[[#This Row],[Invoice_Date]])</f>
        <v>2021</v>
      </c>
      <c r="K1508" s="1">
        <f>_xlfn.XLOOKUP(tbl_Invoices[[#This Row],[Customer_ID]], tbl_Customers[Customer_ID], tbl_Customers[Cohort_Month])</f>
        <v>44286</v>
      </c>
      <c r="L1508" s="1" t="str">
        <f ca="1">_xlfn.XLOOKUP(tbl_Invoices[[#This Row],[Customer_ID]], tbl_Customers[Customer_ID], tbl_Customers[Age_Group])</f>
        <v>25–34</v>
      </c>
      <c r="M1508" s="1" t="str">
        <f>_xlfn.XLOOKUP(tbl_Invoices[[#This Row],[Customer_ID]], tbl_Customers[Customer_ID], tbl_Customers[Region])</f>
        <v>West</v>
      </c>
      <c r="N1508" s="1" t="str" cm="1">
        <f t="array" ref="N1508">_xlfn.IFS(
   _xlfn.SINGLE(tbl_Invoices[Plan_ID])="P1","Basic",
   _xlfn.SINGLE(tbl_Invoices[Plan_ID])="P2","Standard",
   _xlfn.SINGLE(tbl_Invoices[Plan_ID])="P3","Premium"
)</f>
        <v>Standard</v>
      </c>
      <c r="O1508" s="2">
        <f>IF(tbl_Invoices[[#This Row],[Revenue_Type]]="Churned",0,1)</f>
        <v>1</v>
      </c>
    </row>
    <row r="1509" spans="1:15" x14ac:dyDescent="0.25">
      <c r="A1509" t="s">
        <v>5844</v>
      </c>
      <c r="B1509" t="s">
        <v>556</v>
      </c>
      <c r="C1509" t="s">
        <v>4071</v>
      </c>
      <c r="D1509" s="1">
        <v>44412</v>
      </c>
      <c r="E1509">
        <v>55</v>
      </c>
      <c r="F1509" t="b">
        <v>1</v>
      </c>
      <c r="G1509" t="s">
        <v>4547</v>
      </c>
      <c r="H1509" t="s">
        <v>2031</v>
      </c>
      <c r="I1509" s="1">
        <f>DATE(YEAR(tbl_Invoices[[#This Row],[Invoice_Date]]), MONTH(tbl_Invoices[[#This Row],[Invoice_Date]]), DAY(tbl_Invoices[[#This Row],[Invoice_Date]]))</f>
        <v>44412</v>
      </c>
      <c r="J1509">
        <f>YEAR(tbl_Invoices[[#This Row],[Invoice_Date]])</f>
        <v>2021</v>
      </c>
      <c r="K1509" s="1">
        <f>_xlfn.XLOOKUP(tbl_Invoices[[#This Row],[Customer_ID]], tbl_Customers[Customer_ID], tbl_Customers[Cohort_Month])</f>
        <v>44377</v>
      </c>
      <c r="L1509" s="1" t="str">
        <f ca="1">_xlfn.XLOOKUP(tbl_Invoices[[#This Row],[Customer_ID]], tbl_Customers[Customer_ID], tbl_Customers[Age_Group])</f>
        <v>45–54</v>
      </c>
      <c r="M1509" s="1" t="str">
        <f>_xlfn.XLOOKUP(tbl_Invoices[[#This Row],[Customer_ID]], tbl_Customers[Customer_ID], tbl_Customers[Region])</f>
        <v>Midwest</v>
      </c>
      <c r="N1509" s="1" t="str" cm="1">
        <f t="array" ref="N1509">_xlfn.IFS(
   _xlfn.SINGLE(tbl_Invoices[Plan_ID])="P1","Basic",
   _xlfn.SINGLE(tbl_Invoices[Plan_ID])="P2","Standard",
   _xlfn.SINGLE(tbl_Invoices[Plan_ID])="P3","Premium"
)</f>
        <v>Premium</v>
      </c>
      <c r="O1509" s="2">
        <f>IF(tbl_Invoices[[#This Row],[Revenue_Type]]="Churned",0,1)</f>
        <v>1</v>
      </c>
    </row>
    <row r="1510" spans="1:15" x14ac:dyDescent="0.25">
      <c r="A1510" t="s">
        <v>8329</v>
      </c>
      <c r="B1510" t="s">
        <v>675</v>
      </c>
      <c r="C1510" t="s">
        <v>2480</v>
      </c>
      <c r="D1510" s="1">
        <v>44412</v>
      </c>
      <c r="E1510">
        <v>55</v>
      </c>
      <c r="F1510" t="b">
        <v>1</v>
      </c>
      <c r="G1510" t="s">
        <v>4547</v>
      </c>
      <c r="H1510" t="s">
        <v>2031</v>
      </c>
      <c r="I1510" s="1">
        <f>DATE(YEAR(tbl_Invoices[[#This Row],[Invoice_Date]]), MONTH(tbl_Invoices[[#This Row],[Invoice_Date]]), DAY(tbl_Invoices[[#This Row],[Invoice_Date]]))</f>
        <v>44412</v>
      </c>
      <c r="J1510">
        <f>YEAR(tbl_Invoices[[#This Row],[Invoice_Date]])</f>
        <v>2021</v>
      </c>
      <c r="K1510" s="1">
        <f>_xlfn.XLOOKUP(tbl_Invoices[[#This Row],[Customer_ID]], tbl_Customers[Customer_ID], tbl_Customers[Cohort_Month])</f>
        <v>44286</v>
      </c>
      <c r="L1510" s="1" t="str">
        <f ca="1">_xlfn.XLOOKUP(tbl_Invoices[[#This Row],[Customer_ID]], tbl_Customers[Customer_ID], tbl_Customers[Age_Group])</f>
        <v>45–54</v>
      </c>
      <c r="M1510" s="1" t="str">
        <f>_xlfn.XLOOKUP(tbl_Invoices[[#This Row],[Customer_ID]], tbl_Customers[Customer_ID], tbl_Customers[Region])</f>
        <v>Midwest</v>
      </c>
      <c r="N1510" s="1" t="str" cm="1">
        <f t="array" ref="N1510">_xlfn.IFS(
   _xlfn.SINGLE(tbl_Invoices[Plan_ID])="P1","Basic",
   _xlfn.SINGLE(tbl_Invoices[Plan_ID])="P2","Standard",
   _xlfn.SINGLE(tbl_Invoices[Plan_ID])="P3","Premium"
)</f>
        <v>Premium</v>
      </c>
      <c r="O1510" s="2">
        <f>IF(tbl_Invoices[[#This Row],[Revenue_Type]]="Churned",0,1)</f>
        <v>1</v>
      </c>
    </row>
    <row r="1511" spans="1:15" x14ac:dyDescent="0.25">
      <c r="A1511" t="s">
        <v>8462</v>
      </c>
      <c r="B1511" t="s">
        <v>744</v>
      </c>
      <c r="C1511" t="s">
        <v>3899</v>
      </c>
      <c r="D1511" s="1">
        <v>44412</v>
      </c>
      <c r="E1511">
        <v>25</v>
      </c>
      <c r="F1511" t="b">
        <v>1</v>
      </c>
      <c r="G1511" t="s">
        <v>4549</v>
      </c>
      <c r="H1511" t="s">
        <v>2034</v>
      </c>
      <c r="I1511" s="1">
        <f>DATE(YEAR(tbl_Invoices[[#This Row],[Invoice_Date]]), MONTH(tbl_Invoices[[#This Row],[Invoice_Date]]), DAY(tbl_Invoices[[#This Row],[Invoice_Date]]))</f>
        <v>44412</v>
      </c>
      <c r="J1511">
        <f>YEAR(tbl_Invoices[[#This Row],[Invoice_Date]])</f>
        <v>2021</v>
      </c>
      <c r="K1511" s="1">
        <f>_xlfn.XLOOKUP(tbl_Invoices[[#This Row],[Customer_ID]], tbl_Customers[Customer_ID], tbl_Customers[Cohort_Month])</f>
        <v>45046</v>
      </c>
      <c r="L1511" s="1" t="str">
        <f ca="1">_xlfn.XLOOKUP(tbl_Invoices[[#This Row],[Customer_ID]], tbl_Customers[Customer_ID], tbl_Customers[Age_Group])</f>
        <v>35–44</v>
      </c>
      <c r="M1511" s="1" t="str">
        <f>_xlfn.XLOOKUP(tbl_Invoices[[#This Row],[Customer_ID]], tbl_Customers[Customer_ID], tbl_Customers[Region])</f>
        <v>Midwest</v>
      </c>
      <c r="N1511" s="1" t="str" cm="1">
        <f t="array" ref="N1511">_xlfn.IFS(
   _xlfn.SINGLE(tbl_Invoices[Plan_ID])="P1","Basic",
   _xlfn.SINGLE(tbl_Invoices[Plan_ID])="P2","Standard",
   _xlfn.SINGLE(tbl_Invoices[Plan_ID])="P3","Premium"
)</f>
        <v>Standard</v>
      </c>
      <c r="O1511" s="2">
        <f>IF(tbl_Invoices[[#This Row],[Revenue_Type]]="Churned",0,1)</f>
        <v>1</v>
      </c>
    </row>
    <row r="1512" spans="1:15" x14ac:dyDescent="0.25">
      <c r="A1512" t="s">
        <v>5827</v>
      </c>
      <c r="B1512" t="s">
        <v>1145</v>
      </c>
      <c r="C1512" t="s">
        <v>2457</v>
      </c>
      <c r="D1512" s="1">
        <v>44412</v>
      </c>
      <c r="E1512">
        <v>55</v>
      </c>
      <c r="F1512" t="b">
        <v>1</v>
      </c>
      <c r="G1512" t="s">
        <v>4549</v>
      </c>
      <c r="H1512" t="s">
        <v>2031</v>
      </c>
      <c r="I1512" s="1">
        <f>DATE(YEAR(tbl_Invoices[[#This Row],[Invoice_Date]]), MONTH(tbl_Invoices[[#This Row],[Invoice_Date]]), DAY(tbl_Invoices[[#This Row],[Invoice_Date]]))</f>
        <v>44412</v>
      </c>
      <c r="J1512">
        <f>YEAR(tbl_Invoices[[#This Row],[Invoice_Date]])</f>
        <v>2021</v>
      </c>
      <c r="K1512" s="1">
        <f>_xlfn.XLOOKUP(tbl_Invoices[[#This Row],[Customer_ID]], tbl_Customers[Customer_ID], tbl_Customers[Cohort_Month])</f>
        <v>44347</v>
      </c>
      <c r="L1512" s="1" t="str">
        <f ca="1">_xlfn.XLOOKUP(tbl_Invoices[[#This Row],[Customer_ID]], tbl_Customers[Customer_ID], tbl_Customers[Age_Group])</f>
        <v>35–44</v>
      </c>
      <c r="M1512" s="1" t="str">
        <f>_xlfn.XLOOKUP(tbl_Invoices[[#This Row],[Customer_ID]], tbl_Customers[Customer_ID], tbl_Customers[Region])</f>
        <v>South</v>
      </c>
      <c r="N1512" s="1" t="str" cm="1">
        <f t="array" ref="N1512">_xlfn.IFS(
   _xlfn.SINGLE(tbl_Invoices[Plan_ID])="P1","Basic",
   _xlfn.SINGLE(tbl_Invoices[Plan_ID])="P2","Standard",
   _xlfn.SINGLE(tbl_Invoices[Plan_ID])="P3","Premium"
)</f>
        <v>Premium</v>
      </c>
      <c r="O1512" s="2">
        <f>IF(tbl_Invoices[[#This Row],[Revenue_Type]]="Churned",0,1)</f>
        <v>1</v>
      </c>
    </row>
    <row r="1513" spans="1:15" x14ac:dyDescent="0.25">
      <c r="A1513" t="s">
        <v>9549</v>
      </c>
      <c r="B1513" t="s">
        <v>1581</v>
      </c>
      <c r="C1513" t="s">
        <v>2265</v>
      </c>
      <c r="D1513" s="1">
        <v>44412</v>
      </c>
      <c r="E1513">
        <v>25</v>
      </c>
      <c r="F1513" t="b">
        <v>1</v>
      </c>
      <c r="G1513" t="s">
        <v>4538</v>
      </c>
      <c r="H1513" t="s">
        <v>2034</v>
      </c>
      <c r="I1513" s="1">
        <f>DATE(YEAR(tbl_Invoices[[#This Row],[Invoice_Date]]), MONTH(tbl_Invoices[[#This Row],[Invoice_Date]]), DAY(tbl_Invoices[[#This Row],[Invoice_Date]]))</f>
        <v>44412</v>
      </c>
      <c r="J1513">
        <f>YEAR(tbl_Invoices[[#This Row],[Invoice_Date]])</f>
        <v>2021</v>
      </c>
      <c r="K1513" s="1">
        <f>_xlfn.XLOOKUP(tbl_Invoices[[#This Row],[Customer_ID]], tbl_Customers[Customer_ID], tbl_Customers[Cohort_Month])</f>
        <v>44681</v>
      </c>
      <c r="L1513" s="1" t="str">
        <f ca="1">_xlfn.XLOOKUP(tbl_Invoices[[#This Row],[Customer_ID]], tbl_Customers[Customer_ID], tbl_Customers[Age_Group])</f>
        <v>45–54</v>
      </c>
      <c r="M1513" s="1" t="str">
        <f>_xlfn.XLOOKUP(tbl_Invoices[[#This Row],[Customer_ID]], tbl_Customers[Customer_ID], tbl_Customers[Region])</f>
        <v>Midwest</v>
      </c>
      <c r="N1513" s="1" t="str" cm="1">
        <f t="array" ref="N1513">_xlfn.IFS(
   _xlfn.SINGLE(tbl_Invoices[Plan_ID])="P1","Basic",
   _xlfn.SINGLE(tbl_Invoices[Plan_ID])="P2","Standard",
   _xlfn.SINGLE(tbl_Invoices[Plan_ID])="P3","Premium"
)</f>
        <v>Standard</v>
      </c>
      <c r="O1513" s="2">
        <f>IF(tbl_Invoices[[#This Row],[Revenue_Type]]="Churned",0,1)</f>
        <v>1</v>
      </c>
    </row>
    <row r="1514" spans="1:15" x14ac:dyDescent="0.25">
      <c r="A1514" t="s">
        <v>7551</v>
      </c>
      <c r="B1514" t="s">
        <v>1613</v>
      </c>
      <c r="C1514" t="s">
        <v>4280</v>
      </c>
      <c r="D1514" s="1">
        <v>44412</v>
      </c>
      <c r="E1514">
        <v>12</v>
      </c>
      <c r="F1514" t="b">
        <v>1</v>
      </c>
      <c r="G1514" t="s">
        <v>4547</v>
      </c>
      <c r="H1514" t="s">
        <v>2027</v>
      </c>
      <c r="I1514" s="1">
        <f>DATE(YEAR(tbl_Invoices[[#This Row],[Invoice_Date]]), MONTH(tbl_Invoices[[#This Row],[Invoice_Date]]), DAY(tbl_Invoices[[#This Row],[Invoice_Date]]))</f>
        <v>44412</v>
      </c>
      <c r="J1514">
        <f>YEAR(tbl_Invoices[[#This Row],[Invoice_Date]])</f>
        <v>2021</v>
      </c>
      <c r="K1514" s="1">
        <f>_xlfn.XLOOKUP(tbl_Invoices[[#This Row],[Customer_ID]], tbl_Customers[Customer_ID], tbl_Customers[Cohort_Month])</f>
        <v>44895</v>
      </c>
      <c r="L1514" s="1" t="str">
        <f ca="1">_xlfn.XLOOKUP(tbl_Invoices[[#This Row],[Customer_ID]], tbl_Customers[Customer_ID], tbl_Customers[Age_Group])</f>
        <v>45–54</v>
      </c>
      <c r="M1514" s="1" t="str">
        <f>_xlfn.XLOOKUP(tbl_Invoices[[#This Row],[Customer_ID]], tbl_Customers[Customer_ID], tbl_Customers[Region])</f>
        <v>South</v>
      </c>
      <c r="N1514" s="1" t="str" cm="1">
        <f t="array" ref="N1514">_xlfn.IFS(
   _xlfn.SINGLE(tbl_Invoices[Plan_ID])="P1","Basic",
   _xlfn.SINGLE(tbl_Invoices[Plan_ID])="P2","Standard",
   _xlfn.SINGLE(tbl_Invoices[Plan_ID])="P3","Premium"
)</f>
        <v>Basic</v>
      </c>
      <c r="O1514" s="2">
        <f>IF(tbl_Invoices[[#This Row],[Revenue_Type]]="Churned",0,1)</f>
        <v>1</v>
      </c>
    </row>
    <row r="1515" spans="1:15" x14ac:dyDescent="0.25">
      <c r="A1515" t="s">
        <v>10506</v>
      </c>
      <c r="B1515" t="s">
        <v>1701</v>
      </c>
      <c r="C1515" t="s">
        <v>4308</v>
      </c>
      <c r="D1515" s="1">
        <v>44412</v>
      </c>
      <c r="E1515">
        <v>12</v>
      </c>
      <c r="F1515" t="b">
        <v>1</v>
      </c>
      <c r="G1515" t="s">
        <v>4547</v>
      </c>
      <c r="H1515" t="s">
        <v>2027</v>
      </c>
      <c r="I1515" s="1">
        <f>DATE(YEAR(tbl_Invoices[[#This Row],[Invoice_Date]]), MONTH(tbl_Invoices[[#This Row],[Invoice_Date]]), DAY(tbl_Invoices[[#This Row],[Invoice_Date]]))</f>
        <v>44412</v>
      </c>
      <c r="J1515">
        <f>YEAR(tbl_Invoices[[#This Row],[Invoice_Date]])</f>
        <v>2021</v>
      </c>
      <c r="K1515" s="1">
        <f>_xlfn.XLOOKUP(tbl_Invoices[[#This Row],[Customer_ID]], tbl_Customers[Customer_ID], tbl_Customers[Cohort_Month])</f>
        <v>44316</v>
      </c>
      <c r="L1515" s="1" t="str">
        <f ca="1">_xlfn.XLOOKUP(tbl_Invoices[[#This Row],[Customer_ID]], tbl_Customers[Customer_ID], tbl_Customers[Age_Group])</f>
        <v>35–44</v>
      </c>
      <c r="M1515" s="1" t="str">
        <f>_xlfn.XLOOKUP(tbl_Invoices[[#This Row],[Customer_ID]], tbl_Customers[Customer_ID], tbl_Customers[Region])</f>
        <v>East</v>
      </c>
      <c r="N1515" s="1" t="str" cm="1">
        <f t="array" ref="N1515">_xlfn.IFS(
   _xlfn.SINGLE(tbl_Invoices[Plan_ID])="P1","Basic",
   _xlfn.SINGLE(tbl_Invoices[Plan_ID])="P2","Standard",
   _xlfn.SINGLE(tbl_Invoices[Plan_ID])="P3","Premium"
)</f>
        <v>Basic</v>
      </c>
      <c r="O1515" s="2">
        <f>IF(tbl_Invoices[[#This Row],[Revenue_Type]]="Churned",0,1)</f>
        <v>1</v>
      </c>
    </row>
    <row r="1516" spans="1:15" x14ac:dyDescent="0.25">
      <c r="A1516" t="s">
        <v>4835</v>
      </c>
      <c r="B1516" t="s">
        <v>263</v>
      </c>
      <c r="C1516" t="s">
        <v>3603</v>
      </c>
      <c r="D1516" s="1">
        <v>44413</v>
      </c>
      <c r="E1516">
        <v>55</v>
      </c>
      <c r="F1516" t="b">
        <v>1</v>
      </c>
      <c r="G1516" t="s">
        <v>4545</v>
      </c>
      <c r="H1516" t="s">
        <v>2031</v>
      </c>
      <c r="I1516" s="1">
        <f>DATE(YEAR(tbl_Invoices[[#This Row],[Invoice_Date]]), MONTH(tbl_Invoices[[#This Row],[Invoice_Date]]), DAY(tbl_Invoices[[#This Row],[Invoice_Date]]))</f>
        <v>44413</v>
      </c>
      <c r="J1516">
        <f>YEAR(tbl_Invoices[[#This Row],[Invoice_Date]])</f>
        <v>2021</v>
      </c>
      <c r="K1516" s="1">
        <f>_xlfn.XLOOKUP(tbl_Invoices[[#This Row],[Customer_ID]], tbl_Customers[Customer_ID], tbl_Customers[Cohort_Month])</f>
        <v>44985</v>
      </c>
      <c r="L1516" s="1" t="str">
        <f ca="1">_xlfn.XLOOKUP(tbl_Invoices[[#This Row],[Customer_ID]], tbl_Customers[Customer_ID], tbl_Customers[Age_Group])</f>
        <v>45–54</v>
      </c>
      <c r="M1516" s="1" t="str">
        <f>_xlfn.XLOOKUP(tbl_Invoices[[#This Row],[Customer_ID]], tbl_Customers[Customer_ID], tbl_Customers[Region])</f>
        <v>South</v>
      </c>
      <c r="N1516" s="1" t="str" cm="1">
        <f t="array" ref="N1516">_xlfn.IFS(
   _xlfn.SINGLE(tbl_Invoices[Plan_ID])="P1","Basic",
   _xlfn.SINGLE(tbl_Invoices[Plan_ID])="P2","Standard",
   _xlfn.SINGLE(tbl_Invoices[Plan_ID])="P3","Premium"
)</f>
        <v>Premium</v>
      </c>
      <c r="O1516" s="2">
        <f>IF(tbl_Invoices[[#This Row],[Revenue_Type]]="Churned",0,1)</f>
        <v>0</v>
      </c>
    </row>
    <row r="1517" spans="1:15" x14ac:dyDescent="0.25">
      <c r="A1517" t="s">
        <v>8888</v>
      </c>
      <c r="B1517" t="s">
        <v>299</v>
      </c>
      <c r="C1517" t="s">
        <v>3823</v>
      </c>
      <c r="D1517" s="1">
        <v>44413</v>
      </c>
      <c r="E1517">
        <v>25</v>
      </c>
      <c r="F1517" t="b">
        <v>1</v>
      </c>
      <c r="G1517" t="s">
        <v>4545</v>
      </c>
      <c r="H1517" t="s">
        <v>2034</v>
      </c>
      <c r="I1517" s="1">
        <f>DATE(YEAR(tbl_Invoices[[#This Row],[Invoice_Date]]), MONTH(tbl_Invoices[[#This Row],[Invoice_Date]]), DAY(tbl_Invoices[[#This Row],[Invoice_Date]]))</f>
        <v>44413</v>
      </c>
      <c r="J1517">
        <f>YEAR(tbl_Invoices[[#This Row],[Invoice_Date]])</f>
        <v>2021</v>
      </c>
      <c r="K1517" s="1">
        <f>_xlfn.XLOOKUP(tbl_Invoices[[#This Row],[Customer_ID]], tbl_Customers[Customer_ID], tbl_Customers[Cohort_Month])</f>
        <v>44773</v>
      </c>
      <c r="L1517" s="1" t="str">
        <f ca="1">_xlfn.XLOOKUP(tbl_Invoices[[#This Row],[Customer_ID]], tbl_Customers[Customer_ID], tbl_Customers[Age_Group])</f>
        <v>25–34</v>
      </c>
      <c r="M1517" s="1" t="str">
        <f>_xlfn.XLOOKUP(tbl_Invoices[[#This Row],[Customer_ID]], tbl_Customers[Customer_ID], tbl_Customers[Region])</f>
        <v>South</v>
      </c>
      <c r="N1517" s="1" t="str" cm="1">
        <f t="array" ref="N1517">_xlfn.IFS(
   _xlfn.SINGLE(tbl_Invoices[Plan_ID])="P1","Basic",
   _xlfn.SINGLE(tbl_Invoices[Plan_ID])="P2","Standard",
   _xlfn.SINGLE(tbl_Invoices[Plan_ID])="P3","Premium"
)</f>
        <v>Standard</v>
      </c>
      <c r="O1517" s="2">
        <f>IF(tbl_Invoices[[#This Row],[Revenue_Type]]="Churned",0,1)</f>
        <v>0</v>
      </c>
    </row>
    <row r="1518" spans="1:15" x14ac:dyDescent="0.25">
      <c r="A1518" t="s">
        <v>9373</v>
      </c>
      <c r="B1518" t="s">
        <v>433</v>
      </c>
      <c r="C1518" t="s">
        <v>3026</v>
      </c>
      <c r="D1518" s="1">
        <v>44413</v>
      </c>
      <c r="E1518">
        <v>12</v>
      </c>
      <c r="F1518" t="b">
        <v>1</v>
      </c>
      <c r="G1518" t="s">
        <v>4540</v>
      </c>
      <c r="H1518" t="s">
        <v>2027</v>
      </c>
      <c r="I1518" s="1">
        <f>DATE(YEAR(tbl_Invoices[[#This Row],[Invoice_Date]]), MONTH(tbl_Invoices[[#This Row],[Invoice_Date]]), DAY(tbl_Invoices[[#This Row],[Invoice_Date]]))</f>
        <v>44413</v>
      </c>
      <c r="J1518">
        <f>YEAR(tbl_Invoices[[#This Row],[Invoice_Date]])</f>
        <v>2021</v>
      </c>
      <c r="K1518" s="1">
        <f>_xlfn.XLOOKUP(tbl_Invoices[[#This Row],[Customer_ID]], tbl_Customers[Customer_ID], tbl_Customers[Cohort_Month])</f>
        <v>44286</v>
      </c>
      <c r="L1518" s="1" t="str">
        <f ca="1">_xlfn.XLOOKUP(tbl_Invoices[[#This Row],[Customer_ID]], tbl_Customers[Customer_ID], tbl_Customers[Age_Group])</f>
        <v>25–34</v>
      </c>
      <c r="M1518" s="1" t="str">
        <f>_xlfn.XLOOKUP(tbl_Invoices[[#This Row],[Customer_ID]], tbl_Customers[Customer_ID], tbl_Customers[Region])</f>
        <v>Midwest</v>
      </c>
      <c r="N1518" s="1" t="str" cm="1">
        <f t="array" ref="N1518">_xlfn.IFS(
   _xlfn.SINGLE(tbl_Invoices[Plan_ID])="P1","Basic",
   _xlfn.SINGLE(tbl_Invoices[Plan_ID])="P2","Standard",
   _xlfn.SINGLE(tbl_Invoices[Plan_ID])="P3","Premium"
)</f>
        <v>Basic</v>
      </c>
      <c r="O1518" s="2">
        <f>IF(tbl_Invoices[[#This Row],[Revenue_Type]]="Churned",0,1)</f>
        <v>1</v>
      </c>
    </row>
    <row r="1519" spans="1:15" x14ac:dyDescent="0.25">
      <c r="A1519" t="s">
        <v>7280</v>
      </c>
      <c r="B1519" t="s">
        <v>1146</v>
      </c>
      <c r="C1519" t="s">
        <v>2318</v>
      </c>
      <c r="D1519" s="1">
        <v>44413</v>
      </c>
      <c r="E1519">
        <v>25</v>
      </c>
      <c r="F1519" t="b">
        <v>1</v>
      </c>
      <c r="G1519" t="s">
        <v>4549</v>
      </c>
      <c r="H1519" t="s">
        <v>2034</v>
      </c>
      <c r="I1519" s="1">
        <f>DATE(YEAR(tbl_Invoices[[#This Row],[Invoice_Date]]), MONTH(tbl_Invoices[[#This Row],[Invoice_Date]]), DAY(tbl_Invoices[[#This Row],[Invoice_Date]]))</f>
        <v>44413</v>
      </c>
      <c r="J1519">
        <f>YEAR(tbl_Invoices[[#This Row],[Invoice_Date]])</f>
        <v>2021</v>
      </c>
      <c r="K1519" s="1">
        <f>_xlfn.XLOOKUP(tbl_Invoices[[#This Row],[Customer_ID]], tbl_Customers[Customer_ID], tbl_Customers[Cohort_Month])</f>
        <v>44500</v>
      </c>
      <c r="L1519" s="1" t="str">
        <f ca="1">_xlfn.XLOOKUP(tbl_Invoices[[#This Row],[Customer_ID]], tbl_Customers[Customer_ID], tbl_Customers[Age_Group])</f>
        <v>45–54</v>
      </c>
      <c r="M1519" s="1" t="str">
        <f>_xlfn.XLOOKUP(tbl_Invoices[[#This Row],[Customer_ID]], tbl_Customers[Customer_ID], tbl_Customers[Region])</f>
        <v>South</v>
      </c>
      <c r="N1519" s="1" t="str" cm="1">
        <f t="array" ref="N1519">_xlfn.IFS(
   _xlfn.SINGLE(tbl_Invoices[Plan_ID])="P1","Basic",
   _xlfn.SINGLE(tbl_Invoices[Plan_ID])="P2","Standard",
   _xlfn.SINGLE(tbl_Invoices[Plan_ID])="P3","Premium"
)</f>
        <v>Standard</v>
      </c>
      <c r="O1519" s="2">
        <f>IF(tbl_Invoices[[#This Row],[Revenue_Type]]="Churned",0,1)</f>
        <v>1</v>
      </c>
    </row>
    <row r="1520" spans="1:15" x14ac:dyDescent="0.25">
      <c r="A1520" t="s">
        <v>9186</v>
      </c>
      <c r="B1520" t="s">
        <v>1352</v>
      </c>
      <c r="C1520" t="s">
        <v>3521</v>
      </c>
      <c r="D1520" s="1">
        <v>44413</v>
      </c>
      <c r="E1520">
        <v>55</v>
      </c>
      <c r="F1520" t="b">
        <v>1</v>
      </c>
      <c r="G1520" t="s">
        <v>4545</v>
      </c>
      <c r="H1520" t="s">
        <v>2031</v>
      </c>
      <c r="I1520" s="1">
        <f>DATE(YEAR(tbl_Invoices[[#This Row],[Invoice_Date]]), MONTH(tbl_Invoices[[#This Row],[Invoice_Date]]), DAY(tbl_Invoices[[#This Row],[Invoice_Date]]))</f>
        <v>44413</v>
      </c>
      <c r="J1520">
        <f>YEAR(tbl_Invoices[[#This Row],[Invoice_Date]])</f>
        <v>2021</v>
      </c>
      <c r="K1520" s="1">
        <f>_xlfn.XLOOKUP(tbl_Invoices[[#This Row],[Customer_ID]], tbl_Customers[Customer_ID], tbl_Customers[Cohort_Month])</f>
        <v>44227</v>
      </c>
      <c r="L1520" s="1" t="str">
        <f ca="1">_xlfn.XLOOKUP(tbl_Invoices[[#This Row],[Customer_ID]], tbl_Customers[Customer_ID], tbl_Customers[Age_Group])</f>
        <v>45–54</v>
      </c>
      <c r="M1520" s="1" t="str">
        <f>_xlfn.XLOOKUP(tbl_Invoices[[#This Row],[Customer_ID]], tbl_Customers[Customer_ID], tbl_Customers[Region])</f>
        <v>West</v>
      </c>
      <c r="N1520" s="1" t="str" cm="1">
        <f t="array" ref="N1520">_xlfn.IFS(
   _xlfn.SINGLE(tbl_Invoices[Plan_ID])="P1","Basic",
   _xlfn.SINGLE(tbl_Invoices[Plan_ID])="P2","Standard",
   _xlfn.SINGLE(tbl_Invoices[Plan_ID])="P3","Premium"
)</f>
        <v>Premium</v>
      </c>
      <c r="O1520" s="2">
        <f>IF(tbl_Invoices[[#This Row],[Revenue_Type]]="Churned",0,1)</f>
        <v>0</v>
      </c>
    </row>
    <row r="1521" spans="1:15" x14ac:dyDescent="0.25">
      <c r="A1521" t="s">
        <v>4992</v>
      </c>
      <c r="B1521" t="s">
        <v>1374</v>
      </c>
      <c r="C1521" t="s">
        <v>3654</v>
      </c>
      <c r="D1521" s="1">
        <v>44413</v>
      </c>
      <c r="E1521">
        <v>12</v>
      </c>
      <c r="F1521" t="b">
        <v>1</v>
      </c>
      <c r="G1521" t="s">
        <v>4547</v>
      </c>
      <c r="H1521" t="s">
        <v>2027</v>
      </c>
      <c r="I1521" s="1">
        <f>DATE(YEAR(tbl_Invoices[[#This Row],[Invoice_Date]]), MONTH(tbl_Invoices[[#This Row],[Invoice_Date]]), DAY(tbl_Invoices[[#This Row],[Invoice_Date]]))</f>
        <v>44413</v>
      </c>
      <c r="J1521">
        <f>YEAR(tbl_Invoices[[#This Row],[Invoice_Date]])</f>
        <v>2021</v>
      </c>
      <c r="K1521" s="1">
        <f>_xlfn.XLOOKUP(tbl_Invoices[[#This Row],[Customer_ID]], tbl_Customers[Customer_ID], tbl_Customers[Cohort_Month])</f>
        <v>44651</v>
      </c>
      <c r="L1521" s="1" t="str">
        <f ca="1">_xlfn.XLOOKUP(tbl_Invoices[[#This Row],[Customer_ID]], tbl_Customers[Customer_ID], tbl_Customers[Age_Group])</f>
        <v>35–44</v>
      </c>
      <c r="M1521" s="1" t="str">
        <f>_xlfn.XLOOKUP(tbl_Invoices[[#This Row],[Customer_ID]], tbl_Customers[Customer_ID], tbl_Customers[Region])</f>
        <v>South</v>
      </c>
      <c r="N1521" s="1" t="str" cm="1">
        <f t="array" ref="N1521">_xlfn.IFS(
   _xlfn.SINGLE(tbl_Invoices[Plan_ID])="P1","Basic",
   _xlfn.SINGLE(tbl_Invoices[Plan_ID])="P2","Standard",
   _xlfn.SINGLE(tbl_Invoices[Plan_ID])="P3","Premium"
)</f>
        <v>Basic</v>
      </c>
      <c r="O1521" s="2">
        <f>IF(tbl_Invoices[[#This Row],[Revenue_Type]]="Churned",0,1)</f>
        <v>1</v>
      </c>
    </row>
    <row r="1522" spans="1:15" x14ac:dyDescent="0.25">
      <c r="A1522" t="s">
        <v>7405</v>
      </c>
      <c r="B1522" t="s">
        <v>1401</v>
      </c>
      <c r="C1522" t="s">
        <v>2783</v>
      </c>
      <c r="D1522" s="1">
        <v>44413</v>
      </c>
      <c r="E1522">
        <v>55</v>
      </c>
      <c r="F1522" t="b">
        <v>1</v>
      </c>
      <c r="G1522" t="s">
        <v>4549</v>
      </c>
      <c r="H1522" t="s">
        <v>2031</v>
      </c>
      <c r="I1522" s="1">
        <f>DATE(YEAR(tbl_Invoices[[#This Row],[Invoice_Date]]), MONTH(tbl_Invoices[[#This Row],[Invoice_Date]]), DAY(tbl_Invoices[[#This Row],[Invoice_Date]]))</f>
        <v>44413</v>
      </c>
      <c r="J1522">
        <f>YEAR(tbl_Invoices[[#This Row],[Invoice_Date]])</f>
        <v>2021</v>
      </c>
      <c r="K1522" s="1">
        <f>_xlfn.XLOOKUP(tbl_Invoices[[#This Row],[Customer_ID]], tbl_Customers[Customer_ID], tbl_Customers[Cohort_Month])</f>
        <v>44500</v>
      </c>
      <c r="L1522" s="1" t="str">
        <f ca="1">_xlfn.XLOOKUP(tbl_Invoices[[#This Row],[Customer_ID]], tbl_Customers[Customer_ID], tbl_Customers[Age_Group])</f>
        <v>25–34</v>
      </c>
      <c r="M1522" s="1" t="str">
        <f>_xlfn.XLOOKUP(tbl_Invoices[[#This Row],[Customer_ID]], tbl_Customers[Customer_ID], tbl_Customers[Region])</f>
        <v>West</v>
      </c>
      <c r="N1522" s="1" t="str" cm="1">
        <f t="array" ref="N1522">_xlfn.IFS(
   _xlfn.SINGLE(tbl_Invoices[Plan_ID])="P1","Basic",
   _xlfn.SINGLE(tbl_Invoices[Plan_ID])="P2","Standard",
   _xlfn.SINGLE(tbl_Invoices[Plan_ID])="P3","Premium"
)</f>
        <v>Premium</v>
      </c>
      <c r="O1522" s="2">
        <f>IF(tbl_Invoices[[#This Row],[Revenue_Type]]="Churned",0,1)</f>
        <v>1</v>
      </c>
    </row>
    <row r="1523" spans="1:15" x14ac:dyDescent="0.25">
      <c r="A1523" t="s">
        <v>8934</v>
      </c>
      <c r="B1523" t="s">
        <v>1504</v>
      </c>
      <c r="C1523" t="s">
        <v>4482</v>
      </c>
      <c r="D1523" s="1">
        <v>44413</v>
      </c>
      <c r="E1523">
        <v>55</v>
      </c>
      <c r="F1523" t="b">
        <v>1</v>
      </c>
      <c r="G1523" t="s">
        <v>4538</v>
      </c>
      <c r="H1523" t="s">
        <v>2031</v>
      </c>
      <c r="I1523" s="1">
        <f>DATE(YEAR(tbl_Invoices[[#This Row],[Invoice_Date]]), MONTH(tbl_Invoices[[#This Row],[Invoice_Date]]), DAY(tbl_Invoices[[#This Row],[Invoice_Date]]))</f>
        <v>44413</v>
      </c>
      <c r="J1523">
        <f>YEAR(tbl_Invoices[[#This Row],[Invoice_Date]])</f>
        <v>2021</v>
      </c>
      <c r="K1523" s="1">
        <f>_xlfn.XLOOKUP(tbl_Invoices[[#This Row],[Customer_ID]], tbl_Customers[Customer_ID], tbl_Customers[Cohort_Month])</f>
        <v>44926</v>
      </c>
      <c r="L1523" s="1" t="str">
        <f ca="1">_xlfn.XLOOKUP(tbl_Invoices[[#This Row],[Customer_ID]], tbl_Customers[Customer_ID], tbl_Customers[Age_Group])</f>
        <v>35–44</v>
      </c>
      <c r="M1523" s="1" t="str">
        <f>_xlfn.XLOOKUP(tbl_Invoices[[#This Row],[Customer_ID]], tbl_Customers[Customer_ID], tbl_Customers[Region])</f>
        <v>International</v>
      </c>
      <c r="N1523" s="1" t="str" cm="1">
        <f t="array" ref="N1523">_xlfn.IFS(
   _xlfn.SINGLE(tbl_Invoices[Plan_ID])="P1","Basic",
   _xlfn.SINGLE(tbl_Invoices[Plan_ID])="P2","Standard",
   _xlfn.SINGLE(tbl_Invoices[Plan_ID])="P3","Premium"
)</f>
        <v>Premium</v>
      </c>
      <c r="O1523" s="2">
        <f>IF(tbl_Invoices[[#This Row],[Revenue_Type]]="Churned",0,1)</f>
        <v>1</v>
      </c>
    </row>
    <row r="1524" spans="1:15" x14ac:dyDescent="0.25">
      <c r="A1524" t="s">
        <v>6863</v>
      </c>
      <c r="B1524" t="s">
        <v>101</v>
      </c>
      <c r="C1524" t="s">
        <v>2715</v>
      </c>
      <c r="D1524" s="1">
        <v>44414</v>
      </c>
      <c r="E1524">
        <v>12</v>
      </c>
      <c r="F1524" t="b">
        <v>1</v>
      </c>
      <c r="G1524" t="s">
        <v>4547</v>
      </c>
      <c r="H1524" t="s">
        <v>2027</v>
      </c>
      <c r="I1524" s="1">
        <f>DATE(YEAR(tbl_Invoices[[#This Row],[Invoice_Date]]), MONTH(tbl_Invoices[[#This Row],[Invoice_Date]]), DAY(tbl_Invoices[[#This Row],[Invoice_Date]]))</f>
        <v>44414</v>
      </c>
      <c r="J1524">
        <f>YEAR(tbl_Invoices[[#This Row],[Invoice_Date]])</f>
        <v>2021</v>
      </c>
      <c r="K1524" s="1">
        <f>_xlfn.XLOOKUP(tbl_Invoices[[#This Row],[Customer_ID]], tbl_Customers[Customer_ID], tbl_Customers[Cohort_Month])</f>
        <v>44286</v>
      </c>
      <c r="L1524" s="1" t="str">
        <f ca="1">_xlfn.XLOOKUP(tbl_Invoices[[#This Row],[Customer_ID]], tbl_Customers[Customer_ID], tbl_Customers[Age_Group])</f>
        <v>55+</v>
      </c>
      <c r="M1524" s="1" t="str">
        <f>_xlfn.XLOOKUP(tbl_Invoices[[#This Row],[Customer_ID]], tbl_Customers[Customer_ID], tbl_Customers[Region])</f>
        <v>South</v>
      </c>
      <c r="N1524" s="1" t="str" cm="1">
        <f t="array" ref="N1524">_xlfn.IFS(
   _xlfn.SINGLE(tbl_Invoices[Plan_ID])="P1","Basic",
   _xlfn.SINGLE(tbl_Invoices[Plan_ID])="P2","Standard",
   _xlfn.SINGLE(tbl_Invoices[Plan_ID])="P3","Premium"
)</f>
        <v>Basic</v>
      </c>
      <c r="O1524" s="2">
        <f>IF(tbl_Invoices[[#This Row],[Revenue_Type]]="Churned",0,1)</f>
        <v>1</v>
      </c>
    </row>
    <row r="1525" spans="1:15" x14ac:dyDescent="0.25">
      <c r="A1525" t="s">
        <v>4653</v>
      </c>
      <c r="B1525" t="s">
        <v>307</v>
      </c>
      <c r="C1525" t="s">
        <v>3837</v>
      </c>
      <c r="D1525" s="1">
        <v>44414</v>
      </c>
      <c r="E1525">
        <v>12</v>
      </c>
      <c r="F1525" t="b">
        <v>1</v>
      </c>
      <c r="G1525" t="s">
        <v>4549</v>
      </c>
      <c r="H1525" t="s">
        <v>2027</v>
      </c>
      <c r="I1525" s="1">
        <f>DATE(YEAR(tbl_Invoices[[#This Row],[Invoice_Date]]), MONTH(tbl_Invoices[[#This Row],[Invoice_Date]]), DAY(tbl_Invoices[[#This Row],[Invoice_Date]]))</f>
        <v>44414</v>
      </c>
      <c r="J1525">
        <f>YEAR(tbl_Invoices[[#This Row],[Invoice_Date]])</f>
        <v>2021</v>
      </c>
      <c r="K1525" s="1">
        <f>_xlfn.XLOOKUP(tbl_Invoices[[#This Row],[Customer_ID]], tbl_Customers[Customer_ID], tbl_Customers[Cohort_Month])</f>
        <v>44286</v>
      </c>
      <c r="L1525" s="1" t="str">
        <f ca="1">_xlfn.XLOOKUP(tbl_Invoices[[#This Row],[Customer_ID]], tbl_Customers[Customer_ID], tbl_Customers[Age_Group])</f>
        <v>35–44</v>
      </c>
      <c r="M1525" s="1" t="str">
        <f>_xlfn.XLOOKUP(tbl_Invoices[[#This Row],[Customer_ID]], tbl_Customers[Customer_ID], tbl_Customers[Region])</f>
        <v>South</v>
      </c>
      <c r="N1525" s="1" t="str" cm="1">
        <f t="array" ref="N1525">_xlfn.IFS(
   _xlfn.SINGLE(tbl_Invoices[Plan_ID])="P1","Basic",
   _xlfn.SINGLE(tbl_Invoices[Plan_ID])="P2","Standard",
   _xlfn.SINGLE(tbl_Invoices[Plan_ID])="P3","Premium"
)</f>
        <v>Basic</v>
      </c>
      <c r="O1525" s="2">
        <f>IF(tbl_Invoices[[#This Row],[Revenue_Type]]="Churned",0,1)</f>
        <v>1</v>
      </c>
    </row>
    <row r="1526" spans="1:15" x14ac:dyDescent="0.25">
      <c r="A1526" t="s">
        <v>4784</v>
      </c>
      <c r="B1526" t="s">
        <v>438</v>
      </c>
      <c r="C1526" t="s">
        <v>4318</v>
      </c>
      <c r="D1526" s="1">
        <v>44414</v>
      </c>
      <c r="E1526">
        <v>55</v>
      </c>
      <c r="F1526" t="b">
        <v>1</v>
      </c>
      <c r="G1526" t="s">
        <v>4538</v>
      </c>
      <c r="H1526" t="s">
        <v>2031</v>
      </c>
      <c r="I1526" s="1">
        <f>DATE(YEAR(tbl_Invoices[[#This Row],[Invoice_Date]]), MONTH(tbl_Invoices[[#This Row],[Invoice_Date]]), DAY(tbl_Invoices[[#This Row],[Invoice_Date]]))</f>
        <v>44414</v>
      </c>
      <c r="J1526">
        <f>YEAR(tbl_Invoices[[#This Row],[Invoice_Date]])</f>
        <v>2021</v>
      </c>
      <c r="K1526" s="1">
        <f>_xlfn.XLOOKUP(tbl_Invoices[[#This Row],[Customer_ID]], tbl_Customers[Customer_ID], tbl_Customers[Cohort_Month])</f>
        <v>44347</v>
      </c>
      <c r="L1526" s="1" t="str">
        <f ca="1">_xlfn.XLOOKUP(tbl_Invoices[[#This Row],[Customer_ID]], tbl_Customers[Customer_ID], tbl_Customers[Age_Group])</f>
        <v>25–34</v>
      </c>
      <c r="M1526" s="1" t="str">
        <f>_xlfn.XLOOKUP(tbl_Invoices[[#This Row],[Customer_ID]], tbl_Customers[Customer_ID], tbl_Customers[Region])</f>
        <v>Midwest</v>
      </c>
      <c r="N1526" s="1" t="str" cm="1">
        <f t="array" ref="N1526">_xlfn.IFS(
   _xlfn.SINGLE(tbl_Invoices[Plan_ID])="P1","Basic",
   _xlfn.SINGLE(tbl_Invoices[Plan_ID])="P2","Standard",
   _xlfn.SINGLE(tbl_Invoices[Plan_ID])="P3","Premium"
)</f>
        <v>Premium</v>
      </c>
      <c r="O1526" s="2">
        <f>IF(tbl_Invoices[[#This Row],[Revenue_Type]]="Churned",0,1)</f>
        <v>1</v>
      </c>
    </row>
    <row r="1527" spans="1:15" x14ac:dyDescent="0.25">
      <c r="A1527" t="s">
        <v>5804</v>
      </c>
      <c r="B1527" t="s">
        <v>849</v>
      </c>
      <c r="C1527" t="s">
        <v>3030</v>
      </c>
      <c r="D1527" s="1">
        <v>44414</v>
      </c>
      <c r="E1527">
        <v>25</v>
      </c>
      <c r="F1527" t="b">
        <v>1</v>
      </c>
      <c r="G1527" t="s">
        <v>4547</v>
      </c>
      <c r="H1527" t="s">
        <v>2034</v>
      </c>
      <c r="I1527" s="1">
        <f>DATE(YEAR(tbl_Invoices[[#This Row],[Invoice_Date]]), MONTH(tbl_Invoices[[#This Row],[Invoice_Date]]), DAY(tbl_Invoices[[#This Row],[Invoice_Date]]))</f>
        <v>44414</v>
      </c>
      <c r="J1527">
        <f>YEAR(tbl_Invoices[[#This Row],[Invoice_Date]])</f>
        <v>2021</v>
      </c>
      <c r="K1527" s="1">
        <f>_xlfn.XLOOKUP(tbl_Invoices[[#This Row],[Customer_ID]], tbl_Customers[Customer_ID], tbl_Customers[Cohort_Month])</f>
        <v>44286</v>
      </c>
      <c r="L1527" s="1" t="str">
        <f ca="1">_xlfn.XLOOKUP(tbl_Invoices[[#This Row],[Customer_ID]], tbl_Customers[Customer_ID], tbl_Customers[Age_Group])</f>
        <v>55+</v>
      </c>
      <c r="M1527" s="1" t="str">
        <f>_xlfn.XLOOKUP(tbl_Invoices[[#This Row],[Customer_ID]], tbl_Customers[Customer_ID], tbl_Customers[Region])</f>
        <v>Midwest</v>
      </c>
      <c r="N1527" s="1" t="str" cm="1">
        <f t="array" ref="N1527">_xlfn.IFS(
   _xlfn.SINGLE(tbl_Invoices[Plan_ID])="P1","Basic",
   _xlfn.SINGLE(tbl_Invoices[Plan_ID])="P2","Standard",
   _xlfn.SINGLE(tbl_Invoices[Plan_ID])="P3","Premium"
)</f>
        <v>Standard</v>
      </c>
      <c r="O1527" s="2">
        <f>IF(tbl_Invoices[[#This Row],[Revenue_Type]]="Churned",0,1)</f>
        <v>1</v>
      </c>
    </row>
    <row r="1528" spans="1:15" x14ac:dyDescent="0.25">
      <c r="A1528" t="s">
        <v>9968</v>
      </c>
      <c r="B1528" t="s">
        <v>888</v>
      </c>
      <c r="C1528" t="s">
        <v>3566</v>
      </c>
      <c r="D1528" s="1">
        <v>44414</v>
      </c>
      <c r="E1528">
        <v>25</v>
      </c>
      <c r="F1528" t="b">
        <v>1</v>
      </c>
      <c r="G1528" t="s">
        <v>4545</v>
      </c>
      <c r="H1528" t="s">
        <v>2034</v>
      </c>
      <c r="I1528" s="1">
        <f>DATE(YEAR(tbl_Invoices[[#This Row],[Invoice_Date]]), MONTH(tbl_Invoices[[#This Row],[Invoice_Date]]), DAY(tbl_Invoices[[#This Row],[Invoice_Date]]))</f>
        <v>44414</v>
      </c>
      <c r="J1528">
        <f>YEAR(tbl_Invoices[[#This Row],[Invoice_Date]])</f>
        <v>2021</v>
      </c>
      <c r="K1528" s="1">
        <f>_xlfn.XLOOKUP(tbl_Invoices[[#This Row],[Customer_ID]], tbl_Customers[Customer_ID], tbl_Customers[Cohort_Month])</f>
        <v>45016</v>
      </c>
      <c r="L1528" s="1" t="str">
        <f ca="1">_xlfn.XLOOKUP(tbl_Invoices[[#This Row],[Customer_ID]], tbl_Customers[Customer_ID], tbl_Customers[Age_Group])</f>
        <v>55+</v>
      </c>
      <c r="M1528" s="1" t="str">
        <f>_xlfn.XLOOKUP(tbl_Invoices[[#This Row],[Customer_ID]], tbl_Customers[Customer_ID], tbl_Customers[Region])</f>
        <v>South</v>
      </c>
      <c r="N1528" s="1" t="str" cm="1">
        <f t="array" ref="N1528">_xlfn.IFS(
   _xlfn.SINGLE(tbl_Invoices[Plan_ID])="P1","Basic",
   _xlfn.SINGLE(tbl_Invoices[Plan_ID])="P2","Standard",
   _xlfn.SINGLE(tbl_Invoices[Plan_ID])="P3","Premium"
)</f>
        <v>Standard</v>
      </c>
      <c r="O1528" s="2">
        <f>IF(tbl_Invoices[[#This Row],[Revenue_Type]]="Churned",0,1)</f>
        <v>0</v>
      </c>
    </row>
    <row r="1529" spans="1:15" x14ac:dyDescent="0.25">
      <c r="A1529" t="s">
        <v>9711</v>
      </c>
      <c r="B1529" t="s">
        <v>896</v>
      </c>
      <c r="C1529" t="s">
        <v>2733</v>
      </c>
      <c r="D1529" s="1">
        <v>44414</v>
      </c>
      <c r="E1529">
        <v>12</v>
      </c>
      <c r="F1529" t="b">
        <v>1</v>
      </c>
      <c r="G1529" t="s">
        <v>4549</v>
      </c>
      <c r="H1529" t="s">
        <v>2027</v>
      </c>
      <c r="I1529" s="1">
        <f>DATE(YEAR(tbl_Invoices[[#This Row],[Invoice_Date]]), MONTH(tbl_Invoices[[#This Row],[Invoice_Date]]), DAY(tbl_Invoices[[#This Row],[Invoice_Date]]))</f>
        <v>44414</v>
      </c>
      <c r="J1529">
        <f>YEAR(tbl_Invoices[[#This Row],[Invoice_Date]])</f>
        <v>2021</v>
      </c>
      <c r="K1529" s="1">
        <f>_xlfn.XLOOKUP(tbl_Invoices[[#This Row],[Customer_ID]], tbl_Customers[Customer_ID], tbl_Customers[Cohort_Month])</f>
        <v>44773</v>
      </c>
      <c r="L1529" s="1" t="str">
        <f ca="1">_xlfn.XLOOKUP(tbl_Invoices[[#This Row],[Customer_ID]], tbl_Customers[Customer_ID], tbl_Customers[Age_Group])</f>
        <v>18–24</v>
      </c>
      <c r="M1529" s="1" t="str">
        <f>_xlfn.XLOOKUP(tbl_Invoices[[#This Row],[Customer_ID]], tbl_Customers[Customer_ID], tbl_Customers[Region])</f>
        <v>Midwest</v>
      </c>
      <c r="N1529" s="1" t="str" cm="1">
        <f t="array" ref="N1529">_xlfn.IFS(
   _xlfn.SINGLE(tbl_Invoices[Plan_ID])="P1","Basic",
   _xlfn.SINGLE(tbl_Invoices[Plan_ID])="P2","Standard",
   _xlfn.SINGLE(tbl_Invoices[Plan_ID])="P3","Premium"
)</f>
        <v>Basic</v>
      </c>
      <c r="O1529" s="2">
        <f>IF(tbl_Invoices[[#This Row],[Revenue_Type]]="Churned",0,1)</f>
        <v>1</v>
      </c>
    </row>
    <row r="1530" spans="1:15" x14ac:dyDescent="0.25">
      <c r="A1530" t="s">
        <v>5533</v>
      </c>
      <c r="B1530" t="s">
        <v>1057</v>
      </c>
      <c r="C1530" t="s">
        <v>2079</v>
      </c>
      <c r="D1530" s="1">
        <v>44414</v>
      </c>
      <c r="E1530">
        <v>25</v>
      </c>
      <c r="F1530" t="b">
        <v>1</v>
      </c>
      <c r="G1530" t="s">
        <v>4538</v>
      </c>
      <c r="H1530" t="s">
        <v>2034</v>
      </c>
      <c r="I1530" s="1">
        <f>DATE(YEAR(tbl_Invoices[[#This Row],[Invoice_Date]]), MONTH(tbl_Invoices[[#This Row],[Invoice_Date]]), DAY(tbl_Invoices[[#This Row],[Invoice_Date]]))</f>
        <v>44414</v>
      </c>
      <c r="J1530">
        <f>YEAR(tbl_Invoices[[#This Row],[Invoice_Date]])</f>
        <v>2021</v>
      </c>
      <c r="K1530" s="1">
        <f>_xlfn.XLOOKUP(tbl_Invoices[[#This Row],[Customer_ID]], tbl_Customers[Customer_ID], tbl_Customers[Cohort_Month])</f>
        <v>44408</v>
      </c>
      <c r="L1530" s="1" t="str">
        <f ca="1">_xlfn.XLOOKUP(tbl_Invoices[[#This Row],[Customer_ID]], tbl_Customers[Customer_ID], tbl_Customers[Age_Group])</f>
        <v>35–44</v>
      </c>
      <c r="M1530" s="1" t="str">
        <f>_xlfn.XLOOKUP(tbl_Invoices[[#This Row],[Customer_ID]], tbl_Customers[Customer_ID], tbl_Customers[Region])</f>
        <v>West</v>
      </c>
      <c r="N1530" s="1" t="str" cm="1">
        <f t="array" ref="N1530">_xlfn.IFS(
   _xlfn.SINGLE(tbl_Invoices[Plan_ID])="P1","Basic",
   _xlfn.SINGLE(tbl_Invoices[Plan_ID])="P2","Standard",
   _xlfn.SINGLE(tbl_Invoices[Plan_ID])="P3","Premium"
)</f>
        <v>Standard</v>
      </c>
      <c r="O1530" s="2">
        <f>IF(tbl_Invoices[[#This Row],[Revenue_Type]]="Churned",0,1)</f>
        <v>1</v>
      </c>
    </row>
    <row r="1531" spans="1:15" x14ac:dyDescent="0.25">
      <c r="A1531" t="s">
        <v>7235</v>
      </c>
      <c r="B1531" t="s">
        <v>1538</v>
      </c>
      <c r="C1531" t="s">
        <v>3328</v>
      </c>
      <c r="D1531" s="1">
        <v>44414</v>
      </c>
      <c r="E1531">
        <v>12</v>
      </c>
      <c r="F1531" t="b">
        <v>1</v>
      </c>
      <c r="G1531" t="s">
        <v>4538</v>
      </c>
      <c r="H1531" t="s">
        <v>2027</v>
      </c>
      <c r="I1531" s="1">
        <f>DATE(YEAR(tbl_Invoices[[#This Row],[Invoice_Date]]), MONTH(tbl_Invoices[[#This Row],[Invoice_Date]]), DAY(tbl_Invoices[[#This Row],[Invoice_Date]]))</f>
        <v>44414</v>
      </c>
      <c r="J1531">
        <f>YEAR(tbl_Invoices[[#This Row],[Invoice_Date]])</f>
        <v>2021</v>
      </c>
      <c r="K1531" s="1">
        <f>_xlfn.XLOOKUP(tbl_Invoices[[#This Row],[Customer_ID]], tbl_Customers[Customer_ID], tbl_Customers[Cohort_Month])</f>
        <v>44316</v>
      </c>
      <c r="L1531" s="1" t="str">
        <f ca="1">_xlfn.XLOOKUP(tbl_Invoices[[#This Row],[Customer_ID]], tbl_Customers[Customer_ID], tbl_Customers[Age_Group])</f>
        <v>45–54</v>
      </c>
      <c r="M1531" s="1" t="str">
        <f>_xlfn.XLOOKUP(tbl_Invoices[[#This Row],[Customer_ID]], tbl_Customers[Customer_ID], tbl_Customers[Region])</f>
        <v>West</v>
      </c>
      <c r="N1531" s="1" t="str" cm="1">
        <f t="array" ref="N1531">_xlfn.IFS(
   _xlfn.SINGLE(tbl_Invoices[Plan_ID])="P1","Basic",
   _xlfn.SINGLE(tbl_Invoices[Plan_ID])="P2","Standard",
   _xlfn.SINGLE(tbl_Invoices[Plan_ID])="P3","Premium"
)</f>
        <v>Basic</v>
      </c>
      <c r="O1531" s="2">
        <f>IF(tbl_Invoices[[#This Row],[Revenue_Type]]="Churned",0,1)</f>
        <v>1</v>
      </c>
    </row>
    <row r="1532" spans="1:15" x14ac:dyDescent="0.25">
      <c r="A1532" t="s">
        <v>8293</v>
      </c>
      <c r="B1532" t="s">
        <v>1565</v>
      </c>
      <c r="C1532" t="s">
        <v>4484</v>
      </c>
      <c r="D1532" s="1">
        <v>44414</v>
      </c>
      <c r="E1532">
        <v>12</v>
      </c>
      <c r="F1532" t="b">
        <v>1</v>
      </c>
      <c r="G1532" t="s">
        <v>4549</v>
      </c>
      <c r="H1532" t="s">
        <v>2027</v>
      </c>
      <c r="I1532" s="1">
        <f>DATE(YEAR(tbl_Invoices[[#This Row],[Invoice_Date]]), MONTH(tbl_Invoices[[#This Row],[Invoice_Date]]), DAY(tbl_Invoices[[#This Row],[Invoice_Date]]))</f>
        <v>44414</v>
      </c>
      <c r="J1532">
        <f>YEAR(tbl_Invoices[[#This Row],[Invoice_Date]])</f>
        <v>2021</v>
      </c>
      <c r="K1532" s="1">
        <f>_xlfn.XLOOKUP(tbl_Invoices[[#This Row],[Customer_ID]], tbl_Customers[Customer_ID], tbl_Customers[Cohort_Month])</f>
        <v>44592</v>
      </c>
      <c r="L1532" s="1" t="str">
        <f ca="1">_xlfn.XLOOKUP(tbl_Invoices[[#This Row],[Customer_ID]], tbl_Customers[Customer_ID], tbl_Customers[Age_Group])</f>
        <v>35–44</v>
      </c>
      <c r="M1532" s="1" t="str">
        <f>_xlfn.XLOOKUP(tbl_Invoices[[#This Row],[Customer_ID]], tbl_Customers[Customer_ID], tbl_Customers[Region])</f>
        <v>International</v>
      </c>
      <c r="N1532" s="1" t="str" cm="1">
        <f t="array" ref="N1532">_xlfn.IFS(
   _xlfn.SINGLE(tbl_Invoices[Plan_ID])="P1","Basic",
   _xlfn.SINGLE(tbl_Invoices[Plan_ID])="P2","Standard",
   _xlfn.SINGLE(tbl_Invoices[Plan_ID])="P3","Premium"
)</f>
        <v>Basic</v>
      </c>
      <c r="O1532" s="2">
        <f>IF(tbl_Invoices[[#This Row],[Revenue_Type]]="Churned",0,1)</f>
        <v>1</v>
      </c>
    </row>
    <row r="1533" spans="1:15" x14ac:dyDescent="0.25">
      <c r="A1533" t="s">
        <v>9158</v>
      </c>
      <c r="B1533" t="s">
        <v>1592</v>
      </c>
      <c r="C1533" t="s">
        <v>3767</v>
      </c>
      <c r="D1533" s="1">
        <v>44414</v>
      </c>
      <c r="E1533">
        <v>55</v>
      </c>
      <c r="F1533" t="b">
        <v>1</v>
      </c>
      <c r="G1533" t="s">
        <v>4545</v>
      </c>
      <c r="H1533" t="s">
        <v>2031</v>
      </c>
      <c r="I1533" s="1">
        <f>DATE(YEAR(tbl_Invoices[[#This Row],[Invoice_Date]]), MONTH(tbl_Invoices[[#This Row],[Invoice_Date]]), DAY(tbl_Invoices[[#This Row],[Invoice_Date]]))</f>
        <v>44414</v>
      </c>
      <c r="J1533">
        <f>YEAR(tbl_Invoices[[#This Row],[Invoice_Date]])</f>
        <v>2021</v>
      </c>
      <c r="K1533" s="1">
        <f>_xlfn.XLOOKUP(tbl_Invoices[[#This Row],[Customer_ID]], tbl_Customers[Customer_ID], tbl_Customers[Cohort_Month])</f>
        <v>44651</v>
      </c>
      <c r="L1533" s="1" t="str">
        <f ca="1">_xlfn.XLOOKUP(tbl_Invoices[[#This Row],[Customer_ID]], tbl_Customers[Customer_ID], tbl_Customers[Age_Group])</f>
        <v>45–54</v>
      </c>
      <c r="M1533" s="1" t="str">
        <f>_xlfn.XLOOKUP(tbl_Invoices[[#This Row],[Customer_ID]], tbl_Customers[Customer_ID], tbl_Customers[Region])</f>
        <v>Midwest</v>
      </c>
      <c r="N1533" s="1" t="str" cm="1">
        <f t="array" ref="N1533">_xlfn.IFS(
   _xlfn.SINGLE(tbl_Invoices[Plan_ID])="P1","Basic",
   _xlfn.SINGLE(tbl_Invoices[Plan_ID])="P2","Standard",
   _xlfn.SINGLE(tbl_Invoices[Plan_ID])="P3","Premium"
)</f>
        <v>Premium</v>
      </c>
      <c r="O1533" s="2">
        <f>IF(tbl_Invoices[[#This Row],[Revenue_Type]]="Churned",0,1)</f>
        <v>0</v>
      </c>
    </row>
    <row r="1534" spans="1:15" x14ac:dyDescent="0.25">
      <c r="A1534" t="s">
        <v>9895</v>
      </c>
      <c r="B1534" t="s">
        <v>1643</v>
      </c>
      <c r="C1534" t="s">
        <v>4299</v>
      </c>
      <c r="D1534" s="1">
        <v>44414</v>
      </c>
      <c r="E1534">
        <v>12</v>
      </c>
      <c r="F1534" t="b">
        <v>1</v>
      </c>
      <c r="G1534" t="s">
        <v>4540</v>
      </c>
      <c r="H1534" t="s">
        <v>2027</v>
      </c>
      <c r="I1534" s="1">
        <f>DATE(YEAR(tbl_Invoices[[#This Row],[Invoice_Date]]), MONTH(tbl_Invoices[[#This Row],[Invoice_Date]]), DAY(tbl_Invoices[[#This Row],[Invoice_Date]]))</f>
        <v>44414</v>
      </c>
      <c r="J1534">
        <f>YEAR(tbl_Invoices[[#This Row],[Invoice_Date]])</f>
        <v>2021</v>
      </c>
      <c r="K1534" s="1">
        <f>_xlfn.XLOOKUP(tbl_Invoices[[#This Row],[Customer_ID]], tbl_Customers[Customer_ID], tbl_Customers[Cohort_Month])</f>
        <v>44895</v>
      </c>
      <c r="L1534" s="1" t="str">
        <f ca="1">_xlfn.XLOOKUP(tbl_Invoices[[#This Row],[Customer_ID]], tbl_Customers[Customer_ID], tbl_Customers[Age_Group])</f>
        <v>45–54</v>
      </c>
      <c r="M1534" s="1" t="str">
        <f>_xlfn.XLOOKUP(tbl_Invoices[[#This Row],[Customer_ID]], tbl_Customers[Customer_ID], tbl_Customers[Region])</f>
        <v>South</v>
      </c>
      <c r="N1534" s="1" t="str" cm="1">
        <f t="array" ref="N1534">_xlfn.IFS(
   _xlfn.SINGLE(tbl_Invoices[Plan_ID])="P1","Basic",
   _xlfn.SINGLE(tbl_Invoices[Plan_ID])="P2","Standard",
   _xlfn.SINGLE(tbl_Invoices[Plan_ID])="P3","Premium"
)</f>
        <v>Basic</v>
      </c>
      <c r="O1534" s="2">
        <f>IF(tbl_Invoices[[#This Row],[Revenue_Type]]="Churned",0,1)</f>
        <v>1</v>
      </c>
    </row>
    <row r="1535" spans="1:15" x14ac:dyDescent="0.25">
      <c r="A1535" t="s">
        <v>6852</v>
      </c>
      <c r="B1535" t="s">
        <v>65</v>
      </c>
      <c r="C1535" t="s">
        <v>4494</v>
      </c>
      <c r="D1535" s="1">
        <v>44415</v>
      </c>
      <c r="E1535">
        <v>55</v>
      </c>
      <c r="F1535" t="b">
        <v>1</v>
      </c>
      <c r="G1535" t="s">
        <v>4538</v>
      </c>
      <c r="H1535" t="s">
        <v>2031</v>
      </c>
      <c r="I1535" s="1">
        <f>DATE(YEAR(tbl_Invoices[[#This Row],[Invoice_Date]]), MONTH(tbl_Invoices[[#This Row],[Invoice_Date]]), DAY(tbl_Invoices[[#This Row],[Invoice_Date]]))</f>
        <v>44415</v>
      </c>
      <c r="J1535">
        <f>YEAR(tbl_Invoices[[#This Row],[Invoice_Date]])</f>
        <v>2021</v>
      </c>
      <c r="K1535" s="1">
        <f>_xlfn.XLOOKUP(tbl_Invoices[[#This Row],[Customer_ID]], tbl_Customers[Customer_ID], tbl_Customers[Cohort_Month])</f>
        <v>44439</v>
      </c>
      <c r="L1535" s="1" t="str">
        <f ca="1">_xlfn.XLOOKUP(tbl_Invoices[[#This Row],[Customer_ID]], tbl_Customers[Customer_ID], tbl_Customers[Age_Group])</f>
        <v>45–54</v>
      </c>
      <c r="M1535" s="1" t="str">
        <f>_xlfn.XLOOKUP(tbl_Invoices[[#This Row],[Customer_ID]], tbl_Customers[Customer_ID], tbl_Customers[Region])</f>
        <v>South</v>
      </c>
      <c r="N1535" s="1" t="str" cm="1">
        <f t="array" ref="N1535">_xlfn.IFS(
   _xlfn.SINGLE(tbl_Invoices[Plan_ID])="P1","Basic",
   _xlfn.SINGLE(tbl_Invoices[Plan_ID])="P2","Standard",
   _xlfn.SINGLE(tbl_Invoices[Plan_ID])="P3","Premium"
)</f>
        <v>Premium</v>
      </c>
      <c r="O1535" s="2">
        <f>IF(tbl_Invoices[[#This Row],[Revenue_Type]]="Churned",0,1)</f>
        <v>1</v>
      </c>
    </row>
    <row r="1536" spans="1:15" x14ac:dyDescent="0.25">
      <c r="A1536" t="s">
        <v>9184</v>
      </c>
      <c r="B1536" t="s">
        <v>82</v>
      </c>
      <c r="C1536" t="s">
        <v>3671</v>
      </c>
      <c r="D1536" s="1">
        <v>44415</v>
      </c>
      <c r="E1536">
        <v>12</v>
      </c>
      <c r="F1536" t="b">
        <v>1</v>
      </c>
      <c r="G1536" t="s">
        <v>4540</v>
      </c>
      <c r="H1536" t="s">
        <v>2027</v>
      </c>
      <c r="I1536" s="1">
        <f>DATE(YEAR(tbl_Invoices[[#This Row],[Invoice_Date]]), MONTH(tbl_Invoices[[#This Row],[Invoice_Date]]), DAY(tbl_Invoices[[#This Row],[Invoice_Date]]))</f>
        <v>44415</v>
      </c>
      <c r="J1536">
        <f>YEAR(tbl_Invoices[[#This Row],[Invoice_Date]])</f>
        <v>2021</v>
      </c>
      <c r="K1536" s="1">
        <f>_xlfn.XLOOKUP(tbl_Invoices[[#This Row],[Customer_ID]], tbl_Customers[Customer_ID], tbl_Customers[Cohort_Month])</f>
        <v>44347</v>
      </c>
      <c r="L1536" s="1" t="str">
        <f ca="1">_xlfn.XLOOKUP(tbl_Invoices[[#This Row],[Customer_ID]], tbl_Customers[Customer_ID], tbl_Customers[Age_Group])</f>
        <v>25–34</v>
      </c>
      <c r="M1536" s="1" t="str">
        <f>_xlfn.XLOOKUP(tbl_Invoices[[#This Row],[Customer_ID]], tbl_Customers[Customer_ID], tbl_Customers[Region])</f>
        <v>East</v>
      </c>
      <c r="N1536" s="1" t="str" cm="1">
        <f t="array" ref="N1536">_xlfn.IFS(
   _xlfn.SINGLE(tbl_Invoices[Plan_ID])="P1","Basic",
   _xlfn.SINGLE(tbl_Invoices[Plan_ID])="P2","Standard",
   _xlfn.SINGLE(tbl_Invoices[Plan_ID])="P3","Premium"
)</f>
        <v>Basic</v>
      </c>
      <c r="O1536" s="2">
        <f>IF(tbl_Invoices[[#This Row],[Revenue_Type]]="Churned",0,1)</f>
        <v>1</v>
      </c>
    </row>
    <row r="1537" spans="1:15" x14ac:dyDescent="0.25">
      <c r="A1537" t="s">
        <v>8071</v>
      </c>
      <c r="B1537" t="s">
        <v>389</v>
      </c>
      <c r="C1537" t="s">
        <v>3180</v>
      </c>
      <c r="D1537" s="1">
        <v>44415</v>
      </c>
      <c r="E1537">
        <v>25</v>
      </c>
      <c r="F1537" t="b">
        <v>1</v>
      </c>
      <c r="G1537" t="s">
        <v>4538</v>
      </c>
      <c r="H1537" t="s">
        <v>2034</v>
      </c>
      <c r="I1537" s="1">
        <f>DATE(YEAR(tbl_Invoices[[#This Row],[Invoice_Date]]), MONTH(tbl_Invoices[[#This Row],[Invoice_Date]]), DAY(tbl_Invoices[[#This Row],[Invoice_Date]]))</f>
        <v>44415</v>
      </c>
      <c r="J1537">
        <f>YEAR(tbl_Invoices[[#This Row],[Invoice_Date]])</f>
        <v>2021</v>
      </c>
      <c r="K1537" s="1">
        <f>_xlfn.XLOOKUP(tbl_Invoices[[#This Row],[Customer_ID]], tbl_Customers[Customer_ID], tbl_Customers[Cohort_Month])</f>
        <v>44286</v>
      </c>
      <c r="L1537" s="1" t="str">
        <f ca="1">_xlfn.XLOOKUP(tbl_Invoices[[#This Row],[Customer_ID]], tbl_Customers[Customer_ID], tbl_Customers[Age_Group])</f>
        <v>25–34</v>
      </c>
      <c r="M1537" s="1" t="str">
        <f>_xlfn.XLOOKUP(tbl_Invoices[[#This Row],[Customer_ID]], tbl_Customers[Customer_ID], tbl_Customers[Region])</f>
        <v>East</v>
      </c>
      <c r="N1537" s="1" t="str" cm="1">
        <f t="array" ref="N1537">_xlfn.IFS(
   _xlfn.SINGLE(tbl_Invoices[Plan_ID])="P1","Basic",
   _xlfn.SINGLE(tbl_Invoices[Plan_ID])="P2","Standard",
   _xlfn.SINGLE(tbl_Invoices[Plan_ID])="P3","Premium"
)</f>
        <v>Standard</v>
      </c>
      <c r="O1537" s="2">
        <f>IF(tbl_Invoices[[#This Row],[Revenue_Type]]="Churned",0,1)</f>
        <v>1</v>
      </c>
    </row>
    <row r="1538" spans="1:15" x14ac:dyDescent="0.25">
      <c r="A1538" t="s">
        <v>6219</v>
      </c>
      <c r="B1538" t="s">
        <v>540</v>
      </c>
      <c r="C1538" t="s">
        <v>3348</v>
      </c>
      <c r="D1538" s="1">
        <v>44415</v>
      </c>
      <c r="E1538">
        <v>12</v>
      </c>
      <c r="F1538" t="b">
        <v>1</v>
      </c>
      <c r="G1538" t="s">
        <v>4547</v>
      </c>
      <c r="H1538" t="s">
        <v>2027</v>
      </c>
      <c r="I1538" s="1">
        <f>DATE(YEAR(tbl_Invoices[[#This Row],[Invoice_Date]]), MONTH(tbl_Invoices[[#This Row],[Invoice_Date]]), DAY(tbl_Invoices[[#This Row],[Invoice_Date]]))</f>
        <v>44415</v>
      </c>
      <c r="J1538">
        <f>YEAR(tbl_Invoices[[#This Row],[Invoice_Date]])</f>
        <v>2021</v>
      </c>
      <c r="K1538" s="1">
        <f>_xlfn.XLOOKUP(tbl_Invoices[[#This Row],[Customer_ID]], tbl_Customers[Customer_ID], tbl_Customers[Cohort_Month])</f>
        <v>44651</v>
      </c>
      <c r="L1538" s="1" t="str">
        <f ca="1">_xlfn.XLOOKUP(tbl_Invoices[[#This Row],[Customer_ID]], tbl_Customers[Customer_ID], tbl_Customers[Age_Group])</f>
        <v>45–54</v>
      </c>
      <c r="M1538" s="1" t="str">
        <f>_xlfn.XLOOKUP(tbl_Invoices[[#This Row],[Customer_ID]], tbl_Customers[Customer_ID], tbl_Customers[Region])</f>
        <v>South</v>
      </c>
      <c r="N1538" s="1" t="str" cm="1">
        <f t="array" ref="N1538">_xlfn.IFS(
   _xlfn.SINGLE(tbl_Invoices[Plan_ID])="P1","Basic",
   _xlfn.SINGLE(tbl_Invoices[Plan_ID])="P2","Standard",
   _xlfn.SINGLE(tbl_Invoices[Plan_ID])="P3","Premium"
)</f>
        <v>Basic</v>
      </c>
      <c r="O1538" s="2">
        <f>IF(tbl_Invoices[[#This Row],[Revenue_Type]]="Churned",0,1)</f>
        <v>1</v>
      </c>
    </row>
    <row r="1539" spans="1:15" x14ac:dyDescent="0.25">
      <c r="A1539" t="s">
        <v>9171</v>
      </c>
      <c r="B1539" t="s">
        <v>691</v>
      </c>
      <c r="C1539" t="s">
        <v>3974</v>
      </c>
      <c r="D1539" s="1">
        <v>44415</v>
      </c>
      <c r="E1539">
        <v>25</v>
      </c>
      <c r="F1539" t="b">
        <v>1</v>
      </c>
      <c r="G1539" t="s">
        <v>4540</v>
      </c>
      <c r="H1539" t="s">
        <v>2034</v>
      </c>
      <c r="I1539" s="1">
        <f>DATE(YEAR(tbl_Invoices[[#This Row],[Invoice_Date]]), MONTH(tbl_Invoices[[#This Row],[Invoice_Date]]), DAY(tbl_Invoices[[#This Row],[Invoice_Date]]))</f>
        <v>44415</v>
      </c>
      <c r="J1539">
        <f>YEAR(tbl_Invoices[[#This Row],[Invoice_Date]])</f>
        <v>2021</v>
      </c>
      <c r="K1539" s="1">
        <f>_xlfn.XLOOKUP(tbl_Invoices[[#This Row],[Customer_ID]], tbl_Customers[Customer_ID], tbl_Customers[Cohort_Month])</f>
        <v>44926</v>
      </c>
      <c r="L1539" s="1" t="str">
        <f ca="1">_xlfn.XLOOKUP(tbl_Invoices[[#This Row],[Customer_ID]], tbl_Customers[Customer_ID], tbl_Customers[Age_Group])</f>
        <v>45–54</v>
      </c>
      <c r="M1539" s="1" t="str">
        <f>_xlfn.XLOOKUP(tbl_Invoices[[#This Row],[Customer_ID]], tbl_Customers[Customer_ID], tbl_Customers[Region])</f>
        <v>South</v>
      </c>
      <c r="N1539" s="1" t="str" cm="1">
        <f t="array" ref="N1539">_xlfn.IFS(
   _xlfn.SINGLE(tbl_Invoices[Plan_ID])="P1","Basic",
   _xlfn.SINGLE(tbl_Invoices[Plan_ID])="P2","Standard",
   _xlfn.SINGLE(tbl_Invoices[Plan_ID])="P3","Premium"
)</f>
        <v>Standard</v>
      </c>
      <c r="O1539" s="2">
        <f>IF(tbl_Invoices[[#This Row],[Revenue_Type]]="Churned",0,1)</f>
        <v>1</v>
      </c>
    </row>
    <row r="1540" spans="1:15" x14ac:dyDescent="0.25">
      <c r="A1540" t="s">
        <v>5403</v>
      </c>
      <c r="B1540" t="s">
        <v>912</v>
      </c>
      <c r="C1540" t="s">
        <v>2610</v>
      </c>
      <c r="D1540" s="1">
        <v>44415</v>
      </c>
      <c r="E1540">
        <v>12</v>
      </c>
      <c r="F1540" t="b">
        <v>1</v>
      </c>
      <c r="G1540" t="s">
        <v>4540</v>
      </c>
      <c r="H1540" t="s">
        <v>2027</v>
      </c>
      <c r="I1540" s="1">
        <f>DATE(YEAR(tbl_Invoices[[#This Row],[Invoice_Date]]), MONTH(tbl_Invoices[[#This Row],[Invoice_Date]]), DAY(tbl_Invoices[[#This Row],[Invoice_Date]]))</f>
        <v>44415</v>
      </c>
      <c r="J1540">
        <f>YEAR(tbl_Invoices[[#This Row],[Invoice_Date]])</f>
        <v>2021</v>
      </c>
      <c r="K1540" s="1">
        <f>_xlfn.XLOOKUP(tbl_Invoices[[#This Row],[Customer_ID]], tbl_Customers[Customer_ID], tbl_Customers[Cohort_Month])</f>
        <v>44592</v>
      </c>
      <c r="L1540" s="1" t="str">
        <f ca="1">_xlfn.XLOOKUP(tbl_Invoices[[#This Row],[Customer_ID]], tbl_Customers[Customer_ID], tbl_Customers[Age_Group])</f>
        <v>45–54</v>
      </c>
      <c r="M1540" s="1" t="str">
        <f>_xlfn.XLOOKUP(tbl_Invoices[[#This Row],[Customer_ID]], tbl_Customers[Customer_ID], tbl_Customers[Region])</f>
        <v>International</v>
      </c>
      <c r="N1540" s="1" t="str" cm="1">
        <f t="array" ref="N1540">_xlfn.IFS(
   _xlfn.SINGLE(tbl_Invoices[Plan_ID])="P1","Basic",
   _xlfn.SINGLE(tbl_Invoices[Plan_ID])="P2","Standard",
   _xlfn.SINGLE(tbl_Invoices[Plan_ID])="P3","Premium"
)</f>
        <v>Basic</v>
      </c>
      <c r="O1540" s="2">
        <f>IF(tbl_Invoices[[#This Row],[Revenue_Type]]="Churned",0,1)</f>
        <v>1</v>
      </c>
    </row>
    <row r="1541" spans="1:15" x14ac:dyDescent="0.25">
      <c r="A1541" t="s">
        <v>9700</v>
      </c>
      <c r="B1541" t="s">
        <v>958</v>
      </c>
      <c r="C1541" t="s">
        <v>3569</v>
      </c>
      <c r="D1541" s="1">
        <v>44415</v>
      </c>
      <c r="E1541">
        <v>12</v>
      </c>
      <c r="F1541" t="b">
        <v>1</v>
      </c>
      <c r="G1541" t="s">
        <v>4545</v>
      </c>
      <c r="H1541" t="s">
        <v>2027</v>
      </c>
      <c r="I1541" s="1">
        <f>DATE(YEAR(tbl_Invoices[[#This Row],[Invoice_Date]]), MONTH(tbl_Invoices[[#This Row],[Invoice_Date]]), DAY(tbl_Invoices[[#This Row],[Invoice_Date]]))</f>
        <v>44415</v>
      </c>
      <c r="J1541">
        <f>YEAR(tbl_Invoices[[#This Row],[Invoice_Date]])</f>
        <v>2021</v>
      </c>
      <c r="K1541" s="1">
        <f>_xlfn.XLOOKUP(tbl_Invoices[[#This Row],[Customer_ID]], tbl_Customers[Customer_ID], tbl_Customers[Cohort_Month])</f>
        <v>44985</v>
      </c>
      <c r="L1541" s="1" t="str">
        <f ca="1">_xlfn.XLOOKUP(tbl_Invoices[[#This Row],[Customer_ID]], tbl_Customers[Customer_ID], tbl_Customers[Age_Group])</f>
        <v>25–34</v>
      </c>
      <c r="M1541" s="1" t="str">
        <f>_xlfn.XLOOKUP(tbl_Invoices[[#This Row],[Customer_ID]], tbl_Customers[Customer_ID], tbl_Customers[Region])</f>
        <v>West</v>
      </c>
      <c r="N1541" s="1" t="str" cm="1">
        <f t="array" ref="N1541">_xlfn.IFS(
   _xlfn.SINGLE(tbl_Invoices[Plan_ID])="P1","Basic",
   _xlfn.SINGLE(tbl_Invoices[Plan_ID])="P2","Standard",
   _xlfn.SINGLE(tbl_Invoices[Plan_ID])="P3","Premium"
)</f>
        <v>Basic</v>
      </c>
      <c r="O1541" s="2">
        <f>IF(tbl_Invoices[[#This Row],[Revenue_Type]]="Churned",0,1)</f>
        <v>0</v>
      </c>
    </row>
    <row r="1542" spans="1:15" x14ac:dyDescent="0.25">
      <c r="A1542" t="s">
        <v>5495</v>
      </c>
      <c r="B1542" t="s">
        <v>489</v>
      </c>
      <c r="C1542" t="s">
        <v>3070</v>
      </c>
      <c r="D1542" s="1">
        <v>44416</v>
      </c>
      <c r="E1542">
        <v>55</v>
      </c>
      <c r="F1542" t="b">
        <v>1</v>
      </c>
      <c r="G1542" t="s">
        <v>4540</v>
      </c>
      <c r="H1542" t="s">
        <v>2031</v>
      </c>
      <c r="I1542" s="1">
        <f>DATE(YEAR(tbl_Invoices[[#This Row],[Invoice_Date]]), MONTH(tbl_Invoices[[#This Row],[Invoice_Date]]), DAY(tbl_Invoices[[#This Row],[Invoice_Date]]))</f>
        <v>44416</v>
      </c>
      <c r="J1542">
        <f>YEAR(tbl_Invoices[[#This Row],[Invoice_Date]])</f>
        <v>2021</v>
      </c>
      <c r="K1542" s="1">
        <f>_xlfn.XLOOKUP(tbl_Invoices[[#This Row],[Customer_ID]], tbl_Customers[Customer_ID], tbl_Customers[Cohort_Month])</f>
        <v>44926</v>
      </c>
      <c r="L1542" s="1" t="str">
        <f ca="1">_xlfn.XLOOKUP(tbl_Invoices[[#This Row],[Customer_ID]], tbl_Customers[Customer_ID], tbl_Customers[Age_Group])</f>
        <v>25–34</v>
      </c>
      <c r="M1542" s="1" t="str">
        <f>_xlfn.XLOOKUP(tbl_Invoices[[#This Row],[Customer_ID]], tbl_Customers[Customer_ID], tbl_Customers[Region])</f>
        <v>International</v>
      </c>
      <c r="N1542" s="1" t="str" cm="1">
        <f t="array" ref="N1542">_xlfn.IFS(
   _xlfn.SINGLE(tbl_Invoices[Plan_ID])="P1","Basic",
   _xlfn.SINGLE(tbl_Invoices[Plan_ID])="P2","Standard",
   _xlfn.SINGLE(tbl_Invoices[Plan_ID])="P3","Premium"
)</f>
        <v>Premium</v>
      </c>
      <c r="O1542" s="2">
        <f>IF(tbl_Invoices[[#This Row],[Revenue_Type]]="Churned",0,1)</f>
        <v>1</v>
      </c>
    </row>
    <row r="1543" spans="1:15" x14ac:dyDescent="0.25">
      <c r="A1543" t="s">
        <v>9209</v>
      </c>
      <c r="B1543" t="s">
        <v>695</v>
      </c>
      <c r="C1543" t="s">
        <v>4112</v>
      </c>
      <c r="D1543" s="1">
        <v>44416</v>
      </c>
      <c r="E1543">
        <v>55</v>
      </c>
      <c r="F1543" t="b">
        <v>1</v>
      </c>
      <c r="G1543" t="s">
        <v>4538</v>
      </c>
      <c r="H1543" t="s">
        <v>2031</v>
      </c>
      <c r="I1543" s="1">
        <f>DATE(YEAR(tbl_Invoices[[#This Row],[Invoice_Date]]), MONTH(tbl_Invoices[[#This Row],[Invoice_Date]]), DAY(tbl_Invoices[[#This Row],[Invoice_Date]]))</f>
        <v>44416</v>
      </c>
      <c r="J1543">
        <f>YEAR(tbl_Invoices[[#This Row],[Invoice_Date]])</f>
        <v>2021</v>
      </c>
      <c r="K1543" s="1">
        <f>_xlfn.XLOOKUP(tbl_Invoices[[#This Row],[Customer_ID]], tbl_Customers[Customer_ID], tbl_Customers[Cohort_Month])</f>
        <v>44408</v>
      </c>
      <c r="L1543" s="1" t="str">
        <f ca="1">_xlfn.XLOOKUP(tbl_Invoices[[#This Row],[Customer_ID]], tbl_Customers[Customer_ID], tbl_Customers[Age_Group])</f>
        <v>25–34</v>
      </c>
      <c r="M1543" s="1" t="str">
        <f>_xlfn.XLOOKUP(tbl_Invoices[[#This Row],[Customer_ID]], tbl_Customers[Customer_ID], tbl_Customers[Region])</f>
        <v>South</v>
      </c>
      <c r="N1543" s="1" t="str" cm="1">
        <f t="array" ref="N1543">_xlfn.IFS(
   _xlfn.SINGLE(tbl_Invoices[Plan_ID])="P1","Basic",
   _xlfn.SINGLE(tbl_Invoices[Plan_ID])="P2","Standard",
   _xlfn.SINGLE(tbl_Invoices[Plan_ID])="P3","Premium"
)</f>
        <v>Premium</v>
      </c>
      <c r="O1543" s="2">
        <f>IF(tbl_Invoices[[#This Row],[Revenue_Type]]="Churned",0,1)</f>
        <v>1</v>
      </c>
    </row>
    <row r="1544" spans="1:15" x14ac:dyDescent="0.25">
      <c r="A1544" t="s">
        <v>4621</v>
      </c>
      <c r="B1544" t="s">
        <v>482</v>
      </c>
      <c r="C1544" t="s">
        <v>4499</v>
      </c>
      <c r="D1544" s="1">
        <v>44417</v>
      </c>
      <c r="E1544">
        <v>25</v>
      </c>
      <c r="F1544" t="b">
        <v>1</v>
      </c>
      <c r="G1544" t="s">
        <v>4545</v>
      </c>
      <c r="H1544" t="s">
        <v>2034</v>
      </c>
      <c r="I1544" s="1">
        <f>DATE(YEAR(tbl_Invoices[[#This Row],[Invoice_Date]]), MONTH(tbl_Invoices[[#This Row],[Invoice_Date]]), DAY(tbl_Invoices[[#This Row],[Invoice_Date]]))</f>
        <v>44417</v>
      </c>
      <c r="J1544">
        <f>YEAR(tbl_Invoices[[#This Row],[Invoice_Date]])</f>
        <v>2021</v>
      </c>
      <c r="K1544" s="1">
        <f>_xlfn.XLOOKUP(tbl_Invoices[[#This Row],[Customer_ID]], tbl_Customers[Customer_ID], tbl_Customers[Cohort_Month])</f>
        <v>44469</v>
      </c>
      <c r="L1544" s="1" t="str">
        <f ca="1">_xlfn.XLOOKUP(tbl_Invoices[[#This Row],[Customer_ID]], tbl_Customers[Customer_ID], tbl_Customers[Age_Group])</f>
        <v>35–44</v>
      </c>
      <c r="M1544" s="1" t="str">
        <f>_xlfn.XLOOKUP(tbl_Invoices[[#This Row],[Customer_ID]], tbl_Customers[Customer_ID], tbl_Customers[Region])</f>
        <v>Midwest</v>
      </c>
      <c r="N1544" s="1" t="str" cm="1">
        <f t="array" ref="N1544">_xlfn.IFS(
   _xlfn.SINGLE(tbl_Invoices[Plan_ID])="P1","Basic",
   _xlfn.SINGLE(tbl_Invoices[Plan_ID])="P2","Standard",
   _xlfn.SINGLE(tbl_Invoices[Plan_ID])="P3","Premium"
)</f>
        <v>Standard</v>
      </c>
      <c r="O1544" s="2">
        <f>IF(tbl_Invoices[[#This Row],[Revenue_Type]]="Churned",0,1)</f>
        <v>0</v>
      </c>
    </row>
    <row r="1545" spans="1:15" x14ac:dyDescent="0.25">
      <c r="A1545" t="s">
        <v>5570</v>
      </c>
      <c r="B1545" t="s">
        <v>532</v>
      </c>
      <c r="C1545" t="s">
        <v>3049</v>
      </c>
      <c r="D1545" s="1">
        <v>44417</v>
      </c>
      <c r="E1545">
        <v>55</v>
      </c>
      <c r="F1545" t="b">
        <v>1</v>
      </c>
      <c r="G1545" t="s">
        <v>4540</v>
      </c>
      <c r="H1545" t="s">
        <v>2031</v>
      </c>
      <c r="I1545" s="1">
        <f>DATE(YEAR(tbl_Invoices[[#This Row],[Invoice_Date]]), MONTH(tbl_Invoices[[#This Row],[Invoice_Date]]), DAY(tbl_Invoices[[#This Row],[Invoice_Date]]))</f>
        <v>44417</v>
      </c>
      <c r="J1545">
        <f>YEAR(tbl_Invoices[[#This Row],[Invoice_Date]])</f>
        <v>2021</v>
      </c>
      <c r="K1545" s="1">
        <f>_xlfn.XLOOKUP(tbl_Invoices[[#This Row],[Customer_ID]], tbl_Customers[Customer_ID], tbl_Customers[Cohort_Month])</f>
        <v>44227</v>
      </c>
      <c r="L1545" s="1" t="str">
        <f ca="1">_xlfn.XLOOKUP(tbl_Invoices[[#This Row],[Customer_ID]], tbl_Customers[Customer_ID], tbl_Customers[Age_Group])</f>
        <v>45–54</v>
      </c>
      <c r="M1545" s="1" t="str">
        <f>_xlfn.XLOOKUP(tbl_Invoices[[#This Row],[Customer_ID]], tbl_Customers[Customer_ID], tbl_Customers[Region])</f>
        <v>East</v>
      </c>
      <c r="N1545" s="1" t="str" cm="1">
        <f t="array" ref="N1545">_xlfn.IFS(
   _xlfn.SINGLE(tbl_Invoices[Plan_ID])="P1","Basic",
   _xlfn.SINGLE(tbl_Invoices[Plan_ID])="P2","Standard",
   _xlfn.SINGLE(tbl_Invoices[Plan_ID])="P3","Premium"
)</f>
        <v>Premium</v>
      </c>
      <c r="O1545" s="2">
        <f>IF(tbl_Invoices[[#This Row],[Revenue_Type]]="Churned",0,1)</f>
        <v>1</v>
      </c>
    </row>
    <row r="1546" spans="1:15" x14ac:dyDescent="0.25">
      <c r="A1546" t="s">
        <v>7540</v>
      </c>
      <c r="B1546" t="s">
        <v>619</v>
      </c>
      <c r="C1546" t="s">
        <v>4358</v>
      </c>
      <c r="D1546" s="1">
        <v>44417</v>
      </c>
      <c r="E1546">
        <v>55</v>
      </c>
      <c r="F1546" t="b">
        <v>1</v>
      </c>
      <c r="G1546" t="s">
        <v>4540</v>
      </c>
      <c r="H1546" t="s">
        <v>2031</v>
      </c>
      <c r="I1546" s="1">
        <f>DATE(YEAR(tbl_Invoices[[#This Row],[Invoice_Date]]), MONTH(tbl_Invoices[[#This Row],[Invoice_Date]]), DAY(tbl_Invoices[[#This Row],[Invoice_Date]]))</f>
        <v>44417</v>
      </c>
      <c r="J1546">
        <f>YEAR(tbl_Invoices[[#This Row],[Invoice_Date]])</f>
        <v>2021</v>
      </c>
      <c r="K1546" s="1">
        <f>_xlfn.XLOOKUP(tbl_Invoices[[#This Row],[Customer_ID]], tbl_Customers[Customer_ID], tbl_Customers[Cohort_Month])</f>
        <v>44227</v>
      </c>
      <c r="L1546" s="1" t="str">
        <f ca="1">_xlfn.XLOOKUP(tbl_Invoices[[#This Row],[Customer_ID]], tbl_Customers[Customer_ID], tbl_Customers[Age_Group])</f>
        <v>35–44</v>
      </c>
      <c r="M1546" s="1" t="str">
        <f>_xlfn.XLOOKUP(tbl_Invoices[[#This Row],[Customer_ID]], tbl_Customers[Customer_ID], tbl_Customers[Region])</f>
        <v>East</v>
      </c>
      <c r="N1546" s="1" t="str" cm="1">
        <f t="array" ref="N1546">_xlfn.IFS(
   _xlfn.SINGLE(tbl_Invoices[Plan_ID])="P1","Basic",
   _xlfn.SINGLE(tbl_Invoices[Plan_ID])="P2","Standard",
   _xlfn.SINGLE(tbl_Invoices[Plan_ID])="P3","Premium"
)</f>
        <v>Premium</v>
      </c>
      <c r="O1546" s="2">
        <f>IF(tbl_Invoices[[#This Row],[Revenue_Type]]="Churned",0,1)</f>
        <v>1</v>
      </c>
    </row>
    <row r="1547" spans="1:15" x14ac:dyDescent="0.25">
      <c r="A1547" t="s">
        <v>7813</v>
      </c>
      <c r="B1547" t="s">
        <v>1195</v>
      </c>
      <c r="C1547" t="s">
        <v>2869</v>
      </c>
      <c r="D1547" s="1">
        <v>44417</v>
      </c>
      <c r="E1547">
        <v>25</v>
      </c>
      <c r="F1547" t="b">
        <v>1</v>
      </c>
      <c r="G1547" t="s">
        <v>4538</v>
      </c>
      <c r="H1547" t="s">
        <v>2034</v>
      </c>
      <c r="I1547" s="1">
        <f>DATE(YEAR(tbl_Invoices[[#This Row],[Invoice_Date]]), MONTH(tbl_Invoices[[#This Row],[Invoice_Date]]), DAY(tbl_Invoices[[#This Row],[Invoice_Date]]))</f>
        <v>44417</v>
      </c>
      <c r="J1547">
        <f>YEAR(tbl_Invoices[[#This Row],[Invoice_Date]])</f>
        <v>2021</v>
      </c>
      <c r="K1547" s="1">
        <f>_xlfn.XLOOKUP(tbl_Invoices[[#This Row],[Customer_ID]], tbl_Customers[Customer_ID], tbl_Customers[Cohort_Month])</f>
        <v>44834</v>
      </c>
      <c r="L1547" s="1" t="str">
        <f ca="1">_xlfn.XLOOKUP(tbl_Invoices[[#This Row],[Customer_ID]], tbl_Customers[Customer_ID], tbl_Customers[Age_Group])</f>
        <v>35–44</v>
      </c>
      <c r="M1547" s="1" t="str">
        <f>_xlfn.XLOOKUP(tbl_Invoices[[#This Row],[Customer_ID]], tbl_Customers[Customer_ID], tbl_Customers[Region])</f>
        <v>East</v>
      </c>
      <c r="N1547" s="1" t="str" cm="1">
        <f t="array" ref="N1547">_xlfn.IFS(
   _xlfn.SINGLE(tbl_Invoices[Plan_ID])="P1","Basic",
   _xlfn.SINGLE(tbl_Invoices[Plan_ID])="P2","Standard",
   _xlfn.SINGLE(tbl_Invoices[Plan_ID])="P3","Premium"
)</f>
        <v>Standard</v>
      </c>
      <c r="O1547" s="2">
        <f>IF(tbl_Invoices[[#This Row],[Revenue_Type]]="Churned",0,1)</f>
        <v>1</v>
      </c>
    </row>
    <row r="1548" spans="1:15" x14ac:dyDescent="0.25">
      <c r="A1548" t="s">
        <v>9686</v>
      </c>
      <c r="B1548" t="s">
        <v>1448</v>
      </c>
      <c r="C1548" t="s">
        <v>4406</v>
      </c>
      <c r="D1548" s="1">
        <v>44417</v>
      </c>
      <c r="E1548">
        <v>12</v>
      </c>
      <c r="F1548" t="b">
        <v>1</v>
      </c>
      <c r="G1548" t="s">
        <v>4538</v>
      </c>
      <c r="H1548" t="s">
        <v>2027</v>
      </c>
      <c r="I1548" s="1">
        <f>DATE(YEAR(tbl_Invoices[[#This Row],[Invoice_Date]]), MONTH(tbl_Invoices[[#This Row],[Invoice_Date]]), DAY(tbl_Invoices[[#This Row],[Invoice_Date]]))</f>
        <v>44417</v>
      </c>
      <c r="J1548">
        <f>YEAR(tbl_Invoices[[#This Row],[Invoice_Date]])</f>
        <v>2021</v>
      </c>
      <c r="K1548" s="1">
        <f>_xlfn.XLOOKUP(tbl_Invoices[[#This Row],[Customer_ID]], tbl_Customers[Customer_ID], tbl_Customers[Cohort_Month])</f>
        <v>44773</v>
      </c>
      <c r="L1548" s="1" t="str">
        <f ca="1">_xlfn.XLOOKUP(tbl_Invoices[[#This Row],[Customer_ID]], tbl_Customers[Customer_ID], tbl_Customers[Age_Group])</f>
        <v>25–34</v>
      </c>
      <c r="M1548" s="1" t="str">
        <f>_xlfn.XLOOKUP(tbl_Invoices[[#This Row],[Customer_ID]], tbl_Customers[Customer_ID], tbl_Customers[Region])</f>
        <v>West</v>
      </c>
      <c r="N1548" s="1" t="str" cm="1">
        <f t="array" ref="N1548">_xlfn.IFS(
   _xlfn.SINGLE(tbl_Invoices[Plan_ID])="P1","Basic",
   _xlfn.SINGLE(tbl_Invoices[Plan_ID])="P2","Standard",
   _xlfn.SINGLE(tbl_Invoices[Plan_ID])="P3","Premium"
)</f>
        <v>Basic</v>
      </c>
      <c r="O1548" s="2">
        <f>IF(tbl_Invoices[[#This Row],[Revenue_Type]]="Churned",0,1)</f>
        <v>1</v>
      </c>
    </row>
    <row r="1549" spans="1:15" x14ac:dyDescent="0.25">
      <c r="A1549" t="s">
        <v>9002</v>
      </c>
      <c r="B1549" t="s">
        <v>1650</v>
      </c>
      <c r="C1549" t="s">
        <v>2587</v>
      </c>
      <c r="D1549" s="1">
        <v>44417</v>
      </c>
      <c r="E1549">
        <v>12</v>
      </c>
      <c r="F1549" t="b">
        <v>1</v>
      </c>
      <c r="G1549" t="s">
        <v>4545</v>
      </c>
      <c r="H1549" t="s">
        <v>2027</v>
      </c>
      <c r="I1549" s="1">
        <f>DATE(YEAR(tbl_Invoices[[#This Row],[Invoice_Date]]), MONTH(tbl_Invoices[[#This Row],[Invoice_Date]]), DAY(tbl_Invoices[[#This Row],[Invoice_Date]]))</f>
        <v>44417</v>
      </c>
      <c r="J1549">
        <f>YEAR(tbl_Invoices[[#This Row],[Invoice_Date]])</f>
        <v>2021</v>
      </c>
      <c r="K1549" s="1">
        <f>_xlfn.XLOOKUP(tbl_Invoices[[#This Row],[Customer_ID]], tbl_Customers[Customer_ID], tbl_Customers[Cohort_Month])</f>
        <v>44865</v>
      </c>
      <c r="L1549" s="1" t="str">
        <f ca="1">_xlfn.XLOOKUP(tbl_Invoices[[#This Row],[Customer_ID]], tbl_Customers[Customer_ID], tbl_Customers[Age_Group])</f>
        <v>45–54</v>
      </c>
      <c r="M1549" s="1" t="str">
        <f>_xlfn.XLOOKUP(tbl_Invoices[[#This Row],[Customer_ID]], tbl_Customers[Customer_ID], tbl_Customers[Region])</f>
        <v>East</v>
      </c>
      <c r="N1549" s="1" t="str" cm="1">
        <f t="array" ref="N1549">_xlfn.IFS(
   _xlfn.SINGLE(tbl_Invoices[Plan_ID])="P1","Basic",
   _xlfn.SINGLE(tbl_Invoices[Plan_ID])="P2","Standard",
   _xlfn.SINGLE(tbl_Invoices[Plan_ID])="P3","Premium"
)</f>
        <v>Basic</v>
      </c>
      <c r="O1549" s="2">
        <f>IF(tbl_Invoices[[#This Row],[Revenue_Type]]="Churned",0,1)</f>
        <v>0</v>
      </c>
    </row>
    <row r="1550" spans="1:15" x14ac:dyDescent="0.25">
      <c r="A1550" t="s">
        <v>9898</v>
      </c>
      <c r="B1550" t="s">
        <v>235</v>
      </c>
      <c r="C1550" t="s">
        <v>2417</v>
      </c>
      <c r="D1550" s="1">
        <v>44418</v>
      </c>
      <c r="E1550">
        <v>25</v>
      </c>
      <c r="F1550" t="b">
        <v>1</v>
      </c>
      <c r="G1550" t="s">
        <v>4540</v>
      </c>
      <c r="H1550" t="s">
        <v>2034</v>
      </c>
      <c r="I1550" s="1">
        <f>DATE(YEAR(tbl_Invoices[[#This Row],[Invoice_Date]]), MONTH(tbl_Invoices[[#This Row],[Invoice_Date]]), DAY(tbl_Invoices[[#This Row],[Invoice_Date]]))</f>
        <v>44418</v>
      </c>
      <c r="J1550">
        <f>YEAR(tbl_Invoices[[#This Row],[Invoice_Date]])</f>
        <v>2021</v>
      </c>
      <c r="K1550" s="1">
        <f>_xlfn.XLOOKUP(tbl_Invoices[[#This Row],[Customer_ID]], tbl_Customers[Customer_ID], tbl_Customers[Cohort_Month])</f>
        <v>44592</v>
      </c>
      <c r="L1550" s="1" t="str">
        <f ca="1">_xlfn.XLOOKUP(tbl_Invoices[[#This Row],[Customer_ID]], tbl_Customers[Customer_ID], tbl_Customers[Age_Group])</f>
        <v>35–44</v>
      </c>
      <c r="M1550" s="1" t="str">
        <f>_xlfn.XLOOKUP(tbl_Invoices[[#This Row],[Customer_ID]], tbl_Customers[Customer_ID], tbl_Customers[Region])</f>
        <v>International</v>
      </c>
      <c r="N1550" s="1" t="str" cm="1">
        <f t="array" ref="N1550">_xlfn.IFS(
   _xlfn.SINGLE(tbl_Invoices[Plan_ID])="P1","Basic",
   _xlfn.SINGLE(tbl_Invoices[Plan_ID])="P2","Standard",
   _xlfn.SINGLE(tbl_Invoices[Plan_ID])="P3","Premium"
)</f>
        <v>Standard</v>
      </c>
      <c r="O1550" s="2">
        <f>IF(tbl_Invoices[[#This Row],[Revenue_Type]]="Churned",0,1)</f>
        <v>1</v>
      </c>
    </row>
    <row r="1551" spans="1:15" x14ac:dyDescent="0.25">
      <c r="A1551" t="s">
        <v>7817</v>
      </c>
      <c r="B1551" t="s">
        <v>543</v>
      </c>
      <c r="C1551" t="s">
        <v>3464</v>
      </c>
      <c r="D1551" s="1">
        <v>44418</v>
      </c>
      <c r="E1551">
        <v>25</v>
      </c>
      <c r="F1551" t="b">
        <v>1</v>
      </c>
      <c r="G1551" t="s">
        <v>4540</v>
      </c>
      <c r="H1551" t="s">
        <v>2034</v>
      </c>
      <c r="I1551" s="1">
        <f>DATE(YEAR(tbl_Invoices[[#This Row],[Invoice_Date]]), MONTH(tbl_Invoices[[#This Row],[Invoice_Date]]), DAY(tbl_Invoices[[#This Row],[Invoice_Date]]))</f>
        <v>44418</v>
      </c>
      <c r="J1551">
        <f>YEAR(tbl_Invoices[[#This Row],[Invoice_Date]])</f>
        <v>2021</v>
      </c>
      <c r="K1551" s="1">
        <f>_xlfn.XLOOKUP(tbl_Invoices[[#This Row],[Customer_ID]], tbl_Customers[Customer_ID], tbl_Customers[Cohort_Month])</f>
        <v>44651</v>
      </c>
      <c r="L1551" s="1" t="str">
        <f ca="1">_xlfn.XLOOKUP(tbl_Invoices[[#This Row],[Customer_ID]], tbl_Customers[Customer_ID], tbl_Customers[Age_Group])</f>
        <v>35–44</v>
      </c>
      <c r="M1551" s="1" t="str">
        <f>_xlfn.XLOOKUP(tbl_Invoices[[#This Row],[Customer_ID]], tbl_Customers[Customer_ID], tbl_Customers[Region])</f>
        <v>West</v>
      </c>
      <c r="N1551" s="1" t="str" cm="1">
        <f t="array" ref="N1551">_xlfn.IFS(
   _xlfn.SINGLE(tbl_Invoices[Plan_ID])="P1","Basic",
   _xlfn.SINGLE(tbl_Invoices[Plan_ID])="P2","Standard",
   _xlfn.SINGLE(tbl_Invoices[Plan_ID])="P3","Premium"
)</f>
        <v>Standard</v>
      </c>
      <c r="O1551" s="2">
        <f>IF(tbl_Invoices[[#This Row],[Revenue_Type]]="Churned",0,1)</f>
        <v>1</v>
      </c>
    </row>
    <row r="1552" spans="1:15" x14ac:dyDescent="0.25">
      <c r="A1552" t="s">
        <v>6786</v>
      </c>
      <c r="B1552" t="s">
        <v>802</v>
      </c>
      <c r="C1552" t="s">
        <v>2718</v>
      </c>
      <c r="D1552" s="1">
        <v>44418</v>
      </c>
      <c r="E1552">
        <v>25</v>
      </c>
      <c r="F1552" t="b">
        <v>1</v>
      </c>
      <c r="G1552" t="s">
        <v>4547</v>
      </c>
      <c r="H1552" t="s">
        <v>2034</v>
      </c>
      <c r="I1552" s="1">
        <f>DATE(YEAR(tbl_Invoices[[#This Row],[Invoice_Date]]), MONTH(tbl_Invoices[[#This Row],[Invoice_Date]]), DAY(tbl_Invoices[[#This Row],[Invoice_Date]]))</f>
        <v>44418</v>
      </c>
      <c r="J1552">
        <f>YEAR(tbl_Invoices[[#This Row],[Invoice_Date]])</f>
        <v>2021</v>
      </c>
      <c r="K1552" s="1">
        <f>_xlfn.XLOOKUP(tbl_Invoices[[#This Row],[Customer_ID]], tbl_Customers[Customer_ID], tbl_Customers[Cohort_Month])</f>
        <v>44651</v>
      </c>
      <c r="L1552" s="1" t="str">
        <f ca="1">_xlfn.XLOOKUP(tbl_Invoices[[#This Row],[Customer_ID]], tbl_Customers[Customer_ID], tbl_Customers[Age_Group])</f>
        <v>35–44</v>
      </c>
      <c r="M1552" s="1" t="str">
        <f>_xlfn.XLOOKUP(tbl_Invoices[[#This Row],[Customer_ID]], tbl_Customers[Customer_ID], tbl_Customers[Region])</f>
        <v>Midwest</v>
      </c>
      <c r="N1552" s="1" t="str" cm="1">
        <f t="array" ref="N1552">_xlfn.IFS(
   _xlfn.SINGLE(tbl_Invoices[Plan_ID])="P1","Basic",
   _xlfn.SINGLE(tbl_Invoices[Plan_ID])="P2","Standard",
   _xlfn.SINGLE(tbl_Invoices[Plan_ID])="P3","Premium"
)</f>
        <v>Standard</v>
      </c>
      <c r="O1552" s="2">
        <f>IF(tbl_Invoices[[#This Row],[Revenue_Type]]="Churned",0,1)</f>
        <v>1</v>
      </c>
    </row>
    <row r="1553" spans="1:15" x14ac:dyDescent="0.25">
      <c r="A1553" t="s">
        <v>6781</v>
      </c>
      <c r="B1553" t="s">
        <v>934</v>
      </c>
      <c r="C1553" t="s">
        <v>4324</v>
      </c>
      <c r="D1553" s="1">
        <v>44418</v>
      </c>
      <c r="E1553">
        <v>12</v>
      </c>
      <c r="F1553" t="b">
        <v>1</v>
      </c>
      <c r="G1553" t="s">
        <v>4540</v>
      </c>
      <c r="H1553" t="s">
        <v>2027</v>
      </c>
      <c r="I1553" s="1">
        <f>DATE(YEAR(tbl_Invoices[[#This Row],[Invoice_Date]]), MONTH(tbl_Invoices[[#This Row],[Invoice_Date]]), DAY(tbl_Invoices[[#This Row],[Invoice_Date]]))</f>
        <v>44418</v>
      </c>
      <c r="J1553">
        <f>YEAR(tbl_Invoices[[#This Row],[Invoice_Date]])</f>
        <v>2021</v>
      </c>
      <c r="K1553" s="1">
        <f>_xlfn.XLOOKUP(tbl_Invoices[[#This Row],[Customer_ID]], tbl_Customers[Customer_ID], tbl_Customers[Cohort_Month])</f>
        <v>44439</v>
      </c>
      <c r="L1553" s="1" t="str">
        <f ca="1">_xlfn.XLOOKUP(tbl_Invoices[[#This Row],[Customer_ID]], tbl_Customers[Customer_ID], tbl_Customers[Age_Group])</f>
        <v>18–24</v>
      </c>
      <c r="M1553" s="1" t="str">
        <f>_xlfn.XLOOKUP(tbl_Invoices[[#This Row],[Customer_ID]], tbl_Customers[Customer_ID], tbl_Customers[Region])</f>
        <v>West</v>
      </c>
      <c r="N1553" s="1" t="str" cm="1">
        <f t="array" ref="N1553">_xlfn.IFS(
   _xlfn.SINGLE(tbl_Invoices[Plan_ID])="P1","Basic",
   _xlfn.SINGLE(tbl_Invoices[Plan_ID])="P2","Standard",
   _xlfn.SINGLE(tbl_Invoices[Plan_ID])="P3","Premium"
)</f>
        <v>Basic</v>
      </c>
      <c r="O1553" s="2">
        <f>IF(tbl_Invoices[[#This Row],[Revenue_Type]]="Churned",0,1)</f>
        <v>1</v>
      </c>
    </row>
    <row r="1554" spans="1:15" x14ac:dyDescent="0.25">
      <c r="A1554" t="s">
        <v>9590</v>
      </c>
      <c r="B1554" t="s">
        <v>1187</v>
      </c>
      <c r="C1554" t="s">
        <v>2562</v>
      </c>
      <c r="D1554" s="1">
        <v>44418</v>
      </c>
      <c r="E1554">
        <v>25</v>
      </c>
      <c r="F1554" t="b">
        <v>1</v>
      </c>
      <c r="G1554" t="s">
        <v>4547</v>
      </c>
      <c r="H1554" t="s">
        <v>2034</v>
      </c>
      <c r="I1554" s="1">
        <f>DATE(YEAR(tbl_Invoices[[#This Row],[Invoice_Date]]), MONTH(tbl_Invoices[[#This Row],[Invoice_Date]]), DAY(tbl_Invoices[[#This Row],[Invoice_Date]]))</f>
        <v>44418</v>
      </c>
      <c r="J1554">
        <f>YEAR(tbl_Invoices[[#This Row],[Invoice_Date]])</f>
        <v>2021</v>
      </c>
      <c r="K1554" s="1">
        <f>_xlfn.XLOOKUP(tbl_Invoices[[#This Row],[Customer_ID]], tbl_Customers[Customer_ID], tbl_Customers[Cohort_Month])</f>
        <v>44469</v>
      </c>
      <c r="L1554" s="1" t="str">
        <f ca="1">_xlfn.XLOOKUP(tbl_Invoices[[#This Row],[Customer_ID]], tbl_Customers[Customer_ID], tbl_Customers[Age_Group])</f>
        <v>18–24</v>
      </c>
      <c r="M1554" s="1" t="str">
        <f>_xlfn.XLOOKUP(tbl_Invoices[[#This Row],[Customer_ID]], tbl_Customers[Customer_ID], tbl_Customers[Region])</f>
        <v>West</v>
      </c>
      <c r="N1554" s="1" t="str" cm="1">
        <f t="array" ref="N1554">_xlfn.IFS(
   _xlfn.SINGLE(tbl_Invoices[Plan_ID])="P1","Basic",
   _xlfn.SINGLE(tbl_Invoices[Plan_ID])="P2","Standard",
   _xlfn.SINGLE(tbl_Invoices[Plan_ID])="P3","Premium"
)</f>
        <v>Standard</v>
      </c>
      <c r="O1554" s="2">
        <f>IF(tbl_Invoices[[#This Row],[Revenue_Type]]="Churned",0,1)</f>
        <v>1</v>
      </c>
    </row>
    <row r="1555" spans="1:15" x14ac:dyDescent="0.25">
      <c r="A1555" t="s">
        <v>9292</v>
      </c>
      <c r="B1555" t="s">
        <v>1826</v>
      </c>
      <c r="C1555" t="s">
        <v>2896</v>
      </c>
      <c r="D1555" s="1">
        <v>44418</v>
      </c>
      <c r="E1555">
        <v>55</v>
      </c>
      <c r="F1555" t="b">
        <v>1</v>
      </c>
      <c r="G1555" t="s">
        <v>4540</v>
      </c>
      <c r="H1555" t="s">
        <v>2031</v>
      </c>
      <c r="I1555" s="1">
        <f>DATE(YEAR(tbl_Invoices[[#This Row],[Invoice_Date]]), MONTH(tbl_Invoices[[#This Row],[Invoice_Date]]), DAY(tbl_Invoices[[#This Row],[Invoice_Date]]))</f>
        <v>44418</v>
      </c>
      <c r="J1555">
        <f>YEAR(tbl_Invoices[[#This Row],[Invoice_Date]])</f>
        <v>2021</v>
      </c>
      <c r="K1555" s="1">
        <f>_xlfn.XLOOKUP(tbl_Invoices[[#This Row],[Customer_ID]], tbl_Customers[Customer_ID], tbl_Customers[Cohort_Month])</f>
        <v>44347</v>
      </c>
      <c r="L1555" s="1" t="str">
        <f ca="1">_xlfn.XLOOKUP(tbl_Invoices[[#This Row],[Customer_ID]], tbl_Customers[Customer_ID], tbl_Customers[Age_Group])</f>
        <v>35–44</v>
      </c>
      <c r="M1555" s="1" t="str">
        <f>_xlfn.XLOOKUP(tbl_Invoices[[#This Row],[Customer_ID]], tbl_Customers[Customer_ID], tbl_Customers[Region])</f>
        <v>West</v>
      </c>
      <c r="N1555" s="1" t="str" cm="1">
        <f t="array" ref="N1555">_xlfn.IFS(
   _xlfn.SINGLE(tbl_Invoices[Plan_ID])="P1","Basic",
   _xlfn.SINGLE(tbl_Invoices[Plan_ID])="P2","Standard",
   _xlfn.SINGLE(tbl_Invoices[Plan_ID])="P3","Premium"
)</f>
        <v>Premium</v>
      </c>
      <c r="O1555" s="2">
        <f>IF(tbl_Invoices[[#This Row],[Revenue_Type]]="Churned",0,1)</f>
        <v>1</v>
      </c>
    </row>
    <row r="1556" spans="1:15" x14ac:dyDescent="0.25">
      <c r="A1556" t="s">
        <v>6698</v>
      </c>
      <c r="B1556" t="s">
        <v>105</v>
      </c>
      <c r="C1556" t="s">
        <v>2339</v>
      </c>
      <c r="D1556" s="1">
        <v>44419</v>
      </c>
      <c r="E1556">
        <v>12</v>
      </c>
      <c r="F1556" t="b">
        <v>1</v>
      </c>
      <c r="G1556" t="s">
        <v>4547</v>
      </c>
      <c r="H1556" t="s">
        <v>2027</v>
      </c>
      <c r="I1556" s="1">
        <f>DATE(YEAR(tbl_Invoices[[#This Row],[Invoice_Date]]), MONTH(tbl_Invoices[[#This Row],[Invoice_Date]]), DAY(tbl_Invoices[[#This Row],[Invoice_Date]]))</f>
        <v>44419</v>
      </c>
      <c r="J1556">
        <f>YEAR(tbl_Invoices[[#This Row],[Invoice_Date]])</f>
        <v>2021</v>
      </c>
      <c r="K1556" s="1">
        <f>_xlfn.XLOOKUP(tbl_Invoices[[#This Row],[Customer_ID]], tbl_Customers[Customer_ID], tbl_Customers[Cohort_Month])</f>
        <v>44316</v>
      </c>
      <c r="L1556" s="1" t="str">
        <f ca="1">_xlfn.XLOOKUP(tbl_Invoices[[#This Row],[Customer_ID]], tbl_Customers[Customer_ID], tbl_Customers[Age_Group])</f>
        <v>35–44</v>
      </c>
      <c r="M1556" s="1" t="str">
        <f>_xlfn.XLOOKUP(tbl_Invoices[[#This Row],[Customer_ID]], tbl_Customers[Customer_ID], tbl_Customers[Region])</f>
        <v>International</v>
      </c>
      <c r="N1556" s="1" t="str" cm="1">
        <f t="array" ref="N1556">_xlfn.IFS(
   _xlfn.SINGLE(tbl_Invoices[Plan_ID])="P1","Basic",
   _xlfn.SINGLE(tbl_Invoices[Plan_ID])="P2","Standard",
   _xlfn.SINGLE(tbl_Invoices[Plan_ID])="P3","Premium"
)</f>
        <v>Basic</v>
      </c>
      <c r="O1556" s="2">
        <f>IF(tbl_Invoices[[#This Row],[Revenue_Type]]="Churned",0,1)</f>
        <v>1</v>
      </c>
    </row>
    <row r="1557" spans="1:15" x14ac:dyDescent="0.25">
      <c r="A1557" t="s">
        <v>9713</v>
      </c>
      <c r="B1557" t="s">
        <v>341</v>
      </c>
      <c r="C1557" t="s">
        <v>4091</v>
      </c>
      <c r="D1557" s="1">
        <v>44419</v>
      </c>
      <c r="E1557">
        <v>55</v>
      </c>
      <c r="F1557" t="b">
        <v>1</v>
      </c>
      <c r="G1557" t="s">
        <v>4538</v>
      </c>
      <c r="H1557" t="s">
        <v>2031</v>
      </c>
      <c r="I1557" s="1">
        <f>DATE(YEAR(tbl_Invoices[[#This Row],[Invoice_Date]]), MONTH(tbl_Invoices[[#This Row],[Invoice_Date]]), DAY(tbl_Invoices[[#This Row],[Invoice_Date]]))</f>
        <v>44419</v>
      </c>
      <c r="J1557">
        <f>YEAR(tbl_Invoices[[#This Row],[Invoice_Date]])</f>
        <v>2021</v>
      </c>
      <c r="K1557" s="1">
        <f>_xlfn.XLOOKUP(tbl_Invoices[[#This Row],[Customer_ID]], tbl_Customers[Customer_ID], tbl_Customers[Cohort_Month])</f>
        <v>44957</v>
      </c>
      <c r="L1557" s="1" t="str">
        <f ca="1">_xlfn.XLOOKUP(tbl_Invoices[[#This Row],[Customer_ID]], tbl_Customers[Customer_ID], tbl_Customers[Age_Group])</f>
        <v>18–24</v>
      </c>
      <c r="M1557" s="1" t="str">
        <f>_xlfn.XLOOKUP(tbl_Invoices[[#This Row],[Customer_ID]], tbl_Customers[Customer_ID], tbl_Customers[Region])</f>
        <v>International</v>
      </c>
      <c r="N1557" s="1" t="str" cm="1">
        <f t="array" ref="N1557">_xlfn.IFS(
   _xlfn.SINGLE(tbl_Invoices[Plan_ID])="P1","Basic",
   _xlfn.SINGLE(tbl_Invoices[Plan_ID])="P2","Standard",
   _xlfn.SINGLE(tbl_Invoices[Plan_ID])="P3","Premium"
)</f>
        <v>Premium</v>
      </c>
      <c r="O1557" s="2">
        <f>IF(tbl_Invoices[[#This Row],[Revenue_Type]]="Churned",0,1)</f>
        <v>1</v>
      </c>
    </row>
    <row r="1558" spans="1:15" x14ac:dyDescent="0.25">
      <c r="A1558" t="s">
        <v>9594</v>
      </c>
      <c r="B1558" t="s">
        <v>1051</v>
      </c>
      <c r="C1558" t="s">
        <v>3252</v>
      </c>
      <c r="D1558" s="1">
        <v>44419</v>
      </c>
      <c r="E1558">
        <v>25</v>
      </c>
      <c r="F1558" t="b">
        <v>1</v>
      </c>
      <c r="G1558" t="s">
        <v>4547</v>
      </c>
      <c r="H1558" t="s">
        <v>2034</v>
      </c>
      <c r="I1558" s="1">
        <f>DATE(YEAR(tbl_Invoices[[#This Row],[Invoice_Date]]), MONTH(tbl_Invoices[[#This Row],[Invoice_Date]]), DAY(tbl_Invoices[[#This Row],[Invoice_Date]]))</f>
        <v>44419</v>
      </c>
      <c r="J1558">
        <f>YEAR(tbl_Invoices[[#This Row],[Invoice_Date]])</f>
        <v>2021</v>
      </c>
      <c r="K1558" s="1">
        <f>_xlfn.XLOOKUP(tbl_Invoices[[#This Row],[Customer_ID]], tbl_Customers[Customer_ID], tbl_Customers[Cohort_Month])</f>
        <v>44592</v>
      </c>
      <c r="L1558" s="1" t="str">
        <f ca="1">_xlfn.XLOOKUP(tbl_Invoices[[#This Row],[Customer_ID]], tbl_Customers[Customer_ID], tbl_Customers[Age_Group])</f>
        <v>35–44</v>
      </c>
      <c r="M1558" s="1" t="str">
        <f>_xlfn.XLOOKUP(tbl_Invoices[[#This Row],[Customer_ID]], tbl_Customers[Customer_ID], tbl_Customers[Region])</f>
        <v>West</v>
      </c>
      <c r="N1558" s="1" t="str" cm="1">
        <f t="array" ref="N1558">_xlfn.IFS(
   _xlfn.SINGLE(tbl_Invoices[Plan_ID])="P1","Basic",
   _xlfn.SINGLE(tbl_Invoices[Plan_ID])="P2","Standard",
   _xlfn.SINGLE(tbl_Invoices[Plan_ID])="P3","Premium"
)</f>
        <v>Standard</v>
      </c>
      <c r="O1558" s="2">
        <f>IF(tbl_Invoices[[#This Row],[Revenue_Type]]="Churned",0,1)</f>
        <v>1</v>
      </c>
    </row>
    <row r="1559" spans="1:15" x14ac:dyDescent="0.25">
      <c r="A1559" t="s">
        <v>10217</v>
      </c>
      <c r="B1559" t="s">
        <v>1191</v>
      </c>
      <c r="C1559" t="s">
        <v>2083</v>
      </c>
      <c r="D1559" s="1">
        <v>44419</v>
      </c>
      <c r="E1559">
        <v>12</v>
      </c>
      <c r="F1559" t="b">
        <v>1</v>
      </c>
      <c r="G1559" t="s">
        <v>4540</v>
      </c>
      <c r="H1559" t="s">
        <v>2027</v>
      </c>
      <c r="I1559" s="1">
        <f>DATE(YEAR(tbl_Invoices[[#This Row],[Invoice_Date]]), MONTH(tbl_Invoices[[#This Row],[Invoice_Date]]), DAY(tbl_Invoices[[#This Row],[Invoice_Date]]))</f>
        <v>44419</v>
      </c>
      <c r="J1559">
        <f>YEAR(tbl_Invoices[[#This Row],[Invoice_Date]])</f>
        <v>2021</v>
      </c>
      <c r="K1559" s="1">
        <f>_xlfn.XLOOKUP(tbl_Invoices[[#This Row],[Customer_ID]], tbl_Customers[Customer_ID], tbl_Customers[Cohort_Month])</f>
        <v>44651</v>
      </c>
      <c r="L1559" s="1" t="str">
        <f ca="1">_xlfn.XLOOKUP(tbl_Invoices[[#This Row],[Customer_ID]], tbl_Customers[Customer_ID], tbl_Customers[Age_Group])</f>
        <v>35–44</v>
      </c>
      <c r="M1559" s="1" t="str">
        <f>_xlfn.XLOOKUP(tbl_Invoices[[#This Row],[Customer_ID]], tbl_Customers[Customer_ID], tbl_Customers[Region])</f>
        <v>Midwest</v>
      </c>
      <c r="N1559" s="1" t="str" cm="1">
        <f t="array" ref="N1559">_xlfn.IFS(
   _xlfn.SINGLE(tbl_Invoices[Plan_ID])="P1","Basic",
   _xlfn.SINGLE(tbl_Invoices[Plan_ID])="P2","Standard",
   _xlfn.SINGLE(tbl_Invoices[Plan_ID])="P3","Premium"
)</f>
        <v>Basic</v>
      </c>
      <c r="O1559" s="2">
        <f>IF(tbl_Invoices[[#This Row],[Revenue_Type]]="Churned",0,1)</f>
        <v>1</v>
      </c>
    </row>
    <row r="1560" spans="1:15" x14ac:dyDescent="0.25">
      <c r="A1560" t="s">
        <v>8077</v>
      </c>
      <c r="B1560" t="s">
        <v>1514</v>
      </c>
      <c r="C1560" t="s">
        <v>4461</v>
      </c>
      <c r="D1560" s="1">
        <v>44419</v>
      </c>
      <c r="E1560">
        <v>25</v>
      </c>
      <c r="F1560" t="b">
        <v>1</v>
      </c>
      <c r="G1560" t="s">
        <v>4545</v>
      </c>
      <c r="H1560" t="s">
        <v>2034</v>
      </c>
      <c r="I1560" s="1">
        <f>DATE(YEAR(tbl_Invoices[[#This Row],[Invoice_Date]]), MONTH(tbl_Invoices[[#This Row],[Invoice_Date]]), DAY(tbl_Invoices[[#This Row],[Invoice_Date]]))</f>
        <v>44419</v>
      </c>
      <c r="J1560">
        <f>YEAR(tbl_Invoices[[#This Row],[Invoice_Date]])</f>
        <v>2021</v>
      </c>
      <c r="K1560" s="1">
        <f>_xlfn.XLOOKUP(tbl_Invoices[[#This Row],[Customer_ID]], tbl_Customers[Customer_ID], tbl_Customers[Cohort_Month])</f>
        <v>44592</v>
      </c>
      <c r="L1560" s="1" t="str">
        <f ca="1">_xlfn.XLOOKUP(tbl_Invoices[[#This Row],[Customer_ID]], tbl_Customers[Customer_ID], tbl_Customers[Age_Group])</f>
        <v>25–34</v>
      </c>
      <c r="M1560" s="1" t="str">
        <f>_xlfn.XLOOKUP(tbl_Invoices[[#This Row],[Customer_ID]], tbl_Customers[Customer_ID], tbl_Customers[Region])</f>
        <v>Midwest</v>
      </c>
      <c r="N1560" s="1" t="str" cm="1">
        <f t="array" ref="N1560">_xlfn.IFS(
   _xlfn.SINGLE(tbl_Invoices[Plan_ID])="P1","Basic",
   _xlfn.SINGLE(tbl_Invoices[Plan_ID])="P2","Standard",
   _xlfn.SINGLE(tbl_Invoices[Plan_ID])="P3","Premium"
)</f>
        <v>Standard</v>
      </c>
      <c r="O1560" s="2">
        <f>IF(tbl_Invoices[[#This Row],[Revenue_Type]]="Churned",0,1)</f>
        <v>0</v>
      </c>
    </row>
    <row r="1561" spans="1:15" x14ac:dyDescent="0.25">
      <c r="A1561" t="s">
        <v>7616</v>
      </c>
      <c r="B1561" t="s">
        <v>510</v>
      </c>
      <c r="C1561" t="s">
        <v>4077</v>
      </c>
      <c r="D1561" s="1">
        <v>44420</v>
      </c>
      <c r="E1561">
        <v>25</v>
      </c>
      <c r="F1561" t="b">
        <v>1</v>
      </c>
      <c r="G1561" t="s">
        <v>4540</v>
      </c>
      <c r="H1561" t="s">
        <v>2034</v>
      </c>
      <c r="I1561" s="1">
        <f>DATE(YEAR(tbl_Invoices[[#This Row],[Invoice_Date]]), MONTH(tbl_Invoices[[#This Row],[Invoice_Date]]), DAY(tbl_Invoices[[#This Row],[Invoice_Date]]))</f>
        <v>44420</v>
      </c>
      <c r="J1561">
        <f>YEAR(tbl_Invoices[[#This Row],[Invoice_Date]])</f>
        <v>2021</v>
      </c>
      <c r="K1561" s="1">
        <f>_xlfn.XLOOKUP(tbl_Invoices[[#This Row],[Customer_ID]], tbl_Customers[Customer_ID], tbl_Customers[Cohort_Month])</f>
        <v>44500</v>
      </c>
      <c r="L1561" s="1" t="str">
        <f ca="1">_xlfn.XLOOKUP(tbl_Invoices[[#This Row],[Customer_ID]], tbl_Customers[Customer_ID], tbl_Customers[Age_Group])</f>
        <v>35–44</v>
      </c>
      <c r="M1561" s="1" t="str">
        <f>_xlfn.XLOOKUP(tbl_Invoices[[#This Row],[Customer_ID]], tbl_Customers[Customer_ID], tbl_Customers[Region])</f>
        <v>South</v>
      </c>
      <c r="N1561" s="1" t="str" cm="1">
        <f t="array" ref="N1561">_xlfn.IFS(
   _xlfn.SINGLE(tbl_Invoices[Plan_ID])="P1","Basic",
   _xlfn.SINGLE(tbl_Invoices[Plan_ID])="P2","Standard",
   _xlfn.SINGLE(tbl_Invoices[Plan_ID])="P3","Premium"
)</f>
        <v>Standard</v>
      </c>
      <c r="O1561" s="2">
        <f>IF(tbl_Invoices[[#This Row],[Revenue_Type]]="Churned",0,1)</f>
        <v>1</v>
      </c>
    </row>
    <row r="1562" spans="1:15" x14ac:dyDescent="0.25">
      <c r="A1562" t="s">
        <v>9282</v>
      </c>
      <c r="B1562" t="s">
        <v>928</v>
      </c>
      <c r="C1562" t="s">
        <v>3122</v>
      </c>
      <c r="D1562" s="1">
        <v>44420</v>
      </c>
      <c r="E1562">
        <v>25</v>
      </c>
      <c r="F1562" t="b">
        <v>1</v>
      </c>
      <c r="G1562" t="s">
        <v>4538</v>
      </c>
      <c r="H1562" t="s">
        <v>2034</v>
      </c>
      <c r="I1562" s="1">
        <f>DATE(YEAR(tbl_Invoices[[#This Row],[Invoice_Date]]), MONTH(tbl_Invoices[[#This Row],[Invoice_Date]]), DAY(tbl_Invoices[[#This Row],[Invoice_Date]]))</f>
        <v>44420</v>
      </c>
      <c r="J1562">
        <f>YEAR(tbl_Invoices[[#This Row],[Invoice_Date]])</f>
        <v>2021</v>
      </c>
      <c r="K1562" s="1">
        <f>_xlfn.XLOOKUP(tbl_Invoices[[#This Row],[Customer_ID]], tbl_Customers[Customer_ID], tbl_Customers[Cohort_Month])</f>
        <v>44681</v>
      </c>
      <c r="L1562" s="1" t="str">
        <f ca="1">_xlfn.XLOOKUP(tbl_Invoices[[#This Row],[Customer_ID]], tbl_Customers[Customer_ID], tbl_Customers[Age_Group])</f>
        <v>18–24</v>
      </c>
      <c r="M1562" s="1" t="str">
        <f>_xlfn.XLOOKUP(tbl_Invoices[[#This Row],[Customer_ID]], tbl_Customers[Customer_ID], tbl_Customers[Region])</f>
        <v>East</v>
      </c>
      <c r="N1562" s="1" t="str" cm="1">
        <f t="array" ref="N1562">_xlfn.IFS(
   _xlfn.SINGLE(tbl_Invoices[Plan_ID])="P1","Basic",
   _xlfn.SINGLE(tbl_Invoices[Plan_ID])="P2","Standard",
   _xlfn.SINGLE(tbl_Invoices[Plan_ID])="P3","Premium"
)</f>
        <v>Standard</v>
      </c>
      <c r="O1562" s="2">
        <f>IF(tbl_Invoices[[#This Row],[Revenue_Type]]="Churned",0,1)</f>
        <v>1</v>
      </c>
    </row>
    <row r="1563" spans="1:15" x14ac:dyDescent="0.25">
      <c r="A1563" t="s">
        <v>6875</v>
      </c>
      <c r="B1563" t="s">
        <v>985</v>
      </c>
      <c r="C1563" t="s">
        <v>2803</v>
      </c>
      <c r="D1563" s="1">
        <v>44420</v>
      </c>
      <c r="E1563">
        <v>55</v>
      </c>
      <c r="F1563" t="b">
        <v>1</v>
      </c>
      <c r="G1563" t="s">
        <v>4549</v>
      </c>
      <c r="H1563" t="s">
        <v>2031</v>
      </c>
      <c r="I1563" s="1">
        <f>DATE(YEAR(tbl_Invoices[[#This Row],[Invoice_Date]]), MONTH(tbl_Invoices[[#This Row],[Invoice_Date]]), DAY(tbl_Invoices[[#This Row],[Invoice_Date]]))</f>
        <v>44420</v>
      </c>
      <c r="J1563">
        <f>YEAR(tbl_Invoices[[#This Row],[Invoice_Date]])</f>
        <v>2021</v>
      </c>
      <c r="K1563" s="1">
        <f>_xlfn.XLOOKUP(tbl_Invoices[[#This Row],[Customer_ID]], tbl_Customers[Customer_ID], tbl_Customers[Cohort_Month])</f>
        <v>44469</v>
      </c>
      <c r="L1563" s="1" t="str">
        <f ca="1">_xlfn.XLOOKUP(tbl_Invoices[[#This Row],[Customer_ID]], tbl_Customers[Customer_ID], tbl_Customers[Age_Group])</f>
        <v>25–34</v>
      </c>
      <c r="M1563" s="1" t="str">
        <f>_xlfn.XLOOKUP(tbl_Invoices[[#This Row],[Customer_ID]], tbl_Customers[Customer_ID], tbl_Customers[Region])</f>
        <v>South</v>
      </c>
      <c r="N1563" s="1" t="str" cm="1">
        <f t="array" ref="N1563">_xlfn.IFS(
   _xlfn.SINGLE(tbl_Invoices[Plan_ID])="P1","Basic",
   _xlfn.SINGLE(tbl_Invoices[Plan_ID])="P2","Standard",
   _xlfn.SINGLE(tbl_Invoices[Plan_ID])="P3","Premium"
)</f>
        <v>Premium</v>
      </c>
      <c r="O1563" s="2">
        <f>IF(tbl_Invoices[[#This Row],[Revenue_Type]]="Churned",0,1)</f>
        <v>1</v>
      </c>
    </row>
    <row r="1564" spans="1:15" x14ac:dyDescent="0.25">
      <c r="A1564" t="s">
        <v>8423</v>
      </c>
      <c r="B1564" t="s">
        <v>1128</v>
      </c>
      <c r="C1564" t="s">
        <v>2082</v>
      </c>
      <c r="D1564" s="1">
        <v>44420</v>
      </c>
      <c r="E1564">
        <v>12</v>
      </c>
      <c r="F1564" t="b">
        <v>1</v>
      </c>
      <c r="G1564" t="s">
        <v>4547</v>
      </c>
      <c r="H1564" t="s">
        <v>2027</v>
      </c>
      <c r="I1564" s="1">
        <f>DATE(YEAR(tbl_Invoices[[#This Row],[Invoice_Date]]), MONTH(tbl_Invoices[[#This Row],[Invoice_Date]]), DAY(tbl_Invoices[[#This Row],[Invoice_Date]]))</f>
        <v>44420</v>
      </c>
      <c r="J1564">
        <f>YEAR(tbl_Invoices[[#This Row],[Invoice_Date]])</f>
        <v>2021</v>
      </c>
      <c r="K1564" s="1">
        <f>_xlfn.XLOOKUP(tbl_Invoices[[#This Row],[Customer_ID]], tbl_Customers[Customer_ID], tbl_Customers[Cohort_Month])</f>
        <v>44957</v>
      </c>
      <c r="L1564" s="1" t="str">
        <f ca="1">_xlfn.XLOOKUP(tbl_Invoices[[#This Row],[Customer_ID]], tbl_Customers[Customer_ID], tbl_Customers[Age_Group])</f>
        <v>45–54</v>
      </c>
      <c r="M1564" s="1" t="str">
        <f>_xlfn.XLOOKUP(tbl_Invoices[[#This Row],[Customer_ID]], tbl_Customers[Customer_ID], tbl_Customers[Region])</f>
        <v>Midwest</v>
      </c>
      <c r="N1564" s="1" t="str" cm="1">
        <f t="array" ref="N1564">_xlfn.IFS(
   _xlfn.SINGLE(tbl_Invoices[Plan_ID])="P1","Basic",
   _xlfn.SINGLE(tbl_Invoices[Plan_ID])="P2","Standard",
   _xlfn.SINGLE(tbl_Invoices[Plan_ID])="P3","Premium"
)</f>
        <v>Basic</v>
      </c>
      <c r="O1564" s="2">
        <f>IF(tbl_Invoices[[#This Row],[Revenue_Type]]="Churned",0,1)</f>
        <v>1</v>
      </c>
    </row>
    <row r="1565" spans="1:15" x14ac:dyDescent="0.25">
      <c r="A1565" t="s">
        <v>6377</v>
      </c>
      <c r="B1565" t="s">
        <v>1707</v>
      </c>
      <c r="C1565" t="s">
        <v>2976</v>
      </c>
      <c r="D1565" s="1">
        <v>44420</v>
      </c>
      <c r="E1565">
        <v>55</v>
      </c>
      <c r="F1565" t="b">
        <v>1</v>
      </c>
      <c r="G1565" t="s">
        <v>4547</v>
      </c>
      <c r="H1565" t="s">
        <v>2031</v>
      </c>
      <c r="I1565" s="1">
        <f>DATE(YEAR(tbl_Invoices[[#This Row],[Invoice_Date]]), MONTH(tbl_Invoices[[#This Row],[Invoice_Date]]), DAY(tbl_Invoices[[#This Row],[Invoice_Date]]))</f>
        <v>44420</v>
      </c>
      <c r="J1565">
        <f>YEAR(tbl_Invoices[[#This Row],[Invoice_Date]])</f>
        <v>2021</v>
      </c>
      <c r="K1565" s="1">
        <f>_xlfn.XLOOKUP(tbl_Invoices[[#This Row],[Customer_ID]], tbl_Customers[Customer_ID], tbl_Customers[Cohort_Month])</f>
        <v>44347</v>
      </c>
      <c r="L1565" s="1" t="str">
        <f ca="1">_xlfn.XLOOKUP(tbl_Invoices[[#This Row],[Customer_ID]], tbl_Customers[Customer_ID], tbl_Customers[Age_Group])</f>
        <v>45–54</v>
      </c>
      <c r="M1565" s="1" t="str">
        <f>_xlfn.XLOOKUP(tbl_Invoices[[#This Row],[Customer_ID]], tbl_Customers[Customer_ID], tbl_Customers[Region])</f>
        <v>International</v>
      </c>
      <c r="N1565" s="1" t="str" cm="1">
        <f t="array" ref="N1565">_xlfn.IFS(
   _xlfn.SINGLE(tbl_Invoices[Plan_ID])="P1","Basic",
   _xlfn.SINGLE(tbl_Invoices[Plan_ID])="P2","Standard",
   _xlfn.SINGLE(tbl_Invoices[Plan_ID])="P3","Premium"
)</f>
        <v>Premium</v>
      </c>
      <c r="O1565" s="2">
        <f>IF(tbl_Invoices[[#This Row],[Revenue_Type]]="Churned",0,1)</f>
        <v>1</v>
      </c>
    </row>
    <row r="1566" spans="1:15" x14ac:dyDescent="0.25">
      <c r="A1566" t="s">
        <v>6255</v>
      </c>
      <c r="B1566" t="s">
        <v>226</v>
      </c>
      <c r="C1566" t="s">
        <v>4178</v>
      </c>
      <c r="D1566" s="1">
        <v>44421</v>
      </c>
      <c r="E1566">
        <v>12</v>
      </c>
      <c r="F1566" t="b">
        <v>1</v>
      </c>
      <c r="G1566" t="s">
        <v>4545</v>
      </c>
      <c r="H1566" t="s">
        <v>2027</v>
      </c>
      <c r="I1566" s="1">
        <f>DATE(YEAR(tbl_Invoices[[#This Row],[Invoice_Date]]), MONTH(tbl_Invoices[[#This Row],[Invoice_Date]]), DAY(tbl_Invoices[[#This Row],[Invoice_Date]]))</f>
        <v>44421</v>
      </c>
      <c r="J1566">
        <f>YEAR(tbl_Invoices[[#This Row],[Invoice_Date]])</f>
        <v>2021</v>
      </c>
      <c r="K1566" s="1">
        <f>_xlfn.XLOOKUP(tbl_Invoices[[#This Row],[Customer_ID]], tbl_Customers[Customer_ID], tbl_Customers[Cohort_Month])</f>
        <v>45107</v>
      </c>
      <c r="L1566" s="1" t="str">
        <f ca="1">_xlfn.XLOOKUP(tbl_Invoices[[#This Row],[Customer_ID]], tbl_Customers[Customer_ID], tbl_Customers[Age_Group])</f>
        <v>35–44</v>
      </c>
      <c r="M1566" s="1" t="str">
        <f>_xlfn.XLOOKUP(tbl_Invoices[[#This Row],[Customer_ID]], tbl_Customers[Customer_ID], tbl_Customers[Region])</f>
        <v>South</v>
      </c>
      <c r="N1566" s="1" t="str" cm="1">
        <f t="array" ref="N1566">_xlfn.IFS(
   _xlfn.SINGLE(tbl_Invoices[Plan_ID])="P1","Basic",
   _xlfn.SINGLE(tbl_Invoices[Plan_ID])="P2","Standard",
   _xlfn.SINGLE(tbl_Invoices[Plan_ID])="P3","Premium"
)</f>
        <v>Basic</v>
      </c>
      <c r="O1566" s="2">
        <f>IF(tbl_Invoices[[#This Row],[Revenue_Type]]="Churned",0,1)</f>
        <v>0</v>
      </c>
    </row>
    <row r="1567" spans="1:15" x14ac:dyDescent="0.25">
      <c r="A1567" t="s">
        <v>7512</v>
      </c>
      <c r="B1567" t="s">
        <v>567</v>
      </c>
      <c r="C1567" t="s">
        <v>3945</v>
      </c>
      <c r="D1567" s="1">
        <v>44421</v>
      </c>
      <c r="E1567">
        <v>55</v>
      </c>
      <c r="F1567" t="b">
        <v>1</v>
      </c>
      <c r="G1567" t="s">
        <v>4545</v>
      </c>
      <c r="H1567" t="s">
        <v>2031</v>
      </c>
      <c r="I1567" s="1">
        <f>DATE(YEAR(tbl_Invoices[[#This Row],[Invoice_Date]]), MONTH(tbl_Invoices[[#This Row],[Invoice_Date]]), DAY(tbl_Invoices[[#This Row],[Invoice_Date]]))</f>
        <v>44421</v>
      </c>
      <c r="J1567">
        <f>YEAR(tbl_Invoices[[#This Row],[Invoice_Date]])</f>
        <v>2021</v>
      </c>
      <c r="K1567" s="1">
        <f>_xlfn.XLOOKUP(tbl_Invoices[[#This Row],[Customer_ID]], tbl_Customers[Customer_ID], tbl_Customers[Cohort_Month])</f>
        <v>44895</v>
      </c>
      <c r="L1567" s="1" t="str">
        <f ca="1">_xlfn.XLOOKUP(tbl_Invoices[[#This Row],[Customer_ID]], tbl_Customers[Customer_ID], tbl_Customers[Age_Group])</f>
        <v>18–24</v>
      </c>
      <c r="M1567" s="1" t="str">
        <f>_xlfn.XLOOKUP(tbl_Invoices[[#This Row],[Customer_ID]], tbl_Customers[Customer_ID], tbl_Customers[Region])</f>
        <v>West</v>
      </c>
      <c r="N1567" s="1" t="str" cm="1">
        <f t="array" ref="N1567">_xlfn.IFS(
   _xlfn.SINGLE(tbl_Invoices[Plan_ID])="P1","Basic",
   _xlfn.SINGLE(tbl_Invoices[Plan_ID])="P2","Standard",
   _xlfn.SINGLE(tbl_Invoices[Plan_ID])="P3","Premium"
)</f>
        <v>Premium</v>
      </c>
      <c r="O1567" s="2">
        <f>IF(tbl_Invoices[[#This Row],[Revenue_Type]]="Churned",0,1)</f>
        <v>0</v>
      </c>
    </row>
    <row r="1568" spans="1:15" x14ac:dyDescent="0.25">
      <c r="A1568" t="s">
        <v>6371</v>
      </c>
      <c r="B1568" t="s">
        <v>644</v>
      </c>
      <c r="C1568" t="s">
        <v>4204</v>
      </c>
      <c r="D1568" s="1">
        <v>44421</v>
      </c>
      <c r="E1568">
        <v>55</v>
      </c>
      <c r="F1568" t="b">
        <v>1</v>
      </c>
      <c r="G1568" t="s">
        <v>4549</v>
      </c>
      <c r="H1568" t="s">
        <v>2031</v>
      </c>
      <c r="I1568" s="1">
        <f>DATE(YEAR(tbl_Invoices[[#This Row],[Invoice_Date]]), MONTH(tbl_Invoices[[#This Row],[Invoice_Date]]), DAY(tbl_Invoices[[#This Row],[Invoice_Date]]))</f>
        <v>44421</v>
      </c>
      <c r="J1568">
        <f>YEAR(tbl_Invoices[[#This Row],[Invoice_Date]])</f>
        <v>2021</v>
      </c>
      <c r="K1568" s="1">
        <f>_xlfn.XLOOKUP(tbl_Invoices[[#This Row],[Customer_ID]], tbl_Customers[Customer_ID], tbl_Customers[Cohort_Month])</f>
        <v>44255</v>
      </c>
      <c r="L1568" s="1" t="str">
        <f ca="1">_xlfn.XLOOKUP(tbl_Invoices[[#This Row],[Customer_ID]], tbl_Customers[Customer_ID], tbl_Customers[Age_Group])</f>
        <v>55+</v>
      </c>
      <c r="M1568" s="1" t="str">
        <f>_xlfn.XLOOKUP(tbl_Invoices[[#This Row],[Customer_ID]], tbl_Customers[Customer_ID], tbl_Customers[Region])</f>
        <v>South</v>
      </c>
      <c r="N1568" s="1" t="str" cm="1">
        <f t="array" ref="N1568">_xlfn.IFS(
   _xlfn.SINGLE(tbl_Invoices[Plan_ID])="P1","Basic",
   _xlfn.SINGLE(tbl_Invoices[Plan_ID])="P2","Standard",
   _xlfn.SINGLE(tbl_Invoices[Plan_ID])="P3","Premium"
)</f>
        <v>Premium</v>
      </c>
      <c r="O1568" s="2">
        <f>IF(tbl_Invoices[[#This Row],[Revenue_Type]]="Churned",0,1)</f>
        <v>1</v>
      </c>
    </row>
    <row r="1569" spans="1:15" x14ac:dyDescent="0.25">
      <c r="A1569" t="s">
        <v>8488</v>
      </c>
      <c r="B1569" t="s">
        <v>832</v>
      </c>
      <c r="C1569" t="s">
        <v>4372</v>
      </c>
      <c r="D1569" s="1">
        <v>44421</v>
      </c>
      <c r="E1569">
        <v>55</v>
      </c>
      <c r="F1569" t="b">
        <v>1</v>
      </c>
      <c r="G1569" t="s">
        <v>4549</v>
      </c>
      <c r="H1569" t="s">
        <v>2031</v>
      </c>
      <c r="I1569" s="1">
        <f>DATE(YEAR(tbl_Invoices[[#This Row],[Invoice_Date]]), MONTH(tbl_Invoices[[#This Row],[Invoice_Date]]), DAY(tbl_Invoices[[#This Row],[Invoice_Date]]))</f>
        <v>44421</v>
      </c>
      <c r="J1569">
        <f>YEAR(tbl_Invoices[[#This Row],[Invoice_Date]])</f>
        <v>2021</v>
      </c>
      <c r="K1569" s="1">
        <f>_xlfn.XLOOKUP(tbl_Invoices[[#This Row],[Customer_ID]], tbl_Customers[Customer_ID], tbl_Customers[Cohort_Month])</f>
        <v>44773</v>
      </c>
      <c r="L1569" s="1" t="str">
        <f ca="1">_xlfn.XLOOKUP(tbl_Invoices[[#This Row],[Customer_ID]], tbl_Customers[Customer_ID], tbl_Customers[Age_Group])</f>
        <v>45–54</v>
      </c>
      <c r="M1569" s="1" t="str">
        <f>_xlfn.XLOOKUP(tbl_Invoices[[#This Row],[Customer_ID]], tbl_Customers[Customer_ID], tbl_Customers[Region])</f>
        <v>Midwest</v>
      </c>
      <c r="N1569" s="1" t="str" cm="1">
        <f t="array" ref="N1569">_xlfn.IFS(
   _xlfn.SINGLE(tbl_Invoices[Plan_ID])="P1","Basic",
   _xlfn.SINGLE(tbl_Invoices[Plan_ID])="P2","Standard",
   _xlfn.SINGLE(tbl_Invoices[Plan_ID])="P3","Premium"
)</f>
        <v>Premium</v>
      </c>
      <c r="O1569" s="2">
        <f>IF(tbl_Invoices[[#This Row],[Revenue_Type]]="Churned",0,1)</f>
        <v>1</v>
      </c>
    </row>
    <row r="1570" spans="1:15" x14ac:dyDescent="0.25">
      <c r="A1570" t="s">
        <v>6211</v>
      </c>
      <c r="B1570" t="s">
        <v>1064</v>
      </c>
      <c r="C1570" t="s">
        <v>2282</v>
      </c>
      <c r="D1570" s="1">
        <v>44421</v>
      </c>
      <c r="E1570">
        <v>12</v>
      </c>
      <c r="F1570" t="b">
        <v>1</v>
      </c>
      <c r="G1570" t="s">
        <v>4538</v>
      </c>
      <c r="H1570" t="s">
        <v>2027</v>
      </c>
      <c r="I1570" s="1">
        <f>DATE(YEAR(tbl_Invoices[[#This Row],[Invoice_Date]]), MONTH(tbl_Invoices[[#This Row],[Invoice_Date]]), DAY(tbl_Invoices[[#This Row],[Invoice_Date]]))</f>
        <v>44421</v>
      </c>
      <c r="J1570">
        <f>YEAR(tbl_Invoices[[#This Row],[Invoice_Date]])</f>
        <v>2021</v>
      </c>
      <c r="K1570" s="1">
        <f>_xlfn.XLOOKUP(tbl_Invoices[[#This Row],[Customer_ID]], tbl_Customers[Customer_ID], tbl_Customers[Cohort_Month])</f>
        <v>44500</v>
      </c>
      <c r="L1570" s="1" t="str">
        <f ca="1">_xlfn.XLOOKUP(tbl_Invoices[[#This Row],[Customer_ID]], tbl_Customers[Customer_ID], tbl_Customers[Age_Group])</f>
        <v>35–44</v>
      </c>
      <c r="M1570" s="1" t="str">
        <f>_xlfn.XLOOKUP(tbl_Invoices[[#This Row],[Customer_ID]], tbl_Customers[Customer_ID], tbl_Customers[Region])</f>
        <v>South</v>
      </c>
      <c r="N1570" s="1" t="str" cm="1">
        <f t="array" ref="N1570">_xlfn.IFS(
   _xlfn.SINGLE(tbl_Invoices[Plan_ID])="P1","Basic",
   _xlfn.SINGLE(tbl_Invoices[Plan_ID])="P2","Standard",
   _xlfn.SINGLE(tbl_Invoices[Plan_ID])="P3","Premium"
)</f>
        <v>Basic</v>
      </c>
      <c r="O1570" s="2">
        <f>IF(tbl_Invoices[[#This Row],[Revenue_Type]]="Churned",0,1)</f>
        <v>1</v>
      </c>
    </row>
    <row r="1571" spans="1:15" x14ac:dyDescent="0.25">
      <c r="A1571" t="s">
        <v>10003</v>
      </c>
      <c r="B1571" t="s">
        <v>1370</v>
      </c>
      <c r="C1571" t="s">
        <v>3191</v>
      </c>
      <c r="D1571" s="1">
        <v>44421</v>
      </c>
      <c r="E1571">
        <v>55</v>
      </c>
      <c r="F1571" t="b">
        <v>1</v>
      </c>
      <c r="G1571" t="s">
        <v>4545</v>
      </c>
      <c r="H1571" t="s">
        <v>2031</v>
      </c>
      <c r="I1571" s="1">
        <f>DATE(YEAR(tbl_Invoices[[#This Row],[Invoice_Date]]), MONTH(tbl_Invoices[[#This Row],[Invoice_Date]]), DAY(tbl_Invoices[[#This Row],[Invoice_Date]]))</f>
        <v>44421</v>
      </c>
      <c r="J1571">
        <f>YEAR(tbl_Invoices[[#This Row],[Invoice_Date]])</f>
        <v>2021</v>
      </c>
      <c r="K1571" s="1">
        <f>_xlfn.XLOOKUP(tbl_Invoices[[#This Row],[Customer_ID]], tbl_Customers[Customer_ID], tbl_Customers[Cohort_Month])</f>
        <v>44500</v>
      </c>
      <c r="L1571" s="1" t="str">
        <f ca="1">_xlfn.XLOOKUP(tbl_Invoices[[#This Row],[Customer_ID]], tbl_Customers[Customer_ID], tbl_Customers[Age_Group])</f>
        <v>35–44</v>
      </c>
      <c r="M1571" s="1" t="str">
        <f>_xlfn.XLOOKUP(tbl_Invoices[[#This Row],[Customer_ID]], tbl_Customers[Customer_ID], tbl_Customers[Region])</f>
        <v>South</v>
      </c>
      <c r="N1571" s="1" t="str" cm="1">
        <f t="array" ref="N1571">_xlfn.IFS(
   _xlfn.SINGLE(tbl_Invoices[Plan_ID])="P1","Basic",
   _xlfn.SINGLE(tbl_Invoices[Plan_ID])="P2","Standard",
   _xlfn.SINGLE(tbl_Invoices[Plan_ID])="P3","Premium"
)</f>
        <v>Premium</v>
      </c>
      <c r="O1571" s="2">
        <f>IF(tbl_Invoices[[#This Row],[Revenue_Type]]="Churned",0,1)</f>
        <v>0</v>
      </c>
    </row>
    <row r="1572" spans="1:15" x14ac:dyDescent="0.25">
      <c r="A1572" t="s">
        <v>9924</v>
      </c>
      <c r="B1572" t="s">
        <v>1391</v>
      </c>
      <c r="C1572" t="s">
        <v>4086</v>
      </c>
      <c r="D1572" s="1">
        <v>44421</v>
      </c>
      <c r="E1572">
        <v>12</v>
      </c>
      <c r="F1572" t="b">
        <v>1</v>
      </c>
      <c r="G1572" t="s">
        <v>4538</v>
      </c>
      <c r="H1572" t="s">
        <v>2027</v>
      </c>
      <c r="I1572" s="1">
        <f>DATE(YEAR(tbl_Invoices[[#This Row],[Invoice_Date]]), MONTH(tbl_Invoices[[#This Row],[Invoice_Date]]), DAY(tbl_Invoices[[#This Row],[Invoice_Date]]))</f>
        <v>44421</v>
      </c>
      <c r="J1572">
        <f>YEAR(tbl_Invoices[[#This Row],[Invoice_Date]])</f>
        <v>2021</v>
      </c>
      <c r="K1572" s="1">
        <f>_xlfn.XLOOKUP(tbl_Invoices[[#This Row],[Customer_ID]], tbl_Customers[Customer_ID], tbl_Customers[Cohort_Month])</f>
        <v>44439</v>
      </c>
      <c r="L1572" s="1" t="str">
        <f ca="1">_xlfn.XLOOKUP(tbl_Invoices[[#This Row],[Customer_ID]], tbl_Customers[Customer_ID], tbl_Customers[Age_Group])</f>
        <v>45–54</v>
      </c>
      <c r="M1572" s="1" t="str">
        <f>_xlfn.XLOOKUP(tbl_Invoices[[#This Row],[Customer_ID]], tbl_Customers[Customer_ID], tbl_Customers[Region])</f>
        <v>Midwest</v>
      </c>
      <c r="N1572" s="1" t="str" cm="1">
        <f t="array" ref="N1572">_xlfn.IFS(
   _xlfn.SINGLE(tbl_Invoices[Plan_ID])="P1","Basic",
   _xlfn.SINGLE(tbl_Invoices[Plan_ID])="P2","Standard",
   _xlfn.SINGLE(tbl_Invoices[Plan_ID])="P3","Premium"
)</f>
        <v>Basic</v>
      </c>
      <c r="O1572" s="2">
        <f>IF(tbl_Invoices[[#This Row],[Revenue_Type]]="Churned",0,1)</f>
        <v>1</v>
      </c>
    </row>
    <row r="1573" spans="1:15" x14ac:dyDescent="0.25">
      <c r="A1573" t="s">
        <v>8764</v>
      </c>
      <c r="B1573" t="s">
        <v>1451</v>
      </c>
      <c r="C1573" t="s">
        <v>4089</v>
      </c>
      <c r="D1573" s="1">
        <v>44421</v>
      </c>
      <c r="E1573">
        <v>55</v>
      </c>
      <c r="F1573" t="b">
        <v>1</v>
      </c>
      <c r="G1573" t="s">
        <v>4547</v>
      </c>
      <c r="H1573" t="s">
        <v>2031</v>
      </c>
      <c r="I1573" s="1">
        <f>DATE(YEAR(tbl_Invoices[[#This Row],[Invoice_Date]]), MONTH(tbl_Invoices[[#This Row],[Invoice_Date]]), DAY(tbl_Invoices[[#This Row],[Invoice_Date]]))</f>
        <v>44421</v>
      </c>
      <c r="J1573">
        <f>YEAR(tbl_Invoices[[#This Row],[Invoice_Date]])</f>
        <v>2021</v>
      </c>
      <c r="K1573" s="1">
        <f>_xlfn.XLOOKUP(tbl_Invoices[[#This Row],[Customer_ID]], tbl_Customers[Customer_ID], tbl_Customers[Cohort_Month])</f>
        <v>44592</v>
      </c>
      <c r="L1573" s="1" t="str">
        <f ca="1">_xlfn.XLOOKUP(tbl_Invoices[[#This Row],[Customer_ID]], tbl_Customers[Customer_ID], tbl_Customers[Age_Group])</f>
        <v>55+</v>
      </c>
      <c r="M1573" s="1" t="str">
        <f>_xlfn.XLOOKUP(tbl_Invoices[[#This Row],[Customer_ID]], tbl_Customers[Customer_ID], tbl_Customers[Region])</f>
        <v>East</v>
      </c>
      <c r="N1573" s="1" t="str" cm="1">
        <f t="array" ref="N1573">_xlfn.IFS(
   _xlfn.SINGLE(tbl_Invoices[Plan_ID])="P1","Basic",
   _xlfn.SINGLE(tbl_Invoices[Plan_ID])="P2","Standard",
   _xlfn.SINGLE(tbl_Invoices[Plan_ID])="P3","Premium"
)</f>
        <v>Premium</v>
      </c>
      <c r="O1573" s="2">
        <f>IF(tbl_Invoices[[#This Row],[Revenue_Type]]="Churned",0,1)</f>
        <v>1</v>
      </c>
    </row>
    <row r="1574" spans="1:15" x14ac:dyDescent="0.25">
      <c r="A1574" t="s">
        <v>10254</v>
      </c>
      <c r="B1574" t="s">
        <v>1748</v>
      </c>
      <c r="C1574" t="s">
        <v>3467</v>
      </c>
      <c r="D1574" s="1">
        <v>44421</v>
      </c>
      <c r="E1574">
        <v>12</v>
      </c>
      <c r="F1574" t="b">
        <v>1</v>
      </c>
      <c r="G1574" t="s">
        <v>4547</v>
      </c>
      <c r="H1574" t="s">
        <v>2027</v>
      </c>
      <c r="I1574" s="1">
        <f>DATE(YEAR(tbl_Invoices[[#This Row],[Invoice_Date]]), MONTH(tbl_Invoices[[#This Row],[Invoice_Date]]), DAY(tbl_Invoices[[#This Row],[Invoice_Date]]))</f>
        <v>44421</v>
      </c>
      <c r="J1574">
        <f>YEAR(tbl_Invoices[[#This Row],[Invoice_Date]])</f>
        <v>2021</v>
      </c>
      <c r="K1574" s="1">
        <f>_xlfn.XLOOKUP(tbl_Invoices[[#This Row],[Customer_ID]], tbl_Customers[Customer_ID], tbl_Customers[Cohort_Month])</f>
        <v>44347</v>
      </c>
      <c r="L1574" s="1" t="str">
        <f ca="1">_xlfn.XLOOKUP(tbl_Invoices[[#This Row],[Customer_ID]], tbl_Customers[Customer_ID], tbl_Customers[Age_Group])</f>
        <v>25–34</v>
      </c>
      <c r="M1574" s="1" t="str">
        <f>_xlfn.XLOOKUP(tbl_Invoices[[#This Row],[Customer_ID]], tbl_Customers[Customer_ID], tbl_Customers[Region])</f>
        <v>South</v>
      </c>
      <c r="N1574" s="1" t="str" cm="1">
        <f t="array" ref="N1574">_xlfn.IFS(
   _xlfn.SINGLE(tbl_Invoices[Plan_ID])="P1","Basic",
   _xlfn.SINGLE(tbl_Invoices[Plan_ID])="P2","Standard",
   _xlfn.SINGLE(tbl_Invoices[Plan_ID])="P3","Premium"
)</f>
        <v>Basic</v>
      </c>
      <c r="O1574" s="2">
        <f>IF(tbl_Invoices[[#This Row],[Revenue_Type]]="Churned",0,1)</f>
        <v>1</v>
      </c>
    </row>
    <row r="1575" spans="1:15" x14ac:dyDescent="0.25">
      <c r="A1575" t="s">
        <v>5145</v>
      </c>
      <c r="B1575" t="s">
        <v>1788</v>
      </c>
      <c r="C1575" t="s">
        <v>4171</v>
      </c>
      <c r="D1575" s="1">
        <v>44421</v>
      </c>
      <c r="E1575">
        <v>25</v>
      </c>
      <c r="F1575" t="b">
        <v>1</v>
      </c>
      <c r="G1575" t="s">
        <v>4540</v>
      </c>
      <c r="H1575" t="s">
        <v>2034</v>
      </c>
      <c r="I1575" s="1">
        <f>DATE(YEAR(tbl_Invoices[[#This Row],[Invoice_Date]]), MONTH(tbl_Invoices[[#This Row],[Invoice_Date]]), DAY(tbl_Invoices[[#This Row],[Invoice_Date]]))</f>
        <v>44421</v>
      </c>
      <c r="J1575">
        <f>YEAR(tbl_Invoices[[#This Row],[Invoice_Date]])</f>
        <v>2021</v>
      </c>
      <c r="K1575" s="1">
        <f>_xlfn.XLOOKUP(tbl_Invoices[[#This Row],[Customer_ID]], tbl_Customers[Customer_ID], tbl_Customers[Cohort_Month])</f>
        <v>44347</v>
      </c>
      <c r="L1575" s="1" t="str">
        <f ca="1">_xlfn.XLOOKUP(tbl_Invoices[[#This Row],[Customer_ID]], tbl_Customers[Customer_ID], tbl_Customers[Age_Group])</f>
        <v>55+</v>
      </c>
      <c r="M1575" s="1" t="str">
        <f>_xlfn.XLOOKUP(tbl_Invoices[[#This Row],[Customer_ID]], tbl_Customers[Customer_ID], tbl_Customers[Region])</f>
        <v>Midwest</v>
      </c>
      <c r="N1575" s="1" t="str" cm="1">
        <f t="array" ref="N1575">_xlfn.IFS(
   _xlfn.SINGLE(tbl_Invoices[Plan_ID])="P1","Basic",
   _xlfn.SINGLE(tbl_Invoices[Plan_ID])="P2","Standard",
   _xlfn.SINGLE(tbl_Invoices[Plan_ID])="P3","Premium"
)</f>
        <v>Standard</v>
      </c>
      <c r="O1575" s="2">
        <f>IF(tbl_Invoices[[#This Row],[Revenue_Type]]="Churned",0,1)</f>
        <v>1</v>
      </c>
    </row>
    <row r="1576" spans="1:15" x14ac:dyDescent="0.25">
      <c r="A1576" t="s">
        <v>8892</v>
      </c>
      <c r="B1576" t="s">
        <v>1859</v>
      </c>
      <c r="C1576" t="s">
        <v>3255</v>
      </c>
      <c r="D1576" s="1">
        <v>44421</v>
      </c>
      <c r="E1576">
        <v>55</v>
      </c>
      <c r="F1576" t="b">
        <v>1</v>
      </c>
      <c r="G1576" t="s">
        <v>4540</v>
      </c>
      <c r="H1576" t="s">
        <v>2031</v>
      </c>
      <c r="I1576" s="1">
        <f>DATE(YEAR(tbl_Invoices[[#This Row],[Invoice_Date]]), MONTH(tbl_Invoices[[#This Row],[Invoice_Date]]), DAY(tbl_Invoices[[#This Row],[Invoice_Date]]))</f>
        <v>44421</v>
      </c>
      <c r="J1576">
        <f>YEAR(tbl_Invoices[[#This Row],[Invoice_Date]])</f>
        <v>2021</v>
      </c>
      <c r="K1576" s="1">
        <f>_xlfn.XLOOKUP(tbl_Invoices[[#This Row],[Customer_ID]], tbl_Customers[Customer_ID], tbl_Customers[Cohort_Month])</f>
        <v>44804</v>
      </c>
      <c r="L1576" s="1" t="str">
        <f ca="1">_xlfn.XLOOKUP(tbl_Invoices[[#This Row],[Customer_ID]], tbl_Customers[Customer_ID], tbl_Customers[Age_Group])</f>
        <v>45–54</v>
      </c>
      <c r="M1576" s="1" t="str">
        <f>_xlfn.XLOOKUP(tbl_Invoices[[#This Row],[Customer_ID]], tbl_Customers[Customer_ID], tbl_Customers[Region])</f>
        <v>West</v>
      </c>
      <c r="N1576" s="1" t="str" cm="1">
        <f t="array" ref="N1576">_xlfn.IFS(
   _xlfn.SINGLE(tbl_Invoices[Plan_ID])="P1","Basic",
   _xlfn.SINGLE(tbl_Invoices[Plan_ID])="P2","Standard",
   _xlfn.SINGLE(tbl_Invoices[Plan_ID])="P3","Premium"
)</f>
        <v>Premium</v>
      </c>
      <c r="O1576" s="2">
        <f>IF(tbl_Invoices[[#This Row],[Revenue_Type]]="Churned",0,1)</f>
        <v>1</v>
      </c>
    </row>
    <row r="1577" spans="1:15" x14ac:dyDescent="0.25">
      <c r="A1577" t="s">
        <v>6826</v>
      </c>
      <c r="B1577" t="s">
        <v>141</v>
      </c>
      <c r="C1577" t="s">
        <v>4502</v>
      </c>
      <c r="D1577" s="1">
        <v>44422</v>
      </c>
      <c r="E1577">
        <v>55</v>
      </c>
      <c r="F1577" t="b">
        <v>1</v>
      </c>
      <c r="G1577" t="s">
        <v>4549</v>
      </c>
      <c r="H1577" t="s">
        <v>2031</v>
      </c>
      <c r="I1577" s="1">
        <f>DATE(YEAR(tbl_Invoices[[#This Row],[Invoice_Date]]), MONTH(tbl_Invoices[[#This Row],[Invoice_Date]]), DAY(tbl_Invoices[[#This Row],[Invoice_Date]]))</f>
        <v>44422</v>
      </c>
      <c r="J1577">
        <f>YEAR(tbl_Invoices[[#This Row],[Invoice_Date]])</f>
        <v>2021</v>
      </c>
      <c r="K1577" s="1">
        <f>_xlfn.XLOOKUP(tbl_Invoices[[#This Row],[Customer_ID]], tbl_Customers[Customer_ID], tbl_Customers[Cohort_Month])</f>
        <v>44255</v>
      </c>
      <c r="L1577" s="1" t="str">
        <f ca="1">_xlfn.XLOOKUP(tbl_Invoices[[#This Row],[Customer_ID]], tbl_Customers[Customer_ID], tbl_Customers[Age_Group])</f>
        <v>35–44</v>
      </c>
      <c r="M1577" s="1" t="str">
        <f>_xlfn.XLOOKUP(tbl_Invoices[[#This Row],[Customer_ID]], tbl_Customers[Customer_ID], tbl_Customers[Region])</f>
        <v>South</v>
      </c>
      <c r="N1577" s="1" t="str" cm="1">
        <f t="array" ref="N1577">_xlfn.IFS(
   _xlfn.SINGLE(tbl_Invoices[Plan_ID])="P1","Basic",
   _xlfn.SINGLE(tbl_Invoices[Plan_ID])="P2","Standard",
   _xlfn.SINGLE(tbl_Invoices[Plan_ID])="P3","Premium"
)</f>
        <v>Premium</v>
      </c>
      <c r="O1577" s="2">
        <f>IF(tbl_Invoices[[#This Row],[Revenue_Type]]="Churned",0,1)</f>
        <v>1</v>
      </c>
    </row>
    <row r="1578" spans="1:15" x14ac:dyDescent="0.25">
      <c r="A1578" t="s">
        <v>8438</v>
      </c>
      <c r="B1578" t="s">
        <v>228</v>
      </c>
      <c r="C1578" t="s">
        <v>2250</v>
      </c>
      <c r="D1578" s="1">
        <v>44422</v>
      </c>
      <c r="E1578">
        <v>12</v>
      </c>
      <c r="F1578" t="b">
        <v>1</v>
      </c>
      <c r="G1578" t="s">
        <v>4545</v>
      </c>
      <c r="H1578" t="s">
        <v>2027</v>
      </c>
      <c r="I1578" s="1">
        <f>DATE(YEAR(tbl_Invoices[[#This Row],[Invoice_Date]]), MONTH(tbl_Invoices[[#This Row],[Invoice_Date]]), DAY(tbl_Invoices[[#This Row],[Invoice_Date]]))</f>
        <v>44422</v>
      </c>
      <c r="J1578">
        <f>YEAR(tbl_Invoices[[#This Row],[Invoice_Date]])</f>
        <v>2021</v>
      </c>
      <c r="K1578" s="1">
        <f>_xlfn.XLOOKUP(tbl_Invoices[[#This Row],[Customer_ID]], tbl_Customers[Customer_ID], tbl_Customers[Cohort_Month])</f>
        <v>44530</v>
      </c>
      <c r="L1578" s="1" t="str">
        <f ca="1">_xlfn.XLOOKUP(tbl_Invoices[[#This Row],[Customer_ID]], tbl_Customers[Customer_ID], tbl_Customers[Age_Group])</f>
        <v>35–44</v>
      </c>
      <c r="M1578" s="1" t="str">
        <f>_xlfn.XLOOKUP(tbl_Invoices[[#This Row],[Customer_ID]], tbl_Customers[Customer_ID], tbl_Customers[Region])</f>
        <v>West</v>
      </c>
      <c r="N1578" s="1" t="str" cm="1">
        <f t="array" ref="N1578">_xlfn.IFS(
   _xlfn.SINGLE(tbl_Invoices[Plan_ID])="P1","Basic",
   _xlfn.SINGLE(tbl_Invoices[Plan_ID])="P2","Standard",
   _xlfn.SINGLE(tbl_Invoices[Plan_ID])="P3","Premium"
)</f>
        <v>Basic</v>
      </c>
      <c r="O1578" s="2">
        <f>IF(tbl_Invoices[[#This Row],[Revenue_Type]]="Churned",0,1)</f>
        <v>0</v>
      </c>
    </row>
    <row r="1579" spans="1:15" x14ac:dyDescent="0.25">
      <c r="A1579" t="s">
        <v>6865</v>
      </c>
      <c r="B1579" t="s">
        <v>539</v>
      </c>
      <c r="C1579" t="s">
        <v>2094</v>
      </c>
      <c r="D1579" s="1">
        <v>44422</v>
      </c>
      <c r="E1579">
        <v>25</v>
      </c>
      <c r="F1579" t="b">
        <v>1</v>
      </c>
      <c r="G1579" t="s">
        <v>4547</v>
      </c>
      <c r="H1579" t="s">
        <v>2034</v>
      </c>
      <c r="I1579" s="1">
        <f>DATE(YEAR(tbl_Invoices[[#This Row],[Invoice_Date]]), MONTH(tbl_Invoices[[#This Row],[Invoice_Date]]), DAY(tbl_Invoices[[#This Row],[Invoice_Date]]))</f>
        <v>44422</v>
      </c>
      <c r="J1579">
        <f>YEAR(tbl_Invoices[[#This Row],[Invoice_Date]])</f>
        <v>2021</v>
      </c>
      <c r="K1579" s="1">
        <f>_xlfn.XLOOKUP(tbl_Invoices[[#This Row],[Customer_ID]], tbl_Customers[Customer_ID], tbl_Customers[Cohort_Month])</f>
        <v>44957</v>
      </c>
      <c r="L1579" s="1" t="str">
        <f ca="1">_xlfn.XLOOKUP(tbl_Invoices[[#This Row],[Customer_ID]], tbl_Customers[Customer_ID], tbl_Customers[Age_Group])</f>
        <v>35–44</v>
      </c>
      <c r="M1579" s="1" t="str">
        <f>_xlfn.XLOOKUP(tbl_Invoices[[#This Row],[Customer_ID]], tbl_Customers[Customer_ID], tbl_Customers[Region])</f>
        <v>Midwest</v>
      </c>
      <c r="N1579" s="1" t="str" cm="1">
        <f t="array" ref="N1579">_xlfn.IFS(
   _xlfn.SINGLE(tbl_Invoices[Plan_ID])="P1","Basic",
   _xlfn.SINGLE(tbl_Invoices[Plan_ID])="P2","Standard",
   _xlfn.SINGLE(tbl_Invoices[Plan_ID])="P3","Premium"
)</f>
        <v>Standard</v>
      </c>
      <c r="O1579" s="2">
        <f>IF(tbl_Invoices[[#This Row],[Revenue_Type]]="Churned",0,1)</f>
        <v>1</v>
      </c>
    </row>
    <row r="1580" spans="1:15" x14ac:dyDescent="0.25">
      <c r="A1580" t="s">
        <v>9598</v>
      </c>
      <c r="B1580" t="s">
        <v>576</v>
      </c>
      <c r="C1580" t="s">
        <v>4381</v>
      </c>
      <c r="D1580" s="1">
        <v>44422</v>
      </c>
      <c r="E1580">
        <v>25</v>
      </c>
      <c r="F1580" t="b">
        <v>1</v>
      </c>
      <c r="G1580" t="s">
        <v>4540</v>
      </c>
      <c r="H1580" t="s">
        <v>2034</v>
      </c>
      <c r="I1580" s="1">
        <f>DATE(YEAR(tbl_Invoices[[#This Row],[Invoice_Date]]), MONTH(tbl_Invoices[[#This Row],[Invoice_Date]]), DAY(tbl_Invoices[[#This Row],[Invoice_Date]]))</f>
        <v>44422</v>
      </c>
      <c r="J1580">
        <f>YEAR(tbl_Invoices[[#This Row],[Invoice_Date]])</f>
        <v>2021</v>
      </c>
      <c r="K1580" s="1">
        <f>_xlfn.XLOOKUP(tbl_Invoices[[#This Row],[Customer_ID]], tbl_Customers[Customer_ID], tbl_Customers[Cohort_Month])</f>
        <v>44834</v>
      </c>
      <c r="L1580" s="1" t="str">
        <f ca="1">_xlfn.XLOOKUP(tbl_Invoices[[#This Row],[Customer_ID]], tbl_Customers[Customer_ID], tbl_Customers[Age_Group])</f>
        <v>35–44</v>
      </c>
      <c r="M1580" s="1" t="str">
        <f>_xlfn.XLOOKUP(tbl_Invoices[[#This Row],[Customer_ID]], tbl_Customers[Customer_ID], tbl_Customers[Region])</f>
        <v>Midwest</v>
      </c>
      <c r="N1580" s="1" t="str" cm="1">
        <f t="array" ref="N1580">_xlfn.IFS(
   _xlfn.SINGLE(tbl_Invoices[Plan_ID])="P1","Basic",
   _xlfn.SINGLE(tbl_Invoices[Plan_ID])="P2","Standard",
   _xlfn.SINGLE(tbl_Invoices[Plan_ID])="P3","Premium"
)</f>
        <v>Standard</v>
      </c>
      <c r="O1580" s="2">
        <f>IF(tbl_Invoices[[#This Row],[Revenue_Type]]="Churned",0,1)</f>
        <v>1</v>
      </c>
    </row>
    <row r="1581" spans="1:15" x14ac:dyDescent="0.25">
      <c r="A1581" t="s">
        <v>8515</v>
      </c>
      <c r="B1581" t="s">
        <v>1183</v>
      </c>
      <c r="C1581" t="s">
        <v>3008</v>
      </c>
      <c r="D1581" s="1">
        <v>44422</v>
      </c>
      <c r="E1581">
        <v>12</v>
      </c>
      <c r="F1581" t="b">
        <v>1</v>
      </c>
      <c r="G1581" t="s">
        <v>4545</v>
      </c>
      <c r="H1581" t="s">
        <v>2027</v>
      </c>
      <c r="I1581" s="1">
        <f>DATE(YEAR(tbl_Invoices[[#This Row],[Invoice_Date]]), MONTH(tbl_Invoices[[#This Row],[Invoice_Date]]), DAY(tbl_Invoices[[#This Row],[Invoice_Date]]))</f>
        <v>44422</v>
      </c>
      <c r="J1581">
        <f>YEAR(tbl_Invoices[[#This Row],[Invoice_Date]])</f>
        <v>2021</v>
      </c>
      <c r="K1581" s="1">
        <f>_xlfn.XLOOKUP(tbl_Invoices[[#This Row],[Customer_ID]], tbl_Customers[Customer_ID], tbl_Customers[Cohort_Month])</f>
        <v>45046</v>
      </c>
      <c r="L1581" s="1" t="str">
        <f ca="1">_xlfn.XLOOKUP(tbl_Invoices[[#This Row],[Customer_ID]], tbl_Customers[Customer_ID], tbl_Customers[Age_Group])</f>
        <v>55+</v>
      </c>
      <c r="M1581" s="1" t="str">
        <f>_xlfn.XLOOKUP(tbl_Invoices[[#This Row],[Customer_ID]], tbl_Customers[Customer_ID], tbl_Customers[Region])</f>
        <v>West</v>
      </c>
      <c r="N1581" s="1" t="str" cm="1">
        <f t="array" ref="N1581">_xlfn.IFS(
   _xlfn.SINGLE(tbl_Invoices[Plan_ID])="P1","Basic",
   _xlfn.SINGLE(tbl_Invoices[Plan_ID])="P2","Standard",
   _xlfn.SINGLE(tbl_Invoices[Plan_ID])="P3","Premium"
)</f>
        <v>Basic</v>
      </c>
      <c r="O1581" s="2">
        <f>IF(tbl_Invoices[[#This Row],[Revenue_Type]]="Churned",0,1)</f>
        <v>0</v>
      </c>
    </row>
    <row r="1582" spans="1:15" x14ac:dyDescent="0.25">
      <c r="A1582" t="s">
        <v>7420</v>
      </c>
      <c r="B1582" t="s">
        <v>1328</v>
      </c>
      <c r="C1582" t="s">
        <v>3080</v>
      </c>
      <c r="D1582" s="1">
        <v>44422</v>
      </c>
      <c r="E1582">
        <v>12</v>
      </c>
      <c r="F1582" t="b">
        <v>1</v>
      </c>
      <c r="G1582" t="s">
        <v>4545</v>
      </c>
      <c r="H1582" t="s">
        <v>2027</v>
      </c>
      <c r="I1582" s="1">
        <f>DATE(YEAR(tbl_Invoices[[#This Row],[Invoice_Date]]), MONTH(tbl_Invoices[[#This Row],[Invoice_Date]]), DAY(tbl_Invoices[[#This Row],[Invoice_Date]]))</f>
        <v>44422</v>
      </c>
      <c r="J1582">
        <f>YEAR(tbl_Invoices[[#This Row],[Invoice_Date]])</f>
        <v>2021</v>
      </c>
      <c r="K1582" s="1">
        <f>_xlfn.XLOOKUP(tbl_Invoices[[#This Row],[Customer_ID]], tbl_Customers[Customer_ID], tbl_Customers[Cohort_Month])</f>
        <v>45077</v>
      </c>
      <c r="L1582" s="1" t="str">
        <f ca="1">_xlfn.XLOOKUP(tbl_Invoices[[#This Row],[Customer_ID]], tbl_Customers[Customer_ID], tbl_Customers[Age_Group])</f>
        <v>35–44</v>
      </c>
      <c r="M1582" s="1" t="str">
        <f>_xlfn.XLOOKUP(tbl_Invoices[[#This Row],[Customer_ID]], tbl_Customers[Customer_ID], tbl_Customers[Region])</f>
        <v>East</v>
      </c>
      <c r="N1582" s="1" t="str" cm="1">
        <f t="array" ref="N1582">_xlfn.IFS(
   _xlfn.SINGLE(tbl_Invoices[Plan_ID])="P1","Basic",
   _xlfn.SINGLE(tbl_Invoices[Plan_ID])="P2","Standard",
   _xlfn.SINGLE(tbl_Invoices[Plan_ID])="P3","Premium"
)</f>
        <v>Basic</v>
      </c>
      <c r="O1582" s="2">
        <f>IF(tbl_Invoices[[#This Row],[Revenue_Type]]="Churned",0,1)</f>
        <v>0</v>
      </c>
    </row>
    <row r="1583" spans="1:15" x14ac:dyDescent="0.25">
      <c r="A1583" t="s">
        <v>10140</v>
      </c>
      <c r="B1583" t="s">
        <v>1736</v>
      </c>
      <c r="C1583" t="s">
        <v>3316</v>
      </c>
      <c r="D1583" s="1">
        <v>44422</v>
      </c>
      <c r="E1583">
        <v>55</v>
      </c>
      <c r="F1583" t="b">
        <v>1</v>
      </c>
      <c r="G1583" t="s">
        <v>4547</v>
      </c>
      <c r="H1583" t="s">
        <v>2031</v>
      </c>
      <c r="I1583" s="1">
        <f>DATE(YEAR(tbl_Invoices[[#This Row],[Invoice_Date]]), MONTH(tbl_Invoices[[#This Row],[Invoice_Date]]), DAY(tbl_Invoices[[#This Row],[Invoice_Date]]))</f>
        <v>44422</v>
      </c>
      <c r="J1583">
        <f>YEAR(tbl_Invoices[[#This Row],[Invoice_Date]])</f>
        <v>2021</v>
      </c>
      <c r="K1583" s="1">
        <f>_xlfn.XLOOKUP(tbl_Invoices[[#This Row],[Customer_ID]], tbl_Customers[Customer_ID], tbl_Customers[Cohort_Month])</f>
        <v>44865</v>
      </c>
      <c r="L1583" s="1" t="str">
        <f ca="1">_xlfn.XLOOKUP(tbl_Invoices[[#This Row],[Customer_ID]], tbl_Customers[Customer_ID], tbl_Customers[Age_Group])</f>
        <v>18–24</v>
      </c>
      <c r="M1583" s="1" t="str">
        <f>_xlfn.XLOOKUP(tbl_Invoices[[#This Row],[Customer_ID]], tbl_Customers[Customer_ID], tbl_Customers[Region])</f>
        <v>East</v>
      </c>
      <c r="N1583" s="1" t="str" cm="1">
        <f t="array" ref="N1583">_xlfn.IFS(
   _xlfn.SINGLE(tbl_Invoices[Plan_ID])="P1","Basic",
   _xlfn.SINGLE(tbl_Invoices[Plan_ID])="P2","Standard",
   _xlfn.SINGLE(tbl_Invoices[Plan_ID])="P3","Premium"
)</f>
        <v>Premium</v>
      </c>
      <c r="O1583" s="2">
        <f>IF(tbl_Invoices[[#This Row],[Revenue_Type]]="Churned",0,1)</f>
        <v>1</v>
      </c>
    </row>
    <row r="1584" spans="1:15" x14ac:dyDescent="0.25">
      <c r="A1584" t="s">
        <v>10022</v>
      </c>
      <c r="B1584" t="s">
        <v>1966</v>
      </c>
      <c r="C1584" t="s">
        <v>3116</v>
      </c>
      <c r="D1584" s="1">
        <v>44422</v>
      </c>
      <c r="E1584">
        <v>12</v>
      </c>
      <c r="F1584" t="b">
        <v>1</v>
      </c>
      <c r="G1584" t="s">
        <v>4545</v>
      </c>
      <c r="H1584" t="s">
        <v>2027</v>
      </c>
      <c r="I1584" s="1">
        <f>DATE(YEAR(tbl_Invoices[[#This Row],[Invoice_Date]]), MONTH(tbl_Invoices[[#This Row],[Invoice_Date]]), DAY(tbl_Invoices[[#This Row],[Invoice_Date]]))</f>
        <v>44422</v>
      </c>
      <c r="J1584">
        <f>YEAR(tbl_Invoices[[#This Row],[Invoice_Date]])</f>
        <v>2021</v>
      </c>
      <c r="K1584" s="1">
        <f>_xlfn.XLOOKUP(tbl_Invoices[[#This Row],[Customer_ID]], tbl_Customers[Customer_ID], tbl_Customers[Cohort_Month])</f>
        <v>45107</v>
      </c>
      <c r="L1584" s="1" t="str">
        <f ca="1">_xlfn.XLOOKUP(tbl_Invoices[[#This Row],[Customer_ID]], tbl_Customers[Customer_ID], tbl_Customers[Age_Group])</f>
        <v>55+</v>
      </c>
      <c r="M1584" s="1" t="str">
        <f>_xlfn.XLOOKUP(tbl_Invoices[[#This Row],[Customer_ID]], tbl_Customers[Customer_ID], tbl_Customers[Region])</f>
        <v>West</v>
      </c>
      <c r="N1584" s="1" t="str" cm="1">
        <f t="array" ref="N1584">_xlfn.IFS(
   _xlfn.SINGLE(tbl_Invoices[Plan_ID])="P1","Basic",
   _xlfn.SINGLE(tbl_Invoices[Plan_ID])="P2","Standard",
   _xlfn.SINGLE(tbl_Invoices[Plan_ID])="P3","Premium"
)</f>
        <v>Basic</v>
      </c>
      <c r="O1584" s="2">
        <f>IF(tbl_Invoices[[#This Row],[Revenue_Type]]="Churned",0,1)</f>
        <v>0</v>
      </c>
    </row>
    <row r="1585" spans="1:15" x14ac:dyDescent="0.25">
      <c r="A1585" t="s">
        <v>5900</v>
      </c>
      <c r="B1585" t="s">
        <v>1083</v>
      </c>
      <c r="C1585" t="s">
        <v>2251</v>
      </c>
      <c r="D1585" s="1">
        <v>44423</v>
      </c>
      <c r="E1585">
        <v>55</v>
      </c>
      <c r="F1585" t="b">
        <v>1</v>
      </c>
      <c r="G1585" t="s">
        <v>4545</v>
      </c>
      <c r="H1585" t="s">
        <v>2031</v>
      </c>
      <c r="I1585" s="1">
        <f>DATE(YEAR(tbl_Invoices[[#This Row],[Invoice_Date]]), MONTH(tbl_Invoices[[#This Row],[Invoice_Date]]), DAY(tbl_Invoices[[#This Row],[Invoice_Date]]))</f>
        <v>44423</v>
      </c>
      <c r="J1585">
        <f>YEAR(tbl_Invoices[[#This Row],[Invoice_Date]])</f>
        <v>2021</v>
      </c>
      <c r="K1585" s="1">
        <f>_xlfn.XLOOKUP(tbl_Invoices[[#This Row],[Customer_ID]], tbl_Customers[Customer_ID], tbl_Customers[Cohort_Month])</f>
        <v>44926</v>
      </c>
      <c r="L1585" s="1" t="str">
        <f ca="1">_xlfn.XLOOKUP(tbl_Invoices[[#This Row],[Customer_ID]], tbl_Customers[Customer_ID], tbl_Customers[Age_Group])</f>
        <v>35–44</v>
      </c>
      <c r="M1585" s="1" t="str">
        <f>_xlfn.XLOOKUP(tbl_Invoices[[#This Row],[Customer_ID]], tbl_Customers[Customer_ID], tbl_Customers[Region])</f>
        <v>International</v>
      </c>
      <c r="N1585" s="1" t="str" cm="1">
        <f t="array" ref="N1585">_xlfn.IFS(
   _xlfn.SINGLE(tbl_Invoices[Plan_ID])="P1","Basic",
   _xlfn.SINGLE(tbl_Invoices[Plan_ID])="P2","Standard",
   _xlfn.SINGLE(tbl_Invoices[Plan_ID])="P3","Premium"
)</f>
        <v>Premium</v>
      </c>
      <c r="O1585" s="2">
        <f>IF(tbl_Invoices[[#This Row],[Revenue_Type]]="Churned",0,1)</f>
        <v>0</v>
      </c>
    </row>
    <row r="1586" spans="1:15" x14ac:dyDescent="0.25">
      <c r="A1586" t="s">
        <v>5916</v>
      </c>
      <c r="B1586" t="s">
        <v>1122</v>
      </c>
      <c r="C1586" t="s">
        <v>2446</v>
      </c>
      <c r="D1586" s="1">
        <v>44423</v>
      </c>
      <c r="E1586">
        <v>55</v>
      </c>
      <c r="F1586" t="b">
        <v>1</v>
      </c>
      <c r="G1586" t="s">
        <v>4538</v>
      </c>
      <c r="H1586" t="s">
        <v>2031</v>
      </c>
      <c r="I1586" s="1">
        <f>DATE(YEAR(tbl_Invoices[[#This Row],[Invoice_Date]]), MONTH(tbl_Invoices[[#This Row],[Invoice_Date]]), DAY(tbl_Invoices[[#This Row],[Invoice_Date]]))</f>
        <v>44423</v>
      </c>
      <c r="J1586">
        <f>YEAR(tbl_Invoices[[#This Row],[Invoice_Date]])</f>
        <v>2021</v>
      </c>
      <c r="K1586" s="1">
        <f>_xlfn.XLOOKUP(tbl_Invoices[[#This Row],[Customer_ID]], tbl_Customers[Customer_ID], tbl_Customers[Cohort_Month])</f>
        <v>44408</v>
      </c>
      <c r="L1586" s="1" t="str">
        <f ca="1">_xlfn.XLOOKUP(tbl_Invoices[[#This Row],[Customer_ID]], tbl_Customers[Customer_ID], tbl_Customers[Age_Group])</f>
        <v>45–54</v>
      </c>
      <c r="M1586" s="1" t="str">
        <f>_xlfn.XLOOKUP(tbl_Invoices[[#This Row],[Customer_ID]], tbl_Customers[Customer_ID], tbl_Customers[Region])</f>
        <v>International</v>
      </c>
      <c r="N1586" s="1" t="str" cm="1">
        <f t="array" ref="N1586">_xlfn.IFS(
   _xlfn.SINGLE(tbl_Invoices[Plan_ID])="P1","Basic",
   _xlfn.SINGLE(tbl_Invoices[Plan_ID])="P2","Standard",
   _xlfn.SINGLE(tbl_Invoices[Plan_ID])="P3","Premium"
)</f>
        <v>Premium</v>
      </c>
      <c r="O1586" s="2">
        <f>IF(tbl_Invoices[[#This Row],[Revenue_Type]]="Churned",0,1)</f>
        <v>1</v>
      </c>
    </row>
    <row r="1587" spans="1:15" x14ac:dyDescent="0.25">
      <c r="A1587" t="s">
        <v>7893</v>
      </c>
      <c r="B1587" t="s">
        <v>167</v>
      </c>
      <c r="C1587" t="s">
        <v>4066</v>
      </c>
      <c r="D1587" s="1">
        <v>44424</v>
      </c>
      <c r="E1587">
        <v>12</v>
      </c>
      <c r="F1587" t="b">
        <v>1</v>
      </c>
      <c r="G1587" t="s">
        <v>4540</v>
      </c>
      <c r="H1587" t="s">
        <v>2027</v>
      </c>
      <c r="I1587" s="1">
        <f>DATE(YEAR(tbl_Invoices[[#This Row],[Invoice_Date]]), MONTH(tbl_Invoices[[#This Row],[Invoice_Date]]), DAY(tbl_Invoices[[#This Row],[Invoice_Date]]))</f>
        <v>44424</v>
      </c>
      <c r="J1587">
        <f>YEAR(tbl_Invoices[[#This Row],[Invoice_Date]])</f>
        <v>2021</v>
      </c>
      <c r="K1587" s="1">
        <f>_xlfn.XLOOKUP(tbl_Invoices[[#This Row],[Customer_ID]], tbl_Customers[Customer_ID], tbl_Customers[Cohort_Month])</f>
        <v>44773</v>
      </c>
      <c r="L1587" s="1" t="str">
        <f ca="1">_xlfn.XLOOKUP(tbl_Invoices[[#This Row],[Customer_ID]], tbl_Customers[Customer_ID], tbl_Customers[Age_Group])</f>
        <v>35–44</v>
      </c>
      <c r="M1587" s="1" t="str">
        <f>_xlfn.XLOOKUP(tbl_Invoices[[#This Row],[Customer_ID]], tbl_Customers[Customer_ID], tbl_Customers[Region])</f>
        <v>Midwest</v>
      </c>
      <c r="N1587" s="1" t="str" cm="1">
        <f t="array" ref="N1587">_xlfn.IFS(
   _xlfn.SINGLE(tbl_Invoices[Plan_ID])="P1","Basic",
   _xlfn.SINGLE(tbl_Invoices[Plan_ID])="P2","Standard",
   _xlfn.SINGLE(tbl_Invoices[Plan_ID])="P3","Premium"
)</f>
        <v>Basic</v>
      </c>
      <c r="O1587" s="2">
        <f>IF(tbl_Invoices[[#This Row],[Revenue_Type]]="Churned",0,1)</f>
        <v>1</v>
      </c>
    </row>
    <row r="1588" spans="1:15" x14ac:dyDescent="0.25">
      <c r="A1588" t="s">
        <v>7500</v>
      </c>
      <c r="B1588" t="s">
        <v>195</v>
      </c>
      <c r="C1588" t="s">
        <v>2416</v>
      </c>
      <c r="D1588" s="1">
        <v>44424</v>
      </c>
      <c r="E1588">
        <v>25</v>
      </c>
      <c r="F1588" t="b">
        <v>1</v>
      </c>
      <c r="G1588" t="s">
        <v>4538</v>
      </c>
      <c r="H1588" t="s">
        <v>2034</v>
      </c>
      <c r="I1588" s="1">
        <f>DATE(YEAR(tbl_Invoices[[#This Row],[Invoice_Date]]), MONTH(tbl_Invoices[[#This Row],[Invoice_Date]]), DAY(tbl_Invoices[[#This Row],[Invoice_Date]]))</f>
        <v>44424</v>
      </c>
      <c r="J1588">
        <f>YEAR(tbl_Invoices[[#This Row],[Invoice_Date]])</f>
        <v>2021</v>
      </c>
      <c r="K1588" s="1">
        <f>_xlfn.XLOOKUP(tbl_Invoices[[#This Row],[Customer_ID]], tbl_Customers[Customer_ID], tbl_Customers[Cohort_Month])</f>
        <v>44681</v>
      </c>
      <c r="L1588" s="1" t="str">
        <f ca="1">_xlfn.XLOOKUP(tbl_Invoices[[#This Row],[Customer_ID]], tbl_Customers[Customer_ID], tbl_Customers[Age_Group])</f>
        <v>35–44</v>
      </c>
      <c r="M1588" s="1" t="str">
        <f>_xlfn.XLOOKUP(tbl_Invoices[[#This Row],[Customer_ID]], tbl_Customers[Customer_ID], tbl_Customers[Region])</f>
        <v>International</v>
      </c>
      <c r="N1588" s="1" t="str" cm="1">
        <f t="array" ref="N1588">_xlfn.IFS(
   _xlfn.SINGLE(tbl_Invoices[Plan_ID])="P1","Basic",
   _xlfn.SINGLE(tbl_Invoices[Plan_ID])="P2","Standard",
   _xlfn.SINGLE(tbl_Invoices[Plan_ID])="P3","Premium"
)</f>
        <v>Standard</v>
      </c>
      <c r="O1588" s="2">
        <f>IF(tbl_Invoices[[#This Row],[Revenue_Type]]="Churned",0,1)</f>
        <v>1</v>
      </c>
    </row>
    <row r="1589" spans="1:15" x14ac:dyDescent="0.25">
      <c r="A1589" t="s">
        <v>9499</v>
      </c>
      <c r="B1589" t="s">
        <v>252</v>
      </c>
      <c r="C1589" t="s">
        <v>2746</v>
      </c>
      <c r="D1589" s="1">
        <v>44424</v>
      </c>
      <c r="E1589">
        <v>25</v>
      </c>
      <c r="F1589" t="b">
        <v>1</v>
      </c>
      <c r="G1589" t="s">
        <v>4538</v>
      </c>
      <c r="H1589" t="s">
        <v>2034</v>
      </c>
      <c r="I1589" s="1">
        <f>DATE(YEAR(tbl_Invoices[[#This Row],[Invoice_Date]]), MONTH(tbl_Invoices[[#This Row],[Invoice_Date]]), DAY(tbl_Invoices[[#This Row],[Invoice_Date]]))</f>
        <v>44424</v>
      </c>
      <c r="J1589">
        <f>YEAR(tbl_Invoices[[#This Row],[Invoice_Date]])</f>
        <v>2021</v>
      </c>
      <c r="K1589" s="1">
        <f>_xlfn.XLOOKUP(tbl_Invoices[[#This Row],[Customer_ID]], tbl_Customers[Customer_ID], tbl_Customers[Cohort_Month])</f>
        <v>44469</v>
      </c>
      <c r="L1589" s="1" t="str">
        <f ca="1">_xlfn.XLOOKUP(tbl_Invoices[[#This Row],[Customer_ID]], tbl_Customers[Customer_ID], tbl_Customers[Age_Group])</f>
        <v>18–24</v>
      </c>
      <c r="M1589" s="1" t="str">
        <f>_xlfn.XLOOKUP(tbl_Invoices[[#This Row],[Customer_ID]], tbl_Customers[Customer_ID], tbl_Customers[Region])</f>
        <v>International</v>
      </c>
      <c r="N1589" s="1" t="str" cm="1">
        <f t="array" ref="N1589">_xlfn.IFS(
   _xlfn.SINGLE(tbl_Invoices[Plan_ID])="P1","Basic",
   _xlfn.SINGLE(tbl_Invoices[Plan_ID])="P2","Standard",
   _xlfn.SINGLE(tbl_Invoices[Plan_ID])="P3","Premium"
)</f>
        <v>Standard</v>
      </c>
      <c r="O1589" s="2">
        <f>IF(tbl_Invoices[[#This Row],[Revenue_Type]]="Churned",0,1)</f>
        <v>1</v>
      </c>
    </row>
    <row r="1590" spans="1:15" x14ac:dyDescent="0.25">
      <c r="A1590" t="s">
        <v>6984</v>
      </c>
      <c r="B1590" t="s">
        <v>1247</v>
      </c>
      <c r="C1590" t="s">
        <v>2389</v>
      </c>
      <c r="D1590" s="1">
        <v>44424</v>
      </c>
      <c r="E1590">
        <v>12</v>
      </c>
      <c r="F1590" t="b">
        <v>1</v>
      </c>
      <c r="G1590" t="s">
        <v>4545</v>
      </c>
      <c r="H1590" t="s">
        <v>2027</v>
      </c>
      <c r="I1590" s="1">
        <f>DATE(YEAR(tbl_Invoices[[#This Row],[Invoice_Date]]), MONTH(tbl_Invoices[[#This Row],[Invoice_Date]]), DAY(tbl_Invoices[[#This Row],[Invoice_Date]]))</f>
        <v>44424</v>
      </c>
      <c r="J1590">
        <f>YEAR(tbl_Invoices[[#This Row],[Invoice_Date]])</f>
        <v>2021</v>
      </c>
      <c r="K1590" s="1">
        <f>_xlfn.XLOOKUP(tbl_Invoices[[#This Row],[Customer_ID]], tbl_Customers[Customer_ID], tbl_Customers[Cohort_Month])</f>
        <v>44865</v>
      </c>
      <c r="L1590" s="1" t="str">
        <f ca="1">_xlfn.XLOOKUP(tbl_Invoices[[#This Row],[Customer_ID]], tbl_Customers[Customer_ID], tbl_Customers[Age_Group])</f>
        <v>55+</v>
      </c>
      <c r="M1590" s="1" t="str">
        <f>_xlfn.XLOOKUP(tbl_Invoices[[#This Row],[Customer_ID]], tbl_Customers[Customer_ID], tbl_Customers[Region])</f>
        <v>Midwest</v>
      </c>
      <c r="N1590" s="1" t="str" cm="1">
        <f t="array" ref="N1590">_xlfn.IFS(
   _xlfn.SINGLE(tbl_Invoices[Plan_ID])="P1","Basic",
   _xlfn.SINGLE(tbl_Invoices[Plan_ID])="P2","Standard",
   _xlfn.SINGLE(tbl_Invoices[Plan_ID])="P3","Premium"
)</f>
        <v>Basic</v>
      </c>
      <c r="O1590" s="2">
        <f>IF(tbl_Invoices[[#This Row],[Revenue_Type]]="Churned",0,1)</f>
        <v>0</v>
      </c>
    </row>
    <row r="1591" spans="1:15" x14ac:dyDescent="0.25">
      <c r="A1591" t="s">
        <v>8266</v>
      </c>
      <c r="B1591" t="s">
        <v>1864</v>
      </c>
      <c r="C1591" t="s">
        <v>4396</v>
      </c>
      <c r="D1591" s="1">
        <v>44424</v>
      </c>
      <c r="E1591">
        <v>25</v>
      </c>
      <c r="F1591" t="b">
        <v>1</v>
      </c>
      <c r="G1591" t="s">
        <v>4545</v>
      </c>
      <c r="H1591" t="s">
        <v>2034</v>
      </c>
      <c r="I1591" s="1">
        <f>DATE(YEAR(tbl_Invoices[[#This Row],[Invoice_Date]]), MONTH(tbl_Invoices[[#This Row],[Invoice_Date]]), DAY(tbl_Invoices[[#This Row],[Invoice_Date]]))</f>
        <v>44424</v>
      </c>
      <c r="J1591">
        <f>YEAR(tbl_Invoices[[#This Row],[Invoice_Date]])</f>
        <v>2021</v>
      </c>
      <c r="K1591" s="1">
        <f>_xlfn.XLOOKUP(tbl_Invoices[[#This Row],[Customer_ID]], tbl_Customers[Customer_ID], tbl_Customers[Cohort_Month])</f>
        <v>44834</v>
      </c>
      <c r="L1591" s="1" t="str">
        <f ca="1">_xlfn.XLOOKUP(tbl_Invoices[[#This Row],[Customer_ID]], tbl_Customers[Customer_ID], tbl_Customers[Age_Group])</f>
        <v>35–44</v>
      </c>
      <c r="M1591" s="1" t="str">
        <f>_xlfn.XLOOKUP(tbl_Invoices[[#This Row],[Customer_ID]], tbl_Customers[Customer_ID], tbl_Customers[Region])</f>
        <v>South</v>
      </c>
      <c r="N1591" s="1" t="str" cm="1">
        <f t="array" ref="N1591">_xlfn.IFS(
   _xlfn.SINGLE(tbl_Invoices[Plan_ID])="P1","Basic",
   _xlfn.SINGLE(tbl_Invoices[Plan_ID])="P2","Standard",
   _xlfn.SINGLE(tbl_Invoices[Plan_ID])="P3","Premium"
)</f>
        <v>Standard</v>
      </c>
      <c r="O1591" s="2">
        <f>IF(tbl_Invoices[[#This Row],[Revenue_Type]]="Churned",0,1)</f>
        <v>0</v>
      </c>
    </row>
    <row r="1592" spans="1:15" x14ac:dyDescent="0.25">
      <c r="A1592" t="s">
        <v>9129</v>
      </c>
      <c r="B1592" t="s">
        <v>753</v>
      </c>
      <c r="C1592" t="s">
        <v>3680</v>
      </c>
      <c r="D1592" s="1">
        <v>44425</v>
      </c>
      <c r="E1592">
        <v>12</v>
      </c>
      <c r="F1592" t="b">
        <v>1</v>
      </c>
      <c r="G1592" t="s">
        <v>4545</v>
      </c>
      <c r="H1592" t="s">
        <v>2027</v>
      </c>
      <c r="I1592" s="1">
        <f>DATE(YEAR(tbl_Invoices[[#This Row],[Invoice_Date]]), MONTH(tbl_Invoices[[#This Row],[Invoice_Date]]), DAY(tbl_Invoices[[#This Row],[Invoice_Date]]))</f>
        <v>44425</v>
      </c>
      <c r="J1592">
        <f>YEAR(tbl_Invoices[[#This Row],[Invoice_Date]])</f>
        <v>2021</v>
      </c>
      <c r="K1592" s="1">
        <f>_xlfn.XLOOKUP(tbl_Invoices[[#This Row],[Customer_ID]], tbl_Customers[Customer_ID], tbl_Customers[Cohort_Month])</f>
        <v>44985</v>
      </c>
      <c r="L1592" s="1" t="str">
        <f ca="1">_xlfn.XLOOKUP(tbl_Invoices[[#This Row],[Customer_ID]], tbl_Customers[Customer_ID], tbl_Customers[Age_Group])</f>
        <v>55+</v>
      </c>
      <c r="M1592" s="1" t="str">
        <f>_xlfn.XLOOKUP(tbl_Invoices[[#This Row],[Customer_ID]], tbl_Customers[Customer_ID], tbl_Customers[Region])</f>
        <v>Midwest</v>
      </c>
      <c r="N1592" s="1" t="str" cm="1">
        <f t="array" ref="N1592">_xlfn.IFS(
   _xlfn.SINGLE(tbl_Invoices[Plan_ID])="P1","Basic",
   _xlfn.SINGLE(tbl_Invoices[Plan_ID])="P2","Standard",
   _xlfn.SINGLE(tbl_Invoices[Plan_ID])="P3","Premium"
)</f>
        <v>Basic</v>
      </c>
      <c r="O1592" s="2">
        <f>IF(tbl_Invoices[[#This Row],[Revenue_Type]]="Churned",0,1)</f>
        <v>0</v>
      </c>
    </row>
    <row r="1593" spans="1:15" x14ac:dyDescent="0.25">
      <c r="A1593" t="s">
        <v>6214</v>
      </c>
      <c r="B1593" t="s">
        <v>863</v>
      </c>
      <c r="C1593" t="s">
        <v>2438</v>
      </c>
      <c r="D1593" s="1">
        <v>44425</v>
      </c>
      <c r="E1593">
        <v>55</v>
      </c>
      <c r="F1593" t="b">
        <v>1</v>
      </c>
      <c r="G1593" t="s">
        <v>4538</v>
      </c>
      <c r="H1593" t="s">
        <v>2031</v>
      </c>
      <c r="I1593" s="1">
        <f>DATE(YEAR(tbl_Invoices[[#This Row],[Invoice_Date]]), MONTH(tbl_Invoices[[#This Row],[Invoice_Date]]), DAY(tbl_Invoices[[#This Row],[Invoice_Date]]))</f>
        <v>44425</v>
      </c>
      <c r="J1593">
        <f>YEAR(tbl_Invoices[[#This Row],[Invoice_Date]])</f>
        <v>2021</v>
      </c>
      <c r="K1593" s="1">
        <f>_xlfn.XLOOKUP(tbl_Invoices[[#This Row],[Customer_ID]], tbl_Customers[Customer_ID], tbl_Customers[Cohort_Month])</f>
        <v>44227</v>
      </c>
      <c r="L1593" s="1" t="str">
        <f ca="1">_xlfn.XLOOKUP(tbl_Invoices[[#This Row],[Customer_ID]], tbl_Customers[Customer_ID], tbl_Customers[Age_Group])</f>
        <v>35–44</v>
      </c>
      <c r="M1593" s="1" t="str">
        <f>_xlfn.XLOOKUP(tbl_Invoices[[#This Row],[Customer_ID]], tbl_Customers[Customer_ID], tbl_Customers[Region])</f>
        <v>East</v>
      </c>
      <c r="N1593" s="1" t="str" cm="1">
        <f t="array" ref="N1593">_xlfn.IFS(
   _xlfn.SINGLE(tbl_Invoices[Plan_ID])="P1","Basic",
   _xlfn.SINGLE(tbl_Invoices[Plan_ID])="P2","Standard",
   _xlfn.SINGLE(tbl_Invoices[Plan_ID])="P3","Premium"
)</f>
        <v>Premium</v>
      </c>
      <c r="O1593" s="2">
        <f>IF(tbl_Invoices[[#This Row],[Revenue_Type]]="Churned",0,1)</f>
        <v>1</v>
      </c>
    </row>
    <row r="1594" spans="1:15" x14ac:dyDescent="0.25">
      <c r="A1594" t="s">
        <v>9374</v>
      </c>
      <c r="B1594" t="s">
        <v>1248</v>
      </c>
      <c r="C1594" t="s">
        <v>2176</v>
      </c>
      <c r="D1594" s="1">
        <v>44425</v>
      </c>
      <c r="E1594">
        <v>12</v>
      </c>
      <c r="F1594" t="b">
        <v>1</v>
      </c>
      <c r="G1594" t="s">
        <v>4540</v>
      </c>
      <c r="H1594" t="s">
        <v>2027</v>
      </c>
      <c r="I1594" s="1">
        <f>DATE(YEAR(tbl_Invoices[[#This Row],[Invoice_Date]]), MONTH(tbl_Invoices[[#This Row],[Invoice_Date]]), DAY(tbl_Invoices[[#This Row],[Invoice_Date]]))</f>
        <v>44425</v>
      </c>
      <c r="J1594">
        <f>YEAR(tbl_Invoices[[#This Row],[Invoice_Date]])</f>
        <v>2021</v>
      </c>
      <c r="K1594" s="1">
        <f>_xlfn.XLOOKUP(tbl_Invoices[[#This Row],[Customer_ID]], tbl_Customers[Customer_ID], tbl_Customers[Cohort_Month])</f>
        <v>44804</v>
      </c>
      <c r="L1594" s="1" t="str">
        <f ca="1">_xlfn.XLOOKUP(tbl_Invoices[[#This Row],[Customer_ID]], tbl_Customers[Customer_ID], tbl_Customers[Age_Group])</f>
        <v>18–24</v>
      </c>
      <c r="M1594" s="1" t="str">
        <f>_xlfn.XLOOKUP(tbl_Invoices[[#This Row],[Customer_ID]], tbl_Customers[Customer_ID], tbl_Customers[Region])</f>
        <v>International</v>
      </c>
      <c r="N1594" s="1" t="str" cm="1">
        <f t="array" ref="N1594">_xlfn.IFS(
   _xlfn.SINGLE(tbl_Invoices[Plan_ID])="P1","Basic",
   _xlfn.SINGLE(tbl_Invoices[Plan_ID])="P2","Standard",
   _xlfn.SINGLE(tbl_Invoices[Plan_ID])="P3","Premium"
)</f>
        <v>Basic</v>
      </c>
      <c r="O1594" s="2">
        <f>IF(tbl_Invoices[[#This Row],[Revenue_Type]]="Churned",0,1)</f>
        <v>1</v>
      </c>
    </row>
    <row r="1595" spans="1:15" x14ac:dyDescent="0.25">
      <c r="A1595" t="s">
        <v>10388</v>
      </c>
      <c r="B1595" t="s">
        <v>1508</v>
      </c>
      <c r="C1595" t="s">
        <v>2286</v>
      </c>
      <c r="D1595" s="1">
        <v>44425</v>
      </c>
      <c r="E1595">
        <v>12</v>
      </c>
      <c r="F1595" t="b">
        <v>1</v>
      </c>
      <c r="G1595" t="s">
        <v>4547</v>
      </c>
      <c r="H1595" t="s">
        <v>2027</v>
      </c>
      <c r="I1595" s="1">
        <f>DATE(YEAR(tbl_Invoices[[#This Row],[Invoice_Date]]), MONTH(tbl_Invoices[[#This Row],[Invoice_Date]]), DAY(tbl_Invoices[[#This Row],[Invoice_Date]]))</f>
        <v>44425</v>
      </c>
      <c r="J1595">
        <f>YEAR(tbl_Invoices[[#This Row],[Invoice_Date]])</f>
        <v>2021</v>
      </c>
      <c r="K1595" s="1">
        <f>_xlfn.XLOOKUP(tbl_Invoices[[#This Row],[Customer_ID]], tbl_Customers[Customer_ID], tbl_Customers[Cohort_Month])</f>
        <v>45077</v>
      </c>
      <c r="L1595" s="1" t="str">
        <f ca="1">_xlfn.XLOOKUP(tbl_Invoices[[#This Row],[Customer_ID]], tbl_Customers[Customer_ID], tbl_Customers[Age_Group])</f>
        <v>25–34</v>
      </c>
      <c r="M1595" s="1" t="str">
        <f>_xlfn.XLOOKUP(tbl_Invoices[[#This Row],[Customer_ID]], tbl_Customers[Customer_ID], tbl_Customers[Region])</f>
        <v>South</v>
      </c>
      <c r="N1595" s="1" t="str" cm="1">
        <f t="array" ref="N1595">_xlfn.IFS(
   _xlfn.SINGLE(tbl_Invoices[Plan_ID])="P1","Basic",
   _xlfn.SINGLE(tbl_Invoices[Plan_ID])="P2","Standard",
   _xlfn.SINGLE(tbl_Invoices[Plan_ID])="P3","Premium"
)</f>
        <v>Basic</v>
      </c>
      <c r="O1595" s="2">
        <f>IF(tbl_Invoices[[#This Row],[Revenue_Type]]="Churned",0,1)</f>
        <v>1</v>
      </c>
    </row>
    <row r="1596" spans="1:15" x14ac:dyDescent="0.25">
      <c r="A1596" t="s">
        <v>7459</v>
      </c>
      <c r="B1596" t="s">
        <v>1745</v>
      </c>
      <c r="C1596" t="s">
        <v>2064</v>
      </c>
      <c r="D1596" s="1">
        <v>44425</v>
      </c>
      <c r="E1596">
        <v>55</v>
      </c>
      <c r="F1596" t="b">
        <v>1</v>
      </c>
      <c r="G1596" t="s">
        <v>4547</v>
      </c>
      <c r="H1596" t="s">
        <v>2031</v>
      </c>
      <c r="I1596" s="1">
        <f>DATE(YEAR(tbl_Invoices[[#This Row],[Invoice_Date]]), MONTH(tbl_Invoices[[#This Row],[Invoice_Date]]), DAY(tbl_Invoices[[#This Row],[Invoice_Date]]))</f>
        <v>44425</v>
      </c>
      <c r="J1596">
        <f>YEAR(tbl_Invoices[[#This Row],[Invoice_Date]])</f>
        <v>2021</v>
      </c>
      <c r="K1596" s="1">
        <f>_xlfn.XLOOKUP(tbl_Invoices[[#This Row],[Customer_ID]], tbl_Customers[Customer_ID], tbl_Customers[Cohort_Month])</f>
        <v>44316</v>
      </c>
      <c r="L1596" s="1" t="str">
        <f ca="1">_xlfn.XLOOKUP(tbl_Invoices[[#This Row],[Customer_ID]], tbl_Customers[Customer_ID], tbl_Customers[Age_Group])</f>
        <v>55+</v>
      </c>
      <c r="M1596" s="1" t="str">
        <f>_xlfn.XLOOKUP(tbl_Invoices[[#This Row],[Customer_ID]], tbl_Customers[Customer_ID], tbl_Customers[Region])</f>
        <v>East</v>
      </c>
      <c r="N1596" s="1" t="str" cm="1">
        <f t="array" ref="N1596">_xlfn.IFS(
   _xlfn.SINGLE(tbl_Invoices[Plan_ID])="P1","Basic",
   _xlfn.SINGLE(tbl_Invoices[Plan_ID])="P2","Standard",
   _xlfn.SINGLE(tbl_Invoices[Plan_ID])="P3","Premium"
)</f>
        <v>Premium</v>
      </c>
      <c r="O1596" s="2">
        <f>IF(tbl_Invoices[[#This Row],[Revenue_Type]]="Churned",0,1)</f>
        <v>1</v>
      </c>
    </row>
    <row r="1597" spans="1:15" x14ac:dyDescent="0.25">
      <c r="A1597" t="s">
        <v>8638</v>
      </c>
      <c r="B1597" t="s">
        <v>201</v>
      </c>
      <c r="C1597" t="s">
        <v>2308</v>
      </c>
      <c r="D1597" s="1">
        <v>44426</v>
      </c>
      <c r="E1597">
        <v>25</v>
      </c>
      <c r="F1597" t="b">
        <v>1</v>
      </c>
      <c r="G1597" t="s">
        <v>4549</v>
      </c>
      <c r="H1597" t="s">
        <v>2034</v>
      </c>
      <c r="I1597" s="1">
        <f>DATE(YEAR(tbl_Invoices[[#This Row],[Invoice_Date]]), MONTH(tbl_Invoices[[#This Row],[Invoice_Date]]), DAY(tbl_Invoices[[#This Row],[Invoice_Date]]))</f>
        <v>44426</v>
      </c>
      <c r="J1597">
        <f>YEAR(tbl_Invoices[[#This Row],[Invoice_Date]])</f>
        <v>2021</v>
      </c>
      <c r="K1597" s="1">
        <f>_xlfn.XLOOKUP(tbl_Invoices[[#This Row],[Customer_ID]], tbl_Customers[Customer_ID], tbl_Customers[Cohort_Month])</f>
        <v>44895</v>
      </c>
      <c r="L1597" s="1" t="str">
        <f ca="1">_xlfn.XLOOKUP(tbl_Invoices[[#This Row],[Customer_ID]], tbl_Customers[Customer_ID], tbl_Customers[Age_Group])</f>
        <v>55+</v>
      </c>
      <c r="M1597" s="1" t="str">
        <f>_xlfn.XLOOKUP(tbl_Invoices[[#This Row],[Customer_ID]], tbl_Customers[Customer_ID], tbl_Customers[Region])</f>
        <v>West</v>
      </c>
      <c r="N1597" s="1" t="str" cm="1">
        <f t="array" ref="N1597">_xlfn.IFS(
   _xlfn.SINGLE(tbl_Invoices[Plan_ID])="P1","Basic",
   _xlfn.SINGLE(tbl_Invoices[Plan_ID])="P2","Standard",
   _xlfn.SINGLE(tbl_Invoices[Plan_ID])="P3","Premium"
)</f>
        <v>Standard</v>
      </c>
      <c r="O1597" s="2">
        <f>IF(tbl_Invoices[[#This Row],[Revenue_Type]]="Churned",0,1)</f>
        <v>1</v>
      </c>
    </row>
    <row r="1598" spans="1:15" x14ac:dyDescent="0.25">
      <c r="A1598" t="s">
        <v>8797</v>
      </c>
      <c r="B1598" t="s">
        <v>222</v>
      </c>
      <c r="C1598" t="s">
        <v>2706</v>
      </c>
      <c r="D1598" s="1">
        <v>44426</v>
      </c>
      <c r="E1598">
        <v>55</v>
      </c>
      <c r="F1598" t="b">
        <v>1</v>
      </c>
      <c r="G1598" t="s">
        <v>4549</v>
      </c>
      <c r="H1598" t="s">
        <v>2031</v>
      </c>
      <c r="I1598" s="1">
        <f>DATE(YEAR(tbl_Invoices[[#This Row],[Invoice_Date]]), MONTH(tbl_Invoices[[#This Row],[Invoice_Date]]), DAY(tbl_Invoices[[#This Row],[Invoice_Date]]))</f>
        <v>44426</v>
      </c>
      <c r="J1598">
        <f>YEAR(tbl_Invoices[[#This Row],[Invoice_Date]])</f>
        <v>2021</v>
      </c>
      <c r="K1598" s="1">
        <f>_xlfn.XLOOKUP(tbl_Invoices[[#This Row],[Customer_ID]], tbl_Customers[Customer_ID], tbl_Customers[Cohort_Month])</f>
        <v>44985</v>
      </c>
      <c r="L1598" s="1" t="str">
        <f ca="1">_xlfn.XLOOKUP(tbl_Invoices[[#This Row],[Customer_ID]], tbl_Customers[Customer_ID], tbl_Customers[Age_Group])</f>
        <v>55+</v>
      </c>
      <c r="M1598" s="1" t="str">
        <f>_xlfn.XLOOKUP(tbl_Invoices[[#This Row],[Customer_ID]], tbl_Customers[Customer_ID], tbl_Customers[Region])</f>
        <v>International</v>
      </c>
      <c r="N1598" s="1" t="str" cm="1">
        <f t="array" ref="N1598">_xlfn.IFS(
   _xlfn.SINGLE(tbl_Invoices[Plan_ID])="P1","Basic",
   _xlfn.SINGLE(tbl_Invoices[Plan_ID])="P2","Standard",
   _xlfn.SINGLE(tbl_Invoices[Plan_ID])="P3","Premium"
)</f>
        <v>Premium</v>
      </c>
      <c r="O1598" s="2">
        <f>IF(tbl_Invoices[[#This Row],[Revenue_Type]]="Churned",0,1)</f>
        <v>1</v>
      </c>
    </row>
    <row r="1599" spans="1:15" x14ac:dyDescent="0.25">
      <c r="A1599" t="s">
        <v>8445</v>
      </c>
      <c r="B1599" t="s">
        <v>624</v>
      </c>
      <c r="C1599" t="s">
        <v>3662</v>
      </c>
      <c r="D1599" s="1">
        <v>44426</v>
      </c>
      <c r="E1599">
        <v>12</v>
      </c>
      <c r="F1599" t="b">
        <v>1</v>
      </c>
      <c r="G1599" t="s">
        <v>4540</v>
      </c>
      <c r="H1599" t="s">
        <v>2027</v>
      </c>
      <c r="I1599" s="1">
        <f>DATE(YEAR(tbl_Invoices[[#This Row],[Invoice_Date]]), MONTH(tbl_Invoices[[#This Row],[Invoice_Date]]), DAY(tbl_Invoices[[#This Row],[Invoice_Date]]))</f>
        <v>44426</v>
      </c>
      <c r="J1599">
        <f>YEAR(tbl_Invoices[[#This Row],[Invoice_Date]])</f>
        <v>2021</v>
      </c>
      <c r="K1599" s="1">
        <f>_xlfn.XLOOKUP(tbl_Invoices[[#This Row],[Customer_ID]], tbl_Customers[Customer_ID], tbl_Customers[Cohort_Month])</f>
        <v>44500</v>
      </c>
      <c r="L1599" s="1" t="str">
        <f ca="1">_xlfn.XLOOKUP(tbl_Invoices[[#This Row],[Customer_ID]], tbl_Customers[Customer_ID], tbl_Customers[Age_Group])</f>
        <v>25–34</v>
      </c>
      <c r="M1599" s="1" t="str">
        <f>_xlfn.XLOOKUP(tbl_Invoices[[#This Row],[Customer_ID]], tbl_Customers[Customer_ID], tbl_Customers[Region])</f>
        <v>East</v>
      </c>
      <c r="N1599" s="1" t="str" cm="1">
        <f t="array" ref="N1599">_xlfn.IFS(
   _xlfn.SINGLE(tbl_Invoices[Plan_ID])="P1","Basic",
   _xlfn.SINGLE(tbl_Invoices[Plan_ID])="P2","Standard",
   _xlfn.SINGLE(tbl_Invoices[Plan_ID])="P3","Premium"
)</f>
        <v>Basic</v>
      </c>
      <c r="O1599" s="2">
        <f>IF(tbl_Invoices[[#This Row],[Revenue_Type]]="Churned",0,1)</f>
        <v>1</v>
      </c>
    </row>
    <row r="1600" spans="1:15" x14ac:dyDescent="0.25">
      <c r="A1600" t="s">
        <v>5997</v>
      </c>
      <c r="B1600" t="s">
        <v>705</v>
      </c>
      <c r="C1600" t="s">
        <v>2197</v>
      </c>
      <c r="D1600" s="1">
        <v>44426</v>
      </c>
      <c r="E1600">
        <v>25</v>
      </c>
      <c r="F1600" t="b">
        <v>1</v>
      </c>
      <c r="G1600" t="s">
        <v>4538</v>
      </c>
      <c r="H1600" t="s">
        <v>2034</v>
      </c>
      <c r="I1600" s="1">
        <f>DATE(YEAR(tbl_Invoices[[#This Row],[Invoice_Date]]), MONTH(tbl_Invoices[[#This Row],[Invoice_Date]]), DAY(tbl_Invoices[[#This Row],[Invoice_Date]]))</f>
        <v>44426</v>
      </c>
      <c r="J1600">
        <f>YEAR(tbl_Invoices[[#This Row],[Invoice_Date]])</f>
        <v>2021</v>
      </c>
      <c r="K1600" s="1">
        <f>_xlfn.XLOOKUP(tbl_Invoices[[#This Row],[Customer_ID]], tbl_Customers[Customer_ID], tbl_Customers[Cohort_Month])</f>
        <v>44620</v>
      </c>
      <c r="L1600" s="1" t="str">
        <f ca="1">_xlfn.XLOOKUP(tbl_Invoices[[#This Row],[Customer_ID]], tbl_Customers[Customer_ID], tbl_Customers[Age_Group])</f>
        <v>18–24</v>
      </c>
      <c r="M1600" s="1" t="str">
        <f>_xlfn.XLOOKUP(tbl_Invoices[[#This Row],[Customer_ID]], tbl_Customers[Customer_ID], tbl_Customers[Region])</f>
        <v>South</v>
      </c>
      <c r="N1600" s="1" t="str" cm="1">
        <f t="array" ref="N1600">_xlfn.IFS(
   _xlfn.SINGLE(tbl_Invoices[Plan_ID])="P1","Basic",
   _xlfn.SINGLE(tbl_Invoices[Plan_ID])="P2","Standard",
   _xlfn.SINGLE(tbl_Invoices[Plan_ID])="P3","Premium"
)</f>
        <v>Standard</v>
      </c>
      <c r="O1600" s="2">
        <f>IF(tbl_Invoices[[#This Row],[Revenue_Type]]="Churned",0,1)</f>
        <v>1</v>
      </c>
    </row>
    <row r="1601" spans="1:15" x14ac:dyDescent="0.25">
      <c r="A1601" t="s">
        <v>4567</v>
      </c>
      <c r="B1601" t="s">
        <v>731</v>
      </c>
      <c r="C1601" t="s">
        <v>2300</v>
      </c>
      <c r="D1601" s="1">
        <v>44426</v>
      </c>
      <c r="E1601">
        <v>25</v>
      </c>
      <c r="F1601" t="b">
        <v>1</v>
      </c>
      <c r="G1601" t="s">
        <v>4538</v>
      </c>
      <c r="H1601" t="s">
        <v>2034</v>
      </c>
      <c r="I1601" s="1">
        <f>DATE(YEAR(tbl_Invoices[[#This Row],[Invoice_Date]]), MONTH(tbl_Invoices[[#This Row],[Invoice_Date]]), DAY(tbl_Invoices[[#This Row],[Invoice_Date]]))</f>
        <v>44426</v>
      </c>
      <c r="J1601">
        <f>YEAR(tbl_Invoices[[#This Row],[Invoice_Date]])</f>
        <v>2021</v>
      </c>
      <c r="K1601" s="1">
        <f>_xlfn.XLOOKUP(tbl_Invoices[[#This Row],[Customer_ID]], tbl_Customers[Customer_ID], tbl_Customers[Cohort_Month])</f>
        <v>44500</v>
      </c>
      <c r="L1601" s="1" t="str">
        <f ca="1">_xlfn.XLOOKUP(tbl_Invoices[[#This Row],[Customer_ID]], tbl_Customers[Customer_ID], tbl_Customers[Age_Group])</f>
        <v>55+</v>
      </c>
      <c r="M1601" s="1" t="str">
        <f>_xlfn.XLOOKUP(tbl_Invoices[[#This Row],[Customer_ID]], tbl_Customers[Customer_ID], tbl_Customers[Region])</f>
        <v>West</v>
      </c>
      <c r="N1601" s="1" t="str" cm="1">
        <f t="array" ref="N1601">_xlfn.IFS(
   _xlfn.SINGLE(tbl_Invoices[Plan_ID])="P1","Basic",
   _xlfn.SINGLE(tbl_Invoices[Plan_ID])="P2","Standard",
   _xlfn.SINGLE(tbl_Invoices[Plan_ID])="P3","Premium"
)</f>
        <v>Standard</v>
      </c>
      <c r="O1601" s="2">
        <f>IF(tbl_Invoices[[#This Row],[Revenue_Type]]="Churned",0,1)</f>
        <v>1</v>
      </c>
    </row>
    <row r="1602" spans="1:15" x14ac:dyDescent="0.25">
      <c r="A1602" t="s">
        <v>9804</v>
      </c>
      <c r="B1602" t="s">
        <v>1014</v>
      </c>
      <c r="C1602" t="s">
        <v>2700</v>
      </c>
      <c r="D1602" s="1">
        <v>44426</v>
      </c>
      <c r="E1602">
        <v>55</v>
      </c>
      <c r="F1602" t="b">
        <v>1</v>
      </c>
      <c r="G1602" t="s">
        <v>4549</v>
      </c>
      <c r="H1602" t="s">
        <v>2031</v>
      </c>
      <c r="I1602" s="1">
        <f>DATE(YEAR(tbl_Invoices[[#This Row],[Invoice_Date]]), MONTH(tbl_Invoices[[#This Row],[Invoice_Date]]), DAY(tbl_Invoices[[#This Row],[Invoice_Date]]))</f>
        <v>44426</v>
      </c>
      <c r="J1602">
        <f>YEAR(tbl_Invoices[[#This Row],[Invoice_Date]])</f>
        <v>2021</v>
      </c>
      <c r="K1602" s="1">
        <f>_xlfn.XLOOKUP(tbl_Invoices[[#This Row],[Customer_ID]], tbl_Customers[Customer_ID], tbl_Customers[Cohort_Month])</f>
        <v>44651</v>
      </c>
      <c r="L1602" s="1" t="str">
        <f ca="1">_xlfn.XLOOKUP(tbl_Invoices[[#This Row],[Customer_ID]], tbl_Customers[Customer_ID], tbl_Customers[Age_Group])</f>
        <v>45–54</v>
      </c>
      <c r="M1602" s="1" t="str">
        <f>_xlfn.XLOOKUP(tbl_Invoices[[#This Row],[Customer_ID]], tbl_Customers[Customer_ID], tbl_Customers[Region])</f>
        <v>International</v>
      </c>
      <c r="N1602" s="1" t="str" cm="1">
        <f t="array" ref="N1602">_xlfn.IFS(
   _xlfn.SINGLE(tbl_Invoices[Plan_ID])="P1","Basic",
   _xlfn.SINGLE(tbl_Invoices[Plan_ID])="P2","Standard",
   _xlfn.SINGLE(tbl_Invoices[Plan_ID])="P3","Premium"
)</f>
        <v>Premium</v>
      </c>
      <c r="O1602" s="2">
        <f>IF(tbl_Invoices[[#This Row],[Revenue_Type]]="Churned",0,1)</f>
        <v>1</v>
      </c>
    </row>
    <row r="1603" spans="1:15" x14ac:dyDescent="0.25">
      <c r="A1603" t="s">
        <v>7438</v>
      </c>
      <c r="B1603" t="s">
        <v>1051</v>
      </c>
      <c r="C1603" t="s">
        <v>3252</v>
      </c>
      <c r="D1603" s="1">
        <v>44426</v>
      </c>
      <c r="E1603">
        <v>25</v>
      </c>
      <c r="F1603" t="b">
        <v>1</v>
      </c>
      <c r="G1603" t="s">
        <v>4547</v>
      </c>
      <c r="H1603" t="s">
        <v>2034</v>
      </c>
      <c r="I1603" s="1">
        <f>DATE(YEAR(tbl_Invoices[[#This Row],[Invoice_Date]]), MONTH(tbl_Invoices[[#This Row],[Invoice_Date]]), DAY(tbl_Invoices[[#This Row],[Invoice_Date]]))</f>
        <v>44426</v>
      </c>
      <c r="J1603">
        <f>YEAR(tbl_Invoices[[#This Row],[Invoice_Date]])</f>
        <v>2021</v>
      </c>
      <c r="K1603" s="1">
        <f>_xlfn.XLOOKUP(tbl_Invoices[[#This Row],[Customer_ID]], tbl_Customers[Customer_ID], tbl_Customers[Cohort_Month])</f>
        <v>44592</v>
      </c>
      <c r="L1603" s="1" t="str">
        <f ca="1">_xlfn.XLOOKUP(tbl_Invoices[[#This Row],[Customer_ID]], tbl_Customers[Customer_ID], tbl_Customers[Age_Group])</f>
        <v>35–44</v>
      </c>
      <c r="M1603" s="1" t="str">
        <f>_xlfn.XLOOKUP(tbl_Invoices[[#This Row],[Customer_ID]], tbl_Customers[Customer_ID], tbl_Customers[Region])</f>
        <v>West</v>
      </c>
      <c r="N1603" s="1" t="str" cm="1">
        <f t="array" ref="N1603">_xlfn.IFS(
   _xlfn.SINGLE(tbl_Invoices[Plan_ID])="P1","Basic",
   _xlfn.SINGLE(tbl_Invoices[Plan_ID])="P2","Standard",
   _xlfn.SINGLE(tbl_Invoices[Plan_ID])="P3","Premium"
)</f>
        <v>Standard</v>
      </c>
      <c r="O1603" s="2">
        <f>IF(tbl_Invoices[[#This Row],[Revenue_Type]]="Churned",0,1)</f>
        <v>1</v>
      </c>
    </row>
    <row r="1604" spans="1:15" x14ac:dyDescent="0.25">
      <c r="A1604" t="s">
        <v>4604</v>
      </c>
      <c r="B1604" t="s">
        <v>1054</v>
      </c>
      <c r="C1604" t="s">
        <v>2412</v>
      </c>
      <c r="D1604" s="1">
        <v>44426</v>
      </c>
      <c r="E1604">
        <v>25</v>
      </c>
      <c r="F1604" t="b">
        <v>1</v>
      </c>
      <c r="G1604" t="s">
        <v>4538</v>
      </c>
      <c r="H1604" t="s">
        <v>2034</v>
      </c>
      <c r="I1604" s="1">
        <f>DATE(YEAR(tbl_Invoices[[#This Row],[Invoice_Date]]), MONTH(tbl_Invoices[[#This Row],[Invoice_Date]]), DAY(tbl_Invoices[[#This Row],[Invoice_Date]]))</f>
        <v>44426</v>
      </c>
      <c r="J1604">
        <f>YEAR(tbl_Invoices[[#This Row],[Invoice_Date]])</f>
        <v>2021</v>
      </c>
      <c r="K1604" s="1">
        <f>_xlfn.XLOOKUP(tbl_Invoices[[#This Row],[Customer_ID]], tbl_Customers[Customer_ID], tbl_Customers[Cohort_Month])</f>
        <v>44712</v>
      </c>
      <c r="L1604" s="1" t="str">
        <f ca="1">_xlfn.XLOOKUP(tbl_Invoices[[#This Row],[Customer_ID]], tbl_Customers[Customer_ID], tbl_Customers[Age_Group])</f>
        <v>35–44</v>
      </c>
      <c r="M1604" s="1" t="str">
        <f>_xlfn.XLOOKUP(tbl_Invoices[[#This Row],[Customer_ID]], tbl_Customers[Customer_ID], tbl_Customers[Region])</f>
        <v>International</v>
      </c>
      <c r="N1604" s="1" t="str" cm="1">
        <f t="array" ref="N1604">_xlfn.IFS(
   _xlfn.SINGLE(tbl_Invoices[Plan_ID])="P1","Basic",
   _xlfn.SINGLE(tbl_Invoices[Plan_ID])="P2","Standard",
   _xlfn.SINGLE(tbl_Invoices[Plan_ID])="P3","Premium"
)</f>
        <v>Standard</v>
      </c>
      <c r="O1604" s="2">
        <f>IF(tbl_Invoices[[#This Row],[Revenue_Type]]="Churned",0,1)</f>
        <v>1</v>
      </c>
    </row>
    <row r="1605" spans="1:15" x14ac:dyDescent="0.25">
      <c r="A1605" t="s">
        <v>8658</v>
      </c>
      <c r="B1605" t="s">
        <v>1318</v>
      </c>
      <c r="C1605" t="s">
        <v>3554</v>
      </c>
      <c r="D1605" s="1">
        <v>44426</v>
      </c>
      <c r="E1605">
        <v>25</v>
      </c>
      <c r="F1605" t="b">
        <v>1</v>
      </c>
      <c r="G1605" t="s">
        <v>4549</v>
      </c>
      <c r="H1605" t="s">
        <v>2034</v>
      </c>
      <c r="I1605" s="1">
        <f>DATE(YEAR(tbl_Invoices[[#This Row],[Invoice_Date]]), MONTH(tbl_Invoices[[#This Row],[Invoice_Date]]), DAY(tbl_Invoices[[#This Row],[Invoice_Date]]))</f>
        <v>44426</v>
      </c>
      <c r="J1605">
        <f>YEAR(tbl_Invoices[[#This Row],[Invoice_Date]])</f>
        <v>2021</v>
      </c>
      <c r="K1605" s="1">
        <f>_xlfn.XLOOKUP(tbl_Invoices[[#This Row],[Customer_ID]], tbl_Customers[Customer_ID], tbl_Customers[Cohort_Month])</f>
        <v>45046</v>
      </c>
      <c r="L1605" s="1" t="str">
        <f ca="1">_xlfn.XLOOKUP(tbl_Invoices[[#This Row],[Customer_ID]], tbl_Customers[Customer_ID], tbl_Customers[Age_Group])</f>
        <v>45–54</v>
      </c>
      <c r="M1605" s="1" t="str">
        <f>_xlfn.XLOOKUP(tbl_Invoices[[#This Row],[Customer_ID]], tbl_Customers[Customer_ID], tbl_Customers[Region])</f>
        <v>International</v>
      </c>
      <c r="N1605" s="1" t="str" cm="1">
        <f t="array" ref="N1605">_xlfn.IFS(
   _xlfn.SINGLE(tbl_Invoices[Plan_ID])="P1","Basic",
   _xlfn.SINGLE(tbl_Invoices[Plan_ID])="P2","Standard",
   _xlfn.SINGLE(tbl_Invoices[Plan_ID])="P3","Premium"
)</f>
        <v>Standard</v>
      </c>
      <c r="O1605" s="2">
        <f>IF(tbl_Invoices[[#This Row],[Revenue_Type]]="Churned",0,1)</f>
        <v>1</v>
      </c>
    </row>
    <row r="1606" spans="1:15" x14ac:dyDescent="0.25">
      <c r="A1606" t="s">
        <v>4912</v>
      </c>
      <c r="B1606" t="s">
        <v>1323</v>
      </c>
      <c r="C1606" t="s">
        <v>3530</v>
      </c>
      <c r="D1606" s="1">
        <v>44426</v>
      </c>
      <c r="E1606">
        <v>25</v>
      </c>
      <c r="F1606" t="b">
        <v>1</v>
      </c>
      <c r="G1606" t="s">
        <v>4540</v>
      </c>
      <c r="H1606" t="s">
        <v>2034</v>
      </c>
      <c r="I1606" s="1">
        <f>DATE(YEAR(tbl_Invoices[[#This Row],[Invoice_Date]]), MONTH(tbl_Invoices[[#This Row],[Invoice_Date]]), DAY(tbl_Invoices[[#This Row],[Invoice_Date]]))</f>
        <v>44426</v>
      </c>
      <c r="J1606">
        <f>YEAR(tbl_Invoices[[#This Row],[Invoice_Date]])</f>
        <v>2021</v>
      </c>
      <c r="K1606" s="1">
        <f>_xlfn.XLOOKUP(tbl_Invoices[[#This Row],[Customer_ID]], tbl_Customers[Customer_ID], tbl_Customers[Cohort_Month])</f>
        <v>44620</v>
      </c>
      <c r="L1606" s="1" t="str">
        <f ca="1">_xlfn.XLOOKUP(tbl_Invoices[[#This Row],[Customer_ID]], tbl_Customers[Customer_ID], tbl_Customers[Age_Group])</f>
        <v>25–34</v>
      </c>
      <c r="M1606" s="1" t="str">
        <f>_xlfn.XLOOKUP(tbl_Invoices[[#This Row],[Customer_ID]], tbl_Customers[Customer_ID], tbl_Customers[Region])</f>
        <v>South</v>
      </c>
      <c r="N1606" s="1" t="str" cm="1">
        <f t="array" ref="N1606">_xlfn.IFS(
   _xlfn.SINGLE(tbl_Invoices[Plan_ID])="P1","Basic",
   _xlfn.SINGLE(tbl_Invoices[Plan_ID])="P2","Standard",
   _xlfn.SINGLE(tbl_Invoices[Plan_ID])="P3","Premium"
)</f>
        <v>Standard</v>
      </c>
      <c r="O1606" s="2">
        <f>IF(tbl_Invoices[[#This Row],[Revenue_Type]]="Churned",0,1)</f>
        <v>1</v>
      </c>
    </row>
    <row r="1607" spans="1:15" x14ac:dyDescent="0.25">
      <c r="A1607" t="s">
        <v>9397</v>
      </c>
      <c r="B1607" t="s">
        <v>1599</v>
      </c>
      <c r="C1607" t="s">
        <v>3505</v>
      </c>
      <c r="D1607" s="1">
        <v>44426</v>
      </c>
      <c r="E1607">
        <v>25</v>
      </c>
      <c r="F1607" t="b">
        <v>1</v>
      </c>
      <c r="G1607" t="s">
        <v>4540</v>
      </c>
      <c r="H1607" t="s">
        <v>2034</v>
      </c>
      <c r="I1607" s="1">
        <f>DATE(YEAR(tbl_Invoices[[#This Row],[Invoice_Date]]), MONTH(tbl_Invoices[[#This Row],[Invoice_Date]]), DAY(tbl_Invoices[[#This Row],[Invoice_Date]]))</f>
        <v>44426</v>
      </c>
      <c r="J1607">
        <f>YEAR(tbl_Invoices[[#This Row],[Invoice_Date]])</f>
        <v>2021</v>
      </c>
      <c r="K1607" s="1">
        <f>_xlfn.XLOOKUP(tbl_Invoices[[#This Row],[Customer_ID]], tbl_Customers[Customer_ID], tbl_Customers[Cohort_Month])</f>
        <v>44592</v>
      </c>
      <c r="L1607" s="1" t="str">
        <f ca="1">_xlfn.XLOOKUP(tbl_Invoices[[#This Row],[Customer_ID]], tbl_Customers[Customer_ID], tbl_Customers[Age_Group])</f>
        <v>25–34</v>
      </c>
      <c r="M1607" s="1" t="str">
        <f>_xlfn.XLOOKUP(tbl_Invoices[[#This Row],[Customer_ID]], tbl_Customers[Customer_ID], tbl_Customers[Region])</f>
        <v>International</v>
      </c>
      <c r="N1607" s="1" t="str" cm="1">
        <f t="array" ref="N1607">_xlfn.IFS(
   _xlfn.SINGLE(tbl_Invoices[Plan_ID])="P1","Basic",
   _xlfn.SINGLE(tbl_Invoices[Plan_ID])="P2","Standard",
   _xlfn.SINGLE(tbl_Invoices[Plan_ID])="P3","Premium"
)</f>
        <v>Standard</v>
      </c>
      <c r="O1607" s="2">
        <f>IF(tbl_Invoices[[#This Row],[Revenue_Type]]="Churned",0,1)</f>
        <v>1</v>
      </c>
    </row>
    <row r="1608" spans="1:15" x14ac:dyDescent="0.25">
      <c r="A1608" t="s">
        <v>5214</v>
      </c>
      <c r="B1608" t="s">
        <v>1871</v>
      </c>
      <c r="C1608" t="s">
        <v>4380</v>
      </c>
      <c r="D1608" s="1">
        <v>44426</v>
      </c>
      <c r="E1608">
        <v>55</v>
      </c>
      <c r="F1608" t="b">
        <v>1</v>
      </c>
      <c r="G1608" t="s">
        <v>4549</v>
      </c>
      <c r="H1608" t="s">
        <v>2031</v>
      </c>
      <c r="I1608" s="1">
        <f>DATE(YEAR(tbl_Invoices[[#This Row],[Invoice_Date]]), MONTH(tbl_Invoices[[#This Row],[Invoice_Date]]), DAY(tbl_Invoices[[#This Row],[Invoice_Date]]))</f>
        <v>44426</v>
      </c>
      <c r="J1608">
        <f>YEAR(tbl_Invoices[[#This Row],[Invoice_Date]])</f>
        <v>2021</v>
      </c>
      <c r="K1608" s="1">
        <f>_xlfn.XLOOKUP(tbl_Invoices[[#This Row],[Customer_ID]], tbl_Customers[Customer_ID], tbl_Customers[Cohort_Month])</f>
        <v>44530</v>
      </c>
      <c r="L1608" s="1" t="str">
        <f ca="1">_xlfn.XLOOKUP(tbl_Invoices[[#This Row],[Customer_ID]], tbl_Customers[Customer_ID], tbl_Customers[Age_Group])</f>
        <v>35–44</v>
      </c>
      <c r="M1608" s="1" t="str">
        <f>_xlfn.XLOOKUP(tbl_Invoices[[#This Row],[Customer_ID]], tbl_Customers[Customer_ID], tbl_Customers[Region])</f>
        <v>Midwest</v>
      </c>
      <c r="N1608" s="1" t="str" cm="1">
        <f t="array" ref="N1608">_xlfn.IFS(
   _xlfn.SINGLE(tbl_Invoices[Plan_ID])="P1","Basic",
   _xlfn.SINGLE(tbl_Invoices[Plan_ID])="P2","Standard",
   _xlfn.SINGLE(tbl_Invoices[Plan_ID])="P3","Premium"
)</f>
        <v>Premium</v>
      </c>
      <c r="O1608" s="2">
        <f>IF(tbl_Invoices[[#This Row],[Revenue_Type]]="Churned",0,1)</f>
        <v>1</v>
      </c>
    </row>
    <row r="1609" spans="1:15" x14ac:dyDescent="0.25">
      <c r="A1609" t="s">
        <v>8042</v>
      </c>
      <c r="B1609" t="s">
        <v>258</v>
      </c>
      <c r="C1609" t="s">
        <v>2466</v>
      </c>
      <c r="D1609" s="1">
        <v>44427</v>
      </c>
      <c r="E1609">
        <v>12</v>
      </c>
      <c r="F1609" t="b">
        <v>1</v>
      </c>
      <c r="G1609" t="s">
        <v>4547</v>
      </c>
      <c r="H1609" t="s">
        <v>2027</v>
      </c>
      <c r="I1609" s="1">
        <f>DATE(YEAR(tbl_Invoices[[#This Row],[Invoice_Date]]), MONTH(tbl_Invoices[[#This Row],[Invoice_Date]]), DAY(tbl_Invoices[[#This Row],[Invoice_Date]]))</f>
        <v>44427</v>
      </c>
      <c r="J1609">
        <f>YEAR(tbl_Invoices[[#This Row],[Invoice_Date]])</f>
        <v>2021</v>
      </c>
      <c r="K1609" s="1">
        <f>_xlfn.XLOOKUP(tbl_Invoices[[#This Row],[Customer_ID]], tbl_Customers[Customer_ID], tbl_Customers[Cohort_Month])</f>
        <v>44286</v>
      </c>
      <c r="L1609" s="1" t="str">
        <f ca="1">_xlfn.XLOOKUP(tbl_Invoices[[#This Row],[Customer_ID]], tbl_Customers[Customer_ID], tbl_Customers[Age_Group])</f>
        <v>55+</v>
      </c>
      <c r="M1609" s="1" t="str">
        <f>_xlfn.XLOOKUP(tbl_Invoices[[#This Row],[Customer_ID]], tbl_Customers[Customer_ID], tbl_Customers[Region])</f>
        <v>East</v>
      </c>
      <c r="N1609" s="1" t="str" cm="1">
        <f t="array" ref="N1609">_xlfn.IFS(
   _xlfn.SINGLE(tbl_Invoices[Plan_ID])="P1","Basic",
   _xlfn.SINGLE(tbl_Invoices[Plan_ID])="P2","Standard",
   _xlfn.SINGLE(tbl_Invoices[Plan_ID])="P3","Premium"
)</f>
        <v>Basic</v>
      </c>
      <c r="O1609" s="2">
        <f>IF(tbl_Invoices[[#This Row],[Revenue_Type]]="Churned",0,1)</f>
        <v>1</v>
      </c>
    </row>
    <row r="1610" spans="1:15" x14ac:dyDescent="0.25">
      <c r="A1610" t="s">
        <v>6528</v>
      </c>
      <c r="B1610" t="s">
        <v>304</v>
      </c>
      <c r="C1610" t="s">
        <v>2193</v>
      </c>
      <c r="D1610" s="1">
        <v>44427</v>
      </c>
      <c r="E1610">
        <v>25</v>
      </c>
      <c r="F1610" t="b">
        <v>1</v>
      </c>
      <c r="G1610" t="s">
        <v>4540</v>
      </c>
      <c r="H1610" t="s">
        <v>2034</v>
      </c>
      <c r="I1610" s="1">
        <f>DATE(YEAR(tbl_Invoices[[#This Row],[Invoice_Date]]), MONTH(tbl_Invoices[[#This Row],[Invoice_Date]]), DAY(tbl_Invoices[[#This Row],[Invoice_Date]]))</f>
        <v>44427</v>
      </c>
      <c r="J1610">
        <f>YEAR(tbl_Invoices[[#This Row],[Invoice_Date]])</f>
        <v>2021</v>
      </c>
      <c r="K1610" s="1">
        <f>_xlfn.XLOOKUP(tbl_Invoices[[#This Row],[Customer_ID]], tbl_Customers[Customer_ID], tbl_Customers[Cohort_Month])</f>
        <v>44286</v>
      </c>
      <c r="L1610" s="1" t="str">
        <f ca="1">_xlfn.XLOOKUP(tbl_Invoices[[#This Row],[Customer_ID]], tbl_Customers[Customer_ID], tbl_Customers[Age_Group])</f>
        <v>25–34</v>
      </c>
      <c r="M1610" s="1" t="str">
        <f>_xlfn.XLOOKUP(tbl_Invoices[[#This Row],[Customer_ID]], tbl_Customers[Customer_ID], tbl_Customers[Region])</f>
        <v>West</v>
      </c>
      <c r="N1610" s="1" t="str" cm="1">
        <f t="array" ref="N1610">_xlfn.IFS(
   _xlfn.SINGLE(tbl_Invoices[Plan_ID])="P1","Basic",
   _xlfn.SINGLE(tbl_Invoices[Plan_ID])="P2","Standard",
   _xlfn.SINGLE(tbl_Invoices[Plan_ID])="P3","Premium"
)</f>
        <v>Standard</v>
      </c>
      <c r="O1610" s="2">
        <f>IF(tbl_Invoices[[#This Row],[Revenue_Type]]="Churned",0,1)</f>
        <v>1</v>
      </c>
    </row>
    <row r="1611" spans="1:15" x14ac:dyDescent="0.25">
      <c r="A1611" t="s">
        <v>7555</v>
      </c>
      <c r="B1611" t="s">
        <v>603</v>
      </c>
      <c r="C1611" t="s">
        <v>3152</v>
      </c>
      <c r="D1611" s="1">
        <v>44427</v>
      </c>
      <c r="E1611">
        <v>55</v>
      </c>
      <c r="F1611" t="b">
        <v>1</v>
      </c>
      <c r="G1611" t="s">
        <v>4540</v>
      </c>
      <c r="H1611" t="s">
        <v>2031</v>
      </c>
      <c r="I1611" s="1">
        <f>DATE(YEAR(tbl_Invoices[[#This Row],[Invoice_Date]]), MONTH(tbl_Invoices[[#This Row],[Invoice_Date]]), DAY(tbl_Invoices[[#This Row],[Invoice_Date]]))</f>
        <v>44427</v>
      </c>
      <c r="J1611">
        <f>YEAR(tbl_Invoices[[#This Row],[Invoice_Date]])</f>
        <v>2021</v>
      </c>
      <c r="K1611" s="1">
        <f>_xlfn.XLOOKUP(tbl_Invoices[[#This Row],[Customer_ID]], tbl_Customers[Customer_ID], tbl_Customers[Cohort_Month])</f>
        <v>44592</v>
      </c>
      <c r="L1611" s="1" t="str">
        <f ca="1">_xlfn.XLOOKUP(tbl_Invoices[[#This Row],[Customer_ID]], tbl_Customers[Customer_ID], tbl_Customers[Age_Group])</f>
        <v>55+</v>
      </c>
      <c r="M1611" s="1" t="str">
        <f>_xlfn.XLOOKUP(tbl_Invoices[[#This Row],[Customer_ID]], tbl_Customers[Customer_ID], tbl_Customers[Region])</f>
        <v>South</v>
      </c>
      <c r="N1611" s="1" t="str" cm="1">
        <f t="array" ref="N1611">_xlfn.IFS(
   _xlfn.SINGLE(tbl_Invoices[Plan_ID])="P1","Basic",
   _xlfn.SINGLE(tbl_Invoices[Plan_ID])="P2","Standard",
   _xlfn.SINGLE(tbl_Invoices[Plan_ID])="P3","Premium"
)</f>
        <v>Premium</v>
      </c>
      <c r="O1611" s="2">
        <f>IF(tbl_Invoices[[#This Row],[Revenue_Type]]="Churned",0,1)</f>
        <v>1</v>
      </c>
    </row>
    <row r="1612" spans="1:15" x14ac:dyDescent="0.25">
      <c r="A1612" t="s">
        <v>7692</v>
      </c>
      <c r="B1612" t="s">
        <v>818</v>
      </c>
      <c r="C1612" t="s">
        <v>3128</v>
      </c>
      <c r="D1612" s="1">
        <v>44427</v>
      </c>
      <c r="E1612">
        <v>12</v>
      </c>
      <c r="F1612" t="b">
        <v>1</v>
      </c>
      <c r="G1612" t="s">
        <v>4547</v>
      </c>
      <c r="H1612" t="s">
        <v>2027</v>
      </c>
      <c r="I1612" s="1">
        <f>DATE(YEAR(tbl_Invoices[[#This Row],[Invoice_Date]]), MONTH(tbl_Invoices[[#This Row],[Invoice_Date]]), DAY(tbl_Invoices[[#This Row],[Invoice_Date]]))</f>
        <v>44427</v>
      </c>
      <c r="J1612">
        <f>YEAR(tbl_Invoices[[#This Row],[Invoice_Date]])</f>
        <v>2021</v>
      </c>
      <c r="K1612" s="1">
        <f>_xlfn.XLOOKUP(tbl_Invoices[[#This Row],[Customer_ID]], tbl_Customers[Customer_ID], tbl_Customers[Cohort_Month])</f>
        <v>45016</v>
      </c>
      <c r="L1612" s="1" t="str">
        <f ca="1">_xlfn.XLOOKUP(tbl_Invoices[[#This Row],[Customer_ID]], tbl_Customers[Customer_ID], tbl_Customers[Age_Group])</f>
        <v>35–44</v>
      </c>
      <c r="M1612" s="1" t="str">
        <f>_xlfn.XLOOKUP(tbl_Invoices[[#This Row],[Customer_ID]], tbl_Customers[Customer_ID], tbl_Customers[Region])</f>
        <v>International</v>
      </c>
      <c r="N1612" s="1" t="str" cm="1">
        <f t="array" ref="N1612">_xlfn.IFS(
   _xlfn.SINGLE(tbl_Invoices[Plan_ID])="P1","Basic",
   _xlfn.SINGLE(tbl_Invoices[Plan_ID])="P2","Standard",
   _xlfn.SINGLE(tbl_Invoices[Plan_ID])="P3","Premium"
)</f>
        <v>Basic</v>
      </c>
      <c r="O1612" s="2">
        <f>IF(tbl_Invoices[[#This Row],[Revenue_Type]]="Churned",0,1)</f>
        <v>1</v>
      </c>
    </row>
    <row r="1613" spans="1:15" x14ac:dyDescent="0.25">
      <c r="A1613" t="s">
        <v>8119</v>
      </c>
      <c r="B1613" t="s">
        <v>67</v>
      </c>
      <c r="C1613" t="s">
        <v>2736</v>
      </c>
      <c r="D1613" s="1">
        <v>44428</v>
      </c>
      <c r="E1613">
        <v>12</v>
      </c>
      <c r="F1613" t="b">
        <v>1</v>
      </c>
      <c r="G1613" t="s">
        <v>4547</v>
      </c>
      <c r="H1613" t="s">
        <v>2027</v>
      </c>
      <c r="I1613" s="1">
        <f>DATE(YEAR(tbl_Invoices[[#This Row],[Invoice_Date]]), MONTH(tbl_Invoices[[#This Row],[Invoice_Date]]), DAY(tbl_Invoices[[#This Row],[Invoice_Date]]))</f>
        <v>44428</v>
      </c>
      <c r="J1613">
        <f>YEAR(tbl_Invoices[[#This Row],[Invoice_Date]])</f>
        <v>2021</v>
      </c>
      <c r="K1613" s="1">
        <f>_xlfn.XLOOKUP(tbl_Invoices[[#This Row],[Customer_ID]], tbl_Customers[Customer_ID], tbl_Customers[Cohort_Month])</f>
        <v>44561</v>
      </c>
      <c r="L1613" s="1" t="str">
        <f ca="1">_xlfn.XLOOKUP(tbl_Invoices[[#This Row],[Customer_ID]], tbl_Customers[Customer_ID], tbl_Customers[Age_Group])</f>
        <v>45–54</v>
      </c>
      <c r="M1613" s="1" t="str">
        <f>_xlfn.XLOOKUP(tbl_Invoices[[#This Row],[Customer_ID]], tbl_Customers[Customer_ID], tbl_Customers[Region])</f>
        <v>East</v>
      </c>
      <c r="N1613" s="1" t="str" cm="1">
        <f t="array" ref="N1613">_xlfn.IFS(
   _xlfn.SINGLE(tbl_Invoices[Plan_ID])="P1","Basic",
   _xlfn.SINGLE(tbl_Invoices[Plan_ID])="P2","Standard",
   _xlfn.SINGLE(tbl_Invoices[Plan_ID])="P3","Premium"
)</f>
        <v>Basic</v>
      </c>
      <c r="O1613" s="2">
        <f>IF(tbl_Invoices[[#This Row],[Revenue_Type]]="Churned",0,1)</f>
        <v>1</v>
      </c>
    </row>
    <row r="1614" spans="1:15" x14ac:dyDescent="0.25">
      <c r="A1614" t="s">
        <v>9873</v>
      </c>
      <c r="B1614" t="s">
        <v>433</v>
      </c>
      <c r="C1614" t="s">
        <v>3026</v>
      </c>
      <c r="D1614" s="1">
        <v>44428</v>
      </c>
      <c r="E1614">
        <v>12</v>
      </c>
      <c r="F1614" t="b">
        <v>1</v>
      </c>
      <c r="G1614" t="s">
        <v>4547</v>
      </c>
      <c r="H1614" t="s">
        <v>2027</v>
      </c>
      <c r="I1614" s="1">
        <f>DATE(YEAR(tbl_Invoices[[#This Row],[Invoice_Date]]), MONTH(tbl_Invoices[[#This Row],[Invoice_Date]]), DAY(tbl_Invoices[[#This Row],[Invoice_Date]]))</f>
        <v>44428</v>
      </c>
      <c r="J1614">
        <f>YEAR(tbl_Invoices[[#This Row],[Invoice_Date]])</f>
        <v>2021</v>
      </c>
      <c r="K1614" s="1">
        <f>_xlfn.XLOOKUP(tbl_Invoices[[#This Row],[Customer_ID]], tbl_Customers[Customer_ID], tbl_Customers[Cohort_Month])</f>
        <v>44286</v>
      </c>
      <c r="L1614" s="1" t="str">
        <f ca="1">_xlfn.XLOOKUP(tbl_Invoices[[#This Row],[Customer_ID]], tbl_Customers[Customer_ID], tbl_Customers[Age_Group])</f>
        <v>25–34</v>
      </c>
      <c r="M1614" s="1" t="str">
        <f>_xlfn.XLOOKUP(tbl_Invoices[[#This Row],[Customer_ID]], tbl_Customers[Customer_ID], tbl_Customers[Region])</f>
        <v>Midwest</v>
      </c>
      <c r="N1614" s="1" t="str" cm="1">
        <f t="array" ref="N1614">_xlfn.IFS(
   _xlfn.SINGLE(tbl_Invoices[Plan_ID])="P1","Basic",
   _xlfn.SINGLE(tbl_Invoices[Plan_ID])="P2","Standard",
   _xlfn.SINGLE(tbl_Invoices[Plan_ID])="P3","Premium"
)</f>
        <v>Basic</v>
      </c>
      <c r="O1614" s="2">
        <f>IF(tbl_Invoices[[#This Row],[Revenue_Type]]="Churned",0,1)</f>
        <v>1</v>
      </c>
    </row>
    <row r="1615" spans="1:15" x14ac:dyDescent="0.25">
      <c r="A1615" t="s">
        <v>6013</v>
      </c>
      <c r="B1615" t="s">
        <v>557</v>
      </c>
      <c r="C1615" t="s">
        <v>4100</v>
      </c>
      <c r="D1615" s="1">
        <v>44428</v>
      </c>
      <c r="E1615">
        <v>12</v>
      </c>
      <c r="F1615" t="b">
        <v>1</v>
      </c>
      <c r="G1615" t="s">
        <v>4538</v>
      </c>
      <c r="H1615" t="s">
        <v>2027</v>
      </c>
      <c r="I1615" s="1">
        <f>DATE(YEAR(tbl_Invoices[[#This Row],[Invoice_Date]]), MONTH(tbl_Invoices[[#This Row],[Invoice_Date]]), DAY(tbl_Invoices[[#This Row],[Invoice_Date]]))</f>
        <v>44428</v>
      </c>
      <c r="J1615">
        <f>YEAR(tbl_Invoices[[#This Row],[Invoice_Date]])</f>
        <v>2021</v>
      </c>
      <c r="K1615" s="1">
        <f>_xlfn.XLOOKUP(tbl_Invoices[[#This Row],[Customer_ID]], tbl_Customers[Customer_ID], tbl_Customers[Cohort_Month])</f>
        <v>44651</v>
      </c>
      <c r="L1615" s="1" t="str">
        <f ca="1">_xlfn.XLOOKUP(tbl_Invoices[[#This Row],[Customer_ID]], tbl_Customers[Customer_ID], tbl_Customers[Age_Group])</f>
        <v>55+</v>
      </c>
      <c r="M1615" s="1" t="str">
        <f>_xlfn.XLOOKUP(tbl_Invoices[[#This Row],[Customer_ID]], tbl_Customers[Customer_ID], tbl_Customers[Region])</f>
        <v>East</v>
      </c>
      <c r="N1615" s="1" t="str" cm="1">
        <f t="array" ref="N1615">_xlfn.IFS(
   _xlfn.SINGLE(tbl_Invoices[Plan_ID])="P1","Basic",
   _xlfn.SINGLE(tbl_Invoices[Plan_ID])="P2","Standard",
   _xlfn.SINGLE(tbl_Invoices[Plan_ID])="P3","Premium"
)</f>
        <v>Basic</v>
      </c>
      <c r="O1615" s="2">
        <f>IF(tbl_Invoices[[#This Row],[Revenue_Type]]="Churned",0,1)</f>
        <v>1</v>
      </c>
    </row>
    <row r="1616" spans="1:15" x14ac:dyDescent="0.25">
      <c r="A1616" t="s">
        <v>7888</v>
      </c>
      <c r="B1616" t="s">
        <v>771</v>
      </c>
      <c r="C1616" t="s">
        <v>2105</v>
      </c>
      <c r="D1616" s="1">
        <v>44428</v>
      </c>
      <c r="E1616">
        <v>25</v>
      </c>
      <c r="F1616" t="b">
        <v>1</v>
      </c>
      <c r="G1616" t="s">
        <v>4547</v>
      </c>
      <c r="H1616" t="s">
        <v>2034</v>
      </c>
      <c r="I1616" s="1">
        <f>DATE(YEAR(tbl_Invoices[[#This Row],[Invoice_Date]]), MONTH(tbl_Invoices[[#This Row],[Invoice_Date]]), DAY(tbl_Invoices[[#This Row],[Invoice_Date]]))</f>
        <v>44428</v>
      </c>
      <c r="J1616">
        <f>YEAR(tbl_Invoices[[#This Row],[Invoice_Date]])</f>
        <v>2021</v>
      </c>
      <c r="K1616" s="1">
        <f>_xlfn.XLOOKUP(tbl_Invoices[[#This Row],[Customer_ID]], tbl_Customers[Customer_ID], tbl_Customers[Cohort_Month])</f>
        <v>45107</v>
      </c>
      <c r="L1616" s="1" t="str">
        <f ca="1">_xlfn.XLOOKUP(tbl_Invoices[[#This Row],[Customer_ID]], tbl_Customers[Customer_ID], tbl_Customers[Age_Group])</f>
        <v>35–44</v>
      </c>
      <c r="M1616" s="1" t="str">
        <f>_xlfn.XLOOKUP(tbl_Invoices[[#This Row],[Customer_ID]], tbl_Customers[Customer_ID], tbl_Customers[Region])</f>
        <v>East</v>
      </c>
      <c r="N1616" s="1" t="str" cm="1">
        <f t="array" ref="N1616">_xlfn.IFS(
   _xlfn.SINGLE(tbl_Invoices[Plan_ID])="P1","Basic",
   _xlfn.SINGLE(tbl_Invoices[Plan_ID])="P2","Standard",
   _xlfn.SINGLE(tbl_Invoices[Plan_ID])="P3","Premium"
)</f>
        <v>Standard</v>
      </c>
      <c r="O1616" s="2">
        <f>IF(tbl_Invoices[[#This Row],[Revenue_Type]]="Churned",0,1)</f>
        <v>1</v>
      </c>
    </row>
    <row r="1617" spans="1:15" x14ac:dyDescent="0.25">
      <c r="A1617" t="s">
        <v>9815</v>
      </c>
      <c r="B1617" t="s">
        <v>1029</v>
      </c>
      <c r="C1617" t="s">
        <v>2270</v>
      </c>
      <c r="D1617" s="1">
        <v>44428</v>
      </c>
      <c r="E1617">
        <v>12</v>
      </c>
      <c r="F1617" t="b">
        <v>1</v>
      </c>
      <c r="G1617" t="s">
        <v>4547</v>
      </c>
      <c r="H1617" t="s">
        <v>2027</v>
      </c>
      <c r="I1617" s="1">
        <f>DATE(YEAR(tbl_Invoices[[#This Row],[Invoice_Date]]), MONTH(tbl_Invoices[[#This Row],[Invoice_Date]]), DAY(tbl_Invoices[[#This Row],[Invoice_Date]]))</f>
        <v>44428</v>
      </c>
      <c r="J1617">
        <f>YEAR(tbl_Invoices[[#This Row],[Invoice_Date]])</f>
        <v>2021</v>
      </c>
      <c r="K1617" s="1">
        <f>_xlfn.XLOOKUP(tbl_Invoices[[#This Row],[Customer_ID]], tbl_Customers[Customer_ID], tbl_Customers[Cohort_Month])</f>
        <v>44773</v>
      </c>
      <c r="L1617" s="1" t="str">
        <f ca="1">_xlfn.XLOOKUP(tbl_Invoices[[#This Row],[Customer_ID]], tbl_Customers[Customer_ID], tbl_Customers[Age_Group])</f>
        <v>35–44</v>
      </c>
      <c r="M1617" s="1" t="str">
        <f>_xlfn.XLOOKUP(tbl_Invoices[[#This Row],[Customer_ID]], tbl_Customers[Customer_ID], tbl_Customers[Region])</f>
        <v>East</v>
      </c>
      <c r="N1617" s="1" t="str" cm="1">
        <f t="array" ref="N1617">_xlfn.IFS(
   _xlfn.SINGLE(tbl_Invoices[Plan_ID])="P1","Basic",
   _xlfn.SINGLE(tbl_Invoices[Plan_ID])="P2","Standard",
   _xlfn.SINGLE(tbl_Invoices[Plan_ID])="P3","Premium"
)</f>
        <v>Basic</v>
      </c>
      <c r="O1617" s="2">
        <f>IF(tbl_Invoices[[#This Row],[Revenue_Type]]="Churned",0,1)</f>
        <v>1</v>
      </c>
    </row>
    <row r="1618" spans="1:15" x14ac:dyDescent="0.25">
      <c r="A1618" t="s">
        <v>10014</v>
      </c>
      <c r="B1618" t="s">
        <v>1054</v>
      </c>
      <c r="C1618" t="s">
        <v>2412</v>
      </c>
      <c r="D1618" s="1">
        <v>44428</v>
      </c>
      <c r="E1618">
        <v>25</v>
      </c>
      <c r="F1618" t="b">
        <v>1</v>
      </c>
      <c r="G1618" t="s">
        <v>4545</v>
      </c>
      <c r="H1618" t="s">
        <v>2034</v>
      </c>
      <c r="I1618" s="1">
        <f>DATE(YEAR(tbl_Invoices[[#This Row],[Invoice_Date]]), MONTH(tbl_Invoices[[#This Row],[Invoice_Date]]), DAY(tbl_Invoices[[#This Row],[Invoice_Date]]))</f>
        <v>44428</v>
      </c>
      <c r="J1618">
        <f>YEAR(tbl_Invoices[[#This Row],[Invoice_Date]])</f>
        <v>2021</v>
      </c>
      <c r="K1618" s="1">
        <f>_xlfn.XLOOKUP(tbl_Invoices[[#This Row],[Customer_ID]], tbl_Customers[Customer_ID], tbl_Customers[Cohort_Month])</f>
        <v>44712</v>
      </c>
      <c r="L1618" s="1" t="str">
        <f ca="1">_xlfn.XLOOKUP(tbl_Invoices[[#This Row],[Customer_ID]], tbl_Customers[Customer_ID], tbl_Customers[Age_Group])</f>
        <v>35–44</v>
      </c>
      <c r="M1618" s="1" t="str">
        <f>_xlfn.XLOOKUP(tbl_Invoices[[#This Row],[Customer_ID]], tbl_Customers[Customer_ID], tbl_Customers[Region])</f>
        <v>International</v>
      </c>
      <c r="N1618" s="1" t="str" cm="1">
        <f t="array" ref="N1618">_xlfn.IFS(
   _xlfn.SINGLE(tbl_Invoices[Plan_ID])="P1","Basic",
   _xlfn.SINGLE(tbl_Invoices[Plan_ID])="P2","Standard",
   _xlfn.SINGLE(tbl_Invoices[Plan_ID])="P3","Premium"
)</f>
        <v>Standard</v>
      </c>
      <c r="O1618" s="2">
        <f>IF(tbl_Invoices[[#This Row],[Revenue_Type]]="Churned",0,1)</f>
        <v>0</v>
      </c>
    </row>
    <row r="1619" spans="1:15" x14ac:dyDescent="0.25">
      <c r="A1619" t="s">
        <v>8647</v>
      </c>
      <c r="B1619" t="s">
        <v>1838</v>
      </c>
      <c r="C1619" t="s">
        <v>2173</v>
      </c>
      <c r="D1619" s="1">
        <v>44428</v>
      </c>
      <c r="E1619">
        <v>25</v>
      </c>
      <c r="F1619" t="b">
        <v>1</v>
      </c>
      <c r="G1619" t="s">
        <v>4549</v>
      </c>
      <c r="H1619" t="s">
        <v>2034</v>
      </c>
      <c r="I1619" s="1">
        <f>DATE(YEAR(tbl_Invoices[[#This Row],[Invoice_Date]]), MONTH(tbl_Invoices[[#This Row],[Invoice_Date]]), DAY(tbl_Invoices[[#This Row],[Invoice_Date]]))</f>
        <v>44428</v>
      </c>
      <c r="J1619">
        <f>YEAR(tbl_Invoices[[#This Row],[Invoice_Date]])</f>
        <v>2021</v>
      </c>
      <c r="K1619" s="1">
        <f>_xlfn.XLOOKUP(tbl_Invoices[[#This Row],[Customer_ID]], tbl_Customers[Customer_ID], tbl_Customers[Cohort_Month])</f>
        <v>45016</v>
      </c>
      <c r="L1619" s="1" t="str">
        <f ca="1">_xlfn.XLOOKUP(tbl_Invoices[[#This Row],[Customer_ID]], tbl_Customers[Customer_ID], tbl_Customers[Age_Group])</f>
        <v>55+</v>
      </c>
      <c r="M1619" s="1" t="str">
        <f>_xlfn.XLOOKUP(tbl_Invoices[[#This Row],[Customer_ID]], tbl_Customers[Customer_ID], tbl_Customers[Region])</f>
        <v>East</v>
      </c>
      <c r="N1619" s="1" t="str" cm="1">
        <f t="array" ref="N1619">_xlfn.IFS(
   _xlfn.SINGLE(tbl_Invoices[Plan_ID])="P1","Basic",
   _xlfn.SINGLE(tbl_Invoices[Plan_ID])="P2","Standard",
   _xlfn.SINGLE(tbl_Invoices[Plan_ID])="P3","Premium"
)</f>
        <v>Standard</v>
      </c>
      <c r="O1619" s="2">
        <f>IF(tbl_Invoices[[#This Row],[Revenue_Type]]="Churned",0,1)</f>
        <v>1</v>
      </c>
    </row>
    <row r="1620" spans="1:15" x14ac:dyDescent="0.25">
      <c r="A1620" t="s">
        <v>6483</v>
      </c>
      <c r="B1620" t="s">
        <v>756</v>
      </c>
      <c r="C1620" t="s">
        <v>2306</v>
      </c>
      <c r="D1620" s="1">
        <v>44429</v>
      </c>
      <c r="E1620">
        <v>25</v>
      </c>
      <c r="F1620" t="b">
        <v>1</v>
      </c>
      <c r="G1620" t="s">
        <v>4547</v>
      </c>
      <c r="H1620" t="s">
        <v>2034</v>
      </c>
      <c r="I1620" s="1">
        <f>DATE(YEAR(tbl_Invoices[[#This Row],[Invoice_Date]]), MONTH(tbl_Invoices[[#This Row],[Invoice_Date]]), DAY(tbl_Invoices[[#This Row],[Invoice_Date]]))</f>
        <v>44429</v>
      </c>
      <c r="J1620">
        <f>YEAR(tbl_Invoices[[#This Row],[Invoice_Date]])</f>
        <v>2021</v>
      </c>
      <c r="K1620" s="1">
        <f>_xlfn.XLOOKUP(tbl_Invoices[[#This Row],[Customer_ID]], tbl_Customers[Customer_ID], tbl_Customers[Cohort_Month])</f>
        <v>44651</v>
      </c>
      <c r="L1620" s="1" t="str">
        <f ca="1">_xlfn.XLOOKUP(tbl_Invoices[[#This Row],[Customer_ID]], tbl_Customers[Customer_ID], tbl_Customers[Age_Group])</f>
        <v>35–44</v>
      </c>
      <c r="M1620" s="1" t="str">
        <f>_xlfn.XLOOKUP(tbl_Invoices[[#This Row],[Customer_ID]], tbl_Customers[Customer_ID], tbl_Customers[Region])</f>
        <v>West</v>
      </c>
      <c r="N1620" s="1" t="str" cm="1">
        <f t="array" ref="N1620">_xlfn.IFS(
   _xlfn.SINGLE(tbl_Invoices[Plan_ID])="P1","Basic",
   _xlfn.SINGLE(tbl_Invoices[Plan_ID])="P2","Standard",
   _xlfn.SINGLE(tbl_Invoices[Plan_ID])="P3","Premium"
)</f>
        <v>Standard</v>
      </c>
      <c r="O1620" s="2">
        <f>IF(tbl_Invoices[[#This Row],[Revenue_Type]]="Churned",0,1)</f>
        <v>1</v>
      </c>
    </row>
    <row r="1621" spans="1:15" x14ac:dyDescent="0.25">
      <c r="A1621" t="s">
        <v>8640</v>
      </c>
      <c r="B1621" t="s">
        <v>1006</v>
      </c>
      <c r="C1621" t="s">
        <v>4281</v>
      </c>
      <c r="D1621" s="1">
        <v>44429</v>
      </c>
      <c r="E1621">
        <v>55</v>
      </c>
      <c r="F1621" t="b">
        <v>1</v>
      </c>
      <c r="G1621" t="s">
        <v>4547</v>
      </c>
      <c r="H1621" t="s">
        <v>2031</v>
      </c>
      <c r="I1621" s="1">
        <f>DATE(YEAR(tbl_Invoices[[#This Row],[Invoice_Date]]), MONTH(tbl_Invoices[[#This Row],[Invoice_Date]]), DAY(tbl_Invoices[[#This Row],[Invoice_Date]]))</f>
        <v>44429</v>
      </c>
      <c r="J1621">
        <f>YEAR(tbl_Invoices[[#This Row],[Invoice_Date]])</f>
        <v>2021</v>
      </c>
      <c r="K1621" s="1">
        <f>_xlfn.XLOOKUP(tbl_Invoices[[#This Row],[Customer_ID]], tbl_Customers[Customer_ID], tbl_Customers[Cohort_Month])</f>
        <v>44865</v>
      </c>
      <c r="L1621" s="1" t="str">
        <f ca="1">_xlfn.XLOOKUP(tbl_Invoices[[#This Row],[Customer_ID]], tbl_Customers[Customer_ID], tbl_Customers[Age_Group])</f>
        <v>35–44</v>
      </c>
      <c r="M1621" s="1" t="str">
        <f>_xlfn.XLOOKUP(tbl_Invoices[[#This Row],[Customer_ID]], tbl_Customers[Customer_ID], tbl_Customers[Region])</f>
        <v>East</v>
      </c>
      <c r="N1621" s="1" t="str" cm="1">
        <f t="array" ref="N1621">_xlfn.IFS(
   _xlfn.SINGLE(tbl_Invoices[Plan_ID])="P1","Basic",
   _xlfn.SINGLE(tbl_Invoices[Plan_ID])="P2","Standard",
   _xlfn.SINGLE(tbl_Invoices[Plan_ID])="P3","Premium"
)</f>
        <v>Premium</v>
      </c>
      <c r="O1621" s="2">
        <f>IF(tbl_Invoices[[#This Row],[Revenue_Type]]="Churned",0,1)</f>
        <v>1</v>
      </c>
    </row>
    <row r="1622" spans="1:15" x14ac:dyDescent="0.25">
      <c r="A1622" t="s">
        <v>5211</v>
      </c>
      <c r="B1622" t="s">
        <v>1250</v>
      </c>
      <c r="C1622" t="s">
        <v>3093</v>
      </c>
      <c r="D1622" s="1">
        <v>44429</v>
      </c>
      <c r="E1622">
        <v>25</v>
      </c>
      <c r="F1622" t="b">
        <v>1</v>
      </c>
      <c r="G1622" t="s">
        <v>4547</v>
      </c>
      <c r="H1622" t="s">
        <v>2034</v>
      </c>
      <c r="I1622" s="1">
        <f>DATE(YEAR(tbl_Invoices[[#This Row],[Invoice_Date]]), MONTH(tbl_Invoices[[#This Row],[Invoice_Date]]), DAY(tbl_Invoices[[#This Row],[Invoice_Date]]))</f>
        <v>44429</v>
      </c>
      <c r="J1622">
        <f>YEAR(tbl_Invoices[[#This Row],[Invoice_Date]])</f>
        <v>2021</v>
      </c>
      <c r="K1622" s="1">
        <f>_xlfn.XLOOKUP(tbl_Invoices[[#This Row],[Customer_ID]], tbl_Customers[Customer_ID], tbl_Customers[Cohort_Month])</f>
        <v>45046</v>
      </c>
      <c r="L1622" s="1" t="str">
        <f ca="1">_xlfn.XLOOKUP(tbl_Invoices[[#This Row],[Customer_ID]], tbl_Customers[Customer_ID], tbl_Customers[Age_Group])</f>
        <v>18–24</v>
      </c>
      <c r="M1622" s="1" t="str">
        <f>_xlfn.XLOOKUP(tbl_Invoices[[#This Row],[Customer_ID]], tbl_Customers[Customer_ID], tbl_Customers[Region])</f>
        <v>East</v>
      </c>
      <c r="N1622" s="1" t="str" cm="1">
        <f t="array" ref="N1622">_xlfn.IFS(
   _xlfn.SINGLE(tbl_Invoices[Plan_ID])="P1","Basic",
   _xlfn.SINGLE(tbl_Invoices[Plan_ID])="P2","Standard",
   _xlfn.SINGLE(tbl_Invoices[Plan_ID])="P3","Premium"
)</f>
        <v>Standard</v>
      </c>
      <c r="O1622" s="2">
        <f>IF(tbl_Invoices[[#This Row],[Revenue_Type]]="Churned",0,1)</f>
        <v>1</v>
      </c>
    </row>
    <row r="1623" spans="1:15" x14ac:dyDescent="0.25">
      <c r="A1623" t="s">
        <v>8879</v>
      </c>
      <c r="B1623" t="s">
        <v>1263</v>
      </c>
      <c r="C1623" t="s">
        <v>2296</v>
      </c>
      <c r="D1623" s="1">
        <v>44429</v>
      </c>
      <c r="E1623">
        <v>12</v>
      </c>
      <c r="F1623" t="b">
        <v>1</v>
      </c>
      <c r="G1623" t="s">
        <v>4545</v>
      </c>
      <c r="H1623" t="s">
        <v>2027</v>
      </c>
      <c r="I1623" s="1">
        <f>DATE(YEAR(tbl_Invoices[[#This Row],[Invoice_Date]]), MONTH(tbl_Invoices[[#This Row],[Invoice_Date]]), DAY(tbl_Invoices[[#This Row],[Invoice_Date]]))</f>
        <v>44429</v>
      </c>
      <c r="J1623">
        <f>YEAR(tbl_Invoices[[#This Row],[Invoice_Date]])</f>
        <v>2021</v>
      </c>
      <c r="K1623" s="1">
        <f>_xlfn.XLOOKUP(tbl_Invoices[[#This Row],[Customer_ID]], tbl_Customers[Customer_ID], tbl_Customers[Cohort_Month])</f>
        <v>44377</v>
      </c>
      <c r="L1623" s="1" t="str">
        <f ca="1">_xlfn.XLOOKUP(tbl_Invoices[[#This Row],[Customer_ID]], tbl_Customers[Customer_ID], tbl_Customers[Age_Group])</f>
        <v>35–44</v>
      </c>
      <c r="M1623" s="1" t="str">
        <f>_xlfn.XLOOKUP(tbl_Invoices[[#This Row],[Customer_ID]], tbl_Customers[Customer_ID], tbl_Customers[Region])</f>
        <v>South</v>
      </c>
      <c r="N1623" s="1" t="str" cm="1">
        <f t="array" ref="N1623">_xlfn.IFS(
   _xlfn.SINGLE(tbl_Invoices[Plan_ID])="P1","Basic",
   _xlfn.SINGLE(tbl_Invoices[Plan_ID])="P2","Standard",
   _xlfn.SINGLE(tbl_Invoices[Plan_ID])="P3","Premium"
)</f>
        <v>Basic</v>
      </c>
      <c r="O1623" s="2">
        <f>IF(tbl_Invoices[[#This Row],[Revenue_Type]]="Churned",0,1)</f>
        <v>0</v>
      </c>
    </row>
    <row r="1624" spans="1:15" x14ac:dyDescent="0.25">
      <c r="A1624" t="s">
        <v>5309</v>
      </c>
      <c r="B1624" t="s">
        <v>602</v>
      </c>
      <c r="C1624" t="s">
        <v>3393</v>
      </c>
      <c r="D1624" s="1">
        <v>44430</v>
      </c>
      <c r="E1624">
        <v>25</v>
      </c>
      <c r="F1624" t="b">
        <v>1</v>
      </c>
      <c r="G1624" t="s">
        <v>4547</v>
      </c>
      <c r="H1624" t="s">
        <v>2034</v>
      </c>
      <c r="I1624" s="1">
        <f>DATE(YEAR(tbl_Invoices[[#This Row],[Invoice_Date]]), MONTH(tbl_Invoices[[#This Row],[Invoice_Date]]), DAY(tbl_Invoices[[#This Row],[Invoice_Date]]))</f>
        <v>44430</v>
      </c>
      <c r="J1624">
        <f>YEAR(tbl_Invoices[[#This Row],[Invoice_Date]])</f>
        <v>2021</v>
      </c>
      <c r="K1624" s="1">
        <f>_xlfn.XLOOKUP(tbl_Invoices[[#This Row],[Customer_ID]], tbl_Customers[Customer_ID], tbl_Customers[Cohort_Month])</f>
        <v>44316</v>
      </c>
      <c r="L1624" s="1" t="str">
        <f ca="1">_xlfn.XLOOKUP(tbl_Invoices[[#This Row],[Customer_ID]], tbl_Customers[Customer_ID], tbl_Customers[Age_Group])</f>
        <v>55+</v>
      </c>
      <c r="M1624" s="1" t="str">
        <f>_xlfn.XLOOKUP(tbl_Invoices[[#This Row],[Customer_ID]], tbl_Customers[Customer_ID], tbl_Customers[Region])</f>
        <v>West</v>
      </c>
      <c r="N1624" s="1" t="str" cm="1">
        <f t="array" ref="N1624">_xlfn.IFS(
   _xlfn.SINGLE(tbl_Invoices[Plan_ID])="P1","Basic",
   _xlfn.SINGLE(tbl_Invoices[Plan_ID])="P2","Standard",
   _xlfn.SINGLE(tbl_Invoices[Plan_ID])="P3","Premium"
)</f>
        <v>Standard</v>
      </c>
      <c r="O1624" s="2">
        <f>IF(tbl_Invoices[[#This Row],[Revenue_Type]]="Churned",0,1)</f>
        <v>1</v>
      </c>
    </row>
    <row r="1625" spans="1:15" x14ac:dyDescent="0.25">
      <c r="A1625" t="s">
        <v>10092</v>
      </c>
      <c r="B1625" t="s">
        <v>787</v>
      </c>
      <c r="C1625" t="s">
        <v>3295</v>
      </c>
      <c r="D1625" s="1">
        <v>44430</v>
      </c>
      <c r="E1625">
        <v>25</v>
      </c>
      <c r="F1625" t="b">
        <v>1</v>
      </c>
      <c r="G1625" t="s">
        <v>4538</v>
      </c>
      <c r="H1625" t="s">
        <v>2034</v>
      </c>
      <c r="I1625" s="1">
        <f>DATE(YEAR(tbl_Invoices[[#This Row],[Invoice_Date]]), MONTH(tbl_Invoices[[#This Row],[Invoice_Date]]), DAY(tbl_Invoices[[#This Row],[Invoice_Date]]))</f>
        <v>44430</v>
      </c>
      <c r="J1625">
        <f>YEAR(tbl_Invoices[[#This Row],[Invoice_Date]])</f>
        <v>2021</v>
      </c>
      <c r="K1625" s="1">
        <f>_xlfn.XLOOKUP(tbl_Invoices[[#This Row],[Customer_ID]], tbl_Customers[Customer_ID], tbl_Customers[Cohort_Month])</f>
        <v>44681</v>
      </c>
      <c r="L1625" s="1" t="str">
        <f ca="1">_xlfn.XLOOKUP(tbl_Invoices[[#This Row],[Customer_ID]], tbl_Customers[Customer_ID], tbl_Customers[Age_Group])</f>
        <v>45–54</v>
      </c>
      <c r="M1625" s="1" t="str">
        <f>_xlfn.XLOOKUP(tbl_Invoices[[#This Row],[Customer_ID]], tbl_Customers[Customer_ID], tbl_Customers[Region])</f>
        <v>South</v>
      </c>
      <c r="N1625" s="1" t="str" cm="1">
        <f t="array" ref="N1625">_xlfn.IFS(
   _xlfn.SINGLE(tbl_Invoices[Plan_ID])="P1","Basic",
   _xlfn.SINGLE(tbl_Invoices[Plan_ID])="P2","Standard",
   _xlfn.SINGLE(tbl_Invoices[Plan_ID])="P3","Premium"
)</f>
        <v>Standard</v>
      </c>
      <c r="O1625" s="2">
        <f>IF(tbl_Invoices[[#This Row],[Revenue_Type]]="Churned",0,1)</f>
        <v>1</v>
      </c>
    </row>
    <row r="1626" spans="1:15" x14ac:dyDescent="0.25">
      <c r="A1626" t="s">
        <v>5958</v>
      </c>
      <c r="B1626" t="s">
        <v>1330</v>
      </c>
      <c r="C1626" t="s">
        <v>3991</v>
      </c>
      <c r="D1626" s="1">
        <v>44430</v>
      </c>
      <c r="E1626">
        <v>25</v>
      </c>
      <c r="F1626" t="b">
        <v>1</v>
      </c>
      <c r="G1626" t="s">
        <v>4538</v>
      </c>
      <c r="H1626" t="s">
        <v>2034</v>
      </c>
      <c r="I1626" s="1">
        <f>DATE(YEAR(tbl_Invoices[[#This Row],[Invoice_Date]]), MONTH(tbl_Invoices[[#This Row],[Invoice_Date]]), DAY(tbl_Invoices[[#This Row],[Invoice_Date]]))</f>
        <v>44430</v>
      </c>
      <c r="J1626">
        <f>YEAR(tbl_Invoices[[#This Row],[Invoice_Date]])</f>
        <v>2021</v>
      </c>
      <c r="K1626" s="1">
        <f>_xlfn.XLOOKUP(tbl_Invoices[[#This Row],[Customer_ID]], tbl_Customers[Customer_ID], tbl_Customers[Cohort_Month])</f>
        <v>44561</v>
      </c>
      <c r="L1626" s="1" t="str">
        <f ca="1">_xlfn.XLOOKUP(tbl_Invoices[[#This Row],[Customer_ID]], tbl_Customers[Customer_ID], tbl_Customers[Age_Group])</f>
        <v>25–34</v>
      </c>
      <c r="M1626" s="1" t="str">
        <f>_xlfn.XLOOKUP(tbl_Invoices[[#This Row],[Customer_ID]], tbl_Customers[Customer_ID], tbl_Customers[Region])</f>
        <v>South</v>
      </c>
      <c r="N1626" s="1" t="str" cm="1">
        <f t="array" ref="N1626">_xlfn.IFS(
   _xlfn.SINGLE(tbl_Invoices[Plan_ID])="P1","Basic",
   _xlfn.SINGLE(tbl_Invoices[Plan_ID])="P2","Standard",
   _xlfn.SINGLE(tbl_Invoices[Plan_ID])="P3","Premium"
)</f>
        <v>Standard</v>
      </c>
      <c r="O1626" s="2">
        <f>IF(tbl_Invoices[[#This Row],[Revenue_Type]]="Churned",0,1)</f>
        <v>1</v>
      </c>
    </row>
    <row r="1627" spans="1:15" x14ac:dyDescent="0.25">
      <c r="A1627" t="s">
        <v>6482</v>
      </c>
      <c r="B1627" t="s">
        <v>1612</v>
      </c>
      <c r="C1627" t="s">
        <v>3218</v>
      </c>
      <c r="D1627" s="1">
        <v>44430</v>
      </c>
      <c r="E1627">
        <v>25</v>
      </c>
      <c r="F1627" t="b">
        <v>1</v>
      </c>
      <c r="G1627" t="s">
        <v>4549</v>
      </c>
      <c r="H1627" t="s">
        <v>2034</v>
      </c>
      <c r="I1627" s="1">
        <f>DATE(YEAR(tbl_Invoices[[#This Row],[Invoice_Date]]), MONTH(tbl_Invoices[[#This Row],[Invoice_Date]]), DAY(tbl_Invoices[[#This Row],[Invoice_Date]]))</f>
        <v>44430</v>
      </c>
      <c r="J1627">
        <f>YEAR(tbl_Invoices[[#This Row],[Invoice_Date]])</f>
        <v>2021</v>
      </c>
      <c r="K1627" s="1">
        <f>_xlfn.XLOOKUP(tbl_Invoices[[#This Row],[Customer_ID]], tbl_Customers[Customer_ID], tbl_Customers[Cohort_Month])</f>
        <v>45046</v>
      </c>
      <c r="L1627" s="1" t="str">
        <f ca="1">_xlfn.XLOOKUP(tbl_Invoices[[#This Row],[Customer_ID]], tbl_Customers[Customer_ID], tbl_Customers[Age_Group])</f>
        <v>25–34</v>
      </c>
      <c r="M1627" s="1" t="str">
        <f>_xlfn.XLOOKUP(tbl_Invoices[[#This Row],[Customer_ID]], tbl_Customers[Customer_ID], tbl_Customers[Region])</f>
        <v>International</v>
      </c>
      <c r="N1627" s="1" t="str" cm="1">
        <f t="array" ref="N1627">_xlfn.IFS(
   _xlfn.SINGLE(tbl_Invoices[Plan_ID])="P1","Basic",
   _xlfn.SINGLE(tbl_Invoices[Plan_ID])="P2","Standard",
   _xlfn.SINGLE(tbl_Invoices[Plan_ID])="P3","Premium"
)</f>
        <v>Standard</v>
      </c>
      <c r="O1627" s="2">
        <f>IF(tbl_Invoices[[#This Row],[Revenue_Type]]="Churned",0,1)</f>
        <v>1</v>
      </c>
    </row>
    <row r="1628" spans="1:15" x14ac:dyDescent="0.25">
      <c r="A1628" t="s">
        <v>6431</v>
      </c>
      <c r="B1628" t="s">
        <v>1926</v>
      </c>
      <c r="C1628" t="s">
        <v>2256</v>
      </c>
      <c r="D1628" s="1">
        <v>44430</v>
      </c>
      <c r="E1628">
        <v>55</v>
      </c>
      <c r="F1628" t="b">
        <v>1</v>
      </c>
      <c r="G1628" t="s">
        <v>4538</v>
      </c>
      <c r="H1628" t="s">
        <v>2031</v>
      </c>
      <c r="I1628" s="1">
        <f>DATE(YEAR(tbl_Invoices[[#This Row],[Invoice_Date]]), MONTH(tbl_Invoices[[#This Row],[Invoice_Date]]), DAY(tbl_Invoices[[#This Row],[Invoice_Date]]))</f>
        <v>44430</v>
      </c>
      <c r="J1628">
        <f>YEAR(tbl_Invoices[[#This Row],[Invoice_Date]])</f>
        <v>2021</v>
      </c>
      <c r="K1628" s="1">
        <f>_xlfn.XLOOKUP(tbl_Invoices[[#This Row],[Customer_ID]], tbl_Customers[Customer_ID], tbl_Customers[Cohort_Month])</f>
        <v>44681</v>
      </c>
      <c r="L1628" s="1" t="str">
        <f ca="1">_xlfn.XLOOKUP(tbl_Invoices[[#This Row],[Customer_ID]], tbl_Customers[Customer_ID], tbl_Customers[Age_Group])</f>
        <v>45–54</v>
      </c>
      <c r="M1628" s="1" t="str">
        <f>_xlfn.XLOOKUP(tbl_Invoices[[#This Row],[Customer_ID]], tbl_Customers[Customer_ID], tbl_Customers[Region])</f>
        <v>Midwest</v>
      </c>
      <c r="N1628" s="1" t="str" cm="1">
        <f t="array" ref="N1628">_xlfn.IFS(
   _xlfn.SINGLE(tbl_Invoices[Plan_ID])="P1","Basic",
   _xlfn.SINGLE(tbl_Invoices[Plan_ID])="P2","Standard",
   _xlfn.SINGLE(tbl_Invoices[Plan_ID])="P3","Premium"
)</f>
        <v>Premium</v>
      </c>
      <c r="O1628" s="2">
        <f>IF(tbl_Invoices[[#This Row],[Revenue_Type]]="Churned",0,1)</f>
        <v>1</v>
      </c>
    </row>
    <row r="1629" spans="1:15" x14ac:dyDescent="0.25">
      <c r="A1629" t="s">
        <v>8244</v>
      </c>
      <c r="B1629" t="s">
        <v>1094</v>
      </c>
      <c r="C1629" t="s">
        <v>3765</v>
      </c>
      <c r="D1629" s="1">
        <v>44431</v>
      </c>
      <c r="E1629">
        <v>12</v>
      </c>
      <c r="F1629" t="b">
        <v>1</v>
      </c>
      <c r="G1629" t="s">
        <v>4545</v>
      </c>
      <c r="H1629" t="s">
        <v>2027</v>
      </c>
      <c r="I1629" s="1">
        <f>DATE(YEAR(tbl_Invoices[[#This Row],[Invoice_Date]]), MONTH(tbl_Invoices[[#This Row],[Invoice_Date]]), DAY(tbl_Invoices[[#This Row],[Invoice_Date]]))</f>
        <v>44431</v>
      </c>
      <c r="J1629">
        <f>YEAR(tbl_Invoices[[#This Row],[Invoice_Date]])</f>
        <v>2021</v>
      </c>
      <c r="K1629" s="1">
        <f>_xlfn.XLOOKUP(tbl_Invoices[[#This Row],[Customer_ID]], tbl_Customers[Customer_ID], tbl_Customers[Cohort_Month])</f>
        <v>44530</v>
      </c>
      <c r="L1629" s="1" t="str">
        <f ca="1">_xlfn.XLOOKUP(tbl_Invoices[[#This Row],[Customer_ID]], tbl_Customers[Customer_ID], tbl_Customers[Age_Group])</f>
        <v>18–24</v>
      </c>
      <c r="M1629" s="1" t="str">
        <f>_xlfn.XLOOKUP(tbl_Invoices[[#This Row],[Customer_ID]], tbl_Customers[Customer_ID], tbl_Customers[Region])</f>
        <v>South</v>
      </c>
      <c r="N1629" s="1" t="str" cm="1">
        <f t="array" ref="N1629">_xlfn.IFS(
   _xlfn.SINGLE(tbl_Invoices[Plan_ID])="P1","Basic",
   _xlfn.SINGLE(tbl_Invoices[Plan_ID])="P2","Standard",
   _xlfn.SINGLE(tbl_Invoices[Plan_ID])="P3","Premium"
)</f>
        <v>Basic</v>
      </c>
      <c r="O1629" s="2">
        <f>IF(tbl_Invoices[[#This Row],[Revenue_Type]]="Churned",0,1)</f>
        <v>0</v>
      </c>
    </row>
    <row r="1630" spans="1:15" x14ac:dyDescent="0.25">
      <c r="A1630" t="s">
        <v>6969</v>
      </c>
      <c r="B1630" t="s">
        <v>1355</v>
      </c>
      <c r="C1630" t="s">
        <v>3686</v>
      </c>
      <c r="D1630" s="1">
        <v>44431</v>
      </c>
      <c r="E1630">
        <v>25</v>
      </c>
      <c r="F1630" t="b">
        <v>1</v>
      </c>
      <c r="G1630" t="s">
        <v>4545</v>
      </c>
      <c r="H1630" t="s">
        <v>2034</v>
      </c>
      <c r="I1630" s="1">
        <f>DATE(YEAR(tbl_Invoices[[#This Row],[Invoice_Date]]), MONTH(tbl_Invoices[[#This Row],[Invoice_Date]]), DAY(tbl_Invoices[[#This Row],[Invoice_Date]]))</f>
        <v>44431</v>
      </c>
      <c r="J1630">
        <f>YEAR(tbl_Invoices[[#This Row],[Invoice_Date]])</f>
        <v>2021</v>
      </c>
      <c r="K1630" s="1">
        <f>_xlfn.XLOOKUP(tbl_Invoices[[#This Row],[Customer_ID]], tbl_Customers[Customer_ID], tbl_Customers[Cohort_Month])</f>
        <v>44773</v>
      </c>
      <c r="L1630" s="1" t="str">
        <f ca="1">_xlfn.XLOOKUP(tbl_Invoices[[#This Row],[Customer_ID]], tbl_Customers[Customer_ID], tbl_Customers[Age_Group])</f>
        <v>35–44</v>
      </c>
      <c r="M1630" s="1" t="str">
        <f>_xlfn.XLOOKUP(tbl_Invoices[[#This Row],[Customer_ID]], tbl_Customers[Customer_ID], tbl_Customers[Region])</f>
        <v>Midwest</v>
      </c>
      <c r="N1630" s="1" t="str" cm="1">
        <f t="array" ref="N1630">_xlfn.IFS(
   _xlfn.SINGLE(tbl_Invoices[Plan_ID])="P1","Basic",
   _xlfn.SINGLE(tbl_Invoices[Plan_ID])="P2","Standard",
   _xlfn.SINGLE(tbl_Invoices[Plan_ID])="P3","Premium"
)</f>
        <v>Standard</v>
      </c>
      <c r="O1630" s="2">
        <f>IF(tbl_Invoices[[#This Row],[Revenue_Type]]="Churned",0,1)</f>
        <v>0</v>
      </c>
    </row>
    <row r="1631" spans="1:15" x14ac:dyDescent="0.25">
      <c r="A1631" t="s">
        <v>7974</v>
      </c>
      <c r="B1631" t="s">
        <v>1381</v>
      </c>
      <c r="C1631" t="s">
        <v>4128</v>
      </c>
      <c r="D1631" s="1">
        <v>44431</v>
      </c>
      <c r="E1631">
        <v>12</v>
      </c>
      <c r="F1631" t="b">
        <v>1</v>
      </c>
      <c r="G1631" t="s">
        <v>4538</v>
      </c>
      <c r="H1631" t="s">
        <v>2027</v>
      </c>
      <c r="I1631" s="1">
        <f>DATE(YEAR(tbl_Invoices[[#This Row],[Invoice_Date]]), MONTH(tbl_Invoices[[#This Row],[Invoice_Date]]), DAY(tbl_Invoices[[#This Row],[Invoice_Date]]))</f>
        <v>44431</v>
      </c>
      <c r="J1631">
        <f>YEAR(tbl_Invoices[[#This Row],[Invoice_Date]])</f>
        <v>2021</v>
      </c>
      <c r="K1631" s="1">
        <f>_xlfn.XLOOKUP(tbl_Invoices[[#This Row],[Customer_ID]], tbl_Customers[Customer_ID], tbl_Customers[Cohort_Month])</f>
        <v>45016</v>
      </c>
      <c r="L1631" s="1" t="str">
        <f ca="1">_xlfn.XLOOKUP(tbl_Invoices[[#This Row],[Customer_ID]], tbl_Customers[Customer_ID], tbl_Customers[Age_Group])</f>
        <v>25–34</v>
      </c>
      <c r="M1631" s="1" t="str">
        <f>_xlfn.XLOOKUP(tbl_Invoices[[#This Row],[Customer_ID]], tbl_Customers[Customer_ID], tbl_Customers[Region])</f>
        <v>International</v>
      </c>
      <c r="N1631" s="1" t="str" cm="1">
        <f t="array" ref="N1631">_xlfn.IFS(
   _xlfn.SINGLE(tbl_Invoices[Plan_ID])="P1","Basic",
   _xlfn.SINGLE(tbl_Invoices[Plan_ID])="P2","Standard",
   _xlfn.SINGLE(tbl_Invoices[Plan_ID])="P3","Premium"
)</f>
        <v>Basic</v>
      </c>
      <c r="O1631" s="2">
        <f>IF(tbl_Invoices[[#This Row],[Revenue_Type]]="Churned",0,1)</f>
        <v>1</v>
      </c>
    </row>
    <row r="1632" spans="1:15" x14ac:dyDescent="0.25">
      <c r="A1632" t="s">
        <v>4574</v>
      </c>
      <c r="B1632" t="s">
        <v>1795</v>
      </c>
      <c r="C1632" t="s">
        <v>3922</v>
      </c>
      <c r="D1632" s="1">
        <v>44431</v>
      </c>
      <c r="E1632">
        <v>55</v>
      </c>
      <c r="F1632" t="b">
        <v>1</v>
      </c>
      <c r="G1632" t="s">
        <v>4549</v>
      </c>
      <c r="H1632" t="s">
        <v>2031</v>
      </c>
      <c r="I1632" s="1">
        <f>DATE(YEAR(tbl_Invoices[[#This Row],[Invoice_Date]]), MONTH(tbl_Invoices[[#This Row],[Invoice_Date]]), DAY(tbl_Invoices[[#This Row],[Invoice_Date]]))</f>
        <v>44431</v>
      </c>
      <c r="J1632">
        <f>YEAR(tbl_Invoices[[#This Row],[Invoice_Date]])</f>
        <v>2021</v>
      </c>
      <c r="K1632" s="1">
        <f>_xlfn.XLOOKUP(tbl_Invoices[[#This Row],[Customer_ID]], tbl_Customers[Customer_ID], tbl_Customers[Cohort_Month])</f>
        <v>44865</v>
      </c>
      <c r="L1632" s="1" t="str">
        <f ca="1">_xlfn.XLOOKUP(tbl_Invoices[[#This Row],[Customer_ID]], tbl_Customers[Customer_ID], tbl_Customers[Age_Group])</f>
        <v>35–44</v>
      </c>
      <c r="M1632" s="1" t="str">
        <f>_xlfn.XLOOKUP(tbl_Invoices[[#This Row],[Customer_ID]], tbl_Customers[Customer_ID], tbl_Customers[Region])</f>
        <v>Midwest</v>
      </c>
      <c r="N1632" s="1" t="str" cm="1">
        <f t="array" ref="N1632">_xlfn.IFS(
   _xlfn.SINGLE(tbl_Invoices[Plan_ID])="P1","Basic",
   _xlfn.SINGLE(tbl_Invoices[Plan_ID])="P2","Standard",
   _xlfn.SINGLE(tbl_Invoices[Plan_ID])="P3","Premium"
)</f>
        <v>Premium</v>
      </c>
      <c r="O1632" s="2">
        <f>IF(tbl_Invoices[[#This Row],[Revenue_Type]]="Churned",0,1)</f>
        <v>1</v>
      </c>
    </row>
    <row r="1633" spans="1:15" x14ac:dyDescent="0.25">
      <c r="A1633" t="s">
        <v>4744</v>
      </c>
      <c r="B1633" t="s">
        <v>149</v>
      </c>
      <c r="C1633" t="s">
        <v>4003</v>
      </c>
      <c r="D1633" s="1">
        <v>44432</v>
      </c>
      <c r="E1633">
        <v>25</v>
      </c>
      <c r="F1633" t="b">
        <v>1</v>
      </c>
      <c r="G1633" t="s">
        <v>4545</v>
      </c>
      <c r="H1633" t="s">
        <v>2034</v>
      </c>
      <c r="I1633" s="1">
        <f>DATE(YEAR(tbl_Invoices[[#This Row],[Invoice_Date]]), MONTH(tbl_Invoices[[#This Row],[Invoice_Date]]), DAY(tbl_Invoices[[#This Row],[Invoice_Date]]))</f>
        <v>44432</v>
      </c>
      <c r="J1633">
        <f>YEAR(tbl_Invoices[[#This Row],[Invoice_Date]])</f>
        <v>2021</v>
      </c>
      <c r="K1633" s="1">
        <f>_xlfn.XLOOKUP(tbl_Invoices[[#This Row],[Customer_ID]], tbl_Customers[Customer_ID], tbl_Customers[Cohort_Month])</f>
        <v>44286</v>
      </c>
      <c r="L1633" s="1" t="str">
        <f ca="1">_xlfn.XLOOKUP(tbl_Invoices[[#This Row],[Customer_ID]], tbl_Customers[Customer_ID], tbl_Customers[Age_Group])</f>
        <v>35–44</v>
      </c>
      <c r="M1633" s="1" t="str">
        <f>_xlfn.XLOOKUP(tbl_Invoices[[#This Row],[Customer_ID]], tbl_Customers[Customer_ID], tbl_Customers[Region])</f>
        <v>International</v>
      </c>
      <c r="N1633" s="1" t="str" cm="1">
        <f t="array" ref="N1633">_xlfn.IFS(
   _xlfn.SINGLE(tbl_Invoices[Plan_ID])="P1","Basic",
   _xlfn.SINGLE(tbl_Invoices[Plan_ID])="P2","Standard",
   _xlfn.SINGLE(tbl_Invoices[Plan_ID])="P3","Premium"
)</f>
        <v>Standard</v>
      </c>
      <c r="O1633" s="2">
        <f>IF(tbl_Invoices[[#This Row],[Revenue_Type]]="Churned",0,1)</f>
        <v>0</v>
      </c>
    </row>
    <row r="1634" spans="1:15" x14ac:dyDescent="0.25">
      <c r="A1634" t="s">
        <v>8752</v>
      </c>
      <c r="B1634" t="s">
        <v>162</v>
      </c>
      <c r="C1634" t="s">
        <v>3468</v>
      </c>
      <c r="D1634" s="1">
        <v>44432</v>
      </c>
      <c r="E1634">
        <v>12</v>
      </c>
      <c r="F1634" t="b">
        <v>1</v>
      </c>
      <c r="G1634" t="s">
        <v>4547</v>
      </c>
      <c r="H1634" t="s">
        <v>2027</v>
      </c>
      <c r="I1634" s="1">
        <f>DATE(YEAR(tbl_Invoices[[#This Row],[Invoice_Date]]), MONTH(tbl_Invoices[[#This Row],[Invoice_Date]]), DAY(tbl_Invoices[[#This Row],[Invoice_Date]]))</f>
        <v>44432</v>
      </c>
      <c r="J1634">
        <f>YEAR(tbl_Invoices[[#This Row],[Invoice_Date]])</f>
        <v>2021</v>
      </c>
      <c r="K1634" s="1">
        <f>_xlfn.XLOOKUP(tbl_Invoices[[#This Row],[Customer_ID]], tbl_Customers[Customer_ID], tbl_Customers[Cohort_Month])</f>
        <v>44469</v>
      </c>
      <c r="L1634" s="1" t="str">
        <f ca="1">_xlfn.XLOOKUP(tbl_Invoices[[#This Row],[Customer_ID]], tbl_Customers[Customer_ID], tbl_Customers[Age_Group])</f>
        <v>25–34</v>
      </c>
      <c r="M1634" s="1" t="str">
        <f>_xlfn.XLOOKUP(tbl_Invoices[[#This Row],[Customer_ID]], tbl_Customers[Customer_ID], tbl_Customers[Region])</f>
        <v>West</v>
      </c>
      <c r="N1634" s="1" t="str" cm="1">
        <f t="array" ref="N1634">_xlfn.IFS(
   _xlfn.SINGLE(tbl_Invoices[Plan_ID])="P1","Basic",
   _xlfn.SINGLE(tbl_Invoices[Plan_ID])="P2","Standard",
   _xlfn.SINGLE(tbl_Invoices[Plan_ID])="P3","Premium"
)</f>
        <v>Basic</v>
      </c>
      <c r="O1634" s="2">
        <f>IF(tbl_Invoices[[#This Row],[Revenue_Type]]="Churned",0,1)</f>
        <v>1</v>
      </c>
    </row>
    <row r="1635" spans="1:15" x14ac:dyDescent="0.25">
      <c r="A1635" t="s">
        <v>6216</v>
      </c>
      <c r="B1635" t="s">
        <v>196</v>
      </c>
      <c r="C1635" t="s">
        <v>3416</v>
      </c>
      <c r="D1635" s="1">
        <v>44432</v>
      </c>
      <c r="E1635">
        <v>25</v>
      </c>
      <c r="F1635" t="b">
        <v>1</v>
      </c>
      <c r="G1635" t="s">
        <v>4540</v>
      </c>
      <c r="H1635" t="s">
        <v>2034</v>
      </c>
      <c r="I1635" s="1">
        <f>DATE(YEAR(tbl_Invoices[[#This Row],[Invoice_Date]]), MONTH(tbl_Invoices[[#This Row],[Invoice_Date]]), DAY(tbl_Invoices[[#This Row],[Invoice_Date]]))</f>
        <v>44432</v>
      </c>
      <c r="J1635">
        <f>YEAR(tbl_Invoices[[#This Row],[Invoice_Date]])</f>
        <v>2021</v>
      </c>
      <c r="K1635" s="1">
        <f>_xlfn.XLOOKUP(tbl_Invoices[[#This Row],[Customer_ID]], tbl_Customers[Customer_ID], tbl_Customers[Cohort_Month])</f>
        <v>44742</v>
      </c>
      <c r="L1635" s="1" t="str">
        <f ca="1">_xlfn.XLOOKUP(tbl_Invoices[[#This Row],[Customer_ID]], tbl_Customers[Customer_ID], tbl_Customers[Age_Group])</f>
        <v>18–24</v>
      </c>
      <c r="M1635" s="1" t="str">
        <f>_xlfn.XLOOKUP(tbl_Invoices[[#This Row],[Customer_ID]], tbl_Customers[Customer_ID], tbl_Customers[Region])</f>
        <v>West</v>
      </c>
      <c r="N1635" s="1" t="str" cm="1">
        <f t="array" ref="N1635">_xlfn.IFS(
   _xlfn.SINGLE(tbl_Invoices[Plan_ID])="P1","Basic",
   _xlfn.SINGLE(tbl_Invoices[Plan_ID])="P2","Standard",
   _xlfn.SINGLE(tbl_Invoices[Plan_ID])="P3","Premium"
)</f>
        <v>Standard</v>
      </c>
      <c r="O1635" s="2">
        <f>IF(tbl_Invoices[[#This Row],[Revenue_Type]]="Churned",0,1)</f>
        <v>1</v>
      </c>
    </row>
    <row r="1636" spans="1:15" x14ac:dyDescent="0.25">
      <c r="A1636" t="s">
        <v>6395</v>
      </c>
      <c r="B1636" t="s">
        <v>1969</v>
      </c>
      <c r="C1636" t="s">
        <v>2575</v>
      </c>
      <c r="D1636" s="1">
        <v>44432</v>
      </c>
      <c r="E1636">
        <v>12</v>
      </c>
      <c r="F1636" t="b">
        <v>1</v>
      </c>
      <c r="G1636" t="s">
        <v>4540</v>
      </c>
      <c r="H1636" t="s">
        <v>2027</v>
      </c>
      <c r="I1636" s="1">
        <f>DATE(YEAR(tbl_Invoices[[#This Row],[Invoice_Date]]), MONTH(tbl_Invoices[[#This Row],[Invoice_Date]]), DAY(tbl_Invoices[[#This Row],[Invoice_Date]]))</f>
        <v>44432</v>
      </c>
      <c r="J1636">
        <f>YEAR(tbl_Invoices[[#This Row],[Invoice_Date]])</f>
        <v>2021</v>
      </c>
      <c r="K1636" s="1">
        <f>_xlfn.XLOOKUP(tbl_Invoices[[#This Row],[Customer_ID]], tbl_Customers[Customer_ID], tbl_Customers[Cohort_Month])</f>
        <v>44500</v>
      </c>
      <c r="L1636" s="1" t="str">
        <f ca="1">_xlfn.XLOOKUP(tbl_Invoices[[#This Row],[Customer_ID]], tbl_Customers[Customer_ID], tbl_Customers[Age_Group])</f>
        <v>25–34</v>
      </c>
      <c r="M1636" s="1" t="str">
        <f>_xlfn.XLOOKUP(tbl_Invoices[[#This Row],[Customer_ID]], tbl_Customers[Customer_ID], tbl_Customers[Region])</f>
        <v>South</v>
      </c>
      <c r="N1636" s="1" t="str" cm="1">
        <f t="array" ref="N1636">_xlfn.IFS(
   _xlfn.SINGLE(tbl_Invoices[Plan_ID])="P1","Basic",
   _xlfn.SINGLE(tbl_Invoices[Plan_ID])="P2","Standard",
   _xlfn.SINGLE(tbl_Invoices[Plan_ID])="P3","Premium"
)</f>
        <v>Basic</v>
      </c>
      <c r="O1636" s="2">
        <f>IF(tbl_Invoices[[#This Row],[Revenue_Type]]="Churned",0,1)</f>
        <v>1</v>
      </c>
    </row>
    <row r="1637" spans="1:15" x14ac:dyDescent="0.25">
      <c r="A1637" t="s">
        <v>9451</v>
      </c>
      <c r="B1637" t="s">
        <v>1248</v>
      </c>
      <c r="C1637" t="s">
        <v>2176</v>
      </c>
      <c r="D1637" s="1">
        <v>44433</v>
      </c>
      <c r="E1637">
        <v>12</v>
      </c>
      <c r="F1637" t="b">
        <v>1</v>
      </c>
      <c r="G1637" t="s">
        <v>4538</v>
      </c>
      <c r="H1637" t="s">
        <v>2027</v>
      </c>
      <c r="I1637" s="1">
        <f>DATE(YEAR(tbl_Invoices[[#This Row],[Invoice_Date]]), MONTH(tbl_Invoices[[#This Row],[Invoice_Date]]), DAY(tbl_Invoices[[#This Row],[Invoice_Date]]))</f>
        <v>44433</v>
      </c>
      <c r="J1637">
        <f>YEAR(tbl_Invoices[[#This Row],[Invoice_Date]])</f>
        <v>2021</v>
      </c>
      <c r="K1637" s="1">
        <f>_xlfn.XLOOKUP(tbl_Invoices[[#This Row],[Customer_ID]], tbl_Customers[Customer_ID], tbl_Customers[Cohort_Month])</f>
        <v>44804</v>
      </c>
      <c r="L1637" s="1" t="str">
        <f ca="1">_xlfn.XLOOKUP(tbl_Invoices[[#This Row],[Customer_ID]], tbl_Customers[Customer_ID], tbl_Customers[Age_Group])</f>
        <v>18–24</v>
      </c>
      <c r="M1637" s="1" t="str">
        <f>_xlfn.XLOOKUP(tbl_Invoices[[#This Row],[Customer_ID]], tbl_Customers[Customer_ID], tbl_Customers[Region])</f>
        <v>International</v>
      </c>
      <c r="N1637" s="1" t="str" cm="1">
        <f t="array" ref="N1637">_xlfn.IFS(
   _xlfn.SINGLE(tbl_Invoices[Plan_ID])="P1","Basic",
   _xlfn.SINGLE(tbl_Invoices[Plan_ID])="P2","Standard",
   _xlfn.SINGLE(tbl_Invoices[Plan_ID])="P3","Premium"
)</f>
        <v>Basic</v>
      </c>
      <c r="O1637" s="2">
        <f>IF(tbl_Invoices[[#This Row],[Revenue_Type]]="Churned",0,1)</f>
        <v>1</v>
      </c>
    </row>
    <row r="1638" spans="1:15" x14ac:dyDescent="0.25">
      <c r="A1638" t="s">
        <v>8265</v>
      </c>
      <c r="B1638" t="s">
        <v>1755</v>
      </c>
      <c r="C1638" t="s">
        <v>3810</v>
      </c>
      <c r="D1638" s="1">
        <v>44433</v>
      </c>
      <c r="E1638">
        <v>55</v>
      </c>
      <c r="F1638" t="b">
        <v>1</v>
      </c>
      <c r="G1638" t="s">
        <v>4545</v>
      </c>
      <c r="H1638" t="s">
        <v>2031</v>
      </c>
      <c r="I1638" s="1">
        <f>DATE(YEAR(tbl_Invoices[[#This Row],[Invoice_Date]]), MONTH(tbl_Invoices[[#This Row],[Invoice_Date]]), DAY(tbl_Invoices[[#This Row],[Invoice_Date]]))</f>
        <v>44433</v>
      </c>
      <c r="J1638">
        <f>YEAR(tbl_Invoices[[#This Row],[Invoice_Date]])</f>
        <v>2021</v>
      </c>
      <c r="K1638" s="1">
        <f>_xlfn.XLOOKUP(tbl_Invoices[[#This Row],[Customer_ID]], tbl_Customers[Customer_ID], tbl_Customers[Cohort_Month])</f>
        <v>44773</v>
      </c>
      <c r="L1638" s="1" t="str">
        <f ca="1">_xlfn.XLOOKUP(tbl_Invoices[[#This Row],[Customer_ID]], tbl_Customers[Customer_ID], tbl_Customers[Age_Group])</f>
        <v>45–54</v>
      </c>
      <c r="M1638" s="1" t="str">
        <f>_xlfn.XLOOKUP(tbl_Invoices[[#This Row],[Customer_ID]], tbl_Customers[Customer_ID], tbl_Customers[Region])</f>
        <v>East</v>
      </c>
      <c r="N1638" s="1" t="str" cm="1">
        <f t="array" ref="N1638">_xlfn.IFS(
   _xlfn.SINGLE(tbl_Invoices[Plan_ID])="P1","Basic",
   _xlfn.SINGLE(tbl_Invoices[Plan_ID])="P2","Standard",
   _xlfn.SINGLE(tbl_Invoices[Plan_ID])="P3","Premium"
)</f>
        <v>Premium</v>
      </c>
      <c r="O1638" s="2">
        <f>IF(tbl_Invoices[[#This Row],[Revenue_Type]]="Churned",0,1)</f>
        <v>0</v>
      </c>
    </row>
    <row r="1639" spans="1:15" x14ac:dyDescent="0.25">
      <c r="A1639" t="s">
        <v>9001</v>
      </c>
      <c r="B1639" t="s">
        <v>355</v>
      </c>
      <c r="C1639" t="s">
        <v>4460</v>
      </c>
      <c r="D1639" s="1">
        <v>44434</v>
      </c>
      <c r="E1639">
        <v>12</v>
      </c>
      <c r="F1639" t="b">
        <v>1</v>
      </c>
      <c r="G1639" t="s">
        <v>4549</v>
      </c>
      <c r="H1639" t="s">
        <v>2027</v>
      </c>
      <c r="I1639" s="1">
        <f>DATE(YEAR(tbl_Invoices[[#This Row],[Invoice_Date]]), MONTH(tbl_Invoices[[#This Row],[Invoice_Date]]), DAY(tbl_Invoices[[#This Row],[Invoice_Date]]))</f>
        <v>44434</v>
      </c>
      <c r="J1639">
        <f>YEAR(tbl_Invoices[[#This Row],[Invoice_Date]])</f>
        <v>2021</v>
      </c>
      <c r="K1639" s="1">
        <f>_xlfn.XLOOKUP(tbl_Invoices[[#This Row],[Customer_ID]], tbl_Customers[Customer_ID], tbl_Customers[Cohort_Month])</f>
        <v>44408</v>
      </c>
      <c r="L1639" s="1" t="str">
        <f ca="1">_xlfn.XLOOKUP(tbl_Invoices[[#This Row],[Customer_ID]], tbl_Customers[Customer_ID], tbl_Customers[Age_Group])</f>
        <v>45–54</v>
      </c>
      <c r="M1639" s="1" t="str">
        <f>_xlfn.XLOOKUP(tbl_Invoices[[#This Row],[Customer_ID]], tbl_Customers[Customer_ID], tbl_Customers[Region])</f>
        <v>West</v>
      </c>
      <c r="N1639" s="1" t="str" cm="1">
        <f t="array" ref="N1639">_xlfn.IFS(
   _xlfn.SINGLE(tbl_Invoices[Plan_ID])="P1","Basic",
   _xlfn.SINGLE(tbl_Invoices[Plan_ID])="P2","Standard",
   _xlfn.SINGLE(tbl_Invoices[Plan_ID])="P3","Premium"
)</f>
        <v>Basic</v>
      </c>
      <c r="O1639" s="2">
        <f>IF(tbl_Invoices[[#This Row],[Revenue_Type]]="Churned",0,1)</f>
        <v>1</v>
      </c>
    </row>
    <row r="1640" spans="1:15" x14ac:dyDescent="0.25">
      <c r="A1640" t="s">
        <v>5143</v>
      </c>
      <c r="B1640" t="s">
        <v>435</v>
      </c>
      <c r="C1640" t="s">
        <v>4337</v>
      </c>
      <c r="D1640" s="1">
        <v>44434</v>
      </c>
      <c r="E1640">
        <v>25</v>
      </c>
      <c r="F1640" t="b">
        <v>1</v>
      </c>
      <c r="G1640" t="s">
        <v>4547</v>
      </c>
      <c r="H1640" t="s">
        <v>2034</v>
      </c>
      <c r="I1640" s="1">
        <f>DATE(YEAR(tbl_Invoices[[#This Row],[Invoice_Date]]), MONTH(tbl_Invoices[[#This Row],[Invoice_Date]]), DAY(tbl_Invoices[[#This Row],[Invoice_Date]]))</f>
        <v>44434</v>
      </c>
      <c r="J1640">
        <f>YEAR(tbl_Invoices[[#This Row],[Invoice_Date]])</f>
        <v>2021</v>
      </c>
      <c r="K1640" s="1">
        <f>_xlfn.XLOOKUP(tbl_Invoices[[#This Row],[Customer_ID]], tbl_Customers[Customer_ID], tbl_Customers[Cohort_Month])</f>
        <v>45107</v>
      </c>
      <c r="L1640" s="1" t="str">
        <f ca="1">_xlfn.XLOOKUP(tbl_Invoices[[#This Row],[Customer_ID]], tbl_Customers[Customer_ID], tbl_Customers[Age_Group])</f>
        <v>25–34</v>
      </c>
      <c r="M1640" s="1" t="str">
        <f>_xlfn.XLOOKUP(tbl_Invoices[[#This Row],[Customer_ID]], tbl_Customers[Customer_ID], tbl_Customers[Region])</f>
        <v>South</v>
      </c>
      <c r="N1640" s="1" t="str" cm="1">
        <f t="array" ref="N1640">_xlfn.IFS(
   _xlfn.SINGLE(tbl_Invoices[Plan_ID])="P1","Basic",
   _xlfn.SINGLE(tbl_Invoices[Plan_ID])="P2","Standard",
   _xlfn.SINGLE(tbl_Invoices[Plan_ID])="P3","Premium"
)</f>
        <v>Standard</v>
      </c>
      <c r="O1640" s="2">
        <f>IF(tbl_Invoices[[#This Row],[Revenue_Type]]="Churned",0,1)</f>
        <v>1</v>
      </c>
    </row>
    <row r="1641" spans="1:15" x14ac:dyDescent="0.25">
      <c r="A1641" t="s">
        <v>6851</v>
      </c>
      <c r="B1641" t="s">
        <v>853</v>
      </c>
      <c r="C1641" t="s">
        <v>2236</v>
      </c>
      <c r="D1641" s="1">
        <v>44434</v>
      </c>
      <c r="E1641">
        <v>12</v>
      </c>
      <c r="F1641" t="b">
        <v>1</v>
      </c>
      <c r="G1641" t="s">
        <v>4538</v>
      </c>
      <c r="H1641" t="s">
        <v>2027</v>
      </c>
      <c r="I1641" s="1">
        <f>DATE(YEAR(tbl_Invoices[[#This Row],[Invoice_Date]]), MONTH(tbl_Invoices[[#This Row],[Invoice_Date]]), DAY(tbl_Invoices[[#This Row],[Invoice_Date]]))</f>
        <v>44434</v>
      </c>
      <c r="J1641">
        <f>YEAR(tbl_Invoices[[#This Row],[Invoice_Date]])</f>
        <v>2021</v>
      </c>
      <c r="K1641" s="1">
        <f>_xlfn.XLOOKUP(tbl_Invoices[[#This Row],[Customer_ID]], tbl_Customers[Customer_ID], tbl_Customers[Cohort_Month])</f>
        <v>44620</v>
      </c>
      <c r="L1641" s="1" t="str">
        <f ca="1">_xlfn.XLOOKUP(tbl_Invoices[[#This Row],[Customer_ID]], tbl_Customers[Customer_ID], tbl_Customers[Age_Group])</f>
        <v>18–24</v>
      </c>
      <c r="M1641" s="1" t="str">
        <f>_xlfn.XLOOKUP(tbl_Invoices[[#This Row],[Customer_ID]], tbl_Customers[Customer_ID], tbl_Customers[Region])</f>
        <v>South</v>
      </c>
      <c r="N1641" s="1" t="str" cm="1">
        <f t="array" ref="N1641">_xlfn.IFS(
   _xlfn.SINGLE(tbl_Invoices[Plan_ID])="P1","Basic",
   _xlfn.SINGLE(tbl_Invoices[Plan_ID])="P2","Standard",
   _xlfn.SINGLE(tbl_Invoices[Plan_ID])="P3","Premium"
)</f>
        <v>Basic</v>
      </c>
      <c r="O1641" s="2">
        <f>IF(tbl_Invoices[[#This Row],[Revenue_Type]]="Churned",0,1)</f>
        <v>1</v>
      </c>
    </row>
    <row r="1642" spans="1:15" x14ac:dyDescent="0.25">
      <c r="A1642" t="s">
        <v>5113</v>
      </c>
      <c r="B1642" t="s">
        <v>1249</v>
      </c>
      <c r="C1642" t="s">
        <v>3845</v>
      </c>
      <c r="D1642" s="1">
        <v>44434</v>
      </c>
      <c r="E1642">
        <v>25</v>
      </c>
      <c r="F1642" t="b">
        <v>1</v>
      </c>
      <c r="G1642" t="s">
        <v>4549</v>
      </c>
      <c r="H1642" t="s">
        <v>2034</v>
      </c>
      <c r="I1642" s="1">
        <f>DATE(YEAR(tbl_Invoices[[#This Row],[Invoice_Date]]), MONTH(tbl_Invoices[[#This Row],[Invoice_Date]]), DAY(tbl_Invoices[[#This Row],[Invoice_Date]]))</f>
        <v>44434</v>
      </c>
      <c r="J1642">
        <f>YEAR(tbl_Invoices[[#This Row],[Invoice_Date]])</f>
        <v>2021</v>
      </c>
      <c r="K1642" s="1">
        <f>_xlfn.XLOOKUP(tbl_Invoices[[#This Row],[Customer_ID]], tbl_Customers[Customer_ID], tbl_Customers[Cohort_Month])</f>
        <v>44895</v>
      </c>
      <c r="L1642" s="1" t="str">
        <f ca="1">_xlfn.XLOOKUP(tbl_Invoices[[#This Row],[Customer_ID]], tbl_Customers[Customer_ID], tbl_Customers[Age_Group])</f>
        <v>25–34</v>
      </c>
      <c r="M1642" s="1" t="str">
        <f>_xlfn.XLOOKUP(tbl_Invoices[[#This Row],[Customer_ID]], tbl_Customers[Customer_ID], tbl_Customers[Region])</f>
        <v>Midwest</v>
      </c>
      <c r="N1642" s="1" t="str" cm="1">
        <f t="array" ref="N1642">_xlfn.IFS(
   _xlfn.SINGLE(tbl_Invoices[Plan_ID])="P1","Basic",
   _xlfn.SINGLE(tbl_Invoices[Plan_ID])="P2","Standard",
   _xlfn.SINGLE(tbl_Invoices[Plan_ID])="P3","Premium"
)</f>
        <v>Standard</v>
      </c>
      <c r="O1642" s="2">
        <f>IF(tbl_Invoices[[#This Row],[Revenue_Type]]="Churned",0,1)</f>
        <v>1</v>
      </c>
    </row>
    <row r="1643" spans="1:15" x14ac:dyDescent="0.25">
      <c r="A1643" t="s">
        <v>8527</v>
      </c>
      <c r="B1643" t="s">
        <v>1416</v>
      </c>
      <c r="C1643" t="s">
        <v>2382</v>
      </c>
      <c r="D1643" s="1">
        <v>44434</v>
      </c>
      <c r="E1643">
        <v>12</v>
      </c>
      <c r="F1643" t="b">
        <v>1</v>
      </c>
      <c r="G1643" t="s">
        <v>4547</v>
      </c>
      <c r="H1643" t="s">
        <v>2027</v>
      </c>
      <c r="I1643" s="1">
        <f>DATE(YEAR(tbl_Invoices[[#This Row],[Invoice_Date]]), MONTH(tbl_Invoices[[#This Row],[Invoice_Date]]), DAY(tbl_Invoices[[#This Row],[Invoice_Date]]))</f>
        <v>44434</v>
      </c>
      <c r="J1643">
        <f>YEAR(tbl_Invoices[[#This Row],[Invoice_Date]])</f>
        <v>2021</v>
      </c>
      <c r="K1643" s="1">
        <f>_xlfn.XLOOKUP(tbl_Invoices[[#This Row],[Customer_ID]], tbl_Customers[Customer_ID], tbl_Customers[Cohort_Month])</f>
        <v>44742</v>
      </c>
      <c r="L1643" s="1" t="str">
        <f ca="1">_xlfn.XLOOKUP(tbl_Invoices[[#This Row],[Customer_ID]], tbl_Customers[Customer_ID], tbl_Customers[Age_Group])</f>
        <v>18–24</v>
      </c>
      <c r="M1643" s="1" t="str">
        <f>_xlfn.XLOOKUP(tbl_Invoices[[#This Row],[Customer_ID]], tbl_Customers[Customer_ID], tbl_Customers[Region])</f>
        <v>West</v>
      </c>
      <c r="N1643" s="1" t="str" cm="1">
        <f t="array" ref="N1643">_xlfn.IFS(
   _xlfn.SINGLE(tbl_Invoices[Plan_ID])="P1","Basic",
   _xlfn.SINGLE(tbl_Invoices[Plan_ID])="P2","Standard",
   _xlfn.SINGLE(tbl_Invoices[Plan_ID])="P3","Premium"
)</f>
        <v>Basic</v>
      </c>
      <c r="O1643" s="2">
        <f>IF(tbl_Invoices[[#This Row],[Revenue_Type]]="Churned",0,1)</f>
        <v>1</v>
      </c>
    </row>
    <row r="1644" spans="1:15" x14ac:dyDescent="0.25">
      <c r="A1644" t="s">
        <v>9705</v>
      </c>
      <c r="B1644" t="s">
        <v>28</v>
      </c>
      <c r="C1644" t="s">
        <v>3897</v>
      </c>
      <c r="D1644" s="1">
        <v>44435</v>
      </c>
      <c r="E1644">
        <v>55</v>
      </c>
      <c r="F1644" t="b">
        <v>1</v>
      </c>
      <c r="G1644" t="s">
        <v>4547</v>
      </c>
      <c r="H1644" t="s">
        <v>2031</v>
      </c>
      <c r="I1644" s="1">
        <f>DATE(YEAR(tbl_Invoices[[#This Row],[Invoice_Date]]), MONTH(tbl_Invoices[[#This Row],[Invoice_Date]]), DAY(tbl_Invoices[[#This Row],[Invoice_Date]]))</f>
        <v>44435</v>
      </c>
      <c r="J1644">
        <f>YEAR(tbl_Invoices[[#This Row],[Invoice_Date]])</f>
        <v>2021</v>
      </c>
      <c r="K1644" s="1">
        <f>_xlfn.XLOOKUP(tbl_Invoices[[#This Row],[Customer_ID]], tbl_Customers[Customer_ID], tbl_Customers[Cohort_Month])</f>
        <v>44895</v>
      </c>
      <c r="L1644" s="1" t="str">
        <f ca="1">_xlfn.XLOOKUP(tbl_Invoices[[#This Row],[Customer_ID]], tbl_Customers[Customer_ID], tbl_Customers[Age_Group])</f>
        <v>35–44</v>
      </c>
      <c r="M1644" s="1" t="str">
        <f>_xlfn.XLOOKUP(tbl_Invoices[[#This Row],[Customer_ID]], tbl_Customers[Customer_ID], tbl_Customers[Region])</f>
        <v>International</v>
      </c>
      <c r="N1644" s="1" t="str" cm="1">
        <f t="array" ref="N1644">_xlfn.IFS(
   _xlfn.SINGLE(tbl_Invoices[Plan_ID])="P1","Basic",
   _xlfn.SINGLE(tbl_Invoices[Plan_ID])="P2","Standard",
   _xlfn.SINGLE(tbl_Invoices[Plan_ID])="P3","Premium"
)</f>
        <v>Premium</v>
      </c>
      <c r="O1644" s="2">
        <f>IF(tbl_Invoices[[#This Row],[Revenue_Type]]="Churned",0,1)</f>
        <v>1</v>
      </c>
    </row>
    <row r="1645" spans="1:15" x14ac:dyDescent="0.25">
      <c r="A1645" t="s">
        <v>6923</v>
      </c>
      <c r="B1645" t="s">
        <v>93</v>
      </c>
      <c r="C1645" t="s">
        <v>2073</v>
      </c>
      <c r="D1645" s="1">
        <v>44435</v>
      </c>
      <c r="E1645">
        <v>25</v>
      </c>
      <c r="F1645" t="b">
        <v>1</v>
      </c>
      <c r="G1645" t="s">
        <v>4549</v>
      </c>
      <c r="H1645" t="s">
        <v>2034</v>
      </c>
      <c r="I1645" s="1">
        <f>DATE(YEAR(tbl_Invoices[[#This Row],[Invoice_Date]]), MONTH(tbl_Invoices[[#This Row],[Invoice_Date]]), DAY(tbl_Invoices[[#This Row],[Invoice_Date]]))</f>
        <v>44435</v>
      </c>
      <c r="J1645">
        <f>YEAR(tbl_Invoices[[#This Row],[Invoice_Date]])</f>
        <v>2021</v>
      </c>
      <c r="K1645" s="1">
        <f>_xlfn.XLOOKUP(tbl_Invoices[[#This Row],[Customer_ID]], tbl_Customers[Customer_ID], tbl_Customers[Cohort_Month])</f>
        <v>44408</v>
      </c>
      <c r="L1645" s="1" t="str">
        <f ca="1">_xlfn.XLOOKUP(tbl_Invoices[[#This Row],[Customer_ID]], tbl_Customers[Customer_ID], tbl_Customers[Age_Group])</f>
        <v>35–44</v>
      </c>
      <c r="M1645" s="1" t="str">
        <f>_xlfn.XLOOKUP(tbl_Invoices[[#This Row],[Customer_ID]], tbl_Customers[Customer_ID], tbl_Customers[Region])</f>
        <v>South</v>
      </c>
      <c r="N1645" s="1" t="str" cm="1">
        <f t="array" ref="N1645">_xlfn.IFS(
   _xlfn.SINGLE(tbl_Invoices[Plan_ID])="P1","Basic",
   _xlfn.SINGLE(tbl_Invoices[Plan_ID])="P2","Standard",
   _xlfn.SINGLE(tbl_Invoices[Plan_ID])="P3","Premium"
)</f>
        <v>Standard</v>
      </c>
      <c r="O1645" s="2">
        <f>IF(tbl_Invoices[[#This Row],[Revenue_Type]]="Churned",0,1)</f>
        <v>1</v>
      </c>
    </row>
    <row r="1646" spans="1:15" x14ac:dyDescent="0.25">
      <c r="A1646" t="s">
        <v>7458</v>
      </c>
      <c r="B1646" t="s">
        <v>93</v>
      </c>
      <c r="C1646" t="s">
        <v>2073</v>
      </c>
      <c r="D1646" s="1">
        <v>44435</v>
      </c>
      <c r="E1646">
        <v>25</v>
      </c>
      <c r="F1646" t="b">
        <v>1</v>
      </c>
      <c r="G1646" t="s">
        <v>4540</v>
      </c>
      <c r="H1646" t="s">
        <v>2034</v>
      </c>
      <c r="I1646" s="1">
        <f>DATE(YEAR(tbl_Invoices[[#This Row],[Invoice_Date]]), MONTH(tbl_Invoices[[#This Row],[Invoice_Date]]), DAY(tbl_Invoices[[#This Row],[Invoice_Date]]))</f>
        <v>44435</v>
      </c>
      <c r="J1646">
        <f>YEAR(tbl_Invoices[[#This Row],[Invoice_Date]])</f>
        <v>2021</v>
      </c>
      <c r="K1646" s="1">
        <f>_xlfn.XLOOKUP(tbl_Invoices[[#This Row],[Customer_ID]], tbl_Customers[Customer_ID], tbl_Customers[Cohort_Month])</f>
        <v>44408</v>
      </c>
      <c r="L1646" s="1" t="str">
        <f ca="1">_xlfn.XLOOKUP(tbl_Invoices[[#This Row],[Customer_ID]], tbl_Customers[Customer_ID], tbl_Customers[Age_Group])</f>
        <v>35–44</v>
      </c>
      <c r="M1646" s="1" t="str">
        <f>_xlfn.XLOOKUP(tbl_Invoices[[#This Row],[Customer_ID]], tbl_Customers[Customer_ID], tbl_Customers[Region])</f>
        <v>South</v>
      </c>
      <c r="N1646" s="1" t="str" cm="1">
        <f t="array" ref="N1646">_xlfn.IFS(
   _xlfn.SINGLE(tbl_Invoices[Plan_ID])="P1","Basic",
   _xlfn.SINGLE(tbl_Invoices[Plan_ID])="P2","Standard",
   _xlfn.SINGLE(tbl_Invoices[Plan_ID])="P3","Premium"
)</f>
        <v>Standard</v>
      </c>
      <c r="O1646" s="2">
        <f>IF(tbl_Invoices[[#This Row],[Revenue_Type]]="Churned",0,1)</f>
        <v>1</v>
      </c>
    </row>
    <row r="1647" spans="1:15" x14ac:dyDescent="0.25">
      <c r="A1647" t="s">
        <v>6588</v>
      </c>
      <c r="B1647" t="s">
        <v>446</v>
      </c>
      <c r="C1647" t="s">
        <v>2130</v>
      </c>
      <c r="D1647" s="1">
        <v>44435</v>
      </c>
      <c r="E1647">
        <v>12</v>
      </c>
      <c r="F1647" t="b">
        <v>1</v>
      </c>
      <c r="G1647" t="s">
        <v>4538</v>
      </c>
      <c r="H1647" t="s">
        <v>2027</v>
      </c>
      <c r="I1647" s="1">
        <f>DATE(YEAR(tbl_Invoices[[#This Row],[Invoice_Date]]), MONTH(tbl_Invoices[[#This Row],[Invoice_Date]]), DAY(tbl_Invoices[[#This Row],[Invoice_Date]]))</f>
        <v>44435</v>
      </c>
      <c r="J1647">
        <f>YEAR(tbl_Invoices[[#This Row],[Invoice_Date]])</f>
        <v>2021</v>
      </c>
      <c r="K1647" s="1">
        <f>_xlfn.XLOOKUP(tbl_Invoices[[#This Row],[Customer_ID]], tbl_Customers[Customer_ID], tbl_Customers[Cohort_Month])</f>
        <v>44651</v>
      </c>
      <c r="L1647" s="1" t="str">
        <f ca="1">_xlfn.XLOOKUP(tbl_Invoices[[#This Row],[Customer_ID]], tbl_Customers[Customer_ID], tbl_Customers[Age_Group])</f>
        <v>25–34</v>
      </c>
      <c r="M1647" s="1" t="str">
        <f>_xlfn.XLOOKUP(tbl_Invoices[[#This Row],[Customer_ID]], tbl_Customers[Customer_ID], tbl_Customers[Region])</f>
        <v>South</v>
      </c>
      <c r="N1647" s="1" t="str" cm="1">
        <f t="array" ref="N1647">_xlfn.IFS(
   _xlfn.SINGLE(tbl_Invoices[Plan_ID])="P1","Basic",
   _xlfn.SINGLE(tbl_Invoices[Plan_ID])="P2","Standard",
   _xlfn.SINGLE(tbl_Invoices[Plan_ID])="P3","Premium"
)</f>
        <v>Basic</v>
      </c>
      <c r="O1647" s="2">
        <f>IF(tbl_Invoices[[#This Row],[Revenue_Type]]="Churned",0,1)</f>
        <v>1</v>
      </c>
    </row>
    <row r="1648" spans="1:15" x14ac:dyDescent="0.25">
      <c r="A1648" t="s">
        <v>6918</v>
      </c>
      <c r="B1648" t="s">
        <v>461</v>
      </c>
      <c r="C1648" t="s">
        <v>2684</v>
      </c>
      <c r="D1648" s="1">
        <v>44435</v>
      </c>
      <c r="E1648">
        <v>12</v>
      </c>
      <c r="F1648" t="b">
        <v>1</v>
      </c>
      <c r="G1648" t="s">
        <v>4549</v>
      </c>
      <c r="H1648" t="s">
        <v>2027</v>
      </c>
      <c r="I1648" s="1">
        <f>DATE(YEAR(tbl_Invoices[[#This Row],[Invoice_Date]]), MONTH(tbl_Invoices[[#This Row],[Invoice_Date]]), DAY(tbl_Invoices[[#This Row],[Invoice_Date]]))</f>
        <v>44435</v>
      </c>
      <c r="J1648">
        <f>YEAR(tbl_Invoices[[#This Row],[Invoice_Date]])</f>
        <v>2021</v>
      </c>
      <c r="K1648" s="1">
        <f>_xlfn.XLOOKUP(tbl_Invoices[[#This Row],[Customer_ID]], tbl_Customers[Customer_ID], tbl_Customers[Cohort_Month])</f>
        <v>44895</v>
      </c>
      <c r="L1648" s="1" t="str">
        <f ca="1">_xlfn.XLOOKUP(tbl_Invoices[[#This Row],[Customer_ID]], tbl_Customers[Customer_ID], tbl_Customers[Age_Group])</f>
        <v>45–54</v>
      </c>
      <c r="M1648" s="1" t="str">
        <f>_xlfn.XLOOKUP(tbl_Invoices[[#This Row],[Customer_ID]], tbl_Customers[Customer_ID], tbl_Customers[Region])</f>
        <v>South</v>
      </c>
      <c r="N1648" s="1" t="str" cm="1">
        <f t="array" ref="N1648">_xlfn.IFS(
   _xlfn.SINGLE(tbl_Invoices[Plan_ID])="P1","Basic",
   _xlfn.SINGLE(tbl_Invoices[Plan_ID])="P2","Standard",
   _xlfn.SINGLE(tbl_Invoices[Plan_ID])="P3","Premium"
)</f>
        <v>Basic</v>
      </c>
      <c r="O1648" s="2">
        <f>IF(tbl_Invoices[[#This Row],[Revenue_Type]]="Churned",0,1)</f>
        <v>1</v>
      </c>
    </row>
    <row r="1649" spans="1:15" x14ac:dyDescent="0.25">
      <c r="A1649" t="s">
        <v>6092</v>
      </c>
      <c r="B1649" t="s">
        <v>633</v>
      </c>
      <c r="C1649" t="s">
        <v>2817</v>
      </c>
      <c r="D1649" s="1">
        <v>44435</v>
      </c>
      <c r="E1649">
        <v>55</v>
      </c>
      <c r="F1649" t="b">
        <v>1</v>
      </c>
      <c r="G1649" t="s">
        <v>4549</v>
      </c>
      <c r="H1649" t="s">
        <v>2031</v>
      </c>
      <c r="I1649" s="1">
        <f>DATE(YEAR(tbl_Invoices[[#This Row],[Invoice_Date]]), MONTH(tbl_Invoices[[#This Row],[Invoice_Date]]), DAY(tbl_Invoices[[#This Row],[Invoice_Date]]))</f>
        <v>44435</v>
      </c>
      <c r="J1649">
        <f>YEAR(tbl_Invoices[[#This Row],[Invoice_Date]])</f>
        <v>2021</v>
      </c>
      <c r="K1649" s="1">
        <f>_xlfn.XLOOKUP(tbl_Invoices[[#This Row],[Customer_ID]], tbl_Customers[Customer_ID], tbl_Customers[Cohort_Month])</f>
        <v>44895</v>
      </c>
      <c r="L1649" s="1" t="str">
        <f ca="1">_xlfn.XLOOKUP(tbl_Invoices[[#This Row],[Customer_ID]], tbl_Customers[Customer_ID], tbl_Customers[Age_Group])</f>
        <v>45–54</v>
      </c>
      <c r="M1649" s="1" t="str">
        <f>_xlfn.XLOOKUP(tbl_Invoices[[#This Row],[Customer_ID]], tbl_Customers[Customer_ID], tbl_Customers[Region])</f>
        <v>West</v>
      </c>
      <c r="N1649" s="1" t="str" cm="1">
        <f t="array" ref="N1649">_xlfn.IFS(
   _xlfn.SINGLE(tbl_Invoices[Plan_ID])="P1","Basic",
   _xlfn.SINGLE(tbl_Invoices[Plan_ID])="P2","Standard",
   _xlfn.SINGLE(tbl_Invoices[Plan_ID])="P3","Premium"
)</f>
        <v>Premium</v>
      </c>
      <c r="O1649" s="2">
        <f>IF(tbl_Invoices[[#This Row],[Revenue_Type]]="Churned",0,1)</f>
        <v>1</v>
      </c>
    </row>
    <row r="1650" spans="1:15" x14ac:dyDescent="0.25">
      <c r="A1650" t="s">
        <v>5617</v>
      </c>
      <c r="B1650" t="s">
        <v>991</v>
      </c>
      <c r="C1650" t="s">
        <v>3474</v>
      </c>
      <c r="D1650" s="1">
        <v>44435</v>
      </c>
      <c r="E1650">
        <v>12</v>
      </c>
      <c r="F1650" t="b">
        <v>1</v>
      </c>
      <c r="G1650" t="s">
        <v>4545</v>
      </c>
      <c r="H1650" t="s">
        <v>2027</v>
      </c>
      <c r="I1650" s="1">
        <f>DATE(YEAR(tbl_Invoices[[#This Row],[Invoice_Date]]), MONTH(tbl_Invoices[[#This Row],[Invoice_Date]]), DAY(tbl_Invoices[[#This Row],[Invoice_Date]]))</f>
        <v>44435</v>
      </c>
      <c r="J1650">
        <f>YEAR(tbl_Invoices[[#This Row],[Invoice_Date]])</f>
        <v>2021</v>
      </c>
      <c r="K1650" s="1">
        <f>_xlfn.XLOOKUP(tbl_Invoices[[#This Row],[Customer_ID]], tbl_Customers[Customer_ID], tbl_Customers[Cohort_Month])</f>
        <v>44926</v>
      </c>
      <c r="L1650" s="1" t="str">
        <f ca="1">_xlfn.XLOOKUP(tbl_Invoices[[#This Row],[Customer_ID]], tbl_Customers[Customer_ID], tbl_Customers[Age_Group])</f>
        <v>55+</v>
      </c>
      <c r="M1650" s="1" t="str">
        <f>_xlfn.XLOOKUP(tbl_Invoices[[#This Row],[Customer_ID]], tbl_Customers[Customer_ID], tbl_Customers[Region])</f>
        <v>International</v>
      </c>
      <c r="N1650" s="1" t="str" cm="1">
        <f t="array" ref="N1650">_xlfn.IFS(
   _xlfn.SINGLE(tbl_Invoices[Plan_ID])="P1","Basic",
   _xlfn.SINGLE(tbl_Invoices[Plan_ID])="P2","Standard",
   _xlfn.SINGLE(tbl_Invoices[Plan_ID])="P3","Premium"
)</f>
        <v>Basic</v>
      </c>
      <c r="O1650" s="2">
        <f>IF(tbl_Invoices[[#This Row],[Revenue_Type]]="Churned",0,1)</f>
        <v>0</v>
      </c>
    </row>
    <row r="1651" spans="1:15" x14ac:dyDescent="0.25">
      <c r="A1651" t="s">
        <v>6488</v>
      </c>
      <c r="B1651" t="s">
        <v>112</v>
      </c>
      <c r="C1651" t="s">
        <v>2749</v>
      </c>
      <c r="D1651" s="1">
        <v>44436</v>
      </c>
      <c r="E1651">
        <v>55</v>
      </c>
      <c r="F1651" t="b">
        <v>1</v>
      </c>
      <c r="G1651" t="s">
        <v>4540</v>
      </c>
      <c r="H1651" t="s">
        <v>2031</v>
      </c>
      <c r="I1651" s="1">
        <f>DATE(YEAR(tbl_Invoices[[#This Row],[Invoice_Date]]), MONTH(tbl_Invoices[[#This Row],[Invoice_Date]]), DAY(tbl_Invoices[[#This Row],[Invoice_Date]]))</f>
        <v>44436</v>
      </c>
      <c r="J1651">
        <f>YEAR(tbl_Invoices[[#This Row],[Invoice_Date]])</f>
        <v>2021</v>
      </c>
      <c r="K1651" s="1">
        <f>_xlfn.XLOOKUP(tbl_Invoices[[#This Row],[Customer_ID]], tbl_Customers[Customer_ID], tbl_Customers[Cohort_Month])</f>
        <v>44377</v>
      </c>
      <c r="L1651" s="1" t="str">
        <f ca="1">_xlfn.XLOOKUP(tbl_Invoices[[#This Row],[Customer_ID]], tbl_Customers[Customer_ID], tbl_Customers[Age_Group])</f>
        <v>25–34</v>
      </c>
      <c r="M1651" s="1" t="str">
        <f>_xlfn.XLOOKUP(tbl_Invoices[[#This Row],[Customer_ID]], tbl_Customers[Customer_ID], tbl_Customers[Region])</f>
        <v>Midwest</v>
      </c>
      <c r="N1651" s="1" t="str" cm="1">
        <f t="array" ref="N1651">_xlfn.IFS(
   _xlfn.SINGLE(tbl_Invoices[Plan_ID])="P1","Basic",
   _xlfn.SINGLE(tbl_Invoices[Plan_ID])="P2","Standard",
   _xlfn.SINGLE(tbl_Invoices[Plan_ID])="P3","Premium"
)</f>
        <v>Premium</v>
      </c>
      <c r="O1651" s="2">
        <f>IF(tbl_Invoices[[#This Row],[Revenue_Type]]="Churned",0,1)</f>
        <v>1</v>
      </c>
    </row>
    <row r="1652" spans="1:15" x14ac:dyDescent="0.25">
      <c r="A1652" t="s">
        <v>6416</v>
      </c>
      <c r="B1652" t="s">
        <v>420</v>
      </c>
      <c r="C1652" t="s">
        <v>2590</v>
      </c>
      <c r="D1652" s="1">
        <v>44436</v>
      </c>
      <c r="E1652">
        <v>25</v>
      </c>
      <c r="F1652" t="b">
        <v>1</v>
      </c>
      <c r="G1652" t="s">
        <v>4549</v>
      </c>
      <c r="H1652" t="s">
        <v>2034</v>
      </c>
      <c r="I1652" s="1">
        <f>DATE(YEAR(tbl_Invoices[[#This Row],[Invoice_Date]]), MONTH(tbl_Invoices[[#This Row],[Invoice_Date]]), DAY(tbl_Invoices[[#This Row],[Invoice_Date]]))</f>
        <v>44436</v>
      </c>
      <c r="J1652">
        <f>YEAR(tbl_Invoices[[#This Row],[Invoice_Date]])</f>
        <v>2021</v>
      </c>
      <c r="K1652" s="1">
        <f>_xlfn.XLOOKUP(tbl_Invoices[[#This Row],[Customer_ID]], tbl_Customers[Customer_ID], tbl_Customers[Cohort_Month])</f>
        <v>44804</v>
      </c>
      <c r="L1652" s="1" t="str">
        <f ca="1">_xlfn.XLOOKUP(tbl_Invoices[[#This Row],[Customer_ID]], tbl_Customers[Customer_ID], tbl_Customers[Age_Group])</f>
        <v>45–54</v>
      </c>
      <c r="M1652" s="1" t="str">
        <f>_xlfn.XLOOKUP(tbl_Invoices[[#This Row],[Customer_ID]], tbl_Customers[Customer_ID], tbl_Customers[Region])</f>
        <v>East</v>
      </c>
      <c r="N1652" s="1" t="str" cm="1">
        <f t="array" ref="N1652">_xlfn.IFS(
   _xlfn.SINGLE(tbl_Invoices[Plan_ID])="P1","Basic",
   _xlfn.SINGLE(tbl_Invoices[Plan_ID])="P2","Standard",
   _xlfn.SINGLE(tbl_Invoices[Plan_ID])="P3","Premium"
)</f>
        <v>Standard</v>
      </c>
      <c r="O1652" s="2">
        <f>IF(tbl_Invoices[[#This Row],[Revenue_Type]]="Churned",0,1)</f>
        <v>1</v>
      </c>
    </row>
    <row r="1653" spans="1:15" x14ac:dyDescent="0.25">
      <c r="A1653" t="s">
        <v>5458</v>
      </c>
      <c r="B1653" t="s">
        <v>539</v>
      </c>
      <c r="C1653" t="s">
        <v>2094</v>
      </c>
      <c r="D1653" s="1">
        <v>44436</v>
      </c>
      <c r="E1653">
        <v>25</v>
      </c>
      <c r="F1653" t="b">
        <v>1</v>
      </c>
      <c r="G1653" t="s">
        <v>4540</v>
      </c>
      <c r="H1653" t="s">
        <v>2034</v>
      </c>
      <c r="I1653" s="1">
        <f>DATE(YEAR(tbl_Invoices[[#This Row],[Invoice_Date]]), MONTH(tbl_Invoices[[#This Row],[Invoice_Date]]), DAY(tbl_Invoices[[#This Row],[Invoice_Date]]))</f>
        <v>44436</v>
      </c>
      <c r="J1653">
        <f>YEAR(tbl_Invoices[[#This Row],[Invoice_Date]])</f>
        <v>2021</v>
      </c>
      <c r="K1653" s="1">
        <f>_xlfn.XLOOKUP(tbl_Invoices[[#This Row],[Customer_ID]], tbl_Customers[Customer_ID], tbl_Customers[Cohort_Month])</f>
        <v>44957</v>
      </c>
      <c r="L1653" s="1" t="str">
        <f ca="1">_xlfn.XLOOKUP(tbl_Invoices[[#This Row],[Customer_ID]], tbl_Customers[Customer_ID], tbl_Customers[Age_Group])</f>
        <v>35–44</v>
      </c>
      <c r="M1653" s="1" t="str">
        <f>_xlfn.XLOOKUP(tbl_Invoices[[#This Row],[Customer_ID]], tbl_Customers[Customer_ID], tbl_Customers[Region])</f>
        <v>Midwest</v>
      </c>
      <c r="N1653" s="1" t="str" cm="1">
        <f t="array" ref="N1653">_xlfn.IFS(
   _xlfn.SINGLE(tbl_Invoices[Plan_ID])="P1","Basic",
   _xlfn.SINGLE(tbl_Invoices[Plan_ID])="P2","Standard",
   _xlfn.SINGLE(tbl_Invoices[Plan_ID])="P3","Premium"
)</f>
        <v>Standard</v>
      </c>
      <c r="O1653" s="2">
        <f>IF(tbl_Invoices[[#This Row],[Revenue_Type]]="Churned",0,1)</f>
        <v>1</v>
      </c>
    </row>
    <row r="1654" spans="1:15" x14ac:dyDescent="0.25">
      <c r="A1654" t="s">
        <v>7356</v>
      </c>
      <c r="B1654" t="s">
        <v>1288</v>
      </c>
      <c r="C1654" t="s">
        <v>2987</v>
      </c>
      <c r="D1654" s="1">
        <v>44436</v>
      </c>
      <c r="E1654">
        <v>12</v>
      </c>
      <c r="F1654" t="b">
        <v>1</v>
      </c>
      <c r="G1654" t="s">
        <v>4549</v>
      </c>
      <c r="H1654" t="s">
        <v>2027</v>
      </c>
      <c r="I1654" s="1">
        <f>DATE(YEAR(tbl_Invoices[[#This Row],[Invoice_Date]]), MONTH(tbl_Invoices[[#This Row],[Invoice_Date]]), DAY(tbl_Invoices[[#This Row],[Invoice_Date]]))</f>
        <v>44436</v>
      </c>
      <c r="J1654">
        <f>YEAR(tbl_Invoices[[#This Row],[Invoice_Date]])</f>
        <v>2021</v>
      </c>
      <c r="K1654" s="1">
        <f>_xlfn.XLOOKUP(tbl_Invoices[[#This Row],[Customer_ID]], tbl_Customers[Customer_ID], tbl_Customers[Cohort_Month])</f>
        <v>44530</v>
      </c>
      <c r="L1654" s="1" t="str">
        <f ca="1">_xlfn.XLOOKUP(tbl_Invoices[[#This Row],[Customer_ID]], tbl_Customers[Customer_ID], tbl_Customers[Age_Group])</f>
        <v>45–54</v>
      </c>
      <c r="M1654" s="1" t="str">
        <f>_xlfn.XLOOKUP(tbl_Invoices[[#This Row],[Customer_ID]], tbl_Customers[Customer_ID], tbl_Customers[Region])</f>
        <v>South</v>
      </c>
      <c r="N1654" s="1" t="str" cm="1">
        <f t="array" ref="N1654">_xlfn.IFS(
   _xlfn.SINGLE(tbl_Invoices[Plan_ID])="P1","Basic",
   _xlfn.SINGLE(tbl_Invoices[Plan_ID])="P2","Standard",
   _xlfn.SINGLE(tbl_Invoices[Plan_ID])="P3","Premium"
)</f>
        <v>Basic</v>
      </c>
      <c r="O1654" s="2">
        <f>IF(tbl_Invoices[[#This Row],[Revenue_Type]]="Churned",0,1)</f>
        <v>1</v>
      </c>
    </row>
    <row r="1655" spans="1:15" x14ac:dyDescent="0.25">
      <c r="A1655" t="s">
        <v>5917</v>
      </c>
      <c r="B1655" t="s">
        <v>1491</v>
      </c>
      <c r="C1655" t="s">
        <v>4300</v>
      </c>
      <c r="D1655" s="1">
        <v>44436</v>
      </c>
      <c r="E1655">
        <v>55</v>
      </c>
      <c r="F1655" t="b">
        <v>1</v>
      </c>
      <c r="G1655" t="s">
        <v>4545</v>
      </c>
      <c r="H1655" t="s">
        <v>2031</v>
      </c>
      <c r="I1655" s="1">
        <f>DATE(YEAR(tbl_Invoices[[#This Row],[Invoice_Date]]), MONTH(tbl_Invoices[[#This Row],[Invoice_Date]]), DAY(tbl_Invoices[[#This Row],[Invoice_Date]]))</f>
        <v>44436</v>
      </c>
      <c r="J1655">
        <f>YEAR(tbl_Invoices[[#This Row],[Invoice_Date]])</f>
        <v>2021</v>
      </c>
      <c r="K1655" s="1">
        <f>_xlfn.XLOOKUP(tbl_Invoices[[#This Row],[Customer_ID]], tbl_Customers[Customer_ID], tbl_Customers[Cohort_Month])</f>
        <v>44227</v>
      </c>
      <c r="L1655" s="1" t="str">
        <f ca="1">_xlfn.XLOOKUP(tbl_Invoices[[#This Row],[Customer_ID]], tbl_Customers[Customer_ID], tbl_Customers[Age_Group])</f>
        <v>35–44</v>
      </c>
      <c r="M1655" s="1" t="str">
        <f>_xlfn.XLOOKUP(tbl_Invoices[[#This Row],[Customer_ID]], tbl_Customers[Customer_ID], tbl_Customers[Region])</f>
        <v>Midwest</v>
      </c>
      <c r="N1655" s="1" t="str" cm="1">
        <f t="array" ref="N1655">_xlfn.IFS(
   _xlfn.SINGLE(tbl_Invoices[Plan_ID])="P1","Basic",
   _xlfn.SINGLE(tbl_Invoices[Plan_ID])="P2","Standard",
   _xlfn.SINGLE(tbl_Invoices[Plan_ID])="P3","Premium"
)</f>
        <v>Premium</v>
      </c>
      <c r="O1655" s="2">
        <f>IF(tbl_Invoices[[#This Row],[Revenue_Type]]="Churned",0,1)</f>
        <v>0</v>
      </c>
    </row>
    <row r="1656" spans="1:15" x14ac:dyDescent="0.25">
      <c r="A1656" t="s">
        <v>5750</v>
      </c>
      <c r="B1656" t="s">
        <v>1643</v>
      </c>
      <c r="C1656" t="s">
        <v>3210</v>
      </c>
      <c r="D1656" s="1">
        <v>44436</v>
      </c>
      <c r="E1656">
        <v>12</v>
      </c>
      <c r="F1656" t="b">
        <v>1</v>
      </c>
      <c r="G1656" t="s">
        <v>4545</v>
      </c>
      <c r="H1656" t="s">
        <v>2027</v>
      </c>
      <c r="I1656" s="1">
        <f>DATE(YEAR(tbl_Invoices[[#This Row],[Invoice_Date]]), MONTH(tbl_Invoices[[#This Row],[Invoice_Date]]), DAY(tbl_Invoices[[#This Row],[Invoice_Date]]))</f>
        <v>44436</v>
      </c>
      <c r="J1656">
        <f>YEAR(tbl_Invoices[[#This Row],[Invoice_Date]])</f>
        <v>2021</v>
      </c>
      <c r="K1656" s="1">
        <f>_xlfn.XLOOKUP(tbl_Invoices[[#This Row],[Customer_ID]], tbl_Customers[Customer_ID], tbl_Customers[Cohort_Month])</f>
        <v>44895</v>
      </c>
      <c r="L1656" s="1" t="str">
        <f ca="1">_xlfn.XLOOKUP(tbl_Invoices[[#This Row],[Customer_ID]], tbl_Customers[Customer_ID], tbl_Customers[Age_Group])</f>
        <v>45–54</v>
      </c>
      <c r="M1656" s="1" t="str">
        <f>_xlfn.XLOOKUP(tbl_Invoices[[#This Row],[Customer_ID]], tbl_Customers[Customer_ID], tbl_Customers[Region])</f>
        <v>South</v>
      </c>
      <c r="N1656" s="1" t="str" cm="1">
        <f t="array" ref="N1656">_xlfn.IFS(
   _xlfn.SINGLE(tbl_Invoices[Plan_ID])="P1","Basic",
   _xlfn.SINGLE(tbl_Invoices[Plan_ID])="P2","Standard",
   _xlfn.SINGLE(tbl_Invoices[Plan_ID])="P3","Premium"
)</f>
        <v>Basic</v>
      </c>
      <c r="O1656" s="2">
        <f>IF(tbl_Invoices[[#This Row],[Revenue_Type]]="Churned",0,1)</f>
        <v>0</v>
      </c>
    </row>
    <row r="1657" spans="1:15" x14ac:dyDescent="0.25">
      <c r="A1657" t="s">
        <v>4667</v>
      </c>
      <c r="B1657" t="s">
        <v>566</v>
      </c>
      <c r="C1657" t="s">
        <v>2993</v>
      </c>
      <c r="D1657" s="1">
        <v>44437</v>
      </c>
      <c r="E1657">
        <v>12</v>
      </c>
      <c r="F1657" t="b">
        <v>1</v>
      </c>
      <c r="G1657" t="s">
        <v>4549</v>
      </c>
      <c r="H1657" t="s">
        <v>2027</v>
      </c>
      <c r="I1657" s="1">
        <f>DATE(YEAR(tbl_Invoices[[#This Row],[Invoice_Date]]), MONTH(tbl_Invoices[[#This Row],[Invoice_Date]]), DAY(tbl_Invoices[[#This Row],[Invoice_Date]]))</f>
        <v>44437</v>
      </c>
      <c r="J1657">
        <f>YEAR(tbl_Invoices[[#This Row],[Invoice_Date]])</f>
        <v>2021</v>
      </c>
      <c r="K1657" s="1">
        <f>_xlfn.XLOOKUP(tbl_Invoices[[#This Row],[Customer_ID]], tbl_Customers[Customer_ID], tbl_Customers[Cohort_Month])</f>
        <v>44439</v>
      </c>
      <c r="L1657" s="1" t="str">
        <f ca="1">_xlfn.XLOOKUP(tbl_Invoices[[#This Row],[Customer_ID]], tbl_Customers[Customer_ID], tbl_Customers[Age_Group])</f>
        <v>35–44</v>
      </c>
      <c r="M1657" s="1" t="str">
        <f>_xlfn.XLOOKUP(tbl_Invoices[[#This Row],[Customer_ID]], tbl_Customers[Customer_ID], tbl_Customers[Region])</f>
        <v>South</v>
      </c>
      <c r="N1657" s="1" t="str" cm="1">
        <f t="array" ref="N1657">_xlfn.IFS(
   _xlfn.SINGLE(tbl_Invoices[Plan_ID])="P1","Basic",
   _xlfn.SINGLE(tbl_Invoices[Plan_ID])="P2","Standard",
   _xlfn.SINGLE(tbl_Invoices[Plan_ID])="P3","Premium"
)</f>
        <v>Basic</v>
      </c>
      <c r="O1657" s="2">
        <f>IF(tbl_Invoices[[#This Row],[Revenue_Type]]="Churned",0,1)</f>
        <v>1</v>
      </c>
    </row>
    <row r="1658" spans="1:15" x14ac:dyDescent="0.25">
      <c r="A1658" t="s">
        <v>10427</v>
      </c>
      <c r="B1658" t="s">
        <v>660</v>
      </c>
      <c r="C1658" t="s">
        <v>3753</v>
      </c>
      <c r="D1658" s="1">
        <v>44437</v>
      </c>
      <c r="E1658">
        <v>12</v>
      </c>
      <c r="F1658" t="b">
        <v>1</v>
      </c>
      <c r="G1658" t="s">
        <v>4547</v>
      </c>
      <c r="H1658" t="s">
        <v>2027</v>
      </c>
      <c r="I1658" s="1">
        <f>DATE(YEAR(tbl_Invoices[[#This Row],[Invoice_Date]]), MONTH(tbl_Invoices[[#This Row],[Invoice_Date]]), DAY(tbl_Invoices[[#This Row],[Invoice_Date]]))</f>
        <v>44437</v>
      </c>
      <c r="J1658">
        <f>YEAR(tbl_Invoices[[#This Row],[Invoice_Date]])</f>
        <v>2021</v>
      </c>
      <c r="K1658" s="1">
        <f>_xlfn.XLOOKUP(tbl_Invoices[[#This Row],[Customer_ID]], tbl_Customers[Customer_ID], tbl_Customers[Cohort_Month])</f>
        <v>44255</v>
      </c>
      <c r="L1658" s="1" t="str">
        <f ca="1">_xlfn.XLOOKUP(tbl_Invoices[[#This Row],[Customer_ID]], tbl_Customers[Customer_ID], tbl_Customers[Age_Group])</f>
        <v>25–34</v>
      </c>
      <c r="M1658" s="1" t="str">
        <f>_xlfn.XLOOKUP(tbl_Invoices[[#This Row],[Customer_ID]], tbl_Customers[Customer_ID], tbl_Customers[Region])</f>
        <v>South</v>
      </c>
      <c r="N1658" s="1" t="str" cm="1">
        <f t="array" ref="N1658">_xlfn.IFS(
   _xlfn.SINGLE(tbl_Invoices[Plan_ID])="P1","Basic",
   _xlfn.SINGLE(tbl_Invoices[Plan_ID])="P2","Standard",
   _xlfn.SINGLE(tbl_Invoices[Plan_ID])="P3","Premium"
)</f>
        <v>Basic</v>
      </c>
      <c r="O1658" s="2">
        <f>IF(tbl_Invoices[[#This Row],[Revenue_Type]]="Churned",0,1)</f>
        <v>1</v>
      </c>
    </row>
    <row r="1659" spans="1:15" x14ac:dyDescent="0.25">
      <c r="A1659" t="s">
        <v>7264</v>
      </c>
      <c r="B1659" t="s">
        <v>816</v>
      </c>
      <c r="C1659" t="s">
        <v>2833</v>
      </c>
      <c r="D1659" s="1">
        <v>44437</v>
      </c>
      <c r="E1659">
        <v>12</v>
      </c>
      <c r="F1659" t="b">
        <v>1</v>
      </c>
      <c r="G1659" t="s">
        <v>4545</v>
      </c>
      <c r="H1659" t="s">
        <v>2027</v>
      </c>
      <c r="I1659" s="1">
        <f>DATE(YEAR(tbl_Invoices[[#This Row],[Invoice_Date]]), MONTH(tbl_Invoices[[#This Row],[Invoice_Date]]), DAY(tbl_Invoices[[#This Row],[Invoice_Date]]))</f>
        <v>44437</v>
      </c>
      <c r="J1659">
        <f>YEAR(tbl_Invoices[[#This Row],[Invoice_Date]])</f>
        <v>2021</v>
      </c>
      <c r="K1659" s="1">
        <f>_xlfn.XLOOKUP(tbl_Invoices[[#This Row],[Customer_ID]], tbl_Customers[Customer_ID], tbl_Customers[Cohort_Month])</f>
        <v>44500</v>
      </c>
      <c r="L1659" s="1" t="str">
        <f ca="1">_xlfn.XLOOKUP(tbl_Invoices[[#This Row],[Customer_ID]], tbl_Customers[Customer_ID], tbl_Customers[Age_Group])</f>
        <v>45–54</v>
      </c>
      <c r="M1659" s="1" t="str">
        <f>_xlfn.XLOOKUP(tbl_Invoices[[#This Row],[Customer_ID]], tbl_Customers[Customer_ID], tbl_Customers[Region])</f>
        <v>Midwest</v>
      </c>
      <c r="N1659" s="1" t="str" cm="1">
        <f t="array" ref="N1659">_xlfn.IFS(
   _xlfn.SINGLE(tbl_Invoices[Plan_ID])="P1","Basic",
   _xlfn.SINGLE(tbl_Invoices[Plan_ID])="P2","Standard",
   _xlfn.SINGLE(tbl_Invoices[Plan_ID])="P3","Premium"
)</f>
        <v>Basic</v>
      </c>
      <c r="O1659" s="2">
        <f>IF(tbl_Invoices[[#This Row],[Revenue_Type]]="Churned",0,1)</f>
        <v>0</v>
      </c>
    </row>
    <row r="1660" spans="1:15" x14ac:dyDescent="0.25">
      <c r="A1660" t="s">
        <v>5190</v>
      </c>
      <c r="B1660" t="s">
        <v>928</v>
      </c>
      <c r="C1660" t="s">
        <v>3869</v>
      </c>
      <c r="D1660" s="1">
        <v>44437</v>
      </c>
      <c r="E1660">
        <v>12</v>
      </c>
      <c r="F1660" t="b">
        <v>1</v>
      </c>
      <c r="G1660" t="s">
        <v>4549</v>
      </c>
      <c r="H1660" t="s">
        <v>2027</v>
      </c>
      <c r="I1660" s="1">
        <f>DATE(YEAR(tbl_Invoices[[#This Row],[Invoice_Date]]), MONTH(tbl_Invoices[[#This Row],[Invoice_Date]]), DAY(tbl_Invoices[[#This Row],[Invoice_Date]]))</f>
        <v>44437</v>
      </c>
      <c r="J1660">
        <f>YEAR(tbl_Invoices[[#This Row],[Invoice_Date]])</f>
        <v>2021</v>
      </c>
      <c r="K1660" s="1">
        <f>_xlfn.XLOOKUP(tbl_Invoices[[#This Row],[Customer_ID]], tbl_Customers[Customer_ID], tbl_Customers[Cohort_Month])</f>
        <v>44681</v>
      </c>
      <c r="L1660" s="1" t="str">
        <f ca="1">_xlfn.XLOOKUP(tbl_Invoices[[#This Row],[Customer_ID]], tbl_Customers[Customer_ID], tbl_Customers[Age_Group])</f>
        <v>18–24</v>
      </c>
      <c r="M1660" s="1" t="str">
        <f>_xlfn.XLOOKUP(tbl_Invoices[[#This Row],[Customer_ID]], tbl_Customers[Customer_ID], tbl_Customers[Region])</f>
        <v>East</v>
      </c>
      <c r="N1660" s="1" t="str" cm="1">
        <f t="array" ref="N1660">_xlfn.IFS(
   _xlfn.SINGLE(tbl_Invoices[Plan_ID])="P1","Basic",
   _xlfn.SINGLE(tbl_Invoices[Plan_ID])="P2","Standard",
   _xlfn.SINGLE(tbl_Invoices[Plan_ID])="P3","Premium"
)</f>
        <v>Basic</v>
      </c>
      <c r="O1660" s="2">
        <f>IF(tbl_Invoices[[#This Row],[Revenue_Type]]="Churned",0,1)</f>
        <v>1</v>
      </c>
    </row>
    <row r="1661" spans="1:15" x14ac:dyDescent="0.25">
      <c r="A1661" t="s">
        <v>6375</v>
      </c>
      <c r="B1661" t="s">
        <v>1749</v>
      </c>
      <c r="C1661" t="s">
        <v>2853</v>
      </c>
      <c r="D1661" s="1">
        <v>44437</v>
      </c>
      <c r="E1661">
        <v>25</v>
      </c>
      <c r="F1661" t="b">
        <v>1</v>
      </c>
      <c r="G1661" t="s">
        <v>4538</v>
      </c>
      <c r="H1661" t="s">
        <v>2034</v>
      </c>
      <c r="I1661" s="1">
        <f>DATE(YEAR(tbl_Invoices[[#This Row],[Invoice_Date]]), MONTH(tbl_Invoices[[#This Row],[Invoice_Date]]), DAY(tbl_Invoices[[#This Row],[Invoice_Date]]))</f>
        <v>44437</v>
      </c>
      <c r="J1661">
        <f>YEAR(tbl_Invoices[[#This Row],[Invoice_Date]])</f>
        <v>2021</v>
      </c>
      <c r="K1661" s="1">
        <f>_xlfn.XLOOKUP(tbl_Invoices[[#This Row],[Customer_ID]], tbl_Customers[Customer_ID], tbl_Customers[Cohort_Month])</f>
        <v>44620</v>
      </c>
      <c r="L1661" s="1" t="str">
        <f ca="1">_xlfn.XLOOKUP(tbl_Invoices[[#This Row],[Customer_ID]], tbl_Customers[Customer_ID], tbl_Customers[Age_Group])</f>
        <v>35–44</v>
      </c>
      <c r="M1661" s="1" t="str">
        <f>_xlfn.XLOOKUP(tbl_Invoices[[#This Row],[Customer_ID]], tbl_Customers[Customer_ID], tbl_Customers[Region])</f>
        <v>International</v>
      </c>
      <c r="N1661" s="1" t="str" cm="1">
        <f t="array" ref="N1661">_xlfn.IFS(
   _xlfn.SINGLE(tbl_Invoices[Plan_ID])="P1","Basic",
   _xlfn.SINGLE(tbl_Invoices[Plan_ID])="P2","Standard",
   _xlfn.SINGLE(tbl_Invoices[Plan_ID])="P3","Premium"
)</f>
        <v>Standard</v>
      </c>
      <c r="O1661" s="2">
        <f>IF(tbl_Invoices[[#This Row],[Revenue_Type]]="Churned",0,1)</f>
        <v>1</v>
      </c>
    </row>
    <row r="1662" spans="1:15" x14ac:dyDescent="0.25">
      <c r="A1662" t="s">
        <v>8767</v>
      </c>
      <c r="B1662" t="s">
        <v>1795</v>
      </c>
      <c r="C1662" t="s">
        <v>3922</v>
      </c>
      <c r="D1662" s="1">
        <v>44437</v>
      </c>
      <c r="E1662">
        <v>55</v>
      </c>
      <c r="F1662" t="b">
        <v>1</v>
      </c>
      <c r="G1662" t="s">
        <v>4547</v>
      </c>
      <c r="H1662" t="s">
        <v>2031</v>
      </c>
      <c r="I1662" s="1">
        <f>DATE(YEAR(tbl_Invoices[[#This Row],[Invoice_Date]]), MONTH(tbl_Invoices[[#This Row],[Invoice_Date]]), DAY(tbl_Invoices[[#This Row],[Invoice_Date]]))</f>
        <v>44437</v>
      </c>
      <c r="J1662">
        <f>YEAR(tbl_Invoices[[#This Row],[Invoice_Date]])</f>
        <v>2021</v>
      </c>
      <c r="K1662" s="1">
        <f>_xlfn.XLOOKUP(tbl_Invoices[[#This Row],[Customer_ID]], tbl_Customers[Customer_ID], tbl_Customers[Cohort_Month])</f>
        <v>44865</v>
      </c>
      <c r="L1662" s="1" t="str">
        <f ca="1">_xlfn.XLOOKUP(tbl_Invoices[[#This Row],[Customer_ID]], tbl_Customers[Customer_ID], tbl_Customers[Age_Group])</f>
        <v>35–44</v>
      </c>
      <c r="M1662" s="1" t="str">
        <f>_xlfn.XLOOKUP(tbl_Invoices[[#This Row],[Customer_ID]], tbl_Customers[Customer_ID], tbl_Customers[Region])</f>
        <v>Midwest</v>
      </c>
      <c r="N1662" s="1" t="str" cm="1">
        <f t="array" ref="N1662">_xlfn.IFS(
   _xlfn.SINGLE(tbl_Invoices[Plan_ID])="P1","Basic",
   _xlfn.SINGLE(tbl_Invoices[Plan_ID])="P2","Standard",
   _xlfn.SINGLE(tbl_Invoices[Plan_ID])="P3","Premium"
)</f>
        <v>Premium</v>
      </c>
      <c r="O1662" s="2">
        <f>IF(tbl_Invoices[[#This Row],[Revenue_Type]]="Churned",0,1)</f>
        <v>1</v>
      </c>
    </row>
    <row r="1663" spans="1:15" x14ac:dyDescent="0.25">
      <c r="A1663" t="s">
        <v>4635</v>
      </c>
      <c r="B1663" t="s">
        <v>536</v>
      </c>
      <c r="C1663" t="s">
        <v>2593</v>
      </c>
      <c r="D1663" s="1">
        <v>44438</v>
      </c>
      <c r="E1663">
        <v>55</v>
      </c>
      <c r="F1663" t="b">
        <v>1</v>
      </c>
      <c r="G1663" t="s">
        <v>4547</v>
      </c>
      <c r="H1663" t="s">
        <v>2031</v>
      </c>
      <c r="I1663" s="1">
        <f>DATE(YEAR(tbl_Invoices[[#This Row],[Invoice_Date]]), MONTH(tbl_Invoices[[#This Row],[Invoice_Date]]), DAY(tbl_Invoices[[#This Row],[Invoice_Date]]))</f>
        <v>44438</v>
      </c>
      <c r="J1663">
        <f>YEAR(tbl_Invoices[[#This Row],[Invoice_Date]])</f>
        <v>2021</v>
      </c>
      <c r="K1663" s="1">
        <f>_xlfn.XLOOKUP(tbl_Invoices[[#This Row],[Customer_ID]], tbl_Customers[Customer_ID], tbl_Customers[Cohort_Month])</f>
        <v>44865</v>
      </c>
      <c r="L1663" s="1" t="str">
        <f ca="1">_xlfn.XLOOKUP(tbl_Invoices[[#This Row],[Customer_ID]], tbl_Customers[Customer_ID], tbl_Customers[Age_Group])</f>
        <v>35–44</v>
      </c>
      <c r="M1663" s="1" t="str">
        <f>_xlfn.XLOOKUP(tbl_Invoices[[#This Row],[Customer_ID]], tbl_Customers[Customer_ID], tbl_Customers[Region])</f>
        <v>East</v>
      </c>
      <c r="N1663" s="1" t="str" cm="1">
        <f t="array" ref="N1663">_xlfn.IFS(
   _xlfn.SINGLE(tbl_Invoices[Plan_ID])="P1","Basic",
   _xlfn.SINGLE(tbl_Invoices[Plan_ID])="P2","Standard",
   _xlfn.SINGLE(tbl_Invoices[Plan_ID])="P3","Premium"
)</f>
        <v>Premium</v>
      </c>
      <c r="O1663" s="2">
        <f>IF(tbl_Invoices[[#This Row],[Revenue_Type]]="Churned",0,1)</f>
        <v>1</v>
      </c>
    </row>
    <row r="1664" spans="1:15" x14ac:dyDescent="0.25">
      <c r="A1664" t="s">
        <v>5447</v>
      </c>
      <c r="B1664" t="s">
        <v>709</v>
      </c>
      <c r="C1664" t="s">
        <v>2637</v>
      </c>
      <c r="D1664" s="1">
        <v>44438</v>
      </c>
      <c r="E1664">
        <v>25</v>
      </c>
      <c r="F1664" t="b">
        <v>1</v>
      </c>
      <c r="G1664" t="s">
        <v>4547</v>
      </c>
      <c r="H1664" t="s">
        <v>2034</v>
      </c>
      <c r="I1664" s="1">
        <f>DATE(YEAR(tbl_Invoices[[#This Row],[Invoice_Date]]), MONTH(tbl_Invoices[[#This Row],[Invoice_Date]]), DAY(tbl_Invoices[[#This Row],[Invoice_Date]]))</f>
        <v>44438</v>
      </c>
      <c r="J1664">
        <f>YEAR(tbl_Invoices[[#This Row],[Invoice_Date]])</f>
        <v>2021</v>
      </c>
      <c r="K1664" s="1">
        <f>_xlfn.XLOOKUP(tbl_Invoices[[#This Row],[Customer_ID]], tbl_Customers[Customer_ID], tbl_Customers[Cohort_Month])</f>
        <v>44530</v>
      </c>
      <c r="L1664" s="1" t="str">
        <f ca="1">_xlfn.XLOOKUP(tbl_Invoices[[#This Row],[Customer_ID]], tbl_Customers[Customer_ID], tbl_Customers[Age_Group])</f>
        <v>35–44</v>
      </c>
      <c r="M1664" s="1" t="str">
        <f>_xlfn.XLOOKUP(tbl_Invoices[[#This Row],[Customer_ID]], tbl_Customers[Customer_ID], tbl_Customers[Region])</f>
        <v>South</v>
      </c>
      <c r="N1664" s="1" t="str" cm="1">
        <f t="array" ref="N1664">_xlfn.IFS(
   _xlfn.SINGLE(tbl_Invoices[Plan_ID])="P1","Basic",
   _xlfn.SINGLE(tbl_Invoices[Plan_ID])="P2","Standard",
   _xlfn.SINGLE(tbl_Invoices[Plan_ID])="P3","Premium"
)</f>
        <v>Standard</v>
      </c>
      <c r="O1664" s="2">
        <f>IF(tbl_Invoices[[#This Row],[Revenue_Type]]="Churned",0,1)</f>
        <v>1</v>
      </c>
    </row>
    <row r="1665" spans="1:15" x14ac:dyDescent="0.25">
      <c r="A1665" t="s">
        <v>7011</v>
      </c>
      <c r="B1665" t="s">
        <v>1245</v>
      </c>
      <c r="C1665" t="s">
        <v>3031</v>
      </c>
      <c r="D1665" s="1">
        <v>44438</v>
      </c>
      <c r="E1665">
        <v>55</v>
      </c>
      <c r="F1665" t="b">
        <v>1</v>
      </c>
      <c r="G1665" t="s">
        <v>4547</v>
      </c>
      <c r="H1665" t="s">
        <v>2031</v>
      </c>
      <c r="I1665" s="1">
        <f>DATE(YEAR(tbl_Invoices[[#This Row],[Invoice_Date]]), MONTH(tbl_Invoices[[#This Row],[Invoice_Date]]), DAY(tbl_Invoices[[#This Row],[Invoice_Date]]))</f>
        <v>44438</v>
      </c>
      <c r="J1665">
        <f>YEAR(tbl_Invoices[[#This Row],[Invoice_Date]])</f>
        <v>2021</v>
      </c>
      <c r="K1665" s="1">
        <f>_xlfn.XLOOKUP(tbl_Invoices[[#This Row],[Customer_ID]], tbl_Customers[Customer_ID], tbl_Customers[Cohort_Month])</f>
        <v>45016</v>
      </c>
      <c r="L1665" s="1" t="str">
        <f ca="1">_xlfn.XLOOKUP(tbl_Invoices[[#This Row],[Customer_ID]], tbl_Customers[Customer_ID], tbl_Customers[Age_Group])</f>
        <v>18–24</v>
      </c>
      <c r="M1665" s="1" t="str">
        <f>_xlfn.XLOOKUP(tbl_Invoices[[#This Row],[Customer_ID]], tbl_Customers[Customer_ID], tbl_Customers[Region])</f>
        <v>International</v>
      </c>
      <c r="N1665" s="1" t="str" cm="1">
        <f t="array" ref="N1665">_xlfn.IFS(
   _xlfn.SINGLE(tbl_Invoices[Plan_ID])="P1","Basic",
   _xlfn.SINGLE(tbl_Invoices[Plan_ID])="P2","Standard",
   _xlfn.SINGLE(tbl_Invoices[Plan_ID])="P3","Premium"
)</f>
        <v>Premium</v>
      </c>
      <c r="O1665" s="2">
        <f>IF(tbl_Invoices[[#This Row],[Revenue_Type]]="Churned",0,1)</f>
        <v>1</v>
      </c>
    </row>
    <row r="1666" spans="1:15" x14ac:dyDescent="0.25">
      <c r="A1666" t="s">
        <v>9749</v>
      </c>
      <c r="B1666" t="s">
        <v>686</v>
      </c>
      <c r="C1666" t="s">
        <v>3470</v>
      </c>
      <c r="D1666" s="1">
        <v>44439</v>
      </c>
      <c r="E1666">
        <v>12</v>
      </c>
      <c r="F1666" t="b">
        <v>1</v>
      </c>
      <c r="G1666" t="s">
        <v>4545</v>
      </c>
      <c r="H1666" t="s">
        <v>2027</v>
      </c>
      <c r="I1666" s="1">
        <f>DATE(YEAR(tbl_Invoices[[#This Row],[Invoice_Date]]), MONTH(tbl_Invoices[[#This Row],[Invoice_Date]]), DAY(tbl_Invoices[[#This Row],[Invoice_Date]]))</f>
        <v>44439</v>
      </c>
      <c r="J1666">
        <f>YEAR(tbl_Invoices[[#This Row],[Invoice_Date]])</f>
        <v>2021</v>
      </c>
      <c r="K1666" s="1">
        <f>_xlfn.XLOOKUP(tbl_Invoices[[#This Row],[Customer_ID]], tbl_Customers[Customer_ID], tbl_Customers[Cohort_Month])</f>
        <v>44530</v>
      </c>
      <c r="L1666" s="1" t="str">
        <f ca="1">_xlfn.XLOOKUP(tbl_Invoices[[#This Row],[Customer_ID]], tbl_Customers[Customer_ID], tbl_Customers[Age_Group])</f>
        <v>45–54</v>
      </c>
      <c r="M1666" s="1" t="str">
        <f>_xlfn.XLOOKUP(tbl_Invoices[[#This Row],[Customer_ID]], tbl_Customers[Customer_ID], tbl_Customers[Region])</f>
        <v>Midwest</v>
      </c>
      <c r="N1666" s="1" t="str" cm="1">
        <f t="array" ref="N1666">_xlfn.IFS(
   _xlfn.SINGLE(tbl_Invoices[Plan_ID])="P1","Basic",
   _xlfn.SINGLE(tbl_Invoices[Plan_ID])="P2","Standard",
   _xlfn.SINGLE(tbl_Invoices[Plan_ID])="P3","Premium"
)</f>
        <v>Basic</v>
      </c>
      <c r="O1666" s="2">
        <f>IF(tbl_Invoices[[#This Row],[Revenue_Type]]="Churned",0,1)</f>
        <v>0</v>
      </c>
    </row>
    <row r="1667" spans="1:15" x14ac:dyDescent="0.25">
      <c r="A1667" t="s">
        <v>6048</v>
      </c>
      <c r="B1667" t="s">
        <v>857</v>
      </c>
      <c r="C1667" t="s">
        <v>2732</v>
      </c>
      <c r="D1667" s="1">
        <v>44439</v>
      </c>
      <c r="E1667">
        <v>25</v>
      </c>
      <c r="F1667" t="b">
        <v>1</v>
      </c>
      <c r="G1667" t="s">
        <v>4547</v>
      </c>
      <c r="H1667" t="s">
        <v>2034</v>
      </c>
      <c r="I1667" s="1">
        <f>DATE(YEAR(tbl_Invoices[[#This Row],[Invoice_Date]]), MONTH(tbl_Invoices[[#This Row],[Invoice_Date]]), DAY(tbl_Invoices[[#This Row],[Invoice_Date]]))</f>
        <v>44439</v>
      </c>
      <c r="J1667">
        <f>YEAR(tbl_Invoices[[#This Row],[Invoice_Date]])</f>
        <v>2021</v>
      </c>
      <c r="K1667" s="1">
        <f>_xlfn.XLOOKUP(tbl_Invoices[[#This Row],[Customer_ID]], tbl_Customers[Customer_ID], tbl_Customers[Cohort_Month])</f>
        <v>44227</v>
      </c>
      <c r="L1667" s="1" t="str">
        <f ca="1">_xlfn.XLOOKUP(tbl_Invoices[[#This Row],[Customer_ID]], tbl_Customers[Customer_ID], tbl_Customers[Age_Group])</f>
        <v>45–54</v>
      </c>
      <c r="M1667" s="1" t="str">
        <f>_xlfn.XLOOKUP(tbl_Invoices[[#This Row],[Customer_ID]], tbl_Customers[Customer_ID], tbl_Customers[Region])</f>
        <v>South</v>
      </c>
      <c r="N1667" s="1" t="str" cm="1">
        <f t="array" ref="N1667">_xlfn.IFS(
   _xlfn.SINGLE(tbl_Invoices[Plan_ID])="P1","Basic",
   _xlfn.SINGLE(tbl_Invoices[Plan_ID])="P2","Standard",
   _xlfn.SINGLE(tbl_Invoices[Plan_ID])="P3","Premium"
)</f>
        <v>Standard</v>
      </c>
      <c r="O1667" s="2">
        <f>IF(tbl_Invoices[[#This Row],[Revenue_Type]]="Churned",0,1)</f>
        <v>1</v>
      </c>
    </row>
    <row r="1668" spans="1:15" x14ac:dyDescent="0.25">
      <c r="A1668" t="s">
        <v>6929</v>
      </c>
      <c r="B1668" t="s">
        <v>892</v>
      </c>
      <c r="C1668" t="s">
        <v>3166</v>
      </c>
      <c r="D1668" s="1">
        <v>44439</v>
      </c>
      <c r="E1668">
        <v>55</v>
      </c>
      <c r="F1668" t="b">
        <v>1</v>
      </c>
      <c r="G1668" t="s">
        <v>4538</v>
      </c>
      <c r="H1668" t="s">
        <v>2031</v>
      </c>
      <c r="I1668" s="1">
        <f>DATE(YEAR(tbl_Invoices[[#This Row],[Invoice_Date]]), MONTH(tbl_Invoices[[#This Row],[Invoice_Date]]), DAY(tbl_Invoices[[#This Row],[Invoice_Date]]))</f>
        <v>44439</v>
      </c>
      <c r="J1668">
        <f>YEAR(tbl_Invoices[[#This Row],[Invoice_Date]])</f>
        <v>2021</v>
      </c>
      <c r="K1668" s="1">
        <f>_xlfn.XLOOKUP(tbl_Invoices[[#This Row],[Customer_ID]], tbl_Customers[Customer_ID], tbl_Customers[Cohort_Month])</f>
        <v>45077</v>
      </c>
      <c r="L1668" s="1" t="str">
        <f ca="1">_xlfn.XLOOKUP(tbl_Invoices[[#This Row],[Customer_ID]], tbl_Customers[Customer_ID], tbl_Customers[Age_Group])</f>
        <v>45–54</v>
      </c>
      <c r="M1668" s="1" t="str">
        <f>_xlfn.XLOOKUP(tbl_Invoices[[#This Row],[Customer_ID]], tbl_Customers[Customer_ID], tbl_Customers[Region])</f>
        <v>International</v>
      </c>
      <c r="N1668" s="1" t="str" cm="1">
        <f t="array" ref="N1668">_xlfn.IFS(
   _xlfn.SINGLE(tbl_Invoices[Plan_ID])="P1","Basic",
   _xlfn.SINGLE(tbl_Invoices[Plan_ID])="P2","Standard",
   _xlfn.SINGLE(tbl_Invoices[Plan_ID])="P3","Premium"
)</f>
        <v>Premium</v>
      </c>
      <c r="O1668" s="2">
        <f>IF(tbl_Invoices[[#This Row],[Revenue_Type]]="Churned",0,1)</f>
        <v>1</v>
      </c>
    </row>
    <row r="1669" spans="1:15" x14ac:dyDescent="0.25">
      <c r="A1669" t="s">
        <v>5732</v>
      </c>
      <c r="B1669" t="s">
        <v>940</v>
      </c>
      <c r="C1669" t="s">
        <v>2864</v>
      </c>
      <c r="D1669" s="1">
        <v>44439</v>
      </c>
      <c r="E1669">
        <v>55</v>
      </c>
      <c r="F1669" t="b">
        <v>1</v>
      </c>
      <c r="G1669" t="s">
        <v>4549</v>
      </c>
      <c r="H1669" t="s">
        <v>2031</v>
      </c>
      <c r="I1669" s="1">
        <f>DATE(YEAR(tbl_Invoices[[#This Row],[Invoice_Date]]), MONTH(tbl_Invoices[[#This Row],[Invoice_Date]]), DAY(tbl_Invoices[[#This Row],[Invoice_Date]]))</f>
        <v>44439</v>
      </c>
      <c r="J1669">
        <f>YEAR(tbl_Invoices[[#This Row],[Invoice_Date]])</f>
        <v>2021</v>
      </c>
      <c r="K1669" s="1">
        <f>_xlfn.XLOOKUP(tbl_Invoices[[#This Row],[Customer_ID]], tbl_Customers[Customer_ID], tbl_Customers[Cohort_Month])</f>
        <v>44985</v>
      </c>
      <c r="L1669" s="1" t="str">
        <f ca="1">_xlfn.XLOOKUP(tbl_Invoices[[#This Row],[Customer_ID]], tbl_Customers[Customer_ID], tbl_Customers[Age_Group])</f>
        <v>35–44</v>
      </c>
      <c r="M1669" s="1" t="str">
        <f>_xlfn.XLOOKUP(tbl_Invoices[[#This Row],[Customer_ID]], tbl_Customers[Customer_ID], tbl_Customers[Region])</f>
        <v>International</v>
      </c>
      <c r="N1669" s="1" t="str" cm="1">
        <f t="array" ref="N1669">_xlfn.IFS(
   _xlfn.SINGLE(tbl_Invoices[Plan_ID])="P1","Basic",
   _xlfn.SINGLE(tbl_Invoices[Plan_ID])="P2","Standard",
   _xlfn.SINGLE(tbl_Invoices[Plan_ID])="P3","Premium"
)</f>
        <v>Premium</v>
      </c>
      <c r="O1669" s="2">
        <f>IF(tbl_Invoices[[#This Row],[Revenue_Type]]="Churned",0,1)</f>
        <v>1</v>
      </c>
    </row>
    <row r="1670" spans="1:15" x14ac:dyDescent="0.25">
      <c r="A1670" t="s">
        <v>7806</v>
      </c>
      <c r="B1670" t="s">
        <v>1608</v>
      </c>
      <c r="C1670" t="s">
        <v>3113</v>
      </c>
      <c r="D1670" s="1">
        <v>44439</v>
      </c>
      <c r="E1670">
        <v>12</v>
      </c>
      <c r="F1670" t="b">
        <v>1</v>
      </c>
      <c r="G1670" t="s">
        <v>4540</v>
      </c>
      <c r="H1670" t="s">
        <v>2027</v>
      </c>
      <c r="I1670" s="1">
        <f>DATE(YEAR(tbl_Invoices[[#This Row],[Invoice_Date]]), MONTH(tbl_Invoices[[#This Row],[Invoice_Date]]), DAY(tbl_Invoices[[#This Row],[Invoice_Date]]))</f>
        <v>44439</v>
      </c>
      <c r="J1670">
        <f>YEAR(tbl_Invoices[[#This Row],[Invoice_Date]])</f>
        <v>2021</v>
      </c>
      <c r="K1670" s="1">
        <f>_xlfn.XLOOKUP(tbl_Invoices[[#This Row],[Customer_ID]], tbl_Customers[Customer_ID], tbl_Customers[Cohort_Month])</f>
        <v>44500</v>
      </c>
      <c r="L1670" s="1" t="str">
        <f ca="1">_xlfn.XLOOKUP(tbl_Invoices[[#This Row],[Customer_ID]], tbl_Customers[Customer_ID], tbl_Customers[Age_Group])</f>
        <v>35–44</v>
      </c>
      <c r="M1670" s="1" t="str">
        <f>_xlfn.XLOOKUP(tbl_Invoices[[#This Row],[Customer_ID]], tbl_Customers[Customer_ID], tbl_Customers[Region])</f>
        <v>West</v>
      </c>
      <c r="N1670" s="1" t="str" cm="1">
        <f t="array" ref="N1670">_xlfn.IFS(
   _xlfn.SINGLE(tbl_Invoices[Plan_ID])="P1","Basic",
   _xlfn.SINGLE(tbl_Invoices[Plan_ID])="P2","Standard",
   _xlfn.SINGLE(tbl_Invoices[Plan_ID])="P3","Premium"
)</f>
        <v>Basic</v>
      </c>
      <c r="O1670" s="2">
        <f>IF(tbl_Invoices[[#This Row],[Revenue_Type]]="Churned",0,1)</f>
        <v>1</v>
      </c>
    </row>
    <row r="1671" spans="1:15" x14ac:dyDescent="0.25">
      <c r="A1671" t="s">
        <v>8193</v>
      </c>
      <c r="B1671" t="s">
        <v>1946</v>
      </c>
      <c r="C1671" t="s">
        <v>2805</v>
      </c>
      <c r="D1671" s="1">
        <v>44439</v>
      </c>
      <c r="E1671">
        <v>55</v>
      </c>
      <c r="F1671" t="b">
        <v>1</v>
      </c>
      <c r="G1671" t="s">
        <v>4549</v>
      </c>
      <c r="H1671" t="s">
        <v>2031</v>
      </c>
      <c r="I1671" s="1">
        <f>DATE(YEAR(tbl_Invoices[[#This Row],[Invoice_Date]]), MONTH(tbl_Invoices[[#This Row],[Invoice_Date]]), DAY(tbl_Invoices[[#This Row],[Invoice_Date]]))</f>
        <v>44439</v>
      </c>
      <c r="J1671">
        <f>YEAR(tbl_Invoices[[#This Row],[Invoice_Date]])</f>
        <v>2021</v>
      </c>
      <c r="K1671" s="1">
        <f>_xlfn.XLOOKUP(tbl_Invoices[[#This Row],[Customer_ID]], tbl_Customers[Customer_ID], tbl_Customers[Cohort_Month])</f>
        <v>44316</v>
      </c>
      <c r="L1671" s="1" t="str">
        <f ca="1">_xlfn.XLOOKUP(tbl_Invoices[[#This Row],[Customer_ID]], tbl_Customers[Customer_ID], tbl_Customers[Age_Group])</f>
        <v>55+</v>
      </c>
      <c r="M1671" s="1" t="str">
        <f>_xlfn.XLOOKUP(tbl_Invoices[[#This Row],[Customer_ID]], tbl_Customers[Customer_ID], tbl_Customers[Region])</f>
        <v>West</v>
      </c>
      <c r="N1671" s="1" t="str" cm="1">
        <f t="array" ref="N1671">_xlfn.IFS(
   _xlfn.SINGLE(tbl_Invoices[Plan_ID])="P1","Basic",
   _xlfn.SINGLE(tbl_Invoices[Plan_ID])="P2","Standard",
   _xlfn.SINGLE(tbl_Invoices[Plan_ID])="P3","Premium"
)</f>
        <v>Premium</v>
      </c>
      <c r="O1671" s="2">
        <f>IF(tbl_Invoices[[#This Row],[Revenue_Type]]="Churned",0,1)</f>
        <v>1</v>
      </c>
    </row>
    <row r="1672" spans="1:15" x14ac:dyDescent="0.25">
      <c r="A1672" t="s">
        <v>6947</v>
      </c>
      <c r="B1672" t="s">
        <v>159</v>
      </c>
      <c r="C1672" t="s">
        <v>2482</v>
      </c>
      <c r="D1672" s="1">
        <v>44440</v>
      </c>
      <c r="E1672">
        <v>12</v>
      </c>
      <c r="F1672" t="b">
        <v>1</v>
      </c>
      <c r="G1672" t="s">
        <v>4540</v>
      </c>
      <c r="H1672" t="s">
        <v>2027</v>
      </c>
      <c r="I1672" s="1">
        <f>DATE(YEAR(tbl_Invoices[[#This Row],[Invoice_Date]]), MONTH(tbl_Invoices[[#This Row],[Invoice_Date]]), DAY(tbl_Invoices[[#This Row],[Invoice_Date]]))</f>
        <v>44440</v>
      </c>
      <c r="J1672">
        <f>YEAR(tbl_Invoices[[#This Row],[Invoice_Date]])</f>
        <v>2021</v>
      </c>
      <c r="K1672" s="1">
        <f>_xlfn.XLOOKUP(tbl_Invoices[[#This Row],[Customer_ID]], tbl_Customers[Customer_ID], tbl_Customers[Cohort_Month])</f>
        <v>44865</v>
      </c>
      <c r="L1672" s="1" t="str">
        <f ca="1">_xlfn.XLOOKUP(tbl_Invoices[[#This Row],[Customer_ID]], tbl_Customers[Customer_ID], tbl_Customers[Age_Group])</f>
        <v>55+</v>
      </c>
      <c r="M1672" s="1" t="str">
        <f>_xlfn.XLOOKUP(tbl_Invoices[[#This Row],[Customer_ID]], tbl_Customers[Customer_ID], tbl_Customers[Region])</f>
        <v>West</v>
      </c>
      <c r="N1672" s="1" t="str" cm="1">
        <f t="array" ref="N1672">_xlfn.IFS(
   _xlfn.SINGLE(tbl_Invoices[Plan_ID])="P1","Basic",
   _xlfn.SINGLE(tbl_Invoices[Plan_ID])="P2","Standard",
   _xlfn.SINGLE(tbl_Invoices[Plan_ID])="P3","Premium"
)</f>
        <v>Basic</v>
      </c>
      <c r="O1672" s="2">
        <f>IF(tbl_Invoices[[#This Row],[Revenue_Type]]="Churned",0,1)</f>
        <v>1</v>
      </c>
    </row>
    <row r="1673" spans="1:15" x14ac:dyDescent="0.25">
      <c r="A1673" t="s">
        <v>8448</v>
      </c>
      <c r="B1673" t="s">
        <v>874</v>
      </c>
      <c r="C1673" t="s">
        <v>2141</v>
      </c>
      <c r="D1673" s="1">
        <v>44440</v>
      </c>
      <c r="E1673">
        <v>12</v>
      </c>
      <c r="F1673" t="b">
        <v>1</v>
      </c>
      <c r="G1673" t="s">
        <v>4545</v>
      </c>
      <c r="H1673" t="s">
        <v>2027</v>
      </c>
      <c r="I1673" s="1">
        <f>DATE(YEAR(tbl_Invoices[[#This Row],[Invoice_Date]]), MONTH(tbl_Invoices[[#This Row],[Invoice_Date]]), DAY(tbl_Invoices[[#This Row],[Invoice_Date]]))</f>
        <v>44440</v>
      </c>
      <c r="J1673">
        <f>YEAR(tbl_Invoices[[#This Row],[Invoice_Date]])</f>
        <v>2021</v>
      </c>
      <c r="K1673" s="1">
        <f>_xlfn.XLOOKUP(tbl_Invoices[[#This Row],[Customer_ID]], tbl_Customers[Customer_ID], tbl_Customers[Cohort_Month])</f>
        <v>44773</v>
      </c>
      <c r="L1673" s="1" t="str">
        <f ca="1">_xlfn.XLOOKUP(tbl_Invoices[[#This Row],[Customer_ID]], tbl_Customers[Customer_ID], tbl_Customers[Age_Group])</f>
        <v>25–34</v>
      </c>
      <c r="M1673" s="1" t="str">
        <f>_xlfn.XLOOKUP(tbl_Invoices[[#This Row],[Customer_ID]], tbl_Customers[Customer_ID], tbl_Customers[Region])</f>
        <v>East</v>
      </c>
      <c r="N1673" s="1" t="str" cm="1">
        <f t="array" ref="N1673">_xlfn.IFS(
   _xlfn.SINGLE(tbl_Invoices[Plan_ID])="P1","Basic",
   _xlfn.SINGLE(tbl_Invoices[Plan_ID])="P2","Standard",
   _xlfn.SINGLE(tbl_Invoices[Plan_ID])="P3","Premium"
)</f>
        <v>Basic</v>
      </c>
      <c r="O1673" s="2">
        <f>IF(tbl_Invoices[[#This Row],[Revenue_Type]]="Churned",0,1)</f>
        <v>0</v>
      </c>
    </row>
    <row r="1674" spans="1:15" x14ac:dyDescent="0.25">
      <c r="A1674" t="s">
        <v>8326</v>
      </c>
      <c r="B1674" t="s">
        <v>879</v>
      </c>
      <c r="C1674" t="s">
        <v>2571</v>
      </c>
      <c r="D1674" s="1">
        <v>44440</v>
      </c>
      <c r="E1674">
        <v>25</v>
      </c>
      <c r="F1674" t="b">
        <v>1</v>
      </c>
      <c r="G1674" t="s">
        <v>4538</v>
      </c>
      <c r="H1674" t="s">
        <v>2034</v>
      </c>
      <c r="I1674" s="1">
        <f>DATE(YEAR(tbl_Invoices[[#This Row],[Invoice_Date]]), MONTH(tbl_Invoices[[#This Row],[Invoice_Date]]), DAY(tbl_Invoices[[#This Row],[Invoice_Date]]))</f>
        <v>44440</v>
      </c>
      <c r="J1674">
        <f>YEAR(tbl_Invoices[[#This Row],[Invoice_Date]])</f>
        <v>2021</v>
      </c>
      <c r="K1674" s="1">
        <f>_xlfn.XLOOKUP(tbl_Invoices[[#This Row],[Customer_ID]], tbl_Customers[Customer_ID], tbl_Customers[Cohort_Month])</f>
        <v>44439</v>
      </c>
      <c r="L1674" s="1" t="str">
        <f ca="1">_xlfn.XLOOKUP(tbl_Invoices[[#This Row],[Customer_ID]], tbl_Customers[Customer_ID], tbl_Customers[Age_Group])</f>
        <v>45–54</v>
      </c>
      <c r="M1674" s="1" t="str">
        <f>_xlfn.XLOOKUP(tbl_Invoices[[#This Row],[Customer_ID]], tbl_Customers[Customer_ID], tbl_Customers[Region])</f>
        <v>Midwest</v>
      </c>
      <c r="N1674" s="1" t="str" cm="1">
        <f t="array" ref="N1674">_xlfn.IFS(
   _xlfn.SINGLE(tbl_Invoices[Plan_ID])="P1","Basic",
   _xlfn.SINGLE(tbl_Invoices[Plan_ID])="P2","Standard",
   _xlfn.SINGLE(tbl_Invoices[Plan_ID])="P3","Premium"
)</f>
        <v>Standard</v>
      </c>
      <c r="O1674" s="2">
        <f>IF(tbl_Invoices[[#This Row],[Revenue_Type]]="Churned",0,1)</f>
        <v>1</v>
      </c>
    </row>
    <row r="1675" spans="1:15" x14ac:dyDescent="0.25">
      <c r="A1675" t="s">
        <v>6171</v>
      </c>
      <c r="B1675" t="s">
        <v>1639</v>
      </c>
      <c r="C1675" t="s">
        <v>3276</v>
      </c>
      <c r="D1675" s="1">
        <v>44440</v>
      </c>
      <c r="E1675">
        <v>55</v>
      </c>
      <c r="F1675" t="b">
        <v>1</v>
      </c>
      <c r="G1675" t="s">
        <v>4538</v>
      </c>
      <c r="H1675" t="s">
        <v>2031</v>
      </c>
      <c r="I1675" s="1">
        <f>DATE(YEAR(tbl_Invoices[[#This Row],[Invoice_Date]]), MONTH(tbl_Invoices[[#This Row],[Invoice_Date]]), DAY(tbl_Invoices[[#This Row],[Invoice_Date]]))</f>
        <v>44440</v>
      </c>
      <c r="J1675">
        <f>YEAR(tbl_Invoices[[#This Row],[Invoice_Date]])</f>
        <v>2021</v>
      </c>
      <c r="K1675" s="1">
        <f>_xlfn.XLOOKUP(tbl_Invoices[[#This Row],[Customer_ID]], tbl_Customers[Customer_ID], tbl_Customers[Cohort_Month])</f>
        <v>44895</v>
      </c>
      <c r="L1675" s="1" t="str">
        <f ca="1">_xlfn.XLOOKUP(tbl_Invoices[[#This Row],[Customer_ID]], tbl_Customers[Customer_ID], tbl_Customers[Age_Group])</f>
        <v>18–24</v>
      </c>
      <c r="M1675" s="1" t="str">
        <f>_xlfn.XLOOKUP(tbl_Invoices[[#This Row],[Customer_ID]], tbl_Customers[Customer_ID], tbl_Customers[Region])</f>
        <v>South</v>
      </c>
      <c r="N1675" s="1" t="str" cm="1">
        <f t="array" ref="N1675">_xlfn.IFS(
   _xlfn.SINGLE(tbl_Invoices[Plan_ID])="P1","Basic",
   _xlfn.SINGLE(tbl_Invoices[Plan_ID])="P2","Standard",
   _xlfn.SINGLE(tbl_Invoices[Plan_ID])="P3","Premium"
)</f>
        <v>Premium</v>
      </c>
      <c r="O1675" s="2">
        <f>IF(tbl_Invoices[[#This Row],[Revenue_Type]]="Churned",0,1)</f>
        <v>1</v>
      </c>
    </row>
    <row r="1676" spans="1:15" x14ac:dyDescent="0.25">
      <c r="A1676" t="s">
        <v>9032</v>
      </c>
      <c r="B1676" t="s">
        <v>539</v>
      </c>
      <c r="C1676" t="s">
        <v>2094</v>
      </c>
      <c r="D1676" s="1">
        <v>44441</v>
      </c>
      <c r="E1676">
        <v>25</v>
      </c>
      <c r="F1676" t="b">
        <v>1</v>
      </c>
      <c r="G1676" t="s">
        <v>4545</v>
      </c>
      <c r="H1676" t="s">
        <v>2034</v>
      </c>
      <c r="I1676" s="1">
        <f>DATE(YEAR(tbl_Invoices[[#This Row],[Invoice_Date]]), MONTH(tbl_Invoices[[#This Row],[Invoice_Date]]), DAY(tbl_Invoices[[#This Row],[Invoice_Date]]))</f>
        <v>44441</v>
      </c>
      <c r="J1676">
        <f>YEAR(tbl_Invoices[[#This Row],[Invoice_Date]])</f>
        <v>2021</v>
      </c>
      <c r="K1676" s="1">
        <f>_xlfn.XLOOKUP(tbl_Invoices[[#This Row],[Customer_ID]], tbl_Customers[Customer_ID], tbl_Customers[Cohort_Month])</f>
        <v>44957</v>
      </c>
      <c r="L1676" s="1" t="str">
        <f ca="1">_xlfn.XLOOKUP(tbl_Invoices[[#This Row],[Customer_ID]], tbl_Customers[Customer_ID], tbl_Customers[Age_Group])</f>
        <v>35–44</v>
      </c>
      <c r="M1676" s="1" t="str">
        <f>_xlfn.XLOOKUP(tbl_Invoices[[#This Row],[Customer_ID]], tbl_Customers[Customer_ID], tbl_Customers[Region])</f>
        <v>Midwest</v>
      </c>
      <c r="N1676" s="1" t="str" cm="1">
        <f t="array" ref="N1676">_xlfn.IFS(
   _xlfn.SINGLE(tbl_Invoices[Plan_ID])="P1","Basic",
   _xlfn.SINGLE(tbl_Invoices[Plan_ID])="P2","Standard",
   _xlfn.SINGLE(tbl_Invoices[Plan_ID])="P3","Premium"
)</f>
        <v>Standard</v>
      </c>
      <c r="O1676" s="2">
        <f>IF(tbl_Invoices[[#This Row],[Revenue_Type]]="Churned",0,1)</f>
        <v>0</v>
      </c>
    </row>
    <row r="1677" spans="1:15" x14ac:dyDescent="0.25">
      <c r="A1677" t="s">
        <v>6220</v>
      </c>
      <c r="B1677" t="s">
        <v>798</v>
      </c>
      <c r="C1677" t="s">
        <v>2435</v>
      </c>
      <c r="D1677" s="1">
        <v>44441</v>
      </c>
      <c r="E1677">
        <v>55</v>
      </c>
      <c r="F1677" t="b">
        <v>1</v>
      </c>
      <c r="G1677" t="s">
        <v>4540</v>
      </c>
      <c r="H1677" t="s">
        <v>2031</v>
      </c>
      <c r="I1677" s="1">
        <f>DATE(YEAR(tbl_Invoices[[#This Row],[Invoice_Date]]), MONTH(tbl_Invoices[[#This Row],[Invoice_Date]]), DAY(tbl_Invoices[[#This Row],[Invoice_Date]]))</f>
        <v>44441</v>
      </c>
      <c r="J1677">
        <f>YEAR(tbl_Invoices[[#This Row],[Invoice_Date]])</f>
        <v>2021</v>
      </c>
      <c r="K1677" s="1">
        <f>_xlfn.XLOOKUP(tbl_Invoices[[#This Row],[Customer_ID]], tbl_Customers[Customer_ID], tbl_Customers[Cohort_Month])</f>
        <v>44834</v>
      </c>
      <c r="L1677" s="1" t="str">
        <f ca="1">_xlfn.XLOOKUP(tbl_Invoices[[#This Row],[Customer_ID]], tbl_Customers[Customer_ID], tbl_Customers[Age_Group])</f>
        <v>45–54</v>
      </c>
      <c r="M1677" s="1" t="str">
        <f>_xlfn.XLOOKUP(tbl_Invoices[[#This Row],[Customer_ID]], tbl_Customers[Customer_ID], tbl_Customers[Region])</f>
        <v>Midwest</v>
      </c>
      <c r="N1677" s="1" t="str" cm="1">
        <f t="array" ref="N1677">_xlfn.IFS(
   _xlfn.SINGLE(tbl_Invoices[Plan_ID])="P1","Basic",
   _xlfn.SINGLE(tbl_Invoices[Plan_ID])="P2","Standard",
   _xlfn.SINGLE(tbl_Invoices[Plan_ID])="P3","Premium"
)</f>
        <v>Premium</v>
      </c>
      <c r="O1677" s="2">
        <f>IF(tbl_Invoices[[#This Row],[Revenue_Type]]="Churned",0,1)</f>
        <v>1</v>
      </c>
    </row>
    <row r="1678" spans="1:15" x14ac:dyDescent="0.25">
      <c r="A1678" t="s">
        <v>10009</v>
      </c>
      <c r="B1678" t="s">
        <v>953</v>
      </c>
      <c r="C1678" t="s">
        <v>2069</v>
      </c>
      <c r="D1678" s="1">
        <v>44441</v>
      </c>
      <c r="E1678">
        <v>12</v>
      </c>
      <c r="F1678" t="b">
        <v>1</v>
      </c>
      <c r="G1678" t="s">
        <v>4540</v>
      </c>
      <c r="H1678" t="s">
        <v>2027</v>
      </c>
      <c r="I1678" s="1">
        <f>DATE(YEAR(tbl_Invoices[[#This Row],[Invoice_Date]]), MONTH(tbl_Invoices[[#This Row],[Invoice_Date]]), DAY(tbl_Invoices[[#This Row],[Invoice_Date]]))</f>
        <v>44441</v>
      </c>
      <c r="J1678">
        <f>YEAR(tbl_Invoices[[#This Row],[Invoice_Date]])</f>
        <v>2021</v>
      </c>
      <c r="K1678" s="1">
        <f>_xlfn.XLOOKUP(tbl_Invoices[[#This Row],[Customer_ID]], tbl_Customers[Customer_ID], tbl_Customers[Cohort_Month])</f>
        <v>44804</v>
      </c>
      <c r="L1678" s="1" t="str">
        <f ca="1">_xlfn.XLOOKUP(tbl_Invoices[[#This Row],[Customer_ID]], tbl_Customers[Customer_ID], tbl_Customers[Age_Group])</f>
        <v>25–34</v>
      </c>
      <c r="M1678" s="1" t="str">
        <f>_xlfn.XLOOKUP(tbl_Invoices[[#This Row],[Customer_ID]], tbl_Customers[Customer_ID], tbl_Customers[Region])</f>
        <v>West</v>
      </c>
      <c r="N1678" s="1" t="str" cm="1">
        <f t="array" ref="N1678">_xlfn.IFS(
   _xlfn.SINGLE(tbl_Invoices[Plan_ID])="P1","Basic",
   _xlfn.SINGLE(tbl_Invoices[Plan_ID])="P2","Standard",
   _xlfn.SINGLE(tbl_Invoices[Plan_ID])="P3","Premium"
)</f>
        <v>Basic</v>
      </c>
      <c r="O1678" s="2">
        <f>IF(tbl_Invoices[[#This Row],[Revenue_Type]]="Churned",0,1)</f>
        <v>1</v>
      </c>
    </row>
    <row r="1679" spans="1:15" x14ac:dyDescent="0.25">
      <c r="A1679" t="s">
        <v>6813</v>
      </c>
      <c r="B1679" t="s">
        <v>966</v>
      </c>
      <c r="C1679" t="s">
        <v>3560</v>
      </c>
      <c r="D1679" s="1">
        <v>44441</v>
      </c>
      <c r="E1679">
        <v>55</v>
      </c>
      <c r="F1679" t="b">
        <v>1</v>
      </c>
      <c r="G1679" t="s">
        <v>4540</v>
      </c>
      <c r="H1679" t="s">
        <v>2031</v>
      </c>
      <c r="I1679" s="1">
        <f>DATE(YEAR(tbl_Invoices[[#This Row],[Invoice_Date]]), MONTH(tbl_Invoices[[#This Row],[Invoice_Date]]), DAY(tbl_Invoices[[#This Row],[Invoice_Date]]))</f>
        <v>44441</v>
      </c>
      <c r="J1679">
        <f>YEAR(tbl_Invoices[[#This Row],[Invoice_Date]])</f>
        <v>2021</v>
      </c>
      <c r="K1679" s="1">
        <f>_xlfn.XLOOKUP(tbl_Invoices[[#This Row],[Customer_ID]], tbl_Customers[Customer_ID], tbl_Customers[Cohort_Month])</f>
        <v>45016</v>
      </c>
      <c r="L1679" s="1" t="str">
        <f ca="1">_xlfn.XLOOKUP(tbl_Invoices[[#This Row],[Customer_ID]], tbl_Customers[Customer_ID], tbl_Customers[Age_Group])</f>
        <v>35–44</v>
      </c>
      <c r="M1679" s="1" t="str">
        <f>_xlfn.XLOOKUP(tbl_Invoices[[#This Row],[Customer_ID]], tbl_Customers[Customer_ID], tbl_Customers[Region])</f>
        <v>Midwest</v>
      </c>
      <c r="N1679" s="1" t="str" cm="1">
        <f t="array" ref="N1679">_xlfn.IFS(
   _xlfn.SINGLE(tbl_Invoices[Plan_ID])="P1","Basic",
   _xlfn.SINGLE(tbl_Invoices[Plan_ID])="P2","Standard",
   _xlfn.SINGLE(tbl_Invoices[Plan_ID])="P3","Premium"
)</f>
        <v>Premium</v>
      </c>
      <c r="O1679" s="2">
        <f>IF(tbl_Invoices[[#This Row],[Revenue_Type]]="Churned",0,1)</f>
        <v>1</v>
      </c>
    </row>
    <row r="1680" spans="1:15" x14ac:dyDescent="0.25">
      <c r="A1680" t="s">
        <v>6040</v>
      </c>
      <c r="B1680" t="s">
        <v>1852</v>
      </c>
      <c r="C1680" t="s">
        <v>3338</v>
      </c>
      <c r="D1680" s="1">
        <v>44441</v>
      </c>
      <c r="E1680">
        <v>12</v>
      </c>
      <c r="F1680" t="b">
        <v>1</v>
      </c>
      <c r="G1680" t="s">
        <v>4545</v>
      </c>
      <c r="H1680" t="s">
        <v>2027</v>
      </c>
      <c r="I1680" s="1">
        <f>DATE(YEAR(tbl_Invoices[[#This Row],[Invoice_Date]]), MONTH(tbl_Invoices[[#This Row],[Invoice_Date]]), DAY(tbl_Invoices[[#This Row],[Invoice_Date]]))</f>
        <v>44441</v>
      </c>
      <c r="J1680">
        <f>YEAR(tbl_Invoices[[#This Row],[Invoice_Date]])</f>
        <v>2021</v>
      </c>
      <c r="K1680" s="1">
        <f>_xlfn.XLOOKUP(tbl_Invoices[[#This Row],[Customer_ID]], tbl_Customers[Customer_ID], tbl_Customers[Cohort_Month])</f>
        <v>44985</v>
      </c>
      <c r="L1680" s="1" t="str">
        <f ca="1">_xlfn.XLOOKUP(tbl_Invoices[[#This Row],[Customer_ID]], tbl_Customers[Customer_ID], tbl_Customers[Age_Group])</f>
        <v>35–44</v>
      </c>
      <c r="M1680" s="1" t="str">
        <f>_xlfn.XLOOKUP(tbl_Invoices[[#This Row],[Customer_ID]], tbl_Customers[Customer_ID], tbl_Customers[Region])</f>
        <v>East</v>
      </c>
      <c r="N1680" s="1" t="str" cm="1">
        <f t="array" ref="N1680">_xlfn.IFS(
   _xlfn.SINGLE(tbl_Invoices[Plan_ID])="P1","Basic",
   _xlfn.SINGLE(tbl_Invoices[Plan_ID])="P2","Standard",
   _xlfn.SINGLE(tbl_Invoices[Plan_ID])="P3","Premium"
)</f>
        <v>Basic</v>
      </c>
      <c r="O1680" s="2">
        <f>IF(tbl_Invoices[[#This Row],[Revenue_Type]]="Churned",0,1)</f>
        <v>0</v>
      </c>
    </row>
    <row r="1681" spans="1:15" x14ac:dyDescent="0.25">
      <c r="A1681" t="s">
        <v>10051</v>
      </c>
      <c r="B1681" t="s">
        <v>1903</v>
      </c>
      <c r="C1681" t="s">
        <v>4180</v>
      </c>
      <c r="D1681" s="1">
        <v>44441</v>
      </c>
      <c r="E1681">
        <v>12</v>
      </c>
      <c r="F1681" t="b">
        <v>1</v>
      </c>
      <c r="G1681" t="s">
        <v>4549</v>
      </c>
      <c r="H1681" t="s">
        <v>2027</v>
      </c>
      <c r="I1681" s="1">
        <f>DATE(YEAR(tbl_Invoices[[#This Row],[Invoice_Date]]), MONTH(tbl_Invoices[[#This Row],[Invoice_Date]]), DAY(tbl_Invoices[[#This Row],[Invoice_Date]]))</f>
        <v>44441</v>
      </c>
      <c r="J1681">
        <f>YEAR(tbl_Invoices[[#This Row],[Invoice_Date]])</f>
        <v>2021</v>
      </c>
      <c r="K1681" s="1">
        <f>_xlfn.XLOOKUP(tbl_Invoices[[#This Row],[Customer_ID]], tbl_Customers[Customer_ID], tbl_Customers[Cohort_Month])</f>
        <v>44681</v>
      </c>
      <c r="L1681" s="1" t="str">
        <f ca="1">_xlfn.XLOOKUP(tbl_Invoices[[#This Row],[Customer_ID]], tbl_Customers[Customer_ID], tbl_Customers[Age_Group])</f>
        <v>35–44</v>
      </c>
      <c r="M1681" s="1" t="str">
        <f>_xlfn.XLOOKUP(tbl_Invoices[[#This Row],[Customer_ID]], tbl_Customers[Customer_ID], tbl_Customers[Region])</f>
        <v>Midwest</v>
      </c>
      <c r="N1681" s="1" t="str" cm="1">
        <f t="array" ref="N1681">_xlfn.IFS(
   _xlfn.SINGLE(tbl_Invoices[Plan_ID])="P1","Basic",
   _xlfn.SINGLE(tbl_Invoices[Plan_ID])="P2","Standard",
   _xlfn.SINGLE(tbl_Invoices[Plan_ID])="P3","Premium"
)</f>
        <v>Basic</v>
      </c>
      <c r="O1681" s="2">
        <f>IF(tbl_Invoices[[#This Row],[Revenue_Type]]="Churned",0,1)</f>
        <v>1</v>
      </c>
    </row>
    <row r="1682" spans="1:15" x14ac:dyDescent="0.25">
      <c r="A1682" t="s">
        <v>9497</v>
      </c>
      <c r="B1682" t="s">
        <v>48</v>
      </c>
      <c r="C1682" t="s">
        <v>3988</v>
      </c>
      <c r="D1682" s="1">
        <v>44442</v>
      </c>
      <c r="E1682">
        <v>25</v>
      </c>
      <c r="F1682" t="b">
        <v>1</v>
      </c>
      <c r="G1682" t="s">
        <v>4549</v>
      </c>
      <c r="H1682" t="s">
        <v>2034</v>
      </c>
      <c r="I1682" s="1">
        <f>DATE(YEAR(tbl_Invoices[[#This Row],[Invoice_Date]]), MONTH(tbl_Invoices[[#This Row],[Invoice_Date]]), DAY(tbl_Invoices[[#This Row],[Invoice_Date]]))</f>
        <v>44442</v>
      </c>
      <c r="J1682">
        <f>YEAR(tbl_Invoices[[#This Row],[Invoice_Date]])</f>
        <v>2021</v>
      </c>
      <c r="K1682" s="1">
        <f>_xlfn.XLOOKUP(tbl_Invoices[[#This Row],[Customer_ID]], tbl_Customers[Customer_ID], tbl_Customers[Cohort_Month])</f>
        <v>44773</v>
      </c>
      <c r="L1682" s="1" t="str">
        <f ca="1">_xlfn.XLOOKUP(tbl_Invoices[[#This Row],[Customer_ID]], tbl_Customers[Customer_ID], tbl_Customers[Age_Group])</f>
        <v>45–54</v>
      </c>
      <c r="M1682" s="1" t="str">
        <f>_xlfn.XLOOKUP(tbl_Invoices[[#This Row],[Customer_ID]], tbl_Customers[Customer_ID], tbl_Customers[Region])</f>
        <v>South</v>
      </c>
      <c r="N1682" s="1" t="str" cm="1">
        <f t="array" ref="N1682">_xlfn.IFS(
   _xlfn.SINGLE(tbl_Invoices[Plan_ID])="P1","Basic",
   _xlfn.SINGLE(tbl_Invoices[Plan_ID])="P2","Standard",
   _xlfn.SINGLE(tbl_Invoices[Plan_ID])="P3","Premium"
)</f>
        <v>Standard</v>
      </c>
      <c r="O1682" s="2">
        <f>IF(tbl_Invoices[[#This Row],[Revenue_Type]]="Churned",0,1)</f>
        <v>1</v>
      </c>
    </row>
    <row r="1683" spans="1:15" x14ac:dyDescent="0.25">
      <c r="A1683" t="s">
        <v>7989</v>
      </c>
      <c r="B1683" t="s">
        <v>707</v>
      </c>
      <c r="C1683" t="s">
        <v>3819</v>
      </c>
      <c r="D1683" s="1">
        <v>44442</v>
      </c>
      <c r="E1683">
        <v>55</v>
      </c>
      <c r="F1683" t="b">
        <v>1</v>
      </c>
      <c r="G1683" t="s">
        <v>4545</v>
      </c>
      <c r="H1683" t="s">
        <v>2031</v>
      </c>
      <c r="I1683" s="1">
        <f>DATE(YEAR(tbl_Invoices[[#This Row],[Invoice_Date]]), MONTH(tbl_Invoices[[#This Row],[Invoice_Date]]), DAY(tbl_Invoices[[#This Row],[Invoice_Date]]))</f>
        <v>44442</v>
      </c>
      <c r="J1683">
        <f>YEAR(tbl_Invoices[[#This Row],[Invoice_Date]])</f>
        <v>2021</v>
      </c>
      <c r="K1683" s="1">
        <f>_xlfn.XLOOKUP(tbl_Invoices[[#This Row],[Customer_ID]], tbl_Customers[Customer_ID], tbl_Customers[Cohort_Month])</f>
        <v>45077</v>
      </c>
      <c r="L1683" s="1" t="str">
        <f ca="1">_xlfn.XLOOKUP(tbl_Invoices[[#This Row],[Customer_ID]], tbl_Customers[Customer_ID], tbl_Customers[Age_Group])</f>
        <v>18–24</v>
      </c>
      <c r="M1683" s="1" t="str">
        <f>_xlfn.XLOOKUP(tbl_Invoices[[#This Row],[Customer_ID]], tbl_Customers[Customer_ID], tbl_Customers[Region])</f>
        <v>West</v>
      </c>
      <c r="N1683" s="1" t="str" cm="1">
        <f t="array" ref="N1683">_xlfn.IFS(
   _xlfn.SINGLE(tbl_Invoices[Plan_ID])="P1","Basic",
   _xlfn.SINGLE(tbl_Invoices[Plan_ID])="P2","Standard",
   _xlfn.SINGLE(tbl_Invoices[Plan_ID])="P3","Premium"
)</f>
        <v>Premium</v>
      </c>
      <c r="O1683" s="2">
        <f>IF(tbl_Invoices[[#This Row],[Revenue_Type]]="Churned",0,1)</f>
        <v>0</v>
      </c>
    </row>
    <row r="1684" spans="1:15" x14ac:dyDescent="0.25">
      <c r="A1684" t="s">
        <v>6282</v>
      </c>
      <c r="B1684" t="s">
        <v>756</v>
      </c>
      <c r="C1684" t="s">
        <v>2306</v>
      </c>
      <c r="D1684" s="1">
        <v>44442</v>
      </c>
      <c r="E1684">
        <v>25</v>
      </c>
      <c r="F1684" t="b">
        <v>1</v>
      </c>
      <c r="G1684" t="s">
        <v>4540</v>
      </c>
      <c r="H1684" t="s">
        <v>2034</v>
      </c>
      <c r="I1684" s="1">
        <f>DATE(YEAR(tbl_Invoices[[#This Row],[Invoice_Date]]), MONTH(tbl_Invoices[[#This Row],[Invoice_Date]]), DAY(tbl_Invoices[[#This Row],[Invoice_Date]]))</f>
        <v>44442</v>
      </c>
      <c r="J1684">
        <f>YEAR(tbl_Invoices[[#This Row],[Invoice_Date]])</f>
        <v>2021</v>
      </c>
      <c r="K1684" s="1">
        <f>_xlfn.XLOOKUP(tbl_Invoices[[#This Row],[Customer_ID]], tbl_Customers[Customer_ID], tbl_Customers[Cohort_Month])</f>
        <v>44651</v>
      </c>
      <c r="L1684" s="1" t="str">
        <f ca="1">_xlfn.XLOOKUP(tbl_Invoices[[#This Row],[Customer_ID]], tbl_Customers[Customer_ID], tbl_Customers[Age_Group])</f>
        <v>35–44</v>
      </c>
      <c r="M1684" s="1" t="str">
        <f>_xlfn.XLOOKUP(tbl_Invoices[[#This Row],[Customer_ID]], tbl_Customers[Customer_ID], tbl_Customers[Region])</f>
        <v>West</v>
      </c>
      <c r="N1684" s="1" t="str" cm="1">
        <f t="array" ref="N1684">_xlfn.IFS(
   _xlfn.SINGLE(tbl_Invoices[Plan_ID])="P1","Basic",
   _xlfn.SINGLE(tbl_Invoices[Plan_ID])="P2","Standard",
   _xlfn.SINGLE(tbl_Invoices[Plan_ID])="P3","Premium"
)</f>
        <v>Standard</v>
      </c>
      <c r="O1684" s="2">
        <f>IF(tbl_Invoices[[#This Row],[Revenue_Type]]="Churned",0,1)</f>
        <v>1</v>
      </c>
    </row>
    <row r="1685" spans="1:15" x14ac:dyDescent="0.25">
      <c r="A1685" t="s">
        <v>5728</v>
      </c>
      <c r="B1685" t="s">
        <v>1172</v>
      </c>
      <c r="C1685" t="s">
        <v>3138</v>
      </c>
      <c r="D1685" s="1">
        <v>44442</v>
      </c>
      <c r="E1685">
        <v>25</v>
      </c>
      <c r="F1685" t="b">
        <v>1</v>
      </c>
      <c r="G1685" t="s">
        <v>4549</v>
      </c>
      <c r="H1685" t="s">
        <v>2034</v>
      </c>
      <c r="I1685" s="1">
        <f>DATE(YEAR(tbl_Invoices[[#This Row],[Invoice_Date]]), MONTH(tbl_Invoices[[#This Row],[Invoice_Date]]), DAY(tbl_Invoices[[#This Row],[Invoice_Date]]))</f>
        <v>44442</v>
      </c>
      <c r="J1685">
        <f>YEAR(tbl_Invoices[[#This Row],[Invoice_Date]])</f>
        <v>2021</v>
      </c>
      <c r="K1685" s="1">
        <f>_xlfn.XLOOKUP(tbl_Invoices[[#This Row],[Customer_ID]], tbl_Customers[Customer_ID], tbl_Customers[Cohort_Month])</f>
        <v>45046</v>
      </c>
      <c r="L1685" s="1" t="str">
        <f ca="1">_xlfn.XLOOKUP(tbl_Invoices[[#This Row],[Customer_ID]], tbl_Customers[Customer_ID], tbl_Customers[Age_Group])</f>
        <v>35–44</v>
      </c>
      <c r="M1685" s="1" t="str">
        <f>_xlfn.XLOOKUP(tbl_Invoices[[#This Row],[Customer_ID]], tbl_Customers[Customer_ID], tbl_Customers[Region])</f>
        <v>East</v>
      </c>
      <c r="N1685" s="1" t="str" cm="1">
        <f t="array" ref="N1685">_xlfn.IFS(
   _xlfn.SINGLE(tbl_Invoices[Plan_ID])="P1","Basic",
   _xlfn.SINGLE(tbl_Invoices[Plan_ID])="P2","Standard",
   _xlfn.SINGLE(tbl_Invoices[Plan_ID])="P3","Premium"
)</f>
        <v>Standard</v>
      </c>
      <c r="O1685" s="2">
        <f>IF(tbl_Invoices[[#This Row],[Revenue_Type]]="Churned",0,1)</f>
        <v>1</v>
      </c>
    </row>
    <row r="1686" spans="1:15" x14ac:dyDescent="0.25">
      <c r="A1686" t="s">
        <v>4853</v>
      </c>
      <c r="B1686" t="s">
        <v>1449</v>
      </c>
      <c r="C1686" t="s">
        <v>2550</v>
      </c>
      <c r="D1686" s="1">
        <v>44442</v>
      </c>
      <c r="E1686">
        <v>12</v>
      </c>
      <c r="F1686" t="b">
        <v>1</v>
      </c>
      <c r="G1686" t="s">
        <v>4545</v>
      </c>
      <c r="H1686" t="s">
        <v>2027</v>
      </c>
      <c r="I1686" s="1">
        <f>DATE(YEAR(tbl_Invoices[[#This Row],[Invoice_Date]]), MONTH(tbl_Invoices[[#This Row],[Invoice_Date]]), DAY(tbl_Invoices[[#This Row],[Invoice_Date]]))</f>
        <v>44442</v>
      </c>
      <c r="J1686">
        <f>YEAR(tbl_Invoices[[#This Row],[Invoice_Date]])</f>
        <v>2021</v>
      </c>
      <c r="K1686" s="1">
        <f>_xlfn.XLOOKUP(tbl_Invoices[[#This Row],[Customer_ID]], tbl_Customers[Customer_ID], tbl_Customers[Cohort_Month])</f>
        <v>44985</v>
      </c>
      <c r="L1686" s="1" t="str">
        <f ca="1">_xlfn.XLOOKUP(tbl_Invoices[[#This Row],[Customer_ID]], tbl_Customers[Customer_ID], tbl_Customers[Age_Group])</f>
        <v>18–24</v>
      </c>
      <c r="M1686" s="1" t="str">
        <f>_xlfn.XLOOKUP(tbl_Invoices[[#This Row],[Customer_ID]], tbl_Customers[Customer_ID], tbl_Customers[Region])</f>
        <v>South</v>
      </c>
      <c r="N1686" s="1" t="str" cm="1">
        <f t="array" ref="N1686">_xlfn.IFS(
   _xlfn.SINGLE(tbl_Invoices[Plan_ID])="P1","Basic",
   _xlfn.SINGLE(tbl_Invoices[Plan_ID])="P2","Standard",
   _xlfn.SINGLE(tbl_Invoices[Plan_ID])="P3","Premium"
)</f>
        <v>Basic</v>
      </c>
      <c r="O1686" s="2">
        <f>IF(tbl_Invoices[[#This Row],[Revenue_Type]]="Churned",0,1)</f>
        <v>0</v>
      </c>
    </row>
    <row r="1687" spans="1:15" x14ac:dyDescent="0.25">
      <c r="A1687" t="s">
        <v>7301</v>
      </c>
      <c r="B1687" t="s">
        <v>1611</v>
      </c>
      <c r="C1687" t="s">
        <v>3728</v>
      </c>
      <c r="D1687" s="1">
        <v>44442</v>
      </c>
      <c r="E1687">
        <v>12</v>
      </c>
      <c r="F1687" t="b">
        <v>1</v>
      </c>
      <c r="G1687" t="s">
        <v>4545</v>
      </c>
      <c r="H1687" t="s">
        <v>2027</v>
      </c>
      <c r="I1687" s="1">
        <f>DATE(YEAR(tbl_Invoices[[#This Row],[Invoice_Date]]), MONTH(tbl_Invoices[[#This Row],[Invoice_Date]]), DAY(tbl_Invoices[[#This Row],[Invoice_Date]]))</f>
        <v>44442</v>
      </c>
      <c r="J1687">
        <f>YEAR(tbl_Invoices[[#This Row],[Invoice_Date]])</f>
        <v>2021</v>
      </c>
      <c r="K1687" s="1">
        <f>_xlfn.XLOOKUP(tbl_Invoices[[#This Row],[Customer_ID]], tbl_Customers[Customer_ID], tbl_Customers[Cohort_Month])</f>
        <v>44227</v>
      </c>
      <c r="L1687" s="1" t="str">
        <f ca="1">_xlfn.XLOOKUP(tbl_Invoices[[#This Row],[Customer_ID]], tbl_Customers[Customer_ID], tbl_Customers[Age_Group])</f>
        <v>45–54</v>
      </c>
      <c r="M1687" s="1" t="str">
        <f>_xlfn.XLOOKUP(tbl_Invoices[[#This Row],[Customer_ID]], tbl_Customers[Customer_ID], tbl_Customers[Region])</f>
        <v>West</v>
      </c>
      <c r="N1687" s="1" t="str" cm="1">
        <f t="array" ref="N1687">_xlfn.IFS(
   _xlfn.SINGLE(tbl_Invoices[Plan_ID])="P1","Basic",
   _xlfn.SINGLE(tbl_Invoices[Plan_ID])="P2","Standard",
   _xlfn.SINGLE(tbl_Invoices[Plan_ID])="P3","Premium"
)</f>
        <v>Basic</v>
      </c>
      <c r="O1687" s="2">
        <f>IF(tbl_Invoices[[#This Row],[Revenue_Type]]="Churned",0,1)</f>
        <v>0</v>
      </c>
    </row>
    <row r="1688" spans="1:15" x14ac:dyDescent="0.25">
      <c r="A1688" t="s">
        <v>8928</v>
      </c>
      <c r="B1688" t="s">
        <v>1825</v>
      </c>
      <c r="C1688" t="s">
        <v>4013</v>
      </c>
      <c r="D1688" s="1">
        <v>44442</v>
      </c>
      <c r="E1688">
        <v>55</v>
      </c>
      <c r="F1688" t="b">
        <v>1</v>
      </c>
      <c r="G1688" t="s">
        <v>4545</v>
      </c>
      <c r="H1688" t="s">
        <v>2031</v>
      </c>
      <c r="I1688" s="1">
        <f>DATE(YEAR(tbl_Invoices[[#This Row],[Invoice_Date]]), MONTH(tbl_Invoices[[#This Row],[Invoice_Date]]), DAY(tbl_Invoices[[#This Row],[Invoice_Date]]))</f>
        <v>44442</v>
      </c>
      <c r="J1688">
        <f>YEAR(tbl_Invoices[[#This Row],[Invoice_Date]])</f>
        <v>2021</v>
      </c>
      <c r="K1688" s="1">
        <f>_xlfn.XLOOKUP(tbl_Invoices[[#This Row],[Customer_ID]], tbl_Customers[Customer_ID], tbl_Customers[Cohort_Month])</f>
        <v>44347</v>
      </c>
      <c r="L1688" s="1" t="str">
        <f ca="1">_xlfn.XLOOKUP(tbl_Invoices[[#This Row],[Customer_ID]], tbl_Customers[Customer_ID], tbl_Customers[Age_Group])</f>
        <v>45–54</v>
      </c>
      <c r="M1688" s="1" t="str">
        <f>_xlfn.XLOOKUP(tbl_Invoices[[#This Row],[Customer_ID]], tbl_Customers[Customer_ID], tbl_Customers[Region])</f>
        <v>Midwest</v>
      </c>
      <c r="N1688" s="1" t="str" cm="1">
        <f t="array" ref="N1688">_xlfn.IFS(
   _xlfn.SINGLE(tbl_Invoices[Plan_ID])="P1","Basic",
   _xlfn.SINGLE(tbl_Invoices[Plan_ID])="P2","Standard",
   _xlfn.SINGLE(tbl_Invoices[Plan_ID])="P3","Premium"
)</f>
        <v>Premium</v>
      </c>
      <c r="O1688" s="2">
        <f>IF(tbl_Invoices[[#This Row],[Revenue_Type]]="Churned",0,1)</f>
        <v>0</v>
      </c>
    </row>
    <row r="1689" spans="1:15" x14ac:dyDescent="0.25">
      <c r="A1689" t="s">
        <v>6686</v>
      </c>
      <c r="B1689" t="s">
        <v>1867</v>
      </c>
      <c r="C1689" t="s">
        <v>3415</v>
      </c>
      <c r="D1689" s="1">
        <v>44442</v>
      </c>
      <c r="E1689">
        <v>12</v>
      </c>
      <c r="F1689" t="b">
        <v>1</v>
      </c>
      <c r="G1689" t="s">
        <v>4549</v>
      </c>
      <c r="H1689" t="s">
        <v>2027</v>
      </c>
      <c r="I1689" s="1">
        <f>DATE(YEAR(tbl_Invoices[[#This Row],[Invoice_Date]]), MONTH(tbl_Invoices[[#This Row],[Invoice_Date]]), DAY(tbl_Invoices[[#This Row],[Invoice_Date]]))</f>
        <v>44442</v>
      </c>
      <c r="J1689">
        <f>YEAR(tbl_Invoices[[#This Row],[Invoice_Date]])</f>
        <v>2021</v>
      </c>
      <c r="K1689" s="1">
        <f>_xlfn.XLOOKUP(tbl_Invoices[[#This Row],[Customer_ID]], tbl_Customers[Customer_ID], tbl_Customers[Cohort_Month])</f>
        <v>45016</v>
      </c>
      <c r="L1689" s="1" t="str">
        <f ca="1">_xlfn.XLOOKUP(tbl_Invoices[[#This Row],[Customer_ID]], tbl_Customers[Customer_ID], tbl_Customers[Age_Group])</f>
        <v>45–54</v>
      </c>
      <c r="M1689" s="1" t="str">
        <f>_xlfn.XLOOKUP(tbl_Invoices[[#This Row],[Customer_ID]], tbl_Customers[Customer_ID], tbl_Customers[Region])</f>
        <v>Midwest</v>
      </c>
      <c r="N1689" s="1" t="str" cm="1">
        <f t="array" ref="N1689">_xlfn.IFS(
   _xlfn.SINGLE(tbl_Invoices[Plan_ID])="P1","Basic",
   _xlfn.SINGLE(tbl_Invoices[Plan_ID])="P2","Standard",
   _xlfn.SINGLE(tbl_Invoices[Plan_ID])="P3","Premium"
)</f>
        <v>Basic</v>
      </c>
      <c r="O1689" s="2">
        <f>IF(tbl_Invoices[[#This Row],[Revenue_Type]]="Churned",0,1)</f>
        <v>1</v>
      </c>
    </row>
    <row r="1690" spans="1:15" x14ac:dyDescent="0.25">
      <c r="A1690" t="s">
        <v>10449</v>
      </c>
      <c r="B1690" t="s">
        <v>88</v>
      </c>
      <c r="C1690" t="s">
        <v>4239</v>
      </c>
      <c r="D1690" s="1">
        <v>44443</v>
      </c>
      <c r="E1690">
        <v>12</v>
      </c>
      <c r="F1690" t="b">
        <v>1</v>
      </c>
      <c r="G1690" t="s">
        <v>4547</v>
      </c>
      <c r="H1690" t="s">
        <v>2027</v>
      </c>
      <c r="I1690" s="1">
        <f>DATE(YEAR(tbl_Invoices[[#This Row],[Invoice_Date]]), MONTH(tbl_Invoices[[#This Row],[Invoice_Date]]), DAY(tbl_Invoices[[#This Row],[Invoice_Date]]))</f>
        <v>44443</v>
      </c>
      <c r="J1690">
        <f>YEAR(tbl_Invoices[[#This Row],[Invoice_Date]])</f>
        <v>2021</v>
      </c>
      <c r="K1690" s="1">
        <f>_xlfn.XLOOKUP(tbl_Invoices[[#This Row],[Customer_ID]], tbl_Customers[Customer_ID], tbl_Customers[Cohort_Month])</f>
        <v>44865</v>
      </c>
      <c r="L1690" s="1" t="str">
        <f ca="1">_xlfn.XLOOKUP(tbl_Invoices[[#This Row],[Customer_ID]], tbl_Customers[Customer_ID], tbl_Customers[Age_Group])</f>
        <v>35–44</v>
      </c>
      <c r="M1690" s="1" t="str">
        <f>_xlfn.XLOOKUP(tbl_Invoices[[#This Row],[Customer_ID]], tbl_Customers[Customer_ID], tbl_Customers[Region])</f>
        <v>East</v>
      </c>
      <c r="N1690" s="1" t="str" cm="1">
        <f t="array" ref="N1690">_xlfn.IFS(
   _xlfn.SINGLE(tbl_Invoices[Plan_ID])="P1","Basic",
   _xlfn.SINGLE(tbl_Invoices[Plan_ID])="P2","Standard",
   _xlfn.SINGLE(tbl_Invoices[Plan_ID])="P3","Premium"
)</f>
        <v>Basic</v>
      </c>
      <c r="O1690" s="2">
        <f>IF(tbl_Invoices[[#This Row],[Revenue_Type]]="Churned",0,1)</f>
        <v>1</v>
      </c>
    </row>
    <row r="1691" spans="1:15" x14ac:dyDescent="0.25">
      <c r="A1691" t="s">
        <v>9951</v>
      </c>
      <c r="B1691" t="s">
        <v>159</v>
      </c>
      <c r="C1691" t="s">
        <v>2916</v>
      </c>
      <c r="D1691" s="1">
        <v>44443</v>
      </c>
      <c r="E1691">
        <v>25</v>
      </c>
      <c r="F1691" t="b">
        <v>1</v>
      </c>
      <c r="G1691" t="s">
        <v>4540</v>
      </c>
      <c r="H1691" t="s">
        <v>2034</v>
      </c>
      <c r="I1691" s="1">
        <f>DATE(YEAR(tbl_Invoices[[#This Row],[Invoice_Date]]), MONTH(tbl_Invoices[[#This Row],[Invoice_Date]]), DAY(tbl_Invoices[[#This Row],[Invoice_Date]]))</f>
        <v>44443</v>
      </c>
      <c r="J1691">
        <f>YEAR(tbl_Invoices[[#This Row],[Invoice_Date]])</f>
        <v>2021</v>
      </c>
      <c r="K1691" s="1">
        <f>_xlfn.XLOOKUP(tbl_Invoices[[#This Row],[Customer_ID]], tbl_Customers[Customer_ID], tbl_Customers[Cohort_Month])</f>
        <v>44865</v>
      </c>
      <c r="L1691" s="1" t="str">
        <f ca="1">_xlfn.XLOOKUP(tbl_Invoices[[#This Row],[Customer_ID]], tbl_Customers[Customer_ID], tbl_Customers[Age_Group])</f>
        <v>55+</v>
      </c>
      <c r="M1691" s="1" t="str">
        <f>_xlfn.XLOOKUP(tbl_Invoices[[#This Row],[Customer_ID]], tbl_Customers[Customer_ID], tbl_Customers[Region])</f>
        <v>West</v>
      </c>
      <c r="N1691" s="1" t="str" cm="1">
        <f t="array" ref="N1691">_xlfn.IFS(
   _xlfn.SINGLE(tbl_Invoices[Plan_ID])="P1","Basic",
   _xlfn.SINGLE(tbl_Invoices[Plan_ID])="P2","Standard",
   _xlfn.SINGLE(tbl_Invoices[Plan_ID])="P3","Premium"
)</f>
        <v>Standard</v>
      </c>
      <c r="O1691" s="2">
        <f>IF(tbl_Invoices[[#This Row],[Revenue_Type]]="Churned",0,1)</f>
        <v>1</v>
      </c>
    </row>
    <row r="1692" spans="1:15" x14ac:dyDescent="0.25">
      <c r="A1692" t="s">
        <v>8944</v>
      </c>
      <c r="B1692" t="s">
        <v>411</v>
      </c>
      <c r="C1692" t="s">
        <v>3958</v>
      </c>
      <c r="D1692" s="1">
        <v>44443</v>
      </c>
      <c r="E1692">
        <v>12</v>
      </c>
      <c r="F1692" t="b">
        <v>1</v>
      </c>
      <c r="G1692" t="s">
        <v>4540</v>
      </c>
      <c r="H1692" t="s">
        <v>2027</v>
      </c>
      <c r="I1692" s="1">
        <f>DATE(YEAR(tbl_Invoices[[#This Row],[Invoice_Date]]), MONTH(tbl_Invoices[[#This Row],[Invoice_Date]]), DAY(tbl_Invoices[[#This Row],[Invoice_Date]]))</f>
        <v>44443</v>
      </c>
      <c r="J1692">
        <f>YEAR(tbl_Invoices[[#This Row],[Invoice_Date]])</f>
        <v>2021</v>
      </c>
      <c r="K1692" s="1">
        <f>_xlfn.XLOOKUP(tbl_Invoices[[#This Row],[Customer_ID]], tbl_Customers[Customer_ID], tbl_Customers[Cohort_Month])</f>
        <v>44286</v>
      </c>
      <c r="L1692" s="1" t="str">
        <f ca="1">_xlfn.XLOOKUP(tbl_Invoices[[#This Row],[Customer_ID]], tbl_Customers[Customer_ID], tbl_Customers[Age_Group])</f>
        <v>45–54</v>
      </c>
      <c r="M1692" s="1" t="str">
        <f>_xlfn.XLOOKUP(tbl_Invoices[[#This Row],[Customer_ID]], tbl_Customers[Customer_ID], tbl_Customers[Region])</f>
        <v>West</v>
      </c>
      <c r="N1692" s="1" t="str" cm="1">
        <f t="array" ref="N1692">_xlfn.IFS(
   _xlfn.SINGLE(tbl_Invoices[Plan_ID])="P1","Basic",
   _xlfn.SINGLE(tbl_Invoices[Plan_ID])="P2","Standard",
   _xlfn.SINGLE(tbl_Invoices[Plan_ID])="P3","Premium"
)</f>
        <v>Basic</v>
      </c>
      <c r="O1692" s="2">
        <f>IF(tbl_Invoices[[#This Row],[Revenue_Type]]="Churned",0,1)</f>
        <v>1</v>
      </c>
    </row>
    <row r="1693" spans="1:15" x14ac:dyDescent="0.25">
      <c r="A1693" t="s">
        <v>7656</v>
      </c>
      <c r="B1693" t="s">
        <v>585</v>
      </c>
      <c r="C1693" t="s">
        <v>2462</v>
      </c>
      <c r="D1693" s="1">
        <v>44443</v>
      </c>
      <c r="E1693">
        <v>55</v>
      </c>
      <c r="F1693" t="b">
        <v>1</v>
      </c>
      <c r="G1693" t="s">
        <v>4549</v>
      </c>
      <c r="H1693" t="s">
        <v>2031</v>
      </c>
      <c r="I1693" s="1">
        <f>DATE(YEAR(tbl_Invoices[[#This Row],[Invoice_Date]]), MONTH(tbl_Invoices[[#This Row],[Invoice_Date]]), DAY(tbl_Invoices[[#This Row],[Invoice_Date]]))</f>
        <v>44443</v>
      </c>
      <c r="J1693">
        <f>YEAR(tbl_Invoices[[#This Row],[Invoice_Date]])</f>
        <v>2021</v>
      </c>
      <c r="K1693" s="1">
        <f>_xlfn.XLOOKUP(tbl_Invoices[[#This Row],[Customer_ID]], tbl_Customers[Customer_ID], tbl_Customers[Cohort_Month])</f>
        <v>44620</v>
      </c>
      <c r="L1693" s="1" t="str">
        <f ca="1">_xlfn.XLOOKUP(tbl_Invoices[[#This Row],[Customer_ID]], tbl_Customers[Customer_ID], tbl_Customers[Age_Group])</f>
        <v>25–34</v>
      </c>
      <c r="M1693" s="1" t="str">
        <f>_xlfn.XLOOKUP(tbl_Invoices[[#This Row],[Customer_ID]], tbl_Customers[Customer_ID], tbl_Customers[Region])</f>
        <v>International</v>
      </c>
      <c r="N1693" s="1" t="str" cm="1">
        <f t="array" ref="N1693">_xlfn.IFS(
   _xlfn.SINGLE(tbl_Invoices[Plan_ID])="P1","Basic",
   _xlfn.SINGLE(tbl_Invoices[Plan_ID])="P2","Standard",
   _xlfn.SINGLE(tbl_Invoices[Plan_ID])="P3","Premium"
)</f>
        <v>Premium</v>
      </c>
      <c r="O1693" s="2">
        <f>IF(tbl_Invoices[[#This Row],[Revenue_Type]]="Churned",0,1)</f>
        <v>1</v>
      </c>
    </row>
    <row r="1694" spans="1:15" x14ac:dyDescent="0.25">
      <c r="A1694" t="s">
        <v>9863</v>
      </c>
      <c r="B1694" t="s">
        <v>1028</v>
      </c>
      <c r="C1694" t="s">
        <v>3000</v>
      </c>
      <c r="D1694" s="1">
        <v>44443</v>
      </c>
      <c r="E1694">
        <v>55</v>
      </c>
      <c r="F1694" t="b">
        <v>1</v>
      </c>
      <c r="G1694" t="s">
        <v>4538</v>
      </c>
      <c r="H1694" t="s">
        <v>2031</v>
      </c>
      <c r="I1694" s="1">
        <f>DATE(YEAR(tbl_Invoices[[#This Row],[Invoice_Date]]), MONTH(tbl_Invoices[[#This Row],[Invoice_Date]]), DAY(tbl_Invoices[[#This Row],[Invoice_Date]]))</f>
        <v>44443</v>
      </c>
      <c r="J1694">
        <f>YEAR(tbl_Invoices[[#This Row],[Invoice_Date]])</f>
        <v>2021</v>
      </c>
      <c r="K1694" s="1">
        <f>_xlfn.XLOOKUP(tbl_Invoices[[#This Row],[Customer_ID]], tbl_Customers[Customer_ID], tbl_Customers[Cohort_Month])</f>
        <v>45046</v>
      </c>
      <c r="L1694" s="1" t="str">
        <f ca="1">_xlfn.XLOOKUP(tbl_Invoices[[#This Row],[Customer_ID]], tbl_Customers[Customer_ID], tbl_Customers[Age_Group])</f>
        <v>25–34</v>
      </c>
      <c r="M1694" s="1" t="str">
        <f>_xlfn.XLOOKUP(tbl_Invoices[[#This Row],[Customer_ID]], tbl_Customers[Customer_ID], tbl_Customers[Region])</f>
        <v>East</v>
      </c>
      <c r="N1694" s="1" t="str" cm="1">
        <f t="array" ref="N1694">_xlfn.IFS(
   _xlfn.SINGLE(tbl_Invoices[Plan_ID])="P1","Basic",
   _xlfn.SINGLE(tbl_Invoices[Plan_ID])="P2","Standard",
   _xlfn.SINGLE(tbl_Invoices[Plan_ID])="P3","Premium"
)</f>
        <v>Premium</v>
      </c>
      <c r="O1694" s="2">
        <f>IF(tbl_Invoices[[#This Row],[Revenue_Type]]="Churned",0,1)</f>
        <v>1</v>
      </c>
    </row>
    <row r="1695" spans="1:15" x14ac:dyDescent="0.25">
      <c r="A1695" t="s">
        <v>7403</v>
      </c>
      <c r="B1695" t="s">
        <v>1777</v>
      </c>
      <c r="C1695" t="s">
        <v>4132</v>
      </c>
      <c r="D1695" s="1">
        <v>44443</v>
      </c>
      <c r="E1695">
        <v>55</v>
      </c>
      <c r="F1695" t="b">
        <v>1</v>
      </c>
      <c r="G1695" t="s">
        <v>4545</v>
      </c>
      <c r="H1695" t="s">
        <v>2031</v>
      </c>
      <c r="I1695" s="1">
        <f>DATE(YEAR(tbl_Invoices[[#This Row],[Invoice_Date]]), MONTH(tbl_Invoices[[#This Row],[Invoice_Date]]), DAY(tbl_Invoices[[#This Row],[Invoice_Date]]))</f>
        <v>44443</v>
      </c>
      <c r="J1695">
        <f>YEAR(tbl_Invoices[[#This Row],[Invoice_Date]])</f>
        <v>2021</v>
      </c>
      <c r="K1695" s="1">
        <f>_xlfn.XLOOKUP(tbl_Invoices[[#This Row],[Customer_ID]], tbl_Customers[Customer_ID], tbl_Customers[Cohort_Month])</f>
        <v>44592</v>
      </c>
      <c r="L1695" s="1" t="str">
        <f ca="1">_xlfn.XLOOKUP(tbl_Invoices[[#This Row],[Customer_ID]], tbl_Customers[Customer_ID], tbl_Customers[Age_Group])</f>
        <v>45–54</v>
      </c>
      <c r="M1695" s="1" t="str">
        <f>_xlfn.XLOOKUP(tbl_Invoices[[#This Row],[Customer_ID]], tbl_Customers[Customer_ID], tbl_Customers[Region])</f>
        <v>East</v>
      </c>
      <c r="N1695" s="1" t="str" cm="1">
        <f t="array" ref="N1695">_xlfn.IFS(
   _xlfn.SINGLE(tbl_Invoices[Plan_ID])="P1","Basic",
   _xlfn.SINGLE(tbl_Invoices[Plan_ID])="P2","Standard",
   _xlfn.SINGLE(tbl_Invoices[Plan_ID])="P3","Premium"
)</f>
        <v>Premium</v>
      </c>
      <c r="O1695" s="2">
        <f>IF(tbl_Invoices[[#This Row],[Revenue_Type]]="Churned",0,1)</f>
        <v>0</v>
      </c>
    </row>
    <row r="1696" spans="1:15" x14ac:dyDescent="0.25">
      <c r="A1696" t="s">
        <v>9409</v>
      </c>
      <c r="B1696" t="s">
        <v>106</v>
      </c>
      <c r="C1696" t="s">
        <v>3072</v>
      </c>
      <c r="D1696" s="1">
        <v>44444</v>
      </c>
      <c r="E1696">
        <v>12</v>
      </c>
      <c r="F1696" t="b">
        <v>1</v>
      </c>
      <c r="G1696" t="s">
        <v>4545</v>
      </c>
      <c r="H1696" t="s">
        <v>2027</v>
      </c>
      <c r="I1696" s="1">
        <f>DATE(YEAR(tbl_Invoices[[#This Row],[Invoice_Date]]), MONTH(tbl_Invoices[[#This Row],[Invoice_Date]]), DAY(tbl_Invoices[[#This Row],[Invoice_Date]]))</f>
        <v>44444</v>
      </c>
      <c r="J1696">
        <f>YEAR(tbl_Invoices[[#This Row],[Invoice_Date]])</f>
        <v>2021</v>
      </c>
      <c r="K1696" s="1">
        <f>_xlfn.XLOOKUP(tbl_Invoices[[#This Row],[Customer_ID]], tbl_Customers[Customer_ID], tbl_Customers[Cohort_Month])</f>
        <v>44592</v>
      </c>
      <c r="L1696" s="1" t="str">
        <f ca="1">_xlfn.XLOOKUP(tbl_Invoices[[#This Row],[Customer_ID]], tbl_Customers[Customer_ID], tbl_Customers[Age_Group])</f>
        <v>45–54</v>
      </c>
      <c r="M1696" s="1" t="str">
        <f>_xlfn.XLOOKUP(tbl_Invoices[[#This Row],[Customer_ID]], tbl_Customers[Customer_ID], tbl_Customers[Region])</f>
        <v>Midwest</v>
      </c>
      <c r="N1696" s="1" t="str" cm="1">
        <f t="array" ref="N1696">_xlfn.IFS(
   _xlfn.SINGLE(tbl_Invoices[Plan_ID])="P1","Basic",
   _xlfn.SINGLE(tbl_Invoices[Plan_ID])="P2","Standard",
   _xlfn.SINGLE(tbl_Invoices[Plan_ID])="P3","Premium"
)</f>
        <v>Basic</v>
      </c>
      <c r="O1696" s="2">
        <f>IF(tbl_Invoices[[#This Row],[Revenue_Type]]="Churned",0,1)</f>
        <v>0</v>
      </c>
    </row>
    <row r="1697" spans="1:15" x14ac:dyDescent="0.25">
      <c r="A1697" t="s">
        <v>9429</v>
      </c>
      <c r="B1697" t="s">
        <v>247</v>
      </c>
      <c r="C1697" t="s">
        <v>2142</v>
      </c>
      <c r="D1697" s="1">
        <v>44444</v>
      </c>
      <c r="E1697">
        <v>55</v>
      </c>
      <c r="F1697" t="b">
        <v>1</v>
      </c>
      <c r="G1697" t="s">
        <v>4538</v>
      </c>
      <c r="H1697" t="s">
        <v>2031</v>
      </c>
      <c r="I1697" s="1">
        <f>DATE(YEAR(tbl_Invoices[[#This Row],[Invoice_Date]]), MONTH(tbl_Invoices[[#This Row],[Invoice_Date]]), DAY(tbl_Invoices[[#This Row],[Invoice_Date]]))</f>
        <v>44444</v>
      </c>
      <c r="J1697">
        <f>YEAR(tbl_Invoices[[#This Row],[Invoice_Date]])</f>
        <v>2021</v>
      </c>
      <c r="K1697" s="1">
        <f>_xlfn.XLOOKUP(tbl_Invoices[[#This Row],[Customer_ID]], tbl_Customers[Customer_ID], tbl_Customers[Cohort_Month])</f>
        <v>44592</v>
      </c>
      <c r="L1697" s="1" t="str">
        <f ca="1">_xlfn.XLOOKUP(tbl_Invoices[[#This Row],[Customer_ID]], tbl_Customers[Customer_ID], tbl_Customers[Age_Group])</f>
        <v>35–44</v>
      </c>
      <c r="M1697" s="1" t="str">
        <f>_xlfn.XLOOKUP(tbl_Invoices[[#This Row],[Customer_ID]], tbl_Customers[Customer_ID], tbl_Customers[Region])</f>
        <v>East</v>
      </c>
      <c r="N1697" s="1" t="str" cm="1">
        <f t="array" ref="N1697">_xlfn.IFS(
   _xlfn.SINGLE(tbl_Invoices[Plan_ID])="P1","Basic",
   _xlfn.SINGLE(tbl_Invoices[Plan_ID])="P2","Standard",
   _xlfn.SINGLE(tbl_Invoices[Plan_ID])="P3","Premium"
)</f>
        <v>Premium</v>
      </c>
      <c r="O1697" s="2">
        <f>IF(tbl_Invoices[[#This Row],[Revenue_Type]]="Churned",0,1)</f>
        <v>1</v>
      </c>
    </row>
    <row r="1698" spans="1:15" x14ac:dyDescent="0.25">
      <c r="A1698" t="s">
        <v>5049</v>
      </c>
      <c r="B1698" t="s">
        <v>851</v>
      </c>
      <c r="C1698" t="s">
        <v>3226</v>
      </c>
      <c r="D1698" s="1">
        <v>44444</v>
      </c>
      <c r="E1698">
        <v>25</v>
      </c>
      <c r="F1698" t="b">
        <v>1</v>
      </c>
      <c r="G1698" t="s">
        <v>4538</v>
      </c>
      <c r="H1698" t="s">
        <v>2034</v>
      </c>
      <c r="I1698" s="1">
        <f>DATE(YEAR(tbl_Invoices[[#This Row],[Invoice_Date]]), MONTH(tbl_Invoices[[#This Row],[Invoice_Date]]), DAY(tbl_Invoices[[#This Row],[Invoice_Date]]))</f>
        <v>44444</v>
      </c>
      <c r="J1698">
        <f>YEAR(tbl_Invoices[[#This Row],[Invoice_Date]])</f>
        <v>2021</v>
      </c>
      <c r="K1698" s="1">
        <f>_xlfn.XLOOKUP(tbl_Invoices[[#This Row],[Customer_ID]], tbl_Customers[Customer_ID], tbl_Customers[Cohort_Month])</f>
        <v>45077</v>
      </c>
      <c r="L1698" s="1" t="str">
        <f ca="1">_xlfn.XLOOKUP(tbl_Invoices[[#This Row],[Customer_ID]], tbl_Customers[Customer_ID], tbl_Customers[Age_Group])</f>
        <v>55+</v>
      </c>
      <c r="M1698" s="1" t="str">
        <f>_xlfn.XLOOKUP(tbl_Invoices[[#This Row],[Customer_ID]], tbl_Customers[Customer_ID], tbl_Customers[Region])</f>
        <v>South</v>
      </c>
      <c r="N1698" s="1" t="str" cm="1">
        <f t="array" ref="N1698">_xlfn.IFS(
   _xlfn.SINGLE(tbl_Invoices[Plan_ID])="P1","Basic",
   _xlfn.SINGLE(tbl_Invoices[Plan_ID])="P2","Standard",
   _xlfn.SINGLE(tbl_Invoices[Plan_ID])="P3","Premium"
)</f>
        <v>Standard</v>
      </c>
      <c r="O1698" s="2">
        <f>IF(tbl_Invoices[[#This Row],[Revenue_Type]]="Churned",0,1)</f>
        <v>1</v>
      </c>
    </row>
    <row r="1699" spans="1:15" x14ac:dyDescent="0.25">
      <c r="A1699" t="s">
        <v>5419</v>
      </c>
      <c r="B1699" t="s">
        <v>1239</v>
      </c>
      <c r="C1699" t="s">
        <v>2223</v>
      </c>
      <c r="D1699" s="1">
        <v>44444</v>
      </c>
      <c r="E1699">
        <v>12</v>
      </c>
      <c r="F1699" t="b">
        <v>1</v>
      </c>
      <c r="G1699" t="s">
        <v>4547</v>
      </c>
      <c r="H1699" t="s">
        <v>2027</v>
      </c>
      <c r="I1699" s="1">
        <f>DATE(YEAR(tbl_Invoices[[#This Row],[Invoice_Date]]), MONTH(tbl_Invoices[[#This Row],[Invoice_Date]]), DAY(tbl_Invoices[[#This Row],[Invoice_Date]]))</f>
        <v>44444</v>
      </c>
      <c r="J1699">
        <f>YEAR(tbl_Invoices[[#This Row],[Invoice_Date]])</f>
        <v>2021</v>
      </c>
      <c r="K1699" s="1">
        <f>_xlfn.XLOOKUP(tbl_Invoices[[#This Row],[Customer_ID]], tbl_Customers[Customer_ID], tbl_Customers[Cohort_Month])</f>
        <v>45077</v>
      </c>
      <c r="L1699" s="1" t="str">
        <f ca="1">_xlfn.XLOOKUP(tbl_Invoices[[#This Row],[Customer_ID]], tbl_Customers[Customer_ID], tbl_Customers[Age_Group])</f>
        <v>18–24</v>
      </c>
      <c r="M1699" s="1" t="str">
        <f>_xlfn.XLOOKUP(tbl_Invoices[[#This Row],[Customer_ID]], tbl_Customers[Customer_ID], tbl_Customers[Region])</f>
        <v>International</v>
      </c>
      <c r="N1699" s="1" t="str" cm="1">
        <f t="array" ref="N1699">_xlfn.IFS(
   _xlfn.SINGLE(tbl_Invoices[Plan_ID])="P1","Basic",
   _xlfn.SINGLE(tbl_Invoices[Plan_ID])="P2","Standard",
   _xlfn.SINGLE(tbl_Invoices[Plan_ID])="P3","Premium"
)</f>
        <v>Basic</v>
      </c>
      <c r="O1699" s="2">
        <f>IF(tbl_Invoices[[#This Row],[Revenue_Type]]="Churned",0,1)</f>
        <v>1</v>
      </c>
    </row>
    <row r="1700" spans="1:15" x14ac:dyDescent="0.25">
      <c r="A1700" t="s">
        <v>5077</v>
      </c>
      <c r="B1700" t="s">
        <v>408</v>
      </c>
      <c r="C1700" t="s">
        <v>2971</v>
      </c>
      <c r="D1700" s="1">
        <v>44445</v>
      </c>
      <c r="E1700">
        <v>55</v>
      </c>
      <c r="F1700" t="b">
        <v>1</v>
      </c>
      <c r="G1700" t="s">
        <v>4547</v>
      </c>
      <c r="H1700" t="s">
        <v>2031</v>
      </c>
      <c r="I1700" s="1">
        <f>DATE(YEAR(tbl_Invoices[[#This Row],[Invoice_Date]]), MONTH(tbl_Invoices[[#This Row],[Invoice_Date]]), DAY(tbl_Invoices[[#This Row],[Invoice_Date]]))</f>
        <v>44445</v>
      </c>
      <c r="J1700">
        <f>YEAR(tbl_Invoices[[#This Row],[Invoice_Date]])</f>
        <v>2021</v>
      </c>
      <c r="K1700" s="1">
        <f>_xlfn.XLOOKUP(tbl_Invoices[[#This Row],[Customer_ID]], tbl_Customers[Customer_ID], tbl_Customers[Cohort_Month])</f>
        <v>44408</v>
      </c>
      <c r="L1700" s="1" t="str">
        <f ca="1">_xlfn.XLOOKUP(tbl_Invoices[[#This Row],[Customer_ID]], tbl_Customers[Customer_ID], tbl_Customers[Age_Group])</f>
        <v>55+</v>
      </c>
      <c r="M1700" s="1" t="str">
        <f>_xlfn.XLOOKUP(tbl_Invoices[[#This Row],[Customer_ID]], tbl_Customers[Customer_ID], tbl_Customers[Region])</f>
        <v>International</v>
      </c>
      <c r="N1700" s="1" t="str" cm="1">
        <f t="array" ref="N1700">_xlfn.IFS(
   _xlfn.SINGLE(tbl_Invoices[Plan_ID])="P1","Basic",
   _xlfn.SINGLE(tbl_Invoices[Plan_ID])="P2","Standard",
   _xlfn.SINGLE(tbl_Invoices[Plan_ID])="P3","Premium"
)</f>
        <v>Premium</v>
      </c>
      <c r="O1700" s="2">
        <f>IF(tbl_Invoices[[#This Row],[Revenue_Type]]="Churned",0,1)</f>
        <v>1</v>
      </c>
    </row>
    <row r="1701" spans="1:15" x14ac:dyDescent="0.25">
      <c r="A1701" t="s">
        <v>6139</v>
      </c>
      <c r="B1701" t="s">
        <v>579</v>
      </c>
      <c r="C1701" t="s">
        <v>3648</v>
      </c>
      <c r="D1701" s="1">
        <v>44445</v>
      </c>
      <c r="E1701">
        <v>12</v>
      </c>
      <c r="F1701" t="b">
        <v>1</v>
      </c>
      <c r="G1701" t="s">
        <v>4549</v>
      </c>
      <c r="H1701" t="s">
        <v>2027</v>
      </c>
      <c r="I1701" s="1">
        <f>DATE(YEAR(tbl_Invoices[[#This Row],[Invoice_Date]]), MONTH(tbl_Invoices[[#This Row],[Invoice_Date]]), DAY(tbl_Invoices[[#This Row],[Invoice_Date]]))</f>
        <v>44445</v>
      </c>
      <c r="J1701">
        <f>YEAR(tbl_Invoices[[#This Row],[Invoice_Date]])</f>
        <v>2021</v>
      </c>
      <c r="K1701" s="1">
        <f>_xlfn.XLOOKUP(tbl_Invoices[[#This Row],[Customer_ID]], tbl_Customers[Customer_ID], tbl_Customers[Cohort_Month])</f>
        <v>44439</v>
      </c>
      <c r="L1701" s="1" t="str">
        <f ca="1">_xlfn.XLOOKUP(tbl_Invoices[[#This Row],[Customer_ID]], tbl_Customers[Customer_ID], tbl_Customers[Age_Group])</f>
        <v>18–24</v>
      </c>
      <c r="M1701" s="1" t="str">
        <f>_xlfn.XLOOKUP(tbl_Invoices[[#This Row],[Customer_ID]], tbl_Customers[Customer_ID], tbl_Customers[Region])</f>
        <v>East</v>
      </c>
      <c r="N1701" s="1" t="str" cm="1">
        <f t="array" ref="N1701">_xlfn.IFS(
   _xlfn.SINGLE(tbl_Invoices[Plan_ID])="P1","Basic",
   _xlfn.SINGLE(tbl_Invoices[Plan_ID])="P2","Standard",
   _xlfn.SINGLE(tbl_Invoices[Plan_ID])="P3","Premium"
)</f>
        <v>Basic</v>
      </c>
      <c r="O1701" s="2">
        <f>IF(tbl_Invoices[[#This Row],[Revenue_Type]]="Churned",0,1)</f>
        <v>1</v>
      </c>
    </row>
    <row r="1702" spans="1:15" x14ac:dyDescent="0.25">
      <c r="A1702" t="s">
        <v>6974</v>
      </c>
      <c r="B1702" t="s">
        <v>956</v>
      </c>
      <c r="C1702" t="s">
        <v>4263</v>
      </c>
      <c r="D1702" s="1">
        <v>44445</v>
      </c>
      <c r="E1702">
        <v>25</v>
      </c>
      <c r="F1702" t="b">
        <v>1</v>
      </c>
      <c r="G1702" t="s">
        <v>4545</v>
      </c>
      <c r="H1702" t="s">
        <v>2034</v>
      </c>
      <c r="I1702" s="1">
        <f>DATE(YEAR(tbl_Invoices[[#This Row],[Invoice_Date]]), MONTH(tbl_Invoices[[#This Row],[Invoice_Date]]), DAY(tbl_Invoices[[#This Row],[Invoice_Date]]))</f>
        <v>44445</v>
      </c>
      <c r="J1702">
        <f>YEAR(tbl_Invoices[[#This Row],[Invoice_Date]])</f>
        <v>2021</v>
      </c>
      <c r="K1702" s="1">
        <f>_xlfn.XLOOKUP(tbl_Invoices[[#This Row],[Customer_ID]], tbl_Customers[Customer_ID], tbl_Customers[Cohort_Month])</f>
        <v>44926</v>
      </c>
      <c r="L1702" s="1" t="str">
        <f ca="1">_xlfn.XLOOKUP(tbl_Invoices[[#This Row],[Customer_ID]], tbl_Customers[Customer_ID], tbl_Customers[Age_Group])</f>
        <v>18–24</v>
      </c>
      <c r="M1702" s="1" t="str">
        <f>_xlfn.XLOOKUP(tbl_Invoices[[#This Row],[Customer_ID]], tbl_Customers[Customer_ID], tbl_Customers[Region])</f>
        <v>Midwest</v>
      </c>
      <c r="N1702" s="1" t="str" cm="1">
        <f t="array" ref="N1702">_xlfn.IFS(
   _xlfn.SINGLE(tbl_Invoices[Plan_ID])="P1","Basic",
   _xlfn.SINGLE(tbl_Invoices[Plan_ID])="P2","Standard",
   _xlfn.SINGLE(tbl_Invoices[Plan_ID])="P3","Premium"
)</f>
        <v>Standard</v>
      </c>
      <c r="O1702" s="2">
        <f>IF(tbl_Invoices[[#This Row],[Revenue_Type]]="Churned",0,1)</f>
        <v>0</v>
      </c>
    </row>
    <row r="1703" spans="1:15" x14ac:dyDescent="0.25">
      <c r="A1703" t="s">
        <v>6750</v>
      </c>
      <c r="B1703" t="s">
        <v>1585</v>
      </c>
      <c r="C1703" t="s">
        <v>4480</v>
      </c>
      <c r="D1703" s="1">
        <v>44445</v>
      </c>
      <c r="E1703">
        <v>25</v>
      </c>
      <c r="F1703" t="b">
        <v>1</v>
      </c>
      <c r="G1703" t="s">
        <v>4549</v>
      </c>
      <c r="H1703" t="s">
        <v>2034</v>
      </c>
      <c r="I1703" s="1">
        <f>DATE(YEAR(tbl_Invoices[[#This Row],[Invoice_Date]]), MONTH(tbl_Invoices[[#This Row],[Invoice_Date]]), DAY(tbl_Invoices[[#This Row],[Invoice_Date]]))</f>
        <v>44445</v>
      </c>
      <c r="J1703">
        <f>YEAR(tbl_Invoices[[#This Row],[Invoice_Date]])</f>
        <v>2021</v>
      </c>
      <c r="K1703" s="1">
        <f>_xlfn.XLOOKUP(tbl_Invoices[[#This Row],[Customer_ID]], tbl_Customers[Customer_ID], tbl_Customers[Cohort_Month])</f>
        <v>44377</v>
      </c>
      <c r="L1703" s="1" t="str">
        <f ca="1">_xlfn.XLOOKUP(tbl_Invoices[[#This Row],[Customer_ID]], tbl_Customers[Customer_ID], tbl_Customers[Age_Group])</f>
        <v>45–54</v>
      </c>
      <c r="M1703" s="1" t="str">
        <f>_xlfn.XLOOKUP(tbl_Invoices[[#This Row],[Customer_ID]], tbl_Customers[Customer_ID], tbl_Customers[Region])</f>
        <v>East</v>
      </c>
      <c r="N1703" s="1" t="str" cm="1">
        <f t="array" ref="N1703">_xlfn.IFS(
   _xlfn.SINGLE(tbl_Invoices[Plan_ID])="P1","Basic",
   _xlfn.SINGLE(tbl_Invoices[Plan_ID])="P2","Standard",
   _xlfn.SINGLE(tbl_Invoices[Plan_ID])="P3","Premium"
)</f>
        <v>Standard</v>
      </c>
      <c r="O1703" s="2">
        <f>IF(tbl_Invoices[[#This Row],[Revenue_Type]]="Churned",0,1)</f>
        <v>1</v>
      </c>
    </row>
    <row r="1704" spans="1:15" x14ac:dyDescent="0.25">
      <c r="A1704" t="s">
        <v>9884</v>
      </c>
      <c r="B1704" t="s">
        <v>1760</v>
      </c>
      <c r="C1704" t="s">
        <v>2276</v>
      </c>
      <c r="D1704" s="1">
        <v>44445</v>
      </c>
      <c r="E1704">
        <v>55</v>
      </c>
      <c r="F1704" t="b">
        <v>1</v>
      </c>
      <c r="G1704" t="s">
        <v>4545</v>
      </c>
      <c r="H1704" t="s">
        <v>2031</v>
      </c>
      <c r="I1704" s="1">
        <f>DATE(YEAR(tbl_Invoices[[#This Row],[Invoice_Date]]), MONTH(tbl_Invoices[[#This Row],[Invoice_Date]]), DAY(tbl_Invoices[[#This Row],[Invoice_Date]]))</f>
        <v>44445</v>
      </c>
      <c r="J1704">
        <f>YEAR(tbl_Invoices[[#This Row],[Invoice_Date]])</f>
        <v>2021</v>
      </c>
      <c r="K1704" s="1">
        <f>_xlfn.XLOOKUP(tbl_Invoices[[#This Row],[Customer_ID]], tbl_Customers[Customer_ID], tbl_Customers[Cohort_Month])</f>
        <v>44377</v>
      </c>
      <c r="L1704" s="1" t="str">
        <f ca="1">_xlfn.XLOOKUP(tbl_Invoices[[#This Row],[Customer_ID]], tbl_Customers[Customer_ID], tbl_Customers[Age_Group])</f>
        <v>25–34</v>
      </c>
      <c r="M1704" s="1" t="str">
        <f>_xlfn.XLOOKUP(tbl_Invoices[[#This Row],[Customer_ID]], tbl_Customers[Customer_ID], tbl_Customers[Region])</f>
        <v>South</v>
      </c>
      <c r="N1704" s="1" t="str" cm="1">
        <f t="array" ref="N1704">_xlfn.IFS(
   _xlfn.SINGLE(tbl_Invoices[Plan_ID])="P1","Basic",
   _xlfn.SINGLE(tbl_Invoices[Plan_ID])="P2","Standard",
   _xlfn.SINGLE(tbl_Invoices[Plan_ID])="P3","Premium"
)</f>
        <v>Premium</v>
      </c>
      <c r="O1704" s="2">
        <f>IF(tbl_Invoices[[#This Row],[Revenue_Type]]="Churned",0,1)</f>
        <v>0</v>
      </c>
    </row>
    <row r="1705" spans="1:15" x14ac:dyDescent="0.25">
      <c r="A1705" t="s">
        <v>8794</v>
      </c>
      <c r="B1705" t="s">
        <v>1813</v>
      </c>
      <c r="C1705" t="s">
        <v>2283</v>
      </c>
      <c r="D1705" s="1">
        <v>44445</v>
      </c>
      <c r="E1705">
        <v>12</v>
      </c>
      <c r="F1705" t="b">
        <v>1</v>
      </c>
      <c r="G1705" t="s">
        <v>4545</v>
      </c>
      <c r="H1705" t="s">
        <v>2027</v>
      </c>
      <c r="I1705" s="1">
        <f>DATE(YEAR(tbl_Invoices[[#This Row],[Invoice_Date]]), MONTH(tbl_Invoices[[#This Row],[Invoice_Date]]), DAY(tbl_Invoices[[#This Row],[Invoice_Date]]))</f>
        <v>44445</v>
      </c>
      <c r="J1705">
        <f>YEAR(tbl_Invoices[[#This Row],[Invoice_Date]])</f>
        <v>2021</v>
      </c>
      <c r="K1705" s="1">
        <f>_xlfn.XLOOKUP(tbl_Invoices[[#This Row],[Customer_ID]], tbl_Customers[Customer_ID], tbl_Customers[Cohort_Month])</f>
        <v>44439</v>
      </c>
      <c r="L1705" s="1" t="str">
        <f ca="1">_xlfn.XLOOKUP(tbl_Invoices[[#This Row],[Customer_ID]], tbl_Customers[Customer_ID], tbl_Customers[Age_Group])</f>
        <v>25–34</v>
      </c>
      <c r="M1705" s="1" t="str">
        <f>_xlfn.XLOOKUP(tbl_Invoices[[#This Row],[Customer_ID]], tbl_Customers[Customer_ID], tbl_Customers[Region])</f>
        <v>East</v>
      </c>
      <c r="N1705" s="1" t="str" cm="1">
        <f t="array" ref="N1705">_xlfn.IFS(
   _xlfn.SINGLE(tbl_Invoices[Plan_ID])="P1","Basic",
   _xlfn.SINGLE(tbl_Invoices[Plan_ID])="P2","Standard",
   _xlfn.SINGLE(tbl_Invoices[Plan_ID])="P3","Premium"
)</f>
        <v>Basic</v>
      </c>
      <c r="O1705" s="2">
        <f>IF(tbl_Invoices[[#This Row],[Revenue_Type]]="Churned",0,1)</f>
        <v>0</v>
      </c>
    </row>
    <row r="1706" spans="1:15" x14ac:dyDescent="0.25">
      <c r="A1706" t="s">
        <v>7131</v>
      </c>
      <c r="B1706" t="s">
        <v>1948</v>
      </c>
      <c r="C1706" t="s">
        <v>2413</v>
      </c>
      <c r="D1706" s="1">
        <v>44445</v>
      </c>
      <c r="E1706">
        <v>12</v>
      </c>
      <c r="F1706" t="b">
        <v>1</v>
      </c>
      <c r="G1706" t="s">
        <v>4549</v>
      </c>
      <c r="H1706" t="s">
        <v>2027</v>
      </c>
      <c r="I1706" s="1">
        <f>DATE(YEAR(tbl_Invoices[[#This Row],[Invoice_Date]]), MONTH(tbl_Invoices[[#This Row],[Invoice_Date]]), DAY(tbl_Invoices[[#This Row],[Invoice_Date]]))</f>
        <v>44445</v>
      </c>
      <c r="J1706">
        <f>YEAR(tbl_Invoices[[#This Row],[Invoice_Date]])</f>
        <v>2021</v>
      </c>
      <c r="K1706" s="1">
        <f>_xlfn.XLOOKUP(tbl_Invoices[[#This Row],[Customer_ID]], tbl_Customers[Customer_ID], tbl_Customers[Cohort_Month])</f>
        <v>44957</v>
      </c>
      <c r="L1706" s="1" t="str">
        <f ca="1">_xlfn.XLOOKUP(tbl_Invoices[[#This Row],[Customer_ID]], tbl_Customers[Customer_ID], tbl_Customers[Age_Group])</f>
        <v>55+</v>
      </c>
      <c r="M1706" s="1" t="str">
        <f>_xlfn.XLOOKUP(tbl_Invoices[[#This Row],[Customer_ID]], tbl_Customers[Customer_ID], tbl_Customers[Region])</f>
        <v>South</v>
      </c>
      <c r="N1706" s="1" t="str" cm="1">
        <f t="array" ref="N1706">_xlfn.IFS(
   _xlfn.SINGLE(tbl_Invoices[Plan_ID])="P1","Basic",
   _xlfn.SINGLE(tbl_Invoices[Plan_ID])="P2","Standard",
   _xlfn.SINGLE(tbl_Invoices[Plan_ID])="P3","Premium"
)</f>
        <v>Basic</v>
      </c>
      <c r="O1706" s="2">
        <f>IF(tbl_Invoices[[#This Row],[Revenue_Type]]="Churned",0,1)</f>
        <v>1</v>
      </c>
    </row>
    <row r="1707" spans="1:15" x14ac:dyDescent="0.25">
      <c r="A1707" t="s">
        <v>10329</v>
      </c>
      <c r="B1707" t="s">
        <v>1961</v>
      </c>
      <c r="C1707" t="s">
        <v>3990</v>
      </c>
      <c r="D1707" s="1">
        <v>44445</v>
      </c>
      <c r="E1707">
        <v>55</v>
      </c>
      <c r="F1707" t="b">
        <v>1</v>
      </c>
      <c r="G1707" t="s">
        <v>4538</v>
      </c>
      <c r="H1707" t="s">
        <v>2031</v>
      </c>
      <c r="I1707" s="1">
        <f>DATE(YEAR(tbl_Invoices[[#This Row],[Invoice_Date]]), MONTH(tbl_Invoices[[#This Row],[Invoice_Date]]), DAY(tbl_Invoices[[#This Row],[Invoice_Date]]))</f>
        <v>44445</v>
      </c>
      <c r="J1707">
        <f>YEAR(tbl_Invoices[[#This Row],[Invoice_Date]])</f>
        <v>2021</v>
      </c>
      <c r="K1707" s="1">
        <f>_xlfn.XLOOKUP(tbl_Invoices[[#This Row],[Customer_ID]], tbl_Customers[Customer_ID], tbl_Customers[Cohort_Month])</f>
        <v>44561</v>
      </c>
      <c r="L1707" s="1" t="str">
        <f ca="1">_xlfn.XLOOKUP(tbl_Invoices[[#This Row],[Customer_ID]], tbl_Customers[Customer_ID], tbl_Customers[Age_Group])</f>
        <v>35–44</v>
      </c>
      <c r="M1707" s="1" t="str">
        <f>_xlfn.XLOOKUP(tbl_Invoices[[#This Row],[Customer_ID]], tbl_Customers[Customer_ID], tbl_Customers[Region])</f>
        <v>Midwest</v>
      </c>
      <c r="N1707" s="1" t="str" cm="1">
        <f t="array" ref="N1707">_xlfn.IFS(
   _xlfn.SINGLE(tbl_Invoices[Plan_ID])="P1","Basic",
   _xlfn.SINGLE(tbl_Invoices[Plan_ID])="P2","Standard",
   _xlfn.SINGLE(tbl_Invoices[Plan_ID])="P3","Premium"
)</f>
        <v>Premium</v>
      </c>
      <c r="O1707" s="2">
        <f>IF(tbl_Invoices[[#This Row],[Revenue_Type]]="Churned",0,1)</f>
        <v>1</v>
      </c>
    </row>
    <row r="1708" spans="1:15" x14ac:dyDescent="0.25">
      <c r="A1708" t="s">
        <v>6933</v>
      </c>
      <c r="B1708" t="s">
        <v>995</v>
      </c>
      <c r="C1708" t="s">
        <v>2537</v>
      </c>
      <c r="D1708" s="1">
        <v>44446</v>
      </c>
      <c r="E1708">
        <v>25</v>
      </c>
      <c r="F1708" t="b">
        <v>1</v>
      </c>
      <c r="G1708" t="s">
        <v>4540</v>
      </c>
      <c r="H1708" t="s">
        <v>2034</v>
      </c>
      <c r="I1708" s="1">
        <f>DATE(YEAR(tbl_Invoices[[#This Row],[Invoice_Date]]), MONTH(tbl_Invoices[[#This Row],[Invoice_Date]]), DAY(tbl_Invoices[[#This Row],[Invoice_Date]]))</f>
        <v>44446</v>
      </c>
      <c r="J1708">
        <f>YEAR(tbl_Invoices[[#This Row],[Invoice_Date]])</f>
        <v>2021</v>
      </c>
      <c r="K1708" s="1">
        <f>_xlfn.XLOOKUP(tbl_Invoices[[#This Row],[Customer_ID]], tbl_Customers[Customer_ID], tbl_Customers[Cohort_Month])</f>
        <v>45016</v>
      </c>
      <c r="L1708" s="1" t="str">
        <f ca="1">_xlfn.XLOOKUP(tbl_Invoices[[#This Row],[Customer_ID]], tbl_Customers[Customer_ID], tbl_Customers[Age_Group])</f>
        <v>18–24</v>
      </c>
      <c r="M1708" s="1" t="str">
        <f>_xlfn.XLOOKUP(tbl_Invoices[[#This Row],[Customer_ID]], tbl_Customers[Customer_ID], tbl_Customers[Region])</f>
        <v>South</v>
      </c>
      <c r="N1708" s="1" t="str" cm="1">
        <f t="array" ref="N1708">_xlfn.IFS(
   _xlfn.SINGLE(tbl_Invoices[Plan_ID])="P1","Basic",
   _xlfn.SINGLE(tbl_Invoices[Plan_ID])="P2","Standard",
   _xlfn.SINGLE(tbl_Invoices[Plan_ID])="P3","Premium"
)</f>
        <v>Standard</v>
      </c>
      <c r="O1708" s="2">
        <f>IF(tbl_Invoices[[#This Row],[Revenue_Type]]="Churned",0,1)</f>
        <v>1</v>
      </c>
    </row>
    <row r="1709" spans="1:15" x14ac:dyDescent="0.25">
      <c r="A1709" t="s">
        <v>8618</v>
      </c>
      <c r="B1709" t="s">
        <v>1098</v>
      </c>
      <c r="C1709" t="s">
        <v>2889</v>
      </c>
      <c r="D1709" s="1">
        <v>44446</v>
      </c>
      <c r="E1709">
        <v>12</v>
      </c>
      <c r="F1709" t="b">
        <v>1</v>
      </c>
      <c r="G1709" t="s">
        <v>4549</v>
      </c>
      <c r="H1709" t="s">
        <v>2027</v>
      </c>
      <c r="I1709" s="1">
        <f>DATE(YEAR(tbl_Invoices[[#This Row],[Invoice_Date]]), MONTH(tbl_Invoices[[#This Row],[Invoice_Date]]), DAY(tbl_Invoices[[#This Row],[Invoice_Date]]))</f>
        <v>44446</v>
      </c>
      <c r="J1709">
        <f>YEAR(tbl_Invoices[[#This Row],[Invoice_Date]])</f>
        <v>2021</v>
      </c>
      <c r="K1709" s="1">
        <f>_xlfn.XLOOKUP(tbl_Invoices[[#This Row],[Customer_ID]], tbl_Customers[Customer_ID], tbl_Customers[Cohort_Month])</f>
        <v>44681</v>
      </c>
      <c r="L1709" s="1" t="str">
        <f ca="1">_xlfn.XLOOKUP(tbl_Invoices[[#This Row],[Customer_ID]], tbl_Customers[Customer_ID], tbl_Customers[Age_Group])</f>
        <v>45–54</v>
      </c>
      <c r="M1709" s="1" t="str">
        <f>_xlfn.XLOOKUP(tbl_Invoices[[#This Row],[Customer_ID]], tbl_Customers[Customer_ID], tbl_Customers[Region])</f>
        <v>South</v>
      </c>
      <c r="N1709" s="1" t="str" cm="1">
        <f t="array" ref="N1709">_xlfn.IFS(
   _xlfn.SINGLE(tbl_Invoices[Plan_ID])="P1","Basic",
   _xlfn.SINGLE(tbl_Invoices[Plan_ID])="P2","Standard",
   _xlfn.SINGLE(tbl_Invoices[Plan_ID])="P3","Premium"
)</f>
        <v>Basic</v>
      </c>
      <c r="O1709" s="2">
        <f>IF(tbl_Invoices[[#This Row],[Revenue_Type]]="Churned",0,1)</f>
        <v>1</v>
      </c>
    </row>
    <row r="1710" spans="1:15" x14ac:dyDescent="0.25">
      <c r="A1710" t="s">
        <v>7404</v>
      </c>
      <c r="B1710" t="s">
        <v>1363</v>
      </c>
      <c r="C1710" t="s">
        <v>3726</v>
      </c>
      <c r="D1710" s="1">
        <v>44446</v>
      </c>
      <c r="E1710">
        <v>25</v>
      </c>
      <c r="F1710" t="b">
        <v>1</v>
      </c>
      <c r="G1710" t="s">
        <v>4545</v>
      </c>
      <c r="H1710" t="s">
        <v>2034</v>
      </c>
      <c r="I1710" s="1">
        <f>DATE(YEAR(tbl_Invoices[[#This Row],[Invoice_Date]]), MONTH(tbl_Invoices[[#This Row],[Invoice_Date]]), DAY(tbl_Invoices[[#This Row],[Invoice_Date]]))</f>
        <v>44446</v>
      </c>
      <c r="J1710">
        <f>YEAR(tbl_Invoices[[#This Row],[Invoice_Date]])</f>
        <v>2021</v>
      </c>
      <c r="K1710" s="1">
        <f>_xlfn.XLOOKUP(tbl_Invoices[[#This Row],[Customer_ID]], tbl_Customers[Customer_ID], tbl_Customers[Cohort_Month])</f>
        <v>44985</v>
      </c>
      <c r="L1710" s="1" t="str">
        <f ca="1">_xlfn.XLOOKUP(tbl_Invoices[[#This Row],[Customer_ID]], tbl_Customers[Customer_ID], tbl_Customers[Age_Group])</f>
        <v>45–54</v>
      </c>
      <c r="M1710" s="1" t="str">
        <f>_xlfn.XLOOKUP(tbl_Invoices[[#This Row],[Customer_ID]], tbl_Customers[Customer_ID], tbl_Customers[Region])</f>
        <v>South</v>
      </c>
      <c r="N1710" s="1" t="str" cm="1">
        <f t="array" ref="N1710">_xlfn.IFS(
   _xlfn.SINGLE(tbl_Invoices[Plan_ID])="P1","Basic",
   _xlfn.SINGLE(tbl_Invoices[Plan_ID])="P2","Standard",
   _xlfn.SINGLE(tbl_Invoices[Plan_ID])="P3","Premium"
)</f>
        <v>Standard</v>
      </c>
      <c r="O1710" s="2">
        <f>IF(tbl_Invoices[[#This Row],[Revenue_Type]]="Churned",0,1)</f>
        <v>0</v>
      </c>
    </row>
    <row r="1711" spans="1:15" x14ac:dyDescent="0.25">
      <c r="A1711" t="s">
        <v>7653</v>
      </c>
      <c r="B1711" t="s">
        <v>65</v>
      </c>
      <c r="C1711" t="s">
        <v>4494</v>
      </c>
      <c r="D1711" s="1">
        <v>44447</v>
      </c>
      <c r="E1711">
        <v>55</v>
      </c>
      <c r="F1711" t="b">
        <v>1</v>
      </c>
      <c r="G1711" t="s">
        <v>4545</v>
      </c>
      <c r="H1711" t="s">
        <v>2031</v>
      </c>
      <c r="I1711" s="1">
        <f>DATE(YEAR(tbl_Invoices[[#This Row],[Invoice_Date]]), MONTH(tbl_Invoices[[#This Row],[Invoice_Date]]), DAY(tbl_Invoices[[#This Row],[Invoice_Date]]))</f>
        <v>44447</v>
      </c>
      <c r="J1711">
        <f>YEAR(tbl_Invoices[[#This Row],[Invoice_Date]])</f>
        <v>2021</v>
      </c>
      <c r="K1711" s="1">
        <f>_xlfn.XLOOKUP(tbl_Invoices[[#This Row],[Customer_ID]], tbl_Customers[Customer_ID], tbl_Customers[Cohort_Month])</f>
        <v>44439</v>
      </c>
      <c r="L1711" s="1" t="str">
        <f ca="1">_xlfn.XLOOKUP(tbl_Invoices[[#This Row],[Customer_ID]], tbl_Customers[Customer_ID], tbl_Customers[Age_Group])</f>
        <v>45–54</v>
      </c>
      <c r="M1711" s="1" t="str">
        <f>_xlfn.XLOOKUP(tbl_Invoices[[#This Row],[Customer_ID]], tbl_Customers[Customer_ID], tbl_Customers[Region])</f>
        <v>South</v>
      </c>
      <c r="N1711" s="1" t="str" cm="1">
        <f t="array" ref="N1711">_xlfn.IFS(
   _xlfn.SINGLE(tbl_Invoices[Plan_ID])="P1","Basic",
   _xlfn.SINGLE(tbl_Invoices[Plan_ID])="P2","Standard",
   _xlfn.SINGLE(tbl_Invoices[Plan_ID])="P3","Premium"
)</f>
        <v>Premium</v>
      </c>
      <c r="O1711" s="2">
        <f>IF(tbl_Invoices[[#This Row],[Revenue_Type]]="Churned",0,1)</f>
        <v>0</v>
      </c>
    </row>
    <row r="1712" spans="1:15" x14ac:dyDescent="0.25">
      <c r="A1712" t="s">
        <v>8028</v>
      </c>
      <c r="B1712" t="s">
        <v>195</v>
      </c>
      <c r="C1712" t="s">
        <v>3644</v>
      </c>
      <c r="D1712" s="1">
        <v>44447</v>
      </c>
      <c r="E1712">
        <v>55</v>
      </c>
      <c r="F1712" t="b">
        <v>1</v>
      </c>
      <c r="G1712" t="s">
        <v>4538</v>
      </c>
      <c r="H1712" t="s">
        <v>2031</v>
      </c>
      <c r="I1712" s="1">
        <f>DATE(YEAR(tbl_Invoices[[#This Row],[Invoice_Date]]), MONTH(tbl_Invoices[[#This Row],[Invoice_Date]]), DAY(tbl_Invoices[[#This Row],[Invoice_Date]]))</f>
        <v>44447</v>
      </c>
      <c r="J1712">
        <f>YEAR(tbl_Invoices[[#This Row],[Invoice_Date]])</f>
        <v>2021</v>
      </c>
      <c r="K1712" s="1">
        <f>_xlfn.XLOOKUP(tbl_Invoices[[#This Row],[Customer_ID]], tbl_Customers[Customer_ID], tbl_Customers[Cohort_Month])</f>
        <v>44681</v>
      </c>
      <c r="L1712" s="1" t="str">
        <f ca="1">_xlfn.XLOOKUP(tbl_Invoices[[#This Row],[Customer_ID]], tbl_Customers[Customer_ID], tbl_Customers[Age_Group])</f>
        <v>35–44</v>
      </c>
      <c r="M1712" s="1" t="str">
        <f>_xlfn.XLOOKUP(tbl_Invoices[[#This Row],[Customer_ID]], tbl_Customers[Customer_ID], tbl_Customers[Region])</f>
        <v>International</v>
      </c>
      <c r="N1712" s="1" t="str" cm="1">
        <f t="array" ref="N1712">_xlfn.IFS(
   _xlfn.SINGLE(tbl_Invoices[Plan_ID])="P1","Basic",
   _xlfn.SINGLE(tbl_Invoices[Plan_ID])="P2","Standard",
   _xlfn.SINGLE(tbl_Invoices[Plan_ID])="P3","Premium"
)</f>
        <v>Premium</v>
      </c>
      <c r="O1712" s="2">
        <f>IF(tbl_Invoices[[#This Row],[Revenue_Type]]="Churned",0,1)</f>
        <v>1</v>
      </c>
    </row>
    <row r="1713" spans="1:15" x14ac:dyDescent="0.25">
      <c r="A1713" t="s">
        <v>7021</v>
      </c>
      <c r="B1713" t="s">
        <v>571</v>
      </c>
      <c r="C1713" t="s">
        <v>3239</v>
      </c>
      <c r="D1713" s="1">
        <v>44447</v>
      </c>
      <c r="E1713">
        <v>25</v>
      </c>
      <c r="F1713" t="b">
        <v>1</v>
      </c>
      <c r="G1713" t="s">
        <v>4547</v>
      </c>
      <c r="H1713" t="s">
        <v>2034</v>
      </c>
      <c r="I1713" s="1">
        <f>DATE(YEAR(tbl_Invoices[[#This Row],[Invoice_Date]]), MONTH(tbl_Invoices[[#This Row],[Invoice_Date]]), DAY(tbl_Invoices[[#This Row],[Invoice_Date]]))</f>
        <v>44447</v>
      </c>
      <c r="J1713">
        <f>YEAR(tbl_Invoices[[#This Row],[Invoice_Date]])</f>
        <v>2021</v>
      </c>
      <c r="K1713" s="1">
        <f>_xlfn.XLOOKUP(tbl_Invoices[[#This Row],[Customer_ID]], tbl_Customers[Customer_ID], tbl_Customers[Cohort_Month])</f>
        <v>44561</v>
      </c>
      <c r="L1713" s="1" t="str">
        <f ca="1">_xlfn.XLOOKUP(tbl_Invoices[[#This Row],[Customer_ID]], tbl_Customers[Customer_ID], tbl_Customers[Age_Group])</f>
        <v>35–44</v>
      </c>
      <c r="M1713" s="1" t="str">
        <f>_xlfn.XLOOKUP(tbl_Invoices[[#This Row],[Customer_ID]], tbl_Customers[Customer_ID], tbl_Customers[Region])</f>
        <v>International</v>
      </c>
      <c r="N1713" s="1" t="str" cm="1">
        <f t="array" ref="N1713">_xlfn.IFS(
   _xlfn.SINGLE(tbl_Invoices[Plan_ID])="P1","Basic",
   _xlfn.SINGLE(tbl_Invoices[Plan_ID])="P2","Standard",
   _xlfn.SINGLE(tbl_Invoices[Plan_ID])="P3","Premium"
)</f>
        <v>Standard</v>
      </c>
      <c r="O1713" s="2">
        <f>IF(tbl_Invoices[[#This Row],[Revenue_Type]]="Churned",0,1)</f>
        <v>1</v>
      </c>
    </row>
    <row r="1714" spans="1:15" x14ac:dyDescent="0.25">
      <c r="A1714" t="s">
        <v>9114</v>
      </c>
      <c r="B1714" t="s">
        <v>1113</v>
      </c>
      <c r="C1714" t="s">
        <v>3241</v>
      </c>
      <c r="D1714" s="1">
        <v>44447</v>
      </c>
      <c r="E1714">
        <v>12</v>
      </c>
      <c r="F1714" t="b">
        <v>1</v>
      </c>
      <c r="G1714" t="s">
        <v>4540</v>
      </c>
      <c r="H1714" t="s">
        <v>2027</v>
      </c>
      <c r="I1714" s="1">
        <f>DATE(YEAR(tbl_Invoices[[#This Row],[Invoice_Date]]), MONTH(tbl_Invoices[[#This Row],[Invoice_Date]]), DAY(tbl_Invoices[[#This Row],[Invoice_Date]]))</f>
        <v>44447</v>
      </c>
      <c r="J1714">
        <f>YEAR(tbl_Invoices[[#This Row],[Invoice_Date]])</f>
        <v>2021</v>
      </c>
      <c r="K1714" s="1">
        <f>_xlfn.XLOOKUP(tbl_Invoices[[#This Row],[Customer_ID]], tbl_Customers[Customer_ID], tbl_Customers[Cohort_Month])</f>
        <v>44347</v>
      </c>
      <c r="L1714" s="1" t="str">
        <f ca="1">_xlfn.XLOOKUP(tbl_Invoices[[#This Row],[Customer_ID]], tbl_Customers[Customer_ID], tbl_Customers[Age_Group])</f>
        <v>18–24</v>
      </c>
      <c r="M1714" s="1" t="str">
        <f>_xlfn.XLOOKUP(tbl_Invoices[[#This Row],[Customer_ID]], tbl_Customers[Customer_ID], tbl_Customers[Region])</f>
        <v>West</v>
      </c>
      <c r="N1714" s="1" t="str" cm="1">
        <f t="array" ref="N1714">_xlfn.IFS(
   _xlfn.SINGLE(tbl_Invoices[Plan_ID])="P1","Basic",
   _xlfn.SINGLE(tbl_Invoices[Plan_ID])="P2","Standard",
   _xlfn.SINGLE(tbl_Invoices[Plan_ID])="P3","Premium"
)</f>
        <v>Basic</v>
      </c>
      <c r="O1714" s="2">
        <f>IF(tbl_Invoices[[#This Row],[Revenue_Type]]="Churned",0,1)</f>
        <v>1</v>
      </c>
    </row>
    <row r="1715" spans="1:15" x14ac:dyDescent="0.25">
      <c r="A1715" t="s">
        <v>10146</v>
      </c>
      <c r="B1715" t="s">
        <v>1218</v>
      </c>
      <c r="C1715" t="s">
        <v>3706</v>
      </c>
      <c r="D1715" s="1">
        <v>44447</v>
      </c>
      <c r="E1715">
        <v>12</v>
      </c>
      <c r="F1715" t="b">
        <v>1</v>
      </c>
      <c r="G1715" t="s">
        <v>4545</v>
      </c>
      <c r="H1715" t="s">
        <v>2027</v>
      </c>
      <c r="I1715" s="1">
        <f>DATE(YEAR(tbl_Invoices[[#This Row],[Invoice_Date]]), MONTH(tbl_Invoices[[#This Row],[Invoice_Date]]), DAY(tbl_Invoices[[#This Row],[Invoice_Date]]))</f>
        <v>44447</v>
      </c>
      <c r="J1715">
        <f>YEAR(tbl_Invoices[[#This Row],[Invoice_Date]])</f>
        <v>2021</v>
      </c>
      <c r="K1715" s="1">
        <f>_xlfn.XLOOKUP(tbl_Invoices[[#This Row],[Customer_ID]], tbl_Customers[Customer_ID], tbl_Customers[Cohort_Month])</f>
        <v>44895</v>
      </c>
      <c r="L1715" s="1" t="str">
        <f ca="1">_xlfn.XLOOKUP(tbl_Invoices[[#This Row],[Customer_ID]], tbl_Customers[Customer_ID], tbl_Customers[Age_Group])</f>
        <v>45–54</v>
      </c>
      <c r="M1715" s="1" t="str">
        <f>_xlfn.XLOOKUP(tbl_Invoices[[#This Row],[Customer_ID]], tbl_Customers[Customer_ID], tbl_Customers[Region])</f>
        <v>International</v>
      </c>
      <c r="N1715" s="1" t="str" cm="1">
        <f t="array" ref="N1715">_xlfn.IFS(
   _xlfn.SINGLE(tbl_Invoices[Plan_ID])="P1","Basic",
   _xlfn.SINGLE(tbl_Invoices[Plan_ID])="P2","Standard",
   _xlfn.SINGLE(tbl_Invoices[Plan_ID])="P3","Premium"
)</f>
        <v>Basic</v>
      </c>
      <c r="O1715" s="2">
        <f>IF(tbl_Invoices[[#This Row],[Revenue_Type]]="Churned",0,1)</f>
        <v>0</v>
      </c>
    </row>
    <row r="1716" spans="1:15" x14ac:dyDescent="0.25">
      <c r="A1716" t="s">
        <v>6309</v>
      </c>
      <c r="B1716" t="s">
        <v>1263</v>
      </c>
      <c r="C1716" t="s">
        <v>2296</v>
      </c>
      <c r="D1716" s="1">
        <v>44447</v>
      </c>
      <c r="E1716">
        <v>12</v>
      </c>
      <c r="F1716" t="b">
        <v>1</v>
      </c>
      <c r="G1716" t="s">
        <v>4547</v>
      </c>
      <c r="H1716" t="s">
        <v>2027</v>
      </c>
      <c r="I1716" s="1">
        <f>DATE(YEAR(tbl_Invoices[[#This Row],[Invoice_Date]]), MONTH(tbl_Invoices[[#This Row],[Invoice_Date]]), DAY(tbl_Invoices[[#This Row],[Invoice_Date]]))</f>
        <v>44447</v>
      </c>
      <c r="J1716">
        <f>YEAR(tbl_Invoices[[#This Row],[Invoice_Date]])</f>
        <v>2021</v>
      </c>
      <c r="K1716" s="1">
        <f>_xlfn.XLOOKUP(tbl_Invoices[[#This Row],[Customer_ID]], tbl_Customers[Customer_ID], tbl_Customers[Cohort_Month])</f>
        <v>44377</v>
      </c>
      <c r="L1716" s="1" t="str">
        <f ca="1">_xlfn.XLOOKUP(tbl_Invoices[[#This Row],[Customer_ID]], tbl_Customers[Customer_ID], tbl_Customers[Age_Group])</f>
        <v>35–44</v>
      </c>
      <c r="M1716" s="1" t="str">
        <f>_xlfn.XLOOKUP(tbl_Invoices[[#This Row],[Customer_ID]], tbl_Customers[Customer_ID], tbl_Customers[Region])</f>
        <v>South</v>
      </c>
      <c r="N1716" s="1" t="str" cm="1">
        <f t="array" ref="N1716">_xlfn.IFS(
   _xlfn.SINGLE(tbl_Invoices[Plan_ID])="P1","Basic",
   _xlfn.SINGLE(tbl_Invoices[Plan_ID])="P2","Standard",
   _xlfn.SINGLE(tbl_Invoices[Plan_ID])="P3","Premium"
)</f>
        <v>Basic</v>
      </c>
      <c r="O1716" s="2">
        <f>IF(tbl_Invoices[[#This Row],[Revenue_Type]]="Churned",0,1)</f>
        <v>1</v>
      </c>
    </row>
    <row r="1717" spans="1:15" x14ac:dyDescent="0.25">
      <c r="A1717" t="s">
        <v>8827</v>
      </c>
      <c r="B1717" t="s">
        <v>1779</v>
      </c>
      <c r="C1717" t="s">
        <v>2452</v>
      </c>
      <c r="D1717" s="1">
        <v>44447</v>
      </c>
      <c r="E1717">
        <v>25</v>
      </c>
      <c r="F1717" t="b">
        <v>1</v>
      </c>
      <c r="G1717" t="s">
        <v>4547</v>
      </c>
      <c r="H1717" t="s">
        <v>2034</v>
      </c>
      <c r="I1717" s="1">
        <f>DATE(YEAR(tbl_Invoices[[#This Row],[Invoice_Date]]), MONTH(tbl_Invoices[[#This Row],[Invoice_Date]]), DAY(tbl_Invoices[[#This Row],[Invoice_Date]]))</f>
        <v>44447</v>
      </c>
      <c r="J1717">
        <f>YEAR(tbl_Invoices[[#This Row],[Invoice_Date]])</f>
        <v>2021</v>
      </c>
      <c r="K1717" s="1">
        <f>_xlfn.XLOOKUP(tbl_Invoices[[#This Row],[Customer_ID]], tbl_Customers[Customer_ID], tbl_Customers[Cohort_Month])</f>
        <v>44926</v>
      </c>
      <c r="L1717" s="1" t="str">
        <f ca="1">_xlfn.XLOOKUP(tbl_Invoices[[#This Row],[Customer_ID]], tbl_Customers[Customer_ID], tbl_Customers[Age_Group])</f>
        <v>45–54</v>
      </c>
      <c r="M1717" s="1" t="str">
        <f>_xlfn.XLOOKUP(tbl_Invoices[[#This Row],[Customer_ID]], tbl_Customers[Customer_ID], tbl_Customers[Region])</f>
        <v>International</v>
      </c>
      <c r="N1717" s="1" t="str" cm="1">
        <f t="array" ref="N1717">_xlfn.IFS(
   _xlfn.SINGLE(tbl_Invoices[Plan_ID])="P1","Basic",
   _xlfn.SINGLE(tbl_Invoices[Plan_ID])="P2","Standard",
   _xlfn.SINGLE(tbl_Invoices[Plan_ID])="P3","Premium"
)</f>
        <v>Standard</v>
      </c>
      <c r="O1717" s="2">
        <f>IF(tbl_Invoices[[#This Row],[Revenue_Type]]="Churned",0,1)</f>
        <v>1</v>
      </c>
    </row>
    <row r="1718" spans="1:15" x14ac:dyDescent="0.25">
      <c r="A1718" t="s">
        <v>6262</v>
      </c>
      <c r="B1718" t="s">
        <v>364</v>
      </c>
      <c r="C1718" t="s">
        <v>3881</v>
      </c>
      <c r="D1718" s="1">
        <v>44448</v>
      </c>
      <c r="E1718">
        <v>55</v>
      </c>
      <c r="F1718" t="b">
        <v>1</v>
      </c>
      <c r="G1718" t="s">
        <v>4545</v>
      </c>
      <c r="H1718" t="s">
        <v>2031</v>
      </c>
      <c r="I1718" s="1">
        <f>DATE(YEAR(tbl_Invoices[[#This Row],[Invoice_Date]]), MONTH(tbl_Invoices[[#This Row],[Invoice_Date]]), DAY(tbl_Invoices[[#This Row],[Invoice_Date]]))</f>
        <v>44448</v>
      </c>
      <c r="J1718">
        <f>YEAR(tbl_Invoices[[#This Row],[Invoice_Date]])</f>
        <v>2021</v>
      </c>
      <c r="K1718" s="1">
        <f>_xlfn.XLOOKUP(tbl_Invoices[[#This Row],[Customer_ID]], tbl_Customers[Customer_ID], tbl_Customers[Cohort_Month])</f>
        <v>44469</v>
      </c>
      <c r="L1718" s="1" t="str">
        <f ca="1">_xlfn.XLOOKUP(tbl_Invoices[[#This Row],[Customer_ID]], tbl_Customers[Customer_ID], tbl_Customers[Age_Group])</f>
        <v>25–34</v>
      </c>
      <c r="M1718" s="1" t="str">
        <f>_xlfn.XLOOKUP(tbl_Invoices[[#This Row],[Customer_ID]], tbl_Customers[Customer_ID], tbl_Customers[Region])</f>
        <v>Midwest</v>
      </c>
      <c r="N1718" s="1" t="str" cm="1">
        <f t="array" ref="N1718">_xlfn.IFS(
   _xlfn.SINGLE(tbl_Invoices[Plan_ID])="P1","Basic",
   _xlfn.SINGLE(tbl_Invoices[Plan_ID])="P2","Standard",
   _xlfn.SINGLE(tbl_Invoices[Plan_ID])="P3","Premium"
)</f>
        <v>Premium</v>
      </c>
      <c r="O1718" s="2">
        <f>IF(tbl_Invoices[[#This Row],[Revenue_Type]]="Churned",0,1)</f>
        <v>0</v>
      </c>
    </row>
    <row r="1719" spans="1:15" x14ac:dyDescent="0.25">
      <c r="A1719" t="s">
        <v>5840</v>
      </c>
      <c r="B1719" t="s">
        <v>1027</v>
      </c>
      <c r="C1719" t="s">
        <v>3977</v>
      </c>
      <c r="D1719" s="1">
        <v>44448</v>
      </c>
      <c r="E1719">
        <v>25</v>
      </c>
      <c r="F1719" t="b">
        <v>1</v>
      </c>
      <c r="G1719" t="s">
        <v>4538</v>
      </c>
      <c r="H1719" t="s">
        <v>2034</v>
      </c>
      <c r="I1719" s="1">
        <f>DATE(YEAR(tbl_Invoices[[#This Row],[Invoice_Date]]), MONTH(tbl_Invoices[[#This Row],[Invoice_Date]]), DAY(tbl_Invoices[[#This Row],[Invoice_Date]]))</f>
        <v>44448</v>
      </c>
      <c r="J1719">
        <f>YEAR(tbl_Invoices[[#This Row],[Invoice_Date]])</f>
        <v>2021</v>
      </c>
      <c r="K1719" s="1">
        <f>_xlfn.XLOOKUP(tbl_Invoices[[#This Row],[Customer_ID]], tbl_Customers[Customer_ID], tbl_Customers[Cohort_Month])</f>
        <v>44834</v>
      </c>
      <c r="L1719" s="1" t="str">
        <f ca="1">_xlfn.XLOOKUP(tbl_Invoices[[#This Row],[Customer_ID]], tbl_Customers[Customer_ID], tbl_Customers[Age_Group])</f>
        <v>35–44</v>
      </c>
      <c r="M1719" s="1" t="str">
        <f>_xlfn.XLOOKUP(tbl_Invoices[[#This Row],[Customer_ID]], tbl_Customers[Customer_ID], tbl_Customers[Region])</f>
        <v>Midwest</v>
      </c>
      <c r="N1719" s="1" t="str" cm="1">
        <f t="array" ref="N1719">_xlfn.IFS(
   _xlfn.SINGLE(tbl_Invoices[Plan_ID])="P1","Basic",
   _xlfn.SINGLE(tbl_Invoices[Plan_ID])="P2","Standard",
   _xlfn.SINGLE(tbl_Invoices[Plan_ID])="P3","Premium"
)</f>
        <v>Standard</v>
      </c>
      <c r="O1719" s="2">
        <f>IF(tbl_Invoices[[#This Row],[Revenue_Type]]="Churned",0,1)</f>
        <v>1</v>
      </c>
    </row>
    <row r="1720" spans="1:15" x14ac:dyDescent="0.25">
      <c r="A1720" t="s">
        <v>5302</v>
      </c>
      <c r="B1720" t="s">
        <v>1066</v>
      </c>
      <c r="C1720" t="s">
        <v>2153</v>
      </c>
      <c r="D1720" s="1">
        <v>44448</v>
      </c>
      <c r="E1720">
        <v>55</v>
      </c>
      <c r="F1720" t="b">
        <v>1</v>
      </c>
      <c r="G1720" t="s">
        <v>4549</v>
      </c>
      <c r="H1720" t="s">
        <v>2031</v>
      </c>
      <c r="I1720" s="1">
        <f>DATE(YEAR(tbl_Invoices[[#This Row],[Invoice_Date]]), MONTH(tbl_Invoices[[#This Row],[Invoice_Date]]), DAY(tbl_Invoices[[#This Row],[Invoice_Date]]))</f>
        <v>44448</v>
      </c>
      <c r="J1720">
        <f>YEAR(tbl_Invoices[[#This Row],[Invoice_Date]])</f>
        <v>2021</v>
      </c>
      <c r="K1720" s="1">
        <f>_xlfn.XLOOKUP(tbl_Invoices[[#This Row],[Customer_ID]], tbl_Customers[Customer_ID], tbl_Customers[Cohort_Month])</f>
        <v>44926</v>
      </c>
      <c r="L1720" s="1" t="str">
        <f ca="1">_xlfn.XLOOKUP(tbl_Invoices[[#This Row],[Customer_ID]], tbl_Customers[Customer_ID], tbl_Customers[Age_Group])</f>
        <v>25–34</v>
      </c>
      <c r="M1720" s="1" t="str">
        <f>_xlfn.XLOOKUP(tbl_Invoices[[#This Row],[Customer_ID]], tbl_Customers[Customer_ID], tbl_Customers[Region])</f>
        <v>South</v>
      </c>
      <c r="N1720" s="1" t="str" cm="1">
        <f t="array" ref="N1720">_xlfn.IFS(
   _xlfn.SINGLE(tbl_Invoices[Plan_ID])="P1","Basic",
   _xlfn.SINGLE(tbl_Invoices[Plan_ID])="P2","Standard",
   _xlfn.SINGLE(tbl_Invoices[Plan_ID])="P3","Premium"
)</f>
        <v>Premium</v>
      </c>
      <c r="O1720" s="2">
        <f>IF(tbl_Invoices[[#This Row],[Revenue_Type]]="Churned",0,1)</f>
        <v>1</v>
      </c>
    </row>
    <row r="1721" spans="1:15" x14ac:dyDescent="0.25">
      <c r="A1721" t="s">
        <v>8741</v>
      </c>
      <c r="B1721" t="s">
        <v>1119</v>
      </c>
      <c r="C1721" t="s">
        <v>3600</v>
      </c>
      <c r="D1721" s="1">
        <v>44448</v>
      </c>
      <c r="E1721">
        <v>55</v>
      </c>
      <c r="F1721" t="b">
        <v>1</v>
      </c>
      <c r="G1721" t="s">
        <v>4538</v>
      </c>
      <c r="H1721" t="s">
        <v>2031</v>
      </c>
      <c r="I1721" s="1">
        <f>DATE(YEAR(tbl_Invoices[[#This Row],[Invoice_Date]]), MONTH(tbl_Invoices[[#This Row],[Invoice_Date]]), DAY(tbl_Invoices[[#This Row],[Invoice_Date]]))</f>
        <v>44448</v>
      </c>
      <c r="J1721">
        <f>YEAR(tbl_Invoices[[#This Row],[Invoice_Date]])</f>
        <v>2021</v>
      </c>
      <c r="K1721" s="1">
        <f>_xlfn.XLOOKUP(tbl_Invoices[[#This Row],[Customer_ID]], tbl_Customers[Customer_ID], tbl_Customers[Cohort_Month])</f>
        <v>44773</v>
      </c>
      <c r="L1721" s="1" t="str">
        <f ca="1">_xlfn.XLOOKUP(tbl_Invoices[[#This Row],[Customer_ID]], tbl_Customers[Customer_ID], tbl_Customers[Age_Group])</f>
        <v>25–34</v>
      </c>
      <c r="M1721" s="1" t="str">
        <f>_xlfn.XLOOKUP(tbl_Invoices[[#This Row],[Customer_ID]], tbl_Customers[Customer_ID], tbl_Customers[Region])</f>
        <v>South</v>
      </c>
      <c r="N1721" s="1" t="str" cm="1">
        <f t="array" ref="N1721">_xlfn.IFS(
   _xlfn.SINGLE(tbl_Invoices[Plan_ID])="P1","Basic",
   _xlfn.SINGLE(tbl_Invoices[Plan_ID])="P2","Standard",
   _xlfn.SINGLE(tbl_Invoices[Plan_ID])="P3","Premium"
)</f>
        <v>Premium</v>
      </c>
      <c r="O1721" s="2">
        <f>IF(tbl_Invoices[[#This Row],[Revenue_Type]]="Churned",0,1)</f>
        <v>1</v>
      </c>
    </row>
    <row r="1722" spans="1:15" x14ac:dyDescent="0.25">
      <c r="A1722" t="s">
        <v>9504</v>
      </c>
      <c r="B1722" t="s">
        <v>1257</v>
      </c>
      <c r="C1722" t="s">
        <v>3240</v>
      </c>
      <c r="D1722" s="1">
        <v>44448</v>
      </c>
      <c r="E1722">
        <v>25</v>
      </c>
      <c r="F1722" t="b">
        <v>1</v>
      </c>
      <c r="G1722" t="s">
        <v>4540</v>
      </c>
      <c r="H1722" t="s">
        <v>2034</v>
      </c>
      <c r="I1722" s="1">
        <f>DATE(YEAR(tbl_Invoices[[#This Row],[Invoice_Date]]), MONTH(tbl_Invoices[[#This Row],[Invoice_Date]]), DAY(tbl_Invoices[[#This Row],[Invoice_Date]]))</f>
        <v>44448</v>
      </c>
      <c r="J1722">
        <f>YEAR(tbl_Invoices[[#This Row],[Invoice_Date]])</f>
        <v>2021</v>
      </c>
      <c r="K1722" s="1">
        <f>_xlfn.XLOOKUP(tbl_Invoices[[#This Row],[Customer_ID]], tbl_Customers[Customer_ID], tbl_Customers[Cohort_Month])</f>
        <v>44377</v>
      </c>
      <c r="L1722" s="1" t="str">
        <f ca="1">_xlfn.XLOOKUP(tbl_Invoices[[#This Row],[Customer_ID]], tbl_Customers[Customer_ID], tbl_Customers[Age_Group])</f>
        <v>45–54</v>
      </c>
      <c r="M1722" s="1" t="str">
        <f>_xlfn.XLOOKUP(tbl_Invoices[[#This Row],[Customer_ID]], tbl_Customers[Customer_ID], tbl_Customers[Region])</f>
        <v>South</v>
      </c>
      <c r="N1722" s="1" t="str" cm="1">
        <f t="array" ref="N1722">_xlfn.IFS(
   _xlfn.SINGLE(tbl_Invoices[Plan_ID])="P1","Basic",
   _xlfn.SINGLE(tbl_Invoices[Plan_ID])="P2","Standard",
   _xlfn.SINGLE(tbl_Invoices[Plan_ID])="P3","Premium"
)</f>
        <v>Standard</v>
      </c>
      <c r="O1722" s="2">
        <f>IF(tbl_Invoices[[#This Row],[Revenue_Type]]="Churned",0,1)</f>
        <v>1</v>
      </c>
    </row>
    <row r="1723" spans="1:15" x14ac:dyDescent="0.25">
      <c r="A1723" t="s">
        <v>9684</v>
      </c>
      <c r="B1723" t="s">
        <v>1332</v>
      </c>
      <c r="C1723" t="s">
        <v>2699</v>
      </c>
      <c r="D1723" s="1">
        <v>44448</v>
      </c>
      <c r="E1723">
        <v>55</v>
      </c>
      <c r="F1723" t="b">
        <v>1</v>
      </c>
      <c r="G1723" t="s">
        <v>4547</v>
      </c>
      <c r="H1723" t="s">
        <v>2031</v>
      </c>
      <c r="I1723" s="1">
        <f>DATE(YEAR(tbl_Invoices[[#This Row],[Invoice_Date]]), MONTH(tbl_Invoices[[#This Row],[Invoice_Date]]), DAY(tbl_Invoices[[#This Row],[Invoice_Date]]))</f>
        <v>44448</v>
      </c>
      <c r="J1723">
        <f>YEAR(tbl_Invoices[[#This Row],[Invoice_Date]])</f>
        <v>2021</v>
      </c>
      <c r="K1723" s="1">
        <f>_xlfn.XLOOKUP(tbl_Invoices[[#This Row],[Customer_ID]], tbl_Customers[Customer_ID], tbl_Customers[Cohort_Month])</f>
        <v>44926</v>
      </c>
      <c r="L1723" s="1" t="str">
        <f ca="1">_xlfn.XLOOKUP(tbl_Invoices[[#This Row],[Customer_ID]], tbl_Customers[Customer_ID], tbl_Customers[Age_Group])</f>
        <v>18–24</v>
      </c>
      <c r="M1723" s="1" t="str">
        <f>_xlfn.XLOOKUP(tbl_Invoices[[#This Row],[Customer_ID]], tbl_Customers[Customer_ID], tbl_Customers[Region])</f>
        <v>Midwest</v>
      </c>
      <c r="N1723" s="1" t="str" cm="1">
        <f t="array" ref="N1723">_xlfn.IFS(
   _xlfn.SINGLE(tbl_Invoices[Plan_ID])="P1","Basic",
   _xlfn.SINGLE(tbl_Invoices[Plan_ID])="P2","Standard",
   _xlfn.SINGLE(tbl_Invoices[Plan_ID])="P3","Premium"
)</f>
        <v>Premium</v>
      </c>
      <c r="O1723" s="2">
        <f>IF(tbl_Invoices[[#This Row],[Revenue_Type]]="Churned",0,1)</f>
        <v>1</v>
      </c>
    </row>
    <row r="1724" spans="1:15" x14ac:dyDescent="0.25">
      <c r="A1724" t="s">
        <v>8562</v>
      </c>
      <c r="B1724" t="s">
        <v>1424</v>
      </c>
      <c r="C1724" t="s">
        <v>4357</v>
      </c>
      <c r="D1724" s="1">
        <v>44448</v>
      </c>
      <c r="E1724">
        <v>55</v>
      </c>
      <c r="F1724" t="b">
        <v>1</v>
      </c>
      <c r="G1724" t="s">
        <v>4538</v>
      </c>
      <c r="H1724" t="s">
        <v>2031</v>
      </c>
      <c r="I1724" s="1">
        <f>DATE(YEAR(tbl_Invoices[[#This Row],[Invoice_Date]]), MONTH(tbl_Invoices[[#This Row],[Invoice_Date]]), DAY(tbl_Invoices[[#This Row],[Invoice_Date]]))</f>
        <v>44448</v>
      </c>
      <c r="J1724">
        <f>YEAR(tbl_Invoices[[#This Row],[Invoice_Date]])</f>
        <v>2021</v>
      </c>
      <c r="K1724" s="1">
        <f>_xlfn.XLOOKUP(tbl_Invoices[[#This Row],[Customer_ID]], tbl_Customers[Customer_ID], tbl_Customers[Cohort_Month])</f>
        <v>45016</v>
      </c>
      <c r="L1724" s="1" t="str">
        <f ca="1">_xlfn.XLOOKUP(tbl_Invoices[[#This Row],[Customer_ID]], tbl_Customers[Customer_ID], tbl_Customers[Age_Group])</f>
        <v>25–34</v>
      </c>
      <c r="M1724" s="1" t="str">
        <f>_xlfn.XLOOKUP(tbl_Invoices[[#This Row],[Customer_ID]], tbl_Customers[Customer_ID], tbl_Customers[Region])</f>
        <v>South</v>
      </c>
      <c r="N1724" s="1" t="str" cm="1">
        <f t="array" ref="N1724">_xlfn.IFS(
   _xlfn.SINGLE(tbl_Invoices[Plan_ID])="P1","Basic",
   _xlfn.SINGLE(tbl_Invoices[Plan_ID])="P2","Standard",
   _xlfn.SINGLE(tbl_Invoices[Plan_ID])="P3","Premium"
)</f>
        <v>Premium</v>
      </c>
      <c r="O1724" s="2">
        <f>IF(tbl_Invoices[[#This Row],[Revenue_Type]]="Churned",0,1)</f>
        <v>1</v>
      </c>
    </row>
    <row r="1725" spans="1:15" x14ac:dyDescent="0.25">
      <c r="A1725" t="s">
        <v>5778</v>
      </c>
      <c r="B1725" t="s">
        <v>1740</v>
      </c>
      <c r="C1725" t="s">
        <v>3112</v>
      </c>
      <c r="D1725" s="1">
        <v>44448</v>
      </c>
      <c r="E1725">
        <v>12</v>
      </c>
      <c r="F1725" t="b">
        <v>1</v>
      </c>
      <c r="G1725" t="s">
        <v>4538</v>
      </c>
      <c r="H1725" t="s">
        <v>2027</v>
      </c>
      <c r="I1725" s="1">
        <f>DATE(YEAR(tbl_Invoices[[#This Row],[Invoice_Date]]), MONTH(tbl_Invoices[[#This Row],[Invoice_Date]]), DAY(tbl_Invoices[[#This Row],[Invoice_Date]]))</f>
        <v>44448</v>
      </c>
      <c r="J1725">
        <f>YEAR(tbl_Invoices[[#This Row],[Invoice_Date]])</f>
        <v>2021</v>
      </c>
      <c r="K1725" s="1">
        <f>_xlfn.XLOOKUP(tbl_Invoices[[#This Row],[Customer_ID]], tbl_Customers[Customer_ID], tbl_Customers[Cohort_Month])</f>
        <v>44255</v>
      </c>
      <c r="L1725" s="1" t="str">
        <f ca="1">_xlfn.XLOOKUP(tbl_Invoices[[#This Row],[Customer_ID]], tbl_Customers[Customer_ID], tbl_Customers[Age_Group])</f>
        <v>25–34</v>
      </c>
      <c r="M1725" s="1" t="str">
        <f>_xlfn.XLOOKUP(tbl_Invoices[[#This Row],[Customer_ID]], tbl_Customers[Customer_ID], tbl_Customers[Region])</f>
        <v>East</v>
      </c>
      <c r="N1725" s="1" t="str" cm="1">
        <f t="array" ref="N1725">_xlfn.IFS(
   _xlfn.SINGLE(tbl_Invoices[Plan_ID])="P1","Basic",
   _xlfn.SINGLE(tbl_Invoices[Plan_ID])="P2","Standard",
   _xlfn.SINGLE(tbl_Invoices[Plan_ID])="P3","Premium"
)</f>
        <v>Basic</v>
      </c>
      <c r="O1725" s="2">
        <f>IF(tbl_Invoices[[#This Row],[Revenue_Type]]="Churned",0,1)</f>
        <v>1</v>
      </c>
    </row>
    <row r="1726" spans="1:15" x14ac:dyDescent="0.25">
      <c r="A1726" t="s">
        <v>5285</v>
      </c>
      <c r="B1726" t="s">
        <v>1833</v>
      </c>
      <c r="C1726" t="s">
        <v>3660</v>
      </c>
      <c r="D1726" s="1">
        <v>44448</v>
      </c>
      <c r="E1726">
        <v>12</v>
      </c>
      <c r="F1726" t="b">
        <v>1</v>
      </c>
      <c r="G1726" t="s">
        <v>4538</v>
      </c>
      <c r="H1726" t="s">
        <v>2027</v>
      </c>
      <c r="I1726" s="1">
        <f>DATE(YEAR(tbl_Invoices[[#This Row],[Invoice_Date]]), MONTH(tbl_Invoices[[#This Row],[Invoice_Date]]), DAY(tbl_Invoices[[#This Row],[Invoice_Date]]))</f>
        <v>44448</v>
      </c>
      <c r="J1726">
        <f>YEAR(tbl_Invoices[[#This Row],[Invoice_Date]])</f>
        <v>2021</v>
      </c>
      <c r="K1726" s="1">
        <f>_xlfn.XLOOKUP(tbl_Invoices[[#This Row],[Customer_ID]], tbl_Customers[Customer_ID], tbl_Customers[Cohort_Month])</f>
        <v>45107</v>
      </c>
      <c r="L1726" s="1" t="str">
        <f ca="1">_xlfn.XLOOKUP(tbl_Invoices[[#This Row],[Customer_ID]], tbl_Customers[Customer_ID], tbl_Customers[Age_Group])</f>
        <v>45–54</v>
      </c>
      <c r="M1726" s="1" t="str">
        <f>_xlfn.XLOOKUP(tbl_Invoices[[#This Row],[Customer_ID]], tbl_Customers[Customer_ID], tbl_Customers[Region])</f>
        <v>South</v>
      </c>
      <c r="N1726" s="1" t="str" cm="1">
        <f t="array" ref="N1726">_xlfn.IFS(
   _xlfn.SINGLE(tbl_Invoices[Plan_ID])="P1","Basic",
   _xlfn.SINGLE(tbl_Invoices[Plan_ID])="P2","Standard",
   _xlfn.SINGLE(tbl_Invoices[Plan_ID])="P3","Premium"
)</f>
        <v>Basic</v>
      </c>
      <c r="O1726" s="2">
        <f>IF(tbl_Invoices[[#This Row],[Revenue_Type]]="Churned",0,1)</f>
        <v>1</v>
      </c>
    </row>
    <row r="1727" spans="1:15" x14ac:dyDescent="0.25">
      <c r="A1727" t="s">
        <v>5665</v>
      </c>
      <c r="B1727" t="s">
        <v>1915</v>
      </c>
      <c r="C1727" t="s">
        <v>4404</v>
      </c>
      <c r="D1727" s="1">
        <v>44448</v>
      </c>
      <c r="E1727">
        <v>25</v>
      </c>
      <c r="F1727" t="b">
        <v>1</v>
      </c>
      <c r="G1727" t="s">
        <v>4538</v>
      </c>
      <c r="H1727" t="s">
        <v>2034</v>
      </c>
      <c r="I1727" s="1">
        <f>DATE(YEAR(tbl_Invoices[[#This Row],[Invoice_Date]]), MONTH(tbl_Invoices[[#This Row],[Invoice_Date]]), DAY(tbl_Invoices[[#This Row],[Invoice_Date]]))</f>
        <v>44448</v>
      </c>
      <c r="J1727">
        <f>YEAR(tbl_Invoices[[#This Row],[Invoice_Date]])</f>
        <v>2021</v>
      </c>
      <c r="K1727" s="1">
        <f>_xlfn.XLOOKUP(tbl_Invoices[[#This Row],[Customer_ID]], tbl_Customers[Customer_ID], tbl_Customers[Cohort_Month])</f>
        <v>44985</v>
      </c>
      <c r="L1727" s="1" t="str">
        <f ca="1">_xlfn.XLOOKUP(tbl_Invoices[[#This Row],[Customer_ID]], tbl_Customers[Customer_ID], tbl_Customers[Age_Group])</f>
        <v>45–54</v>
      </c>
      <c r="M1727" s="1" t="str">
        <f>_xlfn.XLOOKUP(tbl_Invoices[[#This Row],[Customer_ID]], tbl_Customers[Customer_ID], tbl_Customers[Region])</f>
        <v>South</v>
      </c>
      <c r="N1727" s="1" t="str" cm="1">
        <f t="array" ref="N1727">_xlfn.IFS(
   _xlfn.SINGLE(tbl_Invoices[Plan_ID])="P1","Basic",
   _xlfn.SINGLE(tbl_Invoices[Plan_ID])="P2","Standard",
   _xlfn.SINGLE(tbl_Invoices[Plan_ID])="P3","Premium"
)</f>
        <v>Standard</v>
      </c>
      <c r="O1727" s="2">
        <f>IF(tbl_Invoices[[#This Row],[Revenue_Type]]="Churned",0,1)</f>
        <v>1</v>
      </c>
    </row>
    <row r="1728" spans="1:15" x14ac:dyDescent="0.25">
      <c r="A1728" t="s">
        <v>6643</v>
      </c>
      <c r="B1728" t="s">
        <v>528</v>
      </c>
      <c r="C1728" t="s">
        <v>4017</v>
      </c>
      <c r="D1728" s="1">
        <v>44449</v>
      </c>
      <c r="E1728">
        <v>55</v>
      </c>
      <c r="F1728" t="b">
        <v>1</v>
      </c>
      <c r="G1728" t="s">
        <v>4538</v>
      </c>
      <c r="H1728" t="s">
        <v>2031</v>
      </c>
      <c r="I1728" s="1">
        <f>DATE(YEAR(tbl_Invoices[[#This Row],[Invoice_Date]]), MONTH(tbl_Invoices[[#This Row],[Invoice_Date]]), DAY(tbl_Invoices[[#This Row],[Invoice_Date]]))</f>
        <v>44449</v>
      </c>
      <c r="J1728">
        <f>YEAR(tbl_Invoices[[#This Row],[Invoice_Date]])</f>
        <v>2021</v>
      </c>
      <c r="K1728" s="1">
        <f>_xlfn.XLOOKUP(tbl_Invoices[[#This Row],[Customer_ID]], tbl_Customers[Customer_ID], tbl_Customers[Cohort_Month])</f>
        <v>44651</v>
      </c>
      <c r="L1728" s="1" t="str">
        <f ca="1">_xlfn.XLOOKUP(tbl_Invoices[[#This Row],[Customer_ID]], tbl_Customers[Customer_ID], tbl_Customers[Age_Group])</f>
        <v>35–44</v>
      </c>
      <c r="M1728" s="1" t="str">
        <f>_xlfn.XLOOKUP(tbl_Invoices[[#This Row],[Customer_ID]], tbl_Customers[Customer_ID], tbl_Customers[Region])</f>
        <v>South</v>
      </c>
      <c r="N1728" s="1" t="str" cm="1">
        <f t="array" ref="N1728">_xlfn.IFS(
   _xlfn.SINGLE(tbl_Invoices[Plan_ID])="P1","Basic",
   _xlfn.SINGLE(tbl_Invoices[Plan_ID])="P2","Standard",
   _xlfn.SINGLE(tbl_Invoices[Plan_ID])="P3","Premium"
)</f>
        <v>Premium</v>
      </c>
      <c r="O1728" s="2">
        <f>IF(tbl_Invoices[[#This Row],[Revenue_Type]]="Churned",0,1)</f>
        <v>1</v>
      </c>
    </row>
    <row r="1729" spans="1:15" x14ac:dyDescent="0.25">
      <c r="A1729" t="s">
        <v>7130</v>
      </c>
      <c r="B1729" t="s">
        <v>1094</v>
      </c>
      <c r="C1729" t="s">
        <v>3765</v>
      </c>
      <c r="D1729" s="1">
        <v>44449</v>
      </c>
      <c r="E1729">
        <v>12</v>
      </c>
      <c r="F1729" t="b">
        <v>1</v>
      </c>
      <c r="G1729" t="s">
        <v>4547</v>
      </c>
      <c r="H1729" t="s">
        <v>2027</v>
      </c>
      <c r="I1729" s="1">
        <f>DATE(YEAR(tbl_Invoices[[#This Row],[Invoice_Date]]), MONTH(tbl_Invoices[[#This Row],[Invoice_Date]]), DAY(tbl_Invoices[[#This Row],[Invoice_Date]]))</f>
        <v>44449</v>
      </c>
      <c r="J1729">
        <f>YEAR(tbl_Invoices[[#This Row],[Invoice_Date]])</f>
        <v>2021</v>
      </c>
      <c r="K1729" s="1">
        <f>_xlfn.XLOOKUP(tbl_Invoices[[#This Row],[Customer_ID]], tbl_Customers[Customer_ID], tbl_Customers[Cohort_Month])</f>
        <v>44530</v>
      </c>
      <c r="L1729" s="1" t="str">
        <f ca="1">_xlfn.XLOOKUP(tbl_Invoices[[#This Row],[Customer_ID]], tbl_Customers[Customer_ID], tbl_Customers[Age_Group])</f>
        <v>18–24</v>
      </c>
      <c r="M1729" s="1" t="str">
        <f>_xlfn.XLOOKUP(tbl_Invoices[[#This Row],[Customer_ID]], tbl_Customers[Customer_ID], tbl_Customers[Region])</f>
        <v>South</v>
      </c>
      <c r="N1729" s="1" t="str" cm="1">
        <f t="array" ref="N1729">_xlfn.IFS(
   _xlfn.SINGLE(tbl_Invoices[Plan_ID])="P1","Basic",
   _xlfn.SINGLE(tbl_Invoices[Plan_ID])="P2","Standard",
   _xlfn.SINGLE(tbl_Invoices[Plan_ID])="P3","Premium"
)</f>
        <v>Basic</v>
      </c>
      <c r="O1729" s="2">
        <f>IF(tbl_Invoices[[#This Row],[Revenue_Type]]="Churned",0,1)</f>
        <v>1</v>
      </c>
    </row>
    <row r="1730" spans="1:15" x14ac:dyDescent="0.25">
      <c r="A1730" t="s">
        <v>4793</v>
      </c>
      <c r="B1730" t="s">
        <v>1108</v>
      </c>
      <c r="C1730" t="s">
        <v>2907</v>
      </c>
      <c r="D1730" s="1">
        <v>44449</v>
      </c>
      <c r="E1730">
        <v>12</v>
      </c>
      <c r="F1730" t="b">
        <v>1</v>
      </c>
      <c r="G1730" t="s">
        <v>4547</v>
      </c>
      <c r="H1730" t="s">
        <v>2027</v>
      </c>
      <c r="I1730" s="1">
        <f>DATE(YEAR(tbl_Invoices[[#This Row],[Invoice_Date]]), MONTH(tbl_Invoices[[#This Row],[Invoice_Date]]), DAY(tbl_Invoices[[#This Row],[Invoice_Date]]))</f>
        <v>44449</v>
      </c>
      <c r="J1730">
        <f>YEAR(tbl_Invoices[[#This Row],[Invoice_Date]])</f>
        <v>2021</v>
      </c>
      <c r="K1730" s="1">
        <f>_xlfn.XLOOKUP(tbl_Invoices[[#This Row],[Customer_ID]], tbl_Customers[Customer_ID], tbl_Customers[Cohort_Month])</f>
        <v>44681</v>
      </c>
      <c r="L1730" s="1" t="str">
        <f ca="1">_xlfn.XLOOKUP(tbl_Invoices[[#This Row],[Customer_ID]], tbl_Customers[Customer_ID], tbl_Customers[Age_Group])</f>
        <v>55+</v>
      </c>
      <c r="M1730" s="1" t="str">
        <f>_xlfn.XLOOKUP(tbl_Invoices[[#This Row],[Customer_ID]], tbl_Customers[Customer_ID], tbl_Customers[Region])</f>
        <v>Midwest</v>
      </c>
      <c r="N1730" s="1" t="str" cm="1">
        <f t="array" ref="N1730">_xlfn.IFS(
   _xlfn.SINGLE(tbl_Invoices[Plan_ID])="P1","Basic",
   _xlfn.SINGLE(tbl_Invoices[Plan_ID])="P2","Standard",
   _xlfn.SINGLE(tbl_Invoices[Plan_ID])="P3","Premium"
)</f>
        <v>Basic</v>
      </c>
      <c r="O1730" s="2">
        <f>IF(tbl_Invoices[[#This Row],[Revenue_Type]]="Churned",0,1)</f>
        <v>1</v>
      </c>
    </row>
    <row r="1731" spans="1:15" x14ac:dyDescent="0.25">
      <c r="A1731" t="s">
        <v>5757</v>
      </c>
      <c r="B1731" t="s">
        <v>1635</v>
      </c>
      <c r="C1731" t="s">
        <v>2798</v>
      </c>
      <c r="D1731" s="1">
        <v>44449</v>
      </c>
      <c r="E1731">
        <v>55</v>
      </c>
      <c r="F1731" t="b">
        <v>1</v>
      </c>
      <c r="G1731" t="s">
        <v>4540</v>
      </c>
      <c r="H1731" t="s">
        <v>2031</v>
      </c>
      <c r="I1731" s="1">
        <f>DATE(YEAR(tbl_Invoices[[#This Row],[Invoice_Date]]), MONTH(tbl_Invoices[[#This Row],[Invoice_Date]]), DAY(tbl_Invoices[[#This Row],[Invoice_Date]]))</f>
        <v>44449</v>
      </c>
      <c r="J1731">
        <f>YEAR(tbl_Invoices[[#This Row],[Invoice_Date]])</f>
        <v>2021</v>
      </c>
      <c r="K1731" s="1">
        <f>_xlfn.XLOOKUP(tbl_Invoices[[#This Row],[Customer_ID]], tbl_Customers[Customer_ID], tbl_Customers[Cohort_Month])</f>
        <v>44865</v>
      </c>
      <c r="L1731" s="1" t="str">
        <f ca="1">_xlfn.XLOOKUP(tbl_Invoices[[#This Row],[Customer_ID]], tbl_Customers[Customer_ID], tbl_Customers[Age_Group])</f>
        <v>18–24</v>
      </c>
      <c r="M1731" s="1" t="str">
        <f>_xlfn.XLOOKUP(tbl_Invoices[[#This Row],[Customer_ID]], tbl_Customers[Customer_ID], tbl_Customers[Region])</f>
        <v>West</v>
      </c>
      <c r="N1731" s="1" t="str" cm="1">
        <f t="array" ref="N1731">_xlfn.IFS(
   _xlfn.SINGLE(tbl_Invoices[Plan_ID])="P1","Basic",
   _xlfn.SINGLE(tbl_Invoices[Plan_ID])="P2","Standard",
   _xlfn.SINGLE(tbl_Invoices[Plan_ID])="P3","Premium"
)</f>
        <v>Premium</v>
      </c>
      <c r="O1731" s="2">
        <f>IF(tbl_Invoices[[#This Row],[Revenue_Type]]="Churned",0,1)</f>
        <v>1</v>
      </c>
    </row>
    <row r="1732" spans="1:15" x14ac:dyDescent="0.25">
      <c r="A1732" t="s">
        <v>8283</v>
      </c>
      <c r="B1732" t="s">
        <v>1982</v>
      </c>
      <c r="C1732" t="s">
        <v>2650</v>
      </c>
      <c r="D1732" s="1">
        <v>44449</v>
      </c>
      <c r="E1732">
        <v>25</v>
      </c>
      <c r="F1732" t="b">
        <v>1</v>
      </c>
      <c r="G1732" t="s">
        <v>4549</v>
      </c>
      <c r="H1732" t="s">
        <v>2034</v>
      </c>
      <c r="I1732" s="1">
        <f>DATE(YEAR(tbl_Invoices[[#This Row],[Invoice_Date]]), MONTH(tbl_Invoices[[#This Row],[Invoice_Date]]), DAY(tbl_Invoices[[#This Row],[Invoice_Date]]))</f>
        <v>44449</v>
      </c>
      <c r="J1732">
        <f>YEAR(tbl_Invoices[[#This Row],[Invoice_Date]])</f>
        <v>2021</v>
      </c>
      <c r="K1732" s="1">
        <f>_xlfn.XLOOKUP(tbl_Invoices[[#This Row],[Customer_ID]], tbl_Customers[Customer_ID], tbl_Customers[Cohort_Month])</f>
        <v>44316</v>
      </c>
      <c r="L1732" s="1" t="str">
        <f ca="1">_xlfn.XLOOKUP(tbl_Invoices[[#This Row],[Customer_ID]], tbl_Customers[Customer_ID], tbl_Customers[Age_Group])</f>
        <v>35–44</v>
      </c>
      <c r="M1732" s="1" t="str">
        <f>_xlfn.XLOOKUP(tbl_Invoices[[#This Row],[Customer_ID]], tbl_Customers[Customer_ID], tbl_Customers[Region])</f>
        <v>East</v>
      </c>
      <c r="N1732" s="1" t="str" cm="1">
        <f t="array" ref="N1732">_xlfn.IFS(
   _xlfn.SINGLE(tbl_Invoices[Plan_ID])="P1","Basic",
   _xlfn.SINGLE(tbl_Invoices[Plan_ID])="P2","Standard",
   _xlfn.SINGLE(tbl_Invoices[Plan_ID])="P3","Premium"
)</f>
        <v>Standard</v>
      </c>
      <c r="O1732" s="2">
        <f>IF(tbl_Invoices[[#This Row],[Revenue_Type]]="Churned",0,1)</f>
        <v>1</v>
      </c>
    </row>
    <row r="1733" spans="1:15" x14ac:dyDescent="0.25">
      <c r="A1733" t="s">
        <v>8223</v>
      </c>
      <c r="B1733" t="s">
        <v>90</v>
      </c>
      <c r="C1733" t="s">
        <v>4454</v>
      </c>
      <c r="D1733" s="1">
        <v>44450</v>
      </c>
      <c r="E1733">
        <v>25</v>
      </c>
      <c r="F1733" t="b">
        <v>1</v>
      </c>
      <c r="G1733" t="s">
        <v>4545</v>
      </c>
      <c r="H1733" t="s">
        <v>2034</v>
      </c>
      <c r="I1733" s="1">
        <f>DATE(YEAR(tbl_Invoices[[#This Row],[Invoice_Date]]), MONTH(tbl_Invoices[[#This Row],[Invoice_Date]]), DAY(tbl_Invoices[[#This Row],[Invoice_Date]]))</f>
        <v>44450</v>
      </c>
      <c r="J1733">
        <f>YEAR(tbl_Invoices[[#This Row],[Invoice_Date]])</f>
        <v>2021</v>
      </c>
      <c r="K1733" s="1">
        <f>_xlfn.XLOOKUP(tbl_Invoices[[#This Row],[Customer_ID]], tbl_Customers[Customer_ID], tbl_Customers[Cohort_Month])</f>
        <v>45107</v>
      </c>
      <c r="L1733" s="1" t="str">
        <f ca="1">_xlfn.XLOOKUP(tbl_Invoices[[#This Row],[Customer_ID]], tbl_Customers[Customer_ID], tbl_Customers[Age_Group])</f>
        <v>35–44</v>
      </c>
      <c r="M1733" s="1" t="str">
        <f>_xlfn.XLOOKUP(tbl_Invoices[[#This Row],[Customer_ID]], tbl_Customers[Customer_ID], tbl_Customers[Region])</f>
        <v>Midwest</v>
      </c>
      <c r="N1733" s="1" t="str" cm="1">
        <f t="array" ref="N1733">_xlfn.IFS(
   _xlfn.SINGLE(tbl_Invoices[Plan_ID])="P1","Basic",
   _xlfn.SINGLE(tbl_Invoices[Plan_ID])="P2","Standard",
   _xlfn.SINGLE(tbl_Invoices[Plan_ID])="P3","Premium"
)</f>
        <v>Standard</v>
      </c>
      <c r="O1733" s="2">
        <f>IF(tbl_Invoices[[#This Row],[Revenue_Type]]="Churned",0,1)</f>
        <v>0</v>
      </c>
    </row>
    <row r="1734" spans="1:15" x14ac:dyDescent="0.25">
      <c r="A1734" t="s">
        <v>8210</v>
      </c>
      <c r="B1734" t="s">
        <v>295</v>
      </c>
      <c r="C1734" t="s">
        <v>3297</v>
      </c>
      <c r="D1734" s="1">
        <v>44450</v>
      </c>
      <c r="E1734">
        <v>12</v>
      </c>
      <c r="F1734" t="b">
        <v>1</v>
      </c>
      <c r="G1734" t="s">
        <v>4547</v>
      </c>
      <c r="H1734" t="s">
        <v>2027</v>
      </c>
      <c r="I1734" s="1">
        <f>DATE(YEAR(tbl_Invoices[[#This Row],[Invoice_Date]]), MONTH(tbl_Invoices[[#This Row],[Invoice_Date]]), DAY(tbl_Invoices[[#This Row],[Invoice_Date]]))</f>
        <v>44450</v>
      </c>
      <c r="J1734">
        <f>YEAR(tbl_Invoices[[#This Row],[Invoice_Date]])</f>
        <v>2021</v>
      </c>
      <c r="K1734" s="1">
        <f>_xlfn.XLOOKUP(tbl_Invoices[[#This Row],[Customer_ID]], tbl_Customers[Customer_ID], tbl_Customers[Cohort_Month])</f>
        <v>44286</v>
      </c>
      <c r="L1734" s="1" t="str">
        <f ca="1">_xlfn.XLOOKUP(tbl_Invoices[[#This Row],[Customer_ID]], tbl_Customers[Customer_ID], tbl_Customers[Age_Group])</f>
        <v>18–24</v>
      </c>
      <c r="M1734" s="1" t="str">
        <f>_xlfn.XLOOKUP(tbl_Invoices[[#This Row],[Customer_ID]], tbl_Customers[Customer_ID], tbl_Customers[Region])</f>
        <v>West</v>
      </c>
      <c r="N1734" s="1" t="str" cm="1">
        <f t="array" ref="N1734">_xlfn.IFS(
   _xlfn.SINGLE(tbl_Invoices[Plan_ID])="P1","Basic",
   _xlfn.SINGLE(tbl_Invoices[Plan_ID])="P2","Standard",
   _xlfn.SINGLE(tbl_Invoices[Plan_ID])="P3","Premium"
)</f>
        <v>Basic</v>
      </c>
      <c r="O1734" s="2">
        <f>IF(tbl_Invoices[[#This Row],[Revenue_Type]]="Churned",0,1)</f>
        <v>1</v>
      </c>
    </row>
    <row r="1735" spans="1:15" x14ac:dyDescent="0.25">
      <c r="A1735" t="s">
        <v>5473</v>
      </c>
      <c r="B1735" t="s">
        <v>749</v>
      </c>
      <c r="C1735" t="s">
        <v>3727</v>
      </c>
      <c r="D1735" s="1">
        <v>44450</v>
      </c>
      <c r="E1735">
        <v>12</v>
      </c>
      <c r="F1735" t="b">
        <v>1</v>
      </c>
      <c r="G1735" t="s">
        <v>4547</v>
      </c>
      <c r="H1735" t="s">
        <v>2027</v>
      </c>
      <c r="I1735" s="1">
        <f>DATE(YEAR(tbl_Invoices[[#This Row],[Invoice_Date]]), MONTH(tbl_Invoices[[#This Row],[Invoice_Date]]), DAY(tbl_Invoices[[#This Row],[Invoice_Date]]))</f>
        <v>44450</v>
      </c>
      <c r="J1735">
        <f>YEAR(tbl_Invoices[[#This Row],[Invoice_Date]])</f>
        <v>2021</v>
      </c>
      <c r="K1735" s="1">
        <f>_xlfn.XLOOKUP(tbl_Invoices[[#This Row],[Customer_ID]], tbl_Customers[Customer_ID], tbl_Customers[Cohort_Month])</f>
        <v>44469</v>
      </c>
      <c r="L1735" s="1" t="str">
        <f ca="1">_xlfn.XLOOKUP(tbl_Invoices[[#This Row],[Customer_ID]], tbl_Customers[Customer_ID], tbl_Customers[Age_Group])</f>
        <v>25–34</v>
      </c>
      <c r="M1735" s="1" t="str">
        <f>_xlfn.XLOOKUP(tbl_Invoices[[#This Row],[Customer_ID]], tbl_Customers[Customer_ID], tbl_Customers[Region])</f>
        <v>South</v>
      </c>
      <c r="N1735" s="1" t="str" cm="1">
        <f t="array" ref="N1735">_xlfn.IFS(
   _xlfn.SINGLE(tbl_Invoices[Plan_ID])="P1","Basic",
   _xlfn.SINGLE(tbl_Invoices[Plan_ID])="P2","Standard",
   _xlfn.SINGLE(tbl_Invoices[Plan_ID])="P3","Premium"
)</f>
        <v>Basic</v>
      </c>
      <c r="O1735" s="2">
        <f>IF(tbl_Invoices[[#This Row],[Revenue_Type]]="Churned",0,1)</f>
        <v>1</v>
      </c>
    </row>
    <row r="1736" spans="1:15" x14ac:dyDescent="0.25">
      <c r="A1736" t="s">
        <v>7150</v>
      </c>
      <c r="B1736" t="s">
        <v>1171</v>
      </c>
      <c r="C1736" t="s">
        <v>2735</v>
      </c>
      <c r="D1736" s="1">
        <v>44450</v>
      </c>
      <c r="E1736">
        <v>25</v>
      </c>
      <c r="F1736" t="b">
        <v>1</v>
      </c>
      <c r="G1736" t="s">
        <v>4547</v>
      </c>
      <c r="H1736" t="s">
        <v>2034</v>
      </c>
      <c r="I1736" s="1">
        <f>DATE(YEAR(tbl_Invoices[[#This Row],[Invoice_Date]]), MONTH(tbl_Invoices[[#This Row],[Invoice_Date]]), DAY(tbl_Invoices[[#This Row],[Invoice_Date]]))</f>
        <v>44450</v>
      </c>
      <c r="J1736">
        <f>YEAR(tbl_Invoices[[#This Row],[Invoice_Date]])</f>
        <v>2021</v>
      </c>
      <c r="K1736" s="1">
        <f>_xlfn.XLOOKUP(tbl_Invoices[[#This Row],[Customer_ID]], tbl_Customers[Customer_ID], tbl_Customers[Cohort_Month])</f>
        <v>44316</v>
      </c>
      <c r="L1736" s="1" t="str">
        <f ca="1">_xlfn.XLOOKUP(tbl_Invoices[[#This Row],[Customer_ID]], tbl_Customers[Customer_ID], tbl_Customers[Age_Group])</f>
        <v>55+</v>
      </c>
      <c r="M1736" s="1" t="str">
        <f>_xlfn.XLOOKUP(tbl_Invoices[[#This Row],[Customer_ID]], tbl_Customers[Customer_ID], tbl_Customers[Region])</f>
        <v>East</v>
      </c>
      <c r="N1736" s="1" t="str" cm="1">
        <f t="array" ref="N1736">_xlfn.IFS(
   _xlfn.SINGLE(tbl_Invoices[Plan_ID])="P1","Basic",
   _xlfn.SINGLE(tbl_Invoices[Plan_ID])="P2","Standard",
   _xlfn.SINGLE(tbl_Invoices[Plan_ID])="P3","Premium"
)</f>
        <v>Standard</v>
      </c>
      <c r="O1736" s="2">
        <f>IF(tbl_Invoices[[#This Row],[Revenue_Type]]="Churned",0,1)</f>
        <v>1</v>
      </c>
    </row>
    <row r="1737" spans="1:15" x14ac:dyDescent="0.25">
      <c r="A1737" t="s">
        <v>6321</v>
      </c>
      <c r="B1737" t="s">
        <v>1424</v>
      </c>
      <c r="C1737" t="s">
        <v>3081</v>
      </c>
      <c r="D1737" s="1">
        <v>44450</v>
      </c>
      <c r="E1737">
        <v>55</v>
      </c>
      <c r="F1737" t="b">
        <v>1</v>
      </c>
      <c r="G1737" t="s">
        <v>4540</v>
      </c>
      <c r="H1737" t="s">
        <v>2031</v>
      </c>
      <c r="I1737" s="1">
        <f>DATE(YEAR(tbl_Invoices[[#This Row],[Invoice_Date]]), MONTH(tbl_Invoices[[#This Row],[Invoice_Date]]), DAY(tbl_Invoices[[#This Row],[Invoice_Date]]))</f>
        <v>44450</v>
      </c>
      <c r="J1737">
        <f>YEAR(tbl_Invoices[[#This Row],[Invoice_Date]])</f>
        <v>2021</v>
      </c>
      <c r="K1737" s="1">
        <f>_xlfn.XLOOKUP(tbl_Invoices[[#This Row],[Customer_ID]], tbl_Customers[Customer_ID], tbl_Customers[Cohort_Month])</f>
        <v>45016</v>
      </c>
      <c r="L1737" s="1" t="str">
        <f ca="1">_xlfn.XLOOKUP(tbl_Invoices[[#This Row],[Customer_ID]], tbl_Customers[Customer_ID], tbl_Customers[Age_Group])</f>
        <v>25–34</v>
      </c>
      <c r="M1737" s="1" t="str">
        <f>_xlfn.XLOOKUP(tbl_Invoices[[#This Row],[Customer_ID]], tbl_Customers[Customer_ID], tbl_Customers[Region])</f>
        <v>South</v>
      </c>
      <c r="N1737" s="1" t="str" cm="1">
        <f t="array" ref="N1737">_xlfn.IFS(
   _xlfn.SINGLE(tbl_Invoices[Plan_ID])="P1","Basic",
   _xlfn.SINGLE(tbl_Invoices[Plan_ID])="P2","Standard",
   _xlfn.SINGLE(tbl_Invoices[Plan_ID])="P3","Premium"
)</f>
        <v>Premium</v>
      </c>
      <c r="O1737" s="2">
        <f>IF(tbl_Invoices[[#This Row],[Revenue_Type]]="Churned",0,1)</f>
        <v>1</v>
      </c>
    </row>
    <row r="1738" spans="1:15" x14ac:dyDescent="0.25">
      <c r="A1738" t="s">
        <v>6037</v>
      </c>
      <c r="B1738" t="s">
        <v>1458</v>
      </c>
      <c r="C1738" t="s">
        <v>2133</v>
      </c>
      <c r="D1738" s="1">
        <v>44450</v>
      </c>
      <c r="E1738">
        <v>25</v>
      </c>
      <c r="F1738" t="b">
        <v>1</v>
      </c>
      <c r="G1738" t="s">
        <v>4538</v>
      </c>
      <c r="H1738" t="s">
        <v>2034</v>
      </c>
      <c r="I1738" s="1">
        <f>DATE(YEAR(tbl_Invoices[[#This Row],[Invoice_Date]]), MONTH(tbl_Invoices[[#This Row],[Invoice_Date]]), DAY(tbl_Invoices[[#This Row],[Invoice_Date]]))</f>
        <v>44450</v>
      </c>
      <c r="J1738">
        <f>YEAR(tbl_Invoices[[#This Row],[Invoice_Date]])</f>
        <v>2021</v>
      </c>
      <c r="K1738" s="1">
        <f>_xlfn.XLOOKUP(tbl_Invoices[[#This Row],[Customer_ID]], tbl_Customers[Customer_ID], tbl_Customers[Cohort_Month])</f>
        <v>44804</v>
      </c>
      <c r="L1738" s="1" t="str">
        <f ca="1">_xlfn.XLOOKUP(tbl_Invoices[[#This Row],[Customer_ID]], tbl_Customers[Customer_ID], tbl_Customers[Age_Group])</f>
        <v>25–34</v>
      </c>
      <c r="M1738" s="1" t="str">
        <f>_xlfn.XLOOKUP(tbl_Invoices[[#This Row],[Customer_ID]], tbl_Customers[Customer_ID], tbl_Customers[Region])</f>
        <v>East</v>
      </c>
      <c r="N1738" s="1" t="str" cm="1">
        <f t="array" ref="N1738">_xlfn.IFS(
   _xlfn.SINGLE(tbl_Invoices[Plan_ID])="P1","Basic",
   _xlfn.SINGLE(tbl_Invoices[Plan_ID])="P2","Standard",
   _xlfn.SINGLE(tbl_Invoices[Plan_ID])="P3","Premium"
)</f>
        <v>Standard</v>
      </c>
      <c r="O1738" s="2">
        <f>IF(tbl_Invoices[[#This Row],[Revenue_Type]]="Churned",0,1)</f>
        <v>1</v>
      </c>
    </row>
    <row r="1739" spans="1:15" x14ac:dyDescent="0.25">
      <c r="A1739" t="s">
        <v>10082</v>
      </c>
      <c r="B1739" t="s">
        <v>1522</v>
      </c>
      <c r="C1739" t="s">
        <v>2086</v>
      </c>
      <c r="D1739" s="1">
        <v>44450</v>
      </c>
      <c r="E1739">
        <v>12</v>
      </c>
      <c r="F1739" t="b">
        <v>1</v>
      </c>
      <c r="G1739" t="s">
        <v>4545</v>
      </c>
      <c r="H1739" t="s">
        <v>2027</v>
      </c>
      <c r="I1739" s="1">
        <f>DATE(YEAR(tbl_Invoices[[#This Row],[Invoice_Date]]), MONTH(tbl_Invoices[[#This Row],[Invoice_Date]]), DAY(tbl_Invoices[[#This Row],[Invoice_Date]]))</f>
        <v>44450</v>
      </c>
      <c r="J1739">
        <f>YEAR(tbl_Invoices[[#This Row],[Invoice_Date]])</f>
        <v>2021</v>
      </c>
      <c r="K1739" s="1">
        <f>_xlfn.XLOOKUP(tbl_Invoices[[#This Row],[Customer_ID]], tbl_Customers[Customer_ID], tbl_Customers[Cohort_Month])</f>
        <v>44255</v>
      </c>
      <c r="L1739" s="1" t="str">
        <f ca="1">_xlfn.XLOOKUP(tbl_Invoices[[#This Row],[Customer_ID]], tbl_Customers[Customer_ID], tbl_Customers[Age_Group])</f>
        <v>25–34</v>
      </c>
      <c r="M1739" s="1" t="str">
        <f>_xlfn.XLOOKUP(tbl_Invoices[[#This Row],[Customer_ID]], tbl_Customers[Customer_ID], tbl_Customers[Region])</f>
        <v>West</v>
      </c>
      <c r="N1739" s="1" t="str" cm="1">
        <f t="array" ref="N1739">_xlfn.IFS(
   _xlfn.SINGLE(tbl_Invoices[Plan_ID])="P1","Basic",
   _xlfn.SINGLE(tbl_Invoices[Plan_ID])="P2","Standard",
   _xlfn.SINGLE(tbl_Invoices[Plan_ID])="P3","Premium"
)</f>
        <v>Basic</v>
      </c>
      <c r="O1739" s="2">
        <f>IF(tbl_Invoices[[#This Row],[Revenue_Type]]="Churned",0,1)</f>
        <v>0</v>
      </c>
    </row>
    <row r="1740" spans="1:15" x14ac:dyDescent="0.25">
      <c r="A1740" t="s">
        <v>7868</v>
      </c>
      <c r="B1740" t="s">
        <v>1943</v>
      </c>
      <c r="C1740" t="s">
        <v>2873</v>
      </c>
      <c r="D1740" s="1">
        <v>44450</v>
      </c>
      <c r="E1740">
        <v>55</v>
      </c>
      <c r="F1740" t="b">
        <v>1</v>
      </c>
      <c r="G1740" t="s">
        <v>4538</v>
      </c>
      <c r="H1740" t="s">
        <v>2031</v>
      </c>
      <c r="I1740" s="1">
        <f>DATE(YEAR(tbl_Invoices[[#This Row],[Invoice_Date]]), MONTH(tbl_Invoices[[#This Row],[Invoice_Date]]), DAY(tbl_Invoices[[#This Row],[Invoice_Date]]))</f>
        <v>44450</v>
      </c>
      <c r="J1740">
        <f>YEAR(tbl_Invoices[[#This Row],[Invoice_Date]])</f>
        <v>2021</v>
      </c>
      <c r="K1740" s="1">
        <f>_xlfn.XLOOKUP(tbl_Invoices[[#This Row],[Customer_ID]], tbl_Customers[Customer_ID], tbl_Customers[Cohort_Month])</f>
        <v>44286</v>
      </c>
      <c r="L1740" s="1" t="str">
        <f ca="1">_xlfn.XLOOKUP(tbl_Invoices[[#This Row],[Customer_ID]], tbl_Customers[Customer_ID], tbl_Customers[Age_Group])</f>
        <v>45–54</v>
      </c>
      <c r="M1740" s="1" t="str">
        <f>_xlfn.XLOOKUP(tbl_Invoices[[#This Row],[Customer_ID]], tbl_Customers[Customer_ID], tbl_Customers[Region])</f>
        <v>Midwest</v>
      </c>
      <c r="N1740" s="1" t="str" cm="1">
        <f t="array" ref="N1740">_xlfn.IFS(
   _xlfn.SINGLE(tbl_Invoices[Plan_ID])="P1","Basic",
   _xlfn.SINGLE(tbl_Invoices[Plan_ID])="P2","Standard",
   _xlfn.SINGLE(tbl_Invoices[Plan_ID])="P3","Premium"
)</f>
        <v>Premium</v>
      </c>
      <c r="O1740" s="2">
        <f>IF(tbl_Invoices[[#This Row],[Revenue_Type]]="Churned",0,1)</f>
        <v>1</v>
      </c>
    </row>
    <row r="1741" spans="1:15" x14ac:dyDescent="0.25">
      <c r="A1741" t="s">
        <v>10411</v>
      </c>
      <c r="B1741" t="s">
        <v>2010</v>
      </c>
      <c r="C1741" t="s">
        <v>2980</v>
      </c>
      <c r="D1741" s="1">
        <v>44450</v>
      </c>
      <c r="E1741">
        <v>25</v>
      </c>
      <c r="F1741" t="b">
        <v>1</v>
      </c>
      <c r="G1741" t="s">
        <v>4540</v>
      </c>
      <c r="H1741" t="s">
        <v>2034</v>
      </c>
      <c r="I1741" s="1">
        <f>DATE(YEAR(tbl_Invoices[[#This Row],[Invoice_Date]]), MONTH(tbl_Invoices[[#This Row],[Invoice_Date]]), DAY(tbl_Invoices[[#This Row],[Invoice_Date]]))</f>
        <v>44450</v>
      </c>
      <c r="J1741">
        <f>YEAR(tbl_Invoices[[#This Row],[Invoice_Date]])</f>
        <v>2021</v>
      </c>
      <c r="K1741" s="1">
        <f>_xlfn.XLOOKUP(tbl_Invoices[[#This Row],[Customer_ID]], tbl_Customers[Customer_ID], tbl_Customers[Cohort_Month])</f>
        <v>44408</v>
      </c>
      <c r="L1741" s="1" t="str">
        <f ca="1">_xlfn.XLOOKUP(tbl_Invoices[[#This Row],[Customer_ID]], tbl_Customers[Customer_ID], tbl_Customers[Age_Group])</f>
        <v>18–24</v>
      </c>
      <c r="M1741" s="1" t="str">
        <f>_xlfn.XLOOKUP(tbl_Invoices[[#This Row],[Customer_ID]], tbl_Customers[Customer_ID], tbl_Customers[Region])</f>
        <v>International</v>
      </c>
      <c r="N1741" s="1" t="str" cm="1">
        <f t="array" ref="N1741">_xlfn.IFS(
   _xlfn.SINGLE(tbl_Invoices[Plan_ID])="P1","Basic",
   _xlfn.SINGLE(tbl_Invoices[Plan_ID])="P2","Standard",
   _xlfn.SINGLE(tbl_Invoices[Plan_ID])="P3","Premium"
)</f>
        <v>Standard</v>
      </c>
      <c r="O1741" s="2">
        <f>IF(tbl_Invoices[[#This Row],[Revenue_Type]]="Churned",0,1)</f>
        <v>1</v>
      </c>
    </row>
    <row r="1742" spans="1:15" x14ac:dyDescent="0.25">
      <c r="A1742" t="s">
        <v>8460</v>
      </c>
      <c r="B1742" t="s">
        <v>555</v>
      </c>
      <c r="C1742" t="s">
        <v>2743</v>
      </c>
      <c r="D1742" s="1">
        <v>44451</v>
      </c>
      <c r="E1742">
        <v>55</v>
      </c>
      <c r="F1742" t="b">
        <v>1</v>
      </c>
      <c r="G1742" t="s">
        <v>4545</v>
      </c>
      <c r="H1742" t="s">
        <v>2031</v>
      </c>
      <c r="I1742" s="1">
        <f>DATE(YEAR(tbl_Invoices[[#This Row],[Invoice_Date]]), MONTH(tbl_Invoices[[#This Row],[Invoice_Date]]), DAY(tbl_Invoices[[#This Row],[Invoice_Date]]))</f>
        <v>44451</v>
      </c>
      <c r="J1742">
        <f>YEAR(tbl_Invoices[[#This Row],[Invoice_Date]])</f>
        <v>2021</v>
      </c>
      <c r="K1742" s="1">
        <f>_xlfn.XLOOKUP(tbl_Invoices[[#This Row],[Customer_ID]], tbl_Customers[Customer_ID], tbl_Customers[Cohort_Month])</f>
        <v>44773</v>
      </c>
      <c r="L1742" s="1" t="str">
        <f ca="1">_xlfn.XLOOKUP(tbl_Invoices[[#This Row],[Customer_ID]], tbl_Customers[Customer_ID], tbl_Customers[Age_Group])</f>
        <v>35–44</v>
      </c>
      <c r="M1742" s="1" t="str">
        <f>_xlfn.XLOOKUP(tbl_Invoices[[#This Row],[Customer_ID]], tbl_Customers[Customer_ID], tbl_Customers[Region])</f>
        <v>Midwest</v>
      </c>
      <c r="N1742" s="1" t="str" cm="1">
        <f t="array" ref="N1742">_xlfn.IFS(
   _xlfn.SINGLE(tbl_Invoices[Plan_ID])="P1","Basic",
   _xlfn.SINGLE(tbl_Invoices[Plan_ID])="P2","Standard",
   _xlfn.SINGLE(tbl_Invoices[Plan_ID])="P3","Premium"
)</f>
        <v>Premium</v>
      </c>
      <c r="O1742" s="2">
        <f>IF(tbl_Invoices[[#This Row],[Revenue_Type]]="Churned",0,1)</f>
        <v>0</v>
      </c>
    </row>
    <row r="1743" spans="1:15" x14ac:dyDescent="0.25">
      <c r="A1743" t="s">
        <v>6979</v>
      </c>
      <c r="B1743" t="s">
        <v>563</v>
      </c>
      <c r="C1743" t="s">
        <v>3618</v>
      </c>
      <c r="D1743" s="1">
        <v>44451</v>
      </c>
      <c r="E1743">
        <v>55</v>
      </c>
      <c r="F1743" t="b">
        <v>1</v>
      </c>
      <c r="G1743" t="s">
        <v>4547</v>
      </c>
      <c r="H1743" t="s">
        <v>2031</v>
      </c>
      <c r="I1743" s="1">
        <f>DATE(YEAR(tbl_Invoices[[#This Row],[Invoice_Date]]), MONTH(tbl_Invoices[[#This Row],[Invoice_Date]]), DAY(tbl_Invoices[[#This Row],[Invoice_Date]]))</f>
        <v>44451</v>
      </c>
      <c r="J1743">
        <f>YEAR(tbl_Invoices[[#This Row],[Invoice_Date]])</f>
        <v>2021</v>
      </c>
      <c r="K1743" s="1">
        <f>_xlfn.XLOOKUP(tbl_Invoices[[#This Row],[Customer_ID]], tbl_Customers[Customer_ID], tbl_Customers[Cohort_Month])</f>
        <v>45107</v>
      </c>
      <c r="L1743" s="1" t="str">
        <f ca="1">_xlfn.XLOOKUP(tbl_Invoices[[#This Row],[Customer_ID]], tbl_Customers[Customer_ID], tbl_Customers[Age_Group])</f>
        <v>25–34</v>
      </c>
      <c r="M1743" s="1" t="str">
        <f>_xlfn.XLOOKUP(tbl_Invoices[[#This Row],[Customer_ID]], tbl_Customers[Customer_ID], tbl_Customers[Region])</f>
        <v>East</v>
      </c>
      <c r="N1743" s="1" t="str" cm="1">
        <f t="array" ref="N1743">_xlfn.IFS(
   _xlfn.SINGLE(tbl_Invoices[Plan_ID])="P1","Basic",
   _xlfn.SINGLE(tbl_Invoices[Plan_ID])="P2","Standard",
   _xlfn.SINGLE(tbl_Invoices[Plan_ID])="P3","Premium"
)</f>
        <v>Premium</v>
      </c>
      <c r="O1743" s="2">
        <f>IF(tbl_Invoices[[#This Row],[Revenue_Type]]="Churned",0,1)</f>
        <v>1</v>
      </c>
    </row>
    <row r="1744" spans="1:15" x14ac:dyDescent="0.25">
      <c r="A1744" t="s">
        <v>10001</v>
      </c>
      <c r="B1744" t="s">
        <v>788</v>
      </c>
      <c r="C1744" t="s">
        <v>2120</v>
      </c>
      <c r="D1744" s="1">
        <v>44451</v>
      </c>
      <c r="E1744">
        <v>55</v>
      </c>
      <c r="F1744" t="b">
        <v>1</v>
      </c>
      <c r="G1744" t="s">
        <v>4540</v>
      </c>
      <c r="H1744" t="s">
        <v>2031</v>
      </c>
      <c r="I1744" s="1">
        <f>DATE(YEAR(tbl_Invoices[[#This Row],[Invoice_Date]]), MONTH(tbl_Invoices[[#This Row],[Invoice_Date]]), DAY(tbl_Invoices[[#This Row],[Invoice_Date]]))</f>
        <v>44451</v>
      </c>
      <c r="J1744">
        <f>YEAR(tbl_Invoices[[#This Row],[Invoice_Date]])</f>
        <v>2021</v>
      </c>
      <c r="K1744" s="1">
        <f>_xlfn.XLOOKUP(tbl_Invoices[[#This Row],[Customer_ID]], tbl_Customers[Customer_ID], tbl_Customers[Cohort_Month])</f>
        <v>44347</v>
      </c>
      <c r="L1744" s="1" t="str">
        <f ca="1">_xlfn.XLOOKUP(tbl_Invoices[[#This Row],[Customer_ID]], tbl_Customers[Customer_ID], tbl_Customers[Age_Group])</f>
        <v>45–54</v>
      </c>
      <c r="M1744" s="1" t="str">
        <f>_xlfn.XLOOKUP(tbl_Invoices[[#This Row],[Customer_ID]], tbl_Customers[Customer_ID], tbl_Customers[Region])</f>
        <v>Midwest</v>
      </c>
      <c r="N1744" s="1" t="str" cm="1">
        <f t="array" ref="N1744">_xlfn.IFS(
   _xlfn.SINGLE(tbl_Invoices[Plan_ID])="P1","Basic",
   _xlfn.SINGLE(tbl_Invoices[Plan_ID])="P2","Standard",
   _xlfn.SINGLE(tbl_Invoices[Plan_ID])="P3","Premium"
)</f>
        <v>Premium</v>
      </c>
      <c r="O1744" s="2">
        <f>IF(tbl_Invoices[[#This Row],[Revenue_Type]]="Churned",0,1)</f>
        <v>1</v>
      </c>
    </row>
    <row r="1745" spans="1:15" x14ac:dyDescent="0.25">
      <c r="A1745" t="s">
        <v>8587</v>
      </c>
      <c r="B1745" t="s">
        <v>918</v>
      </c>
      <c r="C1745" t="s">
        <v>3300</v>
      </c>
      <c r="D1745" s="1">
        <v>44451</v>
      </c>
      <c r="E1745">
        <v>55</v>
      </c>
      <c r="F1745" t="b">
        <v>1</v>
      </c>
      <c r="G1745" t="s">
        <v>4538</v>
      </c>
      <c r="H1745" t="s">
        <v>2031</v>
      </c>
      <c r="I1745" s="1">
        <f>DATE(YEAR(tbl_Invoices[[#This Row],[Invoice_Date]]), MONTH(tbl_Invoices[[#This Row],[Invoice_Date]]), DAY(tbl_Invoices[[#This Row],[Invoice_Date]]))</f>
        <v>44451</v>
      </c>
      <c r="J1745">
        <f>YEAR(tbl_Invoices[[#This Row],[Invoice_Date]])</f>
        <v>2021</v>
      </c>
      <c r="K1745" s="1">
        <f>_xlfn.XLOOKUP(tbl_Invoices[[#This Row],[Customer_ID]], tbl_Customers[Customer_ID], tbl_Customers[Cohort_Month])</f>
        <v>44985</v>
      </c>
      <c r="L1745" s="1" t="str">
        <f ca="1">_xlfn.XLOOKUP(tbl_Invoices[[#This Row],[Customer_ID]], tbl_Customers[Customer_ID], tbl_Customers[Age_Group])</f>
        <v>35–44</v>
      </c>
      <c r="M1745" s="1" t="str">
        <f>_xlfn.XLOOKUP(tbl_Invoices[[#This Row],[Customer_ID]], tbl_Customers[Customer_ID], tbl_Customers[Region])</f>
        <v>International</v>
      </c>
      <c r="N1745" s="1" t="str" cm="1">
        <f t="array" ref="N1745">_xlfn.IFS(
   _xlfn.SINGLE(tbl_Invoices[Plan_ID])="P1","Basic",
   _xlfn.SINGLE(tbl_Invoices[Plan_ID])="P2","Standard",
   _xlfn.SINGLE(tbl_Invoices[Plan_ID])="P3","Premium"
)</f>
        <v>Premium</v>
      </c>
      <c r="O1745" s="2">
        <f>IF(tbl_Invoices[[#This Row],[Revenue_Type]]="Churned",0,1)</f>
        <v>1</v>
      </c>
    </row>
    <row r="1746" spans="1:15" x14ac:dyDescent="0.25">
      <c r="A1746" t="s">
        <v>4638</v>
      </c>
      <c r="B1746" t="s">
        <v>1175</v>
      </c>
      <c r="C1746" t="s">
        <v>3321</v>
      </c>
      <c r="D1746" s="1">
        <v>44451</v>
      </c>
      <c r="E1746">
        <v>55</v>
      </c>
      <c r="F1746" t="b">
        <v>1</v>
      </c>
      <c r="G1746" t="s">
        <v>4547</v>
      </c>
      <c r="H1746" t="s">
        <v>2031</v>
      </c>
      <c r="I1746" s="1">
        <f>DATE(YEAR(tbl_Invoices[[#This Row],[Invoice_Date]]), MONTH(tbl_Invoices[[#This Row],[Invoice_Date]]), DAY(tbl_Invoices[[#This Row],[Invoice_Date]]))</f>
        <v>44451</v>
      </c>
      <c r="J1746">
        <f>YEAR(tbl_Invoices[[#This Row],[Invoice_Date]])</f>
        <v>2021</v>
      </c>
      <c r="K1746" s="1">
        <f>_xlfn.XLOOKUP(tbl_Invoices[[#This Row],[Customer_ID]], tbl_Customers[Customer_ID], tbl_Customers[Cohort_Month])</f>
        <v>44712</v>
      </c>
      <c r="L1746" s="1" t="str">
        <f ca="1">_xlfn.XLOOKUP(tbl_Invoices[[#This Row],[Customer_ID]], tbl_Customers[Customer_ID], tbl_Customers[Age_Group])</f>
        <v>35–44</v>
      </c>
      <c r="M1746" s="1" t="str">
        <f>_xlfn.XLOOKUP(tbl_Invoices[[#This Row],[Customer_ID]], tbl_Customers[Customer_ID], tbl_Customers[Region])</f>
        <v>Midwest</v>
      </c>
      <c r="N1746" s="1" t="str" cm="1">
        <f t="array" ref="N1746">_xlfn.IFS(
   _xlfn.SINGLE(tbl_Invoices[Plan_ID])="P1","Basic",
   _xlfn.SINGLE(tbl_Invoices[Plan_ID])="P2","Standard",
   _xlfn.SINGLE(tbl_Invoices[Plan_ID])="P3","Premium"
)</f>
        <v>Premium</v>
      </c>
      <c r="O1746" s="2">
        <f>IF(tbl_Invoices[[#This Row],[Revenue_Type]]="Churned",0,1)</f>
        <v>1</v>
      </c>
    </row>
    <row r="1747" spans="1:15" x14ac:dyDescent="0.25">
      <c r="A1747" t="s">
        <v>4935</v>
      </c>
      <c r="B1747" t="s">
        <v>1327</v>
      </c>
      <c r="C1747" t="s">
        <v>3117</v>
      </c>
      <c r="D1747" s="1">
        <v>44451</v>
      </c>
      <c r="E1747">
        <v>55</v>
      </c>
      <c r="F1747" t="b">
        <v>1</v>
      </c>
      <c r="G1747" t="s">
        <v>4549</v>
      </c>
      <c r="H1747" t="s">
        <v>2031</v>
      </c>
      <c r="I1747" s="1">
        <f>DATE(YEAR(tbl_Invoices[[#This Row],[Invoice_Date]]), MONTH(tbl_Invoices[[#This Row],[Invoice_Date]]), DAY(tbl_Invoices[[#This Row],[Invoice_Date]]))</f>
        <v>44451</v>
      </c>
      <c r="J1747">
        <f>YEAR(tbl_Invoices[[#This Row],[Invoice_Date]])</f>
        <v>2021</v>
      </c>
      <c r="K1747" s="1">
        <f>_xlfn.XLOOKUP(tbl_Invoices[[#This Row],[Customer_ID]], tbl_Customers[Customer_ID], tbl_Customers[Cohort_Month])</f>
        <v>44316</v>
      </c>
      <c r="L1747" s="1" t="str">
        <f ca="1">_xlfn.XLOOKUP(tbl_Invoices[[#This Row],[Customer_ID]], tbl_Customers[Customer_ID], tbl_Customers[Age_Group])</f>
        <v>45–54</v>
      </c>
      <c r="M1747" s="1" t="str">
        <f>_xlfn.XLOOKUP(tbl_Invoices[[#This Row],[Customer_ID]], tbl_Customers[Customer_ID], tbl_Customers[Region])</f>
        <v>East</v>
      </c>
      <c r="N1747" s="1" t="str" cm="1">
        <f t="array" ref="N1747">_xlfn.IFS(
   _xlfn.SINGLE(tbl_Invoices[Plan_ID])="P1","Basic",
   _xlfn.SINGLE(tbl_Invoices[Plan_ID])="P2","Standard",
   _xlfn.SINGLE(tbl_Invoices[Plan_ID])="P3","Premium"
)</f>
        <v>Premium</v>
      </c>
      <c r="O1747" s="2">
        <f>IF(tbl_Invoices[[#This Row],[Revenue_Type]]="Churned",0,1)</f>
        <v>1</v>
      </c>
    </row>
    <row r="1748" spans="1:15" x14ac:dyDescent="0.25">
      <c r="A1748" t="s">
        <v>10258</v>
      </c>
      <c r="B1748" t="s">
        <v>1387</v>
      </c>
      <c r="C1748" t="s">
        <v>3456</v>
      </c>
      <c r="D1748" s="1">
        <v>44451</v>
      </c>
      <c r="E1748">
        <v>25</v>
      </c>
      <c r="F1748" t="b">
        <v>1</v>
      </c>
      <c r="G1748" t="s">
        <v>4549</v>
      </c>
      <c r="H1748" t="s">
        <v>2034</v>
      </c>
      <c r="I1748" s="1">
        <f>DATE(YEAR(tbl_Invoices[[#This Row],[Invoice_Date]]), MONTH(tbl_Invoices[[#This Row],[Invoice_Date]]), DAY(tbl_Invoices[[#This Row],[Invoice_Date]]))</f>
        <v>44451</v>
      </c>
      <c r="J1748">
        <f>YEAR(tbl_Invoices[[#This Row],[Invoice_Date]])</f>
        <v>2021</v>
      </c>
      <c r="K1748" s="1">
        <f>_xlfn.XLOOKUP(tbl_Invoices[[#This Row],[Customer_ID]], tbl_Customers[Customer_ID], tbl_Customers[Cohort_Month])</f>
        <v>44227</v>
      </c>
      <c r="L1748" s="1" t="str">
        <f ca="1">_xlfn.XLOOKUP(tbl_Invoices[[#This Row],[Customer_ID]], tbl_Customers[Customer_ID], tbl_Customers[Age_Group])</f>
        <v>55+</v>
      </c>
      <c r="M1748" s="1" t="str">
        <f>_xlfn.XLOOKUP(tbl_Invoices[[#This Row],[Customer_ID]], tbl_Customers[Customer_ID], tbl_Customers[Region])</f>
        <v>West</v>
      </c>
      <c r="N1748" s="1" t="str" cm="1">
        <f t="array" ref="N1748">_xlfn.IFS(
   _xlfn.SINGLE(tbl_Invoices[Plan_ID])="P1","Basic",
   _xlfn.SINGLE(tbl_Invoices[Plan_ID])="P2","Standard",
   _xlfn.SINGLE(tbl_Invoices[Plan_ID])="P3","Premium"
)</f>
        <v>Standard</v>
      </c>
      <c r="O1748" s="2">
        <f>IF(tbl_Invoices[[#This Row],[Revenue_Type]]="Churned",0,1)</f>
        <v>1</v>
      </c>
    </row>
    <row r="1749" spans="1:15" x14ac:dyDescent="0.25">
      <c r="A1749" t="s">
        <v>7781</v>
      </c>
      <c r="B1749" t="s">
        <v>1721</v>
      </c>
      <c r="C1749" t="s">
        <v>3294</v>
      </c>
      <c r="D1749" s="1">
        <v>44451</v>
      </c>
      <c r="E1749">
        <v>25</v>
      </c>
      <c r="F1749" t="b">
        <v>1</v>
      </c>
      <c r="G1749" t="s">
        <v>4547</v>
      </c>
      <c r="H1749" t="s">
        <v>2034</v>
      </c>
      <c r="I1749" s="1">
        <f>DATE(YEAR(tbl_Invoices[[#This Row],[Invoice_Date]]), MONTH(tbl_Invoices[[#This Row],[Invoice_Date]]), DAY(tbl_Invoices[[#This Row],[Invoice_Date]]))</f>
        <v>44451</v>
      </c>
      <c r="J1749">
        <f>YEAR(tbl_Invoices[[#This Row],[Invoice_Date]])</f>
        <v>2021</v>
      </c>
      <c r="K1749" s="1">
        <f>_xlfn.XLOOKUP(tbl_Invoices[[#This Row],[Customer_ID]], tbl_Customers[Customer_ID], tbl_Customers[Cohort_Month])</f>
        <v>44439</v>
      </c>
      <c r="L1749" s="1" t="str">
        <f ca="1">_xlfn.XLOOKUP(tbl_Invoices[[#This Row],[Customer_ID]], tbl_Customers[Customer_ID], tbl_Customers[Age_Group])</f>
        <v>45–54</v>
      </c>
      <c r="M1749" s="1" t="str">
        <f>_xlfn.XLOOKUP(tbl_Invoices[[#This Row],[Customer_ID]], tbl_Customers[Customer_ID], tbl_Customers[Region])</f>
        <v>South</v>
      </c>
      <c r="N1749" s="1" t="str" cm="1">
        <f t="array" ref="N1749">_xlfn.IFS(
   _xlfn.SINGLE(tbl_Invoices[Plan_ID])="P1","Basic",
   _xlfn.SINGLE(tbl_Invoices[Plan_ID])="P2","Standard",
   _xlfn.SINGLE(tbl_Invoices[Plan_ID])="P3","Premium"
)</f>
        <v>Standard</v>
      </c>
      <c r="O1749" s="2">
        <f>IF(tbl_Invoices[[#This Row],[Revenue_Type]]="Churned",0,1)</f>
        <v>1</v>
      </c>
    </row>
    <row r="1750" spans="1:15" x14ac:dyDescent="0.25">
      <c r="A1750" t="s">
        <v>7330</v>
      </c>
      <c r="B1750" t="s">
        <v>1874</v>
      </c>
      <c r="C1750" t="s">
        <v>3764</v>
      </c>
      <c r="D1750" s="1">
        <v>44451</v>
      </c>
      <c r="E1750">
        <v>25</v>
      </c>
      <c r="F1750" t="b">
        <v>1</v>
      </c>
      <c r="G1750" t="s">
        <v>4540</v>
      </c>
      <c r="H1750" t="s">
        <v>2034</v>
      </c>
      <c r="I1750" s="1">
        <f>DATE(YEAR(tbl_Invoices[[#This Row],[Invoice_Date]]), MONTH(tbl_Invoices[[#This Row],[Invoice_Date]]), DAY(tbl_Invoices[[#This Row],[Invoice_Date]]))</f>
        <v>44451</v>
      </c>
      <c r="J1750">
        <f>YEAR(tbl_Invoices[[#This Row],[Invoice_Date]])</f>
        <v>2021</v>
      </c>
      <c r="K1750" s="1">
        <f>_xlfn.XLOOKUP(tbl_Invoices[[#This Row],[Customer_ID]], tbl_Customers[Customer_ID], tbl_Customers[Cohort_Month])</f>
        <v>44255</v>
      </c>
      <c r="L1750" s="1" t="str">
        <f ca="1">_xlfn.XLOOKUP(tbl_Invoices[[#This Row],[Customer_ID]], tbl_Customers[Customer_ID], tbl_Customers[Age_Group])</f>
        <v>25–34</v>
      </c>
      <c r="M1750" s="1" t="str">
        <f>_xlfn.XLOOKUP(tbl_Invoices[[#This Row],[Customer_ID]], tbl_Customers[Customer_ID], tbl_Customers[Region])</f>
        <v>South</v>
      </c>
      <c r="N1750" s="1" t="str" cm="1">
        <f t="array" ref="N1750">_xlfn.IFS(
   _xlfn.SINGLE(tbl_Invoices[Plan_ID])="P1","Basic",
   _xlfn.SINGLE(tbl_Invoices[Plan_ID])="P2","Standard",
   _xlfn.SINGLE(tbl_Invoices[Plan_ID])="P3","Premium"
)</f>
        <v>Standard</v>
      </c>
      <c r="O1750" s="2">
        <f>IF(tbl_Invoices[[#This Row],[Revenue_Type]]="Churned",0,1)</f>
        <v>1</v>
      </c>
    </row>
    <row r="1751" spans="1:15" x14ac:dyDescent="0.25">
      <c r="A1751" t="s">
        <v>7025</v>
      </c>
      <c r="B1751" t="s">
        <v>1911</v>
      </c>
      <c r="C1751" t="s">
        <v>2284</v>
      </c>
      <c r="D1751" s="1">
        <v>44451</v>
      </c>
      <c r="E1751">
        <v>55</v>
      </c>
      <c r="F1751" t="b">
        <v>1</v>
      </c>
      <c r="G1751" t="s">
        <v>4538</v>
      </c>
      <c r="H1751" t="s">
        <v>2031</v>
      </c>
      <c r="I1751" s="1">
        <f>DATE(YEAR(tbl_Invoices[[#This Row],[Invoice_Date]]), MONTH(tbl_Invoices[[#This Row],[Invoice_Date]]), DAY(tbl_Invoices[[#This Row],[Invoice_Date]]))</f>
        <v>44451</v>
      </c>
      <c r="J1751">
        <f>YEAR(tbl_Invoices[[#This Row],[Invoice_Date]])</f>
        <v>2021</v>
      </c>
      <c r="K1751" s="1">
        <f>_xlfn.XLOOKUP(tbl_Invoices[[#This Row],[Customer_ID]], tbl_Customers[Customer_ID], tbl_Customers[Cohort_Month])</f>
        <v>45077</v>
      </c>
      <c r="L1751" s="1" t="str">
        <f ca="1">_xlfn.XLOOKUP(tbl_Invoices[[#This Row],[Customer_ID]], tbl_Customers[Customer_ID], tbl_Customers[Age_Group])</f>
        <v>45–54</v>
      </c>
      <c r="M1751" s="1" t="str">
        <f>_xlfn.XLOOKUP(tbl_Invoices[[#This Row],[Customer_ID]], tbl_Customers[Customer_ID], tbl_Customers[Region])</f>
        <v>International</v>
      </c>
      <c r="N1751" s="1" t="str" cm="1">
        <f t="array" ref="N1751">_xlfn.IFS(
   _xlfn.SINGLE(tbl_Invoices[Plan_ID])="P1","Basic",
   _xlfn.SINGLE(tbl_Invoices[Plan_ID])="P2","Standard",
   _xlfn.SINGLE(tbl_Invoices[Plan_ID])="P3","Premium"
)</f>
        <v>Premium</v>
      </c>
      <c r="O1751" s="2">
        <f>IF(tbl_Invoices[[#This Row],[Revenue_Type]]="Churned",0,1)</f>
        <v>1</v>
      </c>
    </row>
    <row r="1752" spans="1:15" x14ac:dyDescent="0.25">
      <c r="A1752" t="s">
        <v>6671</v>
      </c>
      <c r="B1752" t="s">
        <v>328</v>
      </c>
      <c r="C1752" t="s">
        <v>3714</v>
      </c>
      <c r="D1752" s="1">
        <v>44452</v>
      </c>
      <c r="E1752">
        <v>12</v>
      </c>
      <c r="F1752" t="b">
        <v>1</v>
      </c>
      <c r="G1752" t="s">
        <v>4540</v>
      </c>
      <c r="H1752" t="s">
        <v>2027</v>
      </c>
      <c r="I1752" s="1">
        <f>DATE(YEAR(tbl_Invoices[[#This Row],[Invoice_Date]]), MONTH(tbl_Invoices[[#This Row],[Invoice_Date]]), DAY(tbl_Invoices[[#This Row],[Invoice_Date]]))</f>
        <v>44452</v>
      </c>
      <c r="J1752">
        <f>YEAR(tbl_Invoices[[#This Row],[Invoice_Date]])</f>
        <v>2021</v>
      </c>
      <c r="K1752" s="1">
        <f>_xlfn.XLOOKUP(tbl_Invoices[[#This Row],[Customer_ID]], tbl_Customers[Customer_ID], tbl_Customers[Cohort_Month])</f>
        <v>44681</v>
      </c>
      <c r="L1752" s="1" t="str">
        <f ca="1">_xlfn.XLOOKUP(tbl_Invoices[[#This Row],[Customer_ID]], tbl_Customers[Customer_ID], tbl_Customers[Age_Group])</f>
        <v>35–44</v>
      </c>
      <c r="M1752" s="1" t="str">
        <f>_xlfn.XLOOKUP(tbl_Invoices[[#This Row],[Customer_ID]], tbl_Customers[Customer_ID], tbl_Customers[Region])</f>
        <v>International</v>
      </c>
      <c r="N1752" s="1" t="str" cm="1">
        <f t="array" ref="N1752">_xlfn.IFS(
   _xlfn.SINGLE(tbl_Invoices[Plan_ID])="P1","Basic",
   _xlfn.SINGLE(tbl_Invoices[Plan_ID])="P2","Standard",
   _xlfn.SINGLE(tbl_Invoices[Plan_ID])="P3","Premium"
)</f>
        <v>Basic</v>
      </c>
      <c r="O1752" s="2">
        <f>IF(tbl_Invoices[[#This Row],[Revenue_Type]]="Churned",0,1)</f>
        <v>1</v>
      </c>
    </row>
    <row r="1753" spans="1:15" x14ac:dyDescent="0.25">
      <c r="A1753" t="s">
        <v>6017</v>
      </c>
      <c r="B1753" t="s">
        <v>675</v>
      </c>
      <c r="C1753" t="s">
        <v>4526</v>
      </c>
      <c r="D1753" s="1">
        <v>44452</v>
      </c>
      <c r="E1753">
        <v>55</v>
      </c>
      <c r="F1753" t="b">
        <v>1</v>
      </c>
      <c r="G1753" t="s">
        <v>4549</v>
      </c>
      <c r="H1753" t="s">
        <v>2031</v>
      </c>
      <c r="I1753" s="1">
        <f>DATE(YEAR(tbl_Invoices[[#This Row],[Invoice_Date]]), MONTH(tbl_Invoices[[#This Row],[Invoice_Date]]), DAY(tbl_Invoices[[#This Row],[Invoice_Date]]))</f>
        <v>44452</v>
      </c>
      <c r="J1753">
        <f>YEAR(tbl_Invoices[[#This Row],[Invoice_Date]])</f>
        <v>2021</v>
      </c>
      <c r="K1753" s="1">
        <f>_xlfn.XLOOKUP(tbl_Invoices[[#This Row],[Customer_ID]], tbl_Customers[Customer_ID], tbl_Customers[Cohort_Month])</f>
        <v>44286</v>
      </c>
      <c r="L1753" s="1" t="str">
        <f ca="1">_xlfn.XLOOKUP(tbl_Invoices[[#This Row],[Customer_ID]], tbl_Customers[Customer_ID], tbl_Customers[Age_Group])</f>
        <v>45–54</v>
      </c>
      <c r="M1753" s="1" t="str">
        <f>_xlfn.XLOOKUP(tbl_Invoices[[#This Row],[Customer_ID]], tbl_Customers[Customer_ID], tbl_Customers[Region])</f>
        <v>Midwest</v>
      </c>
      <c r="N1753" s="1" t="str" cm="1">
        <f t="array" ref="N1753">_xlfn.IFS(
   _xlfn.SINGLE(tbl_Invoices[Plan_ID])="P1","Basic",
   _xlfn.SINGLE(tbl_Invoices[Plan_ID])="P2","Standard",
   _xlfn.SINGLE(tbl_Invoices[Plan_ID])="P3","Premium"
)</f>
        <v>Premium</v>
      </c>
      <c r="O1753" s="2">
        <f>IF(tbl_Invoices[[#This Row],[Revenue_Type]]="Churned",0,1)</f>
        <v>1</v>
      </c>
    </row>
    <row r="1754" spans="1:15" x14ac:dyDescent="0.25">
      <c r="A1754" t="s">
        <v>8059</v>
      </c>
      <c r="B1754" t="s">
        <v>730</v>
      </c>
      <c r="C1754" t="s">
        <v>3534</v>
      </c>
      <c r="D1754" s="1">
        <v>44452</v>
      </c>
      <c r="E1754">
        <v>55</v>
      </c>
      <c r="F1754" t="b">
        <v>1</v>
      </c>
      <c r="G1754" t="s">
        <v>4545</v>
      </c>
      <c r="H1754" t="s">
        <v>2031</v>
      </c>
      <c r="I1754" s="1">
        <f>DATE(YEAR(tbl_Invoices[[#This Row],[Invoice_Date]]), MONTH(tbl_Invoices[[#This Row],[Invoice_Date]]), DAY(tbl_Invoices[[#This Row],[Invoice_Date]]))</f>
        <v>44452</v>
      </c>
      <c r="J1754">
        <f>YEAR(tbl_Invoices[[#This Row],[Invoice_Date]])</f>
        <v>2021</v>
      </c>
      <c r="K1754" s="1">
        <f>_xlfn.XLOOKUP(tbl_Invoices[[#This Row],[Customer_ID]], tbl_Customers[Customer_ID], tbl_Customers[Cohort_Month])</f>
        <v>44286</v>
      </c>
      <c r="L1754" s="1" t="str">
        <f ca="1">_xlfn.XLOOKUP(tbl_Invoices[[#This Row],[Customer_ID]], tbl_Customers[Customer_ID], tbl_Customers[Age_Group])</f>
        <v>25–34</v>
      </c>
      <c r="M1754" s="1" t="str">
        <f>_xlfn.XLOOKUP(tbl_Invoices[[#This Row],[Customer_ID]], tbl_Customers[Customer_ID], tbl_Customers[Region])</f>
        <v>International</v>
      </c>
      <c r="N1754" s="1" t="str" cm="1">
        <f t="array" ref="N1754">_xlfn.IFS(
   _xlfn.SINGLE(tbl_Invoices[Plan_ID])="P1","Basic",
   _xlfn.SINGLE(tbl_Invoices[Plan_ID])="P2","Standard",
   _xlfn.SINGLE(tbl_Invoices[Plan_ID])="P3","Premium"
)</f>
        <v>Premium</v>
      </c>
      <c r="O1754" s="2">
        <f>IF(tbl_Invoices[[#This Row],[Revenue_Type]]="Churned",0,1)</f>
        <v>0</v>
      </c>
    </row>
    <row r="1755" spans="1:15" x14ac:dyDescent="0.25">
      <c r="A1755" t="s">
        <v>6811</v>
      </c>
      <c r="B1755" t="s">
        <v>843</v>
      </c>
      <c r="C1755" t="s">
        <v>4152</v>
      </c>
      <c r="D1755" s="1">
        <v>44452</v>
      </c>
      <c r="E1755">
        <v>55</v>
      </c>
      <c r="F1755" t="b">
        <v>1</v>
      </c>
      <c r="G1755" t="s">
        <v>4547</v>
      </c>
      <c r="H1755" t="s">
        <v>2031</v>
      </c>
      <c r="I1755" s="1">
        <f>DATE(YEAR(tbl_Invoices[[#This Row],[Invoice_Date]]), MONTH(tbl_Invoices[[#This Row],[Invoice_Date]]), DAY(tbl_Invoices[[#This Row],[Invoice_Date]]))</f>
        <v>44452</v>
      </c>
      <c r="J1755">
        <f>YEAR(tbl_Invoices[[#This Row],[Invoice_Date]])</f>
        <v>2021</v>
      </c>
      <c r="K1755" s="1">
        <f>_xlfn.XLOOKUP(tbl_Invoices[[#This Row],[Customer_ID]], tbl_Customers[Customer_ID], tbl_Customers[Cohort_Month])</f>
        <v>44651</v>
      </c>
      <c r="L1755" s="1" t="str">
        <f ca="1">_xlfn.XLOOKUP(tbl_Invoices[[#This Row],[Customer_ID]], tbl_Customers[Customer_ID], tbl_Customers[Age_Group])</f>
        <v>25–34</v>
      </c>
      <c r="M1755" s="1" t="str">
        <f>_xlfn.XLOOKUP(tbl_Invoices[[#This Row],[Customer_ID]], tbl_Customers[Customer_ID], tbl_Customers[Region])</f>
        <v>International</v>
      </c>
      <c r="N1755" s="1" t="str" cm="1">
        <f t="array" ref="N1755">_xlfn.IFS(
   _xlfn.SINGLE(tbl_Invoices[Plan_ID])="P1","Basic",
   _xlfn.SINGLE(tbl_Invoices[Plan_ID])="P2","Standard",
   _xlfn.SINGLE(tbl_Invoices[Plan_ID])="P3","Premium"
)</f>
        <v>Premium</v>
      </c>
      <c r="O1755" s="2">
        <f>IF(tbl_Invoices[[#This Row],[Revenue_Type]]="Churned",0,1)</f>
        <v>1</v>
      </c>
    </row>
    <row r="1756" spans="1:15" x14ac:dyDescent="0.25">
      <c r="A1756" t="s">
        <v>7956</v>
      </c>
      <c r="B1756" t="s">
        <v>1786</v>
      </c>
      <c r="C1756" t="s">
        <v>2703</v>
      </c>
      <c r="D1756" s="1">
        <v>44452</v>
      </c>
      <c r="E1756">
        <v>12</v>
      </c>
      <c r="F1756" t="b">
        <v>1</v>
      </c>
      <c r="G1756" t="s">
        <v>4540</v>
      </c>
      <c r="H1756" t="s">
        <v>2027</v>
      </c>
      <c r="I1756" s="1">
        <f>DATE(YEAR(tbl_Invoices[[#This Row],[Invoice_Date]]), MONTH(tbl_Invoices[[#This Row],[Invoice_Date]]), DAY(tbl_Invoices[[#This Row],[Invoice_Date]]))</f>
        <v>44452</v>
      </c>
      <c r="J1756">
        <f>YEAR(tbl_Invoices[[#This Row],[Invoice_Date]])</f>
        <v>2021</v>
      </c>
      <c r="K1756" s="1">
        <f>_xlfn.XLOOKUP(tbl_Invoices[[#This Row],[Customer_ID]], tbl_Customers[Customer_ID], tbl_Customers[Cohort_Month])</f>
        <v>44500</v>
      </c>
      <c r="L1756" s="1" t="str">
        <f ca="1">_xlfn.XLOOKUP(tbl_Invoices[[#This Row],[Customer_ID]], tbl_Customers[Customer_ID], tbl_Customers[Age_Group])</f>
        <v>55+</v>
      </c>
      <c r="M1756" s="1" t="str">
        <f>_xlfn.XLOOKUP(tbl_Invoices[[#This Row],[Customer_ID]], tbl_Customers[Customer_ID], tbl_Customers[Region])</f>
        <v>South</v>
      </c>
      <c r="N1756" s="1" t="str" cm="1">
        <f t="array" ref="N1756">_xlfn.IFS(
   _xlfn.SINGLE(tbl_Invoices[Plan_ID])="P1","Basic",
   _xlfn.SINGLE(tbl_Invoices[Plan_ID])="P2","Standard",
   _xlfn.SINGLE(tbl_Invoices[Plan_ID])="P3","Premium"
)</f>
        <v>Basic</v>
      </c>
      <c r="O1756" s="2">
        <f>IF(tbl_Invoices[[#This Row],[Revenue_Type]]="Churned",0,1)</f>
        <v>1</v>
      </c>
    </row>
    <row r="1757" spans="1:15" x14ac:dyDescent="0.25">
      <c r="A1757" t="s">
        <v>8216</v>
      </c>
      <c r="B1757" t="s">
        <v>1923</v>
      </c>
      <c r="C1757" t="s">
        <v>3880</v>
      </c>
      <c r="D1757" s="1">
        <v>44452</v>
      </c>
      <c r="E1757">
        <v>55</v>
      </c>
      <c r="F1757" t="b">
        <v>1</v>
      </c>
      <c r="G1757" t="s">
        <v>4549</v>
      </c>
      <c r="H1757" t="s">
        <v>2031</v>
      </c>
      <c r="I1757" s="1">
        <f>DATE(YEAR(tbl_Invoices[[#This Row],[Invoice_Date]]), MONTH(tbl_Invoices[[#This Row],[Invoice_Date]]), DAY(tbl_Invoices[[#This Row],[Invoice_Date]]))</f>
        <v>44452</v>
      </c>
      <c r="J1757">
        <f>YEAR(tbl_Invoices[[#This Row],[Invoice_Date]])</f>
        <v>2021</v>
      </c>
      <c r="K1757" s="1">
        <f>_xlfn.XLOOKUP(tbl_Invoices[[#This Row],[Customer_ID]], tbl_Customers[Customer_ID], tbl_Customers[Cohort_Month])</f>
        <v>44620</v>
      </c>
      <c r="L1757" s="1" t="str">
        <f ca="1">_xlfn.XLOOKUP(tbl_Invoices[[#This Row],[Customer_ID]], tbl_Customers[Customer_ID], tbl_Customers[Age_Group])</f>
        <v>25–34</v>
      </c>
      <c r="M1757" s="1" t="str">
        <f>_xlfn.XLOOKUP(tbl_Invoices[[#This Row],[Customer_ID]], tbl_Customers[Customer_ID], tbl_Customers[Region])</f>
        <v>East</v>
      </c>
      <c r="N1757" s="1" t="str" cm="1">
        <f t="array" ref="N1757">_xlfn.IFS(
   _xlfn.SINGLE(tbl_Invoices[Plan_ID])="P1","Basic",
   _xlfn.SINGLE(tbl_Invoices[Plan_ID])="P2","Standard",
   _xlfn.SINGLE(tbl_Invoices[Plan_ID])="P3","Premium"
)</f>
        <v>Premium</v>
      </c>
      <c r="O1757" s="2">
        <f>IF(tbl_Invoices[[#This Row],[Revenue_Type]]="Churned",0,1)</f>
        <v>1</v>
      </c>
    </row>
    <row r="1758" spans="1:15" x14ac:dyDescent="0.25">
      <c r="A1758" t="s">
        <v>10282</v>
      </c>
      <c r="B1758" t="s">
        <v>334</v>
      </c>
      <c r="C1758" t="s">
        <v>4309</v>
      </c>
      <c r="D1758" s="1">
        <v>44453</v>
      </c>
      <c r="E1758">
        <v>25</v>
      </c>
      <c r="F1758" t="b">
        <v>1</v>
      </c>
      <c r="G1758" t="s">
        <v>4540</v>
      </c>
      <c r="H1758" t="s">
        <v>2034</v>
      </c>
      <c r="I1758" s="1">
        <f>DATE(YEAR(tbl_Invoices[[#This Row],[Invoice_Date]]), MONTH(tbl_Invoices[[#This Row],[Invoice_Date]]), DAY(tbl_Invoices[[#This Row],[Invoice_Date]]))</f>
        <v>44453</v>
      </c>
      <c r="J1758">
        <f>YEAR(tbl_Invoices[[#This Row],[Invoice_Date]])</f>
        <v>2021</v>
      </c>
      <c r="K1758" s="1">
        <f>_xlfn.XLOOKUP(tbl_Invoices[[#This Row],[Customer_ID]], tbl_Customers[Customer_ID], tbl_Customers[Cohort_Month])</f>
        <v>44895</v>
      </c>
      <c r="L1758" s="1" t="str">
        <f ca="1">_xlfn.XLOOKUP(tbl_Invoices[[#This Row],[Customer_ID]], tbl_Customers[Customer_ID], tbl_Customers[Age_Group])</f>
        <v>35–44</v>
      </c>
      <c r="M1758" s="1" t="str">
        <f>_xlfn.XLOOKUP(tbl_Invoices[[#This Row],[Customer_ID]], tbl_Customers[Customer_ID], tbl_Customers[Region])</f>
        <v>West</v>
      </c>
      <c r="N1758" s="1" t="str" cm="1">
        <f t="array" ref="N1758">_xlfn.IFS(
   _xlfn.SINGLE(tbl_Invoices[Plan_ID])="P1","Basic",
   _xlfn.SINGLE(tbl_Invoices[Plan_ID])="P2","Standard",
   _xlfn.SINGLE(tbl_Invoices[Plan_ID])="P3","Premium"
)</f>
        <v>Standard</v>
      </c>
      <c r="O1758" s="2">
        <f>IF(tbl_Invoices[[#This Row],[Revenue_Type]]="Churned",0,1)</f>
        <v>1</v>
      </c>
    </row>
    <row r="1759" spans="1:15" x14ac:dyDescent="0.25">
      <c r="A1759" t="s">
        <v>8118</v>
      </c>
      <c r="B1759" t="s">
        <v>836</v>
      </c>
      <c r="C1759" t="s">
        <v>2038</v>
      </c>
      <c r="D1759" s="1">
        <v>44453</v>
      </c>
      <c r="E1759">
        <v>12</v>
      </c>
      <c r="F1759" t="b">
        <v>1</v>
      </c>
      <c r="G1759" t="s">
        <v>4540</v>
      </c>
      <c r="H1759" t="s">
        <v>2027</v>
      </c>
      <c r="I1759" s="1">
        <f>DATE(YEAR(tbl_Invoices[[#This Row],[Invoice_Date]]), MONTH(tbl_Invoices[[#This Row],[Invoice_Date]]), DAY(tbl_Invoices[[#This Row],[Invoice_Date]]))</f>
        <v>44453</v>
      </c>
      <c r="J1759">
        <f>YEAR(tbl_Invoices[[#This Row],[Invoice_Date]])</f>
        <v>2021</v>
      </c>
      <c r="K1759" s="1">
        <f>_xlfn.XLOOKUP(tbl_Invoices[[#This Row],[Customer_ID]], tbl_Customers[Customer_ID], tbl_Customers[Cohort_Month])</f>
        <v>44439</v>
      </c>
      <c r="L1759" s="1" t="str">
        <f ca="1">_xlfn.XLOOKUP(tbl_Invoices[[#This Row],[Customer_ID]], tbl_Customers[Customer_ID], tbl_Customers[Age_Group])</f>
        <v>45–54</v>
      </c>
      <c r="M1759" s="1" t="str">
        <f>_xlfn.XLOOKUP(tbl_Invoices[[#This Row],[Customer_ID]], tbl_Customers[Customer_ID], tbl_Customers[Region])</f>
        <v>International</v>
      </c>
      <c r="N1759" s="1" t="str" cm="1">
        <f t="array" ref="N1759">_xlfn.IFS(
   _xlfn.SINGLE(tbl_Invoices[Plan_ID])="P1","Basic",
   _xlfn.SINGLE(tbl_Invoices[Plan_ID])="P2","Standard",
   _xlfn.SINGLE(tbl_Invoices[Plan_ID])="P3","Premium"
)</f>
        <v>Basic</v>
      </c>
      <c r="O1759" s="2">
        <f>IF(tbl_Invoices[[#This Row],[Revenue_Type]]="Churned",0,1)</f>
        <v>1</v>
      </c>
    </row>
    <row r="1760" spans="1:15" x14ac:dyDescent="0.25">
      <c r="A1760" t="s">
        <v>6036</v>
      </c>
      <c r="B1760" t="s">
        <v>917</v>
      </c>
      <c r="C1760" t="s">
        <v>4108</v>
      </c>
      <c r="D1760" s="1">
        <v>44453</v>
      </c>
      <c r="E1760">
        <v>12</v>
      </c>
      <c r="F1760" t="b">
        <v>1</v>
      </c>
      <c r="G1760" t="s">
        <v>4538</v>
      </c>
      <c r="H1760" t="s">
        <v>2027</v>
      </c>
      <c r="I1760" s="1">
        <f>DATE(YEAR(tbl_Invoices[[#This Row],[Invoice_Date]]), MONTH(tbl_Invoices[[#This Row],[Invoice_Date]]), DAY(tbl_Invoices[[#This Row],[Invoice_Date]]))</f>
        <v>44453</v>
      </c>
      <c r="J1760">
        <f>YEAR(tbl_Invoices[[#This Row],[Invoice_Date]])</f>
        <v>2021</v>
      </c>
      <c r="K1760" s="1">
        <f>_xlfn.XLOOKUP(tbl_Invoices[[#This Row],[Customer_ID]], tbl_Customers[Customer_ID], tbl_Customers[Cohort_Month])</f>
        <v>44561</v>
      </c>
      <c r="L1760" s="1" t="str">
        <f ca="1">_xlfn.XLOOKUP(tbl_Invoices[[#This Row],[Customer_ID]], tbl_Customers[Customer_ID], tbl_Customers[Age_Group])</f>
        <v>25–34</v>
      </c>
      <c r="M1760" s="1" t="str">
        <f>_xlfn.XLOOKUP(tbl_Invoices[[#This Row],[Customer_ID]], tbl_Customers[Customer_ID], tbl_Customers[Region])</f>
        <v>International</v>
      </c>
      <c r="N1760" s="1" t="str" cm="1">
        <f t="array" ref="N1760">_xlfn.IFS(
   _xlfn.SINGLE(tbl_Invoices[Plan_ID])="P1","Basic",
   _xlfn.SINGLE(tbl_Invoices[Plan_ID])="P2","Standard",
   _xlfn.SINGLE(tbl_Invoices[Plan_ID])="P3","Premium"
)</f>
        <v>Basic</v>
      </c>
      <c r="O1760" s="2">
        <f>IF(tbl_Invoices[[#This Row],[Revenue_Type]]="Churned",0,1)</f>
        <v>1</v>
      </c>
    </row>
    <row r="1761" spans="1:15" x14ac:dyDescent="0.25">
      <c r="A1761" t="s">
        <v>6443</v>
      </c>
      <c r="B1761" t="s">
        <v>1246</v>
      </c>
      <c r="C1761" t="s">
        <v>2543</v>
      </c>
      <c r="D1761" s="1">
        <v>44453</v>
      </c>
      <c r="E1761">
        <v>25</v>
      </c>
      <c r="F1761" t="b">
        <v>1</v>
      </c>
      <c r="G1761" t="s">
        <v>4540</v>
      </c>
      <c r="H1761" t="s">
        <v>2034</v>
      </c>
      <c r="I1761" s="1">
        <f>DATE(YEAR(tbl_Invoices[[#This Row],[Invoice_Date]]), MONTH(tbl_Invoices[[#This Row],[Invoice_Date]]), DAY(tbl_Invoices[[#This Row],[Invoice_Date]]))</f>
        <v>44453</v>
      </c>
      <c r="J1761">
        <f>YEAR(tbl_Invoices[[#This Row],[Invoice_Date]])</f>
        <v>2021</v>
      </c>
      <c r="K1761" s="1">
        <f>_xlfn.XLOOKUP(tbl_Invoices[[#This Row],[Customer_ID]], tbl_Customers[Customer_ID], tbl_Customers[Cohort_Month])</f>
        <v>45016</v>
      </c>
      <c r="L1761" s="1" t="str">
        <f ca="1">_xlfn.XLOOKUP(tbl_Invoices[[#This Row],[Customer_ID]], tbl_Customers[Customer_ID], tbl_Customers[Age_Group])</f>
        <v>25–34</v>
      </c>
      <c r="M1761" s="1" t="str">
        <f>_xlfn.XLOOKUP(tbl_Invoices[[#This Row],[Customer_ID]], tbl_Customers[Customer_ID], tbl_Customers[Region])</f>
        <v>International</v>
      </c>
      <c r="N1761" s="1" t="str" cm="1">
        <f t="array" ref="N1761">_xlfn.IFS(
   _xlfn.SINGLE(tbl_Invoices[Plan_ID])="P1","Basic",
   _xlfn.SINGLE(tbl_Invoices[Plan_ID])="P2","Standard",
   _xlfn.SINGLE(tbl_Invoices[Plan_ID])="P3","Premium"
)</f>
        <v>Standard</v>
      </c>
      <c r="O1761" s="2">
        <f>IF(tbl_Invoices[[#This Row],[Revenue_Type]]="Churned",0,1)</f>
        <v>1</v>
      </c>
    </row>
    <row r="1762" spans="1:15" x14ac:dyDescent="0.25">
      <c r="A1762" t="s">
        <v>6736</v>
      </c>
      <c r="B1762" t="s">
        <v>1417</v>
      </c>
      <c r="C1762" t="s">
        <v>2475</v>
      </c>
      <c r="D1762" s="1">
        <v>44453</v>
      </c>
      <c r="E1762">
        <v>55</v>
      </c>
      <c r="F1762" t="b">
        <v>1</v>
      </c>
      <c r="G1762" t="s">
        <v>4549</v>
      </c>
      <c r="H1762" t="s">
        <v>2031</v>
      </c>
      <c r="I1762" s="1">
        <f>DATE(YEAR(tbl_Invoices[[#This Row],[Invoice_Date]]), MONTH(tbl_Invoices[[#This Row],[Invoice_Date]]), DAY(tbl_Invoices[[#This Row],[Invoice_Date]]))</f>
        <v>44453</v>
      </c>
      <c r="J1762">
        <f>YEAR(tbl_Invoices[[#This Row],[Invoice_Date]])</f>
        <v>2021</v>
      </c>
      <c r="K1762" s="1">
        <f>_xlfn.XLOOKUP(tbl_Invoices[[#This Row],[Customer_ID]], tbl_Customers[Customer_ID], tbl_Customers[Cohort_Month])</f>
        <v>44985</v>
      </c>
      <c r="L1762" s="1" t="str">
        <f ca="1">_xlfn.XLOOKUP(tbl_Invoices[[#This Row],[Customer_ID]], tbl_Customers[Customer_ID], tbl_Customers[Age_Group])</f>
        <v>45–54</v>
      </c>
      <c r="M1762" s="1" t="str">
        <f>_xlfn.XLOOKUP(tbl_Invoices[[#This Row],[Customer_ID]], tbl_Customers[Customer_ID], tbl_Customers[Region])</f>
        <v>International</v>
      </c>
      <c r="N1762" s="1" t="str" cm="1">
        <f t="array" ref="N1762">_xlfn.IFS(
   _xlfn.SINGLE(tbl_Invoices[Plan_ID])="P1","Basic",
   _xlfn.SINGLE(tbl_Invoices[Plan_ID])="P2","Standard",
   _xlfn.SINGLE(tbl_Invoices[Plan_ID])="P3","Premium"
)</f>
        <v>Premium</v>
      </c>
      <c r="O1762" s="2">
        <f>IF(tbl_Invoices[[#This Row],[Revenue_Type]]="Churned",0,1)</f>
        <v>1</v>
      </c>
    </row>
    <row r="1763" spans="1:15" x14ac:dyDescent="0.25">
      <c r="A1763" t="s">
        <v>5797</v>
      </c>
      <c r="B1763" t="s">
        <v>1760</v>
      </c>
      <c r="C1763" t="s">
        <v>3661</v>
      </c>
      <c r="D1763" s="1">
        <v>44453</v>
      </c>
      <c r="E1763">
        <v>55</v>
      </c>
      <c r="F1763" t="b">
        <v>1</v>
      </c>
      <c r="G1763" t="s">
        <v>4547</v>
      </c>
      <c r="H1763" t="s">
        <v>2031</v>
      </c>
      <c r="I1763" s="1">
        <f>DATE(YEAR(tbl_Invoices[[#This Row],[Invoice_Date]]), MONTH(tbl_Invoices[[#This Row],[Invoice_Date]]), DAY(tbl_Invoices[[#This Row],[Invoice_Date]]))</f>
        <v>44453</v>
      </c>
      <c r="J1763">
        <f>YEAR(tbl_Invoices[[#This Row],[Invoice_Date]])</f>
        <v>2021</v>
      </c>
      <c r="K1763" s="1">
        <f>_xlfn.XLOOKUP(tbl_Invoices[[#This Row],[Customer_ID]], tbl_Customers[Customer_ID], tbl_Customers[Cohort_Month])</f>
        <v>44377</v>
      </c>
      <c r="L1763" s="1" t="str">
        <f ca="1">_xlfn.XLOOKUP(tbl_Invoices[[#This Row],[Customer_ID]], tbl_Customers[Customer_ID], tbl_Customers[Age_Group])</f>
        <v>25–34</v>
      </c>
      <c r="M1763" s="1" t="str">
        <f>_xlfn.XLOOKUP(tbl_Invoices[[#This Row],[Customer_ID]], tbl_Customers[Customer_ID], tbl_Customers[Region])</f>
        <v>South</v>
      </c>
      <c r="N1763" s="1" t="str" cm="1">
        <f t="array" ref="N1763">_xlfn.IFS(
   _xlfn.SINGLE(tbl_Invoices[Plan_ID])="P1","Basic",
   _xlfn.SINGLE(tbl_Invoices[Plan_ID])="P2","Standard",
   _xlfn.SINGLE(tbl_Invoices[Plan_ID])="P3","Premium"
)</f>
        <v>Premium</v>
      </c>
      <c r="O1763" s="2">
        <f>IF(tbl_Invoices[[#This Row],[Revenue_Type]]="Churned",0,1)</f>
        <v>1</v>
      </c>
    </row>
    <row r="1764" spans="1:15" x14ac:dyDescent="0.25">
      <c r="A1764" t="s">
        <v>9621</v>
      </c>
      <c r="B1764" t="s">
        <v>1760</v>
      </c>
      <c r="C1764" t="s">
        <v>2425</v>
      </c>
      <c r="D1764" s="1">
        <v>44453</v>
      </c>
      <c r="E1764">
        <v>55</v>
      </c>
      <c r="F1764" t="b">
        <v>1</v>
      </c>
      <c r="G1764" t="s">
        <v>4540</v>
      </c>
      <c r="H1764" t="s">
        <v>2031</v>
      </c>
      <c r="I1764" s="1">
        <f>DATE(YEAR(tbl_Invoices[[#This Row],[Invoice_Date]]), MONTH(tbl_Invoices[[#This Row],[Invoice_Date]]), DAY(tbl_Invoices[[#This Row],[Invoice_Date]]))</f>
        <v>44453</v>
      </c>
      <c r="J1764">
        <f>YEAR(tbl_Invoices[[#This Row],[Invoice_Date]])</f>
        <v>2021</v>
      </c>
      <c r="K1764" s="1">
        <f>_xlfn.XLOOKUP(tbl_Invoices[[#This Row],[Customer_ID]], tbl_Customers[Customer_ID], tbl_Customers[Cohort_Month])</f>
        <v>44377</v>
      </c>
      <c r="L1764" s="1" t="str">
        <f ca="1">_xlfn.XLOOKUP(tbl_Invoices[[#This Row],[Customer_ID]], tbl_Customers[Customer_ID], tbl_Customers[Age_Group])</f>
        <v>25–34</v>
      </c>
      <c r="M1764" s="1" t="str">
        <f>_xlfn.XLOOKUP(tbl_Invoices[[#This Row],[Customer_ID]], tbl_Customers[Customer_ID], tbl_Customers[Region])</f>
        <v>South</v>
      </c>
      <c r="N1764" s="1" t="str" cm="1">
        <f t="array" ref="N1764">_xlfn.IFS(
   _xlfn.SINGLE(tbl_Invoices[Plan_ID])="P1","Basic",
   _xlfn.SINGLE(tbl_Invoices[Plan_ID])="P2","Standard",
   _xlfn.SINGLE(tbl_Invoices[Plan_ID])="P3","Premium"
)</f>
        <v>Premium</v>
      </c>
      <c r="O1764" s="2">
        <f>IF(tbl_Invoices[[#This Row],[Revenue_Type]]="Churned",0,1)</f>
        <v>1</v>
      </c>
    </row>
    <row r="1765" spans="1:15" x14ac:dyDescent="0.25">
      <c r="A1765" t="s">
        <v>6888</v>
      </c>
      <c r="B1765" t="s">
        <v>18</v>
      </c>
      <c r="C1765" t="s">
        <v>4145</v>
      </c>
      <c r="D1765" s="1">
        <v>44454</v>
      </c>
      <c r="E1765">
        <v>12</v>
      </c>
      <c r="F1765" t="b">
        <v>1</v>
      </c>
      <c r="G1765" t="s">
        <v>4540</v>
      </c>
      <c r="H1765" t="s">
        <v>2027</v>
      </c>
      <c r="I1765" s="1">
        <f>DATE(YEAR(tbl_Invoices[[#This Row],[Invoice_Date]]), MONTH(tbl_Invoices[[#This Row],[Invoice_Date]]), DAY(tbl_Invoices[[#This Row],[Invoice_Date]]))</f>
        <v>44454</v>
      </c>
      <c r="J1765">
        <f>YEAR(tbl_Invoices[[#This Row],[Invoice_Date]])</f>
        <v>2021</v>
      </c>
      <c r="K1765" s="1">
        <f>_xlfn.XLOOKUP(tbl_Invoices[[#This Row],[Customer_ID]], tbl_Customers[Customer_ID], tbl_Customers[Cohort_Month])</f>
        <v>44469</v>
      </c>
      <c r="L1765" s="1" t="str">
        <f ca="1">_xlfn.XLOOKUP(tbl_Invoices[[#This Row],[Customer_ID]], tbl_Customers[Customer_ID], tbl_Customers[Age_Group])</f>
        <v>18–24</v>
      </c>
      <c r="M1765" s="1" t="str">
        <f>_xlfn.XLOOKUP(tbl_Invoices[[#This Row],[Customer_ID]], tbl_Customers[Customer_ID], tbl_Customers[Region])</f>
        <v>International</v>
      </c>
      <c r="N1765" s="1" t="str" cm="1">
        <f t="array" ref="N1765">_xlfn.IFS(
   _xlfn.SINGLE(tbl_Invoices[Plan_ID])="P1","Basic",
   _xlfn.SINGLE(tbl_Invoices[Plan_ID])="P2","Standard",
   _xlfn.SINGLE(tbl_Invoices[Plan_ID])="P3","Premium"
)</f>
        <v>Basic</v>
      </c>
      <c r="O1765" s="2">
        <f>IF(tbl_Invoices[[#This Row],[Revenue_Type]]="Churned",0,1)</f>
        <v>1</v>
      </c>
    </row>
    <row r="1766" spans="1:15" x14ac:dyDescent="0.25">
      <c r="A1766" t="s">
        <v>10232</v>
      </c>
      <c r="B1766" t="s">
        <v>1023</v>
      </c>
      <c r="C1766" t="s">
        <v>4083</v>
      </c>
      <c r="D1766" s="1">
        <v>44454</v>
      </c>
      <c r="E1766">
        <v>25</v>
      </c>
      <c r="F1766" t="b">
        <v>1</v>
      </c>
      <c r="G1766" t="s">
        <v>4549</v>
      </c>
      <c r="H1766" t="s">
        <v>2034</v>
      </c>
      <c r="I1766" s="1">
        <f>DATE(YEAR(tbl_Invoices[[#This Row],[Invoice_Date]]), MONTH(tbl_Invoices[[#This Row],[Invoice_Date]]), DAY(tbl_Invoices[[#This Row],[Invoice_Date]]))</f>
        <v>44454</v>
      </c>
      <c r="J1766">
        <f>YEAR(tbl_Invoices[[#This Row],[Invoice_Date]])</f>
        <v>2021</v>
      </c>
      <c r="K1766" s="1">
        <f>_xlfn.XLOOKUP(tbl_Invoices[[#This Row],[Customer_ID]], tbl_Customers[Customer_ID], tbl_Customers[Cohort_Month])</f>
        <v>44957</v>
      </c>
      <c r="L1766" s="1" t="str">
        <f ca="1">_xlfn.XLOOKUP(tbl_Invoices[[#This Row],[Customer_ID]], tbl_Customers[Customer_ID], tbl_Customers[Age_Group])</f>
        <v>35–44</v>
      </c>
      <c r="M1766" s="1" t="str">
        <f>_xlfn.XLOOKUP(tbl_Invoices[[#This Row],[Customer_ID]], tbl_Customers[Customer_ID], tbl_Customers[Region])</f>
        <v>South</v>
      </c>
      <c r="N1766" s="1" t="str" cm="1">
        <f t="array" ref="N1766">_xlfn.IFS(
   _xlfn.SINGLE(tbl_Invoices[Plan_ID])="P1","Basic",
   _xlfn.SINGLE(tbl_Invoices[Plan_ID])="P2","Standard",
   _xlfn.SINGLE(tbl_Invoices[Plan_ID])="P3","Premium"
)</f>
        <v>Standard</v>
      </c>
      <c r="O1766" s="2">
        <f>IF(tbl_Invoices[[#This Row],[Revenue_Type]]="Churned",0,1)</f>
        <v>1</v>
      </c>
    </row>
    <row r="1767" spans="1:15" x14ac:dyDescent="0.25">
      <c r="A1767" t="s">
        <v>6715</v>
      </c>
      <c r="B1767" t="s">
        <v>263</v>
      </c>
      <c r="C1767" t="s">
        <v>3603</v>
      </c>
      <c r="D1767" s="1">
        <v>44455</v>
      </c>
      <c r="E1767">
        <v>55</v>
      </c>
      <c r="F1767" t="b">
        <v>1</v>
      </c>
      <c r="G1767" t="s">
        <v>4545</v>
      </c>
      <c r="H1767" t="s">
        <v>2031</v>
      </c>
      <c r="I1767" s="1">
        <f>DATE(YEAR(tbl_Invoices[[#This Row],[Invoice_Date]]), MONTH(tbl_Invoices[[#This Row],[Invoice_Date]]), DAY(tbl_Invoices[[#This Row],[Invoice_Date]]))</f>
        <v>44455</v>
      </c>
      <c r="J1767">
        <f>YEAR(tbl_Invoices[[#This Row],[Invoice_Date]])</f>
        <v>2021</v>
      </c>
      <c r="K1767" s="1">
        <f>_xlfn.XLOOKUP(tbl_Invoices[[#This Row],[Customer_ID]], tbl_Customers[Customer_ID], tbl_Customers[Cohort_Month])</f>
        <v>44985</v>
      </c>
      <c r="L1767" s="1" t="str">
        <f ca="1">_xlfn.XLOOKUP(tbl_Invoices[[#This Row],[Customer_ID]], tbl_Customers[Customer_ID], tbl_Customers[Age_Group])</f>
        <v>45–54</v>
      </c>
      <c r="M1767" s="1" t="str">
        <f>_xlfn.XLOOKUP(tbl_Invoices[[#This Row],[Customer_ID]], tbl_Customers[Customer_ID], tbl_Customers[Region])</f>
        <v>South</v>
      </c>
      <c r="N1767" s="1" t="str" cm="1">
        <f t="array" ref="N1767">_xlfn.IFS(
   _xlfn.SINGLE(tbl_Invoices[Plan_ID])="P1","Basic",
   _xlfn.SINGLE(tbl_Invoices[Plan_ID])="P2","Standard",
   _xlfn.SINGLE(tbl_Invoices[Plan_ID])="P3","Premium"
)</f>
        <v>Premium</v>
      </c>
      <c r="O1767" s="2">
        <f>IF(tbl_Invoices[[#This Row],[Revenue_Type]]="Churned",0,1)</f>
        <v>0</v>
      </c>
    </row>
    <row r="1768" spans="1:15" x14ac:dyDescent="0.25">
      <c r="A1768" t="s">
        <v>7174</v>
      </c>
      <c r="B1768" t="s">
        <v>346</v>
      </c>
      <c r="C1768" t="s">
        <v>2194</v>
      </c>
      <c r="D1768" s="1">
        <v>44455</v>
      </c>
      <c r="E1768">
        <v>12</v>
      </c>
      <c r="F1768" t="b">
        <v>1</v>
      </c>
      <c r="G1768" t="s">
        <v>4540</v>
      </c>
      <c r="H1768" t="s">
        <v>2027</v>
      </c>
      <c r="I1768" s="1">
        <f>DATE(YEAR(tbl_Invoices[[#This Row],[Invoice_Date]]), MONTH(tbl_Invoices[[#This Row],[Invoice_Date]]), DAY(tbl_Invoices[[#This Row],[Invoice_Date]]))</f>
        <v>44455</v>
      </c>
      <c r="J1768">
        <f>YEAR(tbl_Invoices[[#This Row],[Invoice_Date]])</f>
        <v>2021</v>
      </c>
      <c r="K1768" s="1">
        <f>_xlfn.XLOOKUP(tbl_Invoices[[#This Row],[Customer_ID]], tbl_Customers[Customer_ID], tbl_Customers[Cohort_Month])</f>
        <v>44316</v>
      </c>
      <c r="L1768" s="1" t="str">
        <f ca="1">_xlfn.XLOOKUP(tbl_Invoices[[#This Row],[Customer_ID]], tbl_Customers[Customer_ID], tbl_Customers[Age_Group])</f>
        <v>35–44</v>
      </c>
      <c r="M1768" s="1" t="str">
        <f>_xlfn.XLOOKUP(tbl_Invoices[[#This Row],[Customer_ID]], tbl_Customers[Customer_ID], tbl_Customers[Region])</f>
        <v>South</v>
      </c>
      <c r="N1768" s="1" t="str" cm="1">
        <f t="array" ref="N1768">_xlfn.IFS(
   _xlfn.SINGLE(tbl_Invoices[Plan_ID])="P1","Basic",
   _xlfn.SINGLE(tbl_Invoices[Plan_ID])="P2","Standard",
   _xlfn.SINGLE(tbl_Invoices[Plan_ID])="P3","Premium"
)</f>
        <v>Basic</v>
      </c>
      <c r="O1768" s="2">
        <f>IF(tbl_Invoices[[#This Row],[Revenue_Type]]="Churned",0,1)</f>
        <v>1</v>
      </c>
    </row>
    <row r="1769" spans="1:15" x14ac:dyDescent="0.25">
      <c r="A1769" t="s">
        <v>8366</v>
      </c>
      <c r="B1769" t="s">
        <v>1376</v>
      </c>
      <c r="C1769" t="s">
        <v>3640</v>
      </c>
      <c r="D1769" s="1">
        <v>44455</v>
      </c>
      <c r="E1769">
        <v>12</v>
      </c>
      <c r="F1769" t="b">
        <v>1</v>
      </c>
      <c r="G1769" t="s">
        <v>4547</v>
      </c>
      <c r="H1769" t="s">
        <v>2027</v>
      </c>
      <c r="I1769" s="1">
        <f>DATE(YEAR(tbl_Invoices[[#This Row],[Invoice_Date]]), MONTH(tbl_Invoices[[#This Row],[Invoice_Date]]), DAY(tbl_Invoices[[#This Row],[Invoice_Date]]))</f>
        <v>44455</v>
      </c>
      <c r="J1769">
        <f>YEAR(tbl_Invoices[[#This Row],[Invoice_Date]])</f>
        <v>2021</v>
      </c>
      <c r="K1769" s="1">
        <f>_xlfn.XLOOKUP(tbl_Invoices[[#This Row],[Customer_ID]], tbl_Customers[Customer_ID], tbl_Customers[Cohort_Month])</f>
        <v>44712</v>
      </c>
      <c r="L1769" s="1" t="str">
        <f ca="1">_xlfn.XLOOKUP(tbl_Invoices[[#This Row],[Customer_ID]], tbl_Customers[Customer_ID], tbl_Customers[Age_Group])</f>
        <v>55+</v>
      </c>
      <c r="M1769" s="1" t="str">
        <f>_xlfn.XLOOKUP(tbl_Invoices[[#This Row],[Customer_ID]], tbl_Customers[Customer_ID], tbl_Customers[Region])</f>
        <v>Midwest</v>
      </c>
      <c r="N1769" s="1" t="str" cm="1">
        <f t="array" ref="N1769">_xlfn.IFS(
   _xlfn.SINGLE(tbl_Invoices[Plan_ID])="P1","Basic",
   _xlfn.SINGLE(tbl_Invoices[Plan_ID])="P2","Standard",
   _xlfn.SINGLE(tbl_Invoices[Plan_ID])="P3","Premium"
)</f>
        <v>Basic</v>
      </c>
      <c r="O1769" s="2">
        <f>IF(tbl_Invoices[[#This Row],[Revenue_Type]]="Churned",0,1)</f>
        <v>1</v>
      </c>
    </row>
    <row r="1770" spans="1:15" x14ac:dyDescent="0.25">
      <c r="A1770" t="s">
        <v>9193</v>
      </c>
      <c r="B1770" t="s">
        <v>1667</v>
      </c>
      <c r="C1770" t="s">
        <v>3731</v>
      </c>
      <c r="D1770" s="1">
        <v>44455</v>
      </c>
      <c r="E1770">
        <v>55</v>
      </c>
      <c r="F1770" t="b">
        <v>1</v>
      </c>
      <c r="G1770" t="s">
        <v>4547</v>
      </c>
      <c r="H1770" t="s">
        <v>2031</v>
      </c>
      <c r="I1770" s="1">
        <f>DATE(YEAR(tbl_Invoices[[#This Row],[Invoice_Date]]), MONTH(tbl_Invoices[[#This Row],[Invoice_Date]]), DAY(tbl_Invoices[[#This Row],[Invoice_Date]]))</f>
        <v>44455</v>
      </c>
      <c r="J1770">
        <f>YEAR(tbl_Invoices[[#This Row],[Invoice_Date]])</f>
        <v>2021</v>
      </c>
      <c r="K1770" s="1">
        <f>_xlfn.XLOOKUP(tbl_Invoices[[#This Row],[Customer_ID]], tbl_Customers[Customer_ID], tbl_Customers[Cohort_Month])</f>
        <v>44347</v>
      </c>
      <c r="L1770" s="1" t="str">
        <f ca="1">_xlfn.XLOOKUP(tbl_Invoices[[#This Row],[Customer_ID]], tbl_Customers[Customer_ID], tbl_Customers[Age_Group])</f>
        <v>35–44</v>
      </c>
      <c r="M1770" s="1" t="str">
        <f>_xlfn.XLOOKUP(tbl_Invoices[[#This Row],[Customer_ID]], tbl_Customers[Customer_ID], tbl_Customers[Region])</f>
        <v>South</v>
      </c>
      <c r="N1770" s="1" t="str" cm="1">
        <f t="array" ref="N1770">_xlfn.IFS(
   _xlfn.SINGLE(tbl_Invoices[Plan_ID])="P1","Basic",
   _xlfn.SINGLE(tbl_Invoices[Plan_ID])="P2","Standard",
   _xlfn.SINGLE(tbl_Invoices[Plan_ID])="P3","Premium"
)</f>
        <v>Premium</v>
      </c>
      <c r="O1770" s="2">
        <f>IF(tbl_Invoices[[#This Row],[Revenue_Type]]="Churned",0,1)</f>
        <v>1</v>
      </c>
    </row>
    <row r="1771" spans="1:15" x14ac:dyDescent="0.25">
      <c r="A1771" t="s">
        <v>8301</v>
      </c>
      <c r="B1771" t="s">
        <v>1857</v>
      </c>
      <c r="C1771" t="s">
        <v>3038</v>
      </c>
      <c r="D1771" s="1">
        <v>44455</v>
      </c>
      <c r="E1771">
        <v>55</v>
      </c>
      <c r="F1771" t="b">
        <v>1</v>
      </c>
      <c r="G1771" t="s">
        <v>4545</v>
      </c>
      <c r="H1771" t="s">
        <v>2031</v>
      </c>
      <c r="I1771" s="1">
        <f>DATE(YEAR(tbl_Invoices[[#This Row],[Invoice_Date]]), MONTH(tbl_Invoices[[#This Row],[Invoice_Date]]), DAY(tbl_Invoices[[#This Row],[Invoice_Date]]))</f>
        <v>44455</v>
      </c>
      <c r="J1771">
        <f>YEAR(tbl_Invoices[[#This Row],[Invoice_Date]])</f>
        <v>2021</v>
      </c>
      <c r="K1771" s="1">
        <f>_xlfn.XLOOKUP(tbl_Invoices[[#This Row],[Customer_ID]], tbl_Customers[Customer_ID], tbl_Customers[Cohort_Month])</f>
        <v>44592</v>
      </c>
      <c r="L1771" s="1" t="str">
        <f ca="1">_xlfn.XLOOKUP(tbl_Invoices[[#This Row],[Customer_ID]], tbl_Customers[Customer_ID], tbl_Customers[Age_Group])</f>
        <v>35–44</v>
      </c>
      <c r="M1771" s="1" t="str">
        <f>_xlfn.XLOOKUP(tbl_Invoices[[#This Row],[Customer_ID]], tbl_Customers[Customer_ID], tbl_Customers[Region])</f>
        <v>Midwest</v>
      </c>
      <c r="N1771" s="1" t="str" cm="1">
        <f t="array" ref="N1771">_xlfn.IFS(
   _xlfn.SINGLE(tbl_Invoices[Plan_ID])="P1","Basic",
   _xlfn.SINGLE(tbl_Invoices[Plan_ID])="P2","Standard",
   _xlfn.SINGLE(tbl_Invoices[Plan_ID])="P3","Premium"
)</f>
        <v>Premium</v>
      </c>
      <c r="O1771" s="2">
        <f>IF(tbl_Invoices[[#This Row],[Revenue_Type]]="Churned",0,1)</f>
        <v>0</v>
      </c>
    </row>
    <row r="1772" spans="1:15" x14ac:dyDescent="0.25">
      <c r="A1772" t="s">
        <v>5971</v>
      </c>
      <c r="B1772" t="s">
        <v>1872</v>
      </c>
      <c r="C1772" t="s">
        <v>2685</v>
      </c>
      <c r="D1772" s="1">
        <v>44455</v>
      </c>
      <c r="E1772">
        <v>55</v>
      </c>
      <c r="F1772" t="b">
        <v>1</v>
      </c>
      <c r="G1772" t="s">
        <v>4547</v>
      </c>
      <c r="H1772" t="s">
        <v>2031</v>
      </c>
      <c r="I1772" s="1">
        <f>DATE(YEAR(tbl_Invoices[[#This Row],[Invoice_Date]]), MONTH(tbl_Invoices[[#This Row],[Invoice_Date]]), DAY(tbl_Invoices[[#This Row],[Invoice_Date]]))</f>
        <v>44455</v>
      </c>
      <c r="J1772">
        <f>YEAR(tbl_Invoices[[#This Row],[Invoice_Date]])</f>
        <v>2021</v>
      </c>
      <c r="K1772" s="1">
        <f>_xlfn.XLOOKUP(tbl_Invoices[[#This Row],[Customer_ID]], tbl_Customers[Customer_ID], tbl_Customers[Cohort_Month])</f>
        <v>44681</v>
      </c>
      <c r="L1772" s="1" t="str">
        <f ca="1">_xlfn.XLOOKUP(tbl_Invoices[[#This Row],[Customer_ID]], tbl_Customers[Customer_ID], tbl_Customers[Age_Group])</f>
        <v>25–34</v>
      </c>
      <c r="M1772" s="1" t="str">
        <f>_xlfn.XLOOKUP(tbl_Invoices[[#This Row],[Customer_ID]], tbl_Customers[Customer_ID], tbl_Customers[Region])</f>
        <v>East</v>
      </c>
      <c r="N1772" s="1" t="str" cm="1">
        <f t="array" ref="N1772">_xlfn.IFS(
   _xlfn.SINGLE(tbl_Invoices[Plan_ID])="P1","Basic",
   _xlfn.SINGLE(tbl_Invoices[Plan_ID])="P2","Standard",
   _xlfn.SINGLE(tbl_Invoices[Plan_ID])="P3","Premium"
)</f>
        <v>Premium</v>
      </c>
      <c r="O1772" s="2">
        <f>IF(tbl_Invoices[[#This Row],[Revenue_Type]]="Churned",0,1)</f>
        <v>1</v>
      </c>
    </row>
    <row r="1773" spans="1:15" x14ac:dyDescent="0.25">
      <c r="A1773" t="s">
        <v>4955</v>
      </c>
      <c r="B1773" t="s">
        <v>87</v>
      </c>
      <c r="C1773" t="s">
        <v>4296</v>
      </c>
      <c r="D1773" s="1">
        <v>44456</v>
      </c>
      <c r="E1773">
        <v>55</v>
      </c>
      <c r="F1773" t="b">
        <v>1</v>
      </c>
      <c r="G1773" t="s">
        <v>4545</v>
      </c>
      <c r="H1773" t="s">
        <v>2031</v>
      </c>
      <c r="I1773" s="1">
        <f>DATE(YEAR(tbl_Invoices[[#This Row],[Invoice_Date]]), MONTH(tbl_Invoices[[#This Row],[Invoice_Date]]), DAY(tbl_Invoices[[#This Row],[Invoice_Date]]))</f>
        <v>44456</v>
      </c>
      <c r="J1773">
        <f>YEAR(tbl_Invoices[[#This Row],[Invoice_Date]])</f>
        <v>2021</v>
      </c>
      <c r="K1773" s="1">
        <f>_xlfn.XLOOKUP(tbl_Invoices[[#This Row],[Customer_ID]], tbl_Customers[Customer_ID], tbl_Customers[Cohort_Month])</f>
        <v>45046</v>
      </c>
      <c r="L1773" s="1" t="str">
        <f ca="1">_xlfn.XLOOKUP(tbl_Invoices[[#This Row],[Customer_ID]], tbl_Customers[Customer_ID], tbl_Customers[Age_Group])</f>
        <v>18–24</v>
      </c>
      <c r="M1773" s="1" t="str">
        <f>_xlfn.XLOOKUP(tbl_Invoices[[#This Row],[Customer_ID]], tbl_Customers[Customer_ID], tbl_Customers[Region])</f>
        <v>East</v>
      </c>
      <c r="N1773" s="1" t="str" cm="1">
        <f t="array" ref="N1773">_xlfn.IFS(
   _xlfn.SINGLE(tbl_Invoices[Plan_ID])="P1","Basic",
   _xlfn.SINGLE(tbl_Invoices[Plan_ID])="P2","Standard",
   _xlfn.SINGLE(tbl_Invoices[Plan_ID])="P3","Premium"
)</f>
        <v>Premium</v>
      </c>
      <c r="O1773" s="2">
        <f>IF(tbl_Invoices[[#This Row],[Revenue_Type]]="Churned",0,1)</f>
        <v>0</v>
      </c>
    </row>
    <row r="1774" spans="1:15" x14ac:dyDescent="0.25">
      <c r="A1774" t="s">
        <v>4679</v>
      </c>
      <c r="B1774" t="s">
        <v>236</v>
      </c>
      <c r="C1774" t="s">
        <v>2424</v>
      </c>
      <c r="D1774" s="1">
        <v>44456</v>
      </c>
      <c r="E1774">
        <v>25</v>
      </c>
      <c r="F1774" t="b">
        <v>1</v>
      </c>
      <c r="G1774" t="s">
        <v>4540</v>
      </c>
      <c r="H1774" t="s">
        <v>2034</v>
      </c>
      <c r="I1774" s="1">
        <f>DATE(YEAR(tbl_Invoices[[#This Row],[Invoice_Date]]), MONTH(tbl_Invoices[[#This Row],[Invoice_Date]]), DAY(tbl_Invoices[[#This Row],[Invoice_Date]]))</f>
        <v>44456</v>
      </c>
      <c r="J1774">
        <f>YEAR(tbl_Invoices[[#This Row],[Invoice_Date]])</f>
        <v>2021</v>
      </c>
      <c r="K1774" s="1">
        <f>_xlfn.XLOOKUP(tbl_Invoices[[#This Row],[Customer_ID]], tbl_Customers[Customer_ID], tbl_Customers[Cohort_Month])</f>
        <v>44985</v>
      </c>
      <c r="L1774" s="1" t="str">
        <f ca="1">_xlfn.XLOOKUP(tbl_Invoices[[#This Row],[Customer_ID]], tbl_Customers[Customer_ID], tbl_Customers[Age_Group])</f>
        <v>18–24</v>
      </c>
      <c r="M1774" s="1" t="str">
        <f>_xlfn.XLOOKUP(tbl_Invoices[[#This Row],[Customer_ID]], tbl_Customers[Customer_ID], tbl_Customers[Region])</f>
        <v>West</v>
      </c>
      <c r="N1774" s="1" t="str" cm="1">
        <f t="array" ref="N1774">_xlfn.IFS(
   _xlfn.SINGLE(tbl_Invoices[Plan_ID])="P1","Basic",
   _xlfn.SINGLE(tbl_Invoices[Plan_ID])="P2","Standard",
   _xlfn.SINGLE(tbl_Invoices[Plan_ID])="P3","Premium"
)</f>
        <v>Standard</v>
      </c>
      <c r="O1774" s="2">
        <f>IF(tbl_Invoices[[#This Row],[Revenue_Type]]="Churned",0,1)</f>
        <v>1</v>
      </c>
    </row>
    <row r="1775" spans="1:15" x14ac:dyDescent="0.25">
      <c r="A1775" t="s">
        <v>10113</v>
      </c>
      <c r="B1775" t="s">
        <v>1898</v>
      </c>
      <c r="C1775" t="s">
        <v>3214</v>
      </c>
      <c r="D1775" s="1">
        <v>44456</v>
      </c>
      <c r="E1775">
        <v>12</v>
      </c>
      <c r="F1775" t="b">
        <v>1</v>
      </c>
      <c r="G1775" t="s">
        <v>4547</v>
      </c>
      <c r="H1775" t="s">
        <v>2027</v>
      </c>
      <c r="I1775" s="1">
        <f>DATE(YEAR(tbl_Invoices[[#This Row],[Invoice_Date]]), MONTH(tbl_Invoices[[#This Row],[Invoice_Date]]), DAY(tbl_Invoices[[#This Row],[Invoice_Date]]))</f>
        <v>44456</v>
      </c>
      <c r="J1775">
        <f>YEAR(tbl_Invoices[[#This Row],[Invoice_Date]])</f>
        <v>2021</v>
      </c>
      <c r="K1775" s="1">
        <f>_xlfn.XLOOKUP(tbl_Invoices[[#This Row],[Customer_ID]], tbl_Customers[Customer_ID], tbl_Customers[Cohort_Month])</f>
        <v>44530</v>
      </c>
      <c r="L1775" s="1" t="str">
        <f ca="1">_xlfn.XLOOKUP(tbl_Invoices[[#This Row],[Customer_ID]], tbl_Customers[Customer_ID], tbl_Customers[Age_Group])</f>
        <v>25–34</v>
      </c>
      <c r="M1775" s="1" t="str">
        <f>_xlfn.XLOOKUP(tbl_Invoices[[#This Row],[Customer_ID]], tbl_Customers[Customer_ID], tbl_Customers[Region])</f>
        <v>West</v>
      </c>
      <c r="N1775" s="1" t="str" cm="1">
        <f t="array" ref="N1775">_xlfn.IFS(
   _xlfn.SINGLE(tbl_Invoices[Plan_ID])="P1","Basic",
   _xlfn.SINGLE(tbl_Invoices[Plan_ID])="P2","Standard",
   _xlfn.SINGLE(tbl_Invoices[Plan_ID])="P3","Premium"
)</f>
        <v>Basic</v>
      </c>
      <c r="O1775" s="2">
        <f>IF(tbl_Invoices[[#This Row],[Revenue_Type]]="Churned",0,1)</f>
        <v>1</v>
      </c>
    </row>
    <row r="1776" spans="1:15" x14ac:dyDescent="0.25">
      <c r="A1776" t="s">
        <v>9664</v>
      </c>
      <c r="B1776" t="s">
        <v>1961</v>
      </c>
      <c r="C1776" t="s">
        <v>2164</v>
      </c>
      <c r="D1776" s="1">
        <v>44456</v>
      </c>
      <c r="E1776">
        <v>12</v>
      </c>
      <c r="F1776" t="b">
        <v>1</v>
      </c>
      <c r="G1776" t="s">
        <v>4540</v>
      </c>
      <c r="H1776" t="s">
        <v>2027</v>
      </c>
      <c r="I1776" s="1">
        <f>DATE(YEAR(tbl_Invoices[[#This Row],[Invoice_Date]]), MONTH(tbl_Invoices[[#This Row],[Invoice_Date]]), DAY(tbl_Invoices[[#This Row],[Invoice_Date]]))</f>
        <v>44456</v>
      </c>
      <c r="J1776">
        <f>YEAR(tbl_Invoices[[#This Row],[Invoice_Date]])</f>
        <v>2021</v>
      </c>
      <c r="K1776" s="1">
        <f>_xlfn.XLOOKUP(tbl_Invoices[[#This Row],[Customer_ID]], tbl_Customers[Customer_ID], tbl_Customers[Cohort_Month])</f>
        <v>44561</v>
      </c>
      <c r="L1776" s="1" t="str">
        <f ca="1">_xlfn.XLOOKUP(tbl_Invoices[[#This Row],[Customer_ID]], tbl_Customers[Customer_ID], tbl_Customers[Age_Group])</f>
        <v>35–44</v>
      </c>
      <c r="M1776" s="1" t="str">
        <f>_xlfn.XLOOKUP(tbl_Invoices[[#This Row],[Customer_ID]], tbl_Customers[Customer_ID], tbl_Customers[Region])</f>
        <v>Midwest</v>
      </c>
      <c r="N1776" s="1" t="str" cm="1">
        <f t="array" ref="N1776">_xlfn.IFS(
   _xlfn.SINGLE(tbl_Invoices[Plan_ID])="P1","Basic",
   _xlfn.SINGLE(tbl_Invoices[Plan_ID])="P2","Standard",
   _xlfn.SINGLE(tbl_Invoices[Plan_ID])="P3","Premium"
)</f>
        <v>Basic</v>
      </c>
      <c r="O1776" s="2">
        <f>IF(tbl_Invoices[[#This Row],[Revenue_Type]]="Churned",0,1)</f>
        <v>1</v>
      </c>
    </row>
    <row r="1777" spans="1:15" x14ac:dyDescent="0.25">
      <c r="A1777" t="s">
        <v>6385</v>
      </c>
      <c r="B1777" t="s">
        <v>736</v>
      </c>
      <c r="C1777" t="s">
        <v>2855</v>
      </c>
      <c r="D1777" s="1">
        <v>44457</v>
      </c>
      <c r="E1777">
        <v>25</v>
      </c>
      <c r="F1777" t="b">
        <v>1</v>
      </c>
      <c r="G1777" t="s">
        <v>4538</v>
      </c>
      <c r="H1777" t="s">
        <v>2034</v>
      </c>
      <c r="I1777" s="1">
        <f>DATE(YEAR(tbl_Invoices[[#This Row],[Invoice_Date]]), MONTH(tbl_Invoices[[#This Row],[Invoice_Date]]), DAY(tbl_Invoices[[#This Row],[Invoice_Date]]))</f>
        <v>44457</v>
      </c>
      <c r="J1777">
        <f>YEAR(tbl_Invoices[[#This Row],[Invoice_Date]])</f>
        <v>2021</v>
      </c>
      <c r="K1777" s="1">
        <f>_xlfn.XLOOKUP(tbl_Invoices[[#This Row],[Customer_ID]], tbl_Customers[Customer_ID], tbl_Customers[Cohort_Month])</f>
        <v>44561</v>
      </c>
      <c r="L1777" s="1" t="str">
        <f ca="1">_xlfn.XLOOKUP(tbl_Invoices[[#This Row],[Customer_ID]], tbl_Customers[Customer_ID], tbl_Customers[Age_Group])</f>
        <v>45–54</v>
      </c>
      <c r="M1777" s="1" t="str">
        <f>_xlfn.XLOOKUP(tbl_Invoices[[#This Row],[Customer_ID]], tbl_Customers[Customer_ID], tbl_Customers[Region])</f>
        <v>South</v>
      </c>
      <c r="N1777" s="1" t="str" cm="1">
        <f t="array" ref="N1777">_xlfn.IFS(
   _xlfn.SINGLE(tbl_Invoices[Plan_ID])="P1","Basic",
   _xlfn.SINGLE(tbl_Invoices[Plan_ID])="P2","Standard",
   _xlfn.SINGLE(tbl_Invoices[Plan_ID])="P3","Premium"
)</f>
        <v>Standard</v>
      </c>
      <c r="O1777" s="2">
        <f>IF(tbl_Invoices[[#This Row],[Revenue_Type]]="Churned",0,1)</f>
        <v>1</v>
      </c>
    </row>
    <row r="1778" spans="1:15" x14ac:dyDescent="0.25">
      <c r="A1778" t="s">
        <v>7835</v>
      </c>
      <c r="B1778" t="s">
        <v>788</v>
      </c>
      <c r="C1778" t="s">
        <v>4476</v>
      </c>
      <c r="D1778" s="1">
        <v>44457</v>
      </c>
      <c r="E1778">
        <v>25</v>
      </c>
      <c r="F1778" t="b">
        <v>1</v>
      </c>
      <c r="G1778" t="s">
        <v>4540</v>
      </c>
      <c r="H1778" t="s">
        <v>2034</v>
      </c>
      <c r="I1778" s="1">
        <f>DATE(YEAR(tbl_Invoices[[#This Row],[Invoice_Date]]), MONTH(tbl_Invoices[[#This Row],[Invoice_Date]]), DAY(tbl_Invoices[[#This Row],[Invoice_Date]]))</f>
        <v>44457</v>
      </c>
      <c r="J1778">
        <f>YEAR(tbl_Invoices[[#This Row],[Invoice_Date]])</f>
        <v>2021</v>
      </c>
      <c r="K1778" s="1">
        <f>_xlfn.XLOOKUP(tbl_Invoices[[#This Row],[Customer_ID]], tbl_Customers[Customer_ID], tbl_Customers[Cohort_Month])</f>
        <v>44347</v>
      </c>
      <c r="L1778" s="1" t="str">
        <f ca="1">_xlfn.XLOOKUP(tbl_Invoices[[#This Row],[Customer_ID]], tbl_Customers[Customer_ID], tbl_Customers[Age_Group])</f>
        <v>45–54</v>
      </c>
      <c r="M1778" s="1" t="str">
        <f>_xlfn.XLOOKUP(tbl_Invoices[[#This Row],[Customer_ID]], tbl_Customers[Customer_ID], tbl_Customers[Region])</f>
        <v>Midwest</v>
      </c>
      <c r="N1778" s="1" t="str" cm="1">
        <f t="array" ref="N1778">_xlfn.IFS(
   _xlfn.SINGLE(tbl_Invoices[Plan_ID])="P1","Basic",
   _xlfn.SINGLE(tbl_Invoices[Plan_ID])="P2","Standard",
   _xlfn.SINGLE(tbl_Invoices[Plan_ID])="P3","Premium"
)</f>
        <v>Standard</v>
      </c>
      <c r="O1778" s="2">
        <f>IF(tbl_Invoices[[#This Row],[Revenue_Type]]="Churned",0,1)</f>
        <v>1</v>
      </c>
    </row>
    <row r="1779" spans="1:15" x14ac:dyDescent="0.25">
      <c r="A1779" t="s">
        <v>7149</v>
      </c>
      <c r="B1779" t="s">
        <v>807</v>
      </c>
      <c r="C1779" t="s">
        <v>3413</v>
      </c>
      <c r="D1779" s="1">
        <v>44457</v>
      </c>
      <c r="E1779">
        <v>12</v>
      </c>
      <c r="F1779" t="b">
        <v>1</v>
      </c>
      <c r="G1779" t="s">
        <v>4538</v>
      </c>
      <c r="H1779" t="s">
        <v>2027</v>
      </c>
      <c r="I1779" s="1">
        <f>DATE(YEAR(tbl_Invoices[[#This Row],[Invoice_Date]]), MONTH(tbl_Invoices[[#This Row],[Invoice_Date]]), DAY(tbl_Invoices[[#This Row],[Invoice_Date]]))</f>
        <v>44457</v>
      </c>
      <c r="J1779">
        <f>YEAR(tbl_Invoices[[#This Row],[Invoice_Date]])</f>
        <v>2021</v>
      </c>
      <c r="K1779" s="1">
        <f>_xlfn.XLOOKUP(tbl_Invoices[[#This Row],[Customer_ID]], tbl_Customers[Customer_ID], tbl_Customers[Cohort_Month])</f>
        <v>44985</v>
      </c>
      <c r="L1779" s="1" t="str">
        <f ca="1">_xlfn.XLOOKUP(tbl_Invoices[[#This Row],[Customer_ID]], tbl_Customers[Customer_ID], tbl_Customers[Age_Group])</f>
        <v>35–44</v>
      </c>
      <c r="M1779" s="1" t="str">
        <f>_xlfn.XLOOKUP(tbl_Invoices[[#This Row],[Customer_ID]], tbl_Customers[Customer_ID], tbl_Customers[Region])</f>
        <v>South</v>
      </c>
      <c r="N1779" s="1" t="str" cm="1">
        <f t="array" ref="N1779">_xlfn.IFS(
   _xlfn.SINGLE(tbl_Invoices[Plan_ID])="P1","Basic",
   _xlfn.SINGLE(tbl_Invoices[Plan_ID])="P2","Standard",
   _xlfn.SINGLE(tbl_Invoices[Plan_ID])="P3","Premium"
)</f>
        <v>Basic</v>
      </c>
      <c r="O1779" s="2">
        <f>IF(tbl_Invoices[[#This Row],[Revenue_Type]]="Churned",0,1)</f>
        <v>1</v>
      </c>
    </row>
    <row r="1780" spans="1:15" x14ac:dyDescent="0.25">
      <c r="A1780" t="s">
        <v>9579</v>
      </c>
      <c r="B1780" t="s">
        <v>1241</v>
      </c>
      <c r="C1780" t="s">
        <v>4133</v>
      </c>
      <c r="D1780" s="1">
        <v>44457</v>
      </c>
      <c r="E1780">
        <v>55</v>
      </c>
      <c r="F1780" t="b">
        <v>1</v>
      </c>
      <c r="G1780" t="s">
        <v>4545</v>
      </c>
      <c r="H1780" t="s">
        <v>2031</v>
      </c>
      <c r="I1780" s="1">
        <f>DATE(YEAR(tbl_Invoices[[#This Row],[Invoice_Date]]), MONTH(tbl_Invoices[[#This Row],[Invoice_Date]]), DAY(tbl_Invoices[[#This Row],[Invoice_Date]]))</f>
        <v>44457</v>
      </c>
      <c r="J1780">
        <f>YEAR(tbl_Invoices[[#This Row],[Invoice_Date]])</f>
        <v>2021</v>
      </c>
      <c r="K1780" s="1">
        <f>_xlfn.XLOOKUP(tbl_Invoices[[#This Row],[Customer_ID]], tbl_Customers[Customer_ID], tbl_Customers[Cohort_Month])</f>
        <v>44286</v>
      </c>
      <c r="L1780" s="1" t="str">
        <f ca="1">_xlfn.XLOOKUP(tbl_Invoices[[#This Row],[Customer_ID]], tbl_Customers[Customer_ID], tbl_Customers[Age_Group])</f>
        <v>55+</v>
      </c>
      <c r="M1780" s="1" t="str">
        <f>_xlfn.XLOOKUP(tbl_Invoices[[#This Row],[Customer_ID]], tbl_Customers[Customer_ID], tbl_Customers[Region])</f>
        <v>East</v>
      </c>
      <c r="N1780" s="1" t="str" cm="1">
        <f t="array" ref="N1780">_xlfn.IFS(
   _xlfn.SINGLE(tbl_Invoices[Plan_ID])="P1","Basic",
   _xlfn.SINGLE(tbl_Invoices[Plan_ID])="P2","Standard",
   _xlfn.SINGLE(tbl_Invoices[Plan_ID])="P3","Premium"
)</f>
        <v>Premium</v>
      </c>
      <c r="O1780" s="2">
        <f>IF(tbl_Invoices[[#This Row],[Revenue_Type]]="Churned",0,1)</f>
        <v>0</v>
      </c>
    </row>
    <row r="1781" spans="1:15" x14ac:dyDescent="0.25">
      <c r="A1781" t="s">
        <v>4957</v>
      </c>
      <c r="B1781" t="s">
        <v>1449</v>
      </c>
      <c r="C1781" t="s">
        <v>2550</v>
      </c>
      <c r="D1781" s="1">
        <v>44457</v>
      </c>
      <c r="E1781">
        <v>12</v>
      </c>
      <c r="F1781" t="b">
        <v>1</v>
      </c>
      <c r="G1781" t="s">
        <v>4549</v>
      </c>
      <c r="H1781" t="s">
        <v>2027</v>
      </c>
      <c r="I1781" s="1">
        <f>DATE(YEAR(tbl_Invoices[[#This Row],[Invoice_Date]]), MONTH(tbl_Invoices[[#This Row],[Invoice_Date]]), DAY(tbl_Invoices[[#This Row],[Invoice_Date]]))</f>
        <v>44457</v>
      </c>
      <c r="J1781">
        <f>YEAR(tbl_Invoices[[#This Row],[Invoice_Date]])</f>
        <v>2021</v>
      </c>
      <c r="K1781" s="1">
        <f>_xlfn.XLOOKUP(tbl_Invoices[[#This Row],[Customer_ID]], tbl_Customers[Customer_ID], tbl_Customers[Cohort_Month])</f>
        <v>44985</v>
      </c>
      <c r="L1781" s="1" t="str">
        <f ca="1">_xlfn.XLOOKUP(tbl_Invoices[[#This Row],[Customer_ID]], tbl_Customers[Customer_ID], tbl_Customers[Age_Group])</f>
        <v>18–24</v>
      </c>
      <c r="M1781" s="1" t="str">
        <f>_xlfn.XLOOKUP(tbl_Invoices[[#This Row],[Customer_ID]], tbl_Customers[Customer_ID], tbl_Customers[Region])</f>
        <v>South</v>
      </c>
      <c r="N1781" s="1" t="str" cm="1">
        <f t="array" ref="N1781">_xlfn.IFS(
   _xlfn.SINGLE(tbl_Invoices[Plan_ID])="P1","Basic",
   _xlfn.SINGLE(tbl_Invoices[Plan_ID])="P2","Standard",
   _xlfn.SINGLE(tbl_Invoices[Plan_ID])="P3","Premium"
)</f>
        <v>Basic</v>
      </c>
      <c r="O1781" s="2">
        <f>IF(tbl_Invoices[[#This Row],[Revenue_Type]]="Churned",0,1)</f>
        <v>1</v>
      </c>
    </row>
    <row r="1782" spans="1:15" x14ac:dyDescent="0.25">
      <c r="A1782" t="s">
        <v>4851</v>
      </c>
      <c r="B1782" t="s">
        <v>101</v>
      </c>
      <c r="C1782" t="s">
        <v>3734</v>
      </c>
      <c r="D1782" s="1">
        <v>44458</v>
      </c>
      <c r="E1782">
        <v>55</v>
      </c>
      <c r="F1782" t="b">
        <v>1</v>
      </c>
      <c r="G1782" t="s">
        <v>4538</v>
      </c>
      <c r="H1782" t="s">
        <v>2031</v>
      </c>
      <c r="I1782" s="1">
        <f>DATE(YEAR(tbl_Invoices[[#This Row],[Invoice_Date]]), MONTH(tbl_Invoices[[#This Row],[Invoice_Date]]), DAY(tbl_Invoices[[#This Row],[Invoice_Date]]))</f>
        <v>44458</v>
      </c>
      <c r="J1782">
        <f>YEAR(tbl_Invoices[[#This Row],[Invoice_Date]])</f>
        <v>2021</v>
      </c>
      <c r="K1782" s="1">
        <f>_xlfn.XLOOKUP(tbl_Invoices[[#This Row],[Customer_ID]], tbl_Customers[Customer_ID], tbl_Customers[Cohort_Month])</f>
        <v>44286</v>
      </c>
      <c r="L1782" s="1" t="str">
        <f ca="1">_xlfn.XLOOKUP(tbl_Invoices[[#This Row],[Customer_ID]], tbl_Customers[Customer_ID], tbl_Customers[Age_Group])</f>
        <v>55+</v>
      </c>
      <c r="M1782" s="1" t="str">
        <f>_xlfn.XLOOKUP(tbl_Invoices[[#This Row],[Customer_ID]], tbl_Customers[Customer_ID], tbl_Customers[Region])</f>
        <v>South</v>
      </c>
      <c r="N1782" s="1" t="str" cm="1">
        <f t="array" ref="N1782">_xlfn.IFS(
   _xlfn.SINGLE(tbl_Invoices[Plan_ID])="P1","Basic",
   _xlfn.SINGLE(tbl_Invoices[Plan_ID])="P2","Standard",
   _xlfn.SINGLE(tbl_Invoices[Plan_ID])="P3","Premium"
)</f>
        <v>Premium</v>
      </c>
      <c r="O1782" s="2">
        <f>IF(tbl_Invoices[[#This Row],[Revenue_Type]]="Churned",0,1)</f>
        <v>1</v>
      </c>
    </row>
    <row r="1783" spans="1:15" x14ac:dyDescent="0.25">
      <c r="A1783" t="s">
        <v>5700</v>
      </c>
      <c r="B1783" t="s">
        <v>321</v>
      </c>
      <c r="C1783" t="s">
        <v>2716</v>
      </c>
      <c r="D1783" s="1">
        <v>44458</v>
      </c>
      <c r="E1783">
        <v>12</v>
      </c>
      <c r="F1783" t="b">
        <v>1</v>
      </c>
      <c r="G1783" t="s">
        <v>4547</v>
      </c>
      <c r="H1783" t="s">
        <v>2027</v>
      </c>
      <c r="I1783" s="1">
        <f>DATE(YEAR(tbl_Invoices[[#This Row],[Invoice_Date]]), MONTH(tbl_Invoices[[#This Row],[Invoice_Date]]), DAY(tbl_Invoices[[#This Row],[Invoice_Date]]))</f>
        <v>44458</v>
      </c>
      <c r="J1783">
        <f>YEAR(tbl_Invoices[[#This Row],[Invoice_Date]])</f>
        <v>2021</v>
      </c>
      <c r="K1783" s="1">
        <f>_xlfn.XLOOKUP(tbl_Invoices[[#This Row],[Customer_ID]], tbl_Customers[Customer_ID], tbl_Customers[Cohort_Month])</f>
        <v>44347</v>
      </c>
      <c r="L1783" s="1" t="str">
        <f ca="1">_xlfn.XLOOKUP(tbl_Invoices[[#This Row],[Customer_ID]], tbl_Customers[Customer_ID], tbl_Customers[Age_Group])</f>
        <v>25–34</v>
      </c>
      <c r="M1783" s="1" t="str">
        <f>_xlfn.XLOOKUP(tbl_Invoices[[#This Row],[Customer_ID]], tbl_Customers[Customer_ID], tbl_Customers[Region])</f>
        <v>Midwest</v>
      </c>
      <c r="N1783" s="1" t="str" cm="1">
        <f t="array" ref="N1783">_xlfn.IFS(
   _xlfn.SINGLE(tbl_Invoices[Plan_ID])="P1","Basic",
   _xlfn.SINGLE(tbl_Invoices[Plan_ID])="P2","Standard",
   _xlfn.SINGLE(tbl_Invoices[Plan_ID])="P3","Premium"
)</f>
        <v>Basic</v>
      </c>
      <c r="O1783" s="2">
        <f>IF(tbl_Invoices[[#This Row],[Revenue_Type]]="Churned",0,1)</f>
        <v>1</v>
      </c>
    </row>
    <row r="1784" spans="1:15" x14ac:dyDescent="0.25">
      <c r="A1784" t="s">
        <v>7113</v>
      </c>
      <c r="B1784" t="s">
        <v>677</v>
      </c>
      <c r="C1784" t="s">
        <v>4033</v>
      </c>
      <c r="D1784" s="1">
        <v>44458</v>
      </c>
      <c r="E1784">
        <v>12</v>
      </c>
      <c r="F1784" t="b">
        <v>1</v>
      </c>
      <c r="G1784" t="s">
        <v>4549</v>
      </c>
      <c r="H1784" t="s">
        <v>2027</v>
      </c>
      <c r="I1784" s="1">
        <f>DATE(YEAR(tbl_Invoices[[#This Row],[Invoice_Date]]), MONTH(tbl_Invoices[[#This Row],[Invoice_Date]]), DAY(tbl_Invoices[[#This Row],[Invoice_Date]]))</f>
        <v>44458</v>
      </c>
      <c r="J1784">
        <f>YEAR(tbl_Invoices[[#This Row],[Invoice_Date]])</f>
        <v>2021</v>
      </c>
      <c r="K1784" s="1">
        <f>_xlfn.XLOOKUP(tbl_Invoices[[#This Row],[Customer_ID]], tbl_Customers[Customer_ID], tbl_Customers[Cohort_Month])</f>
        <v>44561</v>
      </c>
      <c r="L1784" s="1" t="str">
        <f ca="1">_xlfn.XLOOKUP(tbl_Invoices[[#This Row],[Customer_ID]], tbl_Customers[Customer_ID], tbl_Customers[Age_Group])</f>
        <v>55+</v>
      </c>
      <c r="M1784" s="1" t="str">
        <f>_xlfn.XLOOKUP(tbl_Invoices[[#This Row],[Customer_ID]], tbl_Customers[Customer_ID], tbl_Customers[Region])</f>
        <v>East</v>
      </c>
      <c r="N1784" s="1" t="str" cm="1">
        <f t="array" ref="N1784">_xlfn.IFS(
   _xlfn.SINGLE(tbl_Invoices[Plan_ID])="P1","Basic",
   _xlfn.SINGLE(tbl_Invoices[Plan_ID])="P2","Standard",
   _xlfn.SINGLE(tbl_Invoices[Plan_ID])="P3","Premium"
)</f>
        <v>Basic</v>
      </c>
      <c r="O1784" s="2">
        <f>IF(tbl_Invoices[[#This Row],[Revenue_Type]]="Churned",0,1)</f>
        <v>1</v>
      </c>
    </row>
    <row r="1785" spans="1:15" x14ac:dyDescent="0.25">
      <c r="A1785" t="s">
        <v>7827</v>
      </c>
      <c r="B1785" t="s">
        <v>1228</v>
      </c>
      <c r="C1785" t="s">
        <v>4058</v>
      </c>
      <c r="D1785" s="1">
        <v>44458</v>
      </c>
      <c r="E1785">
        <v>25</v>
      </c>
      <c r="F1785" t="b">
        <v>1</v>
      </c>
      <c r="G1785" t="s">
        <v>4538</v>
      </c>
      <c r="H1785" t="s">
        <v>2034</v>
      </c>
      <c r="I1785" s="1">
        <f>DATE(YEAR(tbl_Invoices[[#This Row],[Invoice_Date]]), MONTH(tbl_Invoices[[#This Row],[Invoice_Date]]), DAY(tbl_Invoices[[#This Row],[Invoice_Date]]))</f>
        <v>44458</v>
      </c>
      <c r="J1785">
        <f>YEAR(tbl_Invoices[[#This Row],[Invoice_Date]])</f>
        <v>2021</v>
      </c>
      <c r="K1785" s="1">
        <f>_xlfn.XLOOKUP(tbl_Invoices[[#This Row],[Customer_ID]], tbl_Customers[Customer_ID], tbl_Customers[Cohort_Month])</f>
        <v>44681</v>
      </c>
      <c r="L1785" s="1" t="str">
        <f ca="1">_xlfn.XLOOKUP(tbl_Invoices[[#This Row],[Customer_ID]], tbl_Customers[Customer_ID], tbl_Customers[Age_Group])</f>
        <v>25–34</v>
      </c>
      <c r="M1785" s="1" t="str">
        <f>_xlfn.XLOOKUP(tbl_Invoices[[#This Row],[Customer_ID]], tbl_Customers[Customer_ID], tbl_Customers[Region])</f>
        <v>West</v>
      </c>
      <c r="N1785" s="1" t="str" cm="1">
        <f t="array" ref="N1785">_xlfn.IFS(
   _xlfn.SINGLE(tbl_Invoices[Plan_ID])="P1","Basic",
   _xlfn.SINGLE(tbl_Invoices[Plan_ID])="P2","Standard",
   _xlfn.SINGLE(tbl_Invoices[Plan_ID])="P3","Premium"
)</f>
        <v>Standard</v>
      </c>
      <c r="O1785" s="2">
        <f>IF(tbl_Invoices[[#This Row],[Revenue_Type]]="Churned",0,1)</f>
        <v>1</v>
      </c>
    </row>
    <row r="1786" spans="1:15" x14ac:dyDescent="0.25">
      <c r="A1786" t="s">
        <v>9073</v>
      </c>
      <c r="B1786" t="s">
        <v>43</v>
      </c>
      <c r="C1786" t="s">
        <v>4277</v>
      </c>
      <c r="D1786" s="1">
        <v>44459</v>
      </c>
      <c r="E1786">
        <v>12</v>
      </c>
      <c r="F1786" t="b">
        <v>1</v>
      </c>
      <c r="G1786" t="s">
        <v>4549</v>
      </c>
      <c r="H1786" t="s">
        <v>2027</v>
      </c>
      <c r="I1786" s="1">
        <f>DATE(YEAR(tbl_Invoices[[#This Row],[Invoice_Date]]), MONTH(tbl_Invoices[[#This Row],[Invoice_Date]]), DAY(tbl_Invoices[[#This Row],[Invoice_Date]]))</f>
        <v>44459</v>
      </c>
      <c r="J1786">
        <f>YEAR(tbl_Invoices[[#This Row],[Invoice_Date]])</f>
        <v>2021</v>
      </c>
      <c r="K1786" s="1">
        <f>_xlfn.XLOOKUP(tbl_Invoices[[#This Row],[Customer_ID]], tbl_Customers[Customer_ID], tbl_Customers[Cohort_Month])</f>
        <v>44773</v>
      </c>
      <c r="L1786" s="1" t="str">
        <f ca="1">_xlfn.XLOOKUP(tbl_Invoices[[#This Row],[Customer_ID]], tbl_Customers[Customer_ID], tbl_Customers[Age_Group])</f>
        <v>35–44</v>
      </c>
      <c r="M1786" s="1" t="str">
        <f>_xlfn.XLOOKUP(tbl_Invoices[[#This Row],[Customer_ID]], tbl_Customers[Customer_ID], tbl_Customers[Region])</f>
        <v>Midwest</v>
      </c>
      <c r="N1786" s="1" t="str" cm="1">
        <f t="array" ref="N1786">_xlfn.IFS(
   _xlfn.SINGLE(tbl_Invoices[Plan_ID])="P1","Basic",
   _xlfn.SINGLE(tbl_Invoices[Plan_ID])="P2","Standard",
   _xlfn.SINGLE(tbl_Invoices[Plan_ID])="P3","Premium"
)</f>
        <v>Basic</v>
      </c>
      <c r="O1786" s="2">
        <f>IF(tbl_Invoices[[#This Row],[Revenue_Type]]="Churned",0,1)</f>
        <v>1</v>
      </c>
    </row>
    <row r="1787" spans="1:15" x14ac:dyDescent="0.25">
      <c r="A1787" t="s">
        <v>8492</v>
      </c>
      <c r="B1787" t="s">
        <v>167</v>
      </c>
      <c r="C1787" t="s">
        <v>3071</v>
      </c>
      <c r="D1787" s="1">
        <v>44459</v>
      </c>
      <c r="E1787">
        <v>25</v>
      </c>
      <c r="F1787" t="b">
        <v>1</v>
      </c>
      <c r="G1787" t="s">
        <v>4547</v>
      </c>
      <c r="H1787" t="s">
        <v>2034</v>
      </c>
      <c r="I1787" s="1">
        <f>DATE(YEAR(tbl_Invoices[[#This Row],[Invoice_Date]]), MONTH(tbl_Invoices[[#This Row],[Invoice_Date]]), DAY(tbl_Invoices[[#This Row],[Invoice_Date]]))</f>
        <v>44459</v>
      </c>
      <c r="J1787">
        <f>YEAR(tbl_Invoices[[#This Row],[Invoice_Date]])</f>
        <v>2021</v>
      </c>
      <c r="K1787" s="1">
        <f>_xlfn.XLOOKUP(tbl_Invoices[[#This Row],[Customer_ID]], tbl_Customers[Customer_ID], tbl_Customers[Cohort_Month])</f>
        <v>44773</v>
      </c>
      <c r="L1787" s="1" t="str">
        <f ca="1">_xlfn.XLOOKUP(tbl_Invoices[[#This Row],[Customer_ID]], tbl_Customers[Customer_ID], tbl_Customers[Age_Group])</f>
        <v>35–44</v>
      </c>
      <c r="M1787" s="1" t="str">
        <f>_xlfn.XLOOKUP(tbl_Invoices[[#This Row],[Customer_ID]], tbl_Customers[Customer_ID], tbl_Customers[Region])</f>
        <v>Midwest</v>
      </c>
      <c r="N1787" s="1" t="str" cm="1">
        <f t="array" ref="N1787">_xlfn.IFS(
   _xlfn.SINGLE(tbl_Invoices[Plan_ID])="P1","Basic",
   _xlfn.SINGLE(tbl_Invoices[Plan_ID])="P2","Standard",
   _xlfn.SINGLE(tbl_Invoices[Plan_ID])="P3","Premium"
)</f>
        <v>Standard</v>
      </c>
      <c r="O1787" s="2">
        <f>IF(tbl_Invoices[[#This Row],[Revenue_Type]]="Churned",0,1)</f>
        <v>1</v>
      </c>
    </row>
    <row r="1788" spans="1:15" x14ac:dyDescent="0.25">
      <c r="A1788" t="s">
        <v>4660</v>
      </c>
      <c r="B1788" t="s">
        <v>1118</v>
      </c>
      <c r="C1788" t="s">
        <v>4063</v>
      </c>
      <c r="D1788" s="1">
        <v>44459</v>
      </c>
      <c r="E1788">
        <v>12</v>
      </c>
      <c r="F1788" t="b">
        <v>1</v>
      </c>
      <c r="G1788" t="s">
        <v>4545</v>
      </c>
      <c r="H1788" t="s">
        <v>2027</v>
      </c>
      <c r="I1788" s="1">
        <f>DATE(YEAR(tbl_Invoices[[#This Row],[Invoice_Date]]), MONTH(tbl_Invoices[[#This Row],[Invoice_Date]]), DAY(tbl_Invoices[[#This Row],[Invoice_Date]]))</f>
        <v>44459</v>
      </c>
      <c r="J1788">
        <f>YEAR(tbl_Invoices[[#This Row],[Invoice_Date]])</f>
        <v>2021</v>
      </c>
      <c r="K1788" s="1">
        <f>_xlfn.XLOOKUP(tbl_Invoices[[#This Row],[Customer_ID]], tbl_Customers[Customer_ID], tbl_Customers[Cohort_Month])</f>
        <v>44957</v>
      </c>
      <c r="L1788" s="1" t="str">
        <f ca="1">_xlfn.XLOOKUP(tbl_Invoices[[#This Row],[Customer_ID]], tbl_Customers[Customer_ID], tbl_Customers[Age_Group])</f>
        <v>25–34</v>
      </c>
      <c r="M1788" s="1" t="str">
        <f>_xlfn.XLOOKUP(tbl_Invoices[[#This Row],[Customer_ID]], tbl_Customers[Customer_ID], tbl_Customers[Region])</f>
        <v>International</v>
      </c>
      <c r="N1788" s="1" t="str" cm="1">
        <f t="array" ref="N1788">_xlfn.IFS(
   _xlfn.SINGLE(tbl_Invoices[Plan_ID])="P1","Basic",
   _xlfn.SINGLE(tbl_Invoices[Plan_ID])="P2","Standard",
   _xlfn.SINGLE(tbl_Invoices[Plan_ID])="P3","Premium"
)</f>
        <v>Basic</v>
      </c>
      <c r="O1788" s="2">
        <f>IF(tbl_Invoices[[#This Row],[Revenue_Type]]="Churned",0,1)</f>
        <v>0</v>
      </c>
    </row>
    <row r="1789" spans="1:15" x14ac:dyDescent="0.25">
      <c r="A1789" t="s">
        <v>6131</v>
      </c>
      <c r="B1789" t="s">
        <v>1318</v>
      </c>
      <c r="C1789" t="s">
        <v>2494</v>
      </c>
      <c r="D1789" s="1">
        <v>44459</v>
      </c>
      <c r="E1789">
        <v>25</v>
      </c>
      <c r="F1789" t="b">
        <v>1</v>
      </c>
      <c r="G1789" t="s">
        <v>4547</v>
      </c>
      <c r="H1789" t="s">
        <v>2034</v>
      </c>
      <c r="I1789" s="1">
        <f>DATE(YEAR(tbl_Invoices[[#This Row],[Invoice_Date]]), MONTH(tbl_Invoices[[#This Row],[Invoice_Date]]), DAY(tbl_Invoices[[#This Row],[Invoice_Date]]))</f>
        <v>44459</v>
      </c>
      <c r="J1789">
        <f>YEAR(tbl_Invoices[[#This Row],[Invoice_Date]])</f>
        <v>2021</v>
      </c>
      <c r="K1789" s="1">
        <f>_xlfn.XLOOKUP(tbl_Invoices[[#This Row],[Customer_ID]], tbl_Customers[Customer_ID], tbl_Customers[Cohort_Month])</f>
        <v>45046</v>
      </c>
      <c r="L1789" s="1" t="str">
        <f ca="1">_xlfn.XLOOKUP(tbl_Invoices[[#This Row],[Customer_ID]], tbl_Customers[Customer_ID], tbl_Customers[Age_Group])</f>
        <v>45–54</v>
      </c>
      <c r="M1789" s="1" t="str">
        <f>_xlfn.XLOOKUP(tbl_Invoices[[#This Row],[Customer_ID]], tbl_Customers[Customer_ID], tbl_Customers[Region])</f>
        <v>International</v>
      </c>
      <c r="N1789" s="1" t="str" cm="1">
        <f t="array" ref="N1789">_xlfn.IFS(
   _xlfn.SINGLE(tbl_Invoices[Plan_ID])="P1","Basic",
   _xlfn.SINGLE(tbl_Invoices[Plan_ID])="P2","Standard",
   _xlfn.SINGLE(tbl_Invoices[Plan_ID])="P3","Premium"
)</f>
        <v>Standard</v>
      </c>
      <c r="O1789" s="2">
        <f>IF(tbl_Invoices[[#This Row],[Revenue_Type]]="Churned",0,1)</f>
        <v>1</v>
      </c>
    </row>
    <row r="1790" spans="1:15" x14ac:dyDescent="0.25">
      <c r="A1790" t="s">
        <v>7767</v>
      </c>
      <c r="B1790" t="s">
        <v>1719</v>
      </c>
      <c r="C1790" t="s">
        <v>3552</v>
      </c>
      <c r="D1790" s="1">
        <v>44459</v>
      </c>
      <c r="E1790">
        <v>12</v>
      </c>
      <c r="F1790" t="b">
        <v>1</v>
      </c>
      <c r="G1790" t="s">
        <v>4540</v>
      </c>
      <c r="H1790" t="s">
        <v>2027</v>
      </c>
      <c r="I1790" s="1">
        <f>DATE(YEAR(tbl_Invoices[[#This Row],[Invoice_Date]]), MONTH(tbl_Invoices[[#This Row],[Invoice_Date]]), DAY(tbl_Invoices[[#This Row],[Invoice_Date]]))</f>
        <v>44459</v>
      </c>
      <c r="J1790">
        <f>YEAR(tbl_Invoices[[#This Row],[Invoice_Date]])</f>
        <v>2021</v>
      </c>
      <c r="K1790" s="1">
        <f>_xlfn.XLOOKUP(tbl_Invoices[[#This Row],[Customer_ID]], tbl_Customers[Customer_ID], tbl_Customers[Cohort_Month])</f>
        <v>44316</v>
      </c>
      <c r="L1790" s="1" t="str">
        <f ca="1">_xlfn.XLOOKUP(tbl_Invoices[[#This Row],[Customer_ID]], tbl_Customers[Customer_ID], tbl_Customers[Age_Group])</f>
        <v>25–34</v>
      </c>
      <c r="M1790" s="1" t="str">
        <f>_xlfn.XLOOKUP(tbl_Invoices[[#This Row],[Customer_ID]], tbl_Customers[Customer_ID], tbl_Customers[Region])</f>
        <v>East</v>
      </c>
      <c r="N1790" s="1" t="str" cm="1">
        <f t="array" ref="N1790">_xlfn.IFS(
   _xlfn.SINGLE(tbl_Invoices[Plan_ID])="P1","Basic",
   _xlfn.SINGLE(tbl_Invoices[Plan_ID])="P2","Standard",
   _xlfn.SINGLE(tbl_Invoices[Plan_ID])="P3","Premium"
)</f>
        <v>Basic</v>
      </c>
      <c r="O1790" s="2">
        <f>IF(tbl_Invoices[[#This Row],[Revenue_Type]]="Churned",0,1)</f>
        <v>1</v>
      </c>
    </row>
    <row r="1791" spans="1:15" x14ac:dyDescent="0.25">
      <c r="A1791" t="s">
        <v>10110</v>
      </c>
      <c r="B1791" t="s">
        <v>81</v>
      </c>
      <c r="C1791" t="s">
        <v>4430</v>
      </c>
      <c r="D1791" s="1">
        <v>44460</v>
      </c>
      <c r="E1791">
        <v>55</v>
      </c>
      <c r="F1791" t="b">
        <v>1</v>
      </c>
      <c r="G1791" t="s">
        <v>4547</v>
      </c>
      <c r="H1791" t="s">
        <v>2031</v>
      </c>
      <c r="I1791" s="1">
        <f>DATE(YEAR(tbl_Invoices[[#This Row],[Invoice_Date]]), MONTH(tbl_Invoices[[#This Row],[Invoice_Date]]), DAY(tbl_Invoices[[#This Row],[Invoice_Date]]))</f>
        <v>44460</v>
      </c>
      <c r="J1791">
        <f>YEAR(tbl_Invoices[[#This Row],[Invoice_Date]])</f>
        <v>2021</v>
      </c>
      <c r="K1791" s="1">
        <f>_xlfn.XLOOKUP(tbl_Invoices[[#This Row],[Customer_ID]], tbl_Customers[Customer_ID], tbl_Customers[Cohort_Month])</f>
        <v>44773</v>
      </c>
      <c r="L1791" s="1" t="str">
        <f ca="1">_xlfn.XLOOKUP(tbl_Invoices[[#This Row],[Customer_ID]], tbl_Customers[Customer_ID], tbl_Customers[Age_Group])</f>
        <v>45–54</v>
      </c>
      <c r="M1791" s="1" t="str">
        <f>_xlfn.XLOOKUP(tbl_Invoices[[#This Row],[Customer_ID]], tbl_Customers[Customer_ID], tbl_Customers[Region])</f>
        <v>West</v>
      </c>
      <c r="N1791" s="1" t="str" cm="1">
        <f t="array" ref="N1791">_xlfn.IFS(
   _xlfn.SINGLE(tbl_Invoices[Plan_ID])="P1","Basic",
   _xlfn.SINGLE(tbl_Invoices[Plan_ID])="P2","Standard",
   _xlfn.SINGLE(tbl_Invoices[Plan_ID])="P3","Premium"
)</f>
        <v>Premium</v>
      </c>
      <c r="O1791" s="2">
        <f>IF(tbl_Invoices[[#This Row],[Revenue_Type]]="Churned",0,1)</f>
        <v>1</v>
      </c>
    </row>
    <row r="1792" spans="1:15" x14ac:dyDescent="0.25">
      <c r="A1792" t="s">
        <v>8506</v>
      </c>
      <c r="B1792" t="s">
        <v>242</v>
      </c>
      <c r="C1792" t="s">
        <v>2592</v>
      </c>
      <c r="D1792" s="1">
        <v>44460</v>
      </c>
      <c r="E1792">
        <v>55</v>
      </c>
      <c r="F1792" t="b">
        <v>1</v>
      </c>
      <c r="G1792" t="s">
        <v>4549</v>
      </c>
      <c r="H1792" t="s">
        <v>2031</v>
      </c>
      <c r="I1792" s="1">
        <f>DATE(YEAR(tbl_Invoices[[#This Row],[Invoice_Date]]), MONTH(tbl_Invoices[[#This Row],[Invoice_Date]]), DAY(tbl_Invoices[[#This Row],[Invoice_Date]]))</f>
        <v>44460</v>
      </c>
      <c r="J1792">
        <f>YEAR(tbl_Invoices[[#This Row],[Invoice_Date]])</f>
        <v>2021</v>
      </c>
      <c r="K1792" s="1">
        <f>_xlfn.XLOOKUP(tbl_Invoices[[#This Row],[Customer_ID]], tbl_Customers[Customer_ID], tbl_Customers[Cohort_Month])</f>
        <v>44834</v>
      </c>
      <c r="L1792" s="1" t="str">
        <f ca="1">_xlfn.XLOOKUP(tbl_Invoices[[#This Row],[Customer_ID]], tbl_Customers[Customer_ID], tbl_Customers[Age_Group])</f>
        <v>25–34</v>
      </c>
      <c r="M1792" s="1" t="str">
        <f>_xlfn.XLOOKUP(tbl_Invoices[[#This Row],[Customer_ID]], tbl_Customers[Customer_ID], tbl_Customers[Region])</f>
        <v>East</v>
      </c>
      <c r="N1792" s="1" t="str" cm="1">
        <f t="array" ref="N1792">_xlfn.IFS(
   _xlfn.SINGLE(tbl_Invoices[Plan_ID])="P1","Basic",
   _xlfn.SINGLE(tbl_Invoices[Plan_ID])="P2","Standard",
   _xlfn.SINGLE(tbl_Invoices[Plan_ID])="P3","Premium"
)</f>
        <v>Premium</v>
      </c>
      <c r="O1792" s="2">
        <f>IF(tbl_Invoices[[#This Row],[Revenue_Type]]="Churned",0,1)</f>
        <v>1</v>
      </c>
    </row>
    <row r="1793" spans="1:15" x14ac:dyDescent="0.25">
      <c r="A1793" t="s">
        <v>5691</v>
      </c>
      <c r="B1793" t="s">
        <v>326</v>
      </c>
      <c r="C1793" t="s">
        <v>2381</v>
      </c>
      <c r="D1793" s="1">
        <v>44460</v>
      </c>
      <c r="E1793">
        <v>25</v>
      </c>
      <c r="F1793" t="b">
        <v>1</v>
      </c>
      <c r="G1793" t="s">
        <v>4540</v>
      </c>
      <c r="H1793" t="s">
        <v>2034</v>
      </c>
      <c r="I1793" s="1">
        <f>DATE(YEAR(tbl_Invoices[[#This Row],[Invoice_Date]]), MONTH(tbl_Invoices[[#This Row],[Invoice_Date]]), DAY(tbl_Invoices[[#This Row],[Invoice_Date]]))</f>
        <v>44460</v>
      </c>
      <c r="J1793">
        <f>YEAR(tbl_Invoices[[#This Row],[Invoice_Date]])</f>
        <v>2021</v>
      </c>
      <c r="K1793" s="1">
        <f>_xlfn.XLOOKUP(tbl_Invoices[[#This Row],[Customer_ID]], tbl_Customers[Customer_ID], tbl_Customers[Cohort_Month])</f>
        <v>44469</v>
      </c>
      <c r="L1793" s="1" t="str">
        <f ca="1">_xlfn.XLOOKUP(tbl_Invoices[[#This Row],[Customer_ID]], tbl_Customers[Customer_ID], tbl_Customers[Age_Group])</f>
        <v>55+</v>
      </c>
      <c r="M1793" s="1" t="str">
        <f>_xlfn.XLOOKUP(tbl_Invoices[[#This Row],[Customer_ID]], tbl_Customers[Customer_ID], tbl_Customers[Region])</f>
        <v>South</v>
      </c>
      <c r="N1793" s="1" t="str" cm="1">
        <f t="array" ref="N1793">_xlfn.IFS(
   _xlfn.SINGLE(tbl_Invoices[Plan_ID])="P1","Basic",
   _xlfn.SINGLE(tbl_Invoices[Plan_ID])="P2","Standard",
   _xlfn.SINGLE(tbl_Invoices[Plan_ID])="P3","Premium"
)</f>
        <v>Standard</v>
      </c>
      <c r="O1793" s="2">
        <f>IF(tbl_Invoices[[#This Row],[Revenue_Type]]="Churned",0,1)</f>
        <v>1</v>
      </c>
    </row>
    <row r="1794" spans="1:15" x14ac:dyDescent="0.25">
      <c r="A1794" t="s">
        <v>7422</v>
      </c>
      <c r="B1794" t="s">
        <v>1373</v>
      </c>
      <c r="C1794" t="s">
        <v>4401</v>
      </c>
      <c r="D1794" s="1">
        <v>44460</v>
      </c>
      <c r="E1794">
        <v>12</v>
      </c>
      <c r="F1794" t="b">
        <v>1</v>
      </c>
      <c r="G1794" t="s">
        <v>4540</v>
      </c>
      <c r="H1794" t="s">
        <v>2027</v>
      </c>
      <c r="I1794" s="1">
        <f>DATE(YEAR(tbl_Invoices[[#This Row],[Invoice_Date]]), MONTH(tbl_Invoices[[#This Row],[Invoice_Date]]), DAY(tbl_Invoices[[#This Row],[Invoice_Date]]))</f>
        <v>44460</v>
      </c>
      <c r="J1794">
        <f>YEAR(tbl_Invoices[[#This Row],[Invoice_Date]])</f>
        <v>2021</v>
      </c>
      <c r="K1794" s="1">
        <f>_xlfn.XLOOKUP(tbl_Invoices[[#This Row],[Customer_ID]], tbl_Customers[Customer_ID], tbl_Customers[Cohort_Month])</f>
        <v>44500</v>
      </c>
      <c r="L1794" s="1" t="str">
        <f ca="1">_xlfn.XLOOKUP(tbl_Invoices[[#This Row],[Customer_ID]], tbl_Customers[Customer_ID], tbl_Customers[Age_Group])</f>
        <v>25–34</v>
      </c>
      <c r="M1794" s="1" t="str">
        <f>_xlfn.XLOOKUP(tbl_Invoices[[#This Row],[Customer_ID]], tbl_Customers[Customer_ID], tbl_Customers[Region])</f>
        <v>International</v>
      </c>
      <c r="N1794" s="1" t="str" cm="1">
        <f t="array" ref="N1794">_xlfn.IFS(
   _xlfn.SINGLE(tbl_Invoices[Plan_ID])="P1","Basic",
   _xlfn.SINGLE(tbl_Invoices[Plan_ID])="P2","Standard",
   _xlfn.SINGLE(tbl_Invoices[Plan_ID])="P3","Premium"
)</f>
        <v>Basic</v>
      </c>
      <c r="O1794" s="2">
        <f>IF(tbl_Invoices[[#This Row],[Revenue_Type]]="Churned",0,1)</f>
        <v>1</v>
      </c>
    </row>
    <row r="1795" spans="1:15" x14ac:dyDescent="0.25">
      <c r="A1795" t="s">
        <v>7067</v>
      </c>
      <c r="B1795" t="s">
        <v>1989</v>
      </c>
      <c r="C1795" t="s">
        <v>4049</v>
      </c>
      <c r="D1795" s="1">
        <v>44460</v>
      </c>
      <c r="E1795">
        <v>55</v>
      </c>
      <c r="F1795" t="b">
        <v>1</v>
      </c>
      <c r="G1795" t="s">
        <v>4545</v>
      </c>
      <c r="H1795" t="s">
        <v>2031</v>
      </c>
      <c r="I1795" s="1">
        <f>DATE(YEAR(tbl_Invoices[[#This Row],[Invoice_Date]]), MONTH(tbl_Invoices[[#This Row],[Invoice_Date]]), DAY(tbl_Invoices[[#This Row],[Invoice_Date]]))</f>
        <v>44460</v>
      </c>
      <c r="J1795">
        <f>YEAR(tbl_Invoices[[#This Row],[Invoice_Date]])</f>
        <v>2021</v>
      </c>
      <c r="K1795" s="1">
        <f>_xlfn.XLOOKUP(tbl_Invoices[[#This Row],[Customer_ID]], tbl_Customers[Customer_ID], tbl_Customers[Cohort_Month])</f>
        <v>44500</v>
      </c>
      <c r="L1795" s="1" t="str">
        <f ca="1">_xlfn.XLOOKUP(tbl_Invoices[[#This Row],[Customer_ID]], tbl_Customers[Customer_ID], tbl_Customers[Age_Group])</f>
        <v>45–54</v>
      </c>
      <c r="M1795" s="1" t="str">
        <f>_xlfn.XLOOKUP(tbl_Invoices[[#This Row],[Customer_ID]], tbl_Customers[Customer_ID], tbl_Customers[Region])</f>
        <v>West</v>
      </c>
      <c r="N1795" s="1" t="str" cm="1">
        <f t="array" ref="N1795">_xlfn.IFS(
   _xlfn.SINGLE(tbl_Invoices[Plan_ID])="P1","Basic",
   _xlfn.SINGLE(tbl_Invoices[Plan_ID])="P2","Standard",
   _xlfn.SINGLE(tbl_Invoices[Plan_ID])="P3","Premium"
)</f>
        <v>Premium</v>
      </c>
      <c r="O1795" s="2">
        <f>IF(tbl_Invoices[[#This Row],[Revenue_Type]]="Churned",0,1)</f>
        <v>0</v>
      </c>
    </row>
    <row r="1796" spans="1:15" x14ac:dyDescent="0.25">
      <c r="A1796" t="s">
        <v>9071</v>
      </c>
      <c r="B1796" t="s">
        <v>672</v>
      </c>
      <c r="C1796" t="s">
        <v>2129</v>
      </c>
      <c r="D1796" s="1">
        <v>44461</v>
      </c>
      <c r="E1796">
        <v>25</v>
      </c>
      <c r="F1796" t="b">
        <v>1</v>
      </c>
      <c r="G1796" t="s">
        <v>4547</v>
      </c>
      <c r="H1796" t="s">
        <v>2034</v>
      </c>
      <c r="I1796" s="1">
        <f>DATE(YEAR(tbl_Invoices[[#This Row],[Invoice_Date]]), MONTH(tbl_Invoices[[#This Row],[Invoice_Date]]), DAY(tbl_Invoices[[#This Row],[Invoice_Date]]))</f>
        <v>44461</v>
      </c>
      <c r="J1796">
        <f>YEAR(tbl_Invoices[[#This Row],[Invoice_Date]])</f>
        <v>2021</v>
      </c>
      <c r="K1796" s="1">
        <f>_xlfn.XLOOKUP(tbl_Invoices[[#This Row],[Customer_ID]], tbl_Customers[Customer_ID], tbl_Customers[Cohort_Month])</f>
        <v>44408</v>
      </c>
      <c r="L1796" s="1" t="str">
        <f ca="1">_xlfn.XLOOKUP(tbl_Invoices[[#This Row],[Customer_ID]], tbl_Customers[Customer_ID], tbl_Customers[Age_Group])</f>
        <v>35–44</v>
      </c>
      <c r="M1796" s="1" t="str">
        <f>_xlfn.XLOOKUP(tbl_Invoices[[#This Row],[Customer_ID]], tbl_Customers[Customer_ID], tbl_Customers[Region])</f>
        <v>South</v>
      </c>
      <c r="N1796" s="1" t="str" cm="1">
        <f t="array" ref="N1796">_xlfn.IFS(
   _xlfn.SINGLE(tbl_Invoices[Plan_ID])="P1","Basic",
   _xlfn.SINGLE(tbl_Invoices[Plan_ID])="P2","Standard",
   _xlfn.SINGLE(tbl_Invoices[Plan_ID])="P3","Premium"
)</f>
        <v>Standard</v>
      </c>
      <c r="O1796" s="2">
        <f>IF(tbl_Invoices[[#This Row],[Revenue_Type]]="Churned",0,1)</f>
        <v>1</v>
      </c>
    </row>
    <row r="1797" spans="1:15" x14ac:dyDescent="0.25">
      <c r="A1797" t="s">
        <v>5418</v>
      </c>
      <c r="B1797" t="s">
        <v>867</v>
      </c>
      <c r="C1797" t="s">
        <v>3139</v>
      </c>
      <c r="D1797" s="1">
        <v>44461</v>
      </c>
      <c r="E1797">
        <v>12</v>
      </c>
      <c r="F1797" t="b">
        <v>1</v>
      </c>
      <c r="G1797" t="s">
        <v>4545</v>
      </c>
      <c r="H1797" t="s">
        <v>2027</v>
      </c>
      <c r="I1797" s="1">
        <f>DATE(YEAR(tbl_Invoices[[#This Row],[Invoice_Date]]), MONTH(tbl_Invoices[[#This Row],[Invoice_Date]]), DAY(tbl_Invoices[[#This Row],[Invoice_Date]]))</f>
        <v>44461</v>
      </c>
      <c r="J1797">
        <f>YEAR(tbl_Invoices[[#This Row],[Invoice_Date]])</f>
        <v>2021</v>
      </c>
      <c r="K1797" s="1">
        <f>_xlfn.XLOOKUP(tbl_Invoices[[#This Row],[Customer_ID]], tbl_Customers[Customer_ID], tbl_Customers[Cohort_Month])</f>
        <v>44620</v>
      </c>
      <c r="L1797" s="1" t="str">
        <f ca="1">_xlfn.XLOOKUP(tbl_Invoices[[#This Row],[Customer_ID]], tbl_Customers[Customer_ID], tbl_Customers[Age_Group])</f>
        <v>45–54</v>
      </c>
      <c r="M1797" s="1" t="str">
        <f>_xlfn.XLOOKUP(tbl_Invoices[[#This Row],[Customer_ID]], tbl_Customers[Customer_ID], tbl_Customers[Region])</f>
        <v>South</v>
      </c>
      <c r="N1797" s="1" t="str" cm="1">
        <f t="array" ref="N1797">_xlfn.IFS(
   _xlfn.SINGLE(tbl_Invoices[Plan_ID])="P1","Basic",
   _xlfn.SINGLE(tbl_Invoices[Plan_ID])="P2","Standard",
   _xlfn.SINGLE(tbl_Invoices[Plan_ID])="P3","Premium"
)</f>
        <v>Basic</v>
      </c>
      <c r="O1797" s="2">
        <f>IF(tbl_Invoices[[#This Row],[Revenue_Type]]="Churned",0,1)</f>
        <v>0</v>
      </c>
    </row>
    <row r="1798" spans="1:15" x14ac:dyDescent="0.25">
      <c r="A1798" t="s">
        <v>5216</v>
      </c>
      <c r="B1798" t="s">
        <v>892</v>
      </c>
      <c r="C1798" t="s">
        <v>3960</v>
      </c>
      <c r="D1798" s="1">
        <v>44461</v>
      </c>
      <c r="E1798">
        <v>12</v>
      </c>
      <c r="F1798" t="b">
        <v>1</v>
      </c>
      <c r="G1798" t="s">
        <v>4540</v>
      </c>
      <c r="H1798" t="s">
        <v>2027</v>
      </c>
      <c r="I1798" s="1">
        <f>DATE(YEAR(tbl_Invoices[[#This Row],[Invoice_Date]]), MONTH(tbl_Invoices[[#This Row],[Invoice_Date]]), DAY(tbl_Invoices[[#This Row],[Invoice_Date]]))</f>
        <v>44461</v>
      </c>
      <c r="J1798">
        <f>YEAR(tbl_Invoices[[#This Row],[Invoice_Date]])</f>
        <v>2021</v>
      </c>
      <c r="K1798" s="1">
        <f>_xlfn.XLOOKUP(tbl_Invoices[[#This Row],[Customer_ID]], tbl_Customers[Customer_ID], tbl_Customers[Cohort_Month])</f>
        <v>45077</v>
      </c>
      <c r="L1798" s="1" t="str">
        <f ca="1">_xlfn.XLOOKUP(tbl_Invoices[[#This Row],[Customer_ID]], tbl_Customers[Customer_ID], tbl_Customers[Age_Group])</f>
        <v>45–54</v>
      </c>
      <c r="M1798" s="1" t="str">
        <f>_xlfn.XLOOKUP(tbl_Invoices[[#This Row],[Customer_ID]], tbl_Customers[Customer_ID], tbl_Customers[Region])</f>
        <v>International</v>
      </c>
      <c r="N1798" s="1" t="str" cm="1">
        <f t="array" ref="N1798">_xlfn.IFS(
   _xlfn.SINGLE(tbl_Invoices[Plan_ID])="P1","Basic",
   _xlfn.SINGLE(tbl_Invoices[Plan_ID])="P2","Standard",
   _xlfn.SINGLE(tbl_Invoices[Plan_ID])="P3","Premium"
)</f>
        <v>Basic</v>
      </c>
      <c r="O1798" s="2">
        <f>IF(tbl_Invoices[[#This Row],[Revenue_Type]]="Churned",0,1)</f>
        <v>1</v>
      </c>
    </row>
    <row r="1799" spans="1:15" x14ac:dyDescent="0.25">
      <c r="A1799" t="s">
        <v>5722</v>
      </c>
      <c r="B1799" t="s">
        <v>1231</v>
      </c>
      <c r="C1799" t="s">
        <v>4105</v>
      </c>
      <c r="D1799" s="1">
        <v>44461</v>
      </c>
      <c r="E1799">
        <v>25</v>
      </c>
      <c r="F1799" t="b">
        <v>1</v>
      </c>
      <c r="G1799" t="s">
        <v>4549</v>
      </c>
      <c r="H1799" t="s">
        <v>2034</v>
      </c>
      <c r="I1799" s="1">
        <f>DATE(YEAR(tbl_Invoices[[#This Row],[Invoice_Date]]), MONTH(tbl_Invoices[[#This Row],[Invoice_Date]]), DAY(tbl_Invoices[[#This Row],[Invoice_Date]]))</f>
        <v>44461</v>
      </c>
      <c r="J1799">
        <f>YEAR(tbl_Invoices[[#This Row],[Invoice_Date]])</f>
        <v>2021</v>
      </c>
      <c r="K1799" s="1">
        <f>_xlfn.XLOOKUP(tbl_Invoices[[#This Row],[Customer_ID]], tbl_Customers[Customer_ID], tbl_Customers[Cohort_Month])</f>
        <v>44681</v>
      </c>
      <c r="L1799" s="1" t="str">
        <f ca="1">_xlfn.XLOOKUP(tbl_Invoices[[#This Row],[Customer_ID]], tbl_Customers[Customer_ID], tbl_Customers[Age_Group])</f>
        <v>25–34</v>
      </c>
      <c r="M1799" s="1" t="str">
        <f>_xlfn.XLOOKUP(tbl_Invoices[[#This Row],[Customer_ID]], tbl_Customers[Customer_ID], tbl_Customers[Region])</f>
        <v>West</v>
      </c>
      <c r="N1799" s="1" t="str" cm="1">
        <f t="array" ref="N1799">_xlfn.IFS(
   _xlfn.SINGLE(tbl_Invoices[Plan_ID])="P1","Basic",
   _xlfn.SINGLE(tbl_Invoices[Plan_ID])="P2","Standard",
   _xlfn.SINGLE(tbl_Invoices[Plan_ID])="P3","Premium"
)</f>
        <v>Standard</v>
      </c>
      <c r="O1799" s="2">
        <f>IF(tbl_Invoices[[#This Row],[Revenue_Type]]="Churned",0,1)</f>
        <v>1</v>
      </c>
    </row>
    <row r="1800" spans="1:15" x14ac:dyDescent="0.25">
      <c r="A1800" t="s">
        <v>8874</v>
      </c>
      <c r="B1800" t="s">
        <v>1360</v>
      </c>
      <c r="C1800" t="s">
        <v>2603</v>
      </c>
      <c r="D1800" s="1">
        <v>44461</v>
      </c>
      <c r="E1800">
        <v>55</v>
      </c>
      <c r="F1800" t="b">
        <v>1</v>
      </c>
      <c r="G1800" t="s">
        <v>4549</v>
      </c>
      <c r="H1800" t="s">
        <v>2031</v>
      </c>
      <c r="I1800" s="1">
        <f>DATE(YEAR(tbl_Invoices[[#This Row],[Invoice_Date]]), MONTH(tbl_Invoices[[#This Row],[Invoice_Date]]), DAY(tbl_Invoices[[#This Row],[Invoice_Date]]))</f>
        <v>44461</v>
      </c>
      <c r="J1800">
        <f>YEAR(tbl_Invoices[[#This Row],[Invoice_Date]])</f>
        <v>2021</v>
      </c>
      <c r="K1800" s="1">
        <f>_xlfn.XLOOKUP(tbl_Invoices[[#This Row],[Customer_ID]], tbl_Customers[Customer_ID], tbl_Customers[Cohort_Month])</f>
        <v>44742</v>
      </c>
      <c r="L1800" s="1" t="str">
        <f ca="1">_xlfn.XLOOKUP(tbl_Invoices[[#This Row],[Customer_ID]], tbl_Customers[Customer_ID], tbl_Customers[Age_Group])</f>
        <v>55+</v>
      </c>
      <c r="M1800" s="1" t="str">
        <f>_xlfn.XLOOKUP(tbl_Invoices[[#This Row],[Customer_ID]], tbl_Customers[Customer_ID], tbl_Customers[Region])</f>
        <v>International</v>
      </c>
      <c r="N1800" s="1" t="str" cm="1">
        <f t="array" ref="N1800">_xlfn.IFS(
   _xlfn.SINGLE(tbl_Invoices[Plan_ID])="P1","Basic",
   _xlfn.SINGLE(tbl_Invoices[Plan_ID])="P2","Standard",
   _xlfn.SINGLE(tbl_Invoices[Plan_ID])="P3","Premium"
)</f>
        <v>Premium</v>
      </c>
      <c r="O1800" s="2">
        <f>IF(tbl_Invoices[[#This Row],[Revenue_Type]]="Churned",0,1)</f>
        <v>1</v>
      </c>
    </row>
    <row r="1801" spans="1:15" x14ac:dyDescent="0.25">
      <c r="A1801" t="s">
        <v>4997</v>
      </c>
      <c r="B1801" t="s">
        <v>182</v>
      </c>
      <c r="C1801" t="s">
        <v>3268</v>
      </c>
      <c r="D1801" s="1">
        <v>44462</v>
      </c>
      <c r="E1801">
        <v>25</v>
      </c>
      <c r="F1801" t="b">
        <v>1</v>
      </c>
      <c r="G1801" t="s">
        <v>4540</v>
      </c>
      <c r="H1801" t="s">
        <v>2034</v>
      </c>
      <c r="I1801" s="1">
        <f>DATE(YEAR(tbl_Invoices[[#This Row],[Invoice_Date]]), MONTH(tbl_Invoices[[#This Row],[Invoice_Date]]), DAY(tbl_Invoices[[#This Row],[Invoice_Date]]))</f>
        <v>44462</v>
      </c>
      <c r="J1801">
        <f>YEAR(tbl_Invoices[[#This Row],[Invoice_Date]])</f>
        <v>2021</v>
      </c>
      <c r="K1801" s="1">
        <f>_xlfn.XLOOKUP(tbl_Invoices[[#This Row],[Customer_ID]], tbl_Customers[Customer_ID], tbl_Customers[Cohort_Month])</f>
        <v>45107</v>
      </c>
      <c r="L1801" s="1" t="str">
        <f ca="1">_xlfn.XLOOKUP(tbl_Invoices[[#This Row],[Customer_ID]], tbl_Customers[Customer_ID], tbl_Customers[Age_Group])</f>
        <v>45–54</v>
      </c>
      <c r="M1801" s="1" t="str">
        <f>_xlfn.XLOOKUP(tbl_Invoices[[#This Row],[Customer_ID]], tbl_Customers[Customer_ID], tbl_Customers[Region])</f>
        <v>International</v>
      </c>
      <c r="N1801" s="1" t="str" cm="1">
        <f t="array" ref="N1801">_xlfn.IFS(
   _xlfn.SINGLE(tbl_Invoices[Plan_ID])="P1","Basic",
   _xlfn.SINGLE(tbl_Invoices[Plan_ID])="P2","Standard",
   _xlfn.SINGLE(tbl_Invoices[Plan_ID])="P3","Premium"
)</f>
        <v>Standard</v>
      </c>
      <c r="O1801" s="2">
        <f>IF(tbl_Invoices[[#This Row],[Revenue_Type]]="Churned",0,1)</f>
        <v>1</v>
      </c>
    </row>
    <row r="1802" spans="1:15" x14ac:dyDescent="0.25">
      <c r="A1802" t="s">
        <v>9828</v>
      </c>
      <c r="B1802" t="s">
        <v>398</v>
      </c>
      <c r="C1802" t="s">
        <v>3308</v>
      </c>
      <c r="D1802" s="1">
        <v>44462</v>
      </c>
      <c r="E1802">
        <v>55</v>
      </c>
      <c r="F1802" t="b">
        <v>1</v>
      </c>
      <c r="G1802" t="s">
        <v>4545</v>
      </c>
      <c r="H1802" t="s">
        <v>2031</v>
      </c>
      <c r="I1802" s="1">
        <f>DATE(YEAR(tbl_Invoices[[#This Row],[Invoice_Date]]), MONTH(tbl_Invoices[[#This Row],[Invoice_Date]]), DAY(tbl_Invoices[[#This Row],[Invoice_Date]]))</f>
        <v>44462</v>
      </c>
      <c r="J1802">
        <f>YEAR(tbl_Invoices[[#This Row],[Invoice_Date]])</f>
        <v>2021</v>
      </c>
      <c r="K1802" s="1">
        <f>_xlfn.XLOOKUP(tbl_Invoices[[#This Row],[Customer_ID]], tbl_Customers[Customer_ID], tbl_Customers[Cohort_Month])</f>
        <v>44500</v>
      </c>
      <c r="L1802" s="1" t="str">
        <f ca="1">_xlfn.XLOOKUP(tbl_Invoices[[#This Row],[Customer_ID]], tbl_Customers[Customer_ID], tbl_Customers[Age_Group])</f>
        <v>25–34</v>
      </c>
      <c r="M1802" s="1" t="str">
        <f>_xlfn.XLOOKUP(tbl_Invoices[[#This Row],[Customer_ID]], tbl_Customers[Customer_ID], tbl_Customers[Region])</f>
        <v>West</v>
      </c>
      <c r="N1802" s="1" t="str" cm="1">
        <f t="array" ref="N1802">_xlfn.IFS(
   _xlfn.SINGLE(tbl_Invoices[Plan_ID])="P1","Basic",
   _xlfn.SINGLE(tbl_Invoices[Plan_ID])="P2","Standard",
   _xlfn.SINGLE(tbl_Invoices[Plan_ID])="P3","Premium"
)</f>
        <v>Premium</v>
      </c>
      <c r="O1802" s="2">
        <f>IF(tbl_Invoices[[#This Row],[Revenue_Type]]="Churned",0,1)</f>
        <v>0</v>
      </c>
    </row>
    <row r="1803" spans="1:15" x14ac:dyDescent="0.25">
      <c r="A1803" t="s">
        <v>9211</v>
      </c>
      <c r="B1803" t="s">
        <v>707</v>
      </c>
      <c r="C1803" t="s">
        <v>2727</v>
      </c>
      <c r="D1803" s="1">
        <v>44462</v>
      </c>
      <c r="E1803">
        <v>12</v>
      </c>
      <c r="F1803" t="b">
        <v>1</v>
      </c>
      <c r="G1803" t="s">
        <v>4549</v>
      </c>
      <c r="H1803" t="s">
        <v>2027</v>
      </c>
      <c r="I1803" s="1">
        <f>DATE(YEAR(tbl_Invoices[[#This Row],[Invoice_Date]]), MONTH(tbl_Invoices[[#This Row],[Invoice_Date]]), DAY(tbl_Invoices[[#This Row],[Invoice_Date]]))</f>
        <v>44462</v>
      </c>
      <c r="J1803">
        <f>YEAR(tbl_Invoices[[#This Row],[Invoice_Date]])</f>
        <v>2021</v>
      </c>
      <c r="K1803" s="1">
        <f>_xlfn.XLOOKUP(tbl_Invoices[[#This Row],[Customer_ID]], tbl_Customers[Customer_ID], tbl_Customers[Cohort_Month])</f>
        <v>45077</v>
      </c>
      <c r="L1803" s="1" t="str">
        <f ca="1">_xlfn.XLOOKUP(tbl_Invoices[[#This Row],[Customer_ID]], tbl_Customers[Customer_ID], tbl_Customers[Age_Group])</f>
        <v>18–24</v>
      </c>
      <c r="M1803" s="1" t="str">
        <f>_xlfn.XLOOKUP(tbl_Invoices[[#This Row],[Customer_ID]], tbl_Customers[Customer_ID], tbl_Customers[Region])</f>
        <v>West</v>
      </c>
      <c r="N1803" s="1" t="str" cm="1">
        <f t="array" ref="N1803">_xlfn.IFS(
   _xlfn.SINGLE(tbl_Invoices[Plan_ID])="P1","Basic",
   _xlfn.SINGLE(tbl_Invoices[Plan_ID])="P2","Standard",
   _xlfn.SINGLE(tbl_Invoices[Plan_ID])="P3","Premium"
)</f>
        <v>Basic</v>
      </c>
      <c r="O1803" s="2">
        <f>IF(tbl_Invoices[[#This Row],[Revenue_Type]]="Churned",0,1)</f>
        <v>1</v>
      </c>
    </row>
    <row r="1804" spans="1:15" x14ac:dyDescent="0.25">
      <c r="A1804" t="s">
        <v>5955</v>
      </c>
      <c r="B1804" t="s">
        <v>781</v>
      </c>
      <c r="C1804" t="s">
        <v>3625</v>
      </c>
      <c r="D1804" s="1">
        <v>44462</v>
      </c>
      <c r="E1804">
        <v>25</v>
      </c>
      <c r="F1804" t="b">
        <v>1</v>
      </c>
      <c r="G1804" t="s">
        <v>4540</v>
      </c>
      <c r="H1804" t="s">
        <v>2034</v>
      </c>
      <c r="I1804" s="1">
        <f>DATE(YEAR(tbl_Invoices[[#This Row],[Invoice_Date]]), MONTH(tbl_Invoices[[#This Row],[Invoice_Date]]), DAY(tbl_Invoices[[#This Row],[Invoice_Date]]))</f>
        <v>44462</v>
      </c>
      <c r="J1804">
        <f>YEAR(tbl_Invoices[[#This Row],[Invoice_Date]])</f>
        <v>2021</v>
      </c>
      <c r="K1804" s="1">
        <f>_xlfn.XLOOKUP(tbl_Invoices[[#This Row],[Customer_ID]], tbl_Customers[Customer_ID], tbl_Customers[Cohort_Month])</f>
        <v>44681</v>
      </c>
      <c r="L1804" s="1" t="str">
        <f ca="1">_xlfn.XLOOKUP(tbl_Invoices[[#This Row],[Customer_ID]], tbl_Customers[Customer_ID], tbl_Customers[Age_Group])</f>
        <v>25–34</v>
      </c>
      <c r="M1804" s="1" t="str">
        <f>_xlfn.XLOOKUP(tbl_Invoices[[#This Row],[Customer_ID]], tbl_Customers[Customer_ID], tbl_Customers[Region])</f>
        <v>South</v>
      </c>
      <c r="N1804" s="1" t="str" cm="1">
        <f t="array" ref="N1804">_xlfn.IFS(
   _xlfn.SINGLE(tbl_Invoices[Plan_ID])="P1","Basic",
   _xlfn.SINGLE(tbl_Invoices[Plan_ID])="P2","Standard",
   _xlfn.SINGLE(tbl_Invoices[Plan_ID])="P3","Premium"
)</f>
        <v>Standard</v>
      </c>
      <c r="O1804" s="2">
        <f>IF(tbl_Invoices[[#This Row],[Revenue_Type]]="Churned",0,1)</f>
        <v>1</v>
      </c>
    </row>
    <row r="1805" spans="1:15" x14ac:dyDescent="0.25">
      <c r="A1805" t="s">
        <v>5431</v>
      </c>
      <c r="B1805" t="s">
        <v>862</v>
      </c>
      <c r="C1805" t="s">
        <v>2157</v>
      </c>
      <c r="D1805" s="1">
        <v>44462</v>
      </c>
      <c r="E1805">
        <v>55</v>
      </c>
      <c r="F1805" t="b">
        <v>1</v>
      </c>
      <c r="G1805" t="s">
        <v>4545</v>
      </c>
      <c r="H1805" t="s">
        <v>2031</v>
      </c>
      <c r="I1805" s="1">
        <f>DATE(YEAR(tbl_Invoices[[#This Row],[Invoice_Date]]), MONTH(tbl_Invoices[[#This Row],[Invoice_Date]]), DAY(tbl_Invoices[[#This Row],[Invoice_Date]]))</f>
        <v>44462</v>
      </c>
      <c r="J1805">
        <f>YEAR(tbl_Invoices[[#This Row],[Invoice_Date]])</f>
        <v>2021</v>
      </c>
      <c r="K1805" s="1">
        <f>_xlfn.XLOOKUP(tbl_Invoices[[#This Row],[Customer_ID]], tbl_Customers[Customer_ID], tbl_Customers[Cohort_Month])</f>
        <v>44712</v>
      </c>
      <c r="L1805" s="1" t="str">
        <f ca="1">_xlfn.XLOOKUP(tbl_Invoices[[#This Row],[Customer_ID]], tbl_Customers[Customer_ID], tbl_Customers[Age_Group])</f>
        <v>55+</v>
      </c>
      <c r="M1805" s="1" t="str">
        <f>_xlfn.XLOOKUP(tbl_Invoices[[#This Row],[Customer_ID]], tbl_Customers[Customer_ID], tbl_Customers[Region])</f>
        <v>East</v>
      </c>
      <c r="N1805" s="1" t="str" cm="1">
        <f t="array" ref="N1805">_xlfn.IFS(
   _xlfn.SINGLE(tbl_Invoices[Plan_ID])="P1","Basic",
   _xlfn.SINGLE(tbl_Invoices[Plan_ID])="P2","Standard",
   _xlfn.SINGLE(tbl_Invoices[Plan_ID])="P3","Premium"
)</f>
        <v>Premium</v>
      </c>
      <c r="O1805" s="2">
        <f>IF(tbl_Invoices[[#This Row],[Revenue_Type]]="Churned",0,1)</f>
        <v>0</v>
      </c>
    </row>
    <row r="1806" spans="1:15" x14ac:dyDescent="0.25">
      <c r="A1806" t="s">
        <v>7244</v>
      </c>
      <c r="B1806" t="s">
        <v>867</v>
      </c>
      <c r="C1806" t="s">
        <v>4509</v>
      </c>
      <c r="D1806" s="1">
        <v>44462</v>
      </c>
      <c r="E1806">
        <v>12</v>
      </c>
      <c r="F1806" t="b">
        <v>1</v>
      </c>
      <c r="G1806" t="s">
        <v>4545</v>
      </c>
      <c r="H1806" t="s">
        <v>2027</v>
      </c>
      <c r="I1806" s="1">
        <f>DATE(YEAR(tbl_Invoices[[#This Row],[Invoice_Date]]), MONTH(tbl_Invoices[[#This Row],[Invoice_Date]]), DAY(tbl_Invoices[[#This Row],[Invoice_Date]]))</f>
        <v>44462</v>
      </c>
      <c r="J1806">
        <f>YEAR(tbl_Invoices[[#This Row],[Invoice_Date]])</f>
        <v>2021</v>
      </c>
      <c r="K1806" s="1">
        <f>_xlfn.XLOOKUP(tbl_Invoices[[#This Row],[Customer_ID]], tbl_Customers[Customer_ID], tbl_Customers[Cohort_Month])</f>
        <v>44620</v>
      </c>
      <c r="L1806" s="1" t="str">
        <f ca="1">_xlfn.XLOOKUP(tbl_Invoices[[#This Row],[Customer_ID]], tbl_Customers[Customer_ID], tbl_Customers[Age_Group])</f>
        <v>45–54</v>
      </c>
      <c r="M1806" s="1" t="str">
        <f>_xlfn.XLOOKUP(tbl_Invoices[[#This Row],[Customer_ID]], tbl_Customers[Customer_ID], tbl_Customers[Region])</f>
        <v>South</v>
      </c>
      <c r="N1806" s="1" t="str" cm="1">
        <f t="array" ref="N1806">_xlfn.IFS(
   _xlfn.SINGLE(tbl_Invoices[Plan_ID])="P1","Basic",
   _xlfn.SINGLE(tbl_Invoices[Plan_ID])="P2","Standard",
   _xlfn.SINGLE(tbl_Invoices[Plan_ID])="P3","Premium"
)</f>
        <v>Basic</v>
      </c>
      <c r="O1806" s="2">
        <f>IF(tbl_Invoices[[#This Row],[Revenue_Type]]="Churned",0,1)</f>
        <v>0</v>
      </c>
    </row>
    <row r="1807" spans="1:15" x14ac:dyDescent="0.25">
      <c r="A1807" t="s">
        <v>7937</v>
      </c>
      <c r="B1807" t="s">
        <v>880</v>
      </c>
      <c r="C1807" t="s">
        <v>3380</v>
      </c>
      <c r="D1807" s="1">
        <v>44462</v>
      </c>
      <c r="E1807">
        <v>25</v>
      </c>
      <c r="F1807" t="b">
        <v>1</v>
      </c>
      <c r="G1807" t="s">
        <v>4547</v>
      </c>
      <c r="H1807" t="s">
        <v>2034</v>
      </c>
      <c r="I1807" s="1">
        <f>DATE(YEAR(tbl_Invoices[[#This Row],[Invoice_Date]]), MONTH(tbl_Invoices[[#This Row],[Invoice_Date]]), DAY(tbl_Invoices[[#This Row],[Invoice_Date]]))</f>
        <v>44462</v>
      </c>
      <c r="J1807">
        <f>YEAR(tbl_Invoices[[#This Row],[Invoice_Date]])</f>
        <v>2021</v>
      </c>
      <c r="K1807" s="1">
        <f>_xlfn.XLOOKUP(tbl_Invoices[[#This Row],[Customer_ID]], tbl_Customers[Customer_ID], tbl_Customers[Cohort_Month])</f>
        <v>44500</v>
      </c>
      <c r="L1807" s="1" t="str">
        <f ca="1">_xlfn.XLOOKUP(tbl_Invoices[[#This Row],[Customer_ID]], tbl_Customers[Customer_ID], tbl_Customers[Age_Group])</f>
        <v>55+</v>
      </c>
      <c r="M1807" s="1" t="str">
        <f>_xlfn.XLOOKUP(tbl_Invoices[[#This Row],[Customer_ID]], tbl_Customers[Customer_ID], tbl_Customers[Region])</f>
        <v>International</v>
      </c>
      <c r="N1807" s="1" t="str" cm="1">
        <f t="array" ref="N1807">_xlfn.IFS(
   _xlfn.SINGLE(tbl_Invoices[Plan_ID])="P1","Basic",
   _xlfn.SINGLE(tbl_Invoices[Plan_ID])="P2","Standard",
   _xlfn.SINGLE(tbl_Invoices[Plan_ID])="P3","Premium"
)</f>
        <v>Standard</v>
      </c>
      <c r="O1807" s="2">
        <f>IF(tbl_Invoices[[#This Row],[Revenue_Type]]="Churned",0,1)</f>
        <v>1</v>
      </c>
    </row>
    <row r="1808" spans="1:15" x14ac:dyDescent="0.25">
      <c r="A1808" t="s">
        <v>8435</v>
      </c>
      <c r="B1808" t="s">
        <v>1023</v>
      </c>
      <c r="C1808" t="s">
        <v>2472</v>
      </c>
      <c r="D1808" s="1">
        <v>44462</v>
      </c>
      <c r="E1808">
        <v>55</v>
      </c>
      <c r="F1808" t="b">
        <v>1</v>
      </c>
      <c r="G1808" t="s">
        <v>4538</v>
      </c>
      <c r="H1808" t="s">
        <v>2031</v>
      </c>
      <c r="I1808" s="1">
        <f>DATE(YEAR(tbl_Invoices[[#This Row],[Invoice_Date]]), MONTH(tbl_Invoices[[#This Row],[Invoice_Date]]), DAY(tbl_Invoices[[#This Row],[Invoice_Date]]))</f>
        <v>44462</v>
      </c>
      <c r="J1808">
        <f>YEAR(tbl_Invoices[[#This Row],[Invoice_Date]])</f>
        <v>2021</v>
      </c>
      <c r="K1808" s="1">
        <f>_xlfn.XLOOKUP(tbl_Invoices[[#This Row],[Customer_ID]], tbl_Customers[Customer_ID], tbl_Customers[Cohort_Month])</f>
        <v>44957</v>
      </c>
      <c r="L1808" s="1" t="str">
        <f ca="1">_xlfn.XLOOKUP(tbl_Invoices[[#This Row],[Customer_ID]], tbl_Customers[Customer_ID], tbl_Customers[Age_Group])</f>
        <v>35–44</v>
      </c>
      <c r="M1808" s="1" t="str">
        <f>_xlfn.XLOOKUP(tbl_Invoices[[#This Row],[Customer_ID]], tbl_Customers[Customer_ID], tbl_Customers[Region])</f>
        <v>South</v>
      </c>
      <c r="N1808" s="1" t="str" cm="1">
        <f t="array" ref="N1808">_xlfn.IFS(
   _xlfn.SINGLE(tbl_Invoices[Plan_ID])="P1","Basic",
   _xlfn.SINGLE(tbl_Invoices[Plan_ID])="P2","Standard",
   _xlfn.SINGLE(tbl_Invoices[Plan_ID])="P3","Premium"
)</f>
        <v>Premium</v>
      </c>
      <c r="O1808" s="2">
        <f>IF(tbl_Invoices[[#This Row],[Revenue_Type]]="Churned",0,1)</f>
        <v>1</v>
      </c>
    </row>
    <row r="1809" spans="1:15" x14ac:dyDescent="0.25">
      <c r="A1809" t="s">
        <v>7460</v>
      </c>
      <c r="B1809" t="s">
        <v>1699</v>
      </c>
      <c r="C1809" t="s">
        <v>3331</v>
      </c>
      <c r="D1809" s="1">
        <v>44462</v>
      </c>
      <c r="E1809">
        <v>25</v>
      </c>
      <c r="F1809" t="b">
        <v>1</v>
      </c>
      <c r="G1809" t="s">
        <v>4547</v>
      </c>
      <c r="H1809" t="s">
        <v>2034</v>
      </c>
      <c r="I1809" s="1">
        <f>DATE(YEAR(tbl_Invoices[[#This Row],[Invoice_Date]]), MONTH(tbl_Invoices[[#This Row],[Invoice_Date]]), DAY(tbl_Invoices[[#This Row],[Invoice_Date]]))</f>
        <v>44462</v>
      </c>
      <c r="J1809">
        <f>YEAR(tbl_Invoices[[#This Row],[Invoice_Date]])</f>
        <v>2021</v>
      </c>
      <c r="K1809" s="1">
        <f>_xlfn.XLOOKUP(tbl_Invoices[[#This Row],[Customer_ID]], tbl_Customers[Customer_ID], tbl_Customers[Cohort_Month])</f>
        <v>44773</v>
      </c>
      <c r="L1809" s="1" t="str">
        <f ca="1">_xlfn.XLOOKUP(tbl_Invoices[[#This Row],[Customer_ID]], tbl_Customers[Customer_ID], tbl_Customers[Age_Group])</f>
        <v>25–34</v>
      </c>
      <c r="M1809" s="1" t="str">
        <f>_xlfn.XLOOKUP(tbl_Invoices[[#This Row],[Customer_ID]], tbl_Customers[Customer_ID], tbl_Customers[Region])</f>
        <v>West</v>
      </c>
      <c r="N1809" s="1" t="str" cm="1">
        <f t="array" ref="N1809">_xlfn.IFS(
   _xlfn.SINGLE(tbl_Invoices[Plan_ID])="P1","Basic",
   _xlfn.SINGLE(tbl_Invoices[Plan_ID])="P2","Standard",
   _xlfn.SINGLE(tbl_Invoices[Plan_ID])="P3","Premium"
)</f>
        <v>Standard</v>
      </c>
      <c r="O1809" s="2">
        <f>IF(tbl_Invoices[[#This Row],[Revenue_Type]]="Churned",0,1)</f>
        <v>1</v>
      </c>
    </row>
    <row r="1810" spans="1:15" x14ac:dyDescent="0.25">
      <c r="A1810" t="s">
        <v>7828</v>
      </c>
      <c r="B1810" t="s">
        <v>232</v>
      </c>
      <c r="C1810" t="s">
        <v>2036</v>
      </c>
      <c r="D1810" s="1">
        <v>44463</v>
      </c>
      <c r="E1810">
        <v>55</v>
      </c>
      <c r="F1810" t="b">
        <v>1</v>
      </c>
      <c r="G1810" t="s">
        <v>4547</v>
      </c>
      <c r="H1810" t="s">
        <v>2031</v>
      </c>
      <c r="I1810" s="1">
        <f>DATE(YEAR(tbl_Invoices[[#This Row],[Invoice_Date]]), MONTH(tbl_Invoices[[#This Row],[Invoice_Date]]), DAY(tbl_Invoices[[#This Row],[Invoice_Date]]))</f>
        <v>44463</v>
      </c>
      <c r="J1810">
        <f>YEAR(tbl_Invoices[[#This Row],[Invoice_Date]])</f>
        <v>2021</v>
      </c>
      <c r="K1810" s="1">
        <f>_xlfn.XLOOKUP(tbl_Invoices[[#This Row],[Customer_ID]], tbl_Customers[Customer_ID], tbl_Customers[Cohort_Month])</f>
        <v>44834</v>
      </c>
      <c r="L1810" s="1" t="str">
        <f ca="1">_xlfn.XLOOKUP(tbl_Invoices[[#This Row],[Customer_ID]], tbl_Customers[Customer_ID], tbl_Customers[Age_Group])</f>
        <v>25–34</v>
      </c>
      <c r="M1810" s="1" t="str">
        <f>_xlfn.XLOOKUP(tbl_Invoices[[#This Row],[Customer_ID]], tbl_Customers[Customer_ID], tbl_Customers[Region])</f>
        <v>South</v>
      </c>
      <c r="N1810" s="1" t="str" cm="1">
        <f t="array" ref="N1810">_xlfn.IFS(
   _xlfn.SINGLE(tbl_Invoices[Plan_ID])="P1","Basic",
   _xlfn.SINGLE(tbl_Invoices[Plan_ID])="P2","Standard",
   _xlfn.SINGLE(tbl_Invoices[Plan_ID])="P3","Premium"
)</f>
        <v>Premium</v>
      </c>
      <c r="O1810" s="2">
        <f>IF(tbl_Invoices[[#This Row],[Revenue_Type]]="Churned",0,1)</f>
        <v>1</v>
      </c>
    </row>
    <row r="1811" spans="1:15" x14ac:dyDescent="0.25">
      <c r="A1811" t="s">
        <v>4706</v>
      </c>
      <c r="B1811" t="s">
        <v>648</v>
      </c>
      <c r="C1811" t="s">
        <v>4241</v>
      </c>
      <c r="D1811" s="1">
        <v>44463</v>
      </c>
      <c r="E1811">
        <v>25</v>
      </c>
      <c r="F1811" t="b">
        <v>1</v>
      </c>
      <c r="G1811" t="s">
        <v>4540</v>
      </c>
      <c r="H1811" t="s">
        <v>2034</v>
      </c>
      <c r="I1811" s="1">
        <f>DATE(YEAR(tbl_Invoices[[#This Row],[Invoice_Date]]), MONTH(tbl_Invoices[[#This Row],[Invoice_Date]]), DAY(tbl_Invoices[[#This Row],[Invoice_Date]]))</f>
        <v>44463</v>
      </c>
      <c r="J1811">
        <f>YEAR(tbl_Invoices[[#This Row],[Invoice_Date]])</f>
        <v>2021</v>
      </c>
      <c r="K1811" s="1">
        <f>_xlfn.XLOOKUP(tbl_Invoices[[#This Row],[Customer_ID]], tbl_Customers[Customer_ID], tbl_Customers[Cohort_Month])</f>
        <v>44561</v>
      </c>
      <c r="L1811" s="1" t="str">
        <f ca="1">_xlfn.XLOOKUP(tbl_Invoices[[#This Row],[Customer_ID]], tbl_Customers[Customer_ID], tbl_Customers[Age_Group])</f>
        <v>35–44</v>
      </c>
      <c r="M1811" s="1" t="str">
        <f>_xlfn.XLOOKUP(tbl_Invoices[[#This Row],[Customer_ID]], tbl_Customers[Customer_ID], tbl_Customers[Region])</f>
        <v>International</v>
      </c>
      <c r="N1811" s="1" t="str" cm="1">
        <f t="array" ref="N1811">_xlfn.IFS(
   _xlfn.SINGLE(tbl_Invoices[Plan_ID])="P1","Basic",
   _xlfn.SINGLE(tbl_Invoices[Plan_ID])="P2","Standard",
   _xlfn.SINGLE(tbl_Invoices[Plan_ID])="P3","Premium"
)</f>
        <v>Standard</v>
      </c>
      <c r="O1811" s="2">
        <f>IF(tbl_Invoices[[#This Row],[Revenue_Type]]="Churned",0,1)</f>
        <v>1</v>
      </c>
    </row>
    <row r="1812" spans="1:15" x14ac:dyDescent="0.25">
      <c r="A1812" t="s">
        <v>10431</v>
      </c>
      <c r="B1812" t="s">
        <v>702</v>
      </c>
      <c r="C1812" t="s">
        <v>3564</v>
      </c>
      <c r="D1812" s="1">
        <v>44463</v>
      </c>
      <c r="E1812">
        <v>12</v>
      </c>
      <c r="F1812" t="b">
        <v>1</v>
      </c>
      <c r="G1812" t="s">
        <v>4540</v>
      </c>
      <c r="H1812" t="s">
        <v>2027</v>
      </c>
      <c r="I1812" s="1">
        <f>DATE(YEAR(tbl_Invoices[[#This Row],[Invoice_Date]]), MONTH(tbl_Invoices[[#This Row],[Invoice_Date]]), DAY(tbl_Invoices[[#This Row],[Invoice_Date]]))</f>
        <v>44463</v>
      </c>
      <c r="J1812">
        <f>YEAR(tbl_Invoices[[#This Row],[Invoice_Date]])</f>
        <v>2021</v>
      </c>
      <c r="K1812" s="1">
        <f>_xlfn.XLOOKUP(tbl_Invoices[[#This Row],[Customer_ID]], tbl_Customers[Customer_ID], tbl_Customers[Cohort_Month])</f>
        <v>44834</v>
      </c>
      <c r="L1812" s="1" t="str">
        <f ca="1">_xlfn.XLOOKUP(tbl_Invoices[[#This Row],[Customer_ID]], tbl_Customers[Customer_ID], tbl_Customers[Age_Group])</f>
        <v>55+</v>
      </c>
      <c r="M1812" s="1" t="str">
        <f>_xlfn.XLOOKUP(tbl_Invoices[[#This Row],[Customer_ID]], tbl_Customers[Customer_ID], tbl_Customers[Region])</f>
        <v>International</v>
      </c>
      <c r="N1812" s="1" t="str" cm="1">
        <f t="array" ref="N1812">_xlfn.IFS(
   _xlfn.SINGLE(tbl_Invoices[Plan_ID])="P1","Basic",
   _xlfn.SINGLE(tbl_Invoices[Plan_ID])="P2","Standard",
   _xlfn.SINGLE(tbl_Invoices[Plan_ID])="P3","Premium"
)</f>
        <v>Basic</v>
      </c>
      <c r="O1812" s="2">
        <f>IF(tbl_Invoices[[#This Row],[Revenue_Type]]="Churned",0,1)</f>
        <v>1</v>
      </c>
    </row>
    <row r="1813" spans="1:15" x14ac:dyDescent="0.25">
      <c r="A1813" t="s">
        <v>9465</v>
      </c>
      <c r="B1813" t="s">
        <v>958</v>
      </c>
      <c r="C1813" t="s">
        <v>3569</v>
      </c>
      <c r="D1813" s="1">
        <v>44463</v>
      </c>
      <c r="E1813">
        <v>12</v>
      </c>
      <c r="F1813" t="b">
        <v>1</v>
      </c>
      <c r="G1813" t="s">
        <v>4538</v>
      </c>
      <c r="H1813" t="s">
        <v>2027</v>
      </c>
      <c r="I1813" s="1">
        <f>DATE(YEAR(tbl_Invoices[[#This Row],[Invoice_Date]]), MONTH(tbl_Invoices[[#This Row],[Invoice_Date]]), DAY(tbl_Invoices[[#This Row],[Invoice_Date]]))</f>
        <v>44463</v>
      </c>
      <c r="J1813">
        <f>YEAR(tbl_Invoices[[#This Row],[Invoice_Date]])</f>
        <v>2021</v>
      </c>
      <c r="K1813" s="1">
        <f>_xlfn.XLOOKUP(tbl_Invoices[[#This Row],[Customer_ID]], tbl_Customers[Customer_ID], tbl_Customers[Cohort_Month])</f>
        <v>44985</v>
      </c>
      <c r="L1813" s="1" t="str">
        <f ca="1">_xlfn.XLOOKUP(tbl_Invoices[[#This Row],[Customer_ID]], tbl_Customers[Customer_ID], tbl_Customers[Age_Group])</f>
        <v>25–34</v>
      </c>
      <c r="M1813" s="1" t="str">
        <f>_xlfn.XLOOKUP(tbl_Invoices[[#This Row],[Customer_ID]], tbl_Customers[Customer_ID], tbl_Customers[Region])</f>
        <v>West</v>
      </c>
      <c r="N1813" s="1" t="str" cm="1">
        <f t="array" ref="N1813">_xlfn.IFS(
   _xlfn.SINGLE(tbl_Invoices[Plan_ID])="P1","Basic",
   _xlfn.SINGLE(tbl_Invoices[Plan_ID])="P2","Standard",
   _xlfn.SINGLE(tbl_Invoices[Plan_ID])="P3","Premium"
)</f>
        <v>Basic</v>
      </c>
      <c r="O1813" s="2">
        <f>IF(tbl_Invoices[[#This Row],[Revenue_Type]]="Churned",0,1)</f>
        <v>1</v>
      </c>
    </row>
    <row r="1814" spans="1:15" x14ac:dyDescent="0.25">
      <c r="A1814" t="s">
        <v>4748</v>
      </c>
      <c r="B1814" t="s">
        <v>1131</v>
      </c>
      <c r="C1814" t="s">
        <v>4094</v>
      </c>
      <c r="D1814" s="1">
        <v>44463</v>
      </c>
      <c r="E1814">
        <v>55</v>
      </c>
      <c r="F1814" t="b">
        <v>1</v>
      </c>
      <c r="G1814" t="s">
        <v>4547</v>
      </c>
      <c r="H1814" t="s">
        <v>2031</v>
      </c>
      <c r="I1814" s="1">
        <f>DATE(YEAR(tbl_Invoices[[#This Row],[Invoice_Date]]), MONTH(tbl_Invoices[[#This Row],[Invoice_Date]]), DAY(tbl_Invoices[[#This Row],[Invoice_Date]]))</f>
        <v>44463</v>
      </c>
      <c r="J1814">
        <f>YEAR(tbl_Invoices[[#This Row],[Invoice_Date]])</f>
        <v>2021</v>
      </c>
      <c r="K1814" s="1">
        <f>_xlfn.XLOOKUP(tbl_Invoices[[#This Row],[Customer_ID]], tbl_Customers[Customer_ID], tbl_Customers[Cohort_Month])</f>
        <v>44742</v>
      </c>
      <c r="L1814" s="1" t="str">
        <f ca="1">_xlfn.XLOOKUP(tbl_Invoices[[#This Row],[Customer_ID]], tbl_Customers[Customer_ID], tbl_Customers[Age_Group])</f>
        <v>45–54</v>
      </c>
      <c r="M1814" s="1" t="str">
        <f>_xlfn.XLOOKUP(tbl_Invoices[[#This Row],[Customer_ID]], tbl_Customers[Customer_ID], tbl_Customers[Region])</f>
        <v>International</v>
      </c>
      <c r="N1814" s="1" t="str" cm="1">
        <f t="array" ref="N1814">_xlfn.IFS(
   _xlfn.SINGLE(tbl_Invoices[Plan_ID])="P1","Basic",
   _xlfn.SINGLE(tbl_Invoices[Plan_ID])="P2","Standard",
   _xlfn.SINGLE(tbl_Invoices[Plan_ID])="P3","Premium"
)</f>
        <v>Premium</v>
      </c>
      <c r="O1814" s="2">
        <f>IF(tbl_Invoices[[#This Row],[Revenue_Type]]="Churned",0,1)</f>
        <v>1</v>
      </c>
    </row>
    <row r="1815" spans="1:15" x14ac:dyDescent="0.25">
      <c r="A1815" t="s">
        <v>4587</v>
      </c>
      <c r="B1815" t="s">
        <v>1218</v>
      </c>
      <c r="C1815" t="s">
        <v>3216</v>
      </c>
      <c r="D1815" s="1">
        <v>44463</v>
      </c>
      <c r="E1815">
        <v>25</v>
      </c>
      <c r="F1815" t="b">
        <v>1</v>
      </c>
      <c r="G1815" t="s">
        <v>4540</v>
      </c>
      <c r="H1815" t="s">
        <v>2034</v>
      </c>
      <c r="I1815" s="1">
        <f>DATE(YEAR(tbl_Invoices[[#This Row],[Invoice_Date]]), MONTH(tbl_Invoices[[#This Row],[Invoice_Date]]), DAY(tbl_Invoices[[#This Row],[Invoice_Date]]))</f>
        <v>44463</v>
      </c>
      <c r="J1815">
        <f>YEAR(tbl_Invoices[[#This Row],[Invoice_Date]])</f>
        <v>2021</v>
      </c>
      <c r="K1815" s="1">
        <f>_xlfn.XLOOKUP(tbl_Invoices[[#This Row],[Customer_ID]], tbl_Customers[Customer_ID], tbl_Customers[Cohort_Month])</f>
        <v>44895</v>
      </c>
      <c r="L1815" s="1" t="str">
        <f ca="1">_xlfn.XLOOKUP(tbl_Invoices[[#This Row],[Customer_ID]], tbl_Customers[Customer_ID], tbl_Customers[Age_Group])</f>
        <v>45–54</v>
      </c>
      <c r="M1815" s="1" t="str">
        <f>_xlfn.XLOOKUP(tbl_Invoices[[#This Row],[Customer_ID]], tbl_Customers[Customer_ID], tbl_Customers[Region])</f>
        <v>International</v>
      </c>
      <c r="N1815" s="1" t="str" cm="1">
        <f t="array" ref="N1815">_xlfn.IFS(
   _xlfn.SINGLE(tbl_Invoices[Plan_ID])="P1","Basic",
   _xlfn.SINGLE(tbl_Invoices[Plan_ID])="P2","Standard",
   _xlfn.SINGLE(tbl_Invoices[Plan_ID])="P3","Premium"
)</f>
        <v>Standard</v>
      </c>
      <c r="O1815" s="2">
        <f>IF(tbl_Invoices[[#This Row],[Revenue_Type]]="Churned",0,1)</f>
        <v>1</v>
      </c>
    </row>
    <row r="1816" spans="1:15" x14ac:dyDescent="0.25">
      <c r="A1816" t="s">
        <v>9511</v>
      </c>
      <c r="B1816" t="s">
        <v>1368</v>
      </c>
      <c r="C1816" t="s">
        <v>2827</v>
      </c>
      <c r="D1816" s="1">
        <v>44463</v>
      </c>
      <c r="E1816">
        <v>12</v>
      </c>
      <c r="F1816" t="b">
        <v>1</v>
      </c>
      <c r="G1816" t="s">
        <v>4538</v>
      </c>
      <c r="H1816" t="s">
        <v>2027</v>
      </c>
      <c r="I1816" s="1">
        <f>DATE(YEAR(tbl_Invoices[[#This Row],[Invoice_Date]]), MONTH(tbl_Invoices[[#This Row],[Invoice_Date]]), DAY(tbl_Invoices[[#This Row],[Invoice_Date]]))</f>
        <v>44463</v>
      </c>
      <c r="J1816">
        <f>YEAR(tbl_Invoices[[#This Row],[Invoice_Date]])</f>
        <v>2021</v>
      </c>
      <c r="K1816" s="1">
        <f>_xlfn.XLOOKUP(tbl_Invoices[[#This Row],[Customer_ID]], tbl_Customers[Customer_ID], tbl_Customers[Cohort_Month])</f>
        <v>44255</v>
      </c>
      <c r="L1816" s="1" t="str">
        <f ca="1">_xlfn.XLOOKUP(tbl_Invoices[[#This Row],[Customer_ID]], tbl_Customers[Customer_ID], tbl_Customers[Age_Group])</f>
        <v>55+</v>
      </c>
      <c r="M1816" s="1" t="str">
        <f>_xlfn.XLOOKUP(tbl_Invoices[[#This Row],[Customer_ID]], tbl_Customers[Customer_ID], tbl_Customers[Region])</f>
        <v>South</v>
      </c>
      <c r="N1816" s="1" t="str" cm="1">
        <f t="array" ref="N1816">_xlfn.IFS(
   _xlfn.SINGLE(tbl_Invoices[Plan_ID])="P1","Basic",
   _xlfn.SINGLE(tbl_Invoices[Plan_ID])="P2","Standard",
   _xlfn.SINGLE(tbl_Invoices[Plan_ID])="P3","Premium"
)</f>
        <v>Basic</v>
      </c>
      <c r="O1816" s="2">
        <f>IF(tbl_Invoices[[#This Row],[Revenue_Type]]="Churned",0,1)</f>
        <v>1</v>
      </c>
    </row>
    <row r="1817" spans="1:15" x14ac:dyDescent="0.25">
      <c r="A1817" t="s">
        <v>4692</v>
      </c>
      <c r="B1817" t="s">
        <v>1577</v>
      </c>
      <c r="C1817" t="s">
        <v>3867</v>
      </c>
      <c r="D1817" s="1">
        <v>44463</v>
      </c>
      <c r="E1817">
        <v>25</v>
      </c>
      <c r="F1817" t="b">
        <v>1</v>
      </c>
      <c r="G1817" t="s">
        <v>4538</v>
      </c>
      <c r="H1817" t="s">
        <v>2034</v>
      </c>
      <c r="I1817" s="1">
        <f>DATE(YEAR(tbl_Invoices[[#This Row],[Invoice_Date]]), MONTH(tbl_Invoices[[#This Row],[Invoice_Date]]), DAY(tbl_Invoices[[#This Row],[Invoice_Date]]))</f>
        <v>44463</v>
      </c>
      <c r="J1817">
        <f>YEAR(tbl_Invoices[[#This Row],[Invoice_Date]])</f>
        <v>2021</v>
      </c>
      <c r="K1817" s="1">
        <f>_xlfn.XLOOKUP(tbl_Invoices[[#This Row],[Customer_ID]], tbl_Customers[Customer_ID], tbl_Customers[Cohort_Month])</f>
        <v>44469</v>
      </c>
      <c r="L1817" s="1" t="str">
        <f ca="1">_xlfn.XLOOKUP(tbl_Invoices[[#This Row],[Customer_ID]], tbl_Customers[Customer_ID], tbl_Customers[Age_Group])</f>
        <v>45–54</v>
      </c>
      <c r="M1817" s="1" t="str">
        <f>_xlfn.XLOOKUP(tbl_Invoices[[#This Row],[Customer_ID]], tbl_Customers[Customer_ID], tbl_Customers[Region])</f>
        <v>International</v>
      </c>
      <c r="N1817" s="1" t="str" cm="1">
        <f t="array" ref="N1817">_xlfn.IFS(
   _xlfn.SINGLE(tbl_Invoices[Plan_ID])="P1","Basic",
   _xlfn.SINGLE(tbl_Invoices[Plan_ID])="P2","Standard",
   _xlfn.SINGLE(tbl_Invoices[Plan_ID])="P3","Premium"
)</f>
        <v>Standard</v>
      </c>
      <c r="O1817" s="2">
        <f>IF(tbl_Invoices[[#This Row],[Revenue_Type]]="Churned",0,1)</f>
        <v>1</v>
      </c>
    </row>
    <row r="1818" spans="1:15" x14ac:dyDescent="0.25">
      <c r="A1818" t="s">
        <v>4548</v>
      </c>
      <c r="B1818" t="s">
        <v>1968</v>
      </c>
      <c r="C1818" t="s">
        <v>3420</v>
      </c>
      <c r="D1818" s="1">
        <v>44463</v>
      </c>
      <c r="E1818">
        <v>12</v>
      </c>
      <c r="F1818" t="b">
        <v>1</v>
      </c>
      <c r="G1818" t="s">
        <v>4549</v>
      </c>
      <c r="H1818" t="s">
        <v>2027</v>
      </c>
      <c r="I1818" s="1">
        <f>DATE(YEAR(tbl_Invoices[[#This Row],[Invoice_Date]]), MONTH(tbl_Invoices[[#This Row],[Invoice_Date]]), DAY(tbl_Invoices[[#This Row],[Invoice_Date]]))</f>
        <v>44463</v>
      </c>
      <c r="J1818">
        <f>YEAR(tbl_Invoices[[#This Row],[Invoice_Date]])</f>
        <v>2021</v>
      </c>
      <c r="K1818" s="1">
        <f>_xlfn.XLOOKUP(tbl_Invoices[[#This Row],[Customer_ID]], tbl_Customers[Customer_ID], tbl_Customers[Cohort_Month])</f>
        <v>44255</v>
      </c>
      <c r="L1818" s="1" t="str">
        <f ca="1">_xlfn.XLOOKUP(tbl_Invoices[[#This Row],[Customer_ID]], tbl_Customers[Customer_ID], tbl_Customers[Age_Group])</f>
        <v>35–44</v>
      </c>
      <c r="M1818" s="1" t="str">
        <f>_xlfn.XLOOKUP(tbl_Invoices[[#This Row],[Customer_ID]], tbl_Customers[Customer_ID], tbl_Customers[Region])</f>
        <v>Midwest</v>
      </c>
      <c r="N1818" s="1" t="str" cm="1">
        <f t="array" ref="N1818">_xlfn.IFS(
   _xlfn.SINGLE(tbl_Invoices[Plan_ID])="P1","Basic",
   _xlfn.SINGLE(tbl_Invoices[Plan_ID])="P2","Standard",
   _xlfn.SINGLE(tbl_Invoices[Plan_ID])="P3","Premium"
)</f>
        <v>Basic</v>
      </c>
      <c r="O1818" s="2">
        <f>IF(tbl_Invoices[[#This Row],[Revenue_Type]]="Churned",0,1)</f>
        <v>1</v>
      </c>
    </row>
    <row r="1819" spans="1:15" x14ac:dyDescent="0.25">
      <c r="A1819" t="s">
        <v>7144</v>
      </c>
      <c r="B1819" t="s">
        <v>279</v>
      </c>
      <c r="C1819" t="s">
        <v>2189</v>
      </c>
      <c r="D1819" s="1">
        <v>44464</v>
      </c>
      <c r="E1819">
        <v>25</v>
      </c>
      <c r="F1819" t="b">
        <v>1</v>
      </c>
      <c r="G1819" t="s">
        <v>4540</v>
      </c>
      <c r="H1819" t="s">
        <v>2034</v>
      </c>
      <c r="I1819" s="1">
        <f>DATE(YEAR(tbl_Invoices[[#This Row],[Invoice_Date]]), MONTH(tbl_Invoices[[#This Row],[Invoice_Date]]), DAY(tbl_Invoices[[#This Row],[Invoice_Date]]))</f>
        <v>44464</v>
      </c>
      <c r="J1819">
        <f>YEAR(tbl_Invoices[[#This Row],[Invoice_Date]])</f>
        <v>2021</v>
      </c>
      <c r="K1819" s="1">
        <f>_xlfn.XLOOKUP(tbl_Invoices[[#This Row],[Customer_ID]], tbl_Customers[Customer_ID], tbl_Customers[Cohort_Month])</f>
        <v>44985</v>
      </c>
      <c r="L1819" s="1" t="str">
        <f ca="1">_xlfn.XLOOKUP(tbl_Invoices[[#This Row],[Customer_ID]], tbl_Customers[Customer_ID], tbl_Customers[Age_Group])</f>
        <v>25–34</v>
      </c>
      <c r="M1819" s="1" t="str">
        <f>_xlfn.XLOOKUP(tbl_Invoices[[#This Row],[Customer_ID]], tbl_Customers[Customer_ID], tbl_Customers[Region])</f>
        <v>Midwest</v>
      </c>
      <c r="N1819" s="1" t="str" cm="1">
        <f t="array" ref="N1819">_xlfn.IFS(
   _xlfn.SINGLE(tbl_Invoices[Plan_ID])="P1","Basic",
   _xlfn.SINGLE(tbl_Invoices[Plan_ID])="P2","Standard",
   _xlfn.SINGLE(tbl_Invoices[Plan_ID])="P3","Premium"
)</f>
        <v>Standard</v>
      </c>
      <c r="O1819" s="2">
        <f>IF(tbl_Invoices[[#This Row],[Revenue_Type]]="Churned",0,1)</f>
        <v>1</v>
      </c>
    </row>
    <row r="1820" spans="1:15" x14ac:dyDescent="0.25">
      <c r="A1820" t="s">
        <v>5835</v>
      </c>
      <c r="B1820" t="s">
        <v>1411</v>
      </c>
      <c r="C1820" t="s">
        <v>3332</v>
      </c>
      <c r="D1820" s="1">
        <v>44464</v>
      </c>
      <c r="E1820">
        <v>25</v>
      </c>
      <c r="F1820" t="b">
        <v>1</v>
      </c>
      <c r="G1820" t="s">
        <v>4549</v>
      </c>
      <c r="H1820" t="s">
        <v>2034</v>
      </c>
      <c r="I1820" s="1">
        <f>DATE(YEAR(tbl_Invoices[[#This Row],[Invoice_Date]]), MONTH(tbl_Invoices[[#This Row],[Invoice_Date]]), DAY(tbl_Invoices[[#This Row],[Invoice_Date]]))</f>
        <v>44464</v>
      </c>
      <c r="J1820">
        <f>YEAR(tbl_Invoices[[#This Row],[Invoice_Date]])</f>
        <v>2021</v>
      </c>
      <c r="K1820" s="1">
        <f>_xlfn.XLOOKUP(tbl_Invoices[[#This Row],[Customer_ID]], tbl_Customers[Customer_ID], tbl_Customers[Cohort_Month])</f>
        <v>44773</v>
      </c>
      <c r="L1820" s="1" t="str">
        <f ca="1">_xlfn.XLOOKUP(tbl_Invoices[[#This Row],[Customer_ID]], tbl_Customers[Customer_ID], tbl_Customers[Age_Group])</f>
        <v>55+</v>
      </c>
      <c r="M1820" s="1" t="str">
        <f>_xlfn.XLOOKUP(tbl_Invoices[[#This Row],[Customer_ID]], tbl_Customers[Customer_ID], tbl_Customers[Region])</f>
        <v>Midwest</v>
      </c>
      <c r="N1820" s="1" t="str" cm="1">
        <f t="array" ref="N1820">_xlfn.IFS(
   _xlfn.SINGLE(tbl_Invoices[Plan_ID])="P1","Basic",
   _xlfn.SINGLE(tbl_Invoices[Plan_ID])="P2","Standard",
   _xlfn.SINGLE(tbl_Invoices[Plan_ID])="P3","Premium"
)</f>
        <v>Standard</v>
      </c>
      <c r="O1820" s="2">
        <f>IF(tbl_Invoices[[#This Row],[Revenue_Type]]="Churned",0,1)</f>
        <v>1</v>
      </c>
    </row>
    <row r="1821" spans="1:15" x14ac:dyDescent="0.25">
      <c r="A1821" t="s">
        <v>10266</v>
      </c>
      <c r="B1821" t="s">
        <v>1723</v>
      </c>
      <c r="C1821" t="s">
        <v>3512</v>
      </c>
      <c r="D1821" s="1">
        <v>44464</v>
      </c>
      <c r="E1821">
        <v>25</v>
      </c>
      <c r="F1821" t="b">
        <v>1</v>
      </c>
      <c r="G1821" t="s">
        <v>4538</v>
      </c>
      <c r="H1821" t="s">
        <v>2034</v>
      </c>
      <c r="I1821" s="1">
        <f>DATE(YEAR(tbl_Invoices[[#This Row],[Invoice_Date]]), MONTH(tbl_Invoices[[#This Row],[Invoice_Date]]), DAY(tbl_Invoices[[#This Row],[Invoice_Date]]))</f>
        <v>44464</v>
      </c>
      <c r="J1821">
        <f>YEAR(tbl_Invoices[[#This Row],[Invoice_Date]])</f>
        <v>2021</v>
      </c>
      <c r="K1821" s="1">
        <f>_xlfn.XLOOKUP(tbl_Invoices[[#This Row],[Customer_ID]], tbl_Customers[Customer_ID], tbl_Customers[Cohort_Month])</f>
        <v>44227</v>
      </c>
      <c r="L1821" s="1" t="str">
        <f ca="1">_xlfn.XLOOKUP(tbl_Invoices[[#This Row],[Customer_ID]], tbl_Customers[Customer_ID], tbl_Customers[Age_Group])</f>
        <v>25–34</v>
      </c>
      <c r="M1821" s="1" t="str">
        <f>_xlfn.XLOOKUP(tbl_Invoices[[#This Row],[Customer_ID]], tbl_Customers[Customer_ID], tbl_Customers[Region])</f>
        <v>East</v>
      </c>
      <c r="N1821" s="1" t="str" cm="1">
        <f t="array" ref="N1821">_xlfn.IFS(
   _xlfn.SINGLE(tbl_Invoices[Plan_ID])="P1","Basic",
   _xlfn.SINGLE(tbl_Invoices[Plan_ID])="P2","Standard",
   _xlfn.SINGLE(tbl_Invoices[Plan_ID])="P3","Premium"
)</f>
        <v>Standard</v>
      </c>
      <c r="O1821" s="2">
        <f>IF(tbl_Invoices[[#This Row],[Revenue_Type]]="Churned",0,1)</f>
        <v>1</v>
      </c>
    </row>
    <row r="1822" spans="1:15" x14ac:dyDescent="0.25">
      <c r="A1822" t="s">
        <v>5196</v>
      </c>
      <c r="B1822" t="s">
        <v>1773</v>
      </c>
      <c r="C1822" t="s">
        <v>4067</v>
      </c>
      <c r="D1822" s="1">
        <v>44464</v>
      </c>
      <c r="E1822">
        <v>55</v>
      </c>
      <c r="F1822" t="b">
        <v>1</v>
      </c>
      <c r="G1822" t="s">
        <v>4538</v>
      </c>
      <c r="H1822" t="s">
        <v>2031</v>
      </c>
      <c r="I1822" s="1">
        <f>DATE(YEAR(tbl_Invoices[[#This Row],[Invoice_Date]]), MONTH(tbl_Invoices[[#This Row],[Invoice_Date]]), DAY(tbl_Invoices[[#This Row],[Invoice_Date]]))</f>
        <v>44464</v>
      </c>
      <c r="J1822">
        <f>YEAR(tbl_Invoices[[#This Row],[Invoice_Date]])</f>
        <v>2021</v>
      </c>
      <c r="K1822" s="1">
        <f>_xlfn.XLOOKUP(tbl_Invoices[[#This Row],[Customer_ID]], tbl_Customers[Customer_ID], tbl_Customers[Cohort_Month])</f>
        <v>44651</v>
      </c>
      <c r="L1822" s="1" t="str">
        <f ca="1">_xlfn.XLOOKUP(tbl_Invoices[[#This Row],[Customer_ID]], tbl_Customers[Customer_ID], tbl_Customers[Age_Group])</f>
        <v>25–34</v>
      </c>
      <c r="M1822" s="1" t="str">
        <f>_xlfn.XLOOKUP(tbl_Invoices[[#This Row],[Customer_ID]], tbl_Customers[Customer_ID], tbl_Customers[Region])</f>
        <v>International</v>
      </c>
      <c r="N1822" s="1" t="str" cm="1">
        <f t="array" ref="N1822">_xlfn.IFS(
   _xlfn.SINGLE(tbl_Invoices[Plan_ID])="P1","Basic",
   _xlfn.SINGLE(tbl_Invoices[Plan_ID])="P2","Standard",
   _xlfn.SINGLE(tbl_Invoices[Plan_ID])="P3","Premium"
)</f>
        <v>Premium</v>
      </c>
      <c r="O1822" s="2">
        <f>IF(tbl_Invoices[[#This Row],[Revenue_Type]]="Churned",0,1)</f>
        <v>1</v>
      </c>
    </row>
    <row r="1823" spans="1:15" x14ac:dyDescent="0.25">
      <c r="A1823" t="s">
        <v>6460</v>
      </c>
      <c r="B1823" t="s">
        <v>1793</v>
      </c>
      <c r="C1823" t="s">
        <v>3957</v>
      </c>
      <c r="D1823" s="1">
        <v>44464</v>
      </c>
      <c r="E1823">
        <v>25</v>
      </c>
      <c r="F1823" t="b">
        <v>1</v>
      </c>
      <c r="G1823" t="s">
        <v>4547</v>
      </c>
      <c r="H1823" t="s">
        <v>2034</v>
      </c>
      <c r="I1823" s="1">
        <f>DATE(YEAR(tbl_Invoices[[#This Row],[Invoice_Date]]), MONTH(tbl_Invoices[[#This Row],[Invoice_Date]]), DAY(tbl_Invoices[[#This Row],[Invoice_Date]]))</f>
        <v>44464</v>
      </c>
      <c r="J1823">
        <f>YEAR(tbl_Invoices[[#This Row],[Invoice_Date]])</f>
        <v>2021</v>
      </c>
      <c r="K1823" s="1">
        <f>_xlfn.XLOOKUP(tbl_Invoices[[#This Row],[Customer_ID]], tbl_Customers[Customer_ID], tbl_Customers[Cohort_Month])</f>
        <v>44895</v>
      </c>
      <c r="L1823" s="1" t="str">
        <f ca="1">_xlfn.XLOOKUP(tbl_Invoices[[#This Row],[Customer_ID]], tbl_Customers[Customer_ID], tbl_Customers[Age_Group])</f>
        <v>35–44</v>
      </c>
      <c r="M1823" s="1" t="str">
        <f>_xlfn.XLOOKUP(tbl_Invoices[[#This Row],[Customer_ID]], tbl_Customers[Customer_ID], tbl_Customers[Region])</f>
        <v>South</v>
      </c>
      <c r="N1823" s="1" t="str" cm="1">
        <f t="array" ref="N1823">_xlfn.IFS(
   _xlfn.SINGLE(tbl_Invoices[Plan_ID])="P1","Basic",
   _xlfn.SINGLE(tbl_Invoices[Plan_ID])="P2","Standard",
   _xlfn.SINGLE(tbl_Invoices[Plan_ID])="P3","Premium"
)</f>
        <v>Standard</v>
      </c>
      <c r="O1823" s="2">
        <f>IF(tbl_Invoices[[#This Row],[Revenue_Type]]="Churned",0,1)</f>
        <v>1</v>
      </c>
    </row>
    <row r="1824" spans="1:15" x14ac:dyDescent="0.25">
      <c r="A1824" t="s">
        <v>4634</v>
      </c>
      <c r="B1824" t="s">
        <v>999</v>
      </c>
      <c r="C1824" t="s">
        <v>4019</v>
      </c>
      <c r="D1824" s="1">
        <v>44465</v>
      </c>
      <c r="E1824">
        <v>12</v>
      </c>
      <c r="F1824" t="b">
        <v>1</v>
      </c>
      <c r="G1824" t="s">
        <v>4549</v>
      </c>
      <c r="H1824" t="s">
        <v>2027</v>
      </c>
      <c r="I1824" s="1">
        <f>DATE(YEAR(tbl_Invoices[[#This Row],[Invoice_Date]]), MONTH(tbl_Invoices[[#This Row],[Invoice_Date]]), DAY(tbl_Invoices[[#This Row],[Invoice_Date]]))</f>
        <v>44465</v>
      </c>
      <c r="J1824">
        <f>YEAR(tbl_Invoices[[#This Row],[Invoice_Date]])</f>
        <v>2021</v>
      </c>
      <c r="K1824" s="1">
        <f>_xlfn.XLOOKUP(tbl_Invoices[[#This Row],[Customer_ID]], tbl_Customers[Customer_ID], tbl_Customers[Cohort_Month])</f>
        <v>44561</v>
      </c>
      <c r="L1824" s="1" t="str">
        <f ca="1">_xlfn.XLOOKUP(tbl_Invoices[[#This Row],[Customer_ID]], tbl_Customers[Customer_ID], tbl_Customers[Age_Group])</f>
        <v>35–44</v>
      </c>
      <c r="M1824" s="1" t="str">
        <f>_xlfn.XLOOKUP(tbl_Invoices[[#This Row],[Customer_ID]], tbl_Customers[Customer_ID], tbl_Customers[Region])</f>
        <v>Midwest</v>
      </c>
      <c r="N1824" s="1" t="str" cm="1">
        <f t="array" ref="N1824">_xlfn.IFS(
   _xlfn.SINGLE(tbl_Invoices[Plan_ID])="P1","Basic",
   _xlfn.SINGLE(tbl_Invoices[Plan_ID])="P2","Standard",
   _xlfn.SINGLE(tbl_Invoices[Plan_ID])="P3","Premium"
)</f>
        <v>Basic</v>
      </c>
      <c r="O1824" s="2">
        <f>IF(tbl_Invoices[[#This Row],[Revenue_Type]]="Churned",0,1)</f>
        <v>1</v>
      </c>
    </row>
    <row r="1825" spans="1:15" x14ac:dyDescent="0.25">
      <c r="A1825" t="s">
        <v>4578</v>
      </c>
      <c r="B1825" t="s">
        <v>1145</v>
      </c>
      <c r="C1825" t="s">
        <v>2457</v>
      </c>
      <c r="D1825" s="1">
        <v>44465</v>
      </c>
      <c r="E1825">
        <v>55</v>
      </c>
      <c r="F1825" t="b">
        <v>1</v>
      </c>
      <c r="G1825" t="s">
        <v>4549</v>
      </c>
      <c r="H1825" t="s">
        <v>2031</v>
      </c>
      <c r="I1825" s="1">
        <f>DATE(YEAR(tbl_Invoices[[#This Row],[Invoice_Date]]), MONTH(tbl_Invoices[[#This Row],[Invoice_Date]]), DAY(tbl_Invoices[[#This Row],[Invoice_Date]]))</f>
        <v>44465</v>
      </c>
      <c r="J1825">
        <f>YEAR(tbl_Invoices[[#This Row],[Invoice_Date]])</f>
        <v>2021</v>
      </c>
      <c r="K1825" s="1">
        <f>_xlfn.XLOOKUP(tbl_Invoices[[#This Row],[Customer_ID]], tbl_Customers[Customer_ID], tbl_Customers[Cohort_Month])</f>
        <v>44347</v>
      </c>
      <c r="L1825" s="1" t="str">
        <f ca="1">_xlfn.XLOOKUP(tbl_Invoices[[#This Row],[Customer_ID]], tbl_Customers[Customer_ID], tbl_Customers[Age_Group])</f>
        <v>35–44</v>
      </c>
      <c r="M1825" s="1" t="str">
        <f>_xlfn.XLOOKUP(tbl_Invoices[[#This Row],[Customer_ID]], tbl_Customers[Customer_ID], tbl_Customers[Region])</f>
        <v>South</v>
      </c>
      <c r="N1825" s="1" t="str" cm="1">
        <f t="array" ref="N1825">_xlfn.IFS(
   _xlfn.SINGLE(tbl_Invoices[Plan_ID])="P1","Basic",
   _xlfn.SINGLE(tbl_Invoices[Plan_ID])="P2","Standard",
   _xlfn.SINGLE(tbl_Invoices[Plan_ID])="P3","Premium"
)</f>
        <v>Premium</v>
      </c>
      <c r="O1825" s="2">
        <f>IF(tbl_Invoices[[#This Row],[Revenue_Type]]="Churned",0,1)</f>
        <v>1</v>
      </c>
    </row>
    <row r="1826" spans="1:15" x14ac:dyDescent="0.25">
      <c r="A1826" t="s">
        <v>9530</v>
      </c>
      <c r="B1826" t="s">
        <v>1148</v>
      </c>
      <c r="C1826" t="s">
        <v>3293</v>
      </c>
      <c r="D1826" s="1">
        <v>44465</v>
      </c>
      <c r="E1826">
        <v>12</v>
      </c>
      <c r="F1826" t="b">
        <v>1</v>
      </c>
      <c r="G1826" t="s">
        <v>4549</v>
      </c>
      <c r="H1826" t="s">
        <v>2027</v>
      </c>
      <c r="I1826" s="1">
        <f>DATE(YEAR(tbl_Invoices[[#This Row],[Invoice_Date]]), MONTH(tbl_Invoices[[#This Row],[Invoice_Date]]), DAY(tbl_Invoices[[#This Row],[Invoice_Date]]))</f>
        <v>44465</v>
      </c>
      <c r="J1826">
        <f>YEAR(tbl_Invoices[[#This Row],[Invoice_Date]])</f>
        <v>2021</v>
      </c>
      <c r="K1826" s="1">
        <f>_xlfn.XLOOKUP(tbl_Invoices[[#This Row],[Customer_ID]], tbl_Customers[Customer_ID], tbl_Customers[Cohort_Month])</f>
        <v>44255</v>
      </c>
      <c r="L1826" s="1" t="str">
        <f ca="1">_xlfn.XLOOKUP(tbl_Invoices[[#This Row],[Customer_ID]], tbl_Customers[Customer_ID], tbl_Customers[Age_Group])</f>
        <v>55+</v>
      </c>
      <c r="M1826" s="1" t="str">
        <f>_xlfn.XLOOKUP(tbl_Invoices[[#This Row],[Customer_ID]], tbl_Customers[Customer_ID], tbl_Customers[Region])</f>
        <v>South</v>
      </c>
      <c r="N1826" s="1" t="str" cm="1">
        <f t="array" ref="N1826">_xlfn.IFS(
   _xlfn.SINGLE(tbl_Invoices[Plan_ID])="P1","Basic",
   _xlfn.SINGLE(tbl_Invoices[Plan_ID])="P2","Standard",
   _xlfn.SINGLE(tbl_Invoices[Plan_ID])="P3","Premium"
)</f>
        <v>Basic</v>
      </c>
      <c r="O1826" s="2">
        <f>IF(tbl_Invoices[[#This Row],[Revenue_Type]]="Churned",0,1)</f>
        <v>1</v>
      </c>
    </row>
    <row r="1827" spans="1:15" x14ac:dyDescent="0.25">
      <c r="A1827" t="s">
        <v>6256</v>
      </c>
      <c r="B1827" t="s">
        <v>1745</v>
      </c>
      <c r="C1827" t="s">
        <v>2064</v>
      </c>
      <c r="D1827" s="1">
        <v>44465</v>
      </c>
      <c r="E1827">
        <v>55</v>
      </c>
      <c r="F1827" t="b">
        <v>1</v>
      </c>
      <c r="G1827" t="s">
        <v>4545</v>
      </c>
      <c r="H1827" t="s">
        <v>2031</v>
      </c>
      <c r="I1827" s="1">
        <f>DATE(YEAR(tbl_Invoices[[#This Row],[Invoice_Date]]), MONTH(tbl_Invoices[[#This Row],[Invoice_Date]]), DAY(tbl_Invoices[[#This Row],[Invoice_Date]]))</f>
        <v>44465</v>
      </c>
      <c r="J1827">
        <f>YEAR(tbl_Invoices[[#This Row],[Invoice_Date]])</f>
        <v>2021</v>
      </c>
      <c r="K1827" s="1">
        <f>_xlfn.XLOOKUP(tbl_Invoices[[#This Row],[Customer_ID]], tbl_Customers[Customer_ID], tbl_Customers[Cohort_Month])</f>
        <v>44316</v>
      </c>
      <c r="L1827" s="1" t="str">
        <f ca="1">_xlfn.XLOOKUP(tbl_Invoices[[#This Row],[Customer_ID]], tbl_Customers[Customer_ID], tbl_Customers[Age_Group])</f>
        <v>55+</v>
      </c>
      <c r="M1827" s="1" t="str">
        <f>_xlfn.XLOOKUP(tbl_Invoices[[#This Row],[Customer_ID]], tbl_Customers[Customer_ID], tbl_Customers[Region])</f>
        <v>East</v>
      </c>
      <c r="N1827" s="1" t="str" cm="1">
        <f t="array" ref="N1827">_xlfn.IFS(
   _xlfn.SINGLE(tbl_Invoices[Plan_ID])="P1","Basic",
   _xlfn.SINGLE(tbl_Invoices[Plan_ID])="P2","Standard",
   _xlfn.SINGLE(tbl_Invoices[Plan_ID])="P3","Premium"
)</f>
        <v>Premium</v>
      </c>
      <c r="O1827" s="2">
        <f>IF(tbl_Invoices[[#This Row],[Revenue_Type]]="Churned",0,1)</f>
        <v>0</v>
      </c>
    </row>
    <row r="1828" spans="1:15" x14ac:dyDescent="0.25">
      <c r="A1828" t="s">
        <v>6268</v>
      </c>
      <c r="B1828" t="s">
        <v>1861</v>
      </c>
      <c r="C1828" t="s">
        <v>3257</v>
      </c>
      <c r="D1828" s="1">
        <v>44465</v>
      </c>
      <c r="E1828">
        <v>25</v>
      </c>
      <c r="F1828" t="b">
        <v>1</v>
      </c>
      <c r="G1828" t="s">
        <v>4540</v>
      </c>
      <c r="H1828" t="s">
        <v>2034</v>
      </c>
      <c r="I1828" s="1">
        <f>DATE(YEAR(tbl_Invoices[[#This Row],[Invoice_Date]]), MONTH(tbl_Invoices[[#This Row],[Invoice_Date]]), DAY(tbl_Invoices[[#This Row],[Invoice_Date]]))</f>
        <v>44465</v>
      </c>
      <c r="J1828">
        <f>YEAR(tbl_Invoices[[#This Row],[Invoice_Date]])</f>
        <v>2021</v>
      </c>
      <c r="K1828" s="1">
        <f>_xlfn.XLOOKUP(tbl_Invoices[[#This Row],[Customer_ID]], tbl_Customers[Customer_ID], tbl_Customers[Cohort_Month])</f>
        <v>44681</v>
      </c>
      <c r="L1828" s="1" t="str">
        <f ca="1">_xlfn.XLOOKUP(tbl_Invoices[[#This Row],[Customer_ID]], tbl_Customers[Customer_ID], tbl_Customers[Age_Group])</f>
        <v>35–44</v>
      </c>
      <c r="M1828" s="1" t="str">
        <f>_xlfn.XLOOKUP(tbl_Invoices[[#This Row],[Customer_ID]], tbl_Customers[Customer_ID], tbl_Customers[Region])</f>
        <v>East</v>
      </c>
      <c r="N1828" s="1" t="str" cm="1">
        <f t="array" ref="N1828">_xlfn.IFS(
   _xlfn.SINGLE(tbl_Invoices[Plan_ID])="P1","Basic",
   _xlfn.SINGLE(tbl_Invoices[Plan_ID])="P2","Standard",
   _xlfn.SINGLE(tbl_Invoices[Plan_ID])="P3","Premium"
)</f>
        <v>Standard</v>
      </c>
      <c r="O1828" s="2">
        <f>IF(tbl_Invoices[[#This Row],[Revenue_Type]]="Churned",0,1)</f>
        <v>1</v>
      </c>
    </row>
    <row r="1829" spans="1:15" x14ac:dyDescent="0.25">
      <c r="A1829" t="s">
        <v>9104</v>
      </c>
      <c r="B1829" t="s">
        <v>356</v>
      </c>
      <c r="C1829" t="s">
        <v>3720</v>
      </c>
      <c r="D1829" s="1">
        <v>44466</v>
      </c>
      <c r="E1829">
        <v>12</v>
      </c>
      <c r="F1829" t="b">
        <v>1</v>
      </c>
      <c r="G1829" t="s">
        <v>4547</v>
      </c>
      <c r="H1829" t="s">
        <v>2027</v>
      </c>
      <c r="I1829" s="1">
        <f>DATE(YEAR(tbl_Invoices[[#This Row],[Invoice_Date]]), MONTH(tbl_Invoices[[#This Row],[Invoice_Date]]), DAY(tbl_Invoices[[#This Row],[Invoice_Date]]))</f>
        <v>44466</v>
      </c>
      <c r="J1829">
        <f>YEAR(tbl_Invoices[[#This Row],[Invoice_Date]])</f>
        <v>2021</v>
      </c>
      <c r="K1829" s="1">
        <f>_xlfn.XLOOKUP(tbl_Invoices[[#This Row],[Customer_ID]], tbl_Customers[Customer_ID], tbl_Customers[Cohort_Month])</f>
        <v>44408</v>
      </c>
      <c r="L1829" s="1" t="str">
        <f ca="1">_xlfn.XLOOKUP(tbl_Invoices[[#This Row],[Customer_ID]], tbl_Customers[Customer_ID], tbl_Customers[Age_Group])</f>
        <v>45–54</v>
      </c>
      <c r="M1829" s="1" t="str">
        <f>_xlfn.XLOOKUP(tbl_Invoices[[#This Row],[Customer_ID]], tbl_Customers[Customer_ID], tbl_Customers[Region])</f>
        <v>Midwest</v>
      </c>
      <c r="N1829" s="1" t="str" cm="1">
        <f t="array" ref="N1829">_xlfn.IFS(
   _xlfn.SINGLE(tbl_Invoices[Plan_ID])="P1","Basic",
   _xlfn.SINGLE(tbl_Invoices[Plan_ID])="P2","Standard",
   _xlfn.SINGLE(tbl_Invoices[Plan_ID])="P3","Premium"
)</f>
        <v>Basic</v>
      </c>
      <c r="O1829" s="2">
        <f>IF(tbl_Invoices[[#This Row],[Revenue_Type]]="Churned",0,1)</f>
        <v>1</v>
      </c>
    </row>
    <row r="1830" spans="1:15" x14ac:dyDescent="0.25">
      <c r="A1830" t="s">
        <v>8221</v>
      </c>
      <c r="B1830" t="s">
        <v>444</v>
      </c>
      <c r="C1830" t="s">
        <v>3287</v>
      </c>
      <c r="D1830" s="1">
        <v>44466</v>
      </c>
      <c r="E1830">
        <v>25</v>
      </c>
      <c r="F1830" t="b">
        <v>1</v>
      </c>
      <c r="G1830" t="s">
        <v>4545</v>
      </c>
      <c r="H1830" t="s">
        <v>2034</v>
      </c>
      <c r="I1830" s="1">
        <f>DATE(YEAR(tbl_Invoices[[#This Row],[Invoice_Date]]), MONTH(tbl_Invoices[[#This Row],[Invoice_Date]]), DAY(tbl_Invoices[[#This Row],[Invoice_Date]]))</f>
        <v>44466</v>
      </c>
      <c r="J1830">
        <f>YEAR(tbl_Invoices[[#This Row],[Invoice_Date]])</f>
        <v>2021</v>
      </c>
      <c r="K1830" s="1">
        <f>_xlfn.XLOOKUP(tbl_Invoices[[#This Row],[Customer_ID]], tbl_Customers[Customer_ID], tbl_Customers[Cohort_Month])</f>
        <v>44834</v>
      </c>
      <c r="L1830" s="1" t="str">
        <f ca="1">_xlfn.XLOOKUP(tbl_Invoices[[#This Row],[Customer_ID]], tbl_Customers[Customer_ID], tbl_Customers[Age_Group])</f>
        <v>45–54</v>
      </c>
      <c r="M1830" s="1" t="str">
        <f>_xlfn.XLOOKUP(tbl_Invoices[[#This Row],[Customer_ID]], tbl_Customers[Customer_ID], tbl_Customers[Region])</f>
        <v>Midwest</v>
      </c>
      <c r="N1830" s="1" t="str" cm="1">
        <f t="array" ref="N1830">_xlfn.IFS(
   _xlfn.SINGLE(tbl_Invoices[Plan_ID])="P1","Basic",
   _xlfn.SINGLE(tbl_Invoices[Plan_ID])="P2","Standard",
   _xlfn.SINGLE(tbl_Invoices[Plan_ID])="P3","Premium"
)</f>
        <v>Standard</v>
      </c>
      <c r="O1830" s="2">
        <f>IF(tbl_Invoices[[#This Row],[Revenue_Type]]="Churned",0,1)</f>
        <v>0</v>
      </c>
    </row>
    <row r="1831" spans="1:15" x14ac:dyDescent="0.25">
      <c r="A1831" t="s">
        <v>9268</v>
      </c>
      <c r="B1831" t="s">
        <v>1920</v>
      </c>
      <c r="C1831" t="s">
        <v>4223</v>
      </c>
      <c r="D1831" s="1">
        <v>44466</v>
      </c>
      <c r="E1831">
        <v>55</v>
      </c>
      <c r="F1831" t="b">
        <v>1</v>
      </c>
      <c r="G1831" t="s">
        <v>4547</v>
      </c>
      <c r="H1831" t="s">
        <v>2031</v>
      </c>
      <c r="I1831" s="1">
        <f>DATE(YEAR(tbl_Invoices[[#This Row],[Invoice_Date]]), MONTH(tbl_Invoices[[#This Row],[Invoice_Date]]), DAY(tbl_Invoices[[#This Row],[Invoice_Date]]))</f>
        <v>44466</v>
      </c>
      <c r="J1831">
        <f>YEAR(tbl_Invoices[[#This Row],[Invoice_Date]])</f>
        <v>2021</v>
      </c>
      <c r="K1831" s="1">
        <f>_xlfn.XLOOKUP(tbl_Invoices[[#This Row],[Customer_ID]], tbl_Customers[Customer_ID], tbl_Customers[Cohort_Month])</f>
        <v>44651</v>
      </c>
      <c r="L1831" s="1" t="str">
        <f ca="1">_xlfn.XLOOKUP(tbl_Invoices[[#This Row],[Customer_ID]], tbl_Customers[Customer_ID], tbl_Customers[Age_Group])</f>
        <v>55+</v>
      </c>
      <c r="M1831" s="1" t="str">
        <f>_xlfn.XLOOKUP(tbl_Invoices[[#This Row],[Customer_ID]], tbl_Customers[Customer_ID], tbl_Customers[Region])</f>
        <v>East</v>
      </c>
      <c r="N1831" s="1" t="str" cm="1">
        <f t="array" ref="N1831">_xlfn.IFS(
   _xlfn.SINGLE(tbl_Invoices[Plan_ID])="P1","Basic",
   _xlfn.SINGLE(tbl_Invoices[Plan_ID])="P2","Standard",
   _xlfn.SINGLE(tbl_Invoices[Plan_ID])="P3","Premium"
)</f>
        <v>Premium</v>
      </c>
      <c r="O1831" s="2">
        <f>IF(tbl_Invoices[[#This Row],[Revenue_Type]]="Churned",0,1)</f>
        <v>1</v>
      </c>
    </row>
    <row r="1832" spans="1:15" x14ac:dyDescent="0.25">
      <c r="A1832" t="s">
        <v>4720</v>
      </c>
      <c r="B1832" t="s">
        <v>1956</v>
      </c>
      <c r="C1832" t="s">
        <v>3044</v>
      </c>
      <c r="D1832" s="1">
        <v>44466</v>
      </c>
      <c r="E1832">
        <v>25</v>
      </c>
      <c r="F1832" t="b">
        <v>1</v>
      </c>
      <c r="G1832" t="s">
        <v>4547</v>
      </c>
      <c r="H1832" t="s">
        <v>2034</v>
      </c>
      <c r="I1832" s="1">
        <f>DATE(YEAR(tbl_Invoices[[#This Row],[Invoice_Date]]), MONTH(tbl_Invoices[[#This Row],[Invoice_Date]]), DAY(tbl_Invoices[[#This Row],[Invoice_Date]]))</f>
        <v>44466</v>
      </c>
      <c r="J1832">
        <f>YEAR(tbl_Invoices[[#This Row],[Invoice_Date]])</f>
        <v>2021</v>
      </c>
      <c r="K1832" s="1">
        <f>_xlfn.XLOOKUP(tbl_Invoices[[#This Row],[Customer_ID]], tbl_Customers[Customer_ID], tbl_Customers[Cohort_Month])</f>
        <v>44773</v>
      </c>
      <c r="L1832" s="1" t="str">
        <f ca="1">_xlfn.XLOOKUP(tbl_Invoices[[#This Row],[Customer_ID]], tbl_Customers[Customer_ID], tbl_Customers[Age_Group])</f>
        <v>45–54</v>
      </c>
      <c r="M1832" s="1" t="str">
        <f>_xlfn.XLOOKUP(tbl_Invoices[[#This Row],[Customer_ID]], tbl_Customers[Customer_ID], tbl_Customers[Region])</f>
        <v>Midwest</v>
      </c>
      <c r="N1832" s="1" t="str" cm="1">
        <f t="array" ref="N1832">_xlfn.IFS(
   _xlfn.SINGLE(tbl_Invoices[Plan_ID])="P1","Basic",
   _xlfn.SINGLE(tbl_Invoices[Plan_ID])="P2","Standard",
   _xlfn.SINGLE(tbl_Invoices[Plan_ID])="P3","Premium"
)</f>
        <v>Standard</v>
      </c>
      <c r="O1832" s="2">
        <f>IF(tbl_Invoices[[#This Row],[Revenue_Type]]="Churned",0,1)</f>
        <v>1</v>
      </c>
    </row>
    <row r="1833" spans="1:15" x14ac:dyDescent="0.25">
      <c r="A1833" t="s">
        <v>4724</v>
      </c>
      <c r="B1833" t="s">
        <v>1096</v>
      </c>
      <c r="C1833" t="s">
        <v>2649</v>
      </c>
      <c r="D1833" s="1">
        <v>44467</v>
      </c>
      <c r="E1833">
        <v>55</v>
      </c>
      <c r="F1833" t="b">
        <v>1</v>
      </c>
      <c r="G1833" t="s">
        <v>4538</v>
      </c>
      <c r="H1833" t="s">
        <v>2031</v>
      </c>
      <c r="I1833" s="1">
        <f>DATE(YEAR(tbl_Invoices[[#This Row],[Invoice_Date]]), MONTH(tbl_Invoices[[#This Row],[Invoice_Date]]), DAY(tbl_Invoices[[#This Row],[Invoice_Date]]))</f>
        <v>44467</v>
      </c>
      <c r="J1833">
        <f>YEAR(tbl_Invoices[[#This Row],[Invoice_Date]])</f>
        <v>2021</v>
      </c>
      <c r="K1833" s="1">
        <f>_xlfn.XLOOKUP(tbl_Invoices[[#This Row],[Customer_ID]], tbl_Customers[Customer_ID], tbl_Customers[Cohort_Month])</f>
        <v>44804</v>
      </c>
      <c r="L1833" s="1" t="str">
        <f ca="1">_xlfn.XLOOKUP(tbl_Invoices[[#This Row],[Customer_ID]], tbl_Customers[Customer_ID], tbl_Customers[Age_Group])</f>
        <v>25–34</v>
      </c>
      <c r="M1833" s="1" t="str">
        <f>_xlfn.XLOOKUP(tbl_Invoices[[#This Row],[Customer_ID]], tbl_Customers[Customer_ID], tbl_Customers[Region])</f>
        <v>South</v>
      </c>
      <c r="N1833" s="1" t="str" cm="1">
        <f t="array" ref="N1833">_xlfn.IFS(
   _xlfn.SINGLE(tbl_Invoices[Plan_ID])="P1","Basic",
   _xlfn.SINGLE(tbl_Invoices[Plan_ID])="P2","Standard",
   _xlfn.SINGLE(tbl_Invoices[Plan_ID])="P3","Premium"
)</f>
        <v>Premium</v>
      </c>
      <c r="O1833" s="2">
        <f>IF(tbl_Invoices[[#This Row],[Revenue_Type]]="Churned",0,1)</f>
        <v>1</v>
      </c>
    </row>
    <row r="1834" spans="1:15" x14ac:dyDescent="0.25">
      <c r="A1834" t="s">
        <v>8475</v>
      </c>
      <c r="B1834" t="s">
        <v>1152</v>
      </c>
      <c r="C1834" t="s">
        <v>3558</v>
      </c>
      <c r="D1834" s="1">
        <v>44467</v>
      </c>
      <c r="E1834">
        <v>25</v>
      </c>
      <c r="F1834" t="b">
        <v>1</v>
      </c>
      <c r="G1834" t="s">
        <v>4538</v>
      </c>
      <c r="H1834" t="s">
        <v>2034</v>
      </c>
      <c r="I1834" s="1">
        <f>DATE(YEAR(tbl_Invoices[[#This Row],[Invoice_Date]]), MONTH(tbl_Invoices[[#This Row],[Invoice_Date]]), DAY(tbl_Invoices[[#This Row],[Invoice_Date]]))</f>
        <v>44467</v>
      </c>
      <c r="J1834">
        <f>YEAR(tbl_Invoices[[#This Row],[Invoice_Date]])</f>
        <v>2021</v>
      </c>
      <c r="K1834" s="1">
        <f>_xlfn.XLOOKUP(tbl_Invoices[[#This Row],[Customer_ID]], tbl_Customers[Customer_ID], tbl_Customers[Cohort_Month])</f>
        <v>44347</v>
      </c>
      <c r="L1834" s="1" t="str">
        <f ca="1">_xlfn.XLOOKUP(tbl_Invoices[[#This Row],[Customer_ID]], tbl_Customers[Customer_ID], tbl_Customers[Age_Group])</f>
        <v>55+</v>
      </c>
      <c r="M1834" s="1" t="str">
        <f>_xlfn.XLOOKUP(tbl_Invoices[[#This Row],[Customer_ID]], tbl_Customers[Customer_ID], tbl_Customers[Region])</f>
        <v>Midwest</v>
      </c>
      <c r="N1834" s="1" t="str" cm="1">
        <f t="array" ref="N1834">_xlfn.IFS(
   _xlfn.SINGLE(tbl_Invoices[Plan_ID])="P1","Basic",
   _xlfn.SINGLE(tbl_Invoices[Plan_ID])="P2","Standard",
   _xlfn.SINGLE(tbl_Invoices[Plan_ID])="P3","Premium"
)</f>
        <v>Standard</v>
      </c>
      <c r="O1834" s="2">
        <f>IF(tbl_Invoices[[#This Row],[Revenue_Type]]="Churned",0,1)</f>
        <v>1</v>
      </c>
    </row>
    <row r="1835" spans="1:15" x14ac:dyDescent="0.25">
      <c r="A1835" t="s">
        <v>9403</v>
      </c>
      <c r="B1835" t="s">
        <v>1178</v>
      </c>
      <c r="C1835" t="s">
        <v>3536</v>
      </c>
      <c r="D1835" s="1">
        <v>44467</v>
      </c>
      <c r="E1835">
        <v>12</v>
      </c>
      <c r="F1835" t="b">
        <v>1</v>
      </c>
      <c r="G1835" t="s">
        <v>4538</v>
      </c>
      <c r="H1835" t="s">
        <v>2027</v>
      </c>
      <c r="I1835" s="1">
        <f>DATE(YEAR(tbl_Invoices[[#This Row],[Invoice_Date]]), MONTH(tbl_Invoices[[#This Row],[Invoice_Date]]), DAY(tbl_Invoices[[#This Row],[Invoice_Date]]))</f>
        <v>44467</v>
      </c>
      <c r="J1835">
        <f>YEAR(tbl_Invoices[[#This Row],[Invoice_Date]])</f>
        <v>2021</v>
      </c>
      <c r="K1835" s="1">
        <f>_xlfn.XLOOKUP(tbl_Invoices[[#This Row],[Customer_ID]], tbl_Customers[Customer_ID], tbl_Customers[Cohort_Month])</f>
        <v>44865</v>
      </c>
      <c r="L1835" s="1" t="str">
        <f ca="1">_xlfn.XLOOKUP(tbl_Invoices[[#This Row],[Customer_ID]], tbl_Customers[Customer_ID], tbl_Customers[Age_Group])</f>
        <v>25–34</v>
      </c>
      <c r="M1835" s="1" t="str">
        <f>_xlfn.XLOOKUP(tbl_Invoices[[#This Row],[Customer_ID]], tbl_Customers[Customer_ID], tbl_Customers[Region])</f>
        <v>International</v>
      </c>
      <c r="N1835" s="1" t="str" cm="1">
        <f t="array" ref="N1835">_xlfn.IFS(
   _xlfn.SINGLE(tbl_Invoices[Plan_ID])="P1","Basic",
   _xlfn.SINGLE(tbl_Invoices[Plan_ID])="P2","Standard",
   _xlfn.SINGLE(tbl_Invoices[Plan_ID])="P3","Premium"
)</f>
        <v>Basic</v>
      </c>
      <c r="O1835" s="2">
        <f>IF(tbl_Invoices[[#This Row],[Revenue_Type]]="Churned",0,1)</f>
        <v>1</v>
      </c>
    </row>
    <row r="1836" spans="1:15" x14ac:dyDescent="0.25">
      <c r="A1836" t="s">
        <v>9875</v>
      </c>
      <c r="B1836" t="s">
        <v>1344</v>
      </c>
      <c r="C1836" t="s">
        <v>2364</v>
      </c>
      <c r="D1836" s="1">
        <v>44467</v>
      </c>
      <c r="E1836">
        <v>55</v>
      </c>
      <c r="F1836" t="b">
        <v>1</v>
      </c>
      <c r="G1836" t="s">
        <v>4545</v>
      </c>
      <c r="H1836" t="s">
        <v>2031</v>
      </c>
      <c r="I1836" s="1">
        <f>DATE(YEAR(tbl_Invoices[[#This Row],[Invoice_Date]]), MONTH(tbl_Invoices[[#This Row],[Invoice_Date]]), DAY(tbl_Invoices[[#This Row],[Invoice_Date]]))</f>
        <v>44467</v>
      </c>
      <c r="J1836">
        <f>YEAR(tbl_Invoices[[#This Row],[Invoice_Date]])</f>
        <v>2021</v>
      </c>
      <c r="K1836" s="1">
        <f>_xlfn.XLOOKUP(tbl_Invoices[[#This Row],[Customer_ID]], tbl_Customers[Customer_ID], tbl_Customers[Cohort_Month])</f>
        <v>44469</v>
      </c>
      <c r="L1836" s="1" t="str">
        <f ca="1">_xlfn.XLOOKUP(tbl_Invoices[[#This Row],[Customer_ID]], tbl_Customers[Customer_ID], tbl_Customers[Age_Group])</f>
        <v>55+</v>
      </c>
      <c r="M1836" s="1" t="str">
        <f>_xlfn.XLOOKUP(tbl_Invoices[[#This Row],[Customer_ID]], tbl_Customers[Customer_ID], tbl_Customers[Region])</f>
        <v>East</v>
      </c>
      <c r="N1836" s="1" t="str" cm="1">
        <f t="array" ref="N1836">_xlfn.IFS(
   _xlfn.SINGLE(tbl_Invoices[Plan_ID])="P1","Basic",
   _xlfn.SINGLE(tbl_Invoices[Plan_ID])="P2","Standard",
   _xlfn.SINGLE(tbl_Invoices[Plan_ID])="P3","Premium"
)</f>
        <v>Premium</v>
      </c>
      <c r="O1836" s="2">
        <f>IF(tbl_Invoices[[#This Row],[Revenue_Type]]="Churned",0,1)</f>
        <v>0</v>
      </c>
    </row>
    <row r="1837" spans="1:15" x14ac:dyDescent="0.25">
      <c r="A1837" t="s">
        <v>10068</v>
      </c>
      <c r="B1837" t="s">
        <v>1411</v>
      </c>
      <c r="C1837" t="s">
        <v>2930</v>
      </c>
      <c r="D1837" s="1">
        <v>44467</v>
      </c>
      <c r="E1837">
        <v>55</v>
      </c>
      <c r="F1837" t="b">
        <v>1</v>
      </c>
      <c r="G1837" t="s">
        <v>4545</v>
      </c>
      <c r="H1837" t="s">
        <v>2031</v>
      </c>
      <c r="I1837" s="1">
        <f>DATE(YEAR(tbl_Invoices[[#This Row],[Invoice_Date]]), MONTH(tbl_Invoices[[#This Row],[Invoice_Date]]), DAY(tbl_Invoices[[#This Row],[Invoice_Date]]))</f>
        <v>44467</v>
      </c>
      <c r="J1837">
        <f>YEAR(tbl_Invoices[[#This Row],[Invoice_Date]])</f>
        <v>2021</v>
      </c>
      <c r="K1837" s="1">
        <f>_xlfn.XLOOKUP(tbl_Invoices[[#This Row],[Customer_ID]], tbl_Customers[Customer_ID], tbl_Customers[Cohort_Month])</f>
        <v>44773</v>
      </c>
      <c r="L1837" s="1" t="str">
        <f ca="1">_xlfn.XLOOKUP(tbl_Invoices[[#This Row],[Customer_ID]], tbl_Customers[Customer_ID], tbl_Customers[Age_Group])</f>
        <v>55+</v>
      </c>
      <c r="M1837" s="1" t="str">
        <f>_xlfn.XLOOKUP(tbl_Invoices[[#This Row],[Customer_ID]], tbl_Customers[Customer_ID], tbl_Customers[Region])</f>
        <v>Midwest</v>
      </c>
      <c r="N1837" s="1" t="str" cm="1">
        <f t="array" ref="N1837">_xlfn.IFS(
   _xlfn.SINGLE(tbl_Invoices[Plan_ID])="P1","Basic",
   _xlfn.SINGLE(tbl_Invoices[Plan_ID])="P2","Standard",
   _xlfn.SINGLE(tbl_Invoices[Plan_ID])="P3","Premium"
)</f>
        <v>Premium</v>
      </c>
      <c r="O1837" s="2">
        <f>IF(tbl_Invoices[[#This Row],[Revenue_Type]]="Churned",0,1)</f>
        <v>0</v>
      </c>
    </row>
    <row r="1838" spans="1:15" x14ac:dyDescent="0.25">
      <c r="A1838" t="s">
        <v>9835</v>
      </c>
      <c r="B1838" t="s">
        <v>1538</v>
      </c>
      <c r="C1838" t="s">
        <v>3940</v>
      </c>
      <c r="D1838" s="1">
        <v>44467</v>
      </c>
      <c r="E1838">
        <v>55</v>
      </c>
      <c r="F1838" t="b">
        <v>1</v>
      </c>
      <c r="G1838" t="s">
        <v>4549</v>
      </c>
      <c r="H1838" t="s">
        <v>2031</v>
      </c>
      <c r="I1838" s="1">
        <f>DATE(YEAR(tbl_Invoices[[#This Row],[Invoice_Date]]), MONTH(tbl_Invoices[[#This Row],[Invoice_Date]]), DAY(tbl_Invoices[[#This Row],[Invoice_Date]]))</f>
        <v>44467</v>
      </c>
      <c r="J1838">
        <f>YEAR(tbl_Invoices[[#This Row],[Invoice_Date]])</f>
        <v>2021</v>
      </c>
      <c r="K1838" s="1">
        <f>_xlfn.XLOOKUP(tbl_Invoices[[#This Row],[Customer_ID]], tbl_Customers[Customer_ID], tbl_Customers[Cohort_Month])</f>
        <v>44316</v>
      </c>
      <c r="L1838" s="1" t="str">
        <f ca="1">_xlfn.XLOOKUP(tbl_Invoices[[#This Row],[Customer_ID]], tbl_Customers[Customer_ID], tbl_Customers[Age_Group])</f>
        <v>45–54</v>
      </c>
      <c r="M1838" s="1" t="str">
        <f>_xlfn.XLOOKUP(tbl_Invoices[[#This Row],[Customer_ID]], tbl_Customers[Customer_ID], tbl_Customers[Region])</f>
        <v>West</v>
      </c>
      <c r="N1838" s="1" t="str" cm="1">
        <f t="array" ref="N1838">_xlfn.IFS(
   _xlfn.SINGLE(tbl_Invoices[Plan_ID])="P1","Basic",
   _xlfn.SINGLE(tbl_Invoices[Plan_ID])="P2","Standard",
   _xlfn.SINGLE(tbl_Invoices[Plan_ID])="P3","Premium"
)</f>
        <v>Premium</v>
      </c>
      <c r="O1838" s="2">
        <f>IF(tbl_Invoices[[#This Row],[Revenue_Type]]="Churned",0,1)</f>
        <v>1</v>
      </c>
    </row>
    <row r="1839" spans="1:15" x14ac:dyDescent="0.25">
      <c r="A1839" t="s">
        <v>5508</v>
      </c>
      <c r="B1839" t="s">
        <v>1711</v>
      </c>
      <c r="C1839" t="s">
        <v>2820</v>
      </c>
      <c r="D1839" s="1">
        <v>44467</v>
      </c>
      <c r="E1839">
        <v>25</v>
      </c>
      <c r="F1839" t="b">
        <v>1</v>
      </c>
      <c r="G1839" t="s">
        <v>4540</v>
      </c>
      <c r="H1839" t="s">
        <v>2034</v>
      </c>
      <c r="I1839" s="1">
        <f>DATE(YEAR(tbl_Invoices[[#This Row],[Invoice_Date]]), MONTH(tbl_Invoices[[#This Row],[Invoice_Date]]), DAY(tbl_Invoices[[#This Row],[Invoice_Date]]))</f>
        <v>44467</v>
      </c>
      <c r="J1839">
        <f>YEAR(tbl_Invoices[[#This Row],[Invoice_Date]])</f>
        <v>2021</v>
      </c>
      <c r="K1839" s="1">
        <f>_xlfn.XLOOKUP(tbl_Invoices[[#This Row],[Customer_ID]], tbl_Customers[Customer_ID], tbl_Customers[Cohort_Month])</f>
        <v>44985</v>
      </c>
      <c r="L1839" s="1" t="str">
        <f ca="1">_xlfn.XLOOKUP(tbl_Invoices[[#This Row],[Customer_ID]], tbl_Customers[Customer_ID], tbl_Customers[Age_Group])</f>
        <v>18–24</v>
      </c>
      <c r="M1839" s="1" t="str">
        <f>_xlfn.XLOOKUP(tbl_Invoices[[#This Row],[Customer_ID]], tbl_Customers[Customer_ID], tbl_Customers[Region])</f>
        <v>West</v>
      </c>
      <c r="N1839" s="1" t="str" cm="1">
        <f t="array" ref="N1839">_xlfn.IFS(
   _xlfn.SINGLE(tbl_Invoices[Plan_ID])="P1","Basic",
   _xlfn.SINGLE(tbl_Invoices[Plan_ID])="P2","Standard",
   _xlfn.SINGLE(tbl_Invoices[Plan_ID])="P3","Premium"
)</f>
        <v>Standard</v>
      </c>
      <c r="O1839" s="2">
        <f>IF(tbl_Invoices[[#This Row],[Revenue_Type]]="Churned",0,1)</f>
        <v>1</v>
      </c>
    </row>
    <row r="1840" spans="1:15" x14ac:dyDescent="0.25">
      <c r="A1840" t="s">
        <v>9962</v>
      </c>
      <c r="B1840" t="s">
        <v>296</v>
      </c>
      <c r="C1840" t="s">
        <v>3976</v>
      </c>
      <c r="D1840" s="1">
        <v>44468</v>
      </c>
      <c r="E1840">
        <v>12</v>
      </c>
      <c r="F1840" t="b">
        <v>1</v>
      </c>
      <c r="G1840" t="s">
        <v>4547</v>
      </c>
      <c r="H1840" t="s">
        <v>2027</v>
      </c>
      <c r="I1840" s="1">
        <f>DATE(YEAR(tbl_Invoices[[#This Row],[Invoice_Date]]), MONTH(tbl_Invoices[[#This Row],[Invoice_Date]]), DAY(tbl_Invoices[[#This Row],[Invoice_Date]]))</f>
        <v>44468</v>
      </c>
      <c r="J1840">
        <f>YEAR(tbl_Invoices[[#This Row],[Invoice_Date]])</f>
        <v>2021</v>
      </c>
      <c r="K1840" s="1">
        <f>_xlfn.XLOOKUP(tbl_Invoices[[#This Row],[Customer_ID]], tbl_Customers[Customer_ID], tbl_Customers[Cohort_Month])</f>
        <v>44561</v>
      </c>
      <c r="L1840" s="1" t="str">
        <f ca="1">_xlfn.XLOOKUP(tbl_Invoices[[#This Row],[Customer_ID]], tbl_Customers[Customer_ID], tbl_Customers[Age_Group])</f>
        <v>18–24</v>
      </c>
      <c r="M1840" s="1" t="str">
        <f>_xlfn.XLOOKUP(tbl_Invoices[[#This Row],[Customer_ID]], tbl_Customers[Customer_ID], tbl_Customers[Region])</f>
        <v>Midwest</v>
      </c>
      <c r="N1840" s="1" t="str" cm="1">
        <f t="array" ref="N1840">_xlfn.IFS(
   _xlfn.SINGLE(tbl_Invoices[Plan_ID])="P1","Basic",
   _xlfn.SINGLE(tbl_Invoices[Plan_ID])="P2","Standard",
   _xlfn.SINGLE(tbl_Invoices[Plan_ID])="P3","Premium"
)</f>
        <v>Basic</v>
      </c>
      <c r="O1840" s="2">
        <f>IF(tbl_Invoices[[#This Row],[Revenue_Type]]="Churned",0,1)</f>
        <v>1</v>
      </c>
    </row>
    <row r="1841" spans="1:15" x14ac:dyDescent="0.25">
      <c r="A1841" t="s">
        <v>6417</v>
      </c>
      <c r="B1841" t="s">
        <v>317</v>
      </c>
      <c r="C1841" t="s">
        <v>3949</v>
      </c>
      <c r="D1841" s="1">
        <v>44468</v>
      </c>
      <c r="E1841">
        <v>25</v>
      </c>
      <c r="F1841" t="b">
        <v>1</v>
      </c>
      <c r="G1841" t="s">
        <v>4540</v>
      </c>
      <c r="H1841" t="s">
        <v>2034</v>
      </c>
      <c r="I1841" s="1">
        <f>DATE(YEAR(tbl_Invoices[[#This Row],[Invoice_Date]]), MONTH(tbl_Invoices[[#This Row],[Invoice_Date]]), DAY(tbl_Invoices[[#This Row],[Invoice_Date]]))</f>
        <v>44468</v>
      </c>
      <c r="J1841">
        <f>YEAR(tbl_Invoices[[#This Row],[Invoice_Date]])</f>
        <v>2021</v>
      </c>
      <c r="K1841" s="1">
        <f>_xlfn.XLOOKUP(tbl_Invoices[[#This Row],[Customer_ID]], tbl_Customers[Customer_ID], tbl_Customers[Cohort_Month])</f>
        <v>44895</v>
      </c>
      <c r="L1841" s="1" t="str">
        <f ca="1">_xlfn.XLOOKUP(tbl_Invoices[[#This Row],[Customer_ID]], tbl_Customers[Customer_ID], tbl_Customers[Age_Group])</f>
        <v>35–44</v>
      </c>
      <c r="M1841" s="1" t="str">
        <f>_xlfn.XLOOKUP(tbl_Invoices[[#This Row],[Customer_ID]], tbl_Customers[Customer_ID], tbl_Customers[Region])</f>
        <v>East</v>
      </c>
      <c r="N1841" s="1" t="str" cm="1">
        <f t="array" ref="N1841">_xlfn.IFS(
   _xlfn.SINGLE(tbl_Invoices[Plan_ID])="P1","Basic",
   _xlfn.SINGLE(tbl_Invoices[Plan_ID])="P2","Standard",
   _xlfn.SINGLE(tbl_Invoices[Plan_ID])="P3","Premium"
)</f>
        <v>Standard</v>
      </c>
      <c r="O1841" s="2">
        <f>IF(tbl_Invoices[[#This Row],[Revenue_Type]]="Churned",0,1)</f>
        <v>1</v>
      </c>
    </row>
    <row r="1842" spans="1:15" x14ac:dyDescent="0.25">
      <c r="A1842" t="s">
        <v>4987</v>
      </c>
      <c r="B1842" t="s">
        <v>1229</v>
      </c>
      <c r="C1842" t="s">
        <v>3121</v>
      </c>
      <c r="D1842" s="1">
        <v>44468</v>
      </c>
      <c r="E1842">
        <v>55</v>
      </c>
      <c r="F1842" t="b">
        <v>1</v>
      </c>
      <c r="G1842" t="s">
        <v>4540</v>
      </c>
      <c r="H1842" t="s">
        <v>2031</v>
      </c>
      <c r="I1842" s="1">
        <f>DATE(YEAR(tbl_Invoices[[#This Row],[Invoice_Date]]), MONTH(tbl_Invoices[[#This Row],[Invoice_Date]]), DAY(tbl_Invoices[[#This Row],[Invoice_Date]]))</f>
        <v>44468</v>
      </c>
      <c r="J1842">
        <f>YEAR(tbl_Invoices[[#This Row],[Invoice_Date]])</f>
        <v>2021</v>
      </c>
      <c r="K1842" s="1">
        <f>_xlfn.XLOOKUP(tbl_Invoices[[#This Row],[Customer_ID]], tbl_Customers[Customer_ID], tbl_Customers[Cohort_Month])</f>
        <v>44926</v>
      </c>
      <c r="L1842" s="1" t="str">
        <f ca="1">_xlfn.XLOOKUP(tbl_Invoices[[#This Row],[Customer_ID]], tbl_Customers[Customer_ID], tbl_Customers[Age_Group])</f>
        <v>35–44</v>
      </c>
      <c r="M1842" s="1" t="str">
        <f>_xlfn.XLOOKUP(tbl_Invoices[[#This Row],[Customer_ID]], tbl_Customers[Customer_ID], tbl_Customers[Region])</f>
        <v>South</v>
      </c>
      <c r="N1842" s="1" t="str" cm="1">
        <f t="array" ref="N1842">_xlfn.IFS(
   _xlfn.SINGLE(tbl_Invoices[Plan_ID])="P1","Basic",
   _xlfn.SINGLE(tbl_Invoices[Plan_ID])="P2","Standard",
   _xlfn.SINGLE(tbl_Invoices[Plan_ID])="P3","Premium"
)</f>
        <v>Premium</v>
      </c>
      <c r="O1842" s="2">
        <f>IF(tbl_Invoices[[#This Row],[Revenue_Type]]="Churned",0,1)</f>
        <v>1</v>
      </c>
    </row>
    <row r="1843" spans="1:15" x14ac:dyDescent="0.25">
      <c r="A1843" t="s">
        <v>10168</v>
      </c>
      <c r="B1843" t="s">
        <v>1318</v>
      </c>
      <c r="C1843" t="s">
        <v>3554</v>
      </c>
      <c r="D1843" s="1">
        <v>44468</v>
      </c>
      <c r="E1843">
        <v>25</v>
      </c>
      <c r="F1843" t="b">
        <v>1</v>
      </c>
      <c r="G1843" t="s">
        <v>4549</v>
      </c>
      <c r="H1843" t="s">
        <v>2034</v>
      </c>
      <c r="I1843" s="1">
        <f>DATE(YEAR(tbl_Invoices[[#This Row],[Invoice_Date]]), MONTH(tbl_Invoices[[#This Row],[Invoice_Date]]), DAY(tbl_Invoices[[#This Row],[Invoice_Date]]))</f>
        <v>44468</v>
      </c>
      <c r="J1843">
        <f>YEAR(tbl_Invoices[[#This Row],[Invoice_Date]])</f>
        <v>2021</v>
      </c>
      <c r="K1843" s="1">
        <f>_xlfn.XLOOKUP(tbl_Invoices[[#This Row],[Customer_ID]], tbl_Customers[Customer_ID], tbl_Customers[Cohort_Month])</f>
        <v>45046</v>
      </c>
      <c r="L1843" s="1" t="str">
        <f ca="1">_xlfn.XLOOKUP(tbl_Invoices[[#This Row],[Customer_ID]], tbl_Customers[Customer_ID], tbl_Customers[Age_Group])</f>
        <v>45–54</v>
      </c>
      <c r="M1843" s="1" t="str">
        <f>_xlfn.XLOOKUP(tbl_Invoices[[#This Row],[Customer_ID]], tbl_Customers[Customer_ID], tbl_Customers[Region])</f>
        <v>International</v>
      </c>
      <c r="N1843" s="1" t="str" cm="1">
        <f t="array" ref="N1843">_xlfn.IFS(
   _xlfn.SINGLE(tbl_Invoices[Plan_ID])="P1","Basic",
   _xlfn.SINGLE(tbl_Invoices[Plan_ID])="P2","Standard",
   _xlfn.SINGLE(tbl_Invoices[Plan_ID])="P3","Premium"
)</f>
        <v>Standard</v>
      </c>
      <c r="O1843" s="2">
        <f>IF(tbl_Invoices[[#This Row],[Revenue_Type]]="Churned",0,1)</f>
        <v>1</v>
      </c>
    </row>
    <row r="1844" spans="1:15" x14ac:dyDescent="0.25">
      <c r="A1844" t="s">
        <v>8693</v>
      </c>
      <c r="B1844" t="s">
        <v>1379</v>
      </c>
      <c r="C1844" t="s">
        <v>4228</v>
      </c>
      <c r="D1844" s="1">
        <v>44468</v>
      </c>
      <c r="E1844">
        <v>12</v>
      </c>
      <c r="F1844" t="b">
        <v>1</v>
      </c>
      <c r="G1844" t="s">
        <v>4545</v>
      </c>
      <c r="H1844" t="s">
        <v>2027</v>
      </c>
      <c r="I1844" s="1">
        <f>DATE(YEAR(tbl_Invoices[[#This Row],[Invoice_Date]]), MONTH(tbl_Invoices[[#This Row],[Invoice_Date]]), DAY(tbl_Invoices[[#This Row],[Invoice_Date]]))</f>
        <v>44468</v>
      </c>
      <c r="J1844">
        <f>YEAR(tbl_Invoices[[#This Row],[Invoice_Date]])</f>
        <v>2021</v>
      </c>
      <c r="K1844" s="1">
        <f>_xlfn.XLOOKUP(tbl_Invoices[[#This Row],[Customer_ID]], tbl_Customers[Customer_ID], tbl_Customers[Cohort_Month])</f>
        <v>44865</v>
      </c>
      <c r="L1844" s="1" t="str">
        <f ca="1">_xlfn.XLOOKUP(tbl_Invoices[[#This Row],[Customer_ID]], tbl_Customers[Customer_ID], tbl_Customers[Age_Group])</f>
        <v>35–44</v>
      </c>
      <c r="M1844" s="1" t="str">
        <f>_xlfn.XLOOKUP(tbl_Invoices[[#This Row],[Customer_ID]], tbl_Customers[Customer_ID], tbl_Customers[Region])</f>
        <v>East</v>
      </c>
      <c r="N1844" s="1" t="str" cm="1">
        <f t="array" ref="N1844">_xlfn.IFS(
   _xlfn.SINGLE(tbl_Invoices[Plan_ID])="P1","Basic",
   _xlfn.SINGLE(tbl_Invoices[Plan_ID])="P2","Standard",
   _xlfn.SINGLE(tbl_Invoices[Plan_ID])="P3","Premium"
)</f>
        <v>Basic</v>
      </c>
      <c r="O1844" s="2">
        <f>IF(tbl_Invoices[[#This Row],[Revenue_Type]]="Churned",0,1)</f>
        <v>0</v>
      </c>
    </row>
    <row r="1845" spans="1:15" x14ac:dyDescent="0.25">
      <c r="A1845" t="s">
        <v>8070</v>
      </c>
      <c r="B1845" t="s">
        <v>1448</v>
      </c>
      <c r="C1845" t="s">
        <v>4406</v>
      </c>
      <c r="D1845" s="1">
        <v>44468</v>
      </c>
      <c r="E1845">
        <v>12</v>
      </c>
      <c r="F1845" t="b">
        <v>1</v>
      </c>
      <c r="G1845" t="s">
        <v>4549</v>
      </c>
      <c r="H1845" t="s">
        <v>2027</v>
      </c>
      <c r="I1845" s="1">
        <f>DATE(YEAR(tbl_Invoices[[#This Row],[Invoice_Date]]), MONTH(tbl_Invoices[[#This Row],[Invoice_Date]]), DAY(tbl_Invoices[[#This Row],[Invoice_Date]]))</f>
        <v>44468</v>
      </c>
      <c r="J1845">
        <f>YEAR(tbl_Invoices[[#This Row],[Invoice_Date]])</f>
        <v>2021</v>
      </c>
      <c r="K1845" s="1">
        <f>_xlfn.XLOOKUP(tbl_Invoices[[#This Row],[Customer_ID]], tbl_Customers[Customer_ID], tbl_Customers[Cohort_Month])</f>
        <v>44773</v>
      </c>
      <c r="L1845" s="1" t="str">
        <f ca="1">_xlfn.XLOOKUP(tbl_Invoices[[#This Row],[Customer_ID]], tbl_Customers[Customer_ID], tbl_Customers[Age_Group])</f>
        <v>25–34</v>
      </c>
      <c r="M1845" s="1" t="str">
        <f>_xlfn.XLOOKUP(tbl_Invoices[[#This Row],[Customer_ID]], tbl_Customers[Customer_ID], tbl_Customers[Region])</f>
        <v>West</v>
      </c>
      <c r="N1845" s="1" t="str" cm="1">
        <f t="array" ref="N1845">_xlfn.IFS(
   _xlfn.SINGLE(tbl_Invoices[Plan_ID])="P1","Basic",
   _xlfn.SINGLE(tbl_Invoices[Plan_ID])="P2","Standard",
   _xlfn.SINGLE(tbl_Invoices[Plan_ID])="P3","Premium"
)</f>
        <v>Basic</v>
      </c>
      <c r="O1845" s="2">
        <f>IF(tbl_Invoices[[#This Row],[Revenue_Type]]="Churned",0,1)</f>
        <v>1</v>
      </c>
    </row>
    <row r="1846" spans="1:15" x14ac:dyDescent="0.25">
      <c r="A1846" t="s">
        <v>4611</v>
      </c>
      <c r="B1846" t="s">
        <v>413</v>
      </c>
      <c r="C1846" t="s">
        <v>2063</v>
      </c>
      <c r="D1846" s="1">
        <v>44469</v>
      </c>
      <c r="E1846">
        <v>55</v>
      </c>
      <c r="F1846" t="b">
        <v>1</v>
      </c>
      <c r="G1846" t="s">
        <v>4547</v>
      </c>
      <c r="H1846" t="s">
        <v>2031</v>
      </c>
      <c r="I1846" s="1">
        <f>DATE(YEAR(tbl_Invoices[[#This Row],[Invoice_Date]]), MONTH(tbl_Invoices[[#This Row],[Invoice_Date]]), DAY(tbl_Invoices[[#This Row],[Invoice_Date]]))</f>
        <v>44469</v>
      </c>
      <c r="J1846">
        <f>YEAR(tbl_Invoices[[#This Row],[Invoice_Date]])</f>
        <v>2021</v>
      </c>
      <c r="K1846" s="1">
        <f>_xlfn.XLOOKUP(tbl_Invoices[[#This Row],[Customer_ID]], tbl_Customers[Customer_ID], tbl_Customers[Cohort_Month])</f>
        <v>44957</v>
      </c>
      <c r="L1846" s="1" t="str">
        <f ca="1">_xlfn.XLOOKUP(tbl_Invoices[[#This Row],[Customer_ID]], tbl_Customers[Customer_ID], tbl_Customers[Age_Group])</f>
        <v>35–44</v>
      </c>
      <c r="M1846" s="1" t="str">
        <f>_xlfn.XLOOKUP(tbl_Invoices[[#This Row],[Customer_ID]], tbl_Customers[Customer_ID], tbl_Customers[Region])</f>
        <v>West</v>
      </c>
      <c r="N1846" s="1" t="str" cm="1">
        <f t="array" ref="N1846">_xlfn.IFS(
   _xlfn.SINGLE(tbl_Invoices[Plan_ID])="P1","Basic",
   _xlfn.SINGLE(tbl_Invoices[Plan_ID])="P2","Standard",
   _xlfn.SINGLE(tbl_Invoices[Plan_ID])="P3","Premium"
)</f>
        <v>Premium</v>
      </c>
      <c r="O1846" s="2">
        <f>IF(tbl_Invoices[[#This Row],[Revenue_Type]]="Churned",0,1)</f>
        <v>1</v>
      </c>
    </row>
    <row r="1847" spans="1:15" x14ac:dyDescent="0.25">
      <c r="A1847" t="s">
        <v>7288</v>
      </c>
      <c r="B1847" t="s">
        <v>856</v>
      </c>
      <c r="C1847" t="s">
        <v>3987</v>
      </c>
      <c r="D1847" s="1">
        <v>44469</v>
      </c>
      <c r="E1847">
        <v>25</v>
      </c>
      <c r="F1847" t="b">
        <v>1</v>
      </c>
      <c r="G1847" t="s">
        <v>4540</v>
      </c>
      <c r="H1847" t="s">
        <v>2034</v>
      </c>
      <c r="I1847" s="1">
        <f>DATE(YEAR(tbl_Invoices[[#This Row],[Invoice_Date]]), MONTH(tbl_Invoices[[#This Row],[Invoice_Date]]), DAY(tbl_Invoices[[#This Row],[Invoice_Date]]))</f>
        <v>44469</v>
      </c>
      <c r="J1847">
        <f>YEAR(tbl_Invoices[[#This Row],[Invoice_Date]])</f>
        <v>2021</v>
      </c>
      <c r="K1847" s="1">
        <f>_xlfn.XLOOKUP(tbl_Invoices[[#This Row],[Customer_ID]], tbl_Customers[Customer_ID], tbl_Customers[Cohort_Month])</f>
        <v>44926</v>
      </c>
      <c r="L1847" s="1" t="str">
        <f ca="1">_xlfn.XLOOKUP(tbl_Invoices[[#This Row],[Customer_ID]], tbl_Customers[Customer_ID], tbl_Customers[Age_Group])</f>
        <v>45–54</v>
      </c>
      <c r="M1847" s="1" t="str">
        <f>_xlfn.XLOOKUP(tbl_Invoices[[#This Row],[Customer_ID]], tbl_Customers[Customer_ID], tbl_Customers[Region])</f>
        <v>Midwest</v>
      </c>
      <c r="N1847" s="1" t="str" cm="1">
        <f t="array" ref="N1847">_xlfn.IFS(
   _xlfn.SINGLE(tbl_Invoices[Plan_ID])="P1","Basic",
   _xlfn.SINGLE(tbl_Invoices[Plan_ID])="P2","Standard",
   _xlfn.SINGLE(tbl_Invoices[Plan_ID])="P3","Premium"
)</f>
        <v>Standard</v>
      </c>
      <c r="O1847" s="2">
        <f>IF(tbl_Invoices[[#This Row],[Revenue_Type]]="Churned",0,1)</f>
        <v>1</v>
      </c>
    </row>
    <row r="1848" spans="1:15" x14ac:dyDescent="0.25">
      <c r="A1848" t="s">
        <v>7272</v>
      </c>
      <c r="B1848" t="s">
        <v>1039</v>
      </c>
      <c r="C1848" t="s">
        <v>2793</v>
      </c>
      <c r="D1848" s="1">
        <v>44469</v>
      </c>
      <c r="E1848">
        <v>12</v>
      </c>
      <c r="F1848" t="b">
        <v>1</v>
      </c>
      <c r="G1848" t="s">
        <v>4545</v>
      </c>
      <c r="H1848" t="s">
        <v>2027</v>
      </c>
      <c r="I1848" s="1">
        <f>DATE(YEAR(tbl_Invoices[[#This Row],[Invoice_Date]]), MONTH(tbl_Invoices[[#This Row],[Invoice_Date]]), DAY(tbl_Invoices[[#This Row],[Invoice_Date]]))</f>
        <v>44469</v>
      </c>
      <c r="J1848">
        <f>YEAR(tbl_Invoices[[#This Row],[Invoice_Date]])</f>
        <v>2021</v>
      </c>
      <c r="K1848" s="1">
        <f>_xlfn.XLOOKUP(tbl_Invoices[[#This Row],[Customer_ID]], tbl_Customers[Customer_ID], tbl_Customers[Cohort_Month])</f>
        <v>45077</v>
      </c>
      <c r="L1848" s="1" t="str">
        <f ca="1">_xlfn.XLOOKUP(tbl_Invoices[[#This Row],[Customer_ID]], tbl_Customers[Customer_ID], tbl_Customers[Age_Group])</f>
        <v>35–44</v>
      </c>
      <c r="M1848" s="1" t="str">
        <f>_xlfn.XLOOKUP(tbl_Invoices[[#This Row],[Customer_ID]], tbl_Customers[Customer_ID], tbl_Customers[Region])</f>
        <v>International</v>
      </c>
      <c r="N1848" s="1" t="str" cm="1">
        <f t="array" ref="N1848">_xlfn.IFS(
   _xlfn.SINGLE(tbl_Invoices[Plan_ID])="P1","Basic",
   _xlfn.SINGLE(tbl_Invoices[Plan_ID])="P2","Standard",
   _xlfn.SINGLE(tbl_Invoices[Plan_ID])="P3","Premium"
)</f>
        <v>Basic</v>
      </c>
      <c r="O1848" s="2">
        <f>IF(tbl_Invoices[[#This Row],[Revenue_Type]]="Churned",0,1)</f>
        <v>0</v>
      </c>
    </row>
    <row r="1849" spans="1:15" x14ac:dyDescent="0.25">
      <c r="A1849" t="s">
        <v>8160</v>
      </c>
      <c r="B1849" t="s">
        <v>1126</v>
      </c>
      <c r="C1849" t="s">
        <v>3615</v>
      </c>
      <c r="D1849" s="1">
        <v>44469</v>
      </c>
      <c r="E1849">
        <v>25</v>
      </c>
      <c r="F1849" t="b">
        <v>1</v>
      </c>
      <c r="G1849" t="s">
        <v>4549</v>
      </c>
      <c r="H1849" t="s">
        <v>2034</v>
      </c>
      <c r="I1849" s="1">
        <f>DATE(YEAR(tbl_Invoices[[#This Row],[Invoice_Date]]), MONTH(tbl_Invoices[[#This Row],[Invoice_Date]]), DAY(tbl_Invoices[[#This Row],[Invoice_Date]]))</f>
        <v>44469</v>
      </c>
      <c r="J1849">
        <f>YEAR(tbl_Invoices[[#This Row],[Invoice_Date]])</f>
        <v>2021</v>
      </c>
      <c r="K1849" s="1">
        <f>_xlfn.XLOOKUP(tbl_Invoices[[#This Row],[Customer_ID]], tbl_Customers[Customer_ID], tbl_Customers[Cohort_Month])</f>
        <v>44712</v>
      </c>
      <c r="L1849" s="1" t="str">
        <f ca="1">_xlfn.XLOOKUP(tbl_Invoices[[#This Row],[Customer_ID]], tbl_Customers[Customer_ID], tbl_Customers[Age_Group])</f>
        <v>18–24</v>
      </c>
      <c r="M1849" s="1" t="str">
        <f>_xlfn.XLOOKUP(tbl_Invoices[[#This Row],[Customer_ID]], tbl_Customers[Customer_ID], tbl_Customers[Region])</f>
        <v>International</v>
      </c>
      <c r="N1849" s="1" t="str" cm="1">
        <f t="array" ref="N1849">_xlfn.IFS(
   _xlfn.SINGLE(tbl_Invoices[Plan_ID])="P1","Basic",
   _xlfn.SINGLE(tbl_Invoices[Plan_ID])="P2","Standard",
   _xlfn.SINGLE(tbl_Invoices[Plan_ID])="P3","Premium"
)</f>
        <v>Standard</v>
      </c>
      <c r="O1849" s="2">
        <f>IF(tbl_Invoices[[#This Row],[Revenue_Type]]="Churned",0,1)</f>
        <v>1</v>
      </c>
    </row>
    <row r="1850" spans="1:15" x14ac:dyDescent="0.25">
      <c r="A1850" t="s">
        <v>10008</v>
      </c>
      <c r="B1850" t="s">
        <v>1375</v>
      </c>
      <c r="C1850" t="s">
        <v>2473</v>
      </c>
      <c r="D1850" s="1">
        <v>44469</v>
      </c>
      <c r="E1850">
        <v>25</v>
      </c>
      <c r="F1850" t="b">
        <v>1</v>
      </c>
      <c r="G1850" t="s">
        <v>4547</v>
      </c>
      <c r="H1850" t="s">
        <v>2034</v>
      </c>
      <c r="I1850" s="1">
        <f>DATE(YEAR(tbl_Invoices[[#This Row],[Invoice_Date]]), MONTH(tbl_Invoices[[#This Row],[Invoice_Date]]), DAY(tbl_Invoices[[#This Row],[Invoice_Date]]))</f>
        <v>44469</v>
      </c>
      <c r="J1850">
        <f>YEAR(tbl_Invoices[[#This Row],[Invoice_Date]])</f>
        <v>2021</v>
      </c>
      <c r="K1850" s="1">
        <f>_xlfn.XLOOKUP(tbl_Invoices[[#This Row],[Customer_ID]], tbl_Customers[Customer_ID], tbl_Customers[Cohort_Month])</f>
        <v>44926</v>
      </c>
      <c r="L1850" s="1" t="str">
        <f ca="1">_xlfn.XLOOKUP(tbl_Invoices[[#This Row],[Customer_ID]], tbl_Customers[Customer_ID], tbl_Customers[Age_Group])</f>
        <v>55+</v>
      </c>
      <c r="M1850" s="1" t="str">
        <f>_xlfn.XLOOKUP(tbl_Invoices[[#This Row],[Customer_ID]], tbl_Customers[Customer_ID], tbl_Customers[Region])</f>
        <v>Midwest</v>
      </c>
      <c r="N1850" s="1" t="str" cm="1">
        <f t="array" ref="N1850">_xlfn.IFS(
   _xlfn.SINGLE(tbl_Invoices[Plan_ID])="P1","Basic",
   _xlfn.SINGLE(tbl_Invoices[Plan_ID])="P2","Standard",
   _xlfn.SINGLE(tbl_Invoices[Plan_ID])="P3","Premium"
)</f>
        <v>Standard</v>
      </c>
      <c r="O1850" s="2">
        <f>IF(tbl_Invoices[[#This Row],[Revenue_Type]]="Churned",0,1)</f>
        <v>1</v>
      </c>
    </row>
    <row r="1851" spans="1:15" x14ac:dyDescent="0.25">
      <c r="A1851" t="s">
        <v>5294</v>
      </c>
      <c r="B1851" t="s">
        <v>1600</v>
      </c>
      <c r="C1851" t="s">
        <v>2659</v>
      </c>
      <c r="D1851" s="1">
        <v>44469</v>
      </c>
      <c r="E1851">
        <v>25</v>
      </c>
      <c r="F1851" t="b">
        <v>1</v>
      </c>
      <c r="G1851" t="s">
        <v>4540</v>
      </c>
      <c r="H1851" t="s">
        <v>2034</v>
      </c>
      <c r="I1851" s="1">
        <f>DATE(YEAR(tbl_Invoices[[#This Row],[Invoice_Date]]), MONTH(tbl_Invoices[[#This Row],[Invoice_Date]]), DAY(tbl_Invoices[[#This Row],[Invoice_Date]]))</f>
        <v>44469</v>
      </c>
      <c r="J1851">
        <f>YEAR(tbl_Invoices[[#This Row],[Invoice_Date]])</f>
        <v>2021</v>
      </c>
      <c r="K1851" s="1">
        <f>_xlfn.XLOOKUP(tbl_Invoices[[#This Row],[Customer_ID]], tbl_Customers[Customer_ID], tbl_Customers[Cohort_Month])</f>
        <v>45077</v>
      </c>
      <c r="L1851" s="1" t="str">
        <f ca="1">_xlfn.XLOOKUP(tbl_Invoices[[#This Row],[Customer_ID]], tbl_Customers[Customer_ID], tbl_Customers[Age_Group])</f>
        <v>18–24</v>
      </c>
      <c r="M1851" s="1" t="str">
        <f>_xlfn.XLOOKUP(tbl_Invoices[[#This Row],[Customer_ID]], tbl_Customers[Customer_ID], tbl_Customers[Region])</f>
        <v>South</v>
      </c>
      <c r="N1851" s="1" t="str" cm="1">
        <f t="array" ref="N1851">_xlfn.IFS(
   _xlfn.SINGLE(tbl_Invoices[Plan_ID])="P1","Basic",
   _xlfn.SINGLE(tbl_Invoices[Plan_ID])="P2","Standard",
   _xlfn.SINGLE(tbl_Invoices[Plan_ID])="P3","Premium"
)</f>
        <v>Standard</v>
      </c>
      <c r="O1851" s="2">
        <f>IF(tbl_Invoices[[#This Row],[Revenue_Type]]="Churned",0,1)</f>
        <v>1</v>
      </c>
    </row>
    <row r="1852" spans="1:15" x14ac:dyDescent="0.25">
      <c r="A1852" t="s">
        <v>5225</v>
      </c>
      <c r="B1852" t="s">
        <v>412</v>
      </c>
      <c r="C1852" t="s">
        <v>2615</v>
      </c>
      <c r="D1852" s="1">
        <v>44470</v>
      </c>
      <c r="E1852">
        <v>12</v>
      </c>
      <c r="F1852" t="b">
        <v>1</v>
      </c>
      <c r="G1852" t="s">
        <v>4547</v>
      </c>
      <c r="H1852" t="s">
        <v>2027</v>
      </c>
      <c r="I1852" s="1">
        <f>DATE(YEAR(tbl_Invoices[[#This Row],[Invoice_Date]]), MONTH(tbl_Invoices[[#This Row],[Invoice_Date]]), DAY(tbl_Invoices[[#This Row],[Invoice_Date]]))</f>
        <v>44470</v>
      </c>
      <c r="J1852">
        <f>YEAR(tbl_Invoices[[#This Row],[Invoice_Date]])</f>
        <v>2021</v>
      </c>
      <c r="K1852" s="1">
        <f>_xlfn.XLOOKUP(tbl_Invoices[[#This Row],[Customer_ID]], tbl_Customers[Customer_ID], tbl_Customers[Cohort_Month])</f>
        <v>44804</v>
      </c>
      <c r="L1852" s="1" t="str">
        <f ca="1">_xlfn.XLOOKUP(tbl_Invoices[[#This Row],[Customer_ID]], tbl_Customers[Customer_ID], tbl_Customers[Age_Group])</f>
        <v>18–24</v>
      </c>
      <c r="M1852" s="1" t="str">
        <f>_xlfn.XLOOKUP(tbl_Invoices[[#This Row],[Customer_ID]], tbl_Customers[Customer_ID], tbl_Customers[Region])</f>
        <v>Midwest</v>
      </c>
      <c r="N1852" s="1" t="str" cm="1">
        <f t="array" ref="N1852">_xlfn.IFS(
   _xlfn.SINGLE(tbl_Invoices[Plan_ID])="P1","Basic",
   _xlfn.SINGLE(tbl_Invoices[Plan_ID])="P2","Standard",
   _xlfn.SINGLE(tbl_Invoices[Plan_ID])="P3","Premium"
)</f>
        <v>Basic</v>
      </c>
      <c r="O1852" s="2">
        <f>IF(tbl_Invoices[[#This Row],[Revenue_Type]]="Churned",0,1)</f>
        <v>1</v>
      </c>
    </row>
    <row r="1853" spans="1:15" x14ac:dyDescent="0.25">
      <c r="A1853" t="s">
        <v>9955</v>
      </c>
      <c r="B1853" t="s">
        <v>1249</v>
      </c>
      <c r="C1853" t="s">
        <v>3845</v>
      </c>
      <c r="D1853" s="1">
        <v>44470</v>
      </c>
      <c r="E1853">
        <v>25</v>
      </c>
      <c r="F1853" t="b">
        <v>1</v>
      </c>
      <c r="G1853" t="s">
        <v>4540</v>
      </c>
      <c r="H1853" t="s">
        <v>2034</v>
      </c>
      <c r="I1853" s="1">
        <f>DATE(YEAR(tbl_Invoices[[#This Row],[Invoice_Date]]), MONTH(tbl_Invoices[[#This Row],[Invoice_Date]]), DAY(tbl_Invoices[[#This Row],[Invoice_Date]]))</f>
        <v>44470</v>
      </c>
      <c r="J1853">
        <f>YEAR(tbl_Invoices[[#This Row],[Invoice_Date]])</f>
        <v>2021</v>
      </c>
      <c r="K1853" s="1">
        <f>_xlfn.XLOOKUP(tbl_Invoices[[#This Row],[Customer_ID]], tbl_Customers[Customer_ID], tbl_Customers[Cohort_Month])</f>
        <v>44895</v>
      </c>
      <c r="L1853" s="1" t="str">
        <f ca="1">_xlfn.XLOOKUP(tbl_Invoices[[#This Row],[Customer_ID]], tbl_Customers[Customer_ID], tbl_Customers[Age_Group])</f>
        <v>25–34</v>
      </c>
      <c r="M1853" s="1" t="str">
        <f>_xlfn.XLOOKUP(tbl_Invoices[[#This Row],[Customer_ID]], tbl_Customers[Customer_ID], tbl_Customers[Region])</f>
        <v>Midwest</v>
      </c>
      <c r="N1853" s="1" t="str" cm="1">
        <f t="array" ref="N1853">_xlfn.IFS(
   _xlfn.SINGLE(tbl_Invoices[Plan_ID])="P1","Basic",
   _xlfn.SINGLE(tbl_Invoices[Plan_ID])="P2","Standard",
   _xlfn.SINGLE(tbl_Invoices[Plan_ID])="P3","Premium"
)</f>
        <v>Standard</v>
      </c>
      <c r="O1853" s="2">
        <f>IF(tbl_Invoices[[#This Row],[Revenue_Type]]="Churned",0,1)</f>
        <v>1</v>
      </c>
    </row>
    <row r="1854" spans="1:15" x14ac:dyDescent="0.25">
      <c r="A1854" t="s">
        <v>7949</v>
      </c>
      <c r="B1854" t="s">
        <v>1332</v>
      </c>
      <c r="C1854" t="s">
        <v>2146</v>
      </c>
      <c r="D1854" s="1">
        <v>44470</v>
      </c>
      <c r="E1854">
        <v>12</v>
      </c>
      <c r="F1854" t="b">
        <v>1</v>
      </c>
      <c r="G1854" t="s">
        <v>4538</v>
      </c>
      <c r="H1854" t="s">
        <v>2027</v>
      </c>
      <c r="I1854" s="1">
        <f>DATE(YEAR(tbl_Invoices[[#This Row],[Invoice_Date]]), MONTH(tbl_Invoices[[#This Row],[Invoice_Date]]), DAY(tbl_Invoices[[#This Row],[Invoice_Date]]))</f>
        <v>44470</v>
      </c>
      <c r="J1854">
        <f>YEAR(tbl_Invoices[[#This Row],[Invoice_Date]])</f>
        <v>2021</v>
      </c>
      <c r="K1854" s="1">
        <f>_xlfn.XLOOKUP(tbl_Invoices[[#This Row],[Customer_ID]], tbl_Customers[Customer_ID], tbl_Customers[Cohort_Month])</f>
        <v>44926</v>
      </c>
      <c r="L1854" s="1" t="str">
        <f ca="1">_xlfn.XLOOKUP(tbl_Invoices[[#This Row],[Customer_ID]], tbl_Customers[Customer_ID], tbl_Customers[Age_Group])</f>
        <v>18–24</v>
      </c>
      <c r="M1854" s="1" t="str">
        <f>_xlfn.XLOOKUP(tbl_Invoices[[#This Row],[Customer_ID]], tbl_Customers[Customer_ID], tbl_Customers[Region])</f>
        <v>Midwest</v>
      </c>
      <c r="N1854" s="1" t="str" cm="1">
        <f t="array" ref="N1854">_xlfn.IFS(
   _xlfn.SINGLE(tbl_Invoices[Plan_ID])="P1","Basic",
   _xlfn.SINGLE(tbl_Invoices[Plan_ID])="P2","Standard",
   _xlfn.SINGLE(tbl_Invoices[Plan_ID])="P3","Premium"
)</f>
        <v>Basic</v>
      </c>
      <c r="O1854" s="2">
        <f>IF(tbl_Invoices[[#This Row],[Revenue_Type]]="Churned",0,1)</f>
        <v>1</v>
      </c>
    </row>
    <row r="1855" spans="1:15" x14ac:dyDescent="0.25">
      <c r="A1855" t="s">
        <v>8622</v>
      </c>
      <c r="B1855" t="s">
        <v>1335</v>
      </c>
      <c r="C1855" t="s">
        <v>2640</v>
      </c>
      <c r="D1855" s="1">
        <v>44470</v>
      </c>
      <c r="E1855">
        <v>55</v>
      </c>
      <c r="F1855" t="b">
        <v>1</v>
      </c>
      <c r="G1855" t="s">
        <v>4540</v>
      </c>
      <c r="H1855" t="s">
        <v>2031</v>
      </c>
      <c r="I1855" s="1">
        <f>DATE(YEAR(tbl_Invoices[[#This Row],[Invoice_Date]]), MONTH(tbl_Invoices[[#This Row],[Invoice_Date]]), DAY(tbl_Invoices[[#This Row],[Invoice_Date]]))</f>
        <v>44470</v>
      </c>
      <c r="J1855">
        <f>YEAR(tbl_Invoices[[#This Row],[Invoice_Date]])</f>
        <v>2021</v>
      </c>
      <c r="K1855" s="1">
        <f>_xlfn.XLOOKUP(tbl_Invoices[[#This Row],[Customer_ID]], tbl_Customers[Customer_ID], tbl_Customers[Cohort_Month])</f>
        <v>44895</v>
      </c>
      <c r="L1855" s="1" t="str">
        <f ca="1">_xlfn.XLOOKUP(tbl_Invoices[[#This Row],[Customer_ID]], tbl_Customers[Customer_ID], tbl_Customers[Age_Group])</f>
        <v>45–54</v>
      </c>
      <c r="M1855" s="1" t="str">
        <f>_xlfn.XLOOKUP(tbl_Invoices[[#This Row],[Customer_ID]], tbl_Customers[Customer_ID], tbl_Customers[Region])</f>
        <v>West</v>
      </c>
      <c r="N1855" s="1" t="str" cm="1">
        <f t="array" ref="N1855">_xlfn.IFS(
   _xlfn.SINGLE(tbl_Invoices[Plan_ID])="P1","Basic",
   _xlfn.SINGLE(tbl_Invoices[Plan_ID])="P2","Standard",
   _xlfn.SINGLE(tbl_Invoices[Plan_ID])="P3","Premium"
)</f>
        <v>Premium</v>
      </c>
      <c r="O1855" s="2">
        <f>IF(tbl_Invoices[[#This Row],[Revenue_Type]]="Churned",0,1)</f>
        <v>1</v>
      </c>
    </row>
    <row r="1856" spans="1:15" x14ac:dyDescent="0.25">
      <c r="A1856" t="s">
        <v>10027</v>
      </c>
      <c r="B1856" t="s">
        <v>43</v>
      </c>
      <c r="C1856" t="s">
        <v>4277</v>
      </c>
      <c r="D1856" s="1">
        <v>44471</v>
      </c>
      <c r="E1856">
        <v>12</v>
      </c>
      <c r="F1856" t="b">
        <v>1</v>
      </c>
      <c r="G1856" t="s">
        <v>4538</v>
      </c>
      <c r="H1856" t="s">
        <v>2027</v>
      </c>
      <c r="I1856" s="1">
        <f>DATE(YEAR(tbl_Invoices[[#This Row],[Invoice_Date]]), MONTH(tbl_Invoices[[#This Row],[Invoice_Date]]), DAY(tbl_Invoices[[#This Row],[Invoice_Date]]))</f>
        <v>44471</v>
      </c>
      <c r="J1856">
        <f>YEAR(tbl_Invoices[[#This Row],[Invoice_Date]])</f>
        <v>2021</v>
      </c>
      <c r="K1856" s="1">
        <f>_xlfn.XLOOKUP(tbl_Invoices[[#This Row],[Customer_ID]], tbl_Customers[Customer_ID], tbl_Customers[Cohort_Month])</f>
        <v>44773</v>
      </c>
      <c r="L1856" s="1" t="str">
        <f ca="1">_xlfn.XLOOKUP(tbl_Invoices[[#This Row],[Customer_ID]], tbl_Customers[Customer_ID], tbl_Customers[Age_Group])</f>
        <v>35–44</v>
      </c>
      <c r="M1856" s="1" t="str">
        <f>_xlfn.XLOOKUP(tbl_Invoices[[#This Row],[Customer_ID]], tbl_Customers[Customer_ID], tbl_Customers[Region])</f>
        <v>Midwest</v>
      </c>
      <c r="N1856" s="1" t="str" cm="1">
        <f t="array" ref="N1856">_xlfn.IFS(
   _xlfn.SINGLE(tbl_Invoices[Plan_ID])="P1","Basic",
   _xlfn.SINGLE(tbl_Invoices[Plan_ID])="P2","Standard",
   _xlfn.SINGLE(tbl_Invoices[Plan_ID])="P3","Premium"
)</f>
        <v>Basic</v>
      </c>
      <c r="O1856" s="2">
        <f>IF(tbl_Invoices[[#This Row],[Revenue_Type]]="Churned",0,1)</f>
        <v>1</v>
      </c>
    </row>
    <row r="1857" spans="1:15" x14ac:dyDescent="0.25">
      <c r="A1857" t="s">
        <v>9603</v>
      </c>
      <c r="B1857" t="s">
        <v>187</v>
      </c>
      <c r="C1857" t="s">
        <v>3263</v>
      </c>
      <c r="D1857" s="1">
        <v>44471</v>
      </c>
      <c r="E1857">
        <v>55</v>
      </c>
      <c r="F1857" t="b">
        <v>1</v>
      </c>
      <c r="G1857" t="s">
        <v>4549</v>
      </c>
      <c r="H1857" t="s">
        <v>2031</v>
      </c>
      <c r="I1857" s="1">
        <f>DATE(YEAR(tbl_Invoices[[#This Row],[Invoice_Date]]), MONTH(tbl_Invoices[[#This Row],[Invoice_Date]]), DAY(tbl_Invoices[[#This Row],[Invoice_Date]]))</f>
        <v>44471</v>
      </c>
      <c r="J1857">
        <f>YEAR(tbl_Invoices[[#This Row],[Invoice_Date]])</f>
        <v>2021</v>
      </c>
      <c r="K1857" s="1">
        <f>_xlfn.XLOOKUP(tbl_Invoices[[#This Row],[Customer_ID]], tbl_Customers[Customer_ID], tbl_Customers[Cohort_Month])</f>
        <v>45016</v>
      </c>
      <c r="L1857" s="1" t="str">
        <f ca="1">_xlfn.XLOOKUP(tbl_Invoices[[#This Row],[Customer_ID]], tbl_Customers[Customer_ID], tbl_Customers[Age_Group])</f>
        <v>18–24</v>
      </c>
      <c r="M1857" s="1" t="str">
        <f>_xlfn.XLOOKUP(tbl_Invoices[[#This Row],[Customer_ID]], tbl_Customers[Customer_ID], tbl_Customers[Region])</f>
        <v>International</v>
      </c>
      <c r="N1857" s="1" t="str" cm="1">
        <f t="array" ref="N1857">_xlfn.IFS(
   _xlfn.SINGLE(tbl_Invoices[Plan_ID])="P1","Basic",
   _xlfn.SINGLE(tbl_Invoices[Plan_ID])="P2","Standard",
   _xlfn.SINGLE(tbl_Invoices[Plan_ID])="P3","Premium"
)</f>
        <v>Premium</v>
      </c>
      <c r="O1857" s="2">
        <f>IF(tbl_Invoices[[#This Row],[Revenue_Type]]="Churned",0,1)</f>
        <v>1</v>
      </c>
    </row>
    <row r="1858" spans="1:15" x14ac:dyDescent="0.25">
      <c r="A1858" t="s">
        <v>4892</v>
      </c>
      <c r="B1858" t="s">
        <v>466</v>
      </c>
      <c r="C1858" t="s">
        <v>2948</v>
      </c>
      <c r="D1858" s="1">
        <v>44471</v>
      </c>
      <c r="E1858">
        <v>25</v>
      </c>
      <c r="F1858" t="b">
        <v>1</v>
      </c>
      <c r="G1858" t="s">
        <v>4549</v>
      </c>
      <c r="H1858" t="s">
        <v>2034</v>
      </c>
      <c r="I1858" s="1">
        <f>DATE(YEAR(tbl_Invoices[[#This Row],[Invoice_Date]]), MONTH(tbl_Invoices[[#This Row],[Invoice_Date]]), DAY(tbl_Invoices[[#This Row],[Invoice_Date]]))</f>
        <v>44471</v>
      </c>
      <c r="J1858">
        <f>YEAR(tbl_Invoices[[#This Row],[Invoice_Date]])</f>
        <v>2021</v>
      </c>
      <c r="K1858" s="1">
        <f>_xlfn.XLOOKUP(tbl_Invoices[[#This Row],[Customer_ID]], tbl_Customers[Customer_ID], tbl_Customers[Cohort_Month])</f>
        <v>44985</v>
      </c>
      <c r="L1858" s="1" t="str">
        <f ca="1">_xlfn.XLOOKUP(tbl_Invoices[[#This Row],[Customer_ID]], tbl_Customers[Customer_ID], tbl_Customers[Age_Group])</f>
        <v>55+</v>
      </c>
      <c r="M1858" s="1" t="str">
        <f>_xlfn.XLOOKUP(tbl_Invoices[[#This Row],[Customer_ID]], tbl_Customers[Customer_ID], tbl_Customers[Region])</f>
        <v>East</v>
      </c>
      <c r="N1858" s="1" t="str" cm="1">
        <f t="array" ref="N1858">_xlfn.IFS(
   _xlfn.SINGLE(tbl_Invoices[Plan_ID])="P1","Basic",
   _xlfn.SINGLE(tbl_Invoices[Plan_ID])="P2","Standard",
   _xlfn.SINGLE(tbl_Invoices[Plan_ID])="P3","Premium"
)</f>
        <v>Standard</v>
      </c>
      <c r="O1858" s="2">
        <f>IF(tbl_Invoices[[#This Row],[Revenue_Type]]="Churned",0,1)</f>
        <v>1</v>
      </c>
    </row>
    <row r="1859" spans="1:15" x14ac:dyDescent="0.25">
      <c r="A1859" t="s">
        <v>5123</v>
      </c>
      <c r="B1859" t="s">
        <v>748</v>
      </c>
      <c r="C1859" t="s">
        <v>2919</v>
      </c>
      <c r="D1859" s="1">
        <v>44471</v>
      </c>
      <c r="E1859">
        <v>25</v>
      </c>
      <c r="F1859" t="b">
        <v>1</v>
      </c>
      <c r="G1859" t="s">
        <v>4538</v>
      </c>
      <c r="H1859" t="s">
        <v>2034</v>
      </c>
      <c r="I1859" s="1">
        <f>DATE(YEAR(tbl_Invoices[[#This Row],[Invoice_Date]]), MONTH(tbl_Invoices[[#This Row],[Invoice_Date]]), DAY(tbl_Invoices[[#This Row],[Invoice_Date]]))</f>
        <v>44471</v>
      </c>
      <c r="J1859">
        <f>YEAR(tbl_Invoices[[#This Row],[Invoice_Date]])</f>
        <v>2021</v>
      </c>
      <c r="K1859" s="1">
        <f>_xlfn.XLOOKUP(tbl_Invoices[[#This Row],[Customer_ID]], tbl_Customers[Customer_ID], tbl_Customers[Cohort_Month])</f>
        <v>44255</v>
      </c>
      <c r="L1859" s="1" t="str">
        <f ca="1">_xlfn.XLOOKUP(tbl_Invoices[[#This Row],[Customer_ID]], tbl_Customers[Customer_ID], tbl_Customers[Age_Group])</f>
        <v>25–34</v>
      </c>
      <c r="M1859" s="1" t="str">
        <f>_xlfn.XLOOKUP(tbl_Invoices[[#This Row],[Customer_ID]], tbl_Customers[Customer_ID], tbl_Customers[Region])</f>
        <v>South</v>
      </c>
      <c r="N1859" s="1" t="str" cm="1">
        <f t="array" ref="N1859">_xlfn.IFS(
   _xlfn.SINGLE(tbl_Invoices[Plan_ID])="P1","Basic",
   _xlfn.SINGLE(tbl_Invoices[Plan_ID])="P2","Standard",
   _xlfn.SINGLE(tbl_Invoices[Plan_ID])="P3","Premium"
)</f>
        <v>Standard</v>
      </c>
      <c r="O1859" s="2">
        <f>IF(tbl_Invoices[[#This Row],[Revenue_Type]]="Churned",0,1)</f>
        <v>1</v>
      </c>
    </row>
    <row r="1860" spans="1:15" x14ac:dyDescent="0.25">
      <c r="A1860" t="s">
        <v>8441</v>
      </c>
      <c r="B1860" t="s">
        <v>1356</v>
      </c>
      <c r="C1860" t="s">
        <v>2626</v>
      </c>
      <c r="D1860" s="1">
        <v>44471</v>
      </c>
      <c r="E1860">
        <v>12</v>
      </c>
      <c r="F1860" t="b">
        <v>1</v>
      </c>
      <c r="G1860" t="s">
        <v>4545</v>
      </c>
      <c r="H1860" t="s">
        <v>2027</v>
      </c>
      <c r="I1860" s="1">
        <f>DATE(YEAR(tbl_Invoices[[#This Row],[Invoice_Date]]), MONTH(tbl_Invoices[[#This Row],[Invoice_Date]]), DAY(tbl_Invoices[[#This Row],[Invoice_Date]]))</f>
        <v>44471</v>
      </c>
      <c r="J1860">
        <f>YEAR(tbl_Invoices[[#This Row],[Invoice_Date]])</f>
        <v>2021</v>
      </c>
      <c r="K1860" s="1">
        <f>_xlfn.XLOOKUP(tbl_Invoices[[#This Row],[Customer_ID]], tbl_Customers[Customer_ID], tbl_Customers[Cohort_Month])</f>
        <v>44681</v>
      </c>
      <c r="L1860" s="1" t="str">
        <f ca="1">_xlfn.XLOOKUP(tbl_Invoices[[#This Row],[Customer_ID]], tbl_Customers[Customer_ID], tbl_Customers[Age_Group])</f>
        <v>55+</v>
      </c>
      <c r="M1860" s="1" t="str">
        <f>_xlfn.XLOOKUP(tbl_Invoices[[#This Row],[Customer_ID]], tbl_Customers[Customer_ID], tbl_Customers[Region])</f>
        <v>East</v>
      </c>
      <c r="N1860" s="1" t="str" cm="1">
        <f t="array" ref="N1860">_xlfn.IFS(
   _xlfn.SINGLE(tbl_Invoices[Plan_ID])="P1","Basic",
   _xlfn.SINGLE(tbl_Invoices[Plan_ID])="P2","Standard",
   _xlfn.SINGLE(tbl_Invoices[Plan_ID])="P3","Premium"
)</f>
        <v>Basic</v>
      </c>
      <c r="O1860" s="2">
        <f>IF(tbl_Invoices[[#This Row],[Revenue_Type]]="Churned",0,1)</f>
        <v>0</v>
      </c>
    </row>
    <row r="1861" spans="1:15" x14ac:dyDescent="0.25">
      <c r="A1861" t="s">
        <v>8590</v>
      </c>
      <c r="B1861" t="s">
        <v>1574</v>
      </c>
      <c r="C1861" t="s">
        <v>3198</v>
      </c>
      <c r="D1861" s="1">
        <v>44471</v>
      </c>
      <c r="E1861">
        <v>55</v>
      </c>
      <c r="F1861" t="b">
        <v>1</v>
      </c>
      <c r="G1861" t="s">
        <v>4549</v>
      </c>
      <c r="H1861" t="s">
        <v>2031</v>
      </c>
      <c r="I1861" s="1">
        <f>DATE(YEAR(tbl_Invoices[[#This Row],[Invoice_Date]]), MONTH(tbl_Invoices[[#This Row],[Invoice_Date]]), DAY(tbl_Invoices[[#This Row],[Invoice_Date]]))</f>
        <v>44471</v>
      </c>
      <c r="J1861">
        <f>YEAR(tbl_Invoices[[#This Row],[Invoice_Date]])</f>
        <v>2021</v>
      </c>
      <c r="K1861" s="1">
        <f>_xlfn.XLOOKUP(tbl_Invoices[[#This Row],[Customer_ID]], tbl_Customers[Customer_ID], tbl_Customers[Cohort_Month])</f>
        <v>44865</v>
      </c>
      <c r="L1861" s="1" t="str">
        <f ca="1">_xlfn.XLOOKUP(tbl_Invoices[[#This Row],[Customer_ID]], tbl_Customers[Customer_ID], tbl_Customers[Age_Group])</f>
        <v>35–44</v>
      </c>
      <c r="M1861" s="1" t="str">
        <f>_xlfn.XLOOKUP(tbl_Invoices[[#This Row],[Customer_ID]], tbl_Customers[Customer_ID], tbl_Customers[Region])</f>
        <v>Midwest</v>
      </c>
      <c r="N1861" s="1" t="str" cm="1">
        <f t="array" ref="N1861">_xlfn.IFS(
   _xlfn.SINGLE(tbl_Invoices[Plan_ID])="P1","Basic",
   _xlfn.SINGLE(tbl_Invoices[Plan_ID])="P2","Standard",
   _xlfn.SINGLE(tbl_Invoices[Plan_ID])="P3","Premium"
)</f>
        <v>Premium</v>
      </c>
      <c r="O1861" s="2">
        <f>IF(tbl_Invoices[[#This Row],[Revenue_Type]]="Churned",0,1)</f>
        <v>1</v>
      </c>
    </row>
    <row r="1862" spans="1:15" x14ac:dyDescent="0.25">
      <c r="A1862" t="s">
        <v>9400</v>
      </c>
      <c r="B1862" t="s">
        <v>1693</v>
      </c>
      <c r="C1862" t="s">
        <v>2357</v>
      </c>
      <c r="D1862" s="1">
        <v>44471</v>
      </c>
      <c r="E1862">
        <v>12</v>
      </c>
      <c r="F1862" t="b">
        <v>1</v>
      </c>
      <c r="G1862" t="s">
        <v>4540</v>
      </c>
      <c r="H1862" t="s">
        <v>2027</v>
      </c>
      <c r="I1862" s="1">
        <f>DATE(YEAR(tbl_Invoices[[#This Row],[Invoice_Date]]), MONTH(tbl_Invoices[[#This Row],[Invoice_Date]]), DAY(tbl_Invoices[[#This Row],[Invoice_Date]]))</f>
        <v>44471</v>
      </c>
      <c r="J1862">
        <f>YEAR(tbl_Invoices[[#This Row],[Invoice_Date]])</f>
        <v>2021</v>
      </c>
      <c r="K1862" s="1">
        <f>_xlfn.XLOOKUP(tbl_Invoices[[#This Row],[Customer_ID]], tbl_Customers[Customer_ID], tbl_Customers[Cohort_Month])</f>
        <v>44895</v>
      </c>
      <c r="L1862" s="1" t="str">
        <f ca="1">_xlfn.XLOOKUP(tbl_Invoices[[#This Row],[Customer_ID]], tbl_Customers[Customer_ID], tbl_Customers[Age_Group])</f>
        <v>35–44</v>
      </c>
      <c r="M1862" s="1" t="str">
        <f>_xlfn.XLOOKUP(tbl_Invoices[[#This Row],[Customer_ID]], tbl_Customers[Customer_ID], tbl_Customers[Region])</f>
        <v>Midwest</v>
      </c>
      <c r="N1862" s="1" t="str" cm="1">
        <f t="array" ref="N1862">_xlfn.IFS(
   _xlfn.SINGLE(tbl_Invoices[Plan_ID])="P1","Basic",
   _xlfn.SINGLE(tbl_Invoices[Plan_ID])="P2","Standard",
   _xlfn.SINGLE(tbl_Invoices[Plan_ID])="P3","Premium"
)</f>
        <v>Basic</v>
      </c>
      <c r="O1862" s="2">
        <f>IF(tbl_Invoices[[#This Row],[Revenue_Type]]="Churned",0,1)</f>
        <v>1</v>
      </c>
    </row>
    <row r="1863" spans="1:15" x14ac:dyDescent="0.25">
      <c r="A1863" t="s">
        <v>6362</v>
      </c>
      <c r="B1863" t="s">
        <v>1899</v>
      </c>
      <c r="C1863" t="s">
        <v>3702</v>
      </c>
      <c r="D1863" s="1">
        <v>44471</v>
      </c>
      <c r="E1863">
        <v>25</v>
      </c>
      <c r="F1863" t="b">
        <v>1</v>
      </c>
      <c r="G1863" t="s">
        <v>4547</v>
      </c>
      <c r="H1863" t="s">
        <v>2034</v>
      </c>
      <c r="I1863" s="1">
        <f>DATE(YEAR(tbl_Invoices[[#This Row],[Invoice_Date]]), MONTH(tbl_Invoices[[#This Row],[Invoice_Date]]), DAY(tbl_Invoices[[#This Row],[Invoice_Date]]))</f>
        <v>44471</v>
      </c>
      <c r="J1863">
        <f>YEAR(tbl_Invoices[[#This Row],[Invoice_Date]])</f>
        <v>2021</v>
      </c>
      <c r="K1863" s="1">
        <f>_xlfn.XLOOKUP(tbl_Invoices[[#This Row],[Customer_ID]], tbl_Customers[Customer_ID], tbl_Customers[Cohort_Month])</f>
        <v>44592</v>
      </c>
      <c r="L1863" s="1" t="str">
        <f ca="1">_xlfn.XLOOKUP(tbl_Invoices[[#This Row],[Customer_ID]], tbl_Customers[Customer_ID], tbl_Customers[Age_Group])</f>
        <v>18–24</v>
      </c>
      <c r="M1863" s="1" t="str">
        <f>_xlfn.XLOOKUP(tbl_Invoices[[#This Row],[Customer_ID]], tbl_Customers[Customer_ID], tbl_Customers[Region])</f>
        <v>International</v>
      </c>
      <c r="N1863" s="1" t="str" cm="1">
        <f t="array" ref="N1863">_xlfn.IFS(
   _xlfn.SINGLE(tbl_Invoices[Plan_ID])="P1","Basic",
   _xlfn.SINGLE(tbl_Invoices[Plan_ID])="P2","Standard",
   _xlfn.SINGLE(tbl_Invoices[Plan_ID])="P3","Premium"
)</f>
        <v>Standard</v>
      </c>
      <c r="O1863" s="2">
        <f>IF(tbl_Invoices[[#This Row],[Revenue_Type]]="Churned",0,1)</f>
        <v>1</v>
      </c>
    </row>
    <row r="1864" spans="1:15" x14ac:dyDescent="0.25">
      <c r="A1864" t="s">
        <v>8277</v>
      </c>
      <c r="B1864" t="s">
        <v>140</v>
      </c>
      <c r="C1864" t="s">
        <v>3749</v>
      </c>
      <c r="D1864" s="1">
        <v>44472</v>
      </c>
      <c r="E1864">
        <v>25</v>
      </c>
      <c r="F1864" t="b">
        <v>1</v>
      </c>
      <c r="G1864" t="s">
        <v>4549</v>
      </c>
      <c r="H1864" t="s">
        <v>2034</v>
      </c>
      <c r="I1864" s="1">
        <f>DATE(YEAR(tbl_Invoices[[#This Row],[Invoice_Date]]), MONTH(tbl_Invoices[[#This Row],[Invoice_Date]]), DAY(tbl_Invoices[[#This Row],[Invoice_Date]]))</f>
        <v>44472</v>
      </c>
      <c r="J1864">
        <f>YEAR(tbl_Invoices[[#This Row],[Invoice_Date]])</f>
        <v>2021</v>
      </c>
      <c r="K1864" s="1">
        <f>_xlfn.XLOOKUP(tbl_Invoices[[#This Row],[Customer_ID]], tbl_Customers[Customer_ID], tbl_Customers[Cohort_Month])</f>
        <v>45016</v>
      </c>
      <c r="L1864" s="1" t="str">
        <f ca="1">_xlfn.XLOOKUP(tbl_Invoices[[#This Row],[Customer_ID]], tbl_Customers[Customer_ID], tbl_Customers[Age_Group])</f>
        <v>45–54</v>
      </c>
      <c r="M1864" s="1" t="str">
        <f>_xlfn.XLOOKUP(tbl_Invoices[[#This Row],[Customer_ID]], tbl_Customers[Customer_ID], tbl_Customers[Region])</f>
        <v>East</v>
      </c>
      <c r="N1864" s="1" t="str" cm="1">
        <f t="array" ref="N1864">_xlfn.IFS(
   _xlfn.SINGLE(tbl_Invoices[Plan_ID])="P1","Basic",
   _xlfn.SINGLE(tbl_Invoices[Plan_ID])="P2","Standard",
   _xlfn.SINGLE(tbl_Invoices[Plan_ID])="P3","Premium"
)</f>
        <v>Standard</v>
      </c>
      <c r="O1864" s="2">
        <f>IF(tbl_Invoices[[#This Row],[Revenue_Type]]="Churned",0,1)</f>
        <v>1</v>
      </c>
    </row>
    <row r="1865" spans="1:15" x14ac:dyDescent="0.25">
      <c r="A1865" t="s">
        <v>5752</v>
      </c>
      <c r="B1865" t="s">
        <v>170</v>
      </c>
      <c r="C1865" t="s">
        <v>3620</v>
      </c>
      <c r="D1865" s="1">
        <v>44472</v>
      </c>
      <c r="E1865">
        <v>55</v>
      </c>
      <c r="F1865" t="b">
        <v>1</v>
      </c>
      <c r="G1865" t="s">
        <v>4545</v>
      </c>
      <c r="H1865" t="s">
        <v>2031</v>
      </c>
      <c r="I1865" s="1">
        <f>DATE(YEAR(tbl_Invoices[[#This Row],[Invoice_Date]]), MONTH(tbl_Invoices[[#This Row],[Invoice_Date]]), DAY(tbl_Invoices[[#This Row],[Invoice_Date]]))</f>
        <v>44472</v>
      </c>
      <c r="J1865">
        <f>YEAR(tbl_Invoices[[#This Row],[Invoice_Date]])</f>
        <v>2021</v>
      </c>
      <c r="K1865" s="1">
        <f>_xlfn.XLOOKUP(tbl_Invoices[[#This Row],[Customer_ID]], tbl_Customers[Customer_ID], tbl_Customers[Cohort_Month])</f>
        <v>44804</v>
      </c>
      <c r="L1865" s="1" t="str">
        <f ca="1">_xlfn.XLOOKUP(tbl_Invoices[[#This Row],[Customer_ID]], tbl_Customers[Customer_ID], tbl_Customers[Age_Group])</f>
        <v>55+</v>
      </c>
      <c r="M1865" s="1" t="str">
        <f>_xlfn.XLOOKUP(tbl_Invoices[[#This Row],[Customer_ID]], tbl_Customers[Customer_ID], tbl_Customers[Region])</f>
        <v>International</v>
      </c>
      <c r="N1865" s="1" t="str" cm="1">
        <f t="array" ref="N1865">_xlfn.IFS(
   _xlfn.SINGLE(tbl_Invoices[Plan_ID])="P1","Basic",
   _xlfn.SINGLE(tbl_Invoices[Plan_ID])="P2","Standard",
   _xlfn.SINGLE(tbl_Invoices[Plan_ID])="P3","Premium"
)</f>
        <v>Premium</v>
      </c>
      <c r="O1865" s="2">
        <f>IF(tbl_Invoices[[#This Row],[Revenue_Type]]="Churned",0,1)</f>
        <v>0</v>
      </c>
    </row>
    <row r="1866" spans="1:15" x14ac:dyDescent="0.25">
      <c r="A1866" t="s">
        <v>4820</v>
      </c>
      <c r="B1866" t="s">
        <v>213</v>
      </c>
      <c r="C1866" t="s">
        <v>2410</v>
      </c>
      <c r="D1866" s="1">
        <v>44472</v>
      </c>
      <c r="E1866">
        <v>25</v>
      </c>
      <c r="F1866" t="b">
        <v>1</v>
      </c>
      <c r="G1866" t="s">
        <v>4547</v>
      </c>
      <c r="H1866" t="s">
        <v>2034</v>
      </c>
      <c r="I1866" s="1">
        <f>DATE(YEAR(tbl_Invoices[[#This Row],[Invoice_Date]]), MONTH(tbl_Invoices[[#This Row],[Invoice_Date]]), DAY(tbl_Invoices[[#This Row],[Invoice_Date]]))</f>
        <v>44472</v>
      </c>
      <c r="J1866">
        <f>YEAR(tbl_Invoices[[#This Row],[Invoice_Date]])</f>
        <v>2021</v>
      </c>
      <c r="K1866" s="1">
        <f>_xlfn.XLOOKUP(tbl_Invoices[[#This Row],[Customer_ID]], tbl_Customers[Customer_ID], tbl_Customers[Cohort_Month])</f>
        <v>44651</v>
      </c>
      <c r="L1866" s="1" t="str">
        <f ca="1">_xlfn.XLOOKUP(tbl_Invoices[[#This Row],[Customer_ID]], tbl_Customers[Customer_ID], tbl_Customers[Age_Group])</f>
        <v>55+</v>
      </c>
      <c r="M1866" s="1" t="str">
        <f>_xlfn.XLOOKUP(tbl_Invoices[[#This Row],[Customer_ID]], tbl_Customers[Customer_ID], tbl_Customers[Region])</f>
        <v>International</v>
      </c>
      <c r="N1866" s="1" t="str" cm="1">
        <f t="array" ref="N1866">_xlfn.IFS(
   _xlfn.SINGLE(tbl_Invoices[Plan_ID])="P1","Basic",
   _xlfn.SINGLE(tbl_Invoices[Plan_ID])="P2","Standard",
   _xlfn.SINGLE(tbl_Invoices[Plan_ID])="P3","Premium"
)</f>
        <v>Standard</v>
      </c>
      <c r="O1866" s="2">
        <f>IF(tbl_Invoices[[#This Row],[Revenue_Type]]="Churned",0,1)</f>
        <v>1</v>
      </c>
    </row>
    <row r="1867" spans="1:15" x14ac:dyDescent="0.25">
      <c r="A1867" t="s">
        <v>8517</v>
      </c>
      <c r="B1867" t="s">
        <v>467</v>
      </c>
      <c r="C1867" t="s">
        <v>4433</v>
      </c>
      <c r="D1867" s="1">
        <v>44472</v>
      </c>
      <c r="E1867">
        <v>55</v>
      </c>
      <c r="F1867" t="b">
        <v>1</v>
      </c>
      <c r="G1867" t="s">
        <v>4545</v>
      </c>
      <c r="H1867" t="s">
        <v>2031</v>
      </c>
      <c r="I1867" s="1">
        <f>DATE(YEAR(tbl_Invoices[[#This Row],[Invoice_Date]]), MONTH(tbl_Invoices[[#This Row],[Invoice_Date]]), DAY(tbl_Invoices[[#This Row],[Invoice_Date]]))</f>
        <v>44472</v>
      </c>
      <c r="J1867">
        <f>YEAR(tbl_Invoices[[#This Row],[Invoice_Date]])</f>
        <v>2021</v>
      </c>
      <c r="K1867" s="1">
        <f>_xlfn.XLOOKUP(tbl_Invoices[[#This Row],[Customer_ID]], tbl_Customers[Customer_ID], tbl_Customers[Cohort_Month])</f>
        <v>44286</v>
      </c>
      <c r="L1867" s="1" t="str">
        <f ca="1">_xlfn.XLOOKUP(tbl_Invoices[[#This Row],[Customer_ID]], tbl_Customers[Customer_ID], tbl_Customers[Age_Group])</f>
        <v>25–34</v>
      </c>
      <c r="M1867" s="1" t="str">
        <f>_xlfn.XLOOKUP(tbl_Invoices[[#This Row],[Customer_ID]], tbl_Customers[Customer_ID], tbl_Customers[Region])</f>
        <v>West</v>
      </c>
      <c r="N1867" s="1" t="str" cm="1">
        <f t="array" ref="N1867">_xlfn.IFS(
   _xlfn.SINGLE(tbl_Invoices[Plan_ID])="P1","Basic",
   _xlfn.SINGLE(tbl_Invoices[Plan_ID])="P2","Standard",
   _xlfn.SINGLE(tbl_Invoices[Plan_ID])="P3","Premium"
)</f>
        <v>Premium</v>
      </c>
      <c r="O1867" s="2">
        <f>IF(tbl_Invoices[[#This Row],[Revenue_Type]]="Churned",0,1)</f>
        <v>0</v>
      </c>
    </row>
    <row r="1868" spans="1:15" x14ac:dyDescent="0.25">
      <c r="A1868" t="s">
        <v>8945</v>
      </c>
      <c r="B1868" t="s">
        <v>587</v>
      </c>
      <c r="C1868" t="s">
        <v>4287</v>
      </c>
      <c r="D1868" s="1">
        <v>44472</v>
      </c>
      <c r="E1868">
        <v>12</v>
      </c>
      <c r="F1868" t="b">
        <v>1</v>
      </c>
      <c r="G1868" t="s">
        <v>4540</v>
      </c>
      <c r="H1868" t="s">
        <v>2027</v>
      </c>
      <c r="I1868" s="1">
        <f>DATE(YEAR(tbl_Invoices[[#This Row],[Invoice_Date]]), MONTH(tbl_Invoices[[#This Row],[Invoice_Date]]), DAY(tbl_Invoices[[#This Row],[Invoice_Date]]))</f>
        <v>44472</v>
      </c>
      <c r="J1868">
        <f>YEAR(tbl_Invoices[[#This Row],[Invoice_Date]])</f>
        <v>2021</v>
      </c>
      <c r="K1868" s="1">
        <f>_xlfn.XLOOKUP(tbl_Invoices[[#This Row],[Customer_ID]], tbl_Customers[Customer_ID], tbl_Customers[Cohort_Month])</f>
        <v>44408</v>
      </c>
      <c r="L1868" s="1" t="str">
        <f ca="1">_xlfn.XLOOKUP(tbl_Invoices[[#This Row],[Customer_ID]], tbl_Customers[Customer_ID], tbl_Customers[Age_Group])</f>
        <v>55+</v>
      </c>
      <c r="M1868" s="1" t="str">
        <f>_xlfn.XLOOKUP(tbl_Invoices[[#This Row],[Customer_ID]], tbl_Customers[Customer_ID], tbl_Customers[Region])</f>
        <v>East</v>
      </c>
      <c r="N1868" s="1" t="str" cm="1">
        <f t="array" ref="N1868">_xlfn.IFS(
   _xlfn.SINGLE(tbl_Invoices[Plan_ID])="P1","Basic",
   _xlfn.SINGLE(tbl_Invoices[Plan_ID])="P2","Standard",
   _xlfn.SINGLE(tbl_Invoices[Plan_ID])="P3","Premium"
)</f>
        <v>Basic</v>
      </c>
      <c r="O1868" s="2">
        <f>IF(tbl_Invoices[[#This Row],[Revenue_Type]]="Churned",0,1)</f>
        <v>1</v>
      </c>
    </row>
    <row r="1869" spans="1:15" x14ac:dyDescent="0.25">
      <c r="A1869" t="s">
        <v>8129</v>
      </c>
      <c r="B1869" t="s">
        <v>635</v>
      </c>
      <c r="C1869" t="s">
        <v>3828</v>
      </c>
      <c r="D1869" s="1">
        <v>44472</v>
      </c>
      <c r="E1869">
        <v>25</v>
      </c>
      <c r="F1869" t="b">
        <v>1</v>
      </c>
      <c r="G1869" t="s">
        <v>4547</v>
      </c>
      <c r="H1869" t="s">
        <v>2034</v>
      </c>
      <c r="I1869" s="1">
        <f>DATE(YEAR(tbl_Invoices[[#This Row],[Invoice_Date]]), MONTH(tbl_Invoices[[#This Row],[Invoice_Date]]), DAY(tbl_Invoices[[#This Row],[Invoice_Date]]))</f>
        <v>44472</v>
      </c>
      <c r="J1869">
        <f>YEAR(tbl_Invoices[[#This Row],[Invoice_Date]])</f>
        <v>2021</v>
      </c>
      <c r="K1869" s="1">
        <f>_xlfn.XLOOKUP(tbl_Invoices[[#This Row],[Customer_ID]], tbl_Customers[Customer_ID], tbl_Customers[Cohort_Month])</f>
        <v>44773</v>
      </c>
      <c r="L1869" s="1" t="str">
        <f ca="1">_xlfn.XLOOKUP(tbl_Invoices[[#This Row],[Customer_ID]], tbl_Customers[Customer_ID], tbl_Customers[Age_Group])</f>
        <v>55+</v>
      </c>
      <c r="M1869" s="1" t="str">
        <f>_xlfn.XLOOKUP(tbl_Invoices[[#This Row],[Customer_ID]], tbl_Customers[Customer_ID], tbl_Customers[Region])</f>
        <v>South</v>
      </c>
      <c r="N1869" s="1" t="str" cm="1">
        <f t="array" ref="N1869">_xlfn.IFS(
   _xlfn.SINGLE(tbl_Invoices[Plan_ID])="P1","Basic",
   _xlfn.SINGLE(tbl_Invoices[Plan_ID])="P2","Standard",
   _xlfn.SINGLE(tbl_Invoices[Plan_ID])="P3","Premium"
)</f>
        <v>Standard</v>
      </c>
      <c r="O1869" s="2">
        <f>IF(tbl_Invoices[[#This Row],[Revenue_Type]]="Churned",0,1)</f>
        <v>1</v>
      </c>
    </row>
    <row r="1870" spans="1:15" x14ac:dyDescent="0.25">
      <c r="A1870" t="s">
        <v>7198</v>
      </c>
      <c r="B1870" t="s">
        <v>1368</v>
      </c>
      <c r="C1870" t="s">
        <v>2827</v>
      </c>
      <c r="D1870" s="1">
        <v>44472</v>
      </c>
      <c r="E1870">
        <v>12</v>
      </c>
      <c r="F1870" t="b">
        <v>1</v>
      </c>
      <c r="G1870" t="s">
        <v>4545</v>
      </c>
      <c r="H1870" t="s">
        <v>2027</v>
      </c>
      <c r="I1870" s="1">
        <f>DATE(YEAR(tbl_Invoices[[#This Row],[Invoice_Date]]), MONTH(tbl_Invoices[[#This Row],[Invoice_Date]]), DAY(tbl_Invoices[[#This Row],[Invoice_Date]]))</f>
        <v>44472</v>
      </c>
      <c r="J1870">
        <f>YEAR(tbl_Invoices[[#This Row],[Invoice_Date]])</f>
        <v>2021</v>
      </c>
      <c r="K1870" s="1">
        <f>_xlfn.XLOOKUP(tbl_Invoices[[#This Row],[Customer_ID]], tbl_Customers[Customer_ID], tbl_Customers[Cohort_Month])</f>
        <v>44255</v>
      </c>
      <c r="L1870" s="1" t="str">
        <f ca="1">_xlfn.XLOOKUP(tbl_Invoices[[#This Row],[Customer_ID]], tbl_Customers[Customer_ID], tbl_Customers[Age_Group])</f>
        <v>55+</v>
      </c>
      <c r="M1870" s="1" t="str">
        <f>_xlfn.XLOOKUP(tbl_Invoices[[#This Row],[Customer_ID]], tbl_Customers[Customer_ID], tbl_Customers[Region])</f>
        <v>South</v>
      </c>
      <c r="N1870" s="1" t="str" cm="1">
        <f t="array" ref="N1870">_xlfn.IFS(
   _xlfn.SINGLE(tbl_Invoices[Plan_ID])="P1","Basic",
   _xlfn.SINGLE(tbl_Invoices[Plan_ID])="P2","Standard",
   _xlfn.SINGLE(tbl_Invoices[Plan_ID])="P3","Premium"
)</f>
        <v>Basic</v>
      </c>
      <c r="O1870" s="2">
        <f>IF(tbl_Invoices[[#This Row],[Revenue_Type]]="Churned",0,1)</f>
        <v>0</v>
      </c>
    </row>
    <row r="1871" spans="1:15" x14ac:dyDescent="0.25">
      <c r="A1871" t="s">
        <v>5739</v>
      </c>
      <c r="B1871" t="s">
        <v>1435</v>
      </c>
      <c r="C1871" t="s">
        <v>3773</v>
      </c>
      <c r="D1871" s="1">
        <v>44472</v>
      </c>
      <c r="E1871">
        <v>55</v>
      </c>
      <c r="F1871" t="b">
        <v>1</v>
      </c>
      <c r="G1871" t="s">
        <v>4545</v>
      </c>
      <c r="H1871" t="s">
        <v>2031</v>
      </c>
      <c r="I1871" s="1">
        <f>DATE(YEAR(tbl_Invoices[[#This Row],[Invoice_Date]]), MONTH(tbl_Invoices[[#This Row],[Invoice_Date]]), DAY(tbl_Invoices[[#This Row],[Invoice_Date]]))</f>
        <v>44472</v>
      </c>
      <c r="J1871">
        <f>YEAR(tbl_Invoices[[#This Row],[Invoice_Date]])</f>
        <v>2021</v>
      </c>
      <c r="K1871" s="1">
        <f>_xlfn.XLOOKUP(tbl_Invoices[[#This Row],[Customer_ID]], tbl_Customers[Customer_ID], tbl_Customers[Cohort_Month])</f>
        <v>44530</v>
      </c>
      <c r="L1871" s="1" t="str">
        <f ca="1">_xlfn.XLOOKUP(tbl_Invoices[[#This Row],[Customer_ID]], tbl_Customers[Customer_ID], tbl_Customers[Age_Group])</f>
        <v>25–34</v>
      </c>
      <c r="M1871" s="1" t="str">
        <f>_xlfn.XLOOKUP(tbl_Invoices[[#This Row],[Customer_ID]], tbl_Customers[Customer_ID], tbl_Customers[Region])</f>
        <v>International</v>
      </c>
      <c r="N1871" s="1" t="str" cm="1">
        <f t="array" ref="N1871">_xlfn.IFS(
   _xlfn.SINGLE(tbl_Invoices[Plan_ID])="P1","Basic",
   _xlfn.SINGLE(tbl_Invoices[Plan_ID])="P2","Standard",
   _xlfn.SINGLE(tbl_Invoices[Plan_ID])="P3","Premium"
)</f>
        <v>Premium</v>
      </c>
      <c r="O1871" s="2">
        <f>IF(tbl_Invoices[[#This Row],[Revenue_Type]]="Churned",0,1)</f>
        <v>0</v>
      </c>
    </row>
    <row r="1872" spans="1:15" x14ac:dyDescent="0.25">
      <c r="A1872" t="s">
        <v>7845</v>
      </c>
      <c r="B1872" t="s">
        <v>1678</v>
      </c>
      <c r="C1872" t="s">
        <v>2910</v>
      </c>
      <c r="D1872" s="1">
        <v>44472</v>
      </c>
      <c r="E1872">
        <v>55</v>
      </c>
      <c r="F1872" t="b">
        <v>1</v>
      </c>
      <c r="G1872" t="s">
        <v>4538</v>
      </c>
      <c r="H1872" t="s">
        <v>2031</v>
      </c>
      <c r="I1872" s="1">
        <f>DATE(YEAR(tbl_Invoices[[#This Row],[Invoice_Date]]), MONTH(tbl_Invoices[[#This Row],[Invoice_Date]]), DAY(tbl_Invoices[[#This Row],[Invoice_Date]]))</f>
        <v>44472</v>
      </c>
      <c r="J1872">
        <f>YEAR(tbl_Invoices[[#This Row],[Invoice_Date]])</f>
        <v>2021</v>
      </c>
      <c r="K1872" s="1">
        <f>_xlfn.XLOOKUP(tbl_Invoices[[#This Row],[Customer_ID]], tbl_Customers[Customer_ID], tbl_Customers[Cohort_Month])</f>
        <v>45046</v>
      </c>
      <c r="L1872" s="1" t="str">
        <f ca="1">_xlfn.XLOOKUP(tbl_Invoices[[#This Row],[Customer_ID]], tbl_Customers[Customer_ID], tbl_Customers[Age_Group])</f>
        <v>35–44</v>
      </c>
      <c r="M1872" s="1" t="str">
        <f>_xlfn.XLOOKUP(tbl_Invoices[[#This Row],[Customer_ID]], tbl_Customers[Customer_ID], tbl_Customers[Region])</f>
        <v>East</v>
      </c>
      <c r="N1872" s="1" t="str" cm="1">
        <f t="array" ref="N1872">_xlfn.IFS(
   _xlfn.SINGLE(tbl_Invoices[Plan_ID])="P1","Basic",
   _xlfn.SINGLE(tbl_Invoices[Plan_ID])="P2","Standard",
   _xlfn.SINGLE(tbl_Invoices[Plan_ID])="P3","Premium"
)</f>
        <v>Premium</v>
      </c>
      <c r="O1872" s="2">
        <f>IF(tbl_Invoices[[#This Row],[Revenue_Type]]="Churned",0,1)</f>
        <v>1</v>
      </c>
    </row>
    <row r="1873" spans="1:15" x14ac:dyDescent="0.25">
      <c r="A1873" t="s">
        <v>10131</v>
      </c>
      <c r="B1873" t="s">
        <v>304</v>
      </c>
      <c r="C1873" t="s">
        <v>2193</v>
      </c>
      <c r="D1873" s="1">
        <v>44473</v>
      </c>
      <c r="E1873">
        <v>25</v>
      </c>
      <c r="F1873" t="b">
        <v>1</v>
      </c>
      <c r="G1873" t="s">
        <v>4538</v>
      </c>
      <c r="H1873" t="s">
        <v>2034</v>
      </c>
      <c r="I1873" s="1">
        <f>DATE(YEAR(tbl_Invoices[[#This Row],[Invoice_Date]]), MONTH(tbl_Invoices[[#This Row],[Invoice_Date]]), DAY(tbl_Invoices[[#This Row],[Invoice_Date]]))</f>
        <v>44473</v>
      </c>
      <c r="J1873">
        <f>YEAR(tbl_Invoices[[#This Row],[Invoice_Date]])</f>
        <v>2021</v>
      </c>
      <c r="K1873" s="1">
        <f>_xlfn.XLOOKUP(tbl_Invoices[[#This Row],[Customer_ID]], tbl_Customers[Customer_ID], tbl_Customers[Cohort_Month])</f>
        <v>44286</v>
      </c>
      <c r="L1873" s="1" t="str">
        <f ca="1">_xlfn.XLOOKUP(tbl_Invoices[[#This Row],[Customer_ID]], tbl_Customers[Customer_ID], tbl_Customers[Age_Group])</f>
        <v>25–34</v>
      </c>
      <c r="M1873" s="1" t="str">
        <f>_xlfn.XLOOKUP(tbl_Invoices[[#This Row],[Customer_ID]], tbl_Customers[Customer_ID], tbl_Customers[Region])</f>
        <v>West</v>
      </c>
      <c r="N1873" s="1" t="str" cm="1">
        <f t="array" ref="N1873">_xlfn.IFS(
   _xlfn.SINGLE(tbl_Invoices[Plan_ID])="P1","Basic",
   _xlfn.SINGLE(tbl_Invoices[Plan_ID])="P2","Standard",
   _xlfn.SINGLE(tbl_Invoices[Plan_ID])="P3","Premium"
)</f>
        <v>Standard</v>
      </c>
      <c r="O1873" s="2">
        <f>IF(tbl_Invoices[[#This Row],[Revenue_Type]]="Churned",0,1)</f>
        <v>1</v>
      </c>
    </row>
    <row r="1874" spans="1:15" x14ac:dyDescent="0.25">
      <c r="A1874" t="s">
        <v>10357</v>
      </c>
      <c r="B1874" t="s">
        <v>609</v>
      </c>
      <c r="C1874" t="s">
        <v>4031</v>
      </c>
      <c r="D1874" s="1">
        <v>44473</v>
      </c>
      <c r="E1874">
        <v>12</v>
      </c>
      <c r="F1874" t="b">
        <v>1</v>
      </c>
      <c r="G1874" t="s">
        <v>4549</v>
      </c>
      <c r="H1874" t="s">
        <v>2027</v>
      </c>
      <c r="I1874" s="1">
        <f>DATE(YEAR(tbl_Invoices[[#This Row],[Invoice_Date]]), MONTH(tbl_Invoices[[#This Row],[Invoice_Date]]), DAY(tbl_Invoices[[#This Row],[Invoice_Date]]))</f>
        <v>44473</v>
      </c>
      <c r="J1874">
        <f>YEAR(tbl_Invoices[[#This Row],[Invoice_Date]])</f>
        <v>2021</v>
      </c>
      <c r="K1874" s="1">
        <f>_xlfn.XLOOKUP(tbl_Invoices[[#This Row],[Customer_ID]], tbl_Customers[Customer_ID], tbl_Customers[Cohort_Month])</f>
        <v>44408</v>
      </c>
      <c r="L1874" s="1" t="str">
        <f ca="1">_xlfn.XLOOKUP(tbl_Invoices[[#This Row],[Customer_ID]], tbl_Customers[Customer_ID], tbl_Customers[Age_Group])</f>
        <v>25–34</v>
      </c>
      <c r="M1874" s="1" t="str">
        <f>_xlfn.XLOOKUP(tbl_Invoices[[#This Row],[Customer_ID]], tbl_Customers[Customer_ID], tbl_Customers[Region])</f>
        <v>International</v>
      </c>
      <c r="N1874" s="1" t="str" cm="1">
        <f t="array" ref="N1874">_xlfn.IFS(
   _xlfn.SINGLE(tbl_Invoices[Plan_ID])="P1","Basic",
   _xlfn.SINGLE(tbl_Invoices[Plan_ID])="P2","Standard",
   _xlfn.SINGLE(tbl_Invoices[Plan_ID])="P3","Premium"
)</f>
        <v>Basic</v>
      </c>
      <c r="O1874" s="2">
        <f>IF(tbl_Invoices[[#This Row],[Revenue_Type]]="Churned",0,1)</f>
        <v>1</v>
      </c>
    </row>
    <row r="1875" spans="1:15" x14ac:dyDescent="0.25">
      <c r="A1875" t="s">
        <v>9192</v>
      </c>
      <c r="B1875" t="s">
        <v>805</v>
      </c>
      <c r="C1875" t="s">
        <v>4065</v>
      </c>
      <c r="D1875" s="1">
        <v>44473</v>
      </c>
      <c r="E1875">
        <v>12</v>
      </c>
      <c r="F1875" t="b">
        <v>1</v>
      </c>
      <c r="G1875" t="s">
        <v>4540</v>
      </c>
      <c r="H1875" t="s">
        <v>2027</v>
      </c>
      <c r="I1875" s="1">
        <f>DATE(YEAR(tbl_Invoices[[#This Row],[Invoice_Date]]), MONTH(tbl_Invoices[[#This Row],[Invoice_Date]]), DAY(tbl_Invoices[[#This Row],[Invoice_Date]]))</f>
        <v>44473</v>
      </c>
      <c r="J1875">
        <f>YEAR(tbl_Invoices[[#This Row],[Invoice_Date]])</f>
        <v>2021</v>
      </c>
      <c r="K1875" s="1">
        <f>_xlfn.XLOOKUP(tbl_Invoices[[#This Row],[Customer_ID]], tbl_Customers[Customer_ID], tbl_Customers[Cohort_Month])</f>
        <v>44681</v>
      </c>
      <c r="L1875" s="1" t="str">
        <f ca="1">_xlfn.XLOOKUP(tbl_Invoices[[#This Row],[Customer_ID]], tbl_Customers[Customer_ID], tbl_Customers[Age_Group])</f>
        <v>35–44</v>
      </c>
      <c r="M1875" s="1" t="str">
        <f>_xlfn.XLOOKUP(tbl_Invoices[[#This Row],[Customer_ID]], tbl_Customers[Customer_ID], tbl_Customers[Region])</f>
        <v>Midwest</v>
      </c>
      <c r="N1875" s="1" t="str" cm="1">
        <f t="array" ref="N1875">_xlfn.IFS(
   _xlfn.SINGLE(tbl_Invoices[Plan_ID])="P1","Basic",
   _xlfn.SINGLE(tbl_Invoices[Plan_ID])="P2","Standard",
   _xlfn.SINGLE(tbl_Invoices[Plan_ID])="P3","Premium"
)</f>
        <v>Basic</v>
      </c>
      <c r="O1875" s="2">
        <f>IF(tbl_Invoices[[#This Row],[Revenue_Type]]="Churned",0,1)</f>
        <v>1</v>
      </c>
    </row>
    <row r="1876" spans="1:15" x14ac:dyDescent="0.25">
      <c r="A1876" t="s">
        <v>8455</v>
      </c>
      <c r="B1876" t="s">
        <v>958</v>
      </c>
      <c r="C1876" t="s">
        <v>3569</v>
      </c>
      <c r="D1876" s="1">
        <v>44473</v>
      </c>
      <c r="E1876">
        <v>12</v>
      </c>
      <c r="F1876" t="b">
        <v>1</v>
      </c>
      <c r="G1876" t="s">
        <v>4538</v>
      </c>
      <c r="H1876" t="s">
        <v>2027</v>
      </c>
      <c r="I1876" s="1">
        <f>DATE(YEAR(tbl_Invoices[[#This Row],[Invoice_Date]]), MONTH(tbl_Invoices[[#This Row],[Invoice_Date]]), DAY(tbl_Invoices[[#This Row],[Invoice_Date]]))</f>
        <v>44473</v>
      </c>
      <c r="J1876">
        <f>YEAR(tbl_Invoices[[#This Row],[Invoice_Date]])</f>
        <v>2021</v>
      </c>
      <c r="K1876" s="1">
        <f>_xlfn.XLOOKUP(tbl_Invoices[[#This Row],[Customer_ID]], tbl_Customers[Customer_ID], tbl_Customers[Cohort_Month])</f>
        <v>44985</v>
      </c>
      <c r="L1876" s="1" t="str">
        <f ca="1">_xlfn.XLOOKUP(tbl_Invoices[[#This Row],[Customer_ID]], tbl_Customers[Customer_ID], tbl_Customers[Age_Group])</f>
        <v>25–34</v>
      </c>
      <c r="M1876" s="1" t="str">
        <f>_xlfn.XLOOKUP(tbl_Invoices[[#This Row],[Customer_ID]], tbl_Customers[Customer_ID], tbl_Customers[Region])</f>
        <v>West</v>
      </c>
      <c r="N1876" s="1" t="str" cm="1">
        <f t="array" ref="N1876">_xlfn.IFS(
   _xlfn.SINGLE(tbl_Invoices[Plan_ID])="P1","Basic",
   _xlfn.SINGLE(tbl_Invoices[Plan_ID])="P2","Standard",
   _xlfn.SINGLE(tbl_Invoices[Plan_ID])="P3","Premium"
)</f>
        <v>Basic</v>
      </c>
      <c r="O1876" s="2">
        <f>IF(tbl_Invoices[[#This Row],[Revenue_Type]]="Churned",0,1)</f>
        <v>1</v>
      </c>
    </row>
    <row r="1877" spans="1:15" x14ac:dyDescent="0.25">
      <c r="A1877" t="s">
        <v>7870</v>
      </c>
      <c r="B1877" t="s">
        <v>1679</v>
      </c>
      <c r="C1877" t="s">
        <v>3636</v>
      </c>
      <c r="D1877" s="1">
        <v>44473</v>
      </c>
      <c r="E1877">
        <v>55</v>
      </c>
      <c r="F1877" t="b">
        <v>1</v>
      </c>
      <c r="G1877" t="s">
        <v>4545</v>
      </c>
      <c r="H1877" t="s">
        <v>2031</v>
      </c>
      <c r="I1877" s="1">
        <f>DATE(YEAR(tbl_Invoices[[#This Row],[Invoice_Date]]), MONTH(tbl_Invoices[[#This Row],[Invoice_Date]]), DAY(tbl_Invoices[[#This Row],[Invoice_Date]]))</f>
        <v>44473</v>
      </c>
      <c r="J1877">
        <f>YEAR(tbl_Invoices[[#This Row],[Invoice_Date]])</f>
        <v>2021</v>
      </c>
      <c r="K1877" s="1">
        <f>_xlfn.XLOOKUP(tbl_Invoices[[#This Row],[Customer_ID]], tbl_Customers[Customer_ID], tbl_Customers[Cohort_Month])</f>
        <v>44712</v>
      </c>
      <c r="L1877" s="1" t="str">
        <f ca="1">_xlfn.XLOOKUP(tbl_Invoices[[#This Row],[Customer_ID]], tbl_Customers[Customer_ID], tbl_Customers[Age_Group])</f>
        <v>35–44</v>
      </c>
      <c r="M1877" s="1" t="str">
        <f>_xlfn.XLOOKUP(tbl_Invoices[[#This Row],[Customer_ID]], tbl_Customers[Customer_ID], tbl_Customers[Region])</f>
        <v>International</v>
      </c>
      <c r="N1877" s="1" t="str" cm="1">
        <f t="array" ref="N1877">_xlfn.IFS(
   _xlfn.SINGLE(tbl_Invoices[Plan_ID])="P1","Basic",
   _xlfn.SINGLE(tbl_Invoices[Plan_ID])="P2","Standard",
   _xlfn.SINGLE(tbl_Invoices[Plan_ID])="P3","Premium"
)</f>
        <v>Premium</v>
      </c>
      <c r="O1877" s="2">
        <f>IF(tbl_Invoices[[#This Row],[Revenue_Type]]="Churned",0,1)</f>
        <v>0</v>
      </c>
    </row>
    <row r="1878" spans="1:15" x14ac:dyDescent="0.25">
      <c r="A1878" t="s">
        <v>8918</v>
      </c>
      <c r="B1878" t="s">
        <v>1729</v>
      </c>
      <c r="C1878" t="s">
        <v>4249</v>
      </c>
      <c r="D1878" s="1">
        <v>44473</v>
      </c>
      <c r="E1878">
        <v>25</v>
      </c>
      <c r="F1878" t="b">
        <v>1</v>
      </c>
      <c r="G1878" t="s">
        <v>4540</v>
      </c>
      <c r="H1878" t="s">
        <v>2034</v>
      </c>
      <c r="I1878" s="1">
        <f>DATE(YEAR(tbl_Invoices[[#This Row],[Invoice_Date]]), MONTH(tbl_Invoices[[#This Row],[Invoice_Date]]), DAY(tbl_Invoices[[#This Row],[Invoice_Date]]))</f>
        <v>44473</v>
      </c>
      <c r="J1878">
        <f>YEAR(tbl_Invoices[[#This Row],[Invoice_Date]])</f>
        <v>2021</v>
      </c>
      <c r="K1878" s="1">
        <f>_xlfn.XLOOKUP(tbl_Invoices[[#This Row],[Customer_ID]], tbl_Customers[Customer_ID], tbl_Customers[Cohort_Month])</f>
        <v>44865</v>
      </c>
      <c r="L1878" s="1" t="str">
        <f ca="1">_xlfn.XLOOKUP(tbl_Invoices[[#This Row],[Customer_ID]], tbl_Customers[Customer_ID], tbl_Customers[Age_Group])</f>
        <v>55+</v>
      </c>
      <c r="M1878" s="1" t="str">
        <f>_xlfn.XLOOKUP(tbl_Invoices[[#This Row],[Customer_ID]], tbl_Customers[Customer_ID], tbl_Customers[Region])</f>
        <v>East</v>
      </c>
      <c r="N1878" s="1" t="str" cm="1">
        <f t="array" ref="N1878">_xlfn.IFS(
   _xlfn.SINGLE(tbl_Invoices[Plan_ID])="P1","Basic",
   _xlfn.SINGLE(tbl_Invoices[Plan_ID])="P2","Standard",
   _xlfn.SINGLE(tbl_Invoices[Plan_ID])="P3","Premium"
)</f>
        <v>Standard</v>
      </c>
      <c r="O1878" s="2">
        <f>IF(tbl_Invoices[[#This Row],[Revenue_Type]]="Churned",0,1)</f>
        <v>1</v>
      </c>
    </row>
    <row r="1879" spans="1:15" x14ac:dyDescent="0.25">
      <c r="A1879" t="s">
        <v>9842</v>
      </c>
      <c r="B1879" t="s">
        <v>1909</v>
      </c>
      <c r="C1879" t="s">
        <v>2677</v>
      </c>
      <c r="D1879" s="1">
        <v>44473</v>
      </c>
      <c r="E1879">
        <v>12</v>
      </c>
      <c r="F1879" t="b">
        <v>1</v>
      </c>
      <c r="G1879" t="s">
        <v>4549</v>
      </c>
      <c r="H1879" t="s">
        <v>2027</v>
      </c>
      <c r="I1879" s="1">
        <f>DATE(YEAR(tbl_Invoices[[#This Row],[Invoice_Date]]), MONTH(tbl_Invoices[[#This Row],[Invoice_Date]]), DAY(tbl_Invoices[[#This Row],[Invoice_Date]]))</f>
        <v>44473</v>
      </c>
      <c r="J1879">
        <f>YEAR(tbl_Invoices[[#This Row],[Invoice_Date]])</f>
        <v>2021</v>
      </c>
      <c r="K1879" s="1">
        <f>_xlfn.XLOOKUP(tbl_Invoices[[#This Row],[Customer_ID]], tbl_Customers[Customer_ID], tbl_Customers[Cohort_Month])</f>
        <v>44926</v>
      </c>
      <c r="L1879" s="1" t="str">
        <f ca="1">_xlfn.XLOOKUP(tbl_Invoices[[#This Row],[Customer_ID]], tbl_Customers[Customer_ID], tbl_Customers[Age_Group])</f>
        <v>35–44</v>
      </c>
      <c r="M1879" s="1" t="str">
        <f>_xlfn.XLOOKUP(tbl_Invoices[[#This Row],[Customer_ID]], tbl_Customers[Customer_ID], tbl_Customers[Region])</f>
        <v>East</v>
      </c>
      <c r="N1879" s="1" t="str" cm="1">
        <f t="array" ref="N1879">_xlfn.IFS(
   _xlfn.SINGLE(tbl_Invoices[Plan_ID])="P1","Basic",
   _xlfn.SINGLE(tbl_Invoices[Plan_ID])="P2","Standard",
   _xlfn.SINGLE(tbl_Invoices[Plan_ID])="P3","Premium"
)</f>
        <v>Basic</v>
      </c>
      <c r="O1879" s="2">
        <f>IF(tbl_Invoices[[#This Row],[Revenue_Type]]="Churned",0,1)</f>
        <v>1</v>
      </c>
    </row>
    <row r="1880" spans="1:15" x14ac:dyDescent="0.25">
      <c r="A1880" t="s">
        <v>7915</v>
      </c>
      <c r="B1880" t="s">
        <v>81</v>
      </c>
      <c r="C1880" t="s">
        <v>3645</v>
      </c>
      <c r="D1880" s="1">
        <v>44474</v>
      </c>
      <c r="E1880">
        <v>12</v>
      </c>
      <c r="F1880" t="b">
        <v>1</v>
      </c>
      <c r="G1880" t="s">
        <v>4545</v>
      </c>
      <c r="H1880" t="s">
        <v>2027</v>
      </c>
      <c r="I1880" s="1">
        <f>DATE(YEAR(tbl_Invoices[[#This Row],[Invoice_Date]]), MONTH(tbl_Invoices[[#This Row],[Invoice_Date]]), DAY(tbl_Invoices[[#This Row],[Invoice_Date]]))</f>
        <v>44474</v>
      </c>
      <c r="J1880">
        <f>YEAR(tbl_Invoices[[#This Row],[Invoice_Date]])</f>
        <v>2021</v>
      </c>
      <c r="K1880" s="1">
        <f>_xlfn.XLOOKUP(tbl_Invoices[[#This Row],[Customer_ID]], tbl_Customers[Customer_ID], tbl_Customers[Cohort_Month])</f>
        <v>44773</v>
      </c>
      <c r="L1880" s="1" t="str">
        <f ca="1">_xlfn.XLOOKUP(tbl_Invoices[[#This Row],[Customer_ID]], tbl_Customers[Customer_ID], tbl_Customers[Age_Group])</f>
        <v>45–54</v>
      </c>
      <c r="M1880" s="1" t="str">
        <f>_xlfn.XLOOKUP(tbl_Invoices[[#This Row],[Customer_ID]], tbl_Customers[Customer_ID], tbl_Customers[Region])</f>
        <v>West</v>
      </c>
      <c r="N1880" s="1" t="str" cm="1">
        <f t="array" ref="N1880">_xlfn.IFS(
   _xlfn.SINGLE(tbl_Invoices[Plan_ID])="P1","Basic",
   _xlfn.SINGLE(tbl_Invoices[Plan_ID])="P2","Standard",
   _xlfn.SINGLE(tbl_Invoices[Plan_ID])="P3","Premium"
)</f>
        <v>Basic</v>
      </c>
      <c r="O1880" s="2">
        <f>IF(tbl_Invoices[[#This Row],[Revenue_Type]]="Churned",0,1)</f>
        <v>0</v>
      </c>
    </row>
    <row r="1881" spans="1:15" x14ac:dyDescent="0.25">
      <c r="A1881" t="s">
        <v>10246</v>
      </c>
      <c r="B1881" t="s">
        <v>262</v>
      </c>
      <c r="C1881" t="s">
        <v>2033</v>
      </c>
      <c r="D1881" s="1">
        <v>44474</v>
      </c>
      <c r="E1881">
        <v>25</v>
      </c>
      <c r="F1881" t="b">
        <v>1</v>
      </c>
      <c r="G1881" t="s">
        <v>4545</v>
      </c>
      <c r="H1881" t="s">
        <v>2034</v>
      </c>
      <c r="I1881" s="1">
        <f>DATE(YEAR(tbl_Invoices[[#This Row],[Invoice_Date]]), MONTH(tbl_Invoices[[#This Row],[Invoice_Date]]), DAY(tbl_Invoices[[#This Row],[Invoice_Date]]))</f>
        <v>44474</v>
      </c>
      <c r="J1881">
        <f>YEAR(tbl_Invoices[[#This Row],[Invoice_Date]])</f>
        <v>2021</v>
      </c>
      <c r="K1881" s="1">
        <f>_xlfn.XLOOKUP(tbl_Invoices[[#This Row],[Customer_ID]], tbl_Customers[Customer_ID], tbl_Customers[Cohort_Month])</f>
        <v>44286</v>
      </c>
      <c r="L1881" s="1" t="str">
        <f ca="1">_xlfn.XLOOKUP(tbl_Invoices[[#This Row],[Customer_ID]], tbl_Customers[Customer_ID], tbl_Customers[Age_Group])</f>
        <v>35–44</v>
      </c>
      <c r="M1881" s="1" t="str">
        <f>_xlfn.XLOOKUP(tbl_Invoices[[#This Row],[Customer_ID]], tbl_Customers[Customer_ID], tbl_Customers[Region])</f>
        <v>International</v>
      </c>
      <c r="N1881" s="1" t="str" cm="1">
        <f t="array" ref="N1881">_xlfn.IFS(
   _xlfn.SINGLE(tbl_Invoices[Plan_ID])="P1","Basic",
   _xlfn.SINGLE(tbl_Invoices[Plan_ID])="P2","Standard",
   _xlfn.SINGLE(tbl_Invoices[Plan_ID])="P3","Premium"
)</f>
        <v>Standard</v>
      </c>
      <c r="O1881" s="2">
        <f>IF(tbl_Invoices[[#This Row],[Revenue_Type]]="Churned",0,1)</f>
        <v>0</v>
      </c>
    </row>
    <row r="1882" spans="1:15" x14ac:dyDescent="0.25">
      <c r="A1882" t="s">
        <v>8689</v>
      </c>
      <c r="B1882" t="s">
        <v>1445</v>
      </c>
      <c r="C1882" t="s">
        <v>2260</v>
      </c>
      <c r="D1882" s="1">
        <v>44474</v>
      </c>
      <c r="E1882">
        <v>55</v>
      </c>
      <c r="F1882" t="b">
        <v>1</v>
      </c>
      <c r="G1882" t="s">
        <v>4547</v>
      </c>
      <c r="H1882" t="s">
        <v>2031</v>
      </c>
      <c r="I1882" s="1">
        <f>DATE(YEAR(tbl_Invoices[[#This Row],[Invoice_Date]]), MONTH(tbl_Invoices[[#This Row],[Invoice_Date]]), DAY(tbl_Invoices[[#This Row],[Invoice_Date]]))</f>
        <v>44474</v>
      </c>
      <c r="J1882">
        <f>YEAR(tbl_Invoices[[#This Row],[Invoice_Date]])</f>
        <v>2021</v>
      </c>
      <c r="K1882" s="1">
        <f>_xlfn.XLOOKUP(tbl_Invoices[[#This Row],[Customer_ID]], tbl_Customers[Customer_ID], tbl_Customers[Cohort_Month])</f>
        <v>44712</v>
      </c>
      <c r="L1882" s="1" t="str">
        <f ca="1">_xlfn.XLOOKUP(tbl_Invoices[[#This Row],[Customer_ID]], tbl_Customers[Customer_ID], tbl_Customers[Age_Group])</f>
        <v>45–54</v>
      </c>
      <c r="M1882" s="1" t="str">
        <f>_xlfn.XLOOKUP(tbl_Invoices[[#This Row],[Customer_ID]], tbl_Customers[Customer_ID], tbl_Customers[Region])</f>
        <v>International</v>
      </c>
      <c r="N1882" s="1" t="str" cm="1">
        <f t="array" ref="N1882">_xlfn.IFS(
   _xlfn.SINGLE(tbl_Invoices[Plan_ID])="P1","Basic",
   _xlfn.SINGLE(tbl_Invoices[Plan_ID])="P2","Standard",
   _xlfn.SINGLE(tbl_Invoices[Plan_ID])="P3","Premium"
)</f>
        <v>Premium</v>
      </c>
      <c r="O1882" s="2">
        <f>IF(tbl_Invoices[[#This Row],[Revenue_Type]]="Churned",0,1)</f>
        <v>1</v>
      </c>
    </row>
    <row r="1883" spans="1:15" x14ac:dyDescent="0.25">
      <c r="A1883" t="s">
        <v>9645</v>
      </c>
      <c r="B1883" t="s">
        <v>41</v>
      </c>
      <c r="C1883" t="s">
        <v>4512</v>
      </c>
      <c r="D1883" s="1">
        <v>44475</v>
      </c>
      <c r="E1883">
        <v>25</v>
      </c>
      <c r="F1883" t="b">
        <v>1</v>
      </c>
      <c r="G1883" t="s">
        <v>4547</v>
      </c>
      <c r="H1883" t="s">
        <v>2034</v>
      </c>
      <c r="I1883" s="1">
        <f>DATE(YEAR(tbl_Invoices[[#This Row],[Invoice_Date]]), MONTH(tbl_Invoices[[#This Row],[Invoice_Date]]), DAY(tbl_Invoices[[#This Row],[Invoice_Date]]))</f>
        <v>44475</v>
      </c>
      <c r="J1883">
        <f>YEAR(tbl_Invoices[[#This Row],[Invoice_Date]])</f>
        <v>2021</v>
      </c>
      <c r="K1883" s="1">
        <f>_xlfn.XLOOKUP(tbl_Invoices[[#This Row],[Customer_ID]], tbl_Customers[Customer_ID], tbl_Customers[Cohort_Month])</f>
        <v>44834</v>
      </c>
      <c r="L1883" s="1" t="str">
        <f ca="1">_xlfn.XLOOKUP(tbl_Invoices[[#This Row],[Customer_ID]], tbl_Customers[Customer_ID], tbl_Customers[Age_Group])</f>
        <v>25–34</v>
      </c>
      <c r="M1883" s="1" t="str">
        <f>_xlfn.XLOOKUP(tbl_Invoices[[#This Row],[Customer_ID]], tbl_Customers[Customer_ID], tbl_Customers[Region])</f>
        <v>West</v>
      </c>
      <c r="N1883" s="1" t="str" cm="1">
        <f t="array" ref="N1883">_xlfn.IFS(
   _xlfn.SINGLE(tbl_Invoices[Plan_ID])="P1","Basic",
   _xlfn.SINGLE(tbl_Invoices[Plan_ID])="P2","Standard",
   _xlfn.SINGLE(tbl_Invoices[Plan_ID])="P3","Premium"
)</f>
        <v>Standard</v>
      </c>
      <c r="O1883" s="2">
        <f>IF(tbl_Invoices[[#This Row],[Revenue_Type]]="Churned",0,1)</f>
        <v>1</v>
      </c>
    </row>
    <row r="1884" spans="1:15" x14ac:dyDescent="0.25">
      <c r="A1884" t="s">
        <v>8882</v>
      </c>
      <c r="B1884" t="s">
        <v>1591</v>
      </c>
      <c r="C1884" t="s">
        <v>4412</v>
      </c>
      <c r="D1884" s="1">
        <v>44475</v>
      </c>
      <c r="E1884">
        <v>55</v>
      </c>
      <c r="F1884" t="b">
        <v>1</v>
      </c>
      <c r="G1884" t="s">
        <v>4538</v>
      </c>
      <c r="H1884" t="s">
        <v>2031</v>
      </c>
      <c r="I1884" s="1">
        <f>DATE(YEAR(tbl_Invoices[[#This Row],[Invoice_Date]]), MONTH(tbl_Invoices[[#This Row],[Invoice_Date]]), DAY(tbl_Invoices[[#This Row],[Invoice_Date]]))</f>
        <v>44475</v>
      </c>
      <c r="J1884">
        <f>YEAR(tbl_Invoices[[#This Row],[Invoice_Date]])</f>
        <v>2021</v>
      </c>
      <c r="K1884" s="1">
        <f>_xlfn.XLOOKUP(tbl_Invoices[[#This Row],[Customer_ID]], tbl_Customers[Customer_ID], tbl_Customers[Cohort_Month])</f>
        <v>44865</v>
      </c>
      <c r="L1884" s="1" t="str">
        <f ca="1">_xlfn.XLOOKUP(tbl_Invoices[[#This Row],[Customer_ID]], tbl_Customers[Customer_ID], tbl_Customers[Age_Group])</f>
        <v>45–54</v>
      </c>
      <c r="M1884" s="1" t="str">
        <f>_xlfn.XLOOKUP(tbl_Invoices[[#This Row],[Customer_ID]], tbl_Customers[Customer_ID], tbl_Customers[Region])</f>
        <v>International</v>
      </c>
      <c r="N1884" s="1" t="str" cm="1">
        <f t="array" ref="N1884">_xlfn.IFS(
   _xlfn.SINGLE(tbl_Invoices[Plan_ID])="P1","Basic",
   _xlfn.SINGLE(tbl_Invoices[Plan_ID])="P2","Standard",
   _xlfn.SINGLE(tbl_Invoices[Plan_ID])="P3","Premium"
)</f>
        <v>Premium</v>
      </c>
      <c r="O1884" s="2">
        <f>IF(tbl_Invoices[[#This Row],[Revenue_Type]]="Churned",0,1)</f>
        <v>1</v>
      </c>
    </row>
    <row r="1885" spans="1:15" x14ac:dyDescent="0.25">
      <c r="A1885" t="s">
        <v>8417</v>
      </c>
      <c r="B1885" t="s">
        <v>1660</v>
      </c>
      <c r="C1885" t="s">
        <v>4452</v>
      </c>
      <c r="D1885" s="1">
        <v>44475</v>
      </c>
      <c r="E1885">
        <v>12</v>
      </c>
      <c r="F1885" t="b">
        <v>1</v>
      </c>
      <c r="G1885" t="s">
        <v>4549</v>
      </c>
      <c r="H1885" t="s">
        <v>2027</v>
      </c>
      <c r="I1885" s="1">
        <f>DATE(YEAR(tbl_Invoices[[#This Row],[Invoice_Date]]), MONTH(tbl_Invoices[[#This Row],[Invoice_Date]]), DAY(tbl_Invoices[[#This Row],[Invoice_Date]]))</f>
        <v>44475</v>
      </c>
      <c r="J1885">
        <f>YEAR(tbl_Invoices[[#This Row],[Invoice_Date]])</f>
        <v>2021</v>
      </c>
      <c r="K1885" s="1">
        <f>_xlfn.XLOOKUP(tbl_Invoices[[#This Row],[Customer_ID]], tbl_Customers[Customer_ID], tbl_Customers[Cohort_Month])</f>
        <v>44316</v>
      </c>
      <c r="L1885" s="1" t="str">
        <f ca="1">_xlfn.XLOOKUP(tbl_Invoices[[#This Row],[Customer_ID]], tbl_Customers[Customer_ID], tbl_Customers[Age_Group])</f>
        <v>35–44</v>
      </c>
      <c r="M1885" s="1" t="str">
        <f>_xlfn.XLOOKUP(tbl_Invoices[[#This Row],[Customer_ID]], tbl_Customers[Customer_ID], tbl_Customers[Region])</f>
        <v>Midwest</v>
      </c>
      <c r="N1885" s="1" t="str" cm="1">
        <f t="array" ref="N1885">_xlfn.IFS(
   _xlfn.SINGLE(tbl_Invoices[Plan_ID])="P1","Basic",
   _xlfn.SINGLE(tbl_Invoices[Plan_ID])="P2","Standard",
   _xlfn.SINGLE(tbl_Invoices[Plan_ID])="P3","Premium"
)</f>
        <v>Basic</v>
      </c>
      <c r="O1885" s="2">
        <f>IF(tbl_Invoices[[#This Row],[Revenue_Type]]="Churned",0,1)</f>
        <v>1</v>
      </c>
    </row>
    <row r="1886" spans="1:15" x14ac:dyDescent="0.25">
      <c r="A1886" t="s">
        <v>7032</v>
      </c>
      <c r="B1886" t="s">
        <v>1747</v>
      </c>
      <c r="C1886" t="s">
        <v>3493</v>
      </c>
      <c r="D1886" s="1">
        <v>44475</v>
      </c>
      <c r="E1886">
        <v>55</v>
      </c>
      <c r="F1886" t="b">
        <v>1</v>
      </c>
      <c r="G1886" t="s">
        <v>4540</v>
      </c>
      <c r="H1886" t="s">
        <v>2031</v>
      </c>
      <c r="I1886" s="1">
        <f>DATE(YEAR(tbl_Invoices[[#This Row],[Invoice_Date]]), MONTH(tbl_Invoices[[#This Row],[Invoice_Date]]), DAY(tbl_Invoices[[#This Row],[Invoice_Date]]))</f>
        <v>44475</v>
      </c>
      <c r="J1886">
        <f>YEAR(tbl_Invoices[[#This Row],[Invoice_Date]])</f>
        <v>2021</v>
      </c>
      <c r="K1886" s="1">
        <f>_xlfn.XLOOKUP(tbl_Invoices[[#This Row],[Customer_ID]], tbl_Customers[Customer_ID], tbl_Customers[Cohort_Month])</f>
        <v>44773</v>
      </c>
      <c r="L1886" s="1" t="str">
        <f ca="1">_xlfn.XLOOKUP(tbl_Invoices[[#This Row],[Customer_ID]], tbl_Customers[Customer_ID], tbl_Customers[Age_Group])</f>
        <v>45–54</v>
      </c>
      <c r="M1886" s="1" t="str">
        <f>_xlfn.XLOOKUP(tbl_Invoices[[#This Row],[Customer_ID]], tbl_Customers[Customer_ID], tbl_Customers[Region])</f>
        <v>South</v>
      </c>
      <c r="N1886" s="1" t="str" cm="1">
        <f t="array" ref="N1886">_xlfn.IFS(
   _xlfn.SINGLE(tbl_Invoices[Plan_ID])="P1","Basic",
   _xlfn.SINGLE(tbl_Invoices[Plan_ID])="P2","Standard",
   _xlfn.SINGLE(tbl_Invoices[Plan_ID])="P3","Premium"
)</f>
        <v>Premium</v>
      </c>
      <c r="O1886" s="2">
        <f>IF(tbl_Invoices[[#This Row],[Revenue_Type]]="Churned",0,1)</f>
        <v>1</v>
      </c>
    </row>
    <row r="1887" spans="1:15" x14ac:dyDescent="0.25">
      <c r="A1887" t="s">
        <v>5795</v>
      </c>
      <c r="B1887" t="s">
        <v>439</v>
      </c>
      <c r="C1887" t="s">
        <v>3491</v>
      </c>
      <c r="D1887" s="1">
        <v>44476</v>
      </c>
      <c r="E1887">
        <v>25</v>
      </c>
      <c r="F1887" t="b">
        <v>1</v>
      </c>
      <c r="G1887" t="s">
        <v>4538</v>
      </c>
      <c r="H1887" t="s">
        <v>2034</v>
      </c>
      <c r="I1887" s="1">
        <f>DATE(YEAR(tbl_Invoices[[#This Row],[Invoice_Date]]), MONTH(tbl_Invoices[[#This Row],[Invoice_Date]]), DAY(tbl_Invoices[[#This Row],[Invoice_Date]]))</f>
        <v>44476</v>
      </c>
      <c r="J1887">
        <f>YEAR(tbl_Invoices[[#This Row],[Invoice_Date]])</f>
        <v>2021</v>
      </c>
      <c r="K1887" s="1">
        <f>_xlfn.XLOOKUP(tbl_Invoices[[#This Row],[Customer_ID]], tbl_Customers[Customer_ID], tbl_Customers[Cohort_Month])</f>
        <v>44804</v>
      </c>
      <c r="L1887" s="1" t="str">
        <f ca="1">_xlfn.XLOOKUP(tbl_Invoices[[#This Row],[Customer_ID]], tbl_Customers[Customer_ID], tbl_Customers[Age_Group])</f>
        <v>55+</v>
      </c>
      <c r="M1887" s="1" t="str">
        <f>_xlfn.XLOOKUP(tbl_Invoices[[#This Row],[Customer_ID]], tbl_Customers[Customer_ID], tbl_Customers[Region])</f>
        <v>International</v>
      </c>
      <c r="N1887" s="1" t="str" cm="1">
        <f t="array" ref="N1887">_xlfn.IFS(
   _xlfn.SINGLE(tbl_Invoices[Plan_ID])="P1","Basic",
   _xlfn.SINGLE(tbl_Invoices[Plan_ID])="P2","Standard",
   _xlfn.SINGLE(tbl_Invoices[Plan_ID])="P3","Premium"
)</f>
        <v>Standard</v>
      </c>
      <c r="O1887" s="2">
        <f>IF(tbl_Invoices[[#This Row],[Revenue_Type]]="Churned",0,1)</f>
        <v>1</v>
      </c>
    </row>
    <row r="1888" spans="1:15" x14ac:dyDescent="0.25">
      <c r="A1888" t="s">
        <v>6411</v>
      </c>
      <c r="B1888" t="s">
        <v>534</v>
      </c>
      <c r="C1888" t="s">
        <v>4217</v>
      </c>
      <c r="D1888" s="1">
        <v>44476</v>
      </c>
      <c r="E1888">
        <v>25</v>
      </c>
      <c r="F1888" t="b">
        <v>1</v>
      </c>
      <c r="G1888" t="s">
        <v>4549</v>
      </c>
      <c r="H1888" t="s">
        <v>2034</v>
      </c>
      <c r="I1888" s="1">
        <f>DATE(YEAR(tbl_Invoices[[#This Row],[Invoice_Date]]), MONTH(tbl_Invoices[[#This Row],[Invoice_Date]]), DAY(tbl_Invoices[[#This Row],[Invoice_Date]]))</f>
        <v>44476</v>
      </c>
      <c r="J1888">
        <f>YEAR(tbl_Invoices[[#This Row],[Invoice_Date]])</f>
        <v>2021</v>
      </c>
      <c r="K1888" s="1">
        <f>_xlfn.XLOOKUP(tbl_Invoices[[#This Row],[Customer_ID]], tbl_Customers[Customer_ID], tbl_Customers[Cohort_Month])</f>
        <v>45016</v>
      </c>
      <c r="L1888" s="1" t="str">
        <f ca="1">_xlfn.XLOOKUP(tbl_Invoices[[#This Row],[Customer_ID]], tbl_Customers[Customer_ID], tbl_Customers[Age_Group])</f>
        <v>55+</v>
      </c>
      <c r="M1888" s="1" t="str">
        <f>_xlfn.XLOOKUP(tbl_Invoices[[#This Row],[Customer_ID]], tbl_Customers[Customer_ID], tbl_Customers[Region])</f>
        <v>South</v>
      </c>
      <c r="N1888" s="1" t="str" cm="1">
        <f t="array" ref="N1888">_xlfn.IFS(
   _xlfn.SINGLE(tbl_Invoices[Plan_ID])="P1","Basic",
   _xlfn.SINGLE(tbl_Invoices[Plan_ID])="P2","Standard",
   _xlfn.SINGLE(tbl_Invoices[Plan_ID])="P3","Premium"
)</f>
        <v>Standard</v>
      </c>
      <c r="O1888" s="2">
        <f>IF(tbl_Invoices[[#This Row],[Revenue_Type]]="Churned",0,1)</f>
        <v>1</v>
      </c>
    </row>
    <row r="1889" spans="1:15" x14ac:dyDescent="0.25">
      <c r="A1889" t="s">
        <v>9977</v>
      </c>
      <c r="B1889" t="s">
        <v>677</v>
      </c>
      <c r="C1889" t="s">
        <v>4033</v>
      </c>
      <c r="D1889" s="1">
        <v>44476</v>
      </c>
      <c r="E1889">
        <v>12</v>
      </c>
      <c r="F1889" t="b">
        <v>1</v>
      </c>
      <c r="G1889" t="s">
        <v>4538</v>
      </c>
      <c r="H1889" t="s">
        <v>2027</v>
      </c>
      <c r="I1889" s="1">
        <f>DATE(YEAR(tbl_Invoices[[#This Row],[Invoice_Date]]), MONTH(tbl_Invoices[[#This Row],[Invoice_Date]]), DAY(tbl_Invoices[[#This Row],[Invoice_Date]]))</f>
        <v>44476</v>
      </c>
      <c r="J1889">
        <f>YEAR(tbl_Invoices[[#This Row],[Invoice_Date]])</f>
        <v>2021</v>
      </c>
      <c r="K1889" s="1">
        <f>_xlfn.XLOOKUP(tbl_Invoices[[#This Row],[Customer_ID]], tbl_Customers[Customer_ID], tbl_Customers[Cohort_Month])</f>
        <v>44561</v>
      </c>
      <c r="L1889" s="1" t="str">
        <f ca="1">_xlfn.XLOOKUP(tbl_Invoices[[#This Row],[Customer_ID]], tbl_Customers[Customer_ID], tbl_Customers[Age_Group])</f>
        <v>55+</v>
      </c>
      <c r="M1889" s="1" t="str">
        <f>_xlfn.XLOOKUP(tbl_Invoices[[#This Row],[Customer_ID]], tbl_Customers[Customer_ID], tbl_Customers[Region])</f>
        <v>East</v>
      </c>
      <c r="N1889" s="1" t="str" cm="1">
        <f t="array" ref="N1889">_xlfn.IFS(
   _xlfn.SINGLE(tbl_Invoices[Plan_ID])="P1","Basic",
   _xlfn.SINGLE(tbl_Invoices[Plan_ID])="P2","Standard",
   _xlfn.SINGLE(tbl_Invoices[Plan_ID])="P3","Premium"
)</f>
        <v>Basic</v>
      </c>
      <c r="O1889" s="2">
        <f>IF(tbl_Invoices[[#This Row],[Revenue_Type]]="Churned",0,1)</f>
        <v>1</v>
      </c>
    </row>
    <row r="1890" spans="1:15" x14ac:dyDescent="0.25">
      <c r="A1890" t="s">
        <v>7884</v>
      </c>
      <c r="B1890" t="s">
        <v>834</v>
      </c>
      <c r="C1890" t="s">
        <v>3586</v>
      </c>
      <c r="D1890" s="1">
        <v>44476</v>
      </c>
      <c r="E1890">
        <v>12</v>
      </c>
      <c r="F1890" t="b">
        <v>1</v>
      </c>
      <c r="G1890" t="s">
        <v>4545</v>
      </c>
      <c r="H1890" t="s">
        <v>2027</v>
      </c>
      <c r="I1890" s="1">
        <f>DATE(YEAR(tbl_Invoices[[#This Row],[Invoice_Date]]), MONTH(tbl_Invoices[[#This Row],[Invoice_Date]]), DAY(tbl_Invoices[[#This Row],[Invoice_Date]]))</f>
        <v>44476</v>
      </c>
      <c r="J1890">
        <f>YEAR(tbl_Invoices[[#This Row],[Invoice_Date]])</f>
        <v>2021</v>
      </c>
      <c r="K1890" s="1">
        <f>_xlfn.XLOOKUP(tbl_Invoices[[#This Row],[Customer_ID]], tbl_Customers[Customer_ID], tbl_Customers[Cohort_Month])</f>
        <v>44347</v>
      </c>
      <c r="L1890" s="1" t="str">
        <f ca="1">_xlfn.XLOOKUP(tbl_Invoices[[#This Row],[Customer_ID]], tbl_Customers[Customer_ID], tbl_Customers[Age_Group])</f>
        <v>25–34</v>
      </c>
      <c r="M1890" s="1" t="str">
        <f>_xlfn.XLOOKUP(tbl_Invoices[[#This Row],[Customer_ID]], tbl_Customers[Customer_ID], tbl_Customers[Region])</f>
        <v>West</v>
      </c>
      <c r="N1890" s="1" t="str" cm="1">
        <f t="array" ref="N1890">_xlfn.IFS(
   _xlfn.SINGLE(tbl_Invoices[Plan_ID])="P1","Basic",
   _xlfn.SINGLE(tbl_Invoices[Plan_ID])="P2","Standard",
   _xlfn.SINGLE(tbl_Invoices[Plan_ID])="P3","Premium"
)</f>
        <v>Basic</v>
      </c>
      <c r="O1890" s="2">
        <f>IF(tbl_Invoices[[#This Row],[Revenue_Type]]="Churned",0,1)</f>
        <v>0</v>
      </c>
    </row>
    <row r="1891" spans="1:15" x14ac:dyDescent="0.25">
      <c r="A1891" t="s">
        <v>6776</v>
      </c>
      <c r="B1891" t="s">
        <v>838</v>
      </c>
      <c r="C1891" t="s">
        <v>4388</v>
      </c>
      <c r="D1891" s="1">
        <v>44476</v>
      </c>
      <c r="E1891">
        <v>12</v>
      </c>
      <c r="F1891" t="b">
        <v>1</v>
      </c>
      <c r="G1891" t="s">
        <v>4540</v>
      </c>
      <c r="H1891" t="s">
        <v>2027</v>
      </c>
      <c r="I1891" s="1">
        <f>DATE(YEAR(tbl_Invoices[[#This Row],[Invoice_Date]]), MONTH(tbl_Invoices[[#This Row],[Invoice_Date]]), DAY(tbl_Invoices[[#This Row],[Invoice_Date]]))</f>
        <v>44476</v>
      </c>
      <c r="J1891">
        <f>YEAR(tbl_Invoices[[#This Row],[Invoice_Date]])</f>
        <v>2021</v>
      </c>
      <c r="K1891" s="1">
        <f>_xlfn.XLOOKUP(tbl_Invoices[[#This Row],[Customer_ID]], tbl_Customers[Customer_ID], tbl_Customers[Cohort_Month])</f>
        <v>44926</v>
      </c>
      <c r="L1891" s="1" t="str">
        <f ca="1">_xlfn.XLOOKUP(tbl_Invoices[[#This Row],[Customer_ID]], tbl_Customers[Customer_ID], tbl_Customers[Age_Group])</f>
        <v>25–34</v>
      </c>
      <c r="M1891" s="1" t="str">
        <f>_xlfn.XLOOKUP(tbl_Invoices[[#This Row],[Customer_ID]], tbl_Customers[Customer_ID], tbl_Customers[Region])</f>
        <v>South</v>
      </c>
      <c r="N1891" s="1" t="str" cm="1">
        <f t="array" ref="N1891">_xlfn.IFS(
   _xlfn.SINGLE(tbl_Invoices[Plan_ID])="P1","Basic",
   _xlfn.SINGLE(tbl_Invoices[Plan_ID])="P2","Standard",
   _xlfn.SINGLE(tbl_Invoices[Plan_ID])="P3","Premium"
)</f>
        <v>Basic</v>
      </c>
      <c r="O1891" s="2">
        <f>IF(tbl_Invoices[[#This Row],[Revenue_Type]]="Churned",0,1)</f>
        <v>1</v>
      </c>
    </row>
    <row r="1892" spans="1:15" x14ac:dyDescent="0.25">
      <c r="A1892" t="s">
        <v>4780</v>
      </c>
      <c r="B1892" t="s">
        <v>1486</v>
      </c>
      <c r="C1892" t="s">
        <v>2577</v>
      </c>
      <c r="D1892" s="1">
        <v>44476</v>
      </c>
      <c r="E1892">
        <v>25</v>
      </c>
      <c r="F1892" t="b">
        <v>1</v>
      </c>
      <c r="G1892" t="s">
        <v>4538</v>
      </c>
      <c r="H1892" t="s">
        <v>2034</v>
      </c>
      <c r="I1892" s="1">
        <f>DATE(YEAR(tbl_Invoices[[#This Row],[Invoice_Date]]), MONTH(tbl_Invoices[[#This Row],[Invoice_Date]]), DAY(tbl_Invoices[[#This Row],[Invoice_Date]]))</f>
        <v>44476</v>
      </c>
      <c r="J1892">
        <f>YEAR(tbl_Invoices[[#This Row],[Invoice_Date]])</f>
        <v>2021</v>
      </c>
      <c r="K1892" s="1">
        <f>_xlfn.XLOOKUP(tbl_Invoices[[#This Row],[Customer_ID]], tbl_Customers[Customer_ID], tbl_Customers[Cohort_Month])</f>
        <v>45077</v>
      </c>
      <c r="L1892" s="1" t="str">
        <f ca="1">_xlfn.XLOOKUP(tbl_Invoices[[#This Row],[Customer_ID]], tbl_Customers[Customer_ID], tbl_Customers[Age_Group])</f>
        <v>25–34</v>
      </c>
      <c r="M1892" s="1" t="str">
        <f>_xlfn.XLOOKUP(tbl_Invoices[[#This Row],[Customer_ID]], tbl_Customers[Customer_ID], tbl_Customers[Region])</f>
        <v>West</v>
      </c>
      <c r="N1892" s="1" t="str" cm="1">
        <f t="array" ref="N1892">_xlfn.IFS(
   _xlfn.SINGLE(tbl_Invoices[Plan_ID])="P1","Basic",
   _xlfn.SINGLE(tbl_Invoices[Plan_ID])="P2","Standard",
   _xlfn.SINGLE(tbl_Invoices[Plan_ID])="P3","Premium"
)</f>
        <v>Standard</v>
      </c>
      <c r="O1892" s="2">
        <f>IF(tbl_Invoices[[#This Row],[Revenue_Type]]="Churned",0,1)</f>
        <v>1</v>
      </c>
    </row>
    <row r="1893" spans="1:15" x14ac:dyDescent="0.25">
      <c r="A1893" t="s">
        <v>5839</v>
      </c>
      <c r="B1893" t="s">
        <v>1592</v>
      </c>
      <c r="C1893" t="s">
        <v>3503</v>
      </c>
      <c r="D1893" s="1">
        <v>44476</v>
      </c>
      <c r="E1893">
        <v>25</v>
      </c>
      <c r="F1893" t="b">
        <v>1</v>
      </c>
      <c r="G1893" t="s">
        <v>4545</v>
      </c>
      <c r="H1893" t="s">
        <v>2034</v>
      </c>
      <c r="I1893" s="1">
        <f>DATE(YEAR(tbl_Invoices[[#This Row],[Invoice_Date]]), MONTH(tbl_Invoices[[#This Row],[Invoice_Date]]), DAY(tbl_Invoices[[#This Row],[Invoice_Date]]))</f>
        <v>44476</v>
      </c>
      <c r="J1893">
        <f>YEAR(tbl_Invoices[[#This Row],[Invoice_Date]])</f>
        <v>2021</v>
      </c>
      <c r="K1893" s="1">
        <f>_xlfn.XLOOKUP(tbl_Invoices[[#This Row],[Customer_ID]], tbl_Customers[Customer_ID], tbl_Customers[Cohort_Month])</f>
        <v>44651</v>
      </c>
      <c r="L1893" s="1" t="str">
        <f ca="1">_xlfn.XLOOKUP(tbl_Invoices[[#This Row],[Customer_ID]], tbl_Customers[Customer_ID], tbl_Customers[Age_Group])</f>
        <v>45–54</v>
      </c>
      <c r="M1893" s="1" t="str">
        <f>_xlfn.XLOOKUP(tbl_Invoices[[#This Row],[Customer_ID]], tbl_Customers[Customer_ID], tbl_Customers[Region])</f>
        <v>Midwest</v>
      </c>
      <c r="N1893" s="1" t="str" cm="1">
        <f t="array" ref="N1893">_xlfn.IFS(
   _xlfn.SINGLE(tbl_Invoices[Plan_ID])="P1","Basic",
   _xlfn.SINGLE(tbl_Invoices[Plan_ID])="P2","Standard",
   _xlfn.SINGLE(tbl_Invoices[Plan_ID])="P3","Premium"
)</f>
        <v>Standard</v>
      </c>
      <c r="O1893" s="2">
        <f>IF(tbl_Invoices[[#This Row],[Revenue_Type]]="Churned",0,1)</f>
        <v>0</v>
      </c>
    </row>
    <row r="1894" spans="1:15" x14ac:dyDescent="0.25">
      <c r="A1894" t="s">
        <v>9199</v>
      </c>
      <c r="B1894" t="s">
        <v>348</v>
      </c>
      <c r="C1894" t="s">
        <v>4088</v>
      </c>
      <c r="D1894" s="1">
        <v>44477</v>
      </c>
      <c r="E1894">
        <v>12</v>
      </c>
      <c r="F1894" t="b">
        <v>1</v>
      </c>
      <c r="G1894" t="s">
        <v>4545</v>
      </c>
      <c r="H1894" t="s">
        <v>2027</v>
      </c>
      <c r="I1894" s="1">
        <f>DATE(YEAR(tbl_Invoices[[#This Row],[Invoice_Date]]), MONTH(tbl_Invoices[[#This Row],[Invoice_Date]]), DAY(tbl_Invoices[[#This Row],[Invoice_Date]]))</f>
        <v>44477</v>
      </c>
      <c r="J1894">
        <f>YEAR(tbl_Invoices[[#This Row],[Invoice_Date]])</f>
        <v>2021</v>
      </c>
      <c r="K1894" s="1">
        <f>_xlfn.XLOOKUP(tbl_Invoices[[#This Row],[Customer_ID]], tbl_Customers[Customer_ID], tbl_Customers[Cohort_Month])</f>
        <v>44620</v>
      </c>
      <c r="L1894" s="1" t="str">
        <f ca="1">_xlfn.XLOOKUP(tbl_Invoices[[#This Row],[Customer_ID]], tbl_Customers[Customer_ID], tbl_Customers[Age_Group])</f>
        <v>35–44</v>
      </c>
      <c r="M1894" s="1" t="str">
        <f>_xlfn.XLOOKUP(tbl_Invoices[[#This Row],[Customer_ID]], tbl_Customers[Customer_ID], tbl_Customers[Region])</f>
        <v>International</v>
      </c>
      <c r="N1894" s="1" t="str" cm="1">
        <f t="array" ref="N1894">_xlfn.IFS(
   _xlfn.SINGLE(tbl_Invoices[Plan_ID])="P1","Basic",
   _xlfn.SINGLE(tbl_Invoices[Plan_ID])="P2","Standard",
   _xlfn.SINGLE(tbl_Invoices[Plan_ID])="P3","Premium"
)</f>
        <v>Basic</v>
      </c>
      <c r="O1894" s="2">
        <f>IF(tbl_Invoices[[#This Row],[Revenue_Type]]="Churned",0,1)</f>
        <v>0</v>
      </c>
    </row>
    <row r="1895" spans="1:15" x14ac:dyDescent="0.25">
      <c r="A1895" t="s">
        <v>9604</v>
      </c>
      <c r="B1895" t="s">
        <v>430</v>
      </c>
      <c r="C1895" t="s">
        <v>4025</v>
      </c>
      <c r="D1895" s="1">
        <v>44477</v>
      </c>
      <c r="E1895">
        <v>55</v>
      </c>
      <c r="F1895" t="b">
        <v>1</v>
      </c>
      <c r="G1895" t="s">
        <v>4547</v>
      </c>
      <c r="H1895" t="s">
        <v>2031</v>
      </c>
      <c r="I1895" s="1">
        <f>DATE(YEAR(tbl_Invoices[[#This Row],[Invoice_Date]]), MONTH(tbl_Invoices[[#This Row],[Invoice_Date]]), DAY(tbl_Invoices[[#This Row],[Invoice_Date]]))</f>
        <v>44477</v>
      </c>
      <c r="J1895">
        <f>YEAR(tbl_Invoices[[#This Row],[Invoice_Date]])</f>
        <v>2021</v>
      </c>
      <c r="K1895" s="1">
        <f>_xlfn.XLOOKUP(tbl_Invoices[[#This Row],[Customer_ID]], tbl_Customers[Customer_ID], tbl_Customers[Cohort_Month])</f>
        <v>44408</v>
      </c>
      <c r="L1895" s="1" t="str">
        <f ca="1">_xlfn.XLOOKUP(tbl_Invoices[[#This Row],[Customer_ID]], tbl_Customers[Customer_ID], tbl_Customers[Age_Group])</f>
        <v>35–44</v>
      </c>
      <c r="M1895" s="1" t="str">
        <f>_xlfn.XLOOKUP(tbl_Invoices[[#This Row],[Customer_ID]], tbl_Customers[Customer_ID], tbl_Customers[Region])</f>
        <v>South</v>
      </c>
      <c r="N1895" s="1" t="str" cm="1">
        <f t="array" ref="N1895">_xlfn.IFS(
   _xlfn.SINGLE(tbl_Invoices[Plan_ID])="P1","Basic",
   _xlfn.SINGLE(tbl_Invoices[Plan_ID])="P2","Standard",
   _xlfn.SINGLE(tbl_Invoices[Plan_ID])="P3","Premium"
)</f>
        <v>Premium</v>
      </c>
      <c r="O1895" s="2">
        <f>IF(tbl_Invoices[[#This Row],[Revenue_Type]]="Churned",0,1)</f>
        <v>1</v>
      </c>
    </row>
    <row r="1896" spans="1:15" x14ac:dyDescent="0.25">
      <c r="A1896" t="s">
        <v>7533</v>
      </c>
      <c r="B1896" t="s">
        <v>563</v>
      </c>
      <c r="C1896" t="s">
        <v>3217</v>
      </c>
      <c r="D1896" s="1">
        <v>44477</v>
      </c>
      <c r="E1896">
        <v>55</v>
      </c>
      <c r="F1896" t="b">
        <v>1</v>
      </c>
      <c r="G1896" t="s">
        <v>4538</v>
      </c>
      <c r="H1896" t="s">
        <v>2031</v>
      </c>
      <c r="I1896" s="1">
        <f>DATE(YEAR(tbl_Invoices[[#This Row],[Invoice_Date]]), MONTH(tbl_Invoices[[#This Row],[Invoice_Date]]), DAY(tbl_Invoices[[#This Row],[Invoice_Date]]))</f>
        <v>44477</v>
      </c>
      <c r="J1896">
        <f>YEAR(tbl_Invoices[[#This Row],[Invoice_Date]])</f>
        <v>2021</v>
      </c>
      <c r="K1896" s="1">
        <f>_xlfn.XLOOKUP(tbl_Invoices[[#This Row],[Customer_ID]], tbl_Customers[Customer_ID], tbl_Customers[Cohort_Month])</f>
        <v>45107</v>
      </c>
      <c r="L1896" s="1" t="str">
        <f ca="1">_xlfn.XLOOKUP(tbl_Invoices[[#This Row],[Customer_ID]], tbl_Customers[Customer_ID], tbl_Customers[Age_Group])</f>
        <v>25–34</v>
      </c>
      <c r="M1896" s="1" t="str">
        <f>_xlfn.XLOOKUP(tbl_Invoices[[#This Row],[Customer_ID]], tbl_Customers[Customer_ID], tbl_Customers[Region])</f>
        <v>East</v>
      </c>
      <c r="N1896" s="1" t="str" cm="1">
        <f t="array" ref="N1896">_xlfn.IFS(
   _xlfn.SINGLE(tbl_Invoices[Plan_ID])="P1","Basic",
   _xlfn.SINGLE(tbl_Invoices[Plan_ID])="P2","Standard",
   _xlfn.SINGLE(tbl_Invoices[Plan_ID])="P3","Premium"
)</f>
        <v>Premium</v>
      </c>
      <c r="O1896" s="2">
        <f>IF(tbl_Invoices[[#This Row],[Revenue_Type]]="Churned",0,1)</f>
        <v>1</v>
      </c>
    </row>
    <row r="1897" spans="1:15" x14ac:dyDescent="0.25">
      <c r="A1897" t="s">
        <v>10159</v>
      </c>
      <c r="B1897" t="s">
        <v>618</v>
      </c>
      <c r="C1897" t="s">
        <v>3896</v>
      </c>
      <c r="D1897" s="1">
        <v>44477</v>
      </c>
      <c r="E1897">
        <v>12</v>
      </c>
      <c r="F1897" t="b">
        <v>1</v>
      </c>
      <c r="G1897" t="s">
        <v>4540</v>
      </c>
      <c r="H1897" t="s">
        <v>2027</v>
      </c>
      <c r="I1897" s="1">
        <f>DATE(YEAR(tbl_Invoices[[#This Row],[Invoice_Date]]), MONTH(tbl_Invoices[[#This Row],[Invoice_Date]]), DAY(tbl_Invoices[[#This Row],[Invoice_Date]]))</f>
        <v>44477</v>
      </c>
      <c r="J1897">
        <f>YEAR(tbl_Invoices[[#This Row],[Invoice_Date]])</f>
        <v>2021</v>
      </c>
      <c r="K1897" s="1">
        <f>_xlfn.XLOOKUP(tbl_Invoices[[#This Row],[Customer_ID]], tbl_Customers[Customer_ID], tbl_Customers[Cohort_Month])</f>
        <v>44439</v>
      </c>
      <c r="L1897" s="1" t="str">
        <f ca="1">_xlfn.XLOOKUP(tbl_Invoices[[#This Row],[Customer_ID]], tbl_Customers[Customer_ID], tbl_Customers[Age_Group])</f>
        <v>25–34</v>
      </c>
      <c r="M1897" s="1" t="str">
        <f>_xlfn.XLOOKUP(tbl_Invoices[[#This Row],[Customer_ID]], tbl_Customers[Customer_ID], tbl_Customers[Region])</f>
        <v>South</v>
      </c>
      <c r="N1897" s="1" t="str" cm="1">
        <f t="array" ref="N1897">_xlfn.IFS(
   _xlfn.SINGLE(tbl_Invoices[Plan_ID])="P1","Basic",
   _xlfn.SINGLE(tbl_Invoices[Plan_ID])="P2","Standard",
   _xlfn.SINGLE(tbl_Invoices[Plan_ID])="P3","Premium"
)</f>
        <v>Basic</v>
      </c>
      <c r="O1897" s="2">
        <f>IF(tbl_Invoices[[#This Row],[Revenue_Type]]="Churned",0,1)</f>
        <v>1</v>
      </c>
    </row>
    <row r="1898" spans="1:15" x14ac:dyDescent="0.25">
      <c r="A1898" t="s">
        <v>5986</v>
      </c>
      <c r="B1898" t="s">
        <v>766</v>
      </c>
      <c r="C1898" t="s">
        <v>2375</v>
      </c>
      <c r="D1898" s="1">
        <v>44477</v>
      </c>
      <c r="E1898">
        <v>12</v>
      </c>
      <c r="F1898" t="b">
        <v>1</v>
      </c>
      <c r="G1898" t="s">
        <v>4538</v>
      </c>
      <c r="H1898" t="s">
        <v>2027</v>
      </c>
      <c r="I1898" s="1">
        <f>DATE(YEAR(tbl_Invoices[[#This Row],[Invoice_Date]]), MONTH(tbl_Invoices[[#This Row],[Invoice_Date]]), DAY(tbl_Invoices[[#This Row],[Invoice_Date]]))</f>
        <v>44477</v>
      </c>
      <c r="J1898">
        <f>YEAR(tbl_Invoices[[#This Row],[Invoice_Date]])</f>
        <v>2021</v>
      </c>
      <c r="K1898" s="1">
        <f>_xlfn.XLOOKUP(tbl_Invoices[[#This Row],[Customer_ID]], tbl_Customers[Customer_ID], tbl_Customers[Cohort_Month])</f>
        <v>44377</v>
      </c>
      <c r="L1898" s="1" t="str">
        <f ca="1">_xlfn.XLOOKUP(tbl_Invoices[[#This Row],[Customer_ID]], tbl_Customers[Customer_ID], tbl_Customers[Age_Group])</f>
        <v>25–34</v>
      </c>
      <c r="M1898" s="1" t="str">
        <f>_xlfn.XLOOKUP(tbl_Invoices[[#This Row],[Customer_ID]], tbl_Customers[Customer_ID], tbl_Customers[Region])</f>
        <v>Midwest</v>
      </c>
      <c r="N1898" s="1" t="str" cm="1">
        <f t="array" ref="N1898">_xlfn.IFS(
   _xlfn.SINGLE(tbl_Invoices[Plan_ID])="P1","Basic",
   _xlfn.SINGLE(tbl_Invoices[Plan_ID])="P2","Standard",
   _xlfn.SINGLE(tbl_Invoices[Plan_ID])="P3","Premium"
)</f>
        <v>Basic</v>
      </c>
      <c r="O1898" s="2">
        <f>IF(tbl_Invoices[[#This Row],[Revenue_Type]]="Churned",0,1)</f>
        <v>1</v>
      </c>
    </row>
    <row r="1899" spans="1:15" x14ac:dyDescent="0.25">
      <c r="A1899" t="s">
        <v>8249</v>
      </c>
      <c r="B1899" t="s">
        <v>1096</v>
      </c>
      <c r="C1899" t="s">
        <v>2649</v>
      </c>
      <c r="D1899" s="1">
        <v>44477</v>
      </c>
      <c r="E1899">
        <v>55</v>
      </c>
      <c r="F1899" t="b">
        <v>1</v>
      </c>
      <c r="G1899" t="s">
        <v>4538</v>
      </c>
      <c r="H1899" t="s">
        <v>2031</v>
      </c>
      <c r="I1899" s="1">
        <f>DATE(YEAR(tbl_Invoices[[#This Row],[Invoice_Date]]), MONTH(tbl_Invoices[[#This Row],[Invoice_Date]]), DAY(tbl_Invoices[[#This Row],[Invoice_Date]]))</f>
        <v>44477</v>
      </c>
      <c r="J1899">
        <f>YEAR(tbl_Invoices[[#This Row],[Invoice_Date]])</f>
        <v>2021</v>
      </c>
      <c r="K1899" s="1">
        <f>_xlfn.XLOOKUP(tbl_Invoices[[#This Row],[Customer_ID]], tbl_Customers[Customer_ID], tbl_Customers[Cohort_Month])</f>
        <v>44804</v>
      </c>
      <c r="L1899" s="1" t="str">
        <f ca="1">_xlfn.XLOOKUP(tbl_Invoices[[#This Row],[Customer_ID]], tbl_Customers[Customer_ID], tbl_Customers[Age_Group])</f>
        <v>25–34</v>
      </c>
      <c r="M1899" s="1" t="str">
        <f>_xlfn.XLOOKUP(tbl_Invoices[[#This Row],[Customer_ID]], tbl_Customers[Customer_ID], tbl_Customers[Region])</f>
        <v>South</v>
      </c>
      <c r="N1899" s="1" t="str" cm="1">
        <f t="array" ref="N1899">_xlfn.IFS(
   _xlfn.SINGLE(tbl_Invoices[Plan_ID])="P1","Basic",
   _xlfn.SINGLE(tbl_Invoices[Plan_ID])="P2","Standard",
   _xlfn.SINGLE(tbl_Invoices[Plan_ID])="P3","Premium"
)</f>
        <v>Premium</v>
      </c>
      <c r="O1899" s="2">
        <f>IF(tbl_Invoices[[#This Row],[Revenue_Type]]="Churned",0,1)</f>
        <v>1</v>
      </c>
    </row>
    <row r="1900" spans="1:15" x14ac:dyDescent="0.25">
      <c r="A1900" t="s">
        <v>7889</v>
      </c>
      <c r="B1900" t="s">
        <v>1259</v>
      </c>
      <c r="C1900" t="s">
        <v>4195</v>
      </c>
      <c r="D1900" s="1">
        <v>44477</v>
      </c>
      <c r="E1900">
        <v>25</v>
      </c>
      <c r="F1900" t="b">
        <v>1</v>
      </c>
      <c r="G1900" t="s">
        <v>4549</v>
      </c>
      <c r="H1900" t="s">
        <v>2034</v>
      </c>
      <c r="I1900" s="1">
        <f>DATE(YEAR(tbl_Invoices[[#This Row],[Invoice_Date]]), MONTH(tbl_Invoices[[#This Row],[Invoice_Date]]), DAY(tbl_Invoices[[#This Row],[Invoice_Date]]))</f>
        <v>44477</v>
      </c>
      <c r="J1900">
        <f>YEAR(tbl_Invoices[[#This Row],[Invoice_Date]])</f>
        <v>2021</v>
      </c>
      <c r="K1900" s="1">
        <f>_xlfn.XLOOKUP(tbl_Invoices[[#This Row],[Customer_ID]], tbl_Customers[Customer_ID], tbl_Customers[Cohort_Month])</f>
        <v>45046</v>
      </c>
      <c r="L1900" s="1" t="str">
        <f ca="1">_xlfn.XLOOKUP(tbl_Invoices[[#This Row],[Customer_ID]], tbl_Customers[Customer_ID], tbl_Customers[Age_Group])</f>
        <v>35–44</v>
      </c>
      <c r="M1900" s="1" t="str">
        <f>_xlfn.XLOOKUP(tbl_Invoices[[#This Row],[Customer_ID]], tbl_Customers[Customer_ID], tbl_Customers[Region])</f>
        <v>West</v>
      </c>
      <c r="N1900" s="1" t="str" cm="1">
        <f t="array" ref="N1900">_xlfn.IFS(
   _xlfn.SINGLE(tbl_Invoices[Plan_ID])="P1","Basic",
   _xlfn.SINGLE(tbl_Invoices[Plan_ID])="P2","Standard",
   _xlfn.SINGLE(tbl_Invoices[Plan_ID])="P3","Premium"
)</f>
        <v>Standard</v>
      </c>
      <c r="O1900" s="2">
        <f>IF(tbl_Invoices[[#This Row],[Revenue_Type]]="Churned",0,1)</f>
        <v>1</v>
      </c>
    </row>
    <row r="1901" spans="1:15" x14ac:dyDescent="0.25">
      <c r="A1901" t="s">
        <v>6689</v>
      </c>
      <c r="B1901" t="s">
        <v>1473</v>
      </c>
      <c r="C1901" t="s">
        <v>3919</v>
      </c>
      <c r="D1901" s="1">
        <v>44477</v>
      </c>
      <c r="E1901">
        <v>55</v>
      </c>
      <c r="F1901" t="b">
        <v>1</v>
      </c>
      <c r="G1901" t="s">
        <v>4540</v>
      </c>
      <c r="H1901" t="s">
        <v>2031</v>
      </c>
      <c r="I1901" s="1">
        <f>DATE(YEAR(tbl_Invoices[[#This Row],[Invoice_Date]]), MONTH(tbl_Invoices[[#This Row],[Invoice_Date]]), DAY(tbl_Invoices[[#This Row],[Invoice_Date]]))</f>
        <v>44477</v>
      </c>
      <c r="J1901">
        <f>YEAR(tbl_Invoices[[#This Row],[Invoice_Date]])</f>
        <v>2021</v>
      </c>
      <c r="K1901" s="1">
        <f>_xlfn.XLOOKUP(tbl_Invoices[[#This Row],[Customer_ID]], tbl_Customers[Customer_ID], tbl_Customers[Cohort_Month])</f>
        <v>45016</v>
      </c>
      <c r="L1901" s="1" t="str">
        <f ca="1">_xlfn.XLOOKUP(tbl_Invoices[[#This Row],[Customer_ID]], tbl_Customers[Customer_ID], tbl_Customers[Age_Group])</f>
        <v>25–34</v>
      </c>
      <c r="M1901" s="1" t="str">
        <f>_xlfn.XLOOKUP(tbl_Invoices[[#This Row],[Customer_ID]], tbl_Customers[Customer_ID], tbl_Customers[Region])</f>
        <v>South</v>
      </c>
      <c r="N1901" s="1" t="str" cm="1">
        <f t="array" ref="N1901">_xlfn.IFS(
   _xlfn.SINGLE(tbl_Invoices[Plan_ID])="P1","Basic",
   _xlfn.SINGLE(tbl_Invoices[Plan_ID])="P2","Standard",
   _xlfn.SINGLE(tbl_Invoices[Plan_ID])="P3","Premium"
)</f>
        <v>Premium</v>
      </c>
      <c r="O1901" s="2">
        <f>IF(tbl_Invoices[[#This Row],[Revenue_Type]]="Churned",0,1)</f>
        <v>1</v>
      </c>
    </row>
    <row r="1902" spans="1:15" x14ac:dyDescent="0.25">
      <c r="A1902" t="s">
        <v>8388</v>
      </c>
      <c r="B1902" t="s">
        <v>1553</v>
      </c>
      <c r="C1902" t="s">
        <v>3814</v>
      </c>
      <c r="D1902" s="1">
        <v>44477</v>
      </c>
      <c r="E1902">
        <v>12</v>
      </c>
      <c r="F1902" t="b">
        <v>1</v>
      </c>
      <c r="G1902" t="s">
        <v>4540</v>
      </c>
      <c r="H1902" t="s">
        <v>2027</v>
      </c>
      <c r="I1902" s="1">
        <f>DATE(YEAR(tbl_Invoices[[#This Row],[Invoice_Date]]), MONTH(tbl_Invoices[[#This Row],[Invoice_Date]]), DAY(tbl_Invoices[[#This Row],[Invoice_Date]]))</f>
        <v>44477</v>
      </c>
      <c r="J1902">
        <f>YEAR(tbl_Invoices[[#This Row],[Invoice_Date]])</f>
        <v>2021</v>
      </c>
      <c r="K1902" s="1">
        <f>_xlfn.XLOOKUP(tbl_Invoices[[#This Row],[Customer_ID]], tbl_Customers[Customer_ID], tbl_Customers[Cohort_Month])</f>
        <v>44469</v>
      </c>
      <c r="L1902" s="1" t="str">
        <f ca="1">_xlfn.XLOOKUP(tbl_Invoices[[#This Row],[Customer_ID]], tbl_Customers[Customer_ID], tbl_Customers[Age_Group])</f>
        <v>18–24</v>
      </c>
      <c r="M1902" s="1" t="str">
        <f>_xlfn.XLOOKUP(tbl_Invoices[[#This Row],[Customer_ID]], tbl_Customers[Customer_ID], tbl_Customers[Region])</f>
        <v>West</v>
      </c>
      <c r="N1902" s="1" t="str" cm="1">
        <f t="array" ref="N1902">_xlfn.IFS(
   _xlfn.SINGLE(tbl_Invoices[Plan_ID])="P1","Basic",
   _xlfn.SINGLE(tbl_Invoices[Plan_ID])="P2","Standard",
   _xlfn.SINGLE(tbl_Invoices[Plan_ID])="P3","Premium"
)</f>
        <v>Basic</v>
      </c>
      <c r="O1902" s="2">
        <f>IF(tbl_Invoices[[#This Row],[Revenue_Type]]="Churned",0,1)</f>
        <v>1</v>
      </c>
    </row>
    <row r="1903" spans="1:15" x14ac:dyDescent="0.25">
      <c r="A1903" t="s">
        <v>5962</v>
      </c>
      <c r="B1903" t="s">
        <v>1758</v>
      </c>
      <c r="C1903" t="s">
        <v>3390</v>
      </c>
      <c r="D1903" s="1">
        <v>44477</v>
      </c>
      <c r="E1903">
        <v>55</v>
      </c>
      <c r="F1903" t="b">
        <v>1</v>
      </c>
      <c r="G1903" t="s">
        <v>4545</v>
      </c>
      <c r="H1903" t="s">
        <v>2031</v>
      </c>
      <c r="I1903" s="1">
        <f>DATE(YEAR(tbl_Invoices[[#This Row],[Invoice_Date]]), MONTH(tbl_Invoices[[#This Row],[Invoice_Date]]), DAY(tbl_Invoices[[#This Row],[Invoice_Date]]))</f>
        <v>44477</v>
      </c>
      <c r="J1903">
        <f>YEAR(tbl_Invoices[[#This Row],[Invoice_Date]])</f>
        <v>2021</v>
      </c>
      <c r="K1903" s="1">
        <f>_xlfn.XLOOKUP(tbl_Invoices[[#This Row],[Customer_ID]], tbl_Customers[Customer_ID], tbl_Customers[Cohort_Month])</f>
        <v>44957</v>
      </c>
      <c r="L1903" s="1" t="str">
        <f ca="1">_xlfn.XLOOKUP(tbl_Invoices[[#This Row],[Customer_ID]], tbl_Customers[Customer_ID], tbl_Customers[Age_Group])</f>
        <v>45–54</v>
      </c>
      <c r="M1903" s="1" t="str">
        <f>_xlfn.XLOOKUP(tbl_Invoices[[#This Row],[Customer_ID]], tbl_Customers[Customer_ID], tbl_Customers[Region])</f>
        <v>West</v>
      </c>
      <c r="N1903" s="1" t="str" cm="1">
        <f t="array" ref="N1903">_xlfn.IFS(
   _xlfn.SINGLE(tbl_Invoices[Plan_ID])="P1","Basic",
   _xlfn.SINGLE(tbl_Invoices[Plan_ID])="P2","Standard",
   _xlfn.SINGLE(tbl_Invoices[Plan_ID])="P3","Premium"
)</f>
        <v>Premium</v>
      </c>
      <c r="O1903" s="2">
        <f>IF(tbl_Invoices[[#This Row],[Revenue_Type]]="Churned",0,1)</f>
        <v>0</v>
      </c>
    </row>
    <row r="1904" spans="1:15" x14ac:dyDescent="0.25">
      <c r="A1904" t="s">
        <v>7698</v>
      </c>
      <c r="B1904" t="s">
        <v>1992</v>
      </c>
      <c r="C1904" t="s">
        <v>2705</v>
      </c>
      <c r="D1904" s="1">
        <v>44477</v>
      </c>
      <c r="E1904">
        <v>25</v>
      </c>
      <c r="F1904" t="b">
        <v>1</v>
      </c>
      <c r="G1904" t="s">
        <v>4547</v>
      </c>
      <c r="H1904" t="s">
        <v>2034</v>
      </c>
      <c r="I1904" s="1">
        <f>DATE(YEAR(tbl_Invoices[[#This Row],[Invoice_Date]]), MONTH(tbl_Invoices[[#This Row],[Invoice_Date]]), DAY(tbl_Invoices[[#This Row],[Invoice_Date]]))</f>
        <v>44477</v>
      </c>
      <c r="J1904">
        <f>YEAR(tbl_Invoices[[#This Row],[Invoice_Date]])</f>
        <v>2021</v>
      </c>
      <c r="K1904" s="1">
        <f>_xlfn.XLOOKUP(tbl_Invoices[[#This Row],[Customer_ID]], tbl_Customers[Customer_ID], tbl_Customers[Cohort_Month])</f>
        <v>45046</v>
      </c>
      <c r="L1904" s="1" t="str">
        <f ca="1">_xlfn.XLOOKUP(tbl_Invoices[[#This Row],[Customer_ID]], tbl_Customers[Customer_ID], tbl_Customers[Age_Group])</f>
        <v>45–54</v>
      </c>
      <c r="M1904" s="1" t="str">
        <f>_xlfn.XLOOKUP(tbl_Invoices[[#This Row],[Customer_ID]], tbl_Customers[Customer_ID], tbl_Customers[Region])</f>
        <v>West</v>
      </c>
      <c r="N1904" s="1" t="str" cm="1">
        <f t="array" ref="N1904">_xlfn.IFS(
   _xlfn.SINGLE(tbl_Invoices[Plan_ID])="P1","Basic",
   _xlfn.SINGLE(tbl_Invoices[Plan_ID])="P2","Standard",
   _xlfn.SINGLE(tbl_Invoices[Plan_ID])="P3","Premium"
)</f>
        <v>Standard</v>
      </c>
      <c r="O1904" s="2">
        <f>IF(tbl_Invoices[[#This Row],[Revenue_Type]]="Churned",0,1)</f>
        <v>1</v>
      </c>
    </row>
    <row r="1905" spans="1:15" x14ac:dyDescent="0.25">
      <c r="A1905" t="s">
        <v>5662</v>
      </c>
      <c r="B1905" t="s">
        <v>414</v>
      </c>
      <c r="C1905" t="s">
        <v>2458</v>
      </c>
      <c r="D1905" s="1">
        <v>44478</v>
      </c>
      <c r="E1905">
        <v>55</v>
      </c>
      <c r="F1905" t="b">
        <v>1</v>
      </c>
      <c r="G1905" t="s">
        <v>4547</v>
      </c>
      <c r="H1905" t="s">
        <v>2031</v>
      </c>
      <c r="I1905" s="1">
        <f>DATE(YEAR(tbl_Invoices[[#This Row],[Invoice_Date]]), MONTH(tbl_Invoices[[#This Row],[Invoice_Date]]), DAY(tbl_Invoices[[#This Row],[Invoice_Date]]))</f>
        <v>44478</v>
      </c>
      <c r="J1905">
        <f>YEAR(tbl_Invoices[[#This Row],[Invoice_Date]])</f>
        <v>2021</v>
      </c>
      <c r="K1905" s="1">
        <f>_xlfn.XLOOKUP(tbl_Invoices[[#This Row],[Customer_ID]], tbl_Customers[Customer_ID], tbl_Customers[Cohort_Month])</f>
        <v>44773</v>
      </c>
      <c r="L1905" s="1" t="str">
        <f ca="1">_xlfn.XLOOKUP(tbl_Invoices[[#This Row],[Customer_ID]], tbl_Customers[Customer_ID], tbl_Customers[Age_Group])</f>
        <v>25–34</v>
      </c>
      <c r="M1905" s="1" t="str">
        <f>_xlfn.XLOOKUP(tbl_Invoices[[#This Row],[Customer_ID]], tbl_Customers[Customer_ID], tbl_Customers[Region])</f>
        <v>International</v>
      </c>
      <c r="N1905" s="1" t="str" cm="1">
        <f t="array" ref="N1905">_xlfn.IFS(
   _xlfn.SINGLE(tbl_Invoices[Plan_ID])="P1","Basic",
   _xlfn.SINGLE(tbl_Invoices[Plan_ID])="P2","Standard",
   _xlfn.SINGLE(tbl_Invoices[Plan_ID])="P3","Premium"
)</f>
        <v>Premium</v>
      </c>
      <c r="O1905" s="2">
        <f>IF(tbl_Invoices[[#This Row],[Revenue_Type]]="Churned",0,1)</f>
        <v>1</v>
      </c>
    </row>
    <row r="1906" spans="1:15" x14ac:dyDescent="0.25">
      <c r="A1906" t="s">
        <v>10466</v>
      </c>
      <c r="B1906" t="s">
        <v>459</v>
      </c>
      <c r="C1906" t="s">
        <v>2763</v>
      </c>
      <c r="D1906" s="1">
        <v>44478</v>
      </c>
      <c r="E1906">
        <v>12</v>
      </c>
      <c r="F1906" t="b">
        <v>1</v>
      </c>
      <c r="G1906" t="s">
        <v>4547</v>
      </c>
      <c r="H1906" t="s">
        <v>2027</v>
      </c>
      <c r="I1906" s="1">
        <f>DATE(YEAR(tbl_Invoices[[#This Row],[Invoice_Date]]), MONTH(tbl_Invoices[[#This Row],[Invoice_Date]]), DAY(tbl_Invoices[[#This Row],[Invoice_Date]]))</f>
        <v>44478</v>
      </c>
      <c r="J1906">
        <f>YEAR(tbl_Invoices[[#This Row],[Invoice_Date]])</f>
        <v>2021</v>
      </c>
      <c r="K1906" s="1">
        <f>_xlfn.XLOOKUP(tbl_Invoices[[#This Row],[Customer_ID]], tbl_Customers[Customer_ID], tbl_Customers[Cohort_Month])</f>
        <v>44620</v>
      </c>
      <c r="L1906" s="1" t="str">
        <f ca="1">_xlfn.XLOOKUP(tbl_Invoices[[#This Row],[Customer_ID]], tbl_Customers[Customer_ID], tbl_Customers[Age_Group])</f>
        <v>25–34</v>
      </c>
      <c r="M1906" s="1" t="str">
        <f>_xlfn.XLOOKUP(tbl_Invoices[[#This Row],[Customer_ID]], tbl_Customers[Customer_ID], tbl_Customers[Region])</f>
        <v>East</v>
      </c>
      <c r="N1906" s="1" t="str" cm="1">
        <f t="array" ref="N1906">_xlfn.IFS(
   _xlfn.SINGLE(tbl_Invoices[Plan_ID])="P1","Basic",
   _xlfn.SINGLE(tbl_Invoices[Plan_ID])="P2","Standard",
   _xlfn.SINGLE(tbl_Invoices[Plan_ID])="P3","Premium"
)</f>
        <v>Basic</v>
      </c>
      <c r="O1906" s="2">
        <f>IF(tbl_Invoices[[#This Row],[Revenue_Type]]="Churned",0,1)</f>
        <v>1</v>
      </c>
    </row>
    <row r="1907" spans="1:15" x14ac:dyDescent="0.25">
      <c r="A1907" t="s">
        <v>7678</v>
      </c>
      <c r="B1907" t="s">
        <v>482</v>
      </c>
      <c r="C1907" t="s">
        <v>3849</v>
      </c>
      <c r="D1907" s="1">
        <v>44478</v>
      </c>
      <c r="E1907">
        <v>55</v>
      </c>
      <c r="F1907" t="b">
        <v>1</v>
      </c>
      <c r="G1907" t="s">
        <v>4545</v>
      </c>
      <c r="H1907" t="s">
        <v>2031</v>
      </c>
      <c r="I1907" s="1">
        <f>DATE(YEAR(tbl_Invoices[[#This Row],[Invoice_Date]]), MONTH(tbl_Invoices[[#This Row],[Invoice_Date]]), DAY(tbl_Invoices[[#This Row],[Invoice_Date]]))</f>
        <v>44478</v>
      </c>
      <c r="J1907">
        <f>YEAR(tbl_Invoices[[#This Row],[Invoice_Date]])</f>
        <v>2021</v>
      </c>
      <c r="K1907" s="1">
        <f>_xlfn.XLOOKUP(tbl_Invoices[[#This Row],[Customer_ID]], tbl_Customers[Customer_ID], tbl_Customers[Cohort_Month])</f>
        <v>44469</v>
      </c>
      <c r="L1907" s="1" t="str">
        <f ca="1">_xlfn.XLOOKUP(tbl_Invoices[[#This Row],[Customer_ID]], tbl_Customers[Customer_ID], tbl_Customers[Age_Group])</f>
        <v>35–44</v>
      </c>
      <c r="M1907" s="1" t="str">
        <f>_xlfn.XLOOKUP(tbl_Invoices[[#This Row],[Customer_ID]], tbl_Customers[Customer_ID], tbl_Customers[Region])</f>
        <v>Midwest</v>
      </c>
      <c r="N1907" s="1" t="str" cm="1">
        <f t="array" ref="N1907">_xlfn.IFS(
   _xlfn.SINGLE(tbl_Invoices[Plan_ID])="P1","Basic",
   _xlfn.SINGLE(tbl_Invoices[Plan_ID])="P2","Standard",
   _xlfn.SINGLE(tbl_Invoices[Plan_ID])="P3","Premium"
)</f>
        <v>Premium</v>
      </c>
      <c r="O1907" s="2">
        <f>IF(tbl_Invoices[[#This Row],[Revenue_Type]]="Churned",0,1)</f>
        <v>0</v>
      </c>
    </row>
    <row r="1908" spans="1:15" x14ac:dyDescent="0.25">
      <c r="A1908" t="s">
        <v>6450</v>
      </c>
      <c r="B1908" t="s">
        <v>900</v>
      </c>
      <c r="C1908" t="s">
        <v>4251</v>
      </c>
      <c r="D1908" s="1">
        <v>44478</v>
      </c>
      <c r="E1908">
        <v>55</v>
      </c>
      <c r="F1908" t="b">
        <v>1</v>
      </c>
      <c r="G1908" t="s">
        <v>4547</v>
      </c>
      <c r="H1908" t="s">
        <v>2031</v>
      </c>
      <c r="I1908" s="1">
        <f>DATE(YEAR(tbl_Invoices[[#This Row],[Invoice_Date]]), MONTH(tbl_Invoices[[#This Row],[Invoice_Date]]), DAY(tbl_Invoices[[#This Row],[Invoice_Date]]))</f>
        <v>44478</v>
      </c>
      <c r="J1908">
        <f>YEAR(tbl_Invoices[[#This Row],[Invoice_Date]])</f>
        <v>2021</v>
      </c>
      <c r="K1908" s="1">
        <f>_xlfn.XLOOKUP(tbl_Invoices[[#This Row],[Customer_ID]], tbl_Customers[Customer_ID], tbl_Customers[Cohort_Month])</f>
        <v>44804</v>
      </c>
      <c r="L1908" s="1" t="str">
        <f ca="1">_xlfn.XLOOKUP(tbl_Invoices[[#This Row],[Customer_ID]], tbl_Customers[Customer_ID], tbl_Customers[Age_Group])</f>
        <v>55+</v>
      </c>
      <c r="M1908" s="1" t="str">
        <f>_xlfn.XLOOKUP(tbl_Invoices[[#This Row],[Customer_ID]], tbl_Customers[Customer_ID], tbl_Customers[Region])</f>
        <v>East</v>
      </c>
      <c r="N1908" s="1" t="str" cm="1">
        <f t="array" ref="N1908">_xlfn.IFS(
   _xlfn.SINGLE(tbl_Invoices[Plan_ID])="P1","Basic",
   _xlfn.SINGLE(tbl_Invoices[Plan_ID])="P2","Standard",
   _xlfn.SINGLE(tbl_Invoices[Plan_ID])="P3","Premium"
)</f>
        <v>Premium</v>
      </c>
      <c r="O1908" s="2">
        <f>IF(tbl_Invoices[[#This Row],[Revenue_Type]]="Churned",0,1)</f>
        <v>1</v>
      </c>
    </row>
    <row r="1909" spans="1:15" x14ac:dyDescent="0.25">
      <c r="A1909" t="s">
        <v>9514</v>
      </c>
      <c r="B1909" t="s">
        <v>1037</v>
      </c>
      <c r="C1909" t="s">
        <v>2456</v>
      </c>
      <c r="D1909" s="1">
        <v>44478</v>
      </c>
      <c r="E1909">
        <v>55</v>
      </c>
      <c r="F1909" t="b">
        <v>1</v>
      </c>
      <c r="G1909" t="s">
        <v>4538</v>
      </c>
      <c r="H1909" t="s">
        <v>2031</v>
      </c>
      <c r="I1909" s="1">
        <f>DATE(YEAR(tbl_Invoices[[#This Row],[Invoice_Date]]), MONTH(tbl_Invoices[[#This Row],[Invoice_Date]]), DAY(tbl_Invoices[[#This Row],[Invoice_Date]]))</f>
        <v>44478</v>
      </c>
      <c r="J1909">
        <f>YEAR(tbl_Invoices[[#This Row],[Invoice_Date]])</f>
        <v>2021</v>
      </c>
      <c r="K1909" s="1">
        <f>_xlfn.XLOOKUP(tbl_Invoices[[#This Row],[Customer_ID]], tbl_Customers[Customer_ID], tbl_Customers[Cohort_Month])</f>
        <v>44500</v>
      </c>
      <c r="L1909" s="1" t="str">
        <f ca="1">_xlfn.XLOOKUP(tbl_Invoices[[#This Row],[Customer_ID]], tbl_Customers[Customer_ID], tbl_Customers[Age_Group])</f>
        <v>35–44</v>
      </c>
      <c r="M1909" s="1" t="str">
        <f>_xlfn.XLOOKUP(tbl_Invoices[[#This Row],[Customer_ID]], tbl_Customers[Customer_ID], tbl_Customers[Region])</f>
        <v>International</v>
      </c>
      <c r="N1909" s="1" t="str" cm="1">
        <f t="array" ref="N1909">_xlfn.IFS(
   _xlfn.SINGLE(tbl_Invoices[Plan_ID])="P1","Basic",
   _xlfn.SINGLE(tbl_Invoices[Plan_ID])="P2","Standard",
   _xlfn.SINGLE(tbl_Invoices[Plan_ID])="P3","Premium"
)</f>
        <v>Premium</v>
      </c>
      <c r="O1909" s="2">
        <f>IF(tbl_Invoices[[#This Row],[Revenue_Type]]="Churned",0,1)</f>
        <v>1</v>
      </c>
    </row>
    <row r="1910" spans="1:15" x14ac:dyDescent="0.25">
      <c r="A1910" t="s">
        <v>9779</v>
      </c>
      <c r="B1910" t="s">
        <v>1697</v>
      </c>
      <c r="C1910" t="s">
        <v>2489</v>
      </c>
      <c r="D1910" s="1">
        <v>44478</v>
      </c>
      <c r="E1910">
        <v>25</v>
      </c>
      <c r="F1910" t="b">
        <v>1</v>
      </c>
      <c r="G1910" t="s">
        <v>4549</v>
      </c>
      <c r="H1910" t="s">
        <v>2034</v>
      </c>
      <c r="I1910" s="1">
        <f>DATE(YEAR(tbl_Invoices[[#This Row],[Invoice_Date]]), MONTH(tbl_Invoices[[#This Row],[Invoice_Date]]), DAY(tbl_Invoices[[#This Row],[Invoice_Date]]))</f>
        <v>44478</v>
      </c>
      <c r="J1910">
        <f>YEAR(tbl_Invoices[[#This Row],[Invoice_Date]])</f>
        <v>2021</v>
      </c>
      <c r="K1910" s="1">
        <f>_xlfn.XLOOKUP(tbl_Invoices[[#This Row],[Customer_ID]], tbl_Customers[Customer_ID], tbl_Customers[Cohort_Month])</f>
        <v>45077</v>
      </c>
      <c r="L1910" s="1" t="str">
        <f ca="1">_xlfn.XLOOKUP(tbl_Invoices[[#This Row],[Customer_ID]], tbl_Customers[Customer_ID], tbl_Customers[Age_Group])</f>
        <v>18–24</v>
      </c>
      <c r="M1910" s="1" t="str">
        <f>_xlfn.XLOOKUP(tbl_Invoices[[#This Row],[Customer_ID]], tbl_Customers[Customer_ID], tbl_Customers[Region])</f>
        <v>International</v>
      </c>
      <c r="N1910" s="1" t="str" cm="1">
        <f t="array" ref="N1910">_xlfn.IFS(
   _xlfn.SINGLE(tbl_Invoices[Plan_ID])="P1","Basic",
   _xlfn.SINGLE(tbl_Invoices[Plan_ID])="P2","Standard",
   _xlfn.SINGLE(tbl_Invoices[Plan_ID])="P3","Premium"
)</f>
        <v>Standard</v>
      </c>
      <c r="O1910" s="2">
        <f>IF(tbl_Invoices[[#This Row],[Revenue_Type]]="Churned",0,1)</f>
        <v>1</v>
      </c>
    </row>
    <row r="1911" spans="1:15" x14ac:dyDescent="0.25">
      <c r="A1911" t="s">
        <v>9739</v>
      </c>
      <c r="B1911" t="s">
        <v>1894</v>
      </c>
      <c r="C1911" t="s">
        <v>3803</v>
      </c>
      <c r="D1911" s="1">
        <v>44478</v>
      </c>
      <c r="E1911">
        <v>55</v>
      </c>
      <c r="F1911" t="b">
        <v>1</v>
      </c>
      <c r="G1911" t="s">
        <v>4540</v>
      </c>
      <c r="H1911" t="s">
        <v>2031</v>
      </c>
      <c r="I1911" s="1">
        <f>DATE(YEAR(tbl_Invoices[[#This Row],[Invoice_Date]]), MONTH(tbl_Invoices[[#This Row],[Invoice_Date]]), DAY(tbl_Invoices[[#This Row],[Invoice_Date]]))</f>
        <v>44478</v>
      </c>
      <c r="J1911">
        <f>YEAR(tbl_Invoices[[#This Row],[Invoice_Date]])</f>
        <v>2021</v>
      </c>
      <c r="K1911" s="1">
        <f>_xlfn.XLOOKUP(tbl_Invoices[[#This Row],[Customer_ID]], tbl_Customers[Customer_ID], tbl_Customers[Cohort_Month])</f>
        <v>44865</v>
      </c>
      <c r="L1911" s="1" t="str">
        <f ca="1">_xlfn.XLOOKUP(tbl_Invoices[[#This Row],[Customer_ID]], tbl_Customers[Customer_ID], tbl_Customers[Age_Group])</f>
        <v>35–44</v>
      </c>
      <c r="M1911" s="1" t="str">
        <f>_xlfn.XLOOKUP(tbl_Invoices[[#This Row],[Customer_ID]], tbl_Customers[Customer_ID], tbl_Customers[Region])</f>
        <v>East</v>
      </c>
      <c r="N1911" s="1" t="str" cm="1">
        <f t="array" ref="N1911">_xlfn.IFS(
   _xlfn.SINGLE(tbl_Invoices[Plan_ID])="P1","Basic",
   _xlfn.SINGLE(tbl_Invoices[Plan_ID])="P2","Standard",
   _xlfn.SINGLE(tbl_Invoices[Plan_ID])="P3","Premium"
)</f>
        <v>Premium</v>
      </c>
      <c r="O1911" s="2">
        <f>IF(tbl_Invoices[[#This Row],[Revenue_Type]]="Churned",0,1)</f>
        <v>1</v>
      </c>
    </row>
    <row r="1912" spans="1:15" x14ac:dyDescent="0.25">
      <c r="A1912" t="s">
        <v>10013</v>
      </c>
      <c r="B1912" t="s">
        <v>202</v>
      </c>
      <c r="C1912" t="s">
        <v>3012</v>
      </c>
      <c r="D1912" s="1">
        <v>44479</v>
      </c>
      <c r="E1912">
        <v>12</v>
      </c>
      <c r="F1912" t="b">
        <v>1</v>
      </c>
      <c r="G1912" t="s">
        <v>4538</v>
      </c>
      <c r="H1912" t="s">
        <v>2027</v>
      </c>
      <c r="I1912" s="1">
        <f>DATE(YEAR(tbl_Invoices[[#This Row],[Invoice_Date]]), MONTH(tbl_Invoices[[#This Row],[Invoice_Date]]), DAY(tbl_Invoices[[#This Row],[Invoice_Date]]))</f>
        <v>44479</v>
      </c>
      <c r="J1912">
        <f>YEAR(tbl_Invoices[[#This Row],[Invoice_Date]])</f>
        <v>2021</v>
      </c>
      <c r="K1912" s="1">
        <f>_xlfn.XLOOKUP(tbl_Invoices[[#This Row],[Customer_ID]], tbl_Customers[Customer_ID], tbl_Customers[Cohort_Month])</f>
        <v>44957</v>
      </c>
      <c r="L1912" s="1" t="str">
        <f ca="1">_xlfn.XLOOKUP(tbl_Invoices[[#This Row],[Customer_ID]], tbl_Customers[Customer_ID], tbl_Customers[Age_Group])</f>
        <v>35–44</v>
      </c>
      <c r="M1912" s="1" t="str">
        <f>_xlfn.XLOOKUP(tbl_Invoices[[#This Row],[Customer_ID]], tbl_Customers[Customer_ID], tbl_Customers[Region])</f>
        <v>International</v>
      </c>
      <c r="N1912" s="1" t="str" cm="1">
        <f t="array" ref="N1912">_xlfn.IFS(
   _xlfn.SINGLE(tbl_Invoices[Plan_ID])="P1","Basic",
   _xlfn.SINGLE(tbl_Invoices[Plan_ID])="P2","Standard",
   _xlfn.SINGLE(tbl_Invoices[Plan_ID])="P3","Premium"
)</f>
        <v>Basic</v>
      </c>
      <c r="O1912" s="2">
        <f>IF(tbl_Invoices[[#This Row],[Revenue_Type]]="Churned",0,1)</f>
        <v>1</v>
      </c>
    </row>
    <row r="1913" spans="1:15" x14ac:dyDescent="0.25">
      <c r="A1913" t="s">
        <v>7969</v>
      </c>
      <c r="B1913" t="s">
        <v>400</v>
      </c>
      <c r="C1913" t="s">
        <v>3498</v>
      </c>
      <c r="D1913" s="1">
        <v>44479</v>
      </c>
      <c r="E1913">
        <v>12</v>
      </c>
      <c r="F1913" t="b">
        <v>1</v>
      </c>
      <c r="G1913" t="s">
        <v>4547</v>
      </c>
      <c r="H1913" t="s">
        <v>2027</v>
      </c>
      <c r="I1913" s="1">
        <f>DATE(YEAR(tbl_Invoices[[#This Row],[Invoice_Date]]), MONTH(tbl_Invoices[[#This Row],[Invoice_Date]]), DAY(tbl_Invoices[[#This Row],[Invoice_Date]]))</f>
        <v>44479</v>
      </c>
      <c r="J1913">
        <f>YEAR(tbl_Invoices[[#This Row],[Invoice_Date]])</f>
        <v>2021</v>
      </c>
      <c r="K1913" s="1">
        <f>_xlfn.XLOOKUP(tbl_Invoices[[#This Row],[Customer_ID]], tbl_Customers[Customer_ID], tbl_Customers[Cohort_Month])</f>
        <v>44926</v>
      </c>
      <c r="L1913" s="1" t="str">
        <f ca="1">_xlfn.XLOOKUP(tbl_Invoices[[#This Row],[Customer_ID]], tbl_Customers[Customer_ID], tbl_Customers[Age_Group])</f>
        <v>35–44</v>
      </c>
      <c r="M1913" s="1" t="str">
        <f>_xlfn.XLOOKUP(tbl_Invoices[[#This Row],[Customer_ID]], tbl_Customers[Customer_ID], tbl_Customers[Region])</f>
        <v>East</v>
      </c>
      <c r="N1913" s="1" t="str" cm="1">
        <f t="array" ref="N1913">_xlfn.IFS(
   _xlfn.SINGLE(tbl_Invoices[Plan_ID])="P1","Basic",
   _xlfn.SINGLE(tbl_Invoices[Plan_ID])="P2","Standard",
   _xlfn.SINGLE(tbl_Invoices[Plan_ID])="P3","Premium"
)</f>
        <v>Basic</v>
      </c>
      <c r="O1913" s="2">
        <f>IF(tbl_Invoices[[#This Row],[Revenue_Type]]="Churned",0,1)</f>
        <v>1</v>
      </c>
    </row>
    <row r="1914" spans="1:15" x14ac:dyDescent="0.25">
      <c r="A1914" t="s">
        <v>6633</v>
      </c>
      <c r="B1914" t="s">
        <v>538</v>
      </c>
      <c r="C1914" t="s">
        <v>3349</v>
      </c>
      <c r="D1914" s="1">
        <v>44479</v>
      </c>
      <c r="E1914">
        <v>12</v>
      </c>
      <c r="F1914" t="b">
        <v>1</v>
      </c>
      <c r="G1914" t="s">
        <v>4549</v>
      </c>
      <c r="H1914" t="s">
        <v>2027</v>
      </c>
      <c r="I1914" s="1">
        <f>DATE(YEAR(tbl_Invoices[[#This Row],[Invoice_Date]]), MONTH(tbl_Invoices[[#This Row],[Invoice_Date]]), DAY(tbl_Invoices[[#This Row],[Invoice_Date]]))</f>
        <v>44479</v>
      </c>
      <c r="J1914">
        <f>YEAR(tbl_Invoices[[#This Row],[Invoice_Date]])</f>
        <v>2021</v>
      </c>
      <c r="K1914" s="1">
        <f>_xlfn.XLOOKUP(tbl_Invoices[[#This Row],[Customer_ID]], tbl_Customers[Customer_ID], tbl_Customers[Cohort_Month])</f>
        <v>44377</v>
      </c>
      <c r="L1914" s="1" t="str">
        <f ca="1">_xlfn.XLOOKUP(tbl_Invoices[[#This Row],[Customer_ID]], tbl_Customers[Customer_ID], tbl_Customers[Age_Group])</f>
        <v>45–54</v>
      </c>
      <c r="M1914" s="1" t="str">
        <f>_xlfn.XLOOKUP(tbl_Invoices[[#This Row],[Customer_ID]], tbl_Customers[Customer_ID], tbl_Customers[Region])</f>
        <v>West</v>
      </c>
      <c r="N1914" s="1" t="str" cm="1">
        <f t="array" ref="N1914">_xlfn.IFS(
   _xlfn.SINGLE(tbl_Invoices[Plan_ID])="P1","Basic",
   _xlfn.SINGLE(tbl_Invoices[Plan_ID])="P2","Standard",
   _xlfn.SINGLE(tbl_Invoices[Plan_ID])="P3","Premium"
)</f>
        <v>Basic</v>
      </c>
      <c r="O1914" s="2">
        <f>IF(tbl_Invoices[[#This Row],[Revenue_Type]]="Churned",0,1)</f>
        <v>1</v>
      </c>
    </row>
    <row r="1915" spans="1:15" x14ac:dyDescent="0.25">
      <c r="A1915" t="s">
        <v>9991</v>
      </c>
      <c r="B1915" t="s">
        <v>587</v>
      </c>
      <c r="C1915" t="s">
        <v>4287</v>
      </c>
      <c r="D1915" s="1">
        <v>44479</v>
      </c>
      <c r="E1915">
        <v>12</v>
      </c>
      <c r="F1915" t="b">
        <v>1</v>
      </c>
      <c r="G1915" t="s">
        <v>4538</v>
      </c>
      <c r="H1915" t="s">
        <v>2027</v>
      </c>
      <c r="I1915" s="1">
        <f>DATE(YEAR(tbl_Invoices[[#This Row],[Invoice_Date]]), MONTH(tbl_Invoices[[#This Row],[Invoice_Date]]), DAY(tbl_Invoices[[#This Row],[Invoice_Date]]))</f>
        <v>44479</v>
      </c>
      <c r="J1915">
        <f>YEAR(tbl_Invoices[[#This Row],[Invoice_Date]])</f>
        <v>2021</v>
      </c>
      <c r="K1915" s="1">
        <f>_xlfn.XLOOKUP(tbl_Invoices[[#This Row],[Customer_ID]], tbl_Customers[Customer_ID], tbl_Customers[Cohort_Month])</f>
        <v>44408</v>
      </c>
      <c r="L1915" s="1" t="str">
        <f ca="1">_xlfn.XLOOKUP(tbl_Invoices[[#This Row],[Customer_ID]], tbl_Customers[Customer_ID], tbl_Customers[Age_Group])</f>
        <v>55+</v>
      </c>
      <c r="M1915" s="1" t="str">
        <f>_xlfn.XLOOKUP(tbl_Invoices[[#This Row],[Customer_ID]], tbl_Customers[Customer_ID], tbl_Customers[Region])</f>
        <v>East</v>
      </c>
      <c r="N1915" s="1" t="str" cm="1">
        <f t="array" ref="N1915">_xlfn.IFS(
   _xlfn.SINGLE(tbl_Invoices[Plan_ID])="P1","Basic",
   _xlfn.SINGLE(tbl_Invoices[Plan_ID])="P2","Standard",
   _xlfn.SINGLE(tbl_Invoices[Plan_ID])="P3","Premium"
)</f>
        <v>Basic</v>
      </c>
      <c r="O1915" s="2">
        <f>IF(tbl_Invoices[[#This Row],[Revenue_Type]]="Churned",0,1)</f>
        <v>1</v>
      </c>
    </row>
    <row r="1916" spans="1:15" x14ac:dyDescent="0.25">
      <c r="A1916" t="s">
        <v>10175</v>
      </c>
      <c r="B1916" t="s">
        <v>596</v>
      </c>
      <c r="C1916" t="s">
        <v>3604</v>
      </c>
      <c r="D1916" s="1">
        <v>44479</v>
      </c>
      <c r="E1916">
        <v>12</v>
      </c>
      <c r="F1916" t="b">
        <v>1</v>
      </c>
      <c r="G1916" t="s">
        <v>4538</v>
      </c>
      <c r="H1916" t="s">
        <v>2027</v>
      </c>
      <c r="I1916" s="1">
        <f>DATE(YEAR(tbl_Invoices[[#This Row],[Invoice_Date]]), MONTH(tbl_Invoices[[#This Row],[Invoice_Date]]), DAY(tbl_Invoices[[#This Row],[Invoice_Date]]))</f>
        <v>44479</v>
      </c>
      <c r="J1916">
        <f>YEAR(tbl_Invoices[[#This Row],[Invoice_Date]])</f>
        <v>2021</v>
      </c>
      <c r="K1916" s="1">
        <f>_xlfn.XLOOKUP(tbl_Invoices[[#This Row],[Customer_ID]], tbl_Customers[Customer_ID], tbl_Customers[Cohort_Month])</f>
        <v>45046</v>
      </c>
      <c r="L1916" s="1" t="str">
        <f ca="1">_xlfn.XLOOKUP(tbl_Invoices[[#This Row],[Customer_ID]], tbl_Customers[Customer_ID], tbl_Customers[Age_Group])</f>
        <v>35–44</v>
      </c>
      <c r="M1916" s="1" t="str">
        <f>_xlfn.XLOOKUP(tbl_Invoices[[#This Row],[Customer_ID]], tbl_Customers[Customer_ID], tbl_Customers[Region])</f>
        <v>West</v>
      </c>
      <c r="N1916" s="1" t="str" cm="1">
        <f t="array" ref="N1916">_xlfn.IFS(
   _xlfn.SINGLE(tbl_Invoices[Plan_ID])="P1","Basic",
   _xlfn.SINGLE(tbl_Invoices[Plan_ID])="P2","Standard",
   _xlfn.SINGLE(tbl_Invoices[Plan_ID])="P3","Premium"
)</f>
        <v>Basic</v>
      </c>
      <c r="O1916" s="2">
        <f>IF(tbl_Invoices[[#This Row],[Revenue_Type]]="Churned",0,1)</f>
        <v>1</v>
      </c>
    </row>
    <row r="1917" spans="1:15" x14ac:dyDescent="0.25">
      <c r="A1917" t="s">
        <v>8328</v>
      </c>
      <c r="B1917" t="s">
        <v>1056</v>
      </c>
      <c r="C1917" t="s">
        <v>3820</v>
      </c>
      <c r="D1917" s="1">
        <v>44479</v>
      </c>
      <c r="E1917">
        <v>25</v>
      </c>
      <c r="F1917" t="b">
        <v>1</v>
      </c>
      <c r="G1917" t="s">
        <v>4540</v>
      </c>
      <c r="H1917" t="s">
        <v>2034</v>
      </c>
      <c r="I1917" s="1">
        <f>DATE(YEAR(tbl_Invoices[[#This Row],[Invoice_Date]]), MONTH(tbl_Invoices[[#This Row],[Invoice_Date]]), DAY(tbl_Invoices[[#This Row],[Invoice_Date]]))</f>
        <v>44479</v>
      </c>
      <c r="J1917">
        <f>YEAR(tbl_Invoices[[#This Row],[Invoice_Date]])</f>
        <v>2021</v>
      </c>
      <c r="K1917" s="1">
        <f>_xlfn.XLOOKUP(tbl_Invoices[[#This Row],[Customer_ID]], tbl_Customers[Customer_ID], tbl_Customers[Cohort_Month])</f>
        <v>44530</v>
      </c>
      <c r="L1917" s="1" t="str">
        <f ca="1">_xlfn.XLOOKUP(tbl_Invoices[[#This Row],[Customer_ID]], tbl_Customers[Customer_ID], tbl_Customers[Age_Group])</f>
        <v>25–34</v>
      </c>
      <c r="M1917" s="1" t="str">
        <f>_xlfn.XLOOKUP(tbl_Invoices[[#This Row],[Customer_ID]], tbl_Customers[Customer_ID], tbl_Customers[Region])</f>
        <v>International</v>
      </c>
      <c r="N1917" s="1" t="str" cm="1">
        <f t="array" ref="N1917">_xlfn.IFS(
   _xlfn.SINGLE(tbl_Invoices[Plan_ID])="P1","Basic",
   _xlfn.SINGLE(tbl_Invoices[Plan_ID])="P2","Standard",
   _xlfn.SINGLE(tbl_Invoices[Plan_ID])="P3","Premium"
)</f>
        <v>Standard</v>
      </c>
      <c r="O1917" s="2">
        <f>IF(tbl_Invoices[[#This Row],[Revenue_Type]]="Churned",0,1)</f>
        <v>1</v>
      </c>
    </row>
    <row r="1918" spans="1:15" x14ac:dyDescent="0.25">
      <c r="A1918" t="s">
        <v>7259</v>
      </c>
      <c r="B1918" t="s">
        <v>336</v>
      </c>
      <c r="C1918" t="s">
        <v>2657</v>
      </c>
      <c r="D1918" s="1">
        <v>44480</v>
      </c>
      <c r="E1918">
        <v>12</v>
      </c>
      <c r="F1918" t="b">
        <v>1</v>
      </c>
      <c r="G1918" t="s">
        <v>4545</v>
      </c>
      <c r="H1918" t="s">
        <v>2027</v>
      </c>
      <c r="I1918" s="1">
        <f>DATE(YEAR(tbl_Invoices[[#This Row],[Invoice_Date]]), MONTH(tbl_Invoices[[#This Row],[Invoice_Date]]), DAY(tbl_Invoices[[#This Row],[Invoice_Date]]))</f>
        <v>44480</v>
      </c>
      <c r="J1918">
        <f>YEAR(tbl_Invoices[[#This Row],[Invoice_Date]])</f>
        <v>2021</v>
      </c>
      <c r="K1918" s="1">
        <f>_xlfn.XLOOKUP(tbl_Invoices[[#This Row],[Customer_ID]], tbl_Customers[Customer_ID], tbl_Customers[Cohort_Month])</f>
        <v>44561</v>
      </c>
      <c r="L1918" s="1" t="str">
        <f ca="1">_xlfn.XLOOKUP(tbl_Invoices[[#This Row],[Customer_ID]], tbl_Customers[Customer_ID], tbl_Customers[Age_Group])</f>
        <v>55+</v>
      </c>
      <c r="M1918" s="1" t="str">
        <f>_xlfn.XLOOKUP(tbl_Invoices[[#This Row],[Customer_ID]], tbl_Customers[Customer_ID], tbl_Customers[Region])</f>
        <v>South</v>
      </c>
      <c r="N1918" s="1" t="str" cm="1">
        <f t="array" ref="N1918">_xlfn.IFS(
   _xlfn.SINGLE(tbl_Invoices[Plan_ID])="P1","Basic",
   _xlfn.SINGLE(tbl_Invoices[Plan_ID])="P2","Standard",
   _xlfn.SINGLE(tbl_Invoices[Plan_ID])="P3","Premium"
)</f>
        <v>Basic</v>
      </c>
      <c r="O1918" s="2">
        <f>IF(tbl_Invoices[[#This Row],[Revenue_Type]]="Churned",0,1)</f>
        <v>0</v>
      </c>
    </row>
    <row r="1919" spans="1:15" x14ac:dyDescent="0.25">
      <c r="A1919" t="s">
        <v>6430</v>
      </c>
      <c r="B1919" t="s">
        <v>484</v>
      </c>
      <c r="C1919" t="s">
        <v>3982</v>
      </c>
      <c r="D1919" s="1">
        <v>44480</v>
      </c>
      <c r="E1919">
        <v>25</v>
      </c>
      <c r="F1919" t="b">
        <v>1</v>
      </c>
      <c r="G1919" t="s">
        <v>4547</v>
      </c>
      <c r="H1919" t="s">
        <v>2034</v>
      </c>
      <c r="I1919" s="1">
        <f>DATE(YEAR(tbl_Invoices[[#This Row],[Invoice_Date]]), MONTH(tbl_Invoices[[#This Row],[Invoice_Date]]), DAY(tbl_Invoices[[#This Row],[Invoice_Date]]))</f>
        <v>44480</v>
      </c>
      <c r="J1919">
        <f>YEAR(tbl_Invoices[[#This Row],[Invoice_Date]])</f>
        <v>2021</v>
      </c>
      <c r="K1919" s="1">
        <f>_xlfn.XLOOKUP(tbl_Invoices[[#This Row],[Customer_ID]], tbl_Customers[Customer_ID], tbl_Customers[Cohort_Month])</f>
        <v>44500</v>
      </c>
      <c r="L1919" s="1" t="str">
        <f ca="1">_xlfn.XLOOKUP(tbl_Invoices[[#This Row],[Customer_ID]], tbl_Customers[Customer_ID], tbl_Customers[Age_Group])</f>
        <v>25–34</v>
      </c>
      <c r="M1919" s="1" t="str">
        <f>_xlfn.XLOOKUP(tbl_Invoices[[#This Row],[Customer_ID]], tbl_Customers[Customer_ID], tbl_Customers[Region])</f>
        <v>Midwest</v>
      </c>
      <c r="N1919" s="1" t="str" cm="1">
        <f t="array" ref="N1919">_xlfn.IFS(
   _xlfn.SINGLE(tbl_Invoices[Plan_ID])="P1","Basic",
   _xlfn.SINGLE(tbl_Invoices[Plan_ID])="P2","Standard",
   _xlfn.SINGLE(tbl_Invoices[Plan_ID])="P3","Premium"
)</f>
        <v>Standard</v>
      </c>
      <c r="O1919" s="2">
        <f>IF(tbl_Invoices[[#This Row],[Revenue_Type]]="Churned",0,1)</f>
        <v>1</v>
      </c>
    </row>
    <row r="1920" spans="1:15" x14ac:dyDescent="0.25">
      <c r="A1920" t="s">
        <v>10498</v>
      </c>
      <c r="B1920" t="s">
        <v>569</v>
      </c>
      <c r="C1920" t="s">
        <v>3001</v>
      </c>
      <c r="D1920" s="1">
        <v>44480</v>
      </c>
      <c r="E1920">
        <v>25</v>
      </c>
      <c r="F1920" t="b">
        <v>1</v>
      </c>
      <c r="G1920" t="s">
        <v>4538</v>
      </c>
      <c r="H1920" t="s">
        <v>2034</v>
      </c>
      <c r="I1920" s="1">
        <f>DATE(YEAR(tbl_Invoices[[#This Row],[Invoice_Date]]), MONTH(tbl_Invoices[[#This Row],[Invoice_Date]]), DAY(tbl_Invoices[[#This Row],[Invoice_Date]]))</f>
        <v>44480</v>
      </c>
      <c r="J1920">
        <f>YEAR(tbl_Invoices[[#This Row],[Invoice_Date]])</f>
        <v>2021</v>
      </c>
      <c r="K1920" s="1">
        <f>_xlfn.XLOOKUP(tbl_Invoices[[#This Row],[Customer_ID]], tbl_Customers[Customer_ID], tbl_Customers[Cohort_Month])</f>
        <v>44895</v>
      </c>
      <c r="L1920" s="1" t="str">
        <f ca="1">_xlfn.XLOOKUP(tbl_Invoices[[#This Row],[Customer_ID]], tbl_Customers[Customer_ID], tbl_Customers[Age_Group])</f>
        <v>45–54</v>
      </c>
      <c r="M1920" s="1" t="str">
        <f>_xlfn.XLOOKUP(tbl_Invoices[[#This Row],[Customer_ID]], tbl_Customers[Customer_ID], tbl_Customers[Region])</f>
        <v>East</v>
      </c>
      <c r="N1920" s="1" t="str" cm="1">
        <f t="array" ref="N1920">_xlfn.IFS(
   _xlfn.SINGLE(tbl_Invoices[Plan_ID])="P1","Basic",
   _xlfn.SINGLE(tbl_Invoices[Plan_ID])="P2","Standard",
   _xlfn.SINGLE(tbl_Invoices[Plan_ID])="P3","Premium"
)</f>
        <v>Standard</v>
      </c>
      <c r="O1920" s="2">
        <f>IF(tbl_Invoices[[#This Row],[Revenue_Type]]="Churned",0,1)</f>
        <v>1</v>
      </c>
    </row>
    <row r="1921" spans="1:15" x14ac:dyDescent="0.25">
      <c r="A1921" t="s">
        <v>8453</v>
      </c>
      <c r="B1921" t="s">
        <v>31</v>
      </c>
      <c r="C1921" t="s">
        <v>4061</v>
      </c>
      <c r="D1921" s="1">
        <v>44481</v>
      </c>
      <c r="E1921">
        <v>12</v>
      </c>
      <c r="F1921" t="b">
        <v>1</v>
      </c>
      <c r="G1921" t="s">
        <v>4545</v>
      </c>
      <c r="H1921" t="s">
        <v>2027</v>
      </c>
      <c r="I1921" s="1">
        <f>DATE(YEAR(tbl_Invoices[[#This Row],[Invoice_Date]]), MONTH(tbl_Invoices[[#This Row],[Invoice_Date]]), DAY(tbl_Invoices[[#This Row],[Invoice_Date]]))</f>
        <v>44481</v>
      </c>
      <c r="J1921">
        <f>YEAR(tbl_Invoices[[#This Row],[Invoice_Date]])</f>
        <v>2021</v>
      </c>
      <c r="K1921" s="1">
        <f>_xlfn.XLOOKUP(tbl_Invoices[[#This Row],[Customer_ID]], tbl_Customers[Customer_ID], tbl_Customers[Cohort_Month])</f>
        <v>44773</v>
      </c>
      <c r="L1921" s="1" t="str">
        <f ca="1">_xlfn.XLOOKUP(tbl_Invoices[[#This Row],[Customer_ID]], tbl_Customers[Customer_ID], tbl_Customers[Age_Group])</f>
        <v>18–24</v>
      </c>
      <c r="M1921" s="1" t="str">
        <f>_xlfn.XLOOKUP(tbl_Invoices[[#This Row],[Customer_ID]], tbl_Customers[Customer_ID], tbl_Customers[Region])</f>
        <v>Midwest</v>
      </c>
      <c r="N1921" s="1" t="str" cm="1">
        <f t="array" ref="N1921">_xlfn.IFS(
   _xlfn.SINGLE(tbl_Invoices[Plan_ID])="P1","Basic",
   _xlfn.SINGLE(tbl_Invoices[Plan_ID])="P2","Standard",
   _xlfn.SINGLE(tbl_Invoices[Plan_ID])="P3","Premium"
)</f>
        <v>Basic</v>
      </c>
      <c r="O1921" s="2">
        <f>IF(tbl_Invoices[[#This Row],[Revenue_Type]]="Churned",0,1)</f>
        <v>0</v>
      </c>
    </row>
    <row r="1922" spans="1:15" x14ac:dyDescent="0.25">
      <c r="A1922" t="s">
        <v>7820</v>
      </c>
      <c r="B1922" t="s">
        <v>134</v>
      </c>
      <c r="C1922" t="s">
        <v>2170</v>
      </c>
      <c r="D1922" s="1">
        <v>44481</v>
      </c>
      <c r="E1922">
        <v>12</v>
      </c>
      <c r="F1922" t="b">
        <v>1</v>
      </c>
      <c r="G1922" t="s">
        <v>4538</v>
      </c>
      <c r="H1922" t="s">
        <v>2027</v>
      </c>
      <c r="I1922" s="1">
        <f>DATE(YEAR(tbl_Invoices[[#This Row],[Invoice_Date]]), MONTH(tbl_Invoices[[#This Row],[Invoice_Date]]), DAY(tbl_Invoices[[#This Row],[Invoice_Date]]))</f>
        <v>44481</v>
      </c>
      <c r="J1922">
        <f>YEAR(tbl_Invoices[[#This Row],[Invoice_Date]])</f>
        <v>2021</v>
      </c>
      <c r="K1922" s="1">
        <f>_xlfn.XLOOKUP(tbl_Invoices[[#This Row],[Customer_ID]], tbl_Customers[Customer_ID], tbl_Customers[Cohort_Month])</f>
        <v>44773</v>
      </c>
      <c r="L1922" s="1" t="str">
        <f ca="1">_xlfn.XLOOKUP(tbl_Invoices[[#This Row],[Customer_ID]], tbl_Customers[Customer_ID], tbl_Customers[Age_Group])</f>
        <v>35–44</v>
      </c>
      <c r="M1922" s="1" t="str">
        <f>_xlfn.XLOOKUP(tbl_Invoices[[#This Row],[Customer_ID]], tbl_Customers[Customer_ID], tbl_Customers[Region])</f>
        <v>International</v>
      </c>
      <c r="N1922" s="1" t="str" cm="1">
        <f t="array" ref="N1922">_xlfn.IFS(
   _xlfn.SINGLE(tbl_Invoices[Plan_ID])="P1","Basic",
   _xlfn.SINGLE(tbl_Invoices[Plan_ID])="P2","Standard",
   _xlfn.SINGLE(tbl_Invoices[Plan_ID])="P3","Premium"
)</f>
        <v>Basic</v>
      </c>
      <c r="O1922" s="2">
        <f>IF(tbl_Invoices[[#This Row],[Revenue_Type]]="Churned",0,1)</f>
        <v>1</v>
      </c>
    </row>
    <row r="1923" spans="1:15" x14ac:dyDescent="0.25">
      <c r="A1923" t="s">
        <v>5999</v>
      </c>
      <c r="B1923" t="s">
        <v>271</v>
      </c>
      <c r="C1923" t="s">
        <v>3532</v>
      </c>
      <c r="D1923" s="1">
        <v>44481</v>
      </c>
      <c r="E1923">
        <v>12</v>
      </c>
      <c r="F1923" t="b">
        <v>1</v>
      </c>
      <c r="G1923" t="s">
        <v>4547</v>
      </c>
      <c r="H1923" t="s">
        <v>2027</v>
      </c>
      <c r="I1923" s="1">
        <f>DATE(YEAR(tbl_Invoices[[#This Row],[Invoice_Date]]), MONTH(tbl_Invoices[[#This Row],[Invoice_Date]]), DAY(tbl_Invoices[[#This Row],[Invoice_Date]]))</f>
        <v>44481</v>
      </c>
      <c r="J1923">
        <f>YEAR(tbl_Invoices[[#This Row],[Invoice_Date]])</f>
        <v>2021</v>
      </c>
      <c r="K1923" s="1">
        <f>_xlfn.XLOOKUP(tbl_Invoices[[#This Row],[Customer_ID]], tbl_Customers[Customer_ID], tbl_Customers[Cohort_Month])</f>
        <v>44377</v>
      </c>
      <c r="L1923" s="1" t="str">
        <f ca="1">_xlfn.XLOOKUP(tbl_Invoices[[#This Row],[Customer_ID]], tbl_Customers[Customer_ID], tbl_Customers[Age_Group])</f>
        <v>25–34</v>
      </c>
      <c r="M1923" s="1" t="str">
        <f>_xlfn.XLOOKUP(tbl_Invoices[[#This Row],[Customer_ID]], tbl_Customers[Customer_ID], tbl_Customers[Region])</f>
        <v>Midwest</v>
      </c>
      <c r="N1923" s="1" t="str" cm="1">
        <f t="array" ref="N1923">_xlfn.IFS(
   _xlfn.SINGLE(tbl_Invoices[Plan_ID])="P1","Basic",
   _xlfn.SINGLE(tbl_Invoices[Plan_ID])="P2","Standard",
   _xlfn.SINGLE(tbl_Invoices[Plan_ID])="P3","Premium"
)</f>
        <v>Basic</v>
      </c>
      <c r="O1923" s="2">
        <f>IF(tbl_Invoices[[#This Row],[Revenue_Type]]="Churned",0,1)</f>
        <v>1</v>
      </c>
    </row>
    <row r="1924" spans="1:15" x14ac:dyDescent="0.25">
      <c r="A1924" t="s">
        <v>9716</v>
      </c>
      <c r="B1924" t="s">
        <v>569</v>
      </c>
      <c r="C1924" t="s">
        <v>3592</v>
      </c>
      <c r="D1924" s="1">
        <v>44481</v>
      </c>
      <c r="E1924">
        <v>55</v>
      </c>
      <c r="F1924" t="b">
        <v>1</v>
      </c>
      <c r="G1924" t="s">
        <v>4538</v>
      </c>
      <c r="H1924" t="s">
        <v>2031</v>
      </c>
      <c r="I1924" s="1">
        <f>DATE(YEAR(tbl_Invoices[[#This Row],[Invoice_Date]]), MONTH(tbl_Invoices[[#This Row],[Invoice_Date]]), DAY(tbl_Invoices[[#This Row],[Invoice_Date]]))</f>
        <v>44481</v>
      </c>
      <c r="J1924">
        <f>YEAR(tbl_Invoices[[#This Row],[Invoice_Date]])</f>
        <v>2021</v>
      </c>
      <c r="K1924" s="1">
        <f>_xlfn.XLOOKUP(tbl_Invoices[[#This Row],[Customer_ID]], tbl_Customers[Customer_ID], tbl_Customers[Cohort_Month])</f>
        <v>44895</v>
      </c>
      <c r="L1924" s="1" t="str">
        <f ca="1">_xlfn.XLOOKUP(tbl_Invoices[[#This Row],[Customer_ID]], tbl_Customers[Customer_ID], tbl_Customers[Age_Group])</f>
        <v>45–54</v>
      </c>
      <c r="M1924" s="1" t="str">
        <f>_xlfn.XLOOKUP(tbl_Invoices[[#This Row],[Customer_ID]], tbl_Customers[Customer_ID], tbl_Customers[Region])</f>
        <v>East</v>
      </c>
      <c r="N1924" s="1" t="str" cm="1">
        <f t="array" ref="N1924">_xlfn.IFS(
   _xlfn.SINGLE(tbl_Invoices[Plan_ID])="P1","Basic",
   _xlfn.SINGLE(tbl_Invoices[Plan_ID])="P2","Standard",
   _xlfn.SINGLE(tbl_Invoices[Plan_ID])="P3","Premium"
)</f>
        <v>Premium</v>
      </c>
      <c r="O1924" s="2">
        <f>IF(tbl_Invoices[[#This Row],[Revenue_Type]]="Churned",0,1)</f>
        <v>1</v>
      </c>
    </row>
    <row r="1925" spans="1:15" x14ac:dyDescent="0.25">
      <c r="A1925" t="s">
        <v>5625</v>
      </c>
      <c r="B1925" t="s">
        <v>1279</v>
      </c>
      <c r="C1925" t="s">
        <v>2118</v>
      </c>
      <c r="D1925" s="1">
        <v>44481</v>
      </c>
      <c r="E1925">
        <v>55</v>
      </c>
      <c r="F1925" t="b">
        <v>1</v>
      </c>
      <c r="G1925" t="s">
        <v>4545</v>
      </c>
      <c r="H1925" t="s">
        <v>2031</v>
      </c>
      <c r="I1925" s="1">
        <f>DATE(YEAR(tbl_Invoices[[#This Row],[Invoice_Date]]), MONTH(tbl_Invoices[[#This Row],[Invoice_Date]]), DAY(tbl_Invoices[[#This Row],[Invoice_Date]]))</f>
        <v>44481</v>
      </c>
      <c r="J1925">
        <f>YEAR(tbl_Invoices[[#This Row],[Invoice_Date]])</f>
        <v>2021</v>
      </c>
      <c r="K1925" s="1">
        <f>_xlfn.XLOOKUP(tbl_Invoices[[#This Row],[Customer_ID]], tbl_Customers[Customer_ID], tbl_Customers[Cohort_Month])</f>
        <v>44712</v>
      </c>
      <c r="L1925" s="1" t="str">
        <f ca="1">_xlfn.XLOOKUP(tbl_Invoices[[#This Row],[Customer_ID]], tbl_Customers[Customer_ID], tbl_Customers[Age_Group])</f>
        <v>45–54</v>
      </c>
      <c r="M1925" s="1" t="str">
        <f>_xlfn.XLOOKUP(tbl_Invoices[[#This Row],[Customer_ID]], tbl_Customers[Customer_ID], tbl_Customers[Region])</f>
        <v>West</v>
      </c>
      <c r="N1925" s="1" t="str" cm="1">
        <f t="array" ref="N1925">_xlfn.IFS(
   _xlfn.SINGLE(tbl_Invoices[Plan_ID])="P1","Basic",
   _xlfn.SINGLE(tbl_Invoices[Plan_ID])="P2","Standard",
   _xlfn.SINGLE(tbl_Invoices[Plan_ID])="P3","Premium"
)</f>
        <v>Premium</v>
      </c>
      <c r="O1925" s="2">
        <f>IF(tbl_Invoices[[#This Row],[Revenue_Type]]="Churned",0,1)</f>
        <v>0</v>
      </c>
    </row>
    <row r="1926" spans="1:15" x14ac:dyDescent="0.25">
      <c r="A1926" t="s">
        <v>6955</v>
      </c>
      <c r="B1926" t="s">
        <v>1648</v>
      </c>
      <c r="C1926" t="s">
        <v>4362</v>
      </c>
      <c r="D1926" s="1">
        <v>44481</v>
      </c>
      <c r="E1926">
        <v>12</v>
      </c>
      <c r="F1926" t="b">
        <v>1</v>
      </c>
      <c r="G1926" t="s">
        <v>4540</v>
      </c>
      <c r="H1926" t="s">
        <v>2027</v>
      </c>
      <c r="I1926" s="1">
        <f>DATE(YEAR(tbl_Invoices[[#This Row],[Invoice_Date]]), MONTH(tbl_Invoices[[#This Row],[Invoice_Date]]), DAY(tbl_Invoices[[#This Row],[Invoice_Date]]))</f>
        <v>44481</v>
      </c>
      <c r="J1926">
        <f>YEAR(tbl_Invoices[[#This Row],[Invoice_Date]])</f>
        <v>2021</v>
      </c>
      <c r="K1926" s="1">
        <f>_xlfn.XLOOKUP(tbl_Invoices[[#This Row],[Customer_ID]], tbl_Customers[Customer_ID], tbl_Customers[Cohort_Month])</f>
        <v>44316</v>
      </c>
      <c r="L1926" s="1" t="str">
        <f ca="1">_xlfn.XLOOKUP(tbl_Invoices[[#This Row],[Customer_ID]], tbl_Customers[Customer_ID], tbl_Customers[Age_Group])</f>
        <v>25–34</v>
      </c>
      <c r="M1926" s="1" t="str">
        <f>_xlfn.XLOOKUP(tbl_Invoices[[#This Row],[Customer_ID]], tbl_Customers[Customer_ID], tbl_Customers[Region])</f>
        <v>International</v>
      </c>
      <c r="N1926" s="1" t="str" cm="1">
        <f t="array" ref="N1926">_xlfn.IFS(
   _xlfn.SINGLE(tbl_Invoices[Plan_ID])="P1","Basic",
   _xlfn.SINGLE(tbl_Invoices[Plan_ID])="P2","Standard",
   _xlfn.SINGLE(tbl_Invoices[Plan_ID])="P3","Premium"
)</f>
        <v>Basic</v>
      </c>
      <c r="O1926" s="2">
        <f>IF(tbl_Invoices[[#This Row],[Revenue_Type]]="Churned",0,1)</f>
        <v>1</v>
      </c>
    </row>
    <row r="1927" spans="1:15" x14ac:dyDescent="0.25">
      <c r="A1927" t="s">
        <v>9936</v>
      </c>
      <c r="B1927" t="s">
        <v>1661</v>
      </c>
      <c r="C1927" t="s">
        <v>4505</v>
      </c>
      <c r="D1927" s="1">
        <v>44481</v>
      </c>
      <c r="E1927">
        <v>55</v>
      </c>
      <c r="F1927" t="b">
        <v>1</v>
      </c>
      <c r="G1927" t="s">
        <v>4538</v>
      </c>
      <c r="H1927" t="s">
        <v>2031</v>
      </c>
      <c r="I1927" s="1">
        <f>DATE(YEAR(tbl_Invoices[[#This Row],[Invoice_Date]]), MONTH(tbl_Invoices[[#This Row],[Invoice_Date]]), DAY(tbl_Invoices[[#This Row],[Invoice_Date]]))</f>
        <v>44481</v>
      </c>
      <c r="J1927">
        <f>YEAR(tbl_Invoices[[#This Row],[Invoice_Date]])</f>
        <v>2021</v>
      </c>
      <c r="K1927" s="1">
        <f>_xlfn.XLOOKUP(tbl_Invoices[[#This Row],[Customer_ID]], tbl_Customers[Customer_ID], tbl_Customers[Cohort_Month])</f>
        <v>44500</v>
      </c>
      <c r="L1927" s="1" t="str">
        <f ca="1">_xlfn.XLOOKUP(tbl_Invoices[[#This Row],[Customer_ID]], tbl_Customers[Customer_ID], tbl_Customers[Age_Group])</f>
        <v>35–44</v>
      </c>
      <c r="M1927" s="1" t="str">
        <f>_xlfn.XLOOKUP(tbl_Invoices[[#This Row],[Customer_ID]], tbl_Customers[Customer_ID], tbl_Customers[Region])</f>
        <v>Midwest</v>
      </c>
      <c r="N1927" s="1" t="str" cm="1">
        <f t="array" ref="N1927">_xlfn.IFS(
   _xlfn.SINGLE(tbl_Invoices[Plan_ID])="P1","Basic",
   _xlfn.SINGLE(tbl_Invoices[Plan_ID])="P2","Standard",
   _xlfn.SINGLE(tbl_Invoices[Plan_ID])="P3","Premium"
)</f>
        <v>Premium</v>
      </c>
      <c r="O1927" s="2">
        <f>IF(tbl_Invoices[[#This Row],[Revenue_Type]]="Churned",0,1)</f>
        <v>1</v>
      </c>
    </row>
    <row r="1928" spans="1:15" x14ac:dyDescent="0.25">
      <c r="A1928" t="s">
        <v>5934</v>
      </c>
      <c r="B1928" t="s">
        <v>1992</v>
      </c>
      <c r="C1928" t="s">
        <v>3684</v>
      </c>
      <c r="D1928" s="1">
        <v>44481</v>
      </c>
      <c r="E1928">
        <v>55</v>
      </c>
      <c r="F1928" t="b">
        <v>1</v>
      </c>
      <c r="G1928" t="s">
        <v>4545</v>
      </c>
      <c r="H1928" t="s">
        <v>2031</v>
      </c>
      <c r="I1928" s="1">
        <f>DATE(YEAR(tbl_Invoices[[#This Row],[Invoice_Date]]), MONTH(tbl_Invoices[[#This Row],[Invoice_Date]]), DAY(tbl_Invoices[[#This Row],[Invoice_Date]]))</f>
        <v>44481</v>
      </c>
      <c r="J1928">
        <f>YEAR(tbl_Invoices[[#This Row],[Invoice_Date]])</f>
        <v>2021</v>
      </c>
      <c r="K1928" s="1">
        <f>_xlfn.XLOOKUP(tbl_Invoices[[#This Row],[Customer_ID]], tbl_Customers[Customer_ID], tbl_Customers[Cohort_Month])</f>
        <v>45046</v>
      </c>
      <c r="L1928" s="1" t="str">
        <f ca="1">_xlfn.XLOOKUP(tbl_Invoices[[#This Row],[Customer_ID]], tbl_Customers[Customer_ID], tbl_Customers[Age_Group])</f>
        <v>45–54</v>
      </c>
      <c r="M1928" s="1" t="str">
        <f>_xlfn.XLOOKUP(tbl_Invoices[[#This Row],[Customer_ID]], tbl_Customers[Customer_ID], tbl_Customers[Region])</f>
        <v>West</v>
      </c>
      <c r="N1928" s="1" t="str" cm="1">
        <f t="array" ref="N1928">_xlfn.IFS(
   _xlfn.SINGLE(tbl_Invoices[Plan_ID])="P1","Basic",
   _xlfn.SINGLE(tbl_Invoices[Plan_ID])="P2","Standard",
   _xlfn.SINGLE(tbl_Invoices[Plan_ID])="P3","Premium"
)</f>
        <v>Premium</v>
      </c>
      <c r="O1928" s="2">
        <f>IF(tbl_Invoices[[#This Row],[Revenue_Type]]="Churned",0,1)</f>
        <v>0</v>
      </c>
    </row>
    <row r="1929" spans="1:15" x14ac:dyDescent="0.25">
      <c r="A1929" t="s">
        <v>6869</v>
      </c>
      <c r="B1929" t="s">
        <v>125</v>
      </c>
      <c r="C1929" t="s">
        <v>4034</v>
      </c>
      <c r="D1929" s="1">
        <v>44482</v>
      </c>
      <c r="E1929">
        <v>55</v>
      </c>
      <c r="F1929" t="b">
        <v>1</v>
      </c>
      <c r="G1929" t="s">
        <v>4540</v>
      </c>
      <c r="H1929" t="s">
        <v>2031</v>
      </c>
      <c r="I1929" s="1">
        <f>DATE(YEAR(tbl_Invoices[[#This Row],[Invoice_Date]]), MONTH(tbl_Invoices[[#This Row],[Invoice_Date]]), DAY(tbl_Invoices[[#This Row],[Invoice_Date]]))</f>
        <v>44482</v>
      </c>
      <c r="J1929">
        <f>YEAR(tbl_Invoices[[#This Row],[Invoice_Date]])</f>
        <v>2021</v>
      </c>
      <c r="K1929" s="1">
        <f>_xlfn.XLOOKUP(tbl_Invoices[[#This Row],[Customer_ID]], tbl_Customers[Customer_ID], tbl_Customers[Cohort_Month])</f>
        <v>44773</v>
      </c>
      <c r="L1929" s="1" t="str">
        <f ca="1">_xlfn.XLOOKUP(tbl_Invoices[[#This Row],[Customer_ID]], tbl_Customers[Customer_ID], tbl_Customers[Age_Group])</f>
        <v>25–34</v>
      </c>
      <c r="M1929" s="1" t="str">
        <f>_xlfn.XLOOKUP(tbl_Invoices[[#This Row],[Customer_ID]], tbl_Customers[Customer_ID], tbl_Customers[Region])</f>
        <v>East</v>
      </c>
      <c r="N1929" s="1" t="str" cm="1">
        <f t="array" ref="N1929">_xlfn.IFS(
   _xlfn.SINGLE(tbl_Invoices[Plan_ID])="P1","Basic",
   _xlfn.SINGLE(tbl_Invoices[Plan_ID])="P2","Standard",
   _xlfn.SINGLE(tbl_Invoices[Plan_ID])="P3","Premium"
)</f>
        <v>Premium</v>
      </c>
      <c r="O1929" s="2">
        <f>IF(tbl_Invoices[[#This Row],[Revenue_Type]]="Churned",0,1)</f>
        <v>1</v>
      </c>
    </row>
    <row r="1930" spans="1:15" x14ac:dyDescent="0.25">
      <c r="A1930" t="s">
        <v>6756</v>
      </c>
      <c r="B1930" t="s">
        <v>489</v>
      </c>
      <c r="C1930" t="s">
        <v>3070</v>
      </c>
      <c r="D1930" s="1">
        <v>44482</v>
      </c>
      <c r="E1930">
        <v>55</v>
      </c>
      <c r="F1930" t="b">
        <v>1</v>
      </c>
      <c r="G1930" t="s">
        <v>4547</v>
      </c>
      <c r="H1930" t="s">
        <v>2031</v>
      </c>
      <c r="I1930" s="1">
        <f>DATE(YEAR(tbl_Invoices[[#This Row],[Invoice_Date]]), MONTH(tbl_Invoices[[#This Row],[Invoice_Date]]), DAY(tbl_Invoices[[#This Row],[Invoice_Date]]))</f>
        <v>44482</v>
      </c>
      <c r="J1930">
        <f>YEAR(tbl_Invoices[[#This Row],[Invoice_Date]])</f>
        <v>2021</v>
      </c>
      <c r="K1930" s="1">
        <f>_xlfn.XLOOKUP(tbl_Invoices[[#This Row],[Customer_ID]], tbl_Customers[Customer_ID], tbl_Customers[Cohort_Month])</f>
        <v>44926</v>
      </c>
      <c r="L1930" s="1" t="str">
        <f ca="1">_xlfn.XLOOKUP(tbl_Invoices[[#This Row],[Customer_ID]], tbl_Customers[Customer_ID], tbl_Customers[Age_Group])</f>
        <v>25–34</v>
      </c>
      <c r="M1930" s="1" t="str">
        <f>_xlfn.XLOOKUP(tbl_Invoices[[#This Row],[Customer_ID]], tbl_Customers[Customer_ID], tbl_Customers[Region])</f>
        <v>International</v>
      </c>
      <c r="N1930" s="1" t="str" cm="1">
        <f t="array" ref="N1930">_xlfn.IFS(
   _xlfn.SINGLE(tbl_Invoices[Plan_ID])="P1","Basic",
   _xlfn.SINGLE(tbl_Invoices[Plan_ID])="P2","Standard",
   _xlfn.SINGLE(tbl_Invoices[Plan_ID])="P3","Premium"
)</f>
        <v>Premium</v>
      </c>
      <c r="O1930" s="2">
        <f>IF(tbl_Invoices[[#This Row],[Revenue_Type]]="Churned",0,1)</f>
        <v>1</v>
      </c>
    </row>
    <row r="1931" spans="1:15" x14ac:dyDescent="0.25">
      <c r="A1931" t="s">
        <v>8719</v>
      </c>
      <c r="B1931" t="s">
        <v>548</v>
      </c>
      <c r="C1931" t="s">
        <v>2842</v>
      </c>
      <c r="D1931" s="1">
        <v>44482</v>
      </c>
      <c r="E1931">
        <v>55</v>
      </c>
      <c r="F1931" t="b">
        <v>1</v>
      </c>
      <c r="G1931" t="s">
        <v>4549</v>
      </c>
      <c r="H1931" t="s">
        <v>2031</v>
      </c>
      <c r="I1931" s="1">
        <f>DATE(YEAR(tbl_Invoices[[#This Row],[Invoice_Date]]), MONTH(tbl_Invoices[[#This Row],[Invoice_Date]]), DAY(tbl_Invoices[[#This Row],[Invoice_Date]]))</f>
        <v>44482</v>
      </c>
      <c r="J1931">
        <f>YEAR(tbl_Invoices[[#This Row],[Invoice_Date]])</f>
        <v>2021</v>
      </c>
      <c r="K1931" s="1">
        <f>_xlfn.XLOOKUP(tbl_Invoices[[#This Row],[Customer_ID]], tbl_Customers[Customer_ID], tbl_Customers[Cohort_Month])</f>
        <v>44926</v>
      </c>
      <c r="L1931" s="1" t="str">
        <f ca="1">_xlfn.XLOOKUP(tbl_Invoices[[#This Row],[Customer_ID]], tbl_Customers[Customer_ID], tbl_Customers[Age_Group])</f>
        <v>45–54</v>
      </c>
      <c r="M1931" s="1" t="str">
        <f>_xlfn.XLOOKUP(tbl_Invoices[[#This Row],[Customer_ID]], tbl_Customers[Customer_ID], tbl_Customers[Region])</f>
        <v>International</v>
      </c>
      <c r="N1931" s="1" t="str" cm="1">
        <f t="array" ref="N1931">_xlfn.IFS(
   _xlfn.SINGLE(tbl_Invoices[Plan_ID])="P1","Basic",
   _xlfn.SINGLE(tbl_Invoices[Plan_ID])="P2","Standard",
   _xlfn.SINGLE(tbl_Invoices[Plan_ID])="P3","Premium"
)</f>
        <v>Premium</v>
      </c>
      <c r="O1931" s="2">
        <f>IF(tbl_Invoices[[#This Row],[Revenue_Type]]="Churned",0,1)</f>
        <v>1</v>
      </c>
    </row>
    <row r="1932" spans="1:15" x14ac:dyDescent="0.25">
      <c r="A1932" t="s">
        <v>10526</v>
      </c>
      <c r="B1932" t="s">
        <v>586</v>
      </c>
      <c r="C1932" t="s">
        <v>3242</v>
      </c>
      <c r="D1932" s="1">
        <v>44482</v>
      </c>
      <c r="E1932">
        <v>12</v>
      </c>
      <c r="F1932" t="b">
        <v>1</v>
      </c>
      <c r="G1932" t="s">
        <v>4540</v>
      </c>
      <c r="H1932" t="s">
        <v>2027</v>
      </c>
      <c r="I1932" s="1">
        <f>DATE(YEAR(tbl_Invoices[[#This Row],[Invoice_Date]]), MONTH(tbl_Invoices[[#This Row],[Invoice_Date]]), DAY(tbl_Invoices[[#This Row],[Invoice_Date]]))</f>
        <v>44482</v>
      </c>
      <c r="J1932">
        <f>YEAR(tbl_Invoices[[#This Row],[Invoice_Date]])</f>
        <v>2021</v>
      </c>
      <c r="K1932" s="1">
        <f>_xlfn.XLOOKUP(tbl_Invoices[[#This Row],[Customer_ID]], tbl_Customers[Customer_ID], tbl_Customers[Cohort_Month])</f>
        <v>44227</v>
      </c>
      <c r="L1932" s="1" t="str">
        <f ca="1">_xlfn.XLOOKUP(tbl_Invoices[[#This Row],[Customer_ID]], tbl_Customers[Customer_ID], tbl_Customers[Age_Group])</f>
        <v>18–24</v>
      </c>
      <c r="M1932" s="1" t="str">
        <f>_xlfn.XLOOKUP(tbl_Invoices[[#This Row],[Customer_ID]], tbl_Customers[Customer_ID], tbl_Customers[Region])</f>
        <v>West</v>
      </c>
      <c r="N1932" s="1" t="str" cm="1">
        <f t="array" ref="N1932">_xlfn.IFS(
   _xlfn.SINGLE(tbl_Invoices[Plan_ID])="P1","Basic",
   _xlfn.SINGLE(tbl_Invoices[Plan_ID])="P2","Standard",
   _xlfn.SINGLE(tbl_Invoices[Plan_ID])="P3","Premium"
)</f>
        <v>Basic</v>
      </c>
      <c r="O1932" s="2">
        <f>IF(tbl_Invoices[[#This Row],[Revenue_Type]]="Churned",0,1)</f>
        <v>1</v>
      </c>
    </row>
    <row r="1933" spans="1:15" x14ac:dyDescent="0.25">
      <c r="A1933" t="s">
        <v>9163</v>
      </c>
      <c r="B1933" t="s">
        <v>1359</v>
      </c>
      <c r="C1933" t="s">
        <v>3708</v>
      </c>
      <c r="D1933" s="1">
        <v>44482</v>
      </c>
      <c r="E1933">
        <v>12</v>
      </c>
      <c r="F1933" t="b">
        <v>1</v>
      </c>
      <c r="G1933" t="s">
        <v>4549</v>
      </c>
      <c r="H1933" t="s">
        <v>2027</v>
      </c>
      <c r="I1933" s="1">
        <f>DATE(YEAR(tbl_Invoices[[#This Row],[Invoice_Date]]), MONTH(tbl_Invoices[[#This Row],[Invoice_Date]]), DAY(tbl_Invoices[[#This Row],[Invoice_Date]]))</f>
        <v>44482</v>
      </c>
      <c r="J1933">
        <f>YEAR(tbl_Invoices[[#This Row],[Invoice_Date]])</f>
        <v>2021</v>
      </c>
      <c r="K1933" s="1">
        <f>_xlfn.XLOOKUP(tbl_Invoices[[#This Row],[Customer_ID]], tbl_Customers[Customer_ID], tbl_Customers[Cohort_Month])</f>
        <v>44408</v>
      </c>
      <c r="L1933" s="1" t="str">
        <f ca="1">_xlfn.XLOOKUP(tbl_Invoices[[#This Row],[Customer_ID]], tbl_Customers[Customer_ID], tbl_Customers[Age_Group])</f>
        <v>18–24</v>
      </c>
      <c r="M1933" s="1" t="str">
        <f>_xlfn.XLOOKUP(tbl_Invoices[[#This Row],[Customer_ID]], tbl_Customers[Customer_ID], tbl_Customers[Region])</f>
        <v>International</v>
      </c>
      <c r="N1933" s="1" t="str" cm="1">
        <f t="array" ref="N1933">_xlfn.IFS(
   _xlfn.SINGLE(tbl_Invoices[Plan_ID])="P1","Basic",
   _xlfn.SINGLE(tbl_Invoices[Plan_ID])="P2","Standard",
   _xlfn.SINGLE(tbl_Invoices[Plan_ID])="P3","Premium"
)</f>
        <v>Basic</v>
      </c>
      <c r="O1933" s="2">
        <f>IF(tbl_Invoices[[#This Row],[Revenue_Type]]="Churned",0,1)</f>
        <v>1</v>
      </c>
    </row>
    <row r="1934" spans="1:15" x14ac:dyDescent="0.25">
      <c r="A1934" t="s">
        <v>8296</v>
      </c>
      <c r="B1934" t="s">
        <v>399</v>
      </c>
      <c r="C1934" t="s">
        <v>3580</v>
      </c>
      <c r="D1934" s="1">
        <v>44483</v>
      </c>
      <c r="E1934">
        <v>12</v>
      </c>
      <c r="F1934" t="b">
        <v>1</v>
      </c>
      <c r="G1934" t="s">
        <v>4547</v>
      </c>
      <c r="H1934" t="s">
        <v>2027</v>
      </c>
      <c r="I1934" s="1">
        <f>DATE(YEAR(tbl_Invoices[[#This Row],[Invoice_Date]]), MONTH(tbl_Invoices[[#This Row],[Invoice_Date]]), DAY(tbl_Invoices[[#This Row],[Invoice_Date]]))</f>
        <v>44483</v>
      </c>
      <c r="J1934">
        <f>YEAR(tbl_Invoices[[#This Row],[Invoice_Date]])</f>
        <v>2021</v>
      </c>
      <c r="K1934" s="1">
        <f>_xlfn.XLOOKUP(tbl_Invoices[[#This Row],[Customer_ID]], tbl_Customers[Customer_ID], tbl_Customers[Cohort_Month])</f>
        <v>44651</v>
      </c>
      <c r="L1934" s="1" t="str">
        <f ca="1">_xlfn.XLOOKUP(tbl_Invoices[[#This Row],[Customer_ID]], tbl_Customers[Customer_ID], tbl_Customers[Age_Group])</f>
        <v>25–34</v>
      </c>
      <c r="M1934" s="1" t="str">
        <f>_xlfn.XLOOKUP(tbl_Invoices[[#This Row],[Customer_ID]], tbl_Customers[Customer_ID], tbl_Customers[Region])</f>
        <v>International</v>
      </c>
      <c r="N1934" s="1" t="str" cm="1">
        <f t="array" ref="N1934">_xlfn.IFS(
   _xlfn.SINGLE(tbl_Invoices[Plan_ID])="P1","Basic",
   _xlfn.SINGLE(tbl_Invoices[Plan_ID])="P2","Standard",
   _xlfn.SINGLE(tbl_Invoices[Plan_ID])="P3","Premium"
)</f>
        <v>Basic</v>
      </c>
      <c r="O1934" s="2">
        <f>IF(tbl_Invoices[[#This Row],[Revenue_Type]]="Churned",0,1)</f>
        <v>1</v>
      </c>
    </row>
    <row r="1935" spans="1:15" x14ac:dyDescent="0.25">
      <c r="A1935" t="s">
        <v>7326</v>
      </c>
      <c r="B1935" t="s">
        <v>1094</v>
      </c>
      <c r="C1935" t="s">
        <v>2538</v>
      </c>
      <c r="D1935" s="1">
        <v>44483</v>
      </c>
      <c r="E1935">
        <v>12</v>
      </c>
      <c r="F1935" t="b">
        <v>1</v>
      </c>
      <c r="G1935" t="s">
        <v>4538</v>
      </c>
      <c r="H1935" t="s">
        <v>2027</v>
      </c>
      <c r="I1935" s="1">
        <f>DATE(YEAR(tbl_Invoices[[#This Row],[Invoice_Date]]), MONTH(tbl_Invoices[[#This Row],[Invoice_Date]]), DAY(tbl_Invoices[[#This Row],[Invoice_Date]]))</f>
        <v>44483</v>
      </c>
      <c r="J1935">
        <f>YEAR(tbl_Invoices[[#This Row],[Invoice_Date]])</f>
        <v>2021</v>
      </c>
      <c r="K1935" s="1">
        <f>_xlfn.XLOOKUP(tbl_Invoices[[#This Row],[Customer_ID]], tbl_Customers[Customer_ID], tbl_Customers[Cohort_Month])</f>
        <v>44530</v>
      </c>
      <c r="L1935" s="1" t="str">
        <f ca="1">_xlfn.XLOOKUP(tbl_Invoices[[#This Row],[Customer_ID]], tbl_Customers[Customer_ID], tbl_Customers[Age_Group])</f>
        <v>18–24</v>
      </c>
      <c r="M1935" s="1" t="str">
        <f>_xlfn.XLOOKUP(tbl_Invoices[[#This Row],[Customer_ID]], tbl_Customers[Customer_ID], tbl_Customers[Region])</f>
        <v>South</v>
      </c>
      <c r="N1935" s="1" t="str" cm="1">
        <f t="array" ref="N1935">_xlfn.IFS(
   _xlfn.SINGLE(tbl_Invoices[Plan_ID])="P1","Basic",
   _xlfn.SINGLE(tbl_Invoices[Plan_ID])="P2","Standard",
   _xlfn.SINGLE(tbl_Invoices[Plan_ID])="P3","Premium"
)</f>
        <v>Basic</v>
      </c>
      <c r="O1935" s="2">
        <f>IF(tbl_Invoices[[#This Row],[Revenue_Type]]="Churned",0,1)</f>
        <v>1</v>
      </c>
    </row>
    <row r="1936" spans="1:15" x14ac:dyDescent="0.25">
      <c r="A1936" t="s">
        <v>6325</v>
      </c>
      <c r="B1936" t="s">
        <v>1424</v>
      </c>
      <c r="C1936" t="s">
        <v>3081</v>
      </c>
      <c r="D1936" s="1">
        <v>44483</v>
      </c>
      <c r="E1936">
        <v>55</v>
      </c>
      <c r="F1936" t="b">
        <v>1</v>
      </c>
      <c r="G1936" t="s">
        <v>4540</v>
      </c>
      <c r="H1936" t="s">
        <v>2031</v>
      </c>
      <c r="I1936" s="1">
        <f>DATE(YEAR(tbl_Invoices[[#This Row],[Invoice_Date]]), MONTH(tbl_Invoices[[#This Row],[Invoice_Date]]), DAY(tbl_Invoices[[#This Row],[Invoice_Date]]))</f>
        <v>44483</v>
      </c>
      <c r="J1936">
        <f>YEAR(tbl_Invoices[[#This Row],[Invoice_Date]])</f>
        <v>2021</v>
      </c>
      <c r="K1936" s="1">
        <f>_xlfn.XLOOKUP(tbl_Invoices[[#This Row],[Customer_ID]], tbl_Customers[Customer_ID], tbl_Customers[Cohort_Month])</f>
        <v>45016</v>
      </c>
      <c r="L1936" s="1" t="str">
        <f ca="1">_xlfn.XLOOKUP(tbl_Invoices[[#This Row],[Customer_ID]], tbl_Customers[Customer_ID], tbl_Customers[Age_Group])</f>
        <v>25–34</v>
      </c>
      <c r="M1936" s="1" t="str">
        <f>_xlfn.XLOOKUP(tbl_Invoices[[#This Row],[Customer_ID]], tbl_Customers[Customer_ID], tbl_Customers[Region])</f>
        <v>South</v>
      </c>
      <c r="N1936" s="1" t="str" cm="1">
        <f t="array" ref="N1936">_xlfn.IFS(
   _xlfn.SINGLE(tbl_Invoices[Plan_ID])="P1","Basic",
   _xlfn.SINGLE(tbl_Invoices[Plan_ID])="P2","Standard",
   _xlfn.SINGLE(tbl_Invoices[Plan_ID])="P3","Premium"
)</f>
        <v>Premium</v>
      </c>
      <c r="O1936" s="2">
        <f>IF(tbl_Invoices[[#This Row],[Revenue_Type]]="Churned",0,1)</f>
        <v>1</v>
      </c>
    </row>
    <row r="1937" spans="1:15" x14ac:dyDescent="0.25">
      <c r="A1937" t="s">
        <v>5824</v>
      </c>
      <c r="B1937" t="s">
        <v>1565</v>
      </c>
      <c r="C1937" t="s">
        <v>4484</v>
      </c>
      <c r="D1937" s="1">
        <v>44483</v>
      </c>
      <c r="E1937">
        <v>12</v>
      </c>
      <c r="F1937" t="b">
        <v>1</v>
      </c>
      <c r="G1937" t="s">
        <v>4547</v>
      </c>
      <c r="H1937" t="s">
        <v>2027</v>
      </c>
      <c r="I1937" s="1">
        <f>DATE(YEAR(tbl_Invoices[[#This Row],[Invoice_Date]]), MONTH(tbl_Invoices[[#This Row],[Invoice_Date]]), DAY(tbl_Invoices[[#This Row],[Invoice_Date]]))</f>
        <v>44483</v>
      </c>
      <c r="J1937">
        <f>YEAR(tbl_Invoices[[#This Row],[Invoice_Date]])</f>
        <v>2021</v>
      </c>
      <c r="K1937" s="1">
        <f>_xlfn.XLOOKUP(tbl_Invoices[[#This Row],[Customer_ID]], tbl_Customers[Customer_ID], tbl_Customers[Cohort_Month])</f>
        <v>44592</v>
      </c>
      <c r="L1937" s="1" t="str">
        <f ca="1">_xlfn.XLOOKUP(tbl_Invoices[[#This Row],[Customer_ID]], tbl_Customers[Customer_ID], tbl_Customers[Age_Group])</f>
        <v>35–44</v>
      </c>
      <c r="M1937" s="1" t="str">
        <f>_xlfn.XLOOKUP(tbl_Invoices[[#This Row],[Customer_ID]], tbl_Customers[Customer_ID], tbl_Customers[Region])</f>
        <v>International</v>
      </c>
      <c r="N1937" s="1" t="str" cm="1">
        <f t="array" ref="N1937">_xlfn.IFS(
   _xlfn.SINGLE(tbl_Invoices[Plan_ID])="P1","Basic",
   _xlfn.SINGLE(tbl_Invoices[Plan_ID])="P2","Standard",
   _xlfn.SINGLE(tbl_Invoices[Plan_ID])="P3","Premium"
)</f>
        <v>Basic</v>
      </c>
      <c r="O1937" s="2">
        <f>IF(tbl_Invoices[[#This Row],[Revenue_Type]]="Churned",0,1)</f>
        <v>1</v>
      </c>
    </row>
    <row r="1938" spans="1:15" x14ac:dyDescent="0.25">
      <c r="A1938" t="s">
        <v>9061</v>
      </c>
      <c r="B1938" t="s">
        <v>1835</v>
      </c>
      <c r="C1938" t="s">
        <v>2075</v>
      </c>
      <c r="D1938" s="1">
        <v>44483</v>
      </c>
      <c r="E1938">
        <v>25</v>
      </c>
      <c r="F1938" t="b">
        <v>1</v>
      </c>
      <c r="G1938" t="s">
        <v>4547</v>
      </c>
      <c r="H1938" t="s">
        <v>2034</v>
      </c>
      <c r="I1938" s="1">
        <f>DATE(YEAR(tbl_Invoices[[#This Row],[Invoice_Date]]), MONTH(tbl_Invoices[[#This Row],[Invoice_Date]]), DAY(tbl_Invoices[[#This Row],[Invoice_Date]]))</f>
        <v>44483</v>
      </c>
      <c r="J1938">
        <f>YEAR(tbl_Invoices[[#This Row],[Invoice_Date]])</f>
        <v>2021</v>
      </c>
      <c r="K1938" s="1">
        <f>_xlfn.XLOOKUP(tbl_Invoices[[#This Row],[Customer_ID]], tbl_Customers[Customer_ID], tbl_Customers[Cohort_Month])</f>
        <v>44347</v>
      </c>
      <c r="L1938" s="1" t="str">
        <f ca="1">_xlfn.XLOOKUP(tbl_Invoices[[#This Row],[Customer_ID]], tbl_Customers[Customer_ID], tbl_Customers[Age_Group])</f>
        <v>35–44</v>
      </c>
      <c r="M1938" s="1" t="str">
        <f>_xlfn.XLOOKUP(tbl_Invoices[[#This Row],[Customer_ID]], tbl_Customers[Customer_ID], tbl_Customers[Region])</f>
        <v>West</v>
      </c>
      <c r="N1938" s="1" t="str" cm="1">
        <f t="array" ref="N1938">_xlfn.IFS(
   _xlfn.SINGLE(tbl_Invoices[Plan_ID])="P1","Basic",
   _xlfn.SINGLE(tbl_Invoices[Plan_ID])="P2","Standard",
   _xlfn.SINGLE(tbl_Invoices[Plan_ID])="P3","Premium"
)</f>
        <v>Standard</v>
      </c>
      <c r="O1938" s="2">
        <f>IF(tbl_Invoices[[#This Row],[Revenue_Type]]="Churned",0,1)</f>
        <v>1</v>
      </c>
    </row>
    <row r="1939" spans="1:15" x14ac:dyDescent="0.25">
      <c r="A1939" t="s">
        <v>5366</v>
      </c>
      <c r="B1939" t="s">
        <v>1891</v>
      </c>
      <c r="C1939" t="s">
        <v>2124</v>
      </c>
      <c r="D1939" s="1">
        <v>44483</v>
      </c>
      <c r="E1939">
        <v>12</v>
      </c>
      <c r="F1939" t="b">
        <v>1</v>
      </c>
      <c r="G1939" t="s">
        <v>4549</v>
      </c>
      <c r="H1939" t="s">
        <v>2027</v>
      </c>
      <c r="I1939" s="1">
        <f>DATE(YEAR(tbl_Invoices[[#This Row],[Invoice_Date]]), MONTH(tbl_Invoices[[#This Row],[Invoice_Date]]), DAY(tbl_Invoices[[#This Row],[Invoice_Date]]))</f>
        <v>44483</v>
      </c>
      <c r="J1939">
        <f>YEAR(tbl_Invoices[[#This Row],[Invoice_Date]])</f>
        <v>2021</v>
      </c>
      <c r="K1939" s="1">
        <f>_xlfn.XLOOKUP(tbl_Invoices[[#This Row],[Customer_ID]], tbl_Customers[Customer_ID], tbl_Customers[Cohort_Month])</f>
        <v>44347</v>
      </c>
      <c r="L1939" s="1" t="str">
        <f ca="1">_xlfn.XLOOKUP(tbl_Invoices[[#This Row],[Customer_ID]], tbl_Customers[Customer_ID], tbl_Customers[Age_Group])</f>
        <v>55+</v>
      </c>
      <c r="M1939" s="1" t="str">
        <f>_xlfn.XLOOKUP(tbl_Invoices[[#This Row],[Customer_ID]], tbl_Customers[Customer_ID], tbl_Customers[Region])</f>
        <v>West</v>
      </c>
      <c r="N1939" s="1" t="str" cm="1">
        <f t="array" ref="N1939">_xlfn.IFS(
   _xlfn.SINGLE(tbl_Invoices[Plan_ID])="P1","Basic",
   _xlfn.SINGLE(tbl_Invoices[Plan_ID])="P2","Standard",
   _xlfn.SINGLE(tbl_Invoices[Plan_ID])="P3","Premium"
)</f>
        <v>Basic</v>
      </c>
      <c r="O1939" s="2">
        <f>IF(tbl_Invoices[[#This Row],[Revenue_Type]]="Churned",0,1)</f>
        <v>1</v>
      </c>
    </row>
    <row r="1940" spans="1:15" x14ac:dyDescent="0.25">
      <c r="A1940" t="s">
        <v>8490</v>
      </c>
      <c r="B1940" t="s">
        <v>2004</v>
      </c>
      <c r="C1940" t="s">
        <v>3484</v>
      </c>
      <c r="D1940" s="1">
        <v>44483</v>
      </c>
      <c r="E1940">
        <v>12</v>
      </c>
      <c r="F1940" t="b">
        <v>1</v>
      </c>
      <c r="G1940" t="s">
        <v>4545</v>
      </c>
      <c r="H1940" t="s">
        <v>2027</v>
      </c>
      <c r="I1940" s="1">
        <f>DATE(YEAR(tbl_Invoices[[#This Row],[Invoice_Date]]), MONTH(tbl_Invoices[[#This Row],[Invoice_Date]]), DAY(tbl_Invoices[[#This Row],[Invoice_Date]]))</f>
        <v>44483</v>
      </c>
      <c r="J1940">
        <f>YEAR(tbl_Invoices[[#This Row],[Invoice_Date]])</f>
        <v>2021</v>
      </c>
      <c r="K1940" s="1">
        <f>_xlfn.XLOOKUP(tbl_Invoices[[#This Row],[Customer_ID]], tbl_Customers[Customer_ID], tbl_Customers[Cohort_Month])</f>
        <v>44834</v>
      </c>
      <c r="L1940" s="1" t="str">
        <f ca="1">_xlfn.XLOOKUP(tbl_Invoices[[#This Row],[Customer_ID]], tbl_Customers[Customer_ID], tbl_Customers[Age_Group])</f>
        <v>45–54</v>
      </c>
      <c r="M1940" s="1" t="str">
        <f>_xlfn.XLOOKUP(tbl_Invoices[[#This Row],[Customer_ID]], tbl_Customers[Customer_ID], tbl_Customers[Region])</f>
        <v>South</v>
      </c>
      <c r="N1940" s="1" t="str" cm="1">
        <f t="array" ref="N1940">_xlfn.IFS(
   _xlfn.SINGLE(tbl_Invoices[Plan_ID])="P1","Basic",
   _xlfn.SINGLE(tbl_Invoices[Plan_ID])="P2","Standard",
   _xlfn.SINGLE(tbl_Invoices[Plan_ID])="P3","Premium"
)</f>
        <v>Basic</v>
      </c>
      <c r="O1940" s="2">
        <f>IF(tbl_Invoices[[#This Row],[Revenue_Type]]="Churned",0,1)</f>
        <v>0</v>
      </c>
    </row>
    <row r="1941" spans="1:15" x14ac:dyDescent="0.25">
      <c r="A1941" t="s">
        <v>5921</v>
      </c>
      <c r="B1941" t="s">
        <v>482</v>
      </c>
      <c r="C1941" t="s">
        <v>4448</v>
      </c>
      <c r="D1941" s="1">
        <v>44484</v>
      </c>
      <c r="E1941">
        <v>25</v>
      </c>
      <c r="F1941" t="b">
        <v>1</v>
      </c>
      <c r="G1941" t="s">
        <v>4549</v>
      </c>
      <c r="H1941" t="s">
        <v>2034</v>
      </c>
      <c r="I1941" s="1">
        <f>DATE(YEAR(tbl_Invoices[[#This Row],[Invoice_Date]]), MONTH(tbl_Invoices[[#This Row],[Invoice_Date]]), DAY(tbl_Invoices[[#This Row],[Invoice_Date]]))</f>
        <v>44484</v>
      </c>
      <c r="J1941">
        <f>YEAR(tbl_Invoices[[#This Row],[Invoice_Date]])</f>
        <v>2021</v>
      </c>
      <c r="K1941" s="1">
        <f>_xlfn.XLOOKUP(tbl_Invoices[[#This Row],[Customer_ID]], tbl_Customers[Customer_ID], tbl_Customers[Cohort_Month])</f>
        <v>44469</v>
      </c>
      <c r="L1941" s="1" t="str">
        <f ca="1">_xlfn.XLOOKUP(tbl_Invoices[[#This Row],[Customer_ID]], tbl_Customers[Customer_ID], tbl_Customers[Age_Group])</f>
        <v>35–44</v>
      </c>
      <c r="M1941" s="1" t="str">
        <f>_xlfn.XLOOKUP(tbl_Invoices[[#This Row],[Customer_ID]], tbl_Customers[Customer_ID], tbl_Customers[Region])</f>
        <v>Midwest</v>
      </c>
      <c r="N1941" s="1" t="str" cm="1">
        <f t="array" ref="N1941">_xlfn.IFS(
   _xlfn.SINGLE(tbl_Invoices[Plan_ID])="P1","Basic",
   _xlfn.SINGLE(tbl_Invoices[Plan_ID])="P2","Standard",
   _xlfn.SINGLE(tbl_Invoices[Plan_ID])="P3","Premium"
)</f>
        <v>Standard</v>
      </c>
      <c r="O1941" s="2">
        <f>IF(tbl_Invoices[[#This Row],[Revenue_Type]]="Churned",0,1)</f>
        <v>1</v>
      </c>
    </row>
    <row r="1942" spans="1:15" x14ac:dyDescent="0.25">
      <c r="A1942" t="s">
        <v>4714</v>
      </c>
      <c r="B1942" t="s">
        <v>999</v>
      </c>
      <c r="C1942" t="s">
        <v>4019</v>
      </c>
      <c r="D1942" s="1">
        <v>44484</v>
      </c>
      <c r="E1942">
        <v>12</v>
      </c>
      <c r="F1942" t="b">
        <v>1</v>
      </c>
      <c r="G1942" t="s">
        <v>4538</v>
      </c>
      <c r="H1942" t="s">
        <v>2027</v>
      </c>
      <c r="I1942" s="1">
        <f>DATE(YEAR(tbl_Invoices[[#This Row],[Invoice_Date]]), MONTH(tbl_Invoices[[#This Row],[Invoice_Date]]), DAY(tbl_Invoices[[#This Row],[Invoice_Date]]))</f>
        <v>44484</v>
      </c>
      <c r="J1942">
        <f>YEAR(tbl_Invoices[[#This Row],[Invoice_Date]])</f>
        <v>2021</v>
      </c>
      <c r="K1942" s="1">
        <f>_xlfn.XLOOKUP(tbl_Invoices[[#This Row],[Customer_ID]], tbl_Customers[Customer_ID], tbl_Customers[Cohort_Month])</f>
        <v>44561</v>
      </c>
      <c r="L1942" s="1" t="str">
        <f ca="1">_xlfn.XLOOKUP(tbl_Invoices[[#This Row],[Customer_ID]], tbl_Customers[Customer_ID], tbl_Customers[Age_Group])</f>
        <v>35–44</v>
      </c>
      <c r="M1942" s="1" t="str">
        <f>_xlfn.XLOOKUP(tbl_Invoices[[#This Row],[Customer_ID]], tbl_Customers[Customer_ID], tbl_Customers[Region])</f>
        <v>Midwest</v>
      </c>
      <c r="N1942" s="1" t="str" cm="1">
        <f t="array" ref="N1942">_xlfn.IFS(
   _xlfn.SINGLE(tbl_Invoices[Plan_ID])="P1","Basic",
   _xlfn.SINGLE(tbl_Invoices[Plan_ID])="P2","Standard",
   _xlfn.SINGLE(tbl_Invoices[Plan_ID])="P3","Premium"
)</f>
        <v>Basic</v>
      </c>
      <c r="O1942" s="2">
        <f>IF(tbl_Invoices[[#This Row],[Revenue_Type]]="Churned",0,1)</f>
        <v>1</v>
      </c>
    </row>
    <row r="1943" spans="1:15" x14ac:dyDescent="0.25">
      <c r="A1943" t="s">
        <v>9627</v>
      </c>
      <c r="B1943" t="s">
        <v>1146</v>
      </c>
      <c r="C1943" t="s">
        <v>3924</v>
      </c>
      <c r="D1943" s="1">
        <v>44484</v>
      </c>
      <c r="E1943">
        <v>55</v>
      </c>
      <c r="F1943" t="b">
        <v>1</v>
      </c>
      <c r="G1943" t="s">
        <v>4547</v>
      </c>
      <c r="H1943" t="s">
        <v>2031</v>
      </c>
      <c r="I1943" s="1">
        <f>DATE(YEAR(tbl_Invoices[[#This Row],[Invoice_Date]]), MONTH(tbl_Invoices[[#This Row],[Invoice_Date]]), DAY(tbl_Invoices[[#This Row],[Invoice_Date]]))</f>
        <v>44484</v>
      </c>
      <c r="J1943">
        <f>YEAR(tbl_Invoices[[#This Row],[Invoice_Date]])</f>
        <v>2021</v>
      </c>
      <c r="K1943" s="1">
        <f>_xlfn.XLOOKUP(tbl_Invoices[[#This Row],[Customer_ID]], tbl_Customers[Customer_ID], tbl_Customers[Cohort_Month])</f>
        <v>44500</v>
      </c>
      <c r="L1943" s="1" t="str">
        <f ca="1">_xlfn.XLOOKUP(tbl_Invoices[[#This Row],[Customer_ID]], tbl_Customers[Customer_ID], tbl_Customers[Age_Group])</f>
        <v>45–54</v>
      </c>
      <c r="M1943" s="1" t="str">
        <f>_xlfn.XLOOKUP(tbl_Invoices[[#This Row],[Customer_ID]], tbl_Customers[Customer_ID], tbl_Customers[Region])</f>
        <v>South</v>
      </c>
      <c r="N1943" s="1" t="str" cm="1">
        <f t="array" ref="N1943">_xlfn.IFS(
   _xlfn.SINGLE(tbl_Invoices[Plan_ID])="P1","Basic",
   _xlfn.SINGLE(tbl_Invoices[Plan_ID])="P2","Standard",
   _xlfn.SINGLE(tbl_Invoices[Plan_ID])="P3","Premium"
)</f>
        <v>Premium</v>
      </c>
      <c r="O1943" s="2">
        <f>IF(tbl_Invoices[[#This Row],[Revenue_Type]]="Churned",0,1)</f>
        <v>1</v>
      </c>
    </row>
    <row r="1944" spans="1:15" x14ac:dyDescent="0.25">
      <c r="A1944" t="s">
        <v>9868</v>
      </c>
      <c r="B1944" t="s">
        <v>1206</v>
      </c>
      <c r="C1944" t="s">
        <v>4520</v>
      </c>
      <c r="D1944" s="1">
        <v>44484</v>
      </c>
      <c r="E1944">
        <v>12</v>
      </c>
      <c r="F1944" t="b">
        <v>1</v>
      </c>
      <c r="G1944" t="s">
        <v>4547</v>
      </c>
      <c r="H1944" t="s">
        <v>2027</v>
      </c>
      <c r="I1944" s="1">
        <f>DATE(YEAR(tbl_Invoices[[#This Row],[Invoice_Date]]), MONTH(tbl_Invoices[[#This Row],[Invoice_Date]]), DAY(tbl_Invoices[[#This Row],[Invoice_Date]]))</f>
        <v>44484</v>
      </c>
      <c r="J1944">
        <f>YEAR(tbl_Invoices[[#This Row],[Invoice_Date]])</f>
        <v>2021</v>
      </c>
      <c r="K1944" s="1">
        <f>_xlfn.XLOOKUP(tbl_Invoices[[#This Row],[Customer_ID]], tbl_Customers[Customer_ID], tbl_Customers[Cohort_Month])</f>
        <v>44530</v>
      </c>
      <c r="L1944" s="1" t="str">
        <f ca="1">_xlfn.XLOOKUP(tbl_Invoices[[#This Row],[Customer_ID]], tbl_Customers[Customer_ID], tbl_Customers[Age_Group])</f>
        <v>35–44</v>
      </c>
      <c r="M1944" s="1" t="str">
        <f>_xlfn.XLOOKUP(tbl_Invoices[[#This Row],[Customer_ID]], tbl_Customers[Customer_ID], tbl_Customers[Region])</f>
        <v>East</v>
      </c>
      <c r="N1944" s="1" t="str" cm="1">
        <f t="array" ref="N1944">_xlfn.IFS(
   _xlfn.SINGLE(tbl_Invoices[Plan_ID])="P1","Basic",
   _xlfn.SINGLE(tbl_Invoices[Plan_ID])="P2","Standard",
   _xlfn.SINGLE(tbl_Invoices[Plan_ID])="P3","Premium"
)</f>
        <v>Basic</v>
      </c>
      <c r="O1944" s="2">
        <f>IF(tbl_Invoices[[#This Row],[Revenue_Type]]="Churned",0,1)</f>
        <v>1</v>
      </c>
    </row>
    <row r="1945" spans="1:15" x14ac:dyDescent="0.25">
      <c r="A1945" t="s">
        <v>7419</v>
      </c>
      <c r="B1945" t="s">
        <v>1391</v>
      </c>
      <c r="C1945" t="s">
        <v>2303</v>
      </c>
      <c r="D1945" s="1">
        <v>44484</v>
      </c>
      <c r="E1945">
        <v>25</v>
      </c>
      <c r="F1945" t="b">
        <v>1</v>
      </c>
      <c r="G1945" t="s">
        <v>4540</v>
      </c>
      <c r="H1945" t="s">
        <v>2034</v>
      </c>
      <c r="I1945" s="1">
        <f>DATE(YEAR(tbl_Invoices[[#This Row],[Invoice_Date]]), MONTH(tbl_Invoices[[#This Row],[Invoice_Date]]), DAY(tbl_Invoices[[#This Row],[Invoice_Date]]))</f>
        <v>44484</v>
      </c>
      <c r="J1945">
        <f>YEAR(tbl_Invoices[[#This Row],[Invoice_Date]])</f>
        <v>2021</v>
      </c>
      <c r="K1945" s="1">
        <f>_xlfn.XLOOKUP(tbl_Invoices[[#This Row],[Customer_ID]], tbl_Customers[Customer_ID], tbl_Customers[Cohort_Month])</f>
        <v>44439</v>
      </c>
      <c r="L1945" s="1" t="str">
        <f ca="1">_xlfn.XLOOKUP(tbl_Invoices[[#This Row],[Customer_ID]], tbl_Customers[Customer_ID], tbl_Customers[Age_Group])</f>
        <v>45–54</v>
      </c>
      <c r="M1945" s="1" t="str">
        <f>_xlfn.XLOOKUP(tbl_Invoices[[#This Row],[Customer_ID]], tbl_Customers[Customer_ID], tbl_Customers[Region])</f>
        <v>Midwest</v>
      </c>
      <c r="N1945" s="1" t="str" cm="1">
        <f t="array" ref="N1945">_xlfn.IFS(
   _xlfn.SINGLE(tbl_Invoices[Plan_ID])="P1","Basic",
   _xlfn.SINGLE(tbl_Invoices[Plan_ID])="P2","Standard",
   _xlfn.SINGLE(tbl_Invoices[Plan_ID])="P3","Premium"
)</f>
        <v>Standard</v>
      </c>
      <c r="O1945" s="2">
        <f>IF(tbl_Invoices[[#This Row],[Revenue_Type]]="Churned",0,1)</f>
        <v>1</v>
      </c>
    </row>
    <row r="1946" spans="1:15" x14ac:dyDescent="0.25">
      <c r="A1946" t="s">
        <v>8279</v>
      </c>
      <c r="B1946" t="s">
        <v>1405</v>
      </c>
      <c r="C1946" t="s">
        <v>2159</v>
      </c>
      <c r="D1946" s="1">
        <v>44484</v>
      </c>
      <c r="E1946">
        <v>25</v>
      </c>
      <c r="F1946" t="b">
        <v>1</v>
      </c>
      <c r="G1946" t="s">
        <v>4545</v>
      </c>
      <c r="H1946" t="s">
        <v>2034</v>
      </c>
      <c r="I1946" s="1">
        <f>DATE(YEAR(tbl_Invoices[[#This Row],[Invoice_Date]]), MONTH(tbl_Invoices[[#This Row],[Invoice_Date]]), DAY(tbl_Invoices[[#This Row],[Invoice_Date]]))</f>
        <v>44484</v>
      </c>
      <c r="J1946">
        <f>YEAR(tbl_Invoices[[#This Row],[Invoice_Date]])</f>
        <v>2021</v>
      </c>
      <c r="K1946" s="1">
        <f>_xlfn.XLOOKUP(tbl_Invoices[[#This Row],[Customer_ID]], tbl_Customers[Customer_ID], tbl_Customers[Cohort_Month])</f>
        <v>44651</v>
      </c>
      <c r="L1946" s="1" t="str">
        <f ca="1">_xlfn.XLOOKUP(tbl_Invoices[[#This Row],[Customer_ID]], tbl_Customers[Customer_ID], tbl_Customers[Age_Group])</f>
        <v>25–34</v>
      </c>
      <c r="M1946" s="1" t="str">
        <f>_xlfn.XLOOKUP(tbl_Invoices[[#This Row],[Customer_ID]], tbl_Customers[Customer_ID], tbl_Customers[Region])</f>
        <v>South</v>
      </c>
      <c r="N1946" s="1" t="str" cm="1">
        <f t="array" ref="N1946">_xlfn.IFS(
   _xlfn.SINGLE(tbl_Invoices[Plan_ID])="P1","Basic",
   _xlfn.SINGLE(tbl_Invoices[Plan_ID])="P2","Standard",
   _xlfn.SINGLE(tbl_Invoices[Plan_ID])="P3","Premium"
)</f>
        <v>Standard</v>
      </c>
      <c r="O1946" s="2">
        <f>IF(tbl_Invoices[[#This Row],[Revenue_Type]]="Churned",0,1)</f>
        <v>0</v>
      </c>
    </row>
    <row r="1947" spans="1:15" x14ac:dyDescent="0.25">
      <c r="A1947" t="s">
        <v>5904</v>
      </c>
      <c r="B1947" t="s">
        <v>1512</v>
      </c>
      <c r="C1947" t="s">
        <v>2167</v>
      </c>
      <c r="D1947" s="1">
        <v>44484</v>
      </c>
      <c r="E1947">
        <v>25</v>
      </c>
      <c r="F1947" t="b">
        <v>1</v>
      </c>
      <c r="G1947" t="s">
        <v>4545</v>
      </c>
      <c r="H1947" t="s">
        <v>2034</v>
      </c>
      <c r="I1947" s="1">
        <f>DATE(YEAR(tbl_Invoices[[#This Row],[Invoice_Date]]), MONTH(tbl_Invoices[[#This Row],[Invoice_Date]]), DAY(tbl_Invoices[[#This Row],[Invoice_Date]]))</f>
        <v>44484</v>
      </c>
      <c r="J1947">
        <f>YEAR(tbl_Invoices[[#This Row],[Invoice_Date]])</f>
        <v>2021</v>
      </c>
      <c r="K1947" s="1">
        <f>_xlfn.XLOOKUP(tbl_Invoices[[#This Row],[Customer_ID]], tbl_Customers[Customer_ID], tbl_Customers[Cohort_Month])</f>
        <v>45077</v>
      </c>
      <c r="L1947" s="1" t="str">
        <f ca="1">_xlfn.XLOOKUP(tbl_Invoices[[#This Row],[Customer_ID]], tbl_Customers[Customer_ID], tbl_Customers[Age_Group])</f>
        <v>25–34</v>
      </c>
      <c r="M1947" s="1" t="str">
        <f>_xlfn.XLOOKUP(tbl_Invoices[[#This Row],[Customer_ID]], tbl_Customers[Customer_ID], tbl_Customers[Region])</f>
        <v>International</v>
      </c>
      <c r="N1947" s="1" t="str" cm="1">
        <f t="array" ref="N1947">_xlfn.IFS(
   _xlfn.SINGLE(tbl_Invoices[Plan_ID])="P1","Basic",
   _xlfn.SINGLE(tbl_Invoices[Plan_ID])="P2","Standard",
   _xlfn.SINGLE(tbl_Invoices[Plan_ID])="P3","Premium"
)</f>
        <v>Standard</v>
      </c>
      <c r="O1947" s="2">
        <f>IF(tbl_Invoices[[#This Row],[Revenue_Type]]="Churned",0,1)</f>
        <v>0</v>
      </c>
    </row>
    <row r="1948" spans="1:15" x14ac:dyDescent="0.25">
      <c r="A1948" t="s">
        <v>8217</v>
      </c>
      <c r="B1948" t="s">
        <v>1808</v>
      </c>
      <c r="C1948" t="s">
        <v>3916</v>
      </c>
      <c r="D1948" s="1">
        <v>44484</v>
      </c>
      <c r="E1948">
        <v>55</v>
      </c>
      <c r="F1948" t="b">
        <v>1</v>
      </c>
      <c r="G1948" t="s">
        <v>4538</v>
      </c>
      <c r="H1948" t="s">
        <v>2031</v>
      </c>
      <c r="I1948" s="1">
        <f>DATE(YEAR(tbl_Invoices[[#This Row],[Invoice_Date]]), MONTH(tbl_Invoices[[#This Row],[Invoice_Date]]), DAY(tbl_Invoices[[#This Row],[Invoice_Date]]))</f>
        <v>44484</v>
      </c>
      <c r="J1948">
        <f>YEAR(tbl_Invoices[[#This Row],[Invoice_Date]])</f>
        <v>2021</v>
      </c>
      <c r="K1948" s="1">
        <f>_xlfn.XLOOKUP(tbl_Invoices[[#This Row],[Customer_ID]], tbl_Customers[Customer_ID], tbl_Customers[Cohort_Month])</f>
        <v>45046</v>
      </c>
      <c r="L1948" s="1" t="str">
        <f ca="1">_xlfn.XLOOKUP(tbl_Invoices[[#This Row],[Customer_ID]], tbl_Customers[Customer_ID], tbl_Customers[Age_Group])</f>
        <v>25–34</v>
      </c>
      <c r="M1948" s="1" t="str">
        <f>_xlfn.XLOOKUP(tbl_Invoices[[#This Row],[Customer_ID]], tbl_Customers[Customer_ID], tbl_Customers[Region])</f>
        <v>International</v>
      </c>
      <c r="N1948" s="1" t="str" cm="1">
        <f t="array" ref="N1948">_xlfn.IFS(
   _xlfn.SINGLE(tbl_Invoices[Plan_ID])="P1","Basic",
   _xlfn.SINGLE(tbl_Invoices[Plan_ID])="P2","Standard",
   _xlfn.SINGLE(tbl_Invoices[Plan_ID])="P3","Premium"
)</f>
        <v>Premium</v>
      </c>
      <c r="O1948" s="2">
        <f>IF(tbl_Invoices[[#This Row],[Revenue_Type]]="Churned",0,1)</f>
        <v>1</v>
      </c>
    </row>
    <row r="1949" spans="1:15" x14ac:dyDescent="0.25">
      <c r="A1949" t="s">
        <v>6464</v>
      </c>
      <c r="B1949" t="s">
        <v>317</v>
      </c>
      <c r="C1949" t="s">
        <v>3167</v>
      </c>
      <c r="D1949" s="1">
        <v>44485</v>
      </c>
      <c r="E1949">
        <v>25</v>
      </c>
      <c r="F1949" t="b">
        <v>1</v>
      </c>
      <c r="G1949" t="s">
        <v>4540</v>
      </c>
      <c r="H1949" t="s">
        <v>2034</v>
      </c>
      <c r="I1949" s="1">
        <f>DATE(YEAR(tbl_Invoices[[#This Row],[Invoice_Date]]), MONTH(tbl_Invoices[[#This Row],[Invoice_Date]]), DAY(tbl_Invoices[[#This Row],[Invoice_Date]]))</f>
        <v>44485</v>
      </c>
      <c r="J1949">
        <f>YEAR(tbl_Invoices[[#This Row],[Invoice_Date]])</f>
        <v>2021</v>
      </c>
      <c r="K1949" s="1">
        <f>_xlfn.XLOOKUP(tbl_Invoices[[#This Row],[Customer_ID]], tbl_Customers[Customer_ID], tbl_Customers[Cohort_Month])</f>
        <v>44895</v>
      </c>
      <c r="L1949" s="1" t="str">
        <f ca="1">_xlfn.XLOOKUP(tbl_Invoices[[#This Row],[Customer_ID]], tbl_Customers[Customer_ID], tbl_Customers[Age_Group])</f>
        <v>35–44</v>
      </c>
      <c r="M1949" s="1" t="str">
        <f>_xlfn.XLOOKUP(tbl_Invoices[[#This Row],[Customer_ID]], tbl_Customers[Customer_ID], tbl_Customers[Region])</f>
        <v>East</v>
      </c>
      <c r="N1949" s="1" t="str" cm="1">
        <f t="array" ref="N1949">_xlfn.IFS(
   _xlfn.SINGLE(tbl_Invoices[Plan_ID])="P1","Basic",
   _xlfn.SINGLE(tbl_Invoices[Plan_ID])="P2","Standard",
   _xlfn.SINGLE(tbl_Invoices[Plan_ID])="P3","Premium"
)</f>
        <v>Standard</v>
      </c>
      <c r="O1949" s="2">
        <f>IF(tbl_Invoices[[#This Row],[Revenue_Type]]="Churned",0,1)</f>
        <v>1</v>
      </c>
    </row>
    <row r="1950" spans="1:15" x14ac:dyDescent="0.25">
      <c r="A1950" t="s">
        <v>8660</v>
      </c>
      <c r="B1950" t="s">
        <v>753</v>
      </c>
      <c r="C1950" t="s">
        <v>3326</v>
      </c>
      <c r="D1950" s="1">
        <v>44485</v>
      </c>
      <c r="E1950">
        <v>25</v>
      </c>
      <c r="F1950" t="b">
        <v>1</v>
      </c>
      <c r="G1950" t="s">
        <v>4540</v>
      </c>
      <c r="H1950" t="s">
        <v>2034</v>
      </c>
      <c r="I1950" s="1">
        <f>DATE(YEAR(tbl_Invoices[[#This Row],[Invoice_Date]]), MONTH(tbl_Invoices[[#This Row],[Invoice_Date]]), DAY(tbl_Invoices[[#This Row],[Invoice_Date]]))</f>
        <v>44485</v>
      </c>
      <c r="J1950">
        <f>YEAR(tbl_Invoices[[#This Row],[Invoice_Date]])</f>
        <v>2021</v>
      </c>
      <c r="K1950" s="1">
        <f>_xlfn.XLOOKUP(tbl_Invoices[[#This Row],[Customer_ID]], tbl_Customers[Customer_ID], tbl_Customers[Cohort_Month])</f>
        <v>44985</v>
      </c>
      <c r="L1950" s="1" t="str">
        <f ca="1">_xlfn.XLOOKUP(tbl_Invoices[[#This Row],[Customer_ID]], tbl_Customers[Customer_ID], tbl_Customers[Age_Group])</f>
        <v>55+</v>
      </c>
      <c r="M1950" s="1" t="str">
        <f>_xlfn.XLOOKUP(tbl_Invoices[[#This Row],[Customer_ID]], tbl_Customers[Customer_ID], tbl_Customers[Region])</f>
        <v>Midwest</v>
      </c>
      <c r="N1950" s="1" t="str" cm="1">
        <f t="array" ref="N1950">_xlfn.IFS(
   _xlfn.SINGLE(tbl_Invoices[Plan_ID])="P1","Basic",
   _xlfn.SINGLE(tbl_Invoices[Plan_ID])="P2","Standard",
   _xlfn.SINGLE(tbl_Invoices[Plan_ID])="P3","Premium"
)</f>
        <v>Standard</v>
      </c>
      <c r="O1950" s="2">
        <f>IF(tbl_Invoices[[#This Row],[Revenue_Type]]="Churned",0,1)</f>
        <v>1</v>
      </c>
    </row>
    <row r="1951" spans="1:15" x14ac:dyDescent="0.25">
      <c r="A1951" t="s">
        <v>8548</v>
      </c>
      <c r="B1951" t="s">
        <v>1318</v>
      </c>
      <c r="C1951" t="s">
        <v>3554</v>
      </c>
      <c r="D1951" s="1">
        <v>44485</v>
      </c>
      <c r="E1951">
        <v>25</v>
      </c>
      <c r="F1951" t="b">
        <v>1</v>
      </c>
      <c r="G1951" t="s">
        <v>4545</v>
      </c>
      <c r="H1951" t="s">
        <v>2034</v>
      </c>
      <c r="I1951" s="1">
        <f>DATE(YEAR(tbl_Invoices[[#This Row],[Invoice_Date]]), MONTH(tbl_Invoices[[#This Row],[Invoice_Date]]), DAY(tbl_Invoices[[#This Row],[Invoice_Date]]))</f>
        <v>44485</v>
      </c>
      <c r="J1951">
        <f>YEAR(tbl_Invoices[[#This Row],[Invoice_Date]])</f>
        <v>2021</v>
      </c>
      <c r="K1951" s="1">
        <f>_xlfn.XLOOKUP(tbl_Invoices[[#This Row],[Customer_ID]], tbl_Customers[Customer_ID], tbl_Customers[Cohort_Month])</f>
        <v>45046</v>
      </c>
      <c r="L1951" s="1" t="str">
        <f ca="1">_xlfn.XLOOKUP(tbl_Invoices[[#This Row],[Customer_ID]], tbl_Customers[Customer_ID], tbl_Customers[Age_Group])</f>
        <v>45–54</v>
      </c>
      <c r="M1951" s="1" t="str">
        <f>_xlfn.XLOOKUP(tbl_Invoices[[#This Row],[Customer_ID]], tbl_Customers[Customer_ID], tbl_Customers[Region])</f>
        <v>International</v>
      </c>
      <c r="N1951" s="1" t="str" cm="1">
        <f t="array" ref="N1951">_xlfn.IFS(
   _xlfn.SINGLE(tbl_Invoices[Plan_ID])="P1","Basic",
   _xlfn.SINGLE(tbl_Invoices[Plan_ID])="P2","Standard",
   _xlfn.SINGLE(tbl_Invoices[Plan_ID])="P3","Premium"
)</f>
        <v>Standard</v>
      </c>
      <c r="O1951" s="2">
        <f>IF(tbl_Invoices[[#This Row],[Revenue_Type]]="Churned",0,1)</f>
        <v>0</v>
      </c>
    </row>
    <row r="1952" spans="1:15" x14ac:dyDescent="0.25">
      <c r="A1952" t="s">
        <v>8929</v>
      </c>
      <c r="B1952" t="s">
        <v>1512</v>
      </c>
      <c r="C1952" t="s">
        <v>2167</v>
      </c>
      <c r="D1952" s="1">
        <v>44485</v>
      </c>
      <c r="E1952">
        <v>25</v>
      </c>
      <c r="F1952" t="b">
        <v>1</v>
      </c>
      <c r="G1952" t="s">
        <v>4549</v>
      </c>
      <c r="H1952" t="s">
        <v>2034</v>
      </c>
      <c r="I1952" s="1">
        <f>DATE(YEAR(tbl_Invoices[[#This Row],[Invoice_Date]]), MONTH(tbl_Invoices[[#This Row],[Invoice_Date]]), DAY(tbl_Invoices[[#This Row],[Invoice_Date]]))</f>
        <v>44485</v>
      </c>
      <c r="J1952">
        <f>YEAR(tbl_Invoices[[#This Row],[Invoice_Date]])</f>
        <v>2021</v>
      </c>
      <c r="K1952" s="1">
        <f>_xlfn.XLOOKUP(tbl_Invoices[[#This Row],[Customer_ID]], tbl_Customers[Customer_ID], tbl_Customers[Cohort_Month])</f>
        <v>45077</v>
      </c>
      <c r="L1952" s="1" t="str">
        <f ca="1">_xlfn.XLOOKUP(tbl_Invoices[[#This Row],[Customer_ID]], tbl_Customers[Customer_ID], tbl_Customers[Age_Group])</f>
        <v>25–34</v>
      </c>
      <c r="M1952" s="1" t="str">
        <f>_xlfn.XLOOKUP(tbl_Invoices[[#This Row],[Customer_ID]], tbl_Customers[Customer_ID], tbl_Customers[Region])</f>
        <v>International</v>
      </c>
      <c r="N1952" s="1" t="str" cm="1">
        <f t="array" ref="N1952">_xlfn.IFS(
   _xlfn.SINGLE(tbl_Invoices[Plan_ID])="P1","Basic",
   _xlfn.SINGLE(tbl_Invoices[Plan_ID])="P2","Standard",
   _xlfn.SINGLE(tbl_Invoices[Plan_ID])="P3","Premium"
)</f>
        <v>Standard</v>
      </c>
      <c r="O1952" s="2">
        <f>IF(tbl_Invoices[[#This Row],[Revenue_Type]]="Churned",0,1)</f>
        <v>1</v>
      </c>
    </row>
    <row r="1953" spans="1:15" x14ac:dyDescent="0.25">
      <c r="A1953" t="s">
        <v>7913</v>
      </c>
      <c r="B1953" t="s">
        <v>1708</v>
      </c>
      <c r="C1953" t="s">
        <v>3273</v>
      </c>
      <c r="D1953" s="1">
        <v>44485</v>
      </c>
      <c r="E1953">
        <v>55</v>
      </c>
      <c r="F1953" t="b">
        <v>1</v>
      </c>
      <c r="G1953" t="s">
        <v>4547</v>
      </c>
      <c r="H1953" t="s">
        <v>2031</v>
      </c>
      <c r="I1953" s="1">
        <f>DATE(YEAR(tbl_Invoices[[#This Row],[Invoice_Date]]), MONTH(tbl_Invoices[[#This Row],[Invoice_Date]]), DAY(tbl_Invoices[[#This Row],[Invoice_Date]]))</f>
        <v>44485</v>
      </c>
      <c r="J1953">
        <f>YEAR(tbl_Invoices[[#This Row],[Invoice_Date]])</f>
        <v>2021</v>
      </c>
      <c r="K1953" s="1">
        <f>_xlfn.XLOOKUP(tbl_Invoices[[#This Row],[Customer_ID]], tbl_Customers[Customer_ID], tbl_Customers[Cohort_Month])</f>
        <v>44681</v>
      </c>
      <c r="L1953" s="1" t="str">
        <f ca="1">_xlfn.XLOOKUP(tbl_Invoices[[#This Row],[Customer_ID]], tbl_Customers[Customer_ID], tbl_Customers[Age_Group])</f>
        <v>25–34</v>
      </c>
      <c r="M1953" s="1" t="str">
        <f>_xlfn.XLOOKUP(tbl_Invoices[[#This Row],[Customer_ID]], tbl_Customers[Customer_ID], tbl_Customers[Region])</f>
        <v>International</v>
      </c>
      <c r="N1953" s="1" t="str" cm="1">
        <f t="array" ref="N1953">_xlfn.IFS(
   _xlfn.SINGLE(tbl_Invoices[Plan_ID])="P1","Basic",
   _xlfn.SINGLE(tbl_Invoices[Plan_ID])="P2","Standard",
   _xlfn.SINGLE(tbl_Invoices[Plan_ID])="P3","Premium"
)</f>
        <v>Premium</v>
      </c>
      <c r="O1953" s="2">
        <f>IF(tbl_Invoices[[#This Row],[Revenue_Type]]="Churned",0,1)</f>
        <v>1</v>
      </c>
    </row>
    <row r="1954" spans="1:15" x14ac:dyDescent="0.25">
      <c r="A1954" t="s">
        <v>8205</v>
      </c>
      <c r="B1954" t="s">
        <v>1843</v>
      </c>
      <c r="C1954" t="s">
        <v>4481</v>
      </c>
      <c r="D1954" s="1">
        <v>44485</v>
      </c>
      <c r="E1954">
        <v>25</v>
      </c>
      <c r="F1954" t="b">
        <v>1</v>
      </c>
      <c r="G1954" t="s">
        <v>4545</v>
      </c>
      <c r="H1954" t="s">
        <v>2034</v>
      </c>
      <c r="I1954" s="1">
        <f>DATE(YEAR(tbl_Invoices[[#This Row],[Invoice_Date]]), MONTH(tbl_Invoices[[#This Row],[Invoice_Date]]), DAY(tbl_Invoices[[#This Row],[Invoice_Date]]))</f>
        <v>44485</v>
      </c>
      <c r="J1954">
        <f>YEAR(tbl_Invoices[[#This Row],[Invoice_Date]])</f>
        <v>2021</v>
      </c>
      <c r="K1954" s="1">
        <f>_xlfn.XLOOKUP(tbl_Invoices[[#This Row],[Customer_ID]], tbl_Customers[Customer_ID], tbl_Customers[Cohort_Month])</f>
        <v>44227</v>
      </c>
      <c r="L1954" s="1" t="str">
        <f ca="1">_xlfn.XLOOKUP(tbl_Invoices[[#This Row],[Customer_ID]], tbl_Customers[Customer_ID], tbl_Customers[Age_Group])</f>
        <v>45–54</v>
      </c>
      <c r="M1954" s="1" t="str">
        <f>_xlfn.XLOOKUP(tbl_Invoices[[#This Row],[Customer_ID]], tbl_Customers[Customer_ID], tbl_Customers[Region])</f>
        <v>West</v>
      </c>
      <c r="N1954" s="1" t="str" cm="1">
        <f t="array" ref="N1954">_xlfn.IFS(
   _xlfn.SINGLE(tbl_Invoices[Plan_ID])="P1","Basic",
   _xlfn.SINGLE(tbl_Invoices[Plan_ID])="P2","Standard",
   _xlfn.SINGLE(tbl_Invoices[Plan_ID])="P3","Premium"
)</f>
        <v>Standard</v>
      </c>
      <c r="O1954" s="2">
        <f>IF(tbl_Invoices[[#This Row],[Revenue_Type]]="Churned",0,1)</f>
        <v>0</v>
      </c>
    </row>
    <row r="1955" spans="1:15" x14ac:dyDescent="0.25">
      <c r="A1955" t="s">
        <v>5808</v>
      </c>
      <c r="B1955" t="s">
        <v>1898</v>
      </c>
      <c r="C1955" t="s">
        <v>4059</v>
      </c>
      <c r="D1955" s="1">
        <v>44485</v>
      </c>
      <c r="E1955">
        <v>12</v>
      </c>
      <c r="F1955" t="b">
        <v>1</v>
      </c>
      <c r="G1955" t="s">
        <v>4540</v>
      </c>
      <c r="H1955" t="s">
        <v>2027</v>
      </c>
      <c r="I1955" s="1">
        <f>DATE(YEAR(tbl_Invoices[[#This Row],[Invoice_Date]]), MONTH(tbl_Invoices[[#This Row],[Invoice_Date]]), DAY(tbl_Invoices[[#This Row],[Invoice_Date]]))</f>
        <v>44485</v>
      </c>
      <c r="J1955">
        <f>YEAR(tbl_Invoices[[#This Row],[Invoice_Date]])</f>
        <v>2021</v>
      </c>
      <c r="K1955" s="1">
        <f>_xlfn.XLOOKUP(tbl_Invoices[[#This Row],[Customer_ID]], tbl_Customers[Customer_ID], tbl_Customers[Cohort_Month])</f>
        <v>44530</v>
      </c>
      <c r="L1955" s="1" t="str">
        <f ca="1">_xlfn.XLOOKUP(tbl_Invoices[[#This Row],[Customer_ID]], tbl_Customers[Customer_ID], tbl_Customers[Age_Group])</f>
        <v>25–34</v>
      </c>
      <c r="M1955" s="1" t="str">
        <f>_xlfn.XLOOKUP(tbl_Invoices[[#This Row],[Customer_ID]], tbl_Customers[Customer_ID], tbl_Customers[Region])</f>
        <v>West</v>
      </c>
      <c r="N1955" s="1" t="str" cm="1">
        <f t="array" ref="N1955">_xlfn.IFS(
   _xlfn.SINGLE(tbl_Invoices[Plan_ID])="P1","Basic",
   _xlfn.SINGLE(tbl_Invoices[Plan_ID])="P2","Standard",
   _xlfn.SINGLE(tbl_Invoices[Plan_ID])="P3","Premium"
)</f>
        <v>Basic</v>
      </c>
      <c r="O1955" s="2">
        <f>IF(tbl_Invoices[[#This Row],[Revenue_Type]]="Churned",0,1)</f>
        <v>1</v>
      </c>
    </row>
    <row r="1956" spans="1:15" x14ac:dyDescent="0.25">
      <c r="A1956" t="s">
        <v>4556</v>
      </c>
      <c r="B1956" t="s">
        <v>1962</v>
      </c>
      <c r="C1956" t="s">
        <v>3969</v>
      </c>
      <c r="D1956" s="1">
        <v>44485</v>
      </c>
      <c r="E1956">
        <v>55</v>
      </c>
      <c r="F1956" t="b">
        <v>1</v>
      </c>
      <c r="G1956" t="s">
        <v>4545</v>
      </c>
      <c r="H1956" t="s">
        <v>2031</v>
      </c>
      <c r="I1956" s="1">
        <f>DATE(YEAR(tbl_Invoices[[#This Row],[Invoice_Date]]), MONTH(tbl_Invoices[[#This Row],[Invoice_Date]]), DAY(tbl_Invoices[[#This Row],[Invoice_Date]]))</f>
        <v>44485</v>
      </c>
      <c r="J1956">
        <f>YEAR(tbl_Invoices[[#This Row],[Invoice_Date]])</f>
        <v>2021</v>
      </c>
      <c r="K1956" s="1">
        <f>_xlfn.XLOOKUP(tbl_Invoices[[#This Row],[Customer_ID]], tbl_Customers[Customer_ID], tbl_Customers[Cohort_Month])</f>
        <v>45107</v>
      </c>
      <c r="L1956" s="1" t="str">
        <f ca="1">_xlfn.XLOOKUP(tbl_Invoices[[#This Row],[Customer_ID]], tbl_Customers[Customer_ID], tbl_Customers[Age_Group])</f>
        <v>45–54</v>
      </c>
      <c r="M1956" s="1" t="str">
        <f>_xlfn.XLOOKUP(tbl_Invoices[[#This Row],[Customer_ID]], tbl_Customers[Customer_ID], tbl_Customers[Region])</f>
        <v>West</v>
      </c>
      <c r="N1956" s="1" t="str" cm="1">
        <f t="array" ref="N1956">_xlfn.IFS(
   _xlfn.SINGLE(tbl_Invoices[Plan_ID])="P1","Basic",
   _xlfn.SINGLE(tbl_Invoices[Plan_ID])="P2","Standard",
   _xlfn.SINGLE(tbl_Invoices[Plan_ID])="P3","Premium"
)</f>
        <v>Premium</v>
      </c>
      <c r="O1956" s="2">
        <f>IF(tbl_Invoices[[#This Row],[Revenue_Type]]="Churned",0,1)</f>
        <v>0</v>
      </c>
    </row>
    <row r="1957" spans="1:15" x14ac:dyDescent="0.25">
      <c r="A1957" t="s">
        <v>4623</v>
      </c>
      <c r="B1957" t="s">
        <v>707</v>
      </c>
      <c r="C1957" t="s">
        <v>3819</v>
      </c>
      <c r="D1957" s="1">
        <v>44486</v>
      </c>
      <c r="E1957">
        <v>55</v>
      </c>
      <c r="F1957" t="b">
        <v>1</v>
      </c>
      <c r="G1957" t="s">
        <v>4547</v>
      </c>
      <c r="H1957" t="s">
        <v>2031</v>
      </c>
      <c r="I1957" s="1">
        <f>DATE(YEAR(tbl_Invoices[[#This Row],[Invoice_Date]]), MONTH(tbl_Invoices[[#This Row],[Invoice_Date]]), DAY(tbl_Invoices[[#This Row],[Invoice_Date]]))</f>
        <v>44486</v>
      </c>
      <c r="J1957">
        <f>YEAR(tbl_Invoices[[#This Row],[Invoice_Date]])</f>
        <v>2021</v>
      </c>
      <c r="K1957" s="1">
        <f>_xlfn.XLOOKUP(tbl_Invoices[[#This Row],[Customer_ID]], tbl_Customers[Customer_ID], tbl_Customers[Cohort_Month])</f>
        <v>45077</v>
      </c>
      <c r="L1957" s="1" t="str">
        <f ca="1">_xlfn.XLOOKUP(tbl_Invoices[[#This Row],[Customer_ID]], tbl_Customers[Customer_ID], tbl_Customers[Age_Group])</f>
        <v>18–24</v>
      </c>
      <c r="M1957" s="1" t="str">
        <f>_xlfn.XLOOKUP(tbl_Invoices[[#This Row],[Customer_ID]], tbl_Customers[Customer_ID], tbl_Customers[Region])</f>
        <v>West</v>
      </c>
      <c r="N1957" s="1" t="str" cm="1">
        <f t="array" ref="N1957">_xlfn.IFS(
   _xlfn.SINGLE(tbl_Invoices[Plan_ID])="P1","Basic",
   _xlfn.SINGLE(tbl_Invoices[Plan_ID])="P2","Standard",
   _xlfn.SINGLE(tbl_Invoices[Plan_ID])="P3","Premium"
)</f>
        <v>Premium</v>
      </c>
      <c r="O1957" s="2">
        <f>IF(tbl_Invoices[[#This Row],[Revenue_Type]]="Churned",0,1)</f>
        <v>1</v>
      </c>
    </row>
    <row r="1958" spans="1:15" x14ac:dyDescent="0.25">
      <c r="A1958" t="s">
        <v>8961</v>
      </c>
      <c r="B1958" t="s">
        <v>712</v>
      </c>
      <c r="C1958" t="s">
        <v>3478</v>
      </c>
      <c r="D1958" s="1">
        <v>44486</v>
      </c>
      <c r="E1958">
        <v>25</v>
      </c>
      <c r="F1958" t="b">
        <v>1</v>
      </c>
      <c r="G1958" t="s">
        <v>4549</v>
      </c>
      <c r="H1958" t="s">
        <v>2034</v>
      </c>
      <c r="I1958" s="1">
        <f>DATE(YEAR(tbl_Invoices[[#This Row],[Invoice_Date]]), MONTH(tbl_Invoices[[#This Row],[Invoice_Date]]), DAY(tbl_Invoices[[#This Row],[Invoice_Date]]))</f>
        <v>44486</v>
      </c>
      <c r="J1958">
        <f>YEAR(tbl_Invoices[[#This Row],[Invoice_Date]])</f>
        <v>2021</v>
      </c>
      <c r="K1958" s="1">
        <f>_xlfn.XLOOKUP(tbl_Invoices[[#This Row],[Customer_ID]], tbl_Customers[Customer_ID], tbl_Customers[Cohort_Month])</f>
        <v>44651</v>
      </c>
      <c r="L1958" s="1" t="str">
        <f ca="1">_xlfn.XLOOKUP(tbl_Invoices[[#This Row],[Customer_ID]], tbl_Customers[Customer_ID], tbl_Customers[Age_Group])</f>
        <v>25–34</v>
      </c>
      <c r="M1958" s="1" t="str">
        <f>_xlfn.XLOOKUP(tbl_Invoices[[#This Row],[Customer_ID]], tbl_Customers[Customer_ID], tbl_Customers[Region])</f>
        <v>International</v>
      </c>
      <c r="N1958" s="1" t="str" cm="1">
        <f t="array" ref="N1958">_xlfn.IFS(
   _xlfn.SINGLE(tbl_Invoices[Plan_ID])="P1","Basic",
   _xlfn.SINGLE(tbl_Invoices[Plan_ID])="P2","Standard",
   _xlfn.SINGLE(tbl_Invoices[Plan_ID])="P3","Premium"
)</f>
        <v>Standard</v>
      </c>
      <c r="O1958" s="2">
        <f>IF(tbl_Invoices[[#This Row],[Revenue_Type]]="Churned",0,1)</f>
        <v>1</v>
      </c>
    </row>
    <row r="1959" spans="1:15" x14ac:dyDescent="0.25">
      <c r="A1959" t="s">
        <v>4718</v>
      </c>
      <c r="B1959" t="s">
        <v>1235</v>
      </c>
      <c r="C1959" t="s">
        <v>2990</v>
      </c>
      <c r="D1959" s="1">
        <v>44486</v>
      </c>
      <c r="E1959">
        <v>25</v>
      </c>
      <c r="F1959" t="b">
        <v>1</v>
      </c>
      <c r="G1959" t="s">
        <v>4547</v>
      </c>
      <c r="H1959" t="s">
        <v>2034</v>
      </c>
      <c r="I1959" s="1">
        <f>DATE(YEAR(tbl_Invoices[[#This Row],[Invoice_Date]]), MONTH(tbl_Invoices[[#This Row],[Invoice_Date]]), DAY(tbl_Invoices[[#This Row],[Invoice_Date]]))</f>
        <v>44486</v>
      </c>
      <c r="J1959">
        <f>YEAR(tbl_Invoices[[#This Row],[Invoice_Date]])</f>
        <v>2021</v>
      </c>
      <c r="K1959" s="1">
        <f>_xlfn.XLOOKUP(tbl_Invoices[[#This Row],[Customer_ID]], tbl_Customers[Customer_ID], tbl_Customers[Cohort_Month])</f>
        <v>44500</v>
      </c>
      <c r="L1959" s="1" t="str">
        <f ca="1">_xlfn.XLOOKUP(tbl_Invoices[[#This Row],[Customer_ID]], tbl_Customers[Customer_ID], tbl_Customers[Age_Group])</f>
        <v>35–44</v>
      </c>
      <c r="M1959" s="1" t="str">
        <f>_xlfn.XLOOKUP(tbl_Invoices[[#This Row],[Customer_ID]], tbl_Customers[Customer_ID], tbl_Customers[Region])</f>
        <v>South</v>
      </c>
      <c r="N1959" s="1" t="str" cm="1">
        <f t="array" ref="N1959">_xlfn.IFS(
   _xlfn.SINGLE(tbl_Invoices[Plan_ID])="P1","Basic",
   _xlfn.SINGLE(tbl_Invoices[Plan_ID])="P2","Standard",
   _xlfn.SINGLE(tbl_Invoices[Plan_ID])="P3","Premium"
)</f>
        <v>Standard</v>
      </c>
      <c r="O1959" s="2">
        <f>IF(tbl_Invoices[[#This Row],[Revenue_Type]]="Churned",0,1)</f>
        <v>1</v>
      </c>
    </row>
    <row r="1960" spans="1:15" x14ac:dyDescent="0.25">
      <c r="A1960" t="s">
        <v>5173</v>
      </c>
      <c r="B1960" t="s">
        <v>1363</v>
      </c>
      <c r="C1960" t="s">
        <v>3874</v>
      </c>
      <c r="D1960" s="1">
        <v>44486</v>
      </c>
      <c r="E1960">
        <v>55</v>
      </c>
      <c r="F1960" t="b">
        <v>1</v>
      </c>
      <c r="G1960" t="s">
        <v>4538</v>
      </c>
      <c r="H1960" t="s">
        <v>2031</v>
      </c>
      <c r="I1960" s="1">
        <f>DATE(YEAR(tbl_Invoices[[#This Row],[Invoice_Date]]), MONTH(tbl_Invoices[[#This Row],[Invoice_Date]]), DAY(tbl_Invoices[[#This Row],[Invoice_Date]]))</f>
        <v>44486</v>
      </c>
      <c r="J1960">
        <f>YEAR(tbl_Invoices[[#This Row],[Invoice_Date]])</f>
        <v>2021</v>
      </c>
      <c r="K1960" s="1">
        <f>_xlfn.XLOOKUP(tbl_Invoices[[#This Row],[Customer_ID]], tbl_Customers[Customer_ID], tbl_Customers[Cohort_Month])</f>
        <v>44985</v>
      </c>
      <c r="L1960" s="1" t="str">
        <f ca="1">_xlfn.XLOOKUP(tbl_Invoices[[#This Row],[Customer_ID]], tbl_Customers[Customer_ID], tbl_Customers[Age_Group])</f>
        <v>45–54</v>
      </c>
      <c r="M1960" s="1" t="str">
        <f>_xlfn.XLOOKUP(tbl_Invoices[[#This Row],[Customer_ID]], tbl_Customers[Customer_ID], tbl_Customers[Region])</f>
        <v>South</v>
      </c>
      <c r="N1960" s="1" t="str" cm="1">
        <f t="array" ref="N1960">_xlfn.IFS(
   _xlfn.SINGLE(tbl_Invoices[Plan_ID])="P1","Basic",
   _xlfn.SINGLE(tbl_Invoices[Plan_ID])="P2","Standard",
   _xlfn.SINGLE(tbl_Invoices[Plan_ID])="P3","Premium"
)</f>
        <v>Premium</v>
      </c>
      <c r="O1960" s="2">
        <f>IF(tbl_Invoices[[#This Row],[Revenue_Type]]="Churned",0,1)</f>
        <v>1</v>
      </c>
    </row>
    <row r="1961" spans="1:15" x14ac:dyDescent="0.25">
      <c r="A1961" t="s">
        <v>9529</v>
      </c>
      <c r="B1961" t="s">
        <v>1527</v>
      </c>
      <c r="C1961" t="s">
        <v>2881</v>
      </c>
      <c r="D1961" s="1">
        <v>44486</v>
      </c>
      <c r="E1961">
        <v>55</v>
      </c>
      <c r="F1961" t="b">
        <v>1</v>
      </c>
      <c r="G1961" t="s">
        <v>4549</v>
      </c>
      <c r="H1961" t="s">
        <v>2031</v>
      </c>
      <c r="I1961" s="1">
        <f>DATE(YEAR(tbl_Invoices[[#This Row],[Invoice_Date]]), MONTH(tbl_Invoices[[#This Row],[Invoice_Date]]), DAY(tbl_Invoices[[#This Row],[Invoice_Date]]))</f>
        <v>44486</v>
      </c>
      <c r="J1961">
        <f>YEAR(tbl_Invoices[[#This Row],[Invoice_Date]])</f>
        <v>2021</v>
      </c>
      <c r="K1961" s="1">
        <f>_xlfn.XLOOKUP(tbl_Invoices[[#This Row],[Customer_ID]], tbl_Customers[Customer_ID], tbl_Customers[Cohort_Month])</f>
        <v>44926</v>
      </c>
      <c r="L1961" s="1" t="str">
        <f ca="1">_xlfn.XLOOKUP(tbl_Invoices[[#This Row],[Customer_ID]], tbl_Customers[Customer_ID], tbl_Customers[Age_Group])</f>
        <v>45–54</v>
      </c>
      <c r="M1961" s="1" t="str">
        <f>_xlfn.XLOOKUP(tbl_Invoices[[#This Row],[Customer_ID]], tbl_Customers[Customer_ID], tbl_Customers[Region])</f>
        <v>East</v>
      </c>
      <c r="N1961" s="1" t="str" cm="1">
        <f t="array" ref="N1961">_xlfn.IFS(
   _xlfn.SINGLE(tbl_Invoices[Plan_ID])="P1","Basic",
   _xlfn.SINGLE(tbl_Invoices[Plan_ID])="P2","Standard",
   _xlfn.SINGLE(tbl_Invoices[Plan_ID])="P3","Premium"
)</f>
        <v>Premium</v>
      </c>
      <c r="O1961" s="2">
        <f>IF(tbl_Invoices[[#This Row],[Revenue_Type]]="Churned",0,1)</f>
        <v>1</v>
      </c>
    </row>
    <row r="1962" spans="1:15" x14ac:dyDescent="0.25">
      <c r="A1962" t="s">
        <v>7586</v>
      </c>
      <c r="B1962" t="s">
        <v>1600</v>
      </c>
      <c r="C1962" t="s">
        <v>2659</v>
      </c>
      <c r="D1962" s="1">
        <v>44486</v>
      </c>
      <c r="E1962">
        <v>25</v>
      </c>
      <c r="F1962" t="b">
        <v>1</v>
      </c>
      <c r="G1962" t="s">
        <v>4547</v>
      </c>
      <c r="H1962" t="s">
        <v>2034</v>
      </c>
      <c r="I1962" s="1">
        <f>DATE(YEAR(tbl_Invoices[[#This Row],[Invoice_Date]]), MONTH(tbl_Invoices[[#This Row],[Invoice_Date]]), DAY(tbl_Invoices[[#This Row],[Invoice_Date]]))</f>
        <v>44486</v>
      </c>
      <c r="J1962">
        <f>YEAR(tbl_Invoices[[#This Row],[Invoice_Date]])</f>
        <v>2021</v>
      </c>
      <c r="K1962" s="1">
        <f>_xlfn.XLOOKUP(tbl_Invoices[[#This Row],[Customer_ID]], tbl_Customers[Customer_ID], tbl_Customers[Cohort_Month])</f>
        <v>45077</v>
      </c>
      <c r="L1962" s="1" t="str">
        <f ca="1">_xlfn.XLOOKUP(tbl_Invoices[[#This Row],[Customer_ID]], tbl_Customers[Customer_ID], tbl_Customers[Age_Group])</f>
        <v>18–24</v>
      </c>
      <c r="M1962" s="1" t="str">
        <f>_xlfn.XLOOKUP(tbl_Invoices[[#This Row],[Customer_ID]], tbl_Customers[Customer_ID], tbl_Customers[Region])</f>
        <v>South</v>
      </c>
      <c r="N1962" s="1" t="str" cm="1">
        <f t="array" ref="N1962">_xlfn.IFS(
   _xlfn.SINGLE(tbl_Invoices[Plan_ID])="P1","Basic",
   _xlfn.SINGLE(tbl_Invoices[Plan_ID])="P2","Standard",
   _xlfn.SINGLE(tbl_Invoices[Plan_ID])="P3","Premium"
)</f>
        <v>Standard</v>
      </c>
      <c r="O1962" s="2">
        <f>IF(tbl_Invoices[[#This Row],[Revenue_Type]]="Churned",0,1)</f>
        <v>1</v>
      </c>
    </row>
    <row r="1963" spans="1:15" x14ac:dyDescent="0.25">
      <c r="A1963" t="s">
        <v>4840</v>
      </c>
      <c r="B1963" t="s">
        <v>1752</v>
      </c>
      <c r="C1963" t="s">
        <v>4055</v>
      </c>
      <c r="D1963" s="1">
        <v>44486</v>
      </c>
      <c r="E1963">
        <v>12</v>
      </c>
      <c r="F1963" t="b">
        <v>1</v>
      </c>
      <c r="G1963" t="s">
        <v>4538</v>
      </c>
      <c r="H1963" t="s">
        <v>2027</v>
      </c>
      <c r="I1963" s="1">
        <f>DATE(YEAR(tbl_Invoices[[#This Row],[Invoice_Date]]), MONTH(tbl_Invoices[[#This Row],[Invoice_Date]]), DAY(tbl_Invoices[[#This Row],[Invoice_Date]]))</f>
        <v>44486</v>
      </c>
      <c r="J1963">
        <f>YEAR(tbl_Invoices[[#This Row],[Invoice_Date]])</f>
        <v>2021</v>
      </c>
      <c r="K1963" s="1">
        <f>_xlfn.XLOOKUP(tbl_Invoices[[#This Row],[Customer_ID]], tbl_Customers[Customer_ID], tbl_Customers[Cohort_Month])</f>
        <v>44895</v>
      </c>
      <c r="L1963" s="1" t="str">
        <f ca="1">_xlfn.XLOOKUP(tbl_Invoices[[#This Row],[Customer_ID]], tbl_Customers[Customer_ID], tbl_Customers[Age_Group])</f>
        <v>45–54</v>
      </c>
      <c r="M1963" s="1" t="str">
        <f>_xlfn.XLOOKUP(tbl_Invoices[[#This Row],[Customer_ID]], tbl_Customers[Customer_ID], tbl_Customers[Region])</f>
        <v>East</v>
      </c>
      <c r="N1963" s="1" t="str" cm="1">
        <f t="array" ref="N1963">_xlfn.IFS(
   _xlfn.SINGLE(tbl_Invoices[Plan_ID])="P1","Basic",
   _xlfn.SINGLE(tbl_Invoices[Plan_ID])="P2","Standard",
   _xlfn.SINGLE(tbl_Invoices[Plan_ID])="P3","Premium"
)</f>
        <v>Basic</v>
      </c>
      <c r="O1963" s="2">
        <f>IF(tbl_Invoices[[#This Row],[Revenue_Type]]="Churned",0,1)</f>
        <v>1</v>
      </c>
    </row>
    <row r="1964" spans="1:15" x14ac:dyDescent="0.25">
      <c r="A1964" t="s">
        <v>7585</v>
      </c>
      <c r="B1964" t="s">
        <v>1755</v>
      </c>
      <c r="C1964" t="s">
        <v>2498</v>
      </c>
      <c r="D1964" s="1">
        <v>44486</v>
      </c>
      <c r="E1964">
        <v>12</v>
      </c>
      <c r="F1964" t="b">
        <v>1</v>
      </c>
      <c r="G1964" t="s">
        <v>4538</v>
      </c>
      <c r="H1964" t="s">
        <v>2027</v>
      </c>
      <c r="I1964" s="1">
        <f>DATE(YEAR(tbl_Invoices[[#This Row],[Invoice_Date]]), MONTH(tbl_Invoices[[#This Row],[Invoice_Date]]), DAY(tbl_Invoices[[#This Row],[Invoice_Date]]))</f>
        <v>44486</v>
      </c>
      <c r="J1964">
        <f>YEAR(tbl_Invoices[[#This Row],[Invoice_Date]])</f>
        <v>2021</v>
      </c>
      <c r="K1964" s="1">
        <f>_xlfn.XLOOKUP(tbl_Invoices[[#This Row],[Customer_ID]], tbl_Customers[Customer_ID], tbl_Customers[Cohort_Month])</f>
        <v>44773</v>
      </c>
      <c r="L1964" s="1" t="str">
        <f ca="1">_xlfn.XLOOKUP(tbl_Invoices[[#This Row],[Customer_ID]], tbl_Customers[Customer_ID], tbl_Customers[Age_Group])</f>
        <v>45–54</v>
      </c>
      <c r="M1964" s="1" t="str">
        <f>_xlfn.XLOOKUP(tbl_Invoices[[#This Row],[Customer_ID]], tbl_Customers[Customer_ID], tbl_Customers[Region])</f>
        <v>East</v>
      </c>
      <c r="N1964" s="1" t="str" cm="1">
        <f t="array" ref="N1964">_xlfn.IFS(
   _xlfn.SINGLE(tbl_Invoices[Plan_ID])="P1","Basic",
   _xlfn.SINGLE(tbl_Invoices[Plan_ID])="P2","Standard",
   _xlfn.SINGLE(tbl_Invoices[Plan_ID])="P3","Premium"
)</f>
        <v>Basic</v>
      </c>
      <c r="O1964" s="2">
        <f>IF(tbl_Invoices[[#This Row],[Revenue_Type]]="Churned",0,1)</f>
        <v>1</v>
      </c>
    </row>
    <row r="1965" spans="1:15" x14ac:dyDescent="0.25">
      <c r="A1965" t="s">
        <v>10218</v>
      </c>
      <c r="B1965" t="s">
        <v>1820</v>
      </c>
      <c r="C1965" t="s">
        <v>3605</v>
      </c>
      <c r="D1965" s="1">
        <v>44486</v>
      </c>
      <c r="E1965">
        <v>12</v>
      </c>
      <c r="F1965" t="b">
        <v>1</v>
      </c>
      <c r="G1965" t="s">
        <v>4538</v>
      </c>
      <c r="H1965" t="s">
        <v>2027</v>
      </c>
      <c r="I1965" s="1">
        <f>DATE(YEAR(tbl_Invoices[[#This Row],[Invoice_Date]]), MONTH(tbl_Invoices[[#This Row],[Invoice_Date]]), DAY(tbl_Invoices[[#This Row],[Invoice_Date]]))</f>
        <v>44486</v>
      </c>
      <c r="J1965">
        <f>YEAR(tbl_Invoices[[#This Row],[Invoice_Date]])</f>
        <v>2021</v>
      </c>
      <c r="K1965" s="1">
        <f>_xlfn.XLOOKUP(tbl_Invoices[[#This Row],[Customer_ID]], tbl_Customers[Customer_ID], tbl_Customers[Cohort_Month])</f>
        <v>45016</v>
      </c>
      <c r="L1965" s="1" t="str">
        <f ca="1">_xlfn.XLOOKUP(tbl_Invoices[[#This Row],[Customer_ID]], tbl_Customers[Customer_ID], tbl_Customers[Age_Group])</f>
        <v>35–44</v>
      </c>
      <c r="M1965" s="1" t="str">
        <f>_xlfn.XLOOKUP(tbl_Invoices[[#This Row],[Customer_ID]], tbl_Customers[Customer_ID], tbl_Customers[Region])</f>
        <v>East</v>
      </c>
      <c r="N1965" s="1" t="str" cm="1">
        <f t="array" ref="N1965">_xlfn.IFS(
   _xlfn.SINGLE(tbl_Invoices[Plan_ID])="P1","Basic",
   _xlfn.SINGLE(tbl_Invoices[Plan_ID])="P2","Standard",
   _xlfn.SINGLE(tbl_Invoices[Plan_ID])="P3","Premium"
)</f>
        <v>Basic</v>
      </c>
      <c r="O1965" s="2">
        <f>IF(tbl_Invoices[[#This Row],[Revenue_Type]]="Churned",0,1)</f>
        <v>1</v>
      </c>
    </row>
    <row r="1966" spans="1:15" x14ac:dyDescent="0.25">
      <c r="A1966" t="s">
        <v>9709</v>
      </c>
      <c r="B1966" t="s">
        <v>117</v>
      </c>
      <c r="C1966" t="s">
        <v>2522</v>
      </c>
      <c r="D1966" s="1">
        <v>44487</v>
      </c>
      <c r="E1966">
        <v>12</v>
      </c>
      <c r="F1966" t="b">
        <v>1</v>
      </c>
      <c r="G1966" t="s">
        <v>4538</v>
      </c>
      <c r="H1966" t="s">
        <v>2027</v>
      </c>
      <c r="I1966" s="1">
        <f>DATE(YEAR(tbl_Invoices[[#This Row],[Invoice_Date]]), MONTH(tbl_Invoices[[#This Row],[Invoice_Date]]), DAY(tbl_Invoices[[#This Row],[Invoice_Date]]))</f>
        <v>44487</v>
      </c>
      <c r="J1966">
        <f>YEAR(tbl_Invoices[[#This Row],[Invoice_Date]])</f>
        <v>2021</v>
      </c>
      <c r="K1966" s="1">
        <f>_xlfn.XLOOKUP(tbl_Invoices[[#This Row],[Customer_ID]], tbl_Customers[Customer_ID], tbl_Customers[Cohort_Month])</f>
        <v>44500</v>
      </c>
      <c r="L1966" s="1" t="str">
        <f ca="1">_xlfn.XLOOKUP(tbl_Invoices[[#This Row],[Customer_ID]], tbl_Customers[Customer_ID], tbl_Customers[Age_Group])</f>
        <v>25–34</v>
      </c>
      <c r="M1966" s="1" t="str">
        <f>_xlfn.XLOOKUP(tbl_Invoices[[#This Row],[Customer_ID]], tbl_Customers[Customer_ID], tbl_Customers[Region])</f>
        <v>West</v>
      </c>
      <c r="N1966" s="1" t="str" cm="1">
        <f t="array" ref="N1966">_xlfn.IFS(
   _xlfn.SINGLE(tbl_Invoices[Plan_ID])="P1","Basic",
   _xlfn.SINGLE(tbl_Invoices[Plan_ID])="P2","Standard",
   _xlfn.SINGLE(tbl_Invoices[Plan_ID])="P3","Premium"
)</f>
        <v>Basic</v>
      </c>
      <c r="O1966" s="2">
        <f>IF(tbl_Invoices[[#This Row],[Revenue_Type]]="Churned",0,1)</f>
        <v>1</v>
      </c>
    </row>
    <row r="1967" spans="1:15" x14ac:dyDescent="0.25">
      <c r="A1967" t="s">
        <v>5569</v>
      </c>
      <c r="B1967" t="s">
        <v>151</v>
      </c>
      <c r="C1967" t="s">
        <v>3732</v>
      </c>
      <c r="D1967" s="1">
        <v>44487</v>
      </c>
      <c r="E1967">
        <v>55</v>
      </c>
      <c r="F1967" t="b">
        <v>1</v>
      </c>
      <c r="G1967" t="s">
        <v>4545</v>
      </c>
      <c r="H1967" t="s">
        <v>2031</v>
      </c>
      <c r="I1967" s="1">
        <f>DATE(YEAR(tbl_Invoices[[#This Row],[Invoice_Date]]), MONTH(tbl_Invoices[[#This Row],[Invoice_Date]]), DAY(tbl_Invoices[[#This Row],[Invoice_Date]]))</f>
        <v>44487</v>
      </c>
      <c r="J1967">
        <f>YEAR(tbl_Invoices[[#This Row],[Invoice_Date]])</f>
        <v>2021</v>
      </c>
      <c r="K1967" s="1">
        <f>_xlfn.XLOOKUP(tbl_Invoices[[#This Row],[Customer_ID]], tbl_Customers[Customer_ID], tbl_Customers[Cohort_Month])</f>
        <v>44804</v>
      </c>
      <c r="L1967" s="1" t="str">
        <f ca="1">_xlfn.XLOOKUP(tbl_Invoices[[#This Row],[Customer_ID]], tbl_Customers[Customer_ID], tbl_Customers[Age_Group])</f>
        <v>45–54</v>
      </c>
      <c r="M1967" s="1" t="str">
        <f>_xlfn.XLOOKUP(tbl_Invoices[[#This Row],[Customer_ID]], tbl_Customers[Customer_ID], tbl_Customers[Region])</f>
        <v>International</v>
      </c>
      <c r="N1967" s="1" t="str" cm="1">
        <f t="array" ref="N1967">_xlfn.IFS(
   _xlfn.SINGLE(tbl_Invoices[Plan_ID])="P1","Basic",
   _xlfn.SINGLE(tbl_Invoices[Plan_ID])="P2","Standard",
   _xlfn.SINGLE(tbl_Invoices[Plan_ID])="P3","Premium"
)</f>
        <v>Premium</v>
      </c>
      <c r="O1967" s="2">
        <f>IF(tbl_Invoices[[#This Row],[Revenue_Type]]="Churned",0,1)</f>
        <v>0</v>
      </c>
    </row>
    <row r="1968" spans="1:15" x14ac:dyDescent="0.25">
      <c r="A1968" t="s">
        <v>10478</v>
      </c>
      <c r="B1968" t="s">
        <v>398</v>
      </c>
      <c r="C1968" t="s">
        <v>2233</v>
      </c>
      <c r="D1968" s="1">
        <v>44487</v>
      </c>
      <c r="E1968">
        <v>25</v>
      </c>
      <c r="F1968" t="b">
        <v>1</v>
      </c>
      <c r="G1968" t="s">
        <v>4549</v>
      </c>
      <c r="H1968" t="s">
        <v>2034</v>
      </c>
      <c r="I1968" s="1">
        <f>DATE(YEAR(tbl_Invoices[[#This Row],[Invoice_Date]]), MONTH(tbl_Invoices[[#This Row],[Invoice_Date]]), DAY(tbl_Invoices[[#This Row],[Invoice_Date]]))</f>
        <v>44487</v>
      </c>
      <c r="J1968">
        <f>YEAR(tbl_Invoices[[#This Row],[Invoice_Date]])</f>
        <v>2021</v>
      </c>
      <c r="K1968" s="1">
        <f>_xlfn.XLOOKUP(tbl_Invoices[[#This Row],[Customer_ID]], tbl_Customers[Customer_ID], tbl_Customers[Cohort_Month])</f>
        <v>44500</v>
      </c>
      <c r="L1968" s="1" t="str">
        <f ca="1">_xlfn.XLOOKUP(tbl_Invoices[[#This Row],[Customer_ID]], tbl_Customers[Customer_ID], tbl_Customers[Age_Group])</f>
        <v>25–34</v>
      </c>
      <c r="M1968" s="1" t="str">
        <f>_xlfn.XLOOKUP(tbl_Invoices[[#This Row],[Customer_ID]], tbl_Customers[Customer_ID], tbl_Customers[Region])</f>
        <v>West</v>
      </c>
      <c r="N1968" s="1" t="str" cm="1">
        <f t="array" ref="N1968">_xlfn.IFS(
   _xlfn.SINGLE(tbl_Invoices[Plan_ID])="P1","Basic",
   _xlfn.SINGLE(tbl_Invoices[Plan_ID])="P2","Standard",
   _xlfn.SINGLE(tbl_Invoices[Plan_ID])="P3","Premium"
)</f>
        <v>Standard</v>
      </c>
      <c r="O1968" s="2">
        <f>IF(tbl_Invoices[[#This Row],[Revenue_Type]]="Churned",0,1)</f>
        <v>1</v>
      </c>
    </row>
    <row r="1969" spans="1:15" x14ac:dyDescent="0.25">
      <c r="A1969" t="s">
        <v>6253</v>
      </c>
      <c r="B1969" t="s">
        <v>510</v>
      </c>
      <c r="C1969" t="s">
        <v>4077</v>
      </c>
      <c r="D1969" s="1">
        <v>44487</v>
      </c>
      <c r="E1969">
        <v>25</v>
      </c>
      <c r="F1969" t="b">
        <v>1</v>
      </c>
      <c r="G1969" t="s">
        <v>4538</v>
      </c>
      <c r="H1969" t="s">
        <v>2034</v>
      </c>
      <c r="I1969" s="1">
        <f>DATE(YEAR(tbl_Invoices[[#This Row],[Invoice_Date]]), MONTH(tbl_Invoices[[#This Row],[Invoice_Date]]), DAY(tbl_Invoices[[#This Row],[Invoice_Date]]))</f>
        <v>44487</v>
      </c>
      <c r="J1969">
        <f>YEAR(tbl_Invoices[[#This Row],[Invoice_Date]])</f>
        <v>2021</v>
      </c>
      <c r="K1969" s="1">
        <f>_xlfn.XLOOKUP(tbl_Invoices[[#This Row],[Customer_ID]], tbl_Customers[Customer_ID], tbl_Customers[Cohort_Month])</f>
        <v>44500</v>
      </c>
      <c r="L1969" s="1" t="str">
        <f ca="1">_xlfn.XLOOKUP(tbl_Invoices[[#This Row],[Customer_ID]], tbl_Customers[Customer_ID], tbl_Customers[Age_Group])</f>
        <v>35–44</v>
      </c>
      <c r="M1969" s="1" t="str">
        <f>_xlfn.XLOOKUP(tbl_Invoices[[#This Row],[Customer_ID]], tbl_Customers[Customer_ID], tbl_Customers[Region])</f>
        <v>South</v>
      </c>
      <c r="N1969" s="1" t="str" cm="1">
        <f t="array" ref="N1969">_xlfn.IFS(
   _xlfn.SINGLE(tbl_Invoices[Plan_ID])="P1","Basic",
   _xlfn.SINGLE(tbl_Invoices[Plan_ID])="P2","Standard",
   _xlfn.SINGLE(tbl_Invoices[Plan_ID])="P3","Premium"
)</f>
        <v>Standard</v>
      </c>
      <c r="O1969" s="2">
        <f>IF(tbl_Invoices[[#This Row],[Revenue_Type]]="Churned",0,1)</f>
        <v>1</v>
      </c>
    </row>
    <row r="1970" spans="1:15" x14ac:dyDescent="0.25">
      <c r="A1970" t="s">
        <v>10236</v>
      </c>
      <c r="B1970" t="s">
        <v>813</v>
      </c>
      <c r="C1970" t="s">
        <v>4149</v>
      </c>
      <c r="D1970" s="1">
        <v>44487</v>
      </c>
      <c r="E1970">
        <v>25</v>
      </c>
      <c r="F1970" t="b">
        <v>1</v>
      </c>
      <c r="G1970" t="s">
        <v>4545</v>
      </c>
      <c r="H1970" t="s">
        <v>2034</v>
      </c>
      <c r="I1970" s="1">
        <f>DATE(YEAR(tbl_Invoices[[#This Row],[Invoice_Date]]), MONTH(tbl_Invoices[[#This Row],[Invoice_Date]]), DAY(tbl_Invoices[[#This Row],[Invoice_Date]]))</f>
        <v>44487</v>
      </c>
      <c r="J1970">
        <f>YEAR(tbl_Invoices[[#This Row],[Invoice_Date]])</f>
        <v>2021</v>
      </c>
      <c r="K1970" s="1">
        <f>_xlfn.XLOOKUP(tbl_Invoices[[#This Row],[Customer_ID]], tbl_Customers[Customer_ID], tbl_Customers[Cohort_Month])</f>
        <v>44469</v>
      </c>
      <c r="L1970" s="1" t="str">
        <f ca="1">_xlfn.XLOOKUP(tbl_Invoices[[#This Row],[Customer_ID]], tbl_Customers[Customer_ID], tbl_Customers[Age_Group])</f>
        <v>25–34</v>
      </c>
      <c r="M1970" s="1" t="str">
        <f>_xlfn.XLOOKUP(tbl_Invoices[[#This Row],[Customer_ID]], tbl_Customers[Customer_ID], tbl_Customers[Region])</f>
        <v>East</v>
      </c>
      <c r="N1970" s="1" t="str" cm="1">
        <f t="array" ref="N1970">_xlfn.IFS(
   _xlfn.SINGLE(tbl_Invoices[Plan_ID])="P1","Basic",
   _xlfn.SINGLE(tbl_Invoices[Plan_ID])="P2","Standard",
   _xlfn.SINGLE(tbl_Invoices[Plan_ID])="P3","Premium"
)</f>
        <v>Standard</v>
      </c>
      <c r="O1970" s="2">
        <f>IF(tbl_Invoices[[#This Row],[Revenue_Type]]="Churned",0,1)</f>
        <v>0</v>
      </c>
    </row>
    <row r="1971" spans="1:15" x14ac:dyDescent="0.25">
      <c r="A1971" t="s">
        <v>4773</v>
      </c>
      <c r="B1971" t="s">
        <v>1124</v>
      </c>
      <c r="C1971" t="s">
        <v>3200</v>
      </c>
      <c r="D1971" s="1">
        <v>44487</v>
      </c>
      <c r="E1971">
        <v>12</v>
      </c>
      <c r="F1971" t="b">
        <v>1</v>
      </c>
      <c r="G1971" t="s">
        <v>4549</v>
      </c>
      <c r="H1971" t="s">
        <v>2027</v>
      </c>
      <c r="I1971" s="1">
        <f>DATE(YEAR(tbl_Invoices[[#This Row],[Invoice_Date]]), MONTH(tbl_Invoices[[#This Row],[Invoice_Date]]), DAY(tbl_Invoices[[#This Row],[Invoice_Date]]))</f>
        <v>44487</v>
      </c>
      <c r="J1971">
        <f>YEAR(tbl_Invoices[[#This Row],[Invoice_Date]])</f>
        <v>2021</v>
      </c>
      <c r="K1971" s="1">
        <f>_xlfn.XLOOKUP(tbl_Invoices[[#This Row],[Customer_ID]], tbl_Customers[Customer_ID], tbl_Customers[Cohort_Month])</f>
        <v>44439</v>
      </c>
      <c r="L1971" s="1" t="str">
        <f ca="1">_xlfn.XLOOKUP(tbl_Invoices[[#This Row],[Customer_ID]], tbl_Customers[Customer_ID], tbl_Customers[Age_Group])</f>
        <v>45–54</v>
      </c>
      <c r="M1971" s="1" t="str">
        <f>_xlfn.XLOOKUP(tbl_Invoices[[#This Row],[Customer_ID]], tbl_Customers[Customer_ID], tbl_Customers[Region])</f>
        <v>Midwest</v>
      </c>
      <c r="N1971" s="1" t="str" cm="1">
        <f t="array" ref="N1971">_xlfn.IFS(
   _xlfn.SINGLE(tbl_Invoices[Plan_ID])="P1","Basic",
   _xlfn.SINGLE(tbl_Invoices[Plan_ID])="P2","Standard",
   _xlfn.SINGLE(tbl_Invoices[Plan_ID])="P3","Premium"
)</f>
        <v>Basic</v>
      </c>
      <c r="O1971" s="2">
        <f>IF(tbl_Invoices[[#This Row],[Revenue_Type]]="Churned",0,1)</f>
        <v>1</v>
      </c>
    </row>
    <row r="1972" spans="1:15" x14ac:dyDescent="0.25">
      <c r="A1972" t="s">
        <v>6586</v>
      </c>
      <c r="B1972" t="s">
        <v>1146</v>
      </c>
      <c r="C1972" t="s">
        <v>2645</v>
      </c>
      <c r="D1972" s="1">
        <v>44487</v>
      </c>
      <c r="E1972">
        <v>55</v>
      </c>
      <c r="F1972" t="b">
        <v>1</v>
      </c>
      <c r="G1972" t="s">
        <v>4538</v>
      </c>
      <c r="H1972" t="s">
        <v>2031</v>
      </c>
      <c r="I1972" s="1">
        <f>DATE(YEAR(tbl_Invoices[[#This Row],[Invoice_Date]]), MONTH(tbl_Invoices[[#This Row],[Invoice_Date]]), DAY(tbl_Invoices[[#This Row],[Invoice_Date]]))</f>
        <v>44487</v>
      </c>
      <c r="J1972">
        <f>YEAR(tbl_Invoices[[#This Row],[Invoice_Date]])</f>
        <v>2021</v>
      </c>
      <c r="K1972" s="1">
        <f>_xlfn.XLOOKUP(tbl_Invoices[[#This Row],[Customer_ID]], tbl_Customers[Customer_ID], tbl_Customers[Cohort_Month])</f>
        <v>44500</v>
      </c>
      <c r="L1972" s="1" t="str">
        <f ca="1">_xlfn.XLOOKUP(tbl_Invoices[[#This Row],[Customer_ID]], tbl_Customers[Customer_ID], tbl_Customers[Age_Group])</f>
        <v>45–54</v>
      </c>
      <c r="M1972" s="1" t="str">
        <f>_xlfn.XLOOKUP(tbl_Invoices[[#This Row],[Customer_ID]], tbl_Customers[Customer_ID], tbl_Customers[Region])</f>
        <v>South</v>
      </c>
      <c r="N1972" s="1" t="str" cm="1">
        <f t="array" ref="N1972">_xlfn.IFS(
   _xlfn.SINGLE(tbl_Invoices[Plan_ID])="P1","Basic",
   _xlfn.SINGLE(tbl_Invoices[Plan_ID])="P2","Standard",
   _xlfn.SINGLE(tbl_Invoices[Plan_ID])="P3","Premium"
)</f>
        <v>Premium</v>
      </c>
      <c r="O1972" s="2">
        <f>IF(tbl_Invoices[[#This Row],[Revenue_Type]]="Churned",0,1)</f>
        <v>1</v>
      </c>
    </row>
    <row r="1973" spans="1:15" x14ac:dyDescent="0.25">
      <c r="A1973" t="s">
        <v>7518</v>
      </c>
      <c r="B1973" t="s">
        <v>1200</v>
      </c>
      <c r="C1973" t="s">
        <v>3944</v>
      </c>
      <c r="D1973" s="1">
        <v>44487</v>
      </c>
      <c r="E1973">
        <v>12</v>
      </c>
      <c r="F1973" t="b">
        <v>1</v>
      </c>
      <c r="G1973" t="s">
        <v>4538</v>
      </c>
      <c r="H1973" t="s">
        <v>2027</v>
      </c>
      <c r="I1973" s="1">
        <f>DATE(YEAR(tbl_Invoices[[#This Row],[Invoice_Date]]), MONTH(tbl_Invoices[[#This Row],[Invoice_Date]]), DAY(tbl_Invoices[[#This Row],[Invoice_Date]]))</f>
        <v>44487</v>
      </c>
      <c r="J1973">
        <f>YEAR(tbl_Invoices[[#This Row],[Invoice_Date]])</f>
        <v>2021</v>
      </c>
      <c r="K1973" s="1">
        <f>_xlfn.XLOOKUP(tbl_Invoices[[#This Row],[Customer_ID]], tbl_Customers[Customer_ID], tbl_Customers[Cohort_Month])</f>
        <v>44681</v>
      </c>
      <c r="L1973" s="1" t="str">
        <f ca="1">_xlfn.XLOOKUP(tbl_Invoices[[#This Row],[Customer_ID]], tbl_Customers[Customer_ID], tbl_Customers[Age_Group])</f>
        <v>25–34</v>
      </c>
      <c r="M1973" s="1" t="str">
        <f>_xlfn.XLOOKUP(tbl_Invoices[[#This Row],[Customer_ID]], tbl_Customers[Customer_ID], tbl_Customers[Region])</f>
        <v>International</v>
      </c>
      <c r="N1973" s="1" t="str" cm="1">
        <f t="array" ref="N1973">_xlfn.IFS(
   _xlfn.SINGLE(tbl_Invoices[Plan_ID])="P1","Basic",
   _xlfn.SINGLE(tbl_Invoices[Plan_ID])="P2","Standard",
   _xlfn.SINGLE(tbl_Invoices[Plan_ID])="P3","Premium"
)</f>
        <v>Basic</v>
      </c>
      <c r="O1973" s="2">
        <f>IF(tbl_Invoices[[#This Row],[Revenue_Type]]="Churned",0,1)</f>
        <v>1</v>
      </c>
    </row>
    <row r="1974" spans="1:15" x14ac:dyDescent="0.25">
      <c r="A1974" t="s">
        <v>9399</v>
      </c>
      <c r="B1974" t="s">
        <v>1406</v>
      </c>
      <c r="C1974" t="s">
        <v>2217</v>
      </c>
      <c r="D1974" s="1">
        <v>44487</v>
      </c>
      <c r="E1974">
        <v>25</v>
      </c>
      <c r="F1974" t="b">
        <v>1</v>
      </c>
      <c r="G1974" t="s">
        <v>4540</v>
      </c>
      <c r="H1974" t="s">
        <v>2034</v>
      </c>
      <c r="I1974" s="1">
        <f>DATE(YEAR(tbl_Invoices[[#This Row],[Invoice_Date]]), MONTH(tbl_Invoices[[#This Row],[Invoice_Date]]), DAY(tbl_Invoices[[#This Row],[Invoice_Date]]))</f>
        <v>44487</v>
      </c>
      <c r="J1974">
        <f>YEAR(tbl_Invoices[[#This Row],[Invoice_Date]])</f>
        <v>2021</v>
      </c>
      <c r="K1974" s="1">
        <f>_xlfn.XLOOKUP(tbl_Invoices[[#This Row],[Customer_ID]], tbl_Customers[Customer_ID], tbl_Customers[Cohort_Month])</f>
        <v>45077</v>
      </c>
      <c r="L1974" s="1" t="str">
        <f ca="1">_xlfn.XLOOKUP(tbl_Invoices[[#This Row],[Customer_ID]], tbl_Customers[Customer_ID], tbl_Customers[Age_Group])</f>
        <v>45–54</v>
      </c>
      <c r="M1974" s="1" t="str">
        <f>_xlfn.XLOOKUP(tbl_Invoices[[#This Row],[Customer_ID]], tbl_Customers[Customer_ID], tbl_Customers[Region])</f>
        <v>South</v>
      </c>
      <c r="N1974" s="1" t="str" cm="1">
        <f t="array" ref="N1974">_xlfn.IFS(
   _xlfn.SINGLE(tbl_Invoices[Plan_ID])="P1","Basic",
   _xlfn.SINGLE(tbl_Invoices[Plan_ID])="P2","Standard",
   _xlfn.SINGLE(tbl_Invoices[Plan_ID])="P3","Premium"
)</f>
        <v>Standard</v>
      </c>
      <c r="O1974" s="2">
        <f>IF(tbl_Invoices[[#This Row],[Revenue_Type]]="Churned",0,1)</f>
        <v>1</v>
      </c>
    </row>
    <row r="1975" spans="1:15" x14ac:dyDescent="0.25">
      <c r="A1975" t="s">
        <v>5402</v>
      </c>
      <c r="B1975" t="s">
        <v>1413</v>
      </c>
      <c r="C1975" t="s">
        <v>2521</v>
      </c>
      <c r="D1975" s="1">
        <v>44487</v>
      </c>
      <c r="E1975">
        <v>12</v>
      </c>
      <c r="F1975" t="b">
        <v>1</v>
      </c>
      <c r="G1975" t="s">
        <v>4547</v>
      </c>
      <c r="H1975" t="s">
        <v>2027</v>
      </c>
      <c r="I1975" s="1">
        <f>DATE(YEAR(tbl_Invoices[[#This Row],[Invoice_Date]]), MONTH(tbl_Invoices[[#This Row],[Invoice_Date]]), DAY(tbl_Invoices[[#This Row],[Invoice_Date]]))</f>
        <v>44487</v>
      </c>
      <c r="J1975">
        <f>YEAR(tbl_Invoices[[#This Row],[Invoice_Date]])</f>
        <v>2021</v>
      </c>
      <c r="K1975" s="1">
        <f>_xlfn.XLOOKUP(tbl_Invoices[[#This Row],[Customer_ID]], tbl_Customers[Customer_ID], tbl_Customers[Cohort_Month])</f>
        <v>44592</v>
      </c>
      <c r="L1975" s="1" t="str">
        <f ca="1">_xlfn.XLOOKUP(tbl_Invoices[[#This Row],[Customer_ID]], tbl_Customers[Customer_ID], tbl_Customers[Age_Group])</f>
        <v>25–34</v>
      </c>
      <c r="M1975" s="1" t="str">
        <f>_xlfn.XLOOKUP(tbl_Invoices[[#This Row],[Customer_ID]], tbl_Customers[Customer_ID], tbl_Customers[Region])</f>
        <v>West</v>
      </c>
      <c r="N1975" s="1" t="str" cm="1">
        <f t="array" ref="N1975">_xlfn.IFS(
   _xlfn.SINGLE(tbl_Invoices[Plan_ID])="P1","Basic",
   _xlfn.SINGLE(tbl_Invoices[Plan_ID])="P2","Standard",
   _xlfn.SINGLE(tbl_Invoices[Plan_ID])="P3","Premium"
)</f>
        <v>Basic</v>
      </c>
      <c r="O1975" s="2">
        <f>IF(tbl_Invoices[[#This Row],[Revenue_Type]]="Churned",0,1)</f>
        <v>1</v>
      </c>
    </row>
    <row r="1976" spans="1:15" x14ac:dyDescent="0.25">
      <c r="A1976" t="s">
        <v>7072</v>
      </c>
      <c r="B1976" t="s">
        <v>1697</v>
      </c>
      <c r="C1976" t="s">
        <v>2489</v>
      </c>
      <c r="D1976" s="1">
        <v>44487</v>
      </c>
      <c r="E1976">
        <v>25</v>
      </c>
      <c r="F1976" t="b">
        <v>1</v>
      </c>
      <c r="G1976" t="s">
        <v>4545</v>
      </c>
      <c r="H1976" t="s">
        <v>2034</v>
      </c>
      <c r="I1976" s="1">
        <f>DATE(YEAR(tbl_Invoices[[#This Row],[Invoice_Date]]), MONTH(tbl_Invoices[[#This Row],[Invoice_Date]]), DAY(tbl_Invoices[[#This Row],[Invoice_Date]]))</f>
        <v>44487</v>
      </c>
      <c r="J1976">
        <f>YEAR(tbl_Invoices[[#This Row],[Invoice_Date]])</f>
        <v>2021</v>
      </c>
      <c r="K1976" s="1">
        <f>_xlfn.XLOOKUP(tbl_Invoices[[#This Row],[Customer_ID]], tbl_Customers[Customer_ID], tbl_Customers[Cohort_Month])</f>
        <v>45077</v>
      </c>
      <c r="L1976" s="1" t="str">
        <f ca="1">_xlfn.XLOOKUP(tbl_Invoices[[#This Row],[Customer_ID]], tbl_Customers[Customer_ID], tbl_Customers[Age_Group])</f>
        <v>18–24</v>
      </c>
      <c r="M1976" s="1" t="str">
        <f>_xlfn.XLOOKUP(tbl_Invoices[[#This Row],[Customer_ID]], tbl_Customers[Customer_ID], tbl_Customers[Region])</f>
        <v>International</v>
      </c>
      <c r="N1976" s="1" t="str" cm="1">
        <f t="array" ref="N1976">_xlfn.IFS(
   _xlfn.SINGLE(tbl_Invoices[Plan_ID])="P1","Basic",
   _xlfn.SINGLE(tbl_Invoices[Plan_ID])="P2","Standard",
   _xlfn.SINGLE(tbl_Invoices[Plan_ID])="P3","Premium"
)</f>
        <v>Standard</v>
      </c>
      <c r="O1976" s="2">
        <f>IF(tbl_Invoices[[#This Row],[Revenue_Type]]="Churned",0,1)</f>
        <v>0</v>
      </c>
    </row>
    <row r="1977" spans="1:15" x14ac:dyDescent="0.25">
      <c r="A1977" t="s">
        <v>9342</v>
      </c>
      <c r="B1977" t="s">
        <v>1721</v>
      </c>
      <c r="C1977" t="s">
        <v>3294</v>
      </c>
      <c r="D1977" s="1">
        <v>44487</v>
      </c>
      <c r="E1977">
        <v>25</v>
      </c>
      <c r="F1977" t="b">
        <v>1</v>
      </c>
      <c r="G1977" t="s">
        <v>4538</v>
      </c>
      <c r="H1977" t="s">
        <v>2034</v>
      </c>
      <c r="I1977" s="1">
        <f>DATE(YEAR(tbl_Invoices[[#This Row],[Invoice_Date]]), MONTH(tbl_Invoices[[#This Row],[Invoice_Date]]), DAY(tbl_Invoices[[#This Row],[Invoice_Date]]))</f>
        <v>44487</v>
      </c>
      <c r="J1977">
        <f>YEAR(tbl_Invoices[[#This Row],[Invoice_Date]])</f>
        <v>2021</v>
      </c>
      <c r="K1977" s="1">
        <f>_xlfn.XLOOKUP(tbl_Invoices[[#This Row],[Customer_ID]], tbl_Customers[Customer_ID], tbl_Customers[Cohort_Month])</f>
        <v>44439</v>
      </c>
      <c r="L1977" s="1" t="str">
        <f ca="1">_xlfn.XLOOKUP(tbl_Invoices[[#This Row],[Customer_ID]], tbl_Customers[Customer_ID], tbl_Customers[Age_Group])</f>
        <v>45–54</v>
      </c>
      <c r="M1977" s="1" t="str">
        <f>_xlfn.XLOOKUP(tbl_Invoices[[#This Row],[Customer_ID]], tbl_Customers[Customer_ID], tbl_Customers[Region])</f>
        <v>South</v>
      </c>
      <c r="N1977" s="1" t="str" cm="1">
        <f t="array" ref="N1977">_xlfn.IFS(
   _xlfn.SINGLE(tbl_Invoices[Plan_ID])="P1","Basic",
   _xlfn.SINGLE(tbl_Invoices[Plan_ID])="P2","Standard",
   _xlfn.SINGLE(tbl_Invoices[Plan_ID])="P3","Premium"
)</f>
        <v>Standard</v>
      </c>
      <c r="O1977" s="2">
        <f>IF(tbl_Invoices[[#This Row],[Revenue_Type]]="Churned",0,1)</f>
        <v>1</v>
      </c>
    </row>
    <row r="1978" spans="1:15" x14ac:dyDescent="0.25">
      <c r="A1978" t="s">
        <v>5461</v>
      </c>
      <c r="B1978" t="s">
        <v>141</v>
      </c>
      <c r="C1978" t="s">
        <v>4502</v>
      </c>
      <c r="D1978" s="1">
        <v>44488</v>
      </c>
      <c r="E1978">
        <v>55</v>
      </c>
      <c r="F1978" t="b">
        <v>1</v>
      </c>
      <c r="G1978" t="s">
        <v>4547</v>
      </c>
      <c r="H1978" t="s">
        <v>2031</v>
      </c>
      <c r="I1978" s="1">
        <f>DATE(YEAR(tbl_Invoices[[#This Row],[Invoice_Date]]), MONTH(tbl_Invoices[[#This Row],[Invoice_Date]]), DAY(tbl_Invoices[[#This Row],[Invoice_Date]]))</f>
        <v>44488</v>
      </c>
      <c r="J1978">
        <f>YEAR(tbl_Invoices[[#This Row],[Invoice_Date]])</f>
        <v>2021</v>
      </c>
      <c r="K1978" s="1">
        <f>_xlfn.XLOOKUP(tbl_Invoices[[#This Row],[Customer_ID]], tbl_Customers[Customer_ID], tbl_Customers[Cohort_Month])</f>
        <v>44255</v>
      </c>
      <c r="L1978" s="1" t="str">
        <f ca="1">_xlfn.XLOOKUP(tbl_Invoices[[#This Row],[Customer_ID]], tbl_Customers[Customer_ID], tbl_Customers[Age_Group])</f>
        <v>35–44</v>
      </c>
      <c r="M1978" s="1" t="str">
        <f>_xlfn.XLOOKUP(tbl_Invoices[[#This Row],[Customer_ID]], tbl_Customers[Customer_ID], tbl_Customers[Region])</f>
        <v>South</v>
      </c>
      <c r="N1978" s="1" t="str" cm="1">
        <f t="array" ref="N1978">_xlfn.IFS(
   _xlfn.SINGLE(tbl_Invoices[Plan_ID])="P1","Basic",
   _xlfn.SINGLE(tbl_Invoices[Plan_ID])="P2","Standard",
   _xlfn.SINGLE(tbl_Invoices[Plan_ID])="P3","Premium"
)</f>
        <v>Premium</v>
      </c>
      <c r="O1978" s="2">
        <f>IF(tbl_Invoices[[#This Row],[Revenue_Type]]="Churned",0,1)</f>
        <v>1</v>
      </c>
    </row>
    <row r="1979" spans="1:15" x14ac:dyDescent="0.25">
      <c r="A1979" t="s">
        <v>9760</v>
      </c>
      <c r="B1979" t="s">
        <v>402</v>
      </c>
      <c r="C1979" t="s">
        <v>4487</v>
      </c>
      <c r="D1979" s="1">
        <v>44488</v>
      </c>
      <c r="E1979">
        <v>25</v>
      </c>
      <c r="F1979" t="b">
        <v>1</v>
      </c>
      <c r="G1979" t="s">
        <v>4547</v>
      </c>
      <c r="H1979" t="s">
        <v>2034</v>
      </c>
      <c r="I1979" s="1">
        <f>DATE(YEAR(tbl_Invoices[[#This Row],[Invoice_Date]]), MONTH(tbl_Invoices[[#This Row],[Invoice_Date]]), DAY(tbl_Invoices[[#This Row],[Invoice_Date]]))</f>
        <v>44488</v>
      </c>
      <c r="J1979">
        <f>YEAR(tbl_Invoices[[#This Row],[Invoice_Date]])</f>
        <v>2021</v>
      </c>
      <c r="K1979" s="1">
        <f>_xlfn.XLOOKUP(tbl_Invoices[[#This Row],[Customer_ID]], tbl_Customers[Customer_ID], tbl_Customers[Cohort_Month])</f>
        <v>45016</v>
      </c>
      <c r="L1979" s="1" t="str">
        <f ca="1">_xlfn.XLOOKUP(tbl_Invoices[[#This Row],[Customer_ID]], tbl_Customers[Customer_ID], tbl_Customers[Age_Group])</f>
        <v>55+</v>
      </c>
      <c r="M1979" s="1" t="str">
        <f>_xlfn.XLOOKUP(tbl_Invoices[[#This Row],[Customer_ID]], tbl_Customers[Customer_ID], tbl_Customers[Region])</f>
        <v>Midwest</v>
      </c>
      <c r="N1979" s="1" t="str" cm="1">
        <f t="array" ref="N1979">_xlfn.IFS(
   _xlfn.SINGLE(tbl_Invoices[Plan_ID])="P1","Basic",
   _xlfn.SINGLE(tbl_Invoices[Plan_ID])="P2","Standard",
   _xlfn.SINGLE(tbl_Invoices[Plan_ID])="P3","Premium"
)</f>
        <v>Standard</v>
      </c>
      <c r="O1979" s="2">
        <f>IF(tbl_Invoices[[#This Row],[Revenue_Type]]="Churned",0,1)</f>
        <v>1</v>
      </c>
    </row>
    <row r="1980" spans="1:15" x14ac:dyDescent="0.25">
      <c r="A1980" t="s">
        <v>9335</v>
      </c>
      <c r="B1980" t="s">
        <v>1049</v>
      </c>
      <c r="C1980" t="s">
        <v>3175</v>
      </c>
      <c r="D1980" s="1">
        <v>44488</v>
      </c>
      <c r="E1980">
        <v>12</v>
      </c>
      <c r="F1980" t="b">
        <v>1</v>
      </c>
      <c r="G1980" t="s">
        <v>4540</v>
      </c>
      <c r="H1980" t="s">
        <v>2027</v>
      </c>
      <c r="I1980" s="1">
        <f>DATE(YEAR(tbl_Invoices[[#This Row],[Invoice_Date]]), MONTH(tbl_Invoices[[#This Row],[Invoice_Date]]), DAY(tbl_Invoices[[#This Row],[Invoice_Date]]))</f>
        <v>44488</v>
      </c>
      <c r="J1980">
        <f>YEAR(tbl_Invoices[[#This Row],[Invoice_Date]])</f>
        <v>2021</v>
      </c>
      <c r="K1980" s="1">
        <f>_xlfn.XLOOKUP(tbl_Invoices[[#This Row],[Customer_ID]], tbl_Customers[Customer_ID], tbl_Customers[Cohort_Month])</f>
        <v>44834</v>
      </c>
      <c r="L1980" s="1" t="str">
        <f ca="1">_xlfn.XLOOKUP(tbl_Invoices[[#This Row],[Customer_ID]], tbl_Customers[Customer_ID], tbl_Customers[Age_Group])</f>
        <v>35–44</v>
      </c>
      <c r="M1980" s="1" t="str">
        <f>_xlfn.XLOOKUP(tbl_Invoices[[#This Row],[Customer_ID]], tbl_Customers[Customer_ID], tbl_Customers[Region])</f>
        <v>West</v>
      </c>
      <c r="N1980" s="1" t="str" cm="1">
        <f t="array" ref="N1980">_xlfn.IFS(
   _xlfn.SINGLE(tbl_Invoices[Plan_ID])="P1","Basic",
   _xlfn.SINGLE(tbl_Invoices[Plan_ID])="P2","Standard",
   _xlfn.SINGLE(tbl_Invoices[Plan_ID])="P3","Premium"
)</f>
        <v>Basic</v>
      </c>
      <c r="O1980" s="2">
        <f>IF(tbl_Invoices[[#This Row],[Revenue_Type]]="Churned",0,1)</f>
        <v>1</v>
      </c>
    </row>
    <row r="1981" spans="1:15" x14ac:dyDescent="0.25">
      <c r="A1981" t="s">
        <v>4865</v>
      </c>
      <c r="B1981" t="s">
        <v>1202</v>
      </c>
      <c r="C1981" t="s">
        <v>4375</v>
      </c>
      <c r="D1981" s="1">
        <v>44488</v>
      </c>
      <c r="E1981">
        <v>25</v>
      </c>
      <c r="F1981" t="b">
        <v>1</v>
      </c>
      <c r="G1981" t="s">
        <v>4547</v>
      </c>
      <c r="H1981" t="s">
        <v>2034</v>
      </c>
      <c r="I1981" s="1">
        <f>DATE(YEAR(tbl_Invoices[[#This Row],[Invoice_Date]]), MONTH(tbl_Invoices[[#This Row],[Invoice_Date]]), DAY(tbl_Invoices[[#This Row],[Invoice_Date]]))</f>
        <v>44488</v>
      </c>
      <c r="J1981">
        <f>YEAR(tbl_Invoices[[#This Row],[Invoice_Date]])</f>
        <v>2021</v>
      </c>
      <c r="K1981" s="1">
        <f>_xlfn.XLOOKUP(tbl_Invoices[[#This Row],[Customer_ID]], tbl_Customers[Customer_ID], tbl_Customers[Cohort_Month])</f>
        <v>44530</v>
      </c>
      <c r="L1981" s="1" t="str">
        <f ca="1">_xlfn.XLOOKUP(tbl_Invoices[[#This Row],[Customer_ID]], tbl_Customers[Customer_ID], tbl_Customers[Age_Group])</f>
        <v>25–34</v>
      </c>
      <c r="M1981" s="1" t="str">
        <f>_xlfn.XLOOKUP(tbl_Invoices[[#This Row],[Customer_ID]], tbl_Customers[Customer_ID], tbl_Customers[Region])</f>
        <v>International</v>
      </c>
      <c r="N1981" s="1" t="str" cm="1">
        <f t="array" ref="N1981">_xlfn.IFS(
   _xlfn.SINGLE(tbl_Invoices[Plan_ID])="P1","Basic",
   _xlfn.SINGLE(tbl_Invoices[Plan_ID])="P2","Standard",
   _xlfn.SINGLE(tbl_Invoices[Plan_ID])="P3","Premium"
)</f>
        <v>Standard</v>
      </c>
      <c r="O1981" s="2">
        <f>IF(tbl_Invoices[[#This Row],[Revenue_Type]]="Churned",0,1)</f>
        <v>1</v>
      </c>
    </row>
    <row r="1982" spans="1:15" x14ac:dyDescent="0.25">
      <c r="A1982" t="s">
        <v>8147</v>
      </c>
      <c r="B1982" t="s">
        <v>1220</v>
      </c>
      <c r="C1982" t="s">
        <v>4477</v>
      </c>
      <c r="D1982" s="1">
        <v>44488</v>
      </c>
      <c r="E1982">
        <v>55</v>
      </c>
      <c r="F1982" t="b">
        <v>1</v>
      </c>
      <c r="G1982" t="s">
        <v>4545</v>
      </c>
      <c r="H1982" t="s">
        <v>2031</v>
      </c>
      <c r="I1982" s="1">
        <f>DATE(YEAR(tbl_Invoices[[#This Row],[Invoice_Date]]), MONTH(tbl_Invoices[[#This Row],[Invoice_Date]]), DAY(tbl_Invoices[[#This Row],[Invoice_Date]]))</f>
        <v>44488</v>
      </c>
      <c r="J1982">
        <f>YEAR(tbl_Invoices[[#This Row],[Invoice_Date]])</f>
        <v>2021</v>
      </c>
      <c r="K1982" s="1">
        <f>_xlfn.XLOOKUP(tbl_Invoices[[#This Row],[Customer_ID]], tbl_Customers[Customer_ID], tbl_Customers[Cohort_Month])</f>
        <v>44377</v>
      </c>
      <c r="L1982" s="1" t="str">
        <f ca="1">_xlfn.XLOOKUP(tbl_Invoices[[#This Row],[Customer_ID]], tbl_Customers[Customer_ID], tbl_Customers[Age_Group])</f>
        <v>18–24</v>
      </c>
      <c r="M1982" s="1" t="str">
        <f>_xlfn.XLOOKUP(tbl_Invoices[[#This Row],[Customer_ID]], tbl_Customers[Customer_ID], tbl_Customers[Region])</f>
        <v>West</v>
      </c>
      <c r="N1982" s="1" t="str" cm="1">
        <f t="array" ref="N1982">_xlfn.IFS(
   _xlfn.SINGLE(tbl_Invoices[Plan_ID])="P1","Basic",
   _xlfn.SINGLE(tbl_Invoices[Plan_ID])="P2","Standard",
   _xlfn.SINGLE(tbl_Invoices[Plan_ID])="P3","Premium"
)</f>
        <v>Premium</v>
      </c>
      <c r="O1982" s="2">
        <f>IF(tbl_Invoices[[#This Row],[Revenue_Type]]="Churned",0,1)</f>
        <v>0</v>
      </c>
    </row>
    <row r="1983" spans="1:15" x14ac:dyDescent="0.25">
      <c r="A1983" t="s">
        <v>9752</v>
      </c>
      <c r="B1983" t="s">
        <v>1384</v>
      </c>
      <c r="C1983" t="s">
        <v>4166</v>
      </c>
      <c r="D1983" s="1">
        <v>44488</v>
      </c>
      <c r="E1983">
        <v>12</v>
      </c>
      <c r="F1983" t="b">
        <v>1</v>
      </c>
      <c r="G1983" t="s">
        <v>4538</v>
      </c>
      <c r="H1983" t="s">
        <v>2027</v>
      </c>
      <c r="I1983" s="1">
        <f>DATE(YEAR(tbl_Invoices[[#This Row],[Invoice_Date]]), MONTH(tbl_Invoices[[#This Row],[Invoice_Date]]), DAY(tbl_Invoices[[#This Row],[Invoice_Date]]))</f>
        <v>44488</v>
      </c>
      <c r="J1983">
        <f>YEAR(tbl_Invoices[[#This Row],[Invoice_Date]])</f>
        <v>2021</v>
      </c>
      <c r="K1983" s="1">
        <f>_xlfn.XLOOKUP(tbl_Invoices[[#This Row],[Customer_ID]], tbl_Customers[Customer_ID], tbl_Customers[Cohort_Month])</f>
        <v>44377</v>
      </c>
      <c r="L1983" s="1" t="str">
        <f ca="1">_xlfn.XLOOKUP(tbl_Invoices[[#This Row],[Customer_ID]], tbl_Customers[Customer_ID], tbl_Customers[Age_Group])</f>
        <v>35–44</v>
      </c>
      <c r="M1983" s="1" t="str">
        <f>_xlfn.XLOOKUP(tbl_Invoices[[#This Row],[Customer_ID]], tbl_Customers[Customer_ID], tbl_Customers[Region])</f>
        <v>West</v>
      </c>
      <c r="N1983" s="1" t="str" cm="1">
        <f t="array" ref="N1983">_xlfn.IFS(
   _xlfn.SINGLE(tbl_Invoices[Plan_ID])="P1","Basic",
   _xlfn.SINGLE(tbl_Invoices[Plan_ID])="P2","Standard",
   _xlfn.SINGLE(tbl_Invoices[Plan_ID])="P3","Premium"
)</f>
        <v>Basic</v>
      </c>
      <c r="O1983" s="2">
        <f>IF(tbl_Invoices[[#This Row],[Revenue_Type]]="Churned",0,1)</f>
        <v>1</v>
      </c>
    </row>
    <row r="1984" spans="1:15" x14ac:dyDescent="0.25">
      <c r="A1984" t="s">
        <v>4800</v>
      </c>
      <c r="B1984" t="s">
        <v>1577</v>
      </c>
      <c r="C1984" t="s">
        <v>3867</v>
      </c>
      <c r="D1984" s="1">
        <v>44488</v>
      </c>
      <c r="E1984">
        <v>25</v>
      </c>
      <c r="F1984" t="b">
        <v>1</v>
      </c>
      <c r="G1984" t="s">
        <v>4549</v>
      </c>
      <c r="H1984" t="s">
        <v>2034</v>
      </c>
      <c r="I1984" s="1">
        <f>DATE(YEAR(tbl_Invoices[[#This Row],[Invoice_Date]]), MONTH(tbl_Invoices[[#This Row],[Invoice_Date]]), DAY(tbl_Invoices[[#This Row],[Invoice_Date]]))</f>
        <v>44488</v>
      </c>
      <c r="J1984">
        <f>YEAR(tbl_Invoices[[#This Row],[Invoice_Date]])</f>
        <v>2021</v>
      </c>
      <c r="K1984" s="1">
        <f>_xlfn.XLOOKUP(tbl_Invoices[[#This Row],[Customer_ID]], tbl_Customers[Customer_ID], tbl_Customers[Cohort_Month])</f>
        <v>44469</v>
      </c>
      <c r="L1984" s="1" t="str">
        <f ca="1">_xlfn.XLOOKUP(tbl_Invoices[[#This Row],[Customer_ID]], tbl_Customers[Customer_ID], tbl_Customers[Age_Group])</f>
        <v>45–54</v>
      </c>
      <c r="M1984" s="1" t="str">
        <f>_xlfn.XLOOKUP(tbl_Invoices[[#This Row],[Customer_ID]], tbl_Customers[Customer_ID], tbl_Customers[Region])</f>
        <v>International</v>
      </c>
      <c r="N1984" s="1" t="str" cm="1">
        <f t="array" ref="N1984">_xlfn.IFS(
   _xlfn.SINGLE(tbl_Invoices[Plan_ID])="P1","Basic",
   _xlfn.SINGLE(tbl_Invoices[Plan_ID])="P2","Standard",
   _xlfn.SINGLE(tbl_Invoices[Plan_ID])="P3","Premium"
)</f>
        <v>Standard</v>
      </c>
      <c r="O1984" s="2">
        <f>IF(tbl_Invoices[[#This Row],[Revenue_Type]]="Churned",0,1)</f>
        <v>1</v>
      </c>
    </row>
    <row r="1985" spans="1:15" x14ac:dyDescent="0.25">
      <c r="A1985" t="s">
        <v>7996</v>
      </c>
      <c r="B1985" t="s">
        <v>307</v>
      </c>
      <c r="C1985" t="s">
        <v>2326</v>
      </c>
      <c r="D1985" s="1">
        <v>44489</v>
      </c>
      <c r="E1985">
        <v>55</v>
      </c>
      <c r="F1985" t="b">
        <v>1</v>
      </c>
      <c r="G1985" t="s">
        <v>4540</v>
      </c>
      <c r="H1985" t="s">
        <v>2031</v>
      </c>
      <c r="I1985" s="1">
        <f>DATE(YEAR(tbl_Invoices[[#This Row],[Invoice_Date]]), MONTH(tbl_Invoices[[#This Row],[Invoice_Date]]), DAY(tbl_Invoices[[#This Row],[Invoice_Date]]))</f>
        <v>44489</v>
      </c>
      <c r="J1985">
        <f>YEAR(tbl_Invoices[[#This Row],[Invoice_Date]])</f>
        <v>2021</v>
      </c>
      <c r="K1985" s="1">
        <f>_xlfn.XLOOKUP(tbl_Invoices[[#This Row],[Customer_ID]], tbl_Customers[Customer_ID], tbl_Customers[Cohort_Month])</f>
        <v>44286</v>
      </c>
      <c r="L1985" s="1" t="str">
        <f ca="1">_xlfn.XLOOKUP(tbl_Invoices[[#This Row],[Customer_ID]], tbl_Customers[Customer_ID], tbl_Customers[Age_Group])</f>
        <v>35–44</v>
      </c>
      <c r="M1985" s="1" t="str">
        <f>_xlfn.XLOOKUP(tbl_Invoices[[#This Row],[Customer_ID]], tbl_Customers[Customer_ID], tbl_Customers[Region])</f>
        <v>South</v>
      </c>
      <c r="N1985" s="1" t="str" cm="1">
        <f t="array" ref="N1985">_xlfn.IFS(
   _xlfn.SINGLE(tbl_Invoices[Plan_ID])="P1","Basic",
   _xlfn.SINGLE(tbl_Invoices[Plan_ID])="P2","Standard",
   _xlfn.SINGLE(tbl_Invoices[Plan_ID])="P3","Premium"
)</f>
        <v>Premium</v>
      </c>
      <c r="O1985" s="2">
        <f>IF(tbl_Invoices[[#This Row],[Revenue_Type]]="Churned",0,1)</f>
        <v>1</v>
      </c>
    </row>
    <row r="1986" spans="1:15" x14ac:dyDescent="0.25">
      <c r="A1986" t="s">
        <v>5697</v>
      </c>
      <c r="B1986" t="s">
        <v>587</v>
      </c>
      <c r="C1986" t="s">
        <v>4287</v>
      </c>
      <c r="D1986" s="1">
        <v>44489</v>
      </c>
      <c r="E1986">
        <v>12</v>
      </c>
      <c r="F1986" t="b">
        <v>1</v>
      </c>
      <c r="G1986" t="s">
        <v>4545</v>
      </c>
      <c r="H1986" t="s">
        <v>2027</v>
      </c>
      <c r="I1986" s="1">
        <f>DATE(YEAR(tbl_Invoices[[#This Row],[Invoice_Date]]), MONTH(tbl_Invoices[[#This Row],[Invoice_Date]]), DAY(tbl_Invoices[[#This Row],[Invoice_Date]]))</f>
        <v>44489</v>
      </c>
      <c r="J1986">
        <f>YEAR(tbl_Invoices[[#This Row],[Invoice_Date]])</f>
        <v>2021</v>
      </c>
      <c r="K1986" s="1">
        <f>_xlfn.XLOOKUP(tbl_Invoices[[#This Row],[Customer_ID]], tbl_Customers[Customer_ID], tbl_Customers[Cohort_Month])</f>
        <v>44408</v>
      </c>
      <c r="L1986" s="1" t="str">
        <f ca="1">_xlfn.XLOOKUP(tbl_Invoices[[#This Row],[Customer_ID]], tbl_Customers[Customer_ID], tbl_Customers[Age_Group])</f>
        <v>55+</v>
      </c>
      <c r="M1986" s="1" t="str">
        <f>_xlfn.XLOOKUP(tbl_Invoices[[#This Row],[Customer_ID]], tbl_Customers[Customer_ID], tbl_Customers[Region])</f>
        <v>East</v>
      </c>
      <c r="N1986" s="1" t="str" cm="1">
        <f t="array" ref="N1986">_xlfn.IFS(
   _xlfn.SINGLE(tbl_Invoices[Plan_ID])="P1","Basic",
   _xlfn.SINGLE(tbl_Invoices[Plan_ID])="P2","Standard",
   _xlfn.SINGLE(tbl_Invoices[Plan_ID])="P3","Premium"
)</f>
        <v>Basic</v>
      </c>
      <c r="O1986" s="2">
        <f>IF(tbl_Invoices[[#This Row],[Revenue_Type]]="Churned",0,1)</f>
        <v>0</v>
      </c>
    </row>
    <row r="1987" spans="1:15" x14ac:dyDescent="0.25">
      <c r="A1987" t="s">
        <v>7027</v>
      </c>
      <c r="B1987" t="s">
        <v>716</v>
      </c>
      <c r="C1987" t="s">
        <v>4368</v>
      </c>
      <c r="D1987" s="1">
        <v>44489</v>
      </c>
      <c r="E1987">
        <v>25</v>
      </c>
      <c r="F1987" t="b">
        <v>1</v>
      </c>
      <c r="G1987" t="s">
        <v>4538</v>
      </c>
      <c r="H1987" t="s">
        <v>2034</v>
      </c>
      <c r="I1987" s="1">
        <f>DATE(YEAR(tbl_Invoices[[#This Row],[Invoice_Date]]), MONTH(tbl_Invoices[[#This Row],[Invoice_Date]]), DAY(tbl_Invoices[[#This Row],[Invoice_Date]]))</f>
        <v>44489</v>
      </c>
      <c r="J1987">
        <f>YEAR(tbl_Invoices[[#This Row],[Invoice_Date]])</f>
        <v>2021</v>
      </c>
      <c r="K1987" s="1">
        <f>_xlfn.XLOOKUP(tbl_Invoices[[#This Row],[Customer_ID]], tbl_Customers[Customer_ID], tbl_Customers[Cohort_Month])</f>
        <v>44895</v>
      </c>
      <c r="L1987" s="1" t="str">
        <f ca="1">_xlfn.XLOOKUP(tbl_Invoices[[#This Row],[Customer_ID]], tbl_Customers[Customer_ID], tbl_Customers[Age_Group])</f>
        <v>35–44</v>
      </c>
      <c r="M1987" s="1" t="str">
        <f>_xlfn.XLOOKUP(tbl_Invoices[[#This Row],[Customer_ID]], tbl_Customers[Customer_ID], tbl_Customers[Region])</f>
        <v>East</v>
      </c>
      <c r="N1987" s="1" t="str" cm="1">
        <f t="array" ref="N1987">_xlfn.IFS(
   _xlfn.SINGLE(tbl_Invoices[Plan_ID])="P1","Basic",
   _xlfn.SINGLE(tbl_Invoices[Plan_ID])="P2","Standard",
   _xlfn.SINGLE(tbl_Invoices[Plan_ID])="P3","Premium"
)</f>
        <v>Standard</v>
      </c>
      <c r="O1987" s="2">
        <f>IF(tbl_Invoices[[#This Row],[Revenue_Type]]="Churned",0,1)</f>
        <v>1</v>
      </c>
    </row>
    <row r="1988" spans="1:15" x14ac:dyDescent="0.25">
      <c r="A1988" t="s">
        <v>8294</v>
      </c>
      <c r="B1988" t="s">
        <v>1779</v>
      </c>
      <c r="C1988" t="s">
        <v>2452</v>
      </c>
      <c r="D1988" s="1">
        <v>44489</v>
      </c>
      <c r="E1988">
        <v>25</v>
      </c>
      <c r="F1988" t="b">
        <v>1</v>
      </c>
      <c r="G1988" t="s">
        <v>4547</v>
      </c>
      <c r="H1988" t="s">
        <v>2034</v>
      </c>
      <c r="I1988" s="1">
        <f>DATE(YEAR(tbl_Invoices[[#This Row],[Invoice_Date]]), MONTH(tbl_Invoices[[#This Row],[Invoice_Date]]), DAY(tbl_Invoices[[#This Row],[Invoice_Date]]))</f>
        <v>44489</v>
      </c>
      <c r="J1988">
        <f>YEAR(tbl_Invoices[[#This Row],[Invoice_Date]])</f>
        <v>2021</v>
      </c>
      <c r="K1988" s="1">
        <f>_xlfn.XLOOKUP(tbl_Invoices[[#This Row],[Customer_ID]], tbl_Customers[Customer_ID], tbl_Customers[Cohort_Month])</f>
        <v>44926</v>
      </c>
      <c r="L1988" s="1" t="str">
        <f ca="1">_xlfn.XLOOKUP(tbl_Invoices[[#This Row],[Customer_ID]], tbl_Customers[Customer_ID], tbl_Customers[Age_Group])</f>
        <v>45–54</v>
      </c>
      <c r="M1988" s="1" t="str">
        <f>_xlfn.XLOOKUP(tbl_Invoices[[#This Row],[Customer_ID]], tbl_Customers[Customer_ID], tbl_Customers[Region])</f>
        <v>International</v>
      </c>
      <c r="N1988" s="1" t="str" cm="1">
        <f t="array" ref="N1988">_xlfn.IFS(
   _xlfn.SINGLE(tbl_Invoices[Plan_ID])="P1","Basic",
   _xlfn.SINGLE(tbl_Invoices[Plan_ID])="P2","Standard",
   _xlfn.SINGLE(tbl_Invoices[Plan_ID])="P3","Premium"
)</f>
        <v>Standard</v>
      </c>
      <c r="O1988" s="2">
        <f>IF(tbl_Invoices[[#This Row],[Revenue_Type]]="Churned",0,1)</f>
        <v>1</v>
      </c>
    </row>
    <row r="1989" spans="1:15" x14ac:dyDescent="0.25">
      <c r="A1989" t="s">
        <v>8685</v>
      </c>
      <c r="B1989" t="s">
        <v>1335</v>
      </c>
      <c r="C1989" t="s">
        <v>2200</v>
      </c>
      <c r="D1989" s="1">
        <v>44490</v>
      </c>
      <c r="E1989">
        <v>55</v>
      </c>
      <c r="F1989" t="b">
        <v>1</v>
      </c>
      <c r="G1989" t="s">
        <v>4545</v>
      </c>
      <c r="H1989" t="s">
        <v>2031</v>
      </c>
      <c r="I1989" s="1">
        <f>DATE(YEAR(tbl_Invoices[[#This Row],[Invoice_Date]]), MONTH(tbl_Invoices[[#This Row],[Invoice_Date]]), DAY(tbl_Invoices[[#This Row],[Invoice_Date]]))</f>
        <v>44490</v>
      </c>
      <c r="J1989">
        <f>YEAR(tbl_Invoices[[#This Row],[Invoice_Date]])</f>
        <v>2021</v>
      </c>
      <c r="K1989" s="1">
        <f>_xlfn.XLOOKUP(tbl_Invoices[[#This Row],[Customer_ID]], tbl_Customers[Customer_ID], tbl_Customers[Cohort_Month])</f>
        <v>44895</v>
      </c>
      <c r="L1989" s="1" t="str">
        <f ca="1">_xlfn.XLOOKUP(tbl_Invoices[[#This Row],[Customer_ID]], tbl_Customers[Customer_ID], tbl_Customers[Age_Group])</f>
        <v>45–54</v>
      </c>
      <c r="M1989" s="1" t="str">
        <f>_xlfn.XLOOKUP(tbl_Invoices[[#This Row],[Customer_ID]], tbl_Customers[Customer_ID], tbl_Customers[Region])</f>
        <v>West</v>
      </c>
      <c r="N1989" s="1" t="str" cm="1">
        <f t="array" ref="N1989">_xlfn.IFS(
   _xlfn.SINGLE(tbl_Invoices[Plan_ID])="P1","Basic",
   _xlfn.SINGLE(tbl_Invoices[Plan_ID])="P2","Standard",
   _xlfn.SINGLE(tbl_Invoices[Plan_ID])="P3","Premium"
)</f>
        <v>Premium</v>
      </c>
      <c r="O1989" s="2">
        <f>IF(tbl_Invoices[[#This Row],[Revenue_Type]]="Churned",0,1)</f>
        <v>0</v>
      </c>
    </row>
    <row r="1990" spans="1:15" x14ac:dyDescent="0.25">
      <c r="A1990" t="s">
        <v>9085</v>
      </c>
      <c r="B1990" t="s">
        <v>1406</v>
      </c>
      <c r="C1990" t="s">
        <v>2217</v>
      </c>
      <c r="D1990" s="1">
        <v>44490</v>
      </c>
      <c r="E1990">
        <v>25</v>
      </c>
      <c r="F1990" t="b">
        <v>1</v>
      </c>
      <c r="G1990" t="s">
        <v>4540</v>
      </c>
      <c r="H1990" t="s">
        <v>2034</v>
      </c>
      <c r="I1990" s="1">
        <f>DATE(YEAR(tbl_Invoices[[#This Row],[Invoice_Date]]), MONTH(tbl_Invoices[[#This Row],[Invoice_Date]]), DAY(tbl_Invoices[[#This Row],[Invoice_Date]]))</f>
        <v>44490</v>
      </c>
      <c r="J1990">
        <f>YEAR(tbl_Invoices[[#This Row],[Invoice_Date]])</f>
        <v>2021</v>
      </c>
      <c r="K1990" s="1">
        <f>_xlfn.XLOOKUP(tbl_Invoices[[#This Row],[Customer_ID]], tbl_Customers[Customer_ID], tbl_Customers[Cohort_Month])</f>
        <v>45077</v>
      </c>
      <c r="L1990" s="1" t="str">
        <f ca="1">_xlfn.XLOOKUP(tbl_Invoices[[#This Row],[Customer_ID]], tbl_Customers[Customer_ID], tbl_Customers[Age_Group])</f>
        <v>45–54</v>
      </c>
      <c r="M1990" s="1" t="str">
        <f>_xlfn.XLOOKUP(tbl_Invoices[[#This Row],[Customer_ID]], tbl_Customers[Customer_ID], tbl_Customers[Region])</f>
        <v>South</v>
      </c>
      <c r="N1990" s="1" t="str" cm="1">
        <f t="array" ref="N1990">_xlfn.IFS(
   _xlfn.SINGLE(tbl_Invoices[Plan_ID])="P1","Basic",
   _xlfn.SINGLE(tbl_Invoices[Plan_ID])="P2","Standard",
   _xlfn.SINGLE(tbl_Invoices[Plan_ID])="P3","Premium"
)</f>
        <v>Standard</v>
      </c>
      <c r="O1990" s="2">
        <f>IF(tbl_Invoices[[#This Row],[Revenue_Type]]="Churned",0,1)</f>
        <v>1</v>
      </c>
    </row>
    <row r="1991" spans="1:15" x14ac:dyDescent="0.25">
      <c r="A1991" t="s">
        <v>8853</v>
      </c>
      <c r="B1991" t="s">
        <v>1434</v>
      </c>
      <c r="C1991" t="s">
        <v>2607</v>
      </c>
      <c r="D1991" s="1">
        <v>44490</v>
      </c>
      <c r="E1991">
        <v>25</v>
      </c>
      <c r="F1991" t="b">
        <v>1</v>
      </c>
      <c r="G1991" t="s">
        <v>4540</v>
      </c>
      <c r="H1991" t="s">
        <v>2034</v>
      </c>
      <c r="I1991" s="1">
        <f>DATE(YEAR(tbl_Invoices[[#This Row],[Invoice_Date]]), MONTH(tbl_Invoices[[#This Row],[Invoice_Date]]), DAY(tbl_Invoices[[#This Row],[Invoice_Date]]))</f>
        <v>44490</v>
      </c>
      <c r="J1991">
        <f>YEAR(tbl_Invoices[[#This Row],[Invoice_Date]])</f>
        <v>2021</v>
      </c>
      <c r="K1991" s="1">
        <f>_xlfn.XLOOKUP(tbl_Invoices[[#This Row],[Customer_ID]], tbl_Customers[Customer_ID], tbl_Customers[Cohort_Month])</f>
        <v>44957</v>
      </c>
      <c r="L1991" s="1" t="str">
        <f ca="1">_xlfn.XLOOKUP(tbl_Invoices[[#This Row],[Customer_ID]], tbl_Customers[Customer_ID], tbl_Customers[Age_Group])</f>
        <v>18–24</v>
      </c>
      <c r="M1991" s="1" t="str">
        <f>_xlfn.XLOOKUP(tbl_Invoices[[#This Row],[Customer_ID]], tbl_Customers[Customer_ID], tbl_Customers[Region])</f>
        <v>East</v>
      </c>
      <c r="N1991" s="1" t="str" cm="1">
        <f t="array" ref="N1991">_xlfn.IFS(
   _xlfn.SINGLE(tbl_Invoices[Plan_ID])="P1","Basic",
   _xlfn.SINGLE(tbl_Invoices[Plan_ID])="P2","Standard",
   _xlfn.SINGLE(tbl_Invoices[Plan_ID])="P3","Premium"
)</f>
        <v>Standard</v>
      </c>
      <c r="O1991" s="2">
        <f>IF(tbl_Invoices[[#This Row],[Revenue_Type]]="Churned",0,1)</f>
        <v>1</v>
      </c>
    </row>
    <row r="1992" spans="1:15" x14ac:dyDescent="0.25">
      <c r="A1992" t="s">
        <v>7968</v>
      </c>
      <c r="B1992" t="s">
        <v>1552</v>
      </c>
      <c r="C1992" t="s">
        <v>2810</v>
      </c>
      <c r="D1992" s="1">
        <v>44490</v>
      </c>
      <c r="E1992">
        <v>25</v>
      </c>
      <c r="F1992" t="b">
        <v>1</v>
      </c>
      <c r="G1992" t="s">
        <v>4549</v>
      </c>
      <c r="H1992" t="s">
        <v>2034</v>
      </c>
      <c r="I1992" s="1">
        <f>DATE(YEAR(tbl_Invoices[[#This Row],[Invoice_Date]]), MONTH(tbl_Invoices[[#This Row],[Invoice_Date]]), DAY(tbl_Invoices[[#This Row],[Invoice_Date]]))</f>
        <v>44490</v>
      </c>
      <c r="J1992">
        <f>YEAR(tbl_Invoices[[#This Row],[Invoice_Date]])</f>
        <v>2021</v>
      </c>
      <c r="K1992" s="1">
        <f>_xlfn.XLOOKUP(tbl_Invoices[[#This Row],[Customer_ID]], tbl_Customers[Customer_ID], tbl_Customers[Cohort_Month])</f>
        <v>44347</v>
      </c>
      <c r="L1992" s="1" t="str">
        <f ca="1">_xlfn.XLOOKUP(tbl_Invoices[[#This Row],[Customer_ID]], tbl_Customers[Customer_ID], tbl_Customers[Age_Group])</f>
        <v>55+</v>
      </c>
      <c r="M1992" s="1" t="str">
        <f>_xlfn.XLOOKUP(tbl_Invoices[[#This Row],[Customer_ID]], tbl_Customers[Customer_ID], tbl_Customers[Region])</f>
        <v>South</v>
      </c>
      <c r="N1992" s="1" t="str" cm="1">
        <f t="array" ref="N1992">_xlfn.IFS(
   _xlfn.SINGLE(tbl_Invoices[Plan_ID])="P1","Basic",
   _xlfn.SINGLE(tbl_Invoices[Plan_ID])="P2","Standard",
   _xlfn.SINGLE(tbl_Invoices[Plan_ID])="P3","Premium"
)</f>
        <v>Standard</v>
      </c>
      <c r="O1992" s="2">
        <f>IF(tbl_Invoices[[#This Row],[Revenue_Type]]="Churned",0,1)</f>
        <v>1</v>
      </c>
    </row>
    <row r="1993" spans="1:15" x14ac:dyDescent="0.25">
      <c r="A1993" t="s">
        <v>8646</v>
      </c>
      <c r="B1993" t="s">
        <v>1844</v>
      </c>
      <c r="C1993" t="s">
        <v>4009</v>
      </c>
      <c r="D1993" s="1">
        <v>44490</v>
      </c>
      <c r="E1993">
        <v>12</v>
      </c>
      <c r="F1993" t="b">
        <v>1</v>
      </c>
      <c r="G1993" t="s">
        <v>4549</v>
      </c>
      <c r="H1993" t="s">
        <v>2027</v>
      </c>
      <c r="I1993" s="1">
        <f>DATE(YEAR(tbl_Invoices[[#This Row],[Invoice_Date]]), MONTH(tbl_Invoices[[#This Row],[Invoice_Date]]), DAY(tbl_Invoices[[#This Row],[Invoice_Date]]))</f>
        <v>44490</v>
      </c>
      <c r="J1993">
        <f>YEAR(tbl_Invoices[[#This Row],[Invoice_Date]])</f>
        <v>2021</v>
      </c>
      <c r="K1993" s="1">
        <f>_xlfn.XLOOKUP(tbl_Invoices[[#This Row],[Customer_ID]], tbl_Customers[Customer_ID], tbl_Customers[Cohort_Month])</f>
        <v>44377</v>
      </c>
      <c r="L1993" s="1" t="str">
        <f ca="1">_xlfn.XLOOKUP(tbl_Invoices[[#This Row],[Customer_ID]], tbl_Customers[Customer_ID], tbl_Customers[Age_Group])</f>
        <v>45–54</v>
      </c>
      <c r="M1993" s="1" t="str">
        <f>_xlfn.XLOOKUP(tbl_Invoices[[#This Row],[Customer_ID]], tbl_Customers[Customer_ID], tbl_Customers[Region])</f>
        <v>West</v>
      </c>
      <c r="N1993" s="1" t="str" cm="1">
        <f t="array" ref="N1993">_xlfn.IFS(
   _xlfn.SINGLE(tbl_Invoices[Plan_ID])="P1","Basic",
   _xlfn.SINGLE(tbl_Invoices[Plan_ID])="P2","Standard",
   _xlfn.SINGLE(tbl_Invoices[Plan_ID])="P3","Premium"
)</f>
        <v>Basic</v>
      </c>
      <c r="O1993" s="2">
        <f>IF(tbl_Invoices[[#This Row],[Revenue_Type]]="Churned",0,1)</f>
        <v>1</v>
      </c>
    </row>
    <row r="1994" spans="1:15" x14ac:dyDescent="0.25">
      <c r="A1994" t="s">
        <v>5290</v>
      </c>
      <c r="B1994" t="s">
        <v>1956</v>
      </c>
      <c r="C1994" t="s">
        <v>2680</v>
      </c>
      <c r="D1994" s="1">
        <v>44490</v>
      </c>
      <c r="E1994">
        <v>12</v>
      </c>
      <c r="F1994" t="b">
        <v>1</v>
      </c>
      <c r="G1994" t="s">
        <v>4538</v>
      </c>
      <c r="H1994" t="s">
        <v>2027</v>
      </c>
      <c r="I1994" s="1">
        <f>DATE(YEAR(tbl_Invoices[[#This Row],[Invoice_Date]]), MONTH(tbl_Invoices[[#This Row],[Invoice_Date]]), DAY(tbl_Invoices[[#This Row],[Invoice_Date]]))</f>
        <v>44490</v>
      </c>
      <c r="J1994">
        <f>YEAR(tbl_Invoices[[#This Row],[Invoice_Date]])</f>
        <v>2021</v>
      </c>
      <c r="K1994" s="1">
        <f>_xlfn.XLOOKUP(tbl_Invoices[[#This Row],[Customer_ID]], tbl_Customers[Customer_ID], tbl_Customers[Cohort_Month])</f>
        <v>44773</v>
      </c>
      <c r="L1994" s="1" t="str">
        <f ca="1">_xlfn.XLOOKUP(tbl_Invoices[[#This Row],[Customer_ID]], tbl_Customers[Customer_ID], tbl_Customers[Age_Group])</f>
        <v>45–54</v>
      </c>
      <c r="M1994" s="1" t="str">
        <f>_xlfn.XLOOKUP(tbl_Invoices[[#This Row],[Customer_ID]], tbl_Customers[Customer_ID], tbl_Customers[Region])</f>
        <v>Midwest</v>
      </c>
      <c r="N1994" s="1" t="str" cm="1">
        <f t="array" ref="N1994">_xlfn.IFS(
   _xlfn.SINGLE(tbl_Invoices[Plan_ID])="P1","Basic",
   _xlfn.SINGLE(tbl_Invoices[Plan_ID])="P2","Standard",
   _xlfn.SINGLE(tbl_Invoices[Plan_ID])="P3","Premium"
)</f>
        <v>Basic</v>
      </c>
      <c r="O1994" s="2">
        <f>IF(tbl_Invoices[[#This Row],[Revenue_Type]]="Churned",0,1)</f>
        <v>1</v>
      </c>
    </row>
    <row r="1995" spans="1:15" x14ac:dyDescent="0.25">
      <c r="A1995" t="s">
        <v>6655</v>
      </c>
      <c r="B1995" t="s">
        <v>661</v>
      </c>
      <c r="C1995" t="s">
        <v>4326</v>
      </c>
      <c r="D1995" s="1">
        <v>44491</v>
      </c>
      <c r="E1995">
        <v>12</v>
      </c>
      <c r="F1995" t="b">
        <v>1</v>
      </c>
      <c r="G1995" t="s">
        <v>4545</v>
      </c>
      <c r="H1995" t="s">
        <v>2027</v>
      </c>
      <c r="I1995" s="1">
        <f>DATE(YEAR(tbl_Invoices[[#This Row],[Invoice_Date]]), MONTH(tbl_Invoices[[#This Row],[Invoice_Date]]), DAY(tbl_Invoices[[#This Row],[Invoice_Date]]))</f>
        <v>44491</v>
      </c>
      <c r="J1995">
        <f>YEAR(tbl_Invoices[[#This Row],[Invoice_Date]])</f>
        <v>2021</v>
      </c>
      <c r="K1995" s="1">
        <f>_xlfn.XLOOKUP(tbl_Invoices[[#This Row],[Customer_ID]], tbl_Customers[Customer_ID], tbl_Customers[Cohort_Month])</f>
        <v>44926</v>
      </c>
      <c r="L1995" s="1" t="str">
        <f ca="1">_xlfn.XLOOKUP(tbl_Invoices[[#This Row],[Customer_ID]], tbl_Customers[Customer_ID], tbl_Customers[Age_Group])</f>
        <v>35–44</v>
      </c>
      <c r="M1995" s="1" t="str">
        <f>_xlfn.XLOOKUP(tbl_Invoices[[#This Row],[Customer_ID]], tbl_Customers[Customer_ID], tbl_Customers[Region])</f>
        <v>Midwest</v>
      </c>
      <c r="N1995" s="1" t="str" cm="1">
        <f t="array" ref="N1995">_xlfn.IFS(
   _xlfn.SINGLE(tbl_Invoices[Plan_ID])="P1","Basic",
   _xlfn.SINGLE(tbl_Invoices[Plan_ID])="P2","Standard",
   _xlfn.SINGLE(tbl_Invoices[Plan_ID])="P3","Premium"
)</f>
        <v>Basic</v>
      </c>
      <c r="O1995" s="2">
        <f>IF(tbl_Invoices[[#This Row],[Revenue_Type]]="Churned",0,1)</f>
        <v>0</v>
      </c>
    </row>
    <row r="1996" spans="1:15" x14ac:dyDescent="0.25">
      <c r="A1996" t="s">
        <v>10038</v>
      </c>
      <c r="B1996" t="s">
        <v>987</v>
      </c>
      <c r="C1996" t="s">
        <v>2407</v>
      </c>
      <c r="D1996" s="1">
        <v>44491</v>
      </c>
      <c r="E1996">
        <v>12</v>
      </c>
      <c r="F1996" t="b">
        <v>1</v>
      </c>
      <c r="G1996" t="s">
        <v>4549</v>
      </c>
      <c r="H1996" t="s">
        <v>2027</v>
      </c>
      <c r="I1996" s="1">
        <f>DATE(YEAR(tbl_Invoices[[#This Row],[Invoice_Date]]), MONTH(tbl_Invoices[[#This Row],[Invoice_Date]]), DAY(tbl_Invoices[[#This Row],[Invoice_Date]]))</f>
        <v>44491</v>
      </c>
      <c r="J1996">
        <f>YEAR(tbl_Invoices[[#This Row],[Invoice_Date]])</f>
        <v>2021</v>
      </c>
      <c r="K1996" s="1">
        <f>_xlfn.XLOOKUP(tbl_Invoices[[#This Row],[Customer_ID]], tbl_Customers[Customer_ID], tbl_Customers[Cohort_Month])</f>
        <v>44926</v>
      </c>
      <c r="L1996" s="1" t="str">
        <f ca="1">_xlfn.XLOOKUP(tbl_Invoices[[#This Row],[Customer_ID]], tbl_Customers[Customer_ID], tbl_Customers[Age_Group])</f>
        <v>25–34</v>
      </c>
      <c r="M1996" s="1" t="str">
        <f>_xlfn.XLOOKUP(tbl_Invoices[[#This Row],[Customer_ID]], tbl_Customers[Customer_ID], tbl_Customers[Region])</f>
        <v>Midwest</v>
      </c>
      <c r="N1996" s="1" t="str" cm="1">
        <f t="array" ref="N1996">_xlfn.IFS(
   _xlfn.SINGLE(tbl_Invoices[Plan_ID])="P1","Basic",
   _xlfn.SINGLE(tbl_Invoices[Plan_ID])="P2","Standard",
   _xlfn.SINGLE(tbl_Invoices[Plan_ID])="P3","Premium"
)</f>
        <v>Basic</v>
      </c>
      <c r="O1996" s="2">
        <f>IF(tbl_Invoices[[#This Row],[Revenue_Type]]="Churned",0,1)</f>
        <v>1</v>
      </c>
    </row>
    <row r="1997" spans="1:15" x14ac:dyDescent="0.25">
      <c r="A1997" t="s">
        <v>5137</v>
      </c>
      <c r="B1997" t="s">
        <v>1057</v>
      </c>
      <c r="C1997" t="s">
        <v>3900</v>
      </c>
      <c r="D1997" s="1">
        <v>44491</v>
      </c>
      <c r="E1997">
        <v>25</v>
      </c>
      <c r="F1997" t="b">
        <v>1</v>
      </c>
      <c r="G1997" t="s">
        <v>4538</v>
      </c>
      <c r="H1997" t="s">
        <v>2034</v>
      </c>
      <c r="I1997" s="1">
        <f>DATE(YEAR(tbl_Invoices[[#This Row],[Invoice_Date]]), MONTH(tbl_Invoices[[#This Row],[Invoice_Date]]), DAY(tbl_Invoices[[#This Row],[Invoice_Date]]))</f>
        <v>44491</v>
      </c>
      <c r="J1997">
        <f>YEAR(tbl_Invoices[[#This Row],[Invoice_Date]])</f>
        <v>2021</v>
      </c>
      <c r="K1997" s="1">
        <f>_xlfn.XLOOKUP(tbl_Invoices[[#This Row],[Customer_ID]], tbl_Customers[Customer_ID], tbl_Customers[Cohort_Month])</f>
        <v>44408</v>
      </c>
      <c r="L1997" s="1" t="str">
        <f ca="1">_xlfn.XLOOKUP(tbl_Invoices[[#This Row],[Customer_ID]], tbl_Customers[Customer_ID], tbl_Customers[Age_Group])</f>
        <v>35–44</v>
      </c>
      <c r="M1997" s="1" t="str">
        <f>_xlfn.XLOOKUP(tbl_Invoices[[#This Row],[Customer_ID]], tbl_Customers[Customer_ID], tbl_Customers[Region])</f>
        <v>West</v>
      </c>
      <c r="N1997" s="1" t="str" cm="1">
        <f t="array" ref="N1997">_xlfn.IFS(
   _xlfn.SINGLE(tbl_Invoices[Plan_ID])="P1","Basic",
   _xlfn.SINGLE(tbl_Invoices[Plan_ID])="P2","Standard",
   _xlfn.SINGLE(tbl_Invoices[Plan_ID])="P3","Premium"
)</f>
        <v>Standard</v>
      </c>
      <c r="O1997" s="2">
        <f>IF(tbl_Invoices[[#This Row],[Revenue_Type]]="Churned",0,1)</f>
        <v>1</v>
      </c>
    </row>
    <row r="1998" spans="1:15" x14ac:dyDescent="0.25">
      <c r="A1998" t="s">
        <v>10035</v>
      </c>
      <c r="B1998" t="s">
        <v>1084</v>
      </c>
      <c r="C1998" t="s">
        <v>3227</v>
      </c>
      <c r="D1998" s="1">
        <v>44491</v>
      </c>
      <c r="E1998">
        <v>12</v>
      </c>
      <c r="F1998" t="b">
        <v>1</v>
      </c>
      <c r="G1998" t="s">
        <v>4545</v>
      </c>
      <c r="H1998" t="s">
        <v>2027</v>
      </c>
      <c r="I1998" s="1">
        <f>DATE(YEAR(tbl_Invoices[[#This Row],[Invoice_Date]]), MONTH(tbl_Invoices[[#This Row],[Invoice_Date]]), DAY(tbl_Invoices[[#This Row],[Invoice_Date]]))</f>
        <v>44491</v>
      </c>
      <c r="J1998">
        <f>YEAR(tbl_Invoices[[#This Row],[Invoice_Date]])</f>
        <v>2021</v>
      </c>
      <c r="K1998" s="1">
        <f>_xlfn.XLOOKUP(tbl_Invoices[[#This Row],[Customer_ID]], tbl_Customers[Customer_ID], tbl_Customers[Cohort_Month])</f>
        <v>44712</v>
      </c>
      <c r="L1998" s="1" t="str">
        <f ca="1">_xlfn.XLOOKUP(tbl_Invoices[[#This Row],[Customer_ID]], tbl_Customers[Customer_ID], tbl_Customers[Age_Group])</f>
        <v>55+</v>
      </c>
      <c r="M1998" s="1" t="str">
        <f>_xlfn.XLOOKUP(tbl_Invoices[[#This Row],[Customer_ID]], tbl_Customers[Customer_ID], tbl_Customers[Region])</f>
        <v>Midwest</v>
      </c>
      <c r="N1998" s="1" t="str" cm="1">
        <f t="array" ref="N1998">_xlfn.IFS(
   _xlfn.SINGLE(tbl_Invoices[Plan_ID])="P1","Basic",
   _xlfn.SINGLE(tbl_Invoices[Plan_ID])="P2","Standard",
   _xlfn.SINGLE(tbl_Invoices[Plan_ID])="P3","Premium"
)</f>
        <v>Basic</v>
      </c>
      <c r="O1998" s="2">
        <f>IF(tbl_Invoices[[#This Row],[Revenue_Type]]="Churned",0,1)</f>
        <v>0</v>
      </c>
    </row>
    <row r="1999" spans="1:15" x14ac:dyDescent="0.25">
      <c r="A1999" t="s">
        <v>4612</v>
      </c>
      <c r="B1999" t="s">
        <v>1785</v>
      </c>
      <c r="C1999" t="s">
        <v>3959</v>
      </c>
      <c r="D1999" s="1">
        <v>44491</v>
      </c>
      <c r="E1999">
        <v>25</v>
      </c>
      <c r="F1999" t="b">
        <v>1</v>
      </c>
      <c r="G1999" t="s">
        <v>4549</v>
      </c>
      <c r="H1999" t="s">
        <v>2034</v>
      </c>
      <c r="I1999" s="1">
        <f>DATE(YEAR(tbl_Invoices[[#This Row],[Invoice_Date]]), MONTH(tbl_Invoices[[#This Row],[Invoice_Date]]), DAY(tbl_Invoices[[#This Row],[Invoice_Date]]))</f>
        <v>44491</v>
      </c>
      <c r="J1999">
        <f>YEAR(tbl_Invoices[[#This Row],[Invoice_Date]])</f>
        <v>2021</v>
      </c>
      <c r="K1999" s="1">
        <f>_xlfn.XLOOKUP(tbl_Invoices[[#This Row],[Customer_ID]], tbl_Customers[Customer_ID], tbl_Customers[Cohort_Month])</f>
        <v>44620</v>
      </c>
      <c r="L1999" s="1" t="str">
        <f ca="1">_xlfn.XLOOKUP(tbl_Invoices[[#This Row],[Customer_ID]], tbl_Customers[Customer_ID], tbl_Customers[Age_Group])</f>
        <v>25–34</v>
      </c>
      <c r="M1999" s="1" t="str">
        <f>_xlfn.XLOOKUP(tbl_Invoices[[#This Row],[Customer_ID]], tbl_Customers[Customer_ID], tbl_Customers[Region])</f>
        <v>Midwest</v>
      </c>
      <c r="N1999" s="1" t="str" cm="1">
        <f t="array" ref="N1999">_xlfn.IFS(
   _xlfn.SINGLE(tbl_Invoices[Plan_ID])="P1","Basic",
   _xlfn.SINGLE(tbl_Invoices[Plan_ID])="P2","Standard",
   _xlfn.SINGLE(tbl_Invoices[Plan_ID])="P3","Premium"
)</f>
        <v>Standard</v>
      </c>
      <c r="O1999" s="2">
        <f>IF(tbl_Invoices[[#This Row],[Revenue_Type]]="Churned",0,1)</f>
        <v>1</v>
      </c>
    </row>
    <row r="2000" spans="1:15" x14ac:dyDescent="0.25">
      <c r="A2000" t="s">
        <v>10193</v>
      </c>
      <c r="B2000" t="s">
        <v>984</v>
      </c>
      <c r="C2000" t="s">
        <v>2986</v>
      </c>
      <c r="D2000" s="1">
        <v>44492</v>
      </c>
      <c r="E2000">
        <v>12</v>
      </c>
      <c r="F2000" t="b">
        <v>1</v>
      </c>
      <c r="G2000" t="s">
        <v>4545</v>
      </c>
      <c r="H2000" t="s">
        <v>2027</v>
      </c>
      <c r="I2000" s="1">
        <f>DATE(YEAR(tbl_Invoices[[#This Row],[Invoice_Date]]), MONTH(tbl_Invoices[[#This Row],[Invoice_Date]]), DAY(tbl_Invoices[[#This Row],[Invoice_Date]]))</f>
        <v>44492</v>
      </c>
      <c r="J2000">
        <f>YEAR(tbl_Invoices[[#This Row],[Invoice_Date]])</f>
        <v>2021</v>
      </c>
      <c r="K2000" s="1">
        <f>_xlfn.XLOOKUP(tbl_Invoices[[#This Row],[Customer_ID]], tbl_Customers[Customer_ID], tbl_Customers[Cohort_Month])</f>
        <v>44865</v>
      </c>
      <c r="L2000" s="1" t="str">
        <f ca="1">_xlfn.XLOOKUP(tbl_Invoices[[#This Row],[Customer_ID]], tbl_Customers[Customer_ID], tbl_Customers[Age_Group])</f>
        <v>55+</v>
      </c>
      <c r="M2000" s="1" t="str">
        <f>_xlfn.XLOOKUP(tbl_Invoices[[#This Row],[Customer_ID]], tbl_Customers[Customer_ID], tbl_Customers[Region])</f>
        <v>East</v>
      </c>
      <c r="N2000" s="1" t="str" cm="1">
        <f t="array" ref="N2000">_xlfn.IFS(
   _xlfn.SINGLE(tbl_Invoices[Plan_ID])="P1","Basic",
   _xlfn.SINGLE(tbl_Invoices[Plan_ID])="P2","Standard",
   _xlfn.SINGLE(tbl_Invoices[Plan_ID])="P3","Premium"
)</f>
        <v>Basic</v>
      </c>
      <c r="O2000" s="2">
        <f>IF(tbl_Invoices[[#This Row],[Revenue_Type]]="Churned",0,1)</f>
        <v>0</v>
      </c>
    </row>
    <row r="2001" spans="1:15" x14ac:dyDescent="0.25">
      <c r="A2001" t="s">
        <v>6966</v>
      </c>
      <c r="B2001" t="s">
        <v>1089</v>
      </c>
      <c r="C2001" t="s">
        <v>2148</v>
      </c>
      <c r="D2001" s="1">
        <v>44492</v>
      </c>
      <c r="E2001">
        <v>12</v>
      </c>
      <c r="F2001" t="b">
        <v>1</v>
      </c>
      <c r="G2001" t="s">
        <v>4549</v>
      </c>
      <c r="H2001" t="s">
        <v>2027</v>
      </c>
      <c r="I2001" s="1">
        <f>DATE(YEAR(tbl_Invoices[[#This Row],[Invoice_Date]]), MONTH(tbl_Invoices[[#This Row],[Invoice_Date]]), DAY(tbl_Invoices[[#This Row],[Invoice_Date]]))</f>
        <v>44492</v>
      </c>
      <c r="J2001">
        <f>YEAR(tbl_Invoices[[#This Row],[Invoice_Date]])</f>
        <v>2021</v>
      </c>
      <c r="K2001" s="1">
        <f>_xlfn.XLOOKUP(tbl_Invoices[[#This Row],[Customer_ID]], tbl_Customers[Customer_ID], tbl_Customers[Cohort_Month])</f>
        <v>44500</v>
      </c>
      <c r="L2001" s="1" t="str">
        <f ca="1">_xlfn.XLOOKUP(tbl_Invoices[[#This Row],[Customer_ID]], tbl_Customers[Customer_ID], tbl_Customers[Age_Group])</f>
        <v>18–24</v>
      </c>
      <c r="M2001" s="1" t="str">
        <f>_xlfn.XLOOKUP(tbl_Invoices[[#This Row],[Customer_ID]], tbl_Customers[Customer_ID], tbl_Customers[Region])</f>
        <v>International</v>
      </c>
      <c r="N2001" s="1" t="str" cm="1">
        <f t="array" ref="N2001">_xlfn.IFS(
   _xlfn.SINGLE(tbl_Invoices[Plan_ID])="P1","Basic",
   _xlfn.SINGLE(tbl_Invoices[Plan_ID])="P2","Standard",
   _xlfn.SINGLE(tbl_Invoices[Plan_ID])="P3","Premium"
)</f>
        <v>Basic</v>
      </c>
      <c r="O2001" s="2">
        <f>IF(tbl_Invoices[[#This Row],[Revenue_Type]]="Churned",0,1)</f>
        <v>1</v>
      </c>
    </row>
    <row r="2002" spans="1:15" x14ac:dyDescent="0.25">
      <c r="A2002" t="s">
        <v>7218</v>
      </c>
      <c r="B2002" t="s">
        <v>1417</v>
      </c>
      <c r="C2002" t="s">
        <v>3929</v>
      </c>
      <c r="D2002" s="1">
        <v>44492</v>
      </c>
      <c r="E2002">
        <v>25</v>
      </c>
      <c r="F2002" t="b">
        <v>1</v>
      </c>
      <c r="G2002" t="s">
        <v>4540</v>
      </c>
      <c r="H2002" t="s">
        <v>2034</v>
      </c>
      <c r="I2002" s="1">
        <f>DATE(YEAR(tbl_Invoices[[#This Row],[Invoice_Date]]), MONTH(tbl_Invoices[[#This Row],[Invoice_Date]]), DAY(tbl_Invoices[[#This Row],[Invoice_Date]]))</f>
        <v>44492</v>
      </c>
      <c r="J2002">
        <f>YEAR(tbl_Invoices[[#This Row],[Invoice_Date]])</f>
        <v>2021</v>
      </c>
      <c r="K2002" s="1">
        <f>_xlfn.XLOOKUP(tbl_Invoices[[#This Row],[Customer_ID]], tbl_Customers[Customer_ID], tbl_Customers[Cohort_Month])</f>
        <v>44985</v>
      </c>
      <c r="L2002" s="1" t="str">
        <f ca="1">_xlfn.XLOOKUP(tbl_Invoices[[#This Row],[Customer_ID]], tbl_Customers[Customer_ID], tbl_Customers[Age_Group])</f>
        <v>45–54</v>
      </c>
      <c r="M2002" s="1" t="str">
        <f>_xlfn.XLOOKUP(tbl_Invoices[[#This Row],[Customer_ID]], tbl_Customers[Customer_ID], tbl_Customers[Region])</f>
        <v>International</v>
      </c>
      <c r="N2002" s="1" t="str" cm="1">
        <f t="array" ref="N2002">_xlfn.IFS(
   _xlfn.SINGLE(tbl_Invoices[Plan_ID])="P1","Basic",
   _xlfn.SINGLE(tbl_Invoices[Plan_ID])="P2","Standard",
   _xlfn.SINGLE(tbl_Invoices[Plan_ID])="P3","Premium"
)</f>
        <v>Standard</v>
      </c>
      <c r="O2002" s="2">
        <f>IF(tbl_Invoices[[#This Row],[Revenue_Type]]="Churned",0,1)</f>
        <v>1</v>
      </c>
    </row>
    <row r="2003" spans="1:15" x14ac:dyDescent="0.25">
      <c r="A2003" t="s">
        <v>10210</v>
      </c>
      <c r="B2003" t="s">
        <v>1734</v>
      </c>
      <c r="C2003" t="s">
        <v>4136</v>
      </c>
      <c r="D2003" s="1">
        <v>44492</v>
      </c>
      <c r="E2003">
        <v>25</v>
      </c>
      <c r="F2003" t="b">
        <v>1</v>
      </c>
      <c r="G2003" t="s">
        <v>4549</v>
      </c>
      <c r="H2003" t="s">
        <v>2034</v>
      </c>
      <c r="I2003" s="1">
        <f>DATE(YEAR(tbl_Invoices[[#This Row],[Invoice_Date]]), MONTH(tbl_Invoices[[#This Row],[Invoice_Date]]), DAY(tbl_Invoices[[#This Row],[Invoice_Date]]))</f>
        <v>44492</v>
      </c>
      <c r="J2003">
        <f>YEAR(tbl_Invoices[[#This Row],[Invoice_Date]])</f>
        <v>2021</v>
      </c>
      <c r="K2003" s="1">
        <f>_xlfn.XLOOKUP(tbl_Invoices[[#This Row],[Customer_ID]], tbl_Customers[Customer_ID], tbl_Customers[Cohort_Month])</f>
        <v>44926</v>
      </c>
      <c r="L2003" s="1" t="str">
        <f ca="1">_xlfn.XLOOKUP(tbl_Invoices[[#This Row],[Customer_ID]], tbl_Customers[Customer_ID], tbl_Customers[Age_Group])</f>
        <v>35–44</v>
      </c>
      <c r="M2003" s="1" t="str">
        <f>_xlfn.XLOOKUP(tbl_Invoices[[#This Row],[Customer_ID]], tbl_Customers[Customer_ID], tbl_Customers[Region])</f>
        <v>West</v>
      </c>
      <c r="N2003" s="1" t="str" cm="1">
        <f t="array" ref="N2003">_xlfn.IFS(
   _xlfn.SINGLE(tbl_Invoices[Plan_ID])="P1","Basic",
   _xlfn.SINGLE(tbl_Invoices[Plan_ID])="P2","Standard",
   _xlfn.SINGLE(tbl_Invoices[Plan_ID])="P3","Premium"
)</f>
        <v>Standard</v>
      </c>
      <c r="O2003" s="2">
        <f>IF(tbl_Invoices[[#This Row],[Revenue_Type]]="Churned",0,1)</f>
        <v>1</v>
      </c>
    </row>
    <row r="2004" spans="1:15" x14ac:dyDescent="0.25">
      <c r="A2004" t="s">
        <v>5549</v>
      </c>
      <c r="B2004" t="s">
        <v>539</v>
      </c>
      <c r="C2004" t="s">
        <v>2094</v>
      </c>
      <c r="D2004" s="1">
        <v>44493</v>
      </c>
      <c r="E2004">
        <v>25</v>
      </c>
      <c r="F2004" t="b">
        <v>1</v>
      </c>
      <c r="G2004" t="s">
        <v>4547</v>
      </c>
      <c r="H2004" t="s">
        <v>2034</v>
      </c>
      <c r="I2004" s="1">
        <f>DATE(YEAR(tbl_Invoices[[#This Row],[Invoice_Date]]), MONTH(tbl_Invoices[[#This Row],[Invoice_Date]]), DAY(tbl_Invoices[[#This Row],[Invoice_Date]]))</f>
        <v>44493</v>
      </c>
      <c r="J2004">
        <f>YEAR(tbl_Invoices[[#This Row],[Invoice_Date]])</f>
        <v>2021</v>
      </c>
      <c r="K2004" s="1">
        <f>_xlfn.XLOOKUP(tbl_Invoices[[#This Row],[Customer_ID]], tbl_Customers[Customer_ID], tbl_Customers[Cohort_Month])</f>
        <v>44957</v>
      </c>
      <c r="L2004" s="1" t="str">
        <f ca="1">_xlfn.XLOOKUP(tbl_Invoices[[#This Row],[Customer_ID]], tbl_Customers[Customer_ID], tbl_Customers[Age_Group])</f>
        <v>35–44</v>
      </c>
      <c r="M2004" s="1" t="str">
        <f>_xlfn.XLOOKUP(tbl_Invoices[[#This Row],[Customer_ID]], tbl_Customers[Customer_ID], tbl_Customers[Region])</f>
        <v>Midwest</v>
      </c>
      <c r="N2004" s="1" t="str" cm="1">
        <f t="array" ref="N2004">_xlfn.IFS(
   _xlfn.SINGLE(tbl_Invoices[Plan_ID])="P1","Basic",
   _xlfn.SINGLE(tbl_Invoices[Plan_ID])="P2","Standard",
   _xlfn.SINGLE(tbl_Invoices[Plan_ID])="P3","Premium"
)</f>
        <v>Standard</v>
      </c>
      <c r="O2004" s="2">
        <f>IF(tbl_Invoices[[#This Row],[Revenue_Type]]="Churned",0,1)</f>
        <v>1</v>
      </c>
    </row>
    <row r="2005" spans="1:15" x14ac:dyDescent="0.25">
      <c r="A2005" t="s">
        <v>10459</v>
      </c>
      <c r="B2005" t="s">
        <v>618</v>
      </c>
      <c r="C2005" t="s">
        <v>3896</v>
      </c>
      <c r="D2005" s="1">
        <v>44493</v>
      </c>
      <c r="E2005">
        <v>12</v>
      </c>
      <c r="F2005" t="b">
        <v>1</v>
      </c>
      <c r="G2005" t="s">
        <v>4538</v>
      </c>
      <c r="H2005" t="s">
        <v>2027</v>
      </c>
      <c r="I2005" s="1">
        <f>DATE(YEAR(tbl_Invoices[[#This Row],[Invoice_Date]]), MONTH(tbl_Invoices[[#This Row],[Invoice_Date]]), DAY(tbl_Invoices[[#This Row],[Invoice_Date]]))</f>
        <v>44493</v>
      </c>
      <c r="J2005">
        <f>YEAR(tbl_Invoices[[#This Row],[Invoice_Date]])</f>
        <v>2021</v>
      </c>
      <c r="K2005" s="1">
        <f>_xlfn.XLOOKUP(tbl_Invoices[[#This Row],[Customer_ID]], tbl_Customers[Customer_ID], tbl_Customers[Cohort_Month])</f>
        <v>44439</v>
      </c>
      <c r="L2005" s="1" t="str">
        <f ca="1">_xlfn.XLOOKUP(tbl_Invoices[[#This Row],[Customer_ID]], tbl_Customers[Customer_ID], tbl_Customers[Age_Group])</f>
        <v>25–34</v>
      </c>
      <c r="M2005" s="1" t="str">
        <f>_xlfn.XLOOKUP(tbl_Invoices[[#This Row],[Customer_ID]], tbl_Customers[Customer_ID], tbl_Customers[Region])</f>
        <v>South</v>
      </c>
      <c r="N2005" s="1" t="str" cm="1">
        <f t="array" ref="N2005">_xlfn.IFS(
   _xlfn.SINGLE(tbl_Invoices[Plan_ID])="P1","Basic",
   _xlfn.SINGLE(tbl_Invoices[Plan_ID])="P2","Standard",
   _xlfn.SINGLE(tbl_Invoices[Plan_ID])="P3","Premium"
)</f>
        <v>Basic</v>
      </c>
      <c r="O2005" s="2">
        <f>IF(tbl_Invoices[[#This Row],[Revenue_Type]]="Churned",0,1)</f>
        <v>1</v>
      </c>
    </row>
    <row r="2006" spans="1:15" x14ac:dyDescent="0.25">
      <c r="A2006" t="s">
        <v>9370</v>
      </c>
      <c r="B2006" t="s">
        <v>944</v>
      </c>
      <c r="C2006" t="s">
        <v>4402</v>
      </c>
      <c r="D2006" s="1">
        <v>44493</v>
      </c>
      <c r="E2006">
        <v>12</v>
      </c>
      <c r="F2006" t="b">
        <v>1</v>
      </c>
      <c r="G2006" t="s">
        <v>4547</v>
      </c>
      <c r="H2006" t="s">
        <v>2027</v>
      </c>
      <c r="I2006" s="1">
        <f>DATE(YEAR(tbl_Invoices[[#This Row],[Invoice_Date]]), MONTH(tbl_Invoices[[#This Row],[Invoice_Date]]), DAY(tbl_Invoices[[#This Row],[Invoice_Date]]))</f>
        <v>44493</v>
      </c>
      <c r="J2006">
        <f>YEAR(tbl_Invoices[[#This Row],[Invoice_Date]])</f>
        <v>2021</v>
      </c>
      <c r="K2006" s="1">
        <f>_xlfn.XLOOKUP(tbl_Invoices[[#This Row],[Customer_ID]], tbl_Customers[Customer_ID], tbl_Customers[Cohort_Month])</f>
        <v>45077</v>
      </c>
      <c r="L2006" s="1" t="str">
        <f ca="1">_xlfn.XLOOKUP(tbl_Invoices[[#This Row],[Customer_ID]], tbl_Customers[Customer_ID], tbl_Customers[Age_Group])</f>
        <v>18–24</v>
      </c>
      <c r="M2006" s="1" t="str">
        <f>_xlfn.XLOOKUP(tbl_Invoices[[#This Row],[Customer_ID]], tbl_Customers[Customer_ID], tbl_Customers[Region])</f>
        <v>East</v>
      </c>
      <c r="N2006" s="1" t="str" cm="1">
        <f t="array" ref="N2006">_xlfn.IFS(
   _xlfn.SINGLE(tbl_Invoices[Plan_ID])="P1","Basic",
   _xlfn.SINGLE(tbl_Invoices[Plan_ID])="P2","Standard",
   _xlfn.SINGLE(tbl_Invoices[Plan_ID])="P3","Premium"
)</f>
        <v>Basic</v>
      </c>
      <c r="O2006" s="2">
        <f>IF(tbl_Invoices[[#This Row],[Revenue_Type]]="Churned",0,1)</f>
        <v>1</v>
      </c>
    </row>
    <row r="2007" spans="1:15" x14ac:dyDescent="0.25">
      <c r="A2007" t="s">
        <v>5789</v>
      </c>
      <c r="B2007" t="s">
        <v>1004</v>
      </c>
      <c r="C2007" t="s">
        <v>4121</v>
      </c>
      <c r="D2007" s="1">
        <v>44493</v>
      </c>
      <c r="E2007">
        <v>12</v>
      </c>
      <c r="F2007" t="b">
        <v>1</v>
      </c>
      <c r="G2007" t="s">
        <v>4547</v>
      </c>
      <c r="H2007" t="s">
        <v>2027</v>
      </c>
      <c r="I2007" s="1">
        <f>DATE(YEAR(tbl_Invoices[[#This Row],[Invoice_Date]]), MONTH(tbl_Invoices[[#This Row],[Invoice_Date]]), DAY(tbl_Invoices[[#This Row],[Invoice_Date]]))</f>
        <v>44493</v>
      </c>
      <c r="J2007">
        <f>YEAR(tbl_Invoices[[#This Row],[Invoice_Date]])</f>
        <v>2021</v>
      </c>
      <c r="K2007" s="1">
        <f>_xlfn.XLOOKUP(tbl_Invoices[[#This Row],[Customer_ID]], tbl_Customers[Customer_ID], tbl_Customers[Cohort_Month])</f>
        <v>44286</v>
      </c>
      <c r="L2007" s="1" t="str">
        <f ca="1">_xlfn.XLOOKUP(tbl_Invoices[[#This Row],[Customer_ID]], tbl_Customers[Customer_ID], tbl_Customers[Age_Group])</f>
        <v>18–24</v>
      </c>
      <c r="M2007" s="1" t="str">
        <f>_xlfn.XLOOKUP(tbl_Invoices[[#This Row],[Customer_ID]], tbl_Customers[Customer_ID], tbl_Customers[Region])</f>
        <v>West</v>
      </c>
      <c r="N2007" s="1" t="str" cm="1">
        <f t="array" ref="N2007">_xlfn.IFS(
   _xlfn.SINGLE(tbl_Invoices[Plan_ID])="P1","Basic",
   _xlfn.SINGLE(tbl_Invoices[Plan_ID])="P2","Standard",
   _xlfn.SINGLE(tbl_Invoices[Plan_ID])="P3","Premium"
)</f>
        <v>Basic</v>
      </c>
      <c r="O2007" s="2">
        <f>IF(tbl_Invoices[[#This Row],[Revenue_Type]]="Churned",0,1)</f>
        <v>1</v>
      </c>
    </row>
    <row r="2008" spans="1:15" x14ac:dyDescent="0.25">
      <c r="A2008" t="s">
        <v>10458</v>
      </c>
      <c r="B2008" t="s">
        <v>1373</v>
      </c>
      <c r="C2008" t="s">
        <v>2643</v>
      </c>
      <c r="D2008" s="1">
        <v>44493</v>
      </c>
      <c r="E2008">
        <v>25</v>
      </c>
      <c r="F2008" t="b">
        <v>1</v>
      </c>
      <c r="G2008" t="s">
        <v>4547</v>
      </c>
      <c r="H2008" t="s">
        <v>2034</v>
      </c>
      <c r="I2008" s="1">
        <f>DATE(YEAR(tbl_Invoices[[#This Row],[Invoice_Date]]), MONTH(tbl_Invoices[[#This Row],[Invoice_Date]]), DAY(tbl_Invoices[[#This Row],[Invoice_Date]]))</f>
        <v>44493</v>
      </c>
      <c r="J2008">
        <f>YEAR(tbl_Invoices[[#This Row],[Invoice_Date]])</f>
        <v>2021</v>
      </c>
      <c r="K2008" s="1">
        <f>_xlfn.XLOOKUP(tbl_Invoices[[#This Row],[Customer_ID]], tbl_Customers[Customer_ID], tbl_Customers[Cohort_Month])</f>
        <v>44500</v>
      </c>
      <c r="L2008" s="1" t="str">
        <f ca="1">_xlfn.XLOOKUP(tbl_Invoices[[#This Row],[Customer_ID]], tbl_Customers[Customer_ID], tbl_Customers[Age_Group])</f>
        <v>25–34</v>
      </c>
      <c r="M2008" s="1" t="str">
        <f>_xlfn.XLOOKUP(tbl_Invoices[[#This Row],[Customer_ID]], tbl_Customers[Customer_ID], tbl_Customers[Region])</f>
        <v>International</v>
      </c>
      <c r="N2008" s="1" t="str" cm="1">
        <f t="array" ref="N2008">_xlfn.IFS(
   _xlfn.SINGLE(tbl_Invoices[Plan_ID])="P1","Basic",
   _xlfn.SINGLE(tbl_Invoices[Plan_ID])="P2","Standard",
   _xlfn.SINGLE(tbl_Invoices[Plan_ID])="P3","Premium"
)</f>
        <v>Standard</v>
      </c>
      <c r="O2008" s="2">
        <f>IF(tbl_Invoices[[#This Row],[Revenue_Type]]="Churned",0,1)</f>
        <v>1</v>
      </c>
    </row>
    <row r="2009" spans="1:15" x14ac:dyDescent="0.25">
      <c r="A2009" t="s">
        <v>8391</v>
      </c>
      <c r="B2009" t="s">
        <v>1385</v>
      </c>
      <c r="C2009" t="s">
        <v>3305</v>
      </c>
      <c r="D2009" s="1">
        <v>44493</v>
      </c>
      <c r="E2009">
        <v>12</v>
      </c>
      <c r="F2009" t="b">
        <v>1</v>
      </c>
      <c r="G2009" t="s">
        <v>4545</v>
      </c>
      <c r="H2009" t="s">
        <v>2027</v>
      </c>
      <c r="I2009" s="1">
        <f>DATE(YEAR(tbl_Invoices[[#This Row],[Invoice_Date]]), MONTH(tbl_Invoices[[#This Row],[Invoice_Date]]), DAY(tbl_Invoices[[#This Row],[Invoice_Date]]))</f>
        <v>44493</v>
      </c>
      <c r="J2009">
        <f>YEAR(tbl_Invoices[[#This Row],[Invoice_Date]])</f>
        <v>2021</v>
      </c>
      <c r="K2009" s="1">
        <f>_xlfn.XLOOKUP(tbl_Invoices[[#This Row],[Customer_ID]], tbl_Customers[Customer_ID], tbl_Customers[Cohort_Month])</f>
        <v>44530</v>
      </c>
      <c r="L2009" s="1" t="str">
        <f ca="1">_xlfn.XLOOKUP(tbl_Invoices[[#This Row],[Customer_ID]], tbl_Customers[Customer_ID], tbl_Customers[Age_Group])</f>
        <v>35–44</v>
      </c>
      <c r="M2009" s="1" t="str">
        <f>_xlfn.XLOOKUP(tbl_Invoices[[#This Row],[Customer_ID]], tbl_Customers[Customer_ID], tbl_Customers[Region])</f>
        <v>International</v>
      </c>
      <c r="N2009" s="1" t="str" cm="1">
        <f t="array" ref="N2009">_xlfn.IFS(
   _xlfn.SINGLE(tbl_Invoices[Plan_ID])="P1","Basic",
   _xlfn.SINGLE(tbl_Invoices[Plan_ID])="P2","Standard",
   _xlfn.SINGLE(tbl_Invoices[Plan_ID])="P3","Premium"
)</f>
        <v>Basic</v>
      </c>
      <c r="O2009" s="2">
        <f>IF(tbl_Invoices[[#This Row],[Revenue_Type]]="Churned",0,1)</f>
        <v>0</v>
      </c>
    </row>
    <row r="2010" spans="1:15" x14ac:dyDescent="0.25">
      <c r="A2010" t="s">
        <v>10203</v>
      </c>
      <c r="B2010" t="s">
        <v>1441</v>
      </c>
      <c r="C2010" t="s">
        <v>2121</v>
      </c>
      <c r="D2010" s="1">
        <v>44493</v>
      </c>
      <c r="E2010">
        <v>12</v>
      </c>
      <c r="F2010" t="b">
        <v>1</v>
      </c>
      <c r="G2010" t="s">
        <v>4547</v>
      </c>
      <c r="H2010" t="s">
        <v>2027</v>
      </c>
      <c r="I2010" s="1">
        <f>DATE(YEAR(tbl_Invoices[[#This Row],[Invoice_Date]]), MONTH(tbl_Invoices[[#This Row],[Invoice_Date]]), DAY(tbl_Invoices[[#This Row],[Invoice_Date]]))</f>
        <v>44493</v>
      </c>
      <c r="J2010">
        <f>YEAR(tbl_Invoices[[#This Row],[Invoice_Date]])</f>
        <v>2021</v>
      </c>
      <c r="K2010" s="1">
        <f>_xlfn.XLOOKUP(tbl_Invoices[[#This Row],[Customer_ID]], tbl_Customers[Customer_ID], tbl_Customers[Cohort_Month])</f>
        <v>45107</v>
      </c>
      <c r="L2010" s="1" t="str">
        <f ca="1">_xlfn.XLOOKUP(tbl_Invoices[[#This Row],[Customer_ID]], tbl_Customers[Customer_ID], tbl_Customers[Age_Group])</f>
        <v>45–54</v>
      </c>
      <c r="M2010" s="1" t="str">
        <f>_xlfn.XLOOKUP(tbl_Invoices[[#This Row],[Customer_ID]], tbl_Customers[Customer_ID], tbl_Customers[Region])</f>
        <v>International</v>
      </c>
      <c r="N2010" s="1" t="str" cm="1">
        <f t="array" ref="N2010">_xlfn.IFS(
   _xlfn.SINGLE(tbl_Invoices[Plan_ID])="P1","Basic",
   _xlfn.SINGLE(tbl_Invoices[Plan_ID])="P2","Standard",
   _xlfn.SINGLE(tbl_Invoices[Plan_ID])="P3","Premium"
)</f>
        <v>Basic</v>
      </c>
      <c r="O2010" s="2">
        <f>IF(tbl_Invoices[[#This Row],[Revenue_Type]]="Churned",0,1)</f>
        <v>1</v>
      </c>
    </row>
    <row r="2011" spans="1:15" x14ac:dyDescent="0.25">
      <c r="A2011" t="s">
        <v>8204</v>
      </c>
      <c r="B2011" t="s">
        <v>1813</v>
      </c>
      <c r="C2011" t="s">
        <v>3024</v>
      </c>
      <c r="D2011" s="1">
        <v>44493</v>
      </c>
      <c r="E2011">
        <v>55</v>
      </c>
      <c r="F2011" t="b">
        <v>1</v>
      </c>
      <c r="G2011" t="s">
        <v>4540</v>
      </c>
      <c r="H2011" t="s">
        <v>2031</v>
      </c>
      <c r="I2011" s="1">
        <f>DATE(YEAR(tbl_Invoices[[#This Row],[Invoice_Date]]), MONTH(tbl_Invoices[[#This Row],[Invoice_Date]]), DAY(tbl_Invoices[[#This Row],[Invoice_Date]]))</f>
        <v>44493</v>
      </c>
      <c r="J2011">
        <f>YEAR(tbl_Invoices[[#This Row],[Invoice_Date]])</f>
        <v>2021</v>
      </c>
      <c r="K2011" s="1">
        <f>_xlfn.XLOOKUP(tbl_Invoices[[#This Row],[Customer_ID]], tbl_Customers[Customer_ID], tbl_Customers[Cohort_Month])</f>
        <v>44439</v>
      </c>
      <c r="L2011" s="1" t="str">
        <f ca="1">_xlfn.XLOOKUP(tbl_Invoices[[#This Row],[Customer_ID]], tbl_Customers[Customer_ID], tbl_Customers[Age_Group])</f>
        <v>25–34</v>
      </c>
      <c r="M2011" s="1" t="str">
        <f>_xlfn.XLOOKUP(tbl_Invoices[[#This Row],[Customer_ID]], tbl_Customers[Customer_ID], tbl_Customers[Region])</f>
        <v>East</v>
      </c>
      <c r="N2011" s="1" t="str" cm="1">
        <f t="array" ref="N2011">_xlfn.IFS(
   _xlfn.SINGLE(tbl_Invoices[Plan_ID])="P1","Basic",
   _xlfn.SINGLE(tbl_Invoices[Plan_ID])="P2","Standard",
   _xlfn.SINGLE(tbl_Invoices[Plan_ID])="P3","Premium"
)</f>
        <v>Premium</v>
      </c>
      <c r="O2011" s="2">
        <f>IF(tbl_Invoices[[#This Row],[Revenue_Type]]="Churned",0,1)</f>
        <v>1</v>
      </c>
    </row>
    <row r="2012" spans="1:15" x14ac:dyDescent="0.25">
      <c r="A2012" t="s">
        <v>4633</v>
      </c>
      <c r="B2012" t="s">
        <v>119</v>
      </c>
      <c r="C2012" t="s">
        <v>3953</v>
      </c>
      <c r="D2012" s="1">
        <v>44494</v>
      </c>
      <c r="E2012">
        <v>25</v>
      </c>
      <c r="F2012" t="b">
        <v>1</v>
      </c>
      <c r="G2012" t="s">
        <v>4540</v>
      </c>
      <c r="H2012" t="s">
        <v>2034</v>
      </c>
      <c r="I2012" s="1">
        <f>DATE(YEAR(tbl_Invoices[[#This Row],[Invoice_Date]]), MONTH(tbl_Invoices[[#This Row],[Invoice_Date]]), DAY(tbl_Invoices[[#This Row],[Invoice_Date]]))</f>
        <v>44494</v>
      </c>
      <c r="J2012">
        <f>YEAR(tbl_Invoices[[#This Row],[Invoice_Date]])</f>
        <v>2021</v>
      </c>
      <c r="K2012" s="1">
        <f>_xlfn.XLOOKUP(tbl_Invoices[[#This Row],[Customer_ID]], tbl_Customers[Customer_ID], tbl_Customers[Cohort_Month])</f>
        <v>44926</v>
      </c>
      <c r="L2012" s="1" t="str">
        <f ca="1">_xlfn.XLOOKUP(tbl_Invoices[[#This Row],[Customer_ID]], tbl_Customers[Customer_ID], tbl_Customers[Age_Group])</f>
        <v>35–44</v>
      </c>
      <c r="M2012" s="1" t="str">
        <f>_xlfn.XLOOKUP(tbl_Invoices[[#This Row],[Customer_ID]], tbl_Customers[Customer_ID], tbl_Customers[Region])</f>
        <v>West</v>
      </c>
      <c r="N2012" s="1" t="str" cm="1">
        <f t="array" ref="N2012">_xlfn.IFS(
   _xlfn.SINGLE(tbl_Invoices[Plan_ID])="P1","Basic",
   _xlfn.SINGLE(tbl_Invoices[Plan_ID])="P2","Standard",
   _xlfn.SINGLE(tbl_Invoices[Plan_ID])="P3","Premium"
)</f>
        <v>Standard</v>
      </c>
      <c r="O2012" s="2">
        <f>IF(tbl_Invoices[[#This Row],[Revenue_Type]]="Churned",0,1)</f>
        <v>1</v>
      </c>
    </row>
    <row r="2013" spans="1:15" x14ac:dyDescent="0.25">
      <c r="A2013" t="s">
        <v>8992</v>
      </c>
      <c r="B2013" t="s">
        <v>257</v>
      </c>
      <c r="C2013" t="s">
        <v>3197</v>
      </c>
      <c r="D2013" s="1">
        <v>44494</v>
      </c>
      <c r="E2013">
        <v>12</v>
      </c>
      <c r="F2013" t="b">
        <v>1</v>
      </c>
      <c r="G2013" t="s">
        <v>4538</v>
      </c>
      <c r="H2013" t="s">
        <v>2027</v>
      </c>
      <c r="I2013" s="1">
        <f>DATE(YEAR(tbl_Invoices[[#This Row],[Invoice_Date]]), MONTH(tbl_Invoices[[#This Row],[Invoice_Date]]), DAY(tbl_Invoices[[#This Row],[Invoice_Date]]))</f>
        <v>44494</v>
      </c>
      <c r="J2013">
        <f>YEAR(tbl_Invoices[[#This Row],[Invoice_Date]])</f>
        <v>2021</v>
      </c>
      <c r="K2013" s="1">
        <f>_xlfn.XLOOKUP(tbl_Invoices[[#This Row],[Customer_ID]], tbl_Customers[Customer_ID], tbl_Customers[Cohort_Month])</f>
        <v>44286</v>
      </c>
      <c r="L2013" s="1" t="str">
        <f ca="1">_xlfn.XLOOKUP(tbl_Invoices[[#This Row],[Customer_ID]], tbl_Customers[Customer_ID], tbl_Customers[Age_Group])</f>
        <v>45–54</v>
      </c>
      <c r="M2013" s="1" t="str">
        <f>_xlfn.XLOOKUP(tbl_Invoices[[#This Row],[Customer_ID]], tbl_Customers[Customer_ID], tbl_Customers[Region])</f>
        <v>East</v>
      </c>
      <c r="N2013" s="1" t="str" cm="1">
        <f t="array" ref="N2013">_xlfn.IFS(
   _xlfn.SINGLE(tbl_Invoices[Plan_ID])="P1","Basic",
   _xlfn.SINGLE(tbl_Invoices[Plan_ID])="P2","Standard",
   _xlfn.SINGLE(tbl_Invoices[Plan_ID])="P3","Premium"
)</f>
        <v>Basic</v>
      </c>
      <c r="O2013" s="2">
        <f>IF(tbl_Invoices[[#This Row],[Revenue_Type]]="Churned",0,1)</f>
        <v>1</v>
      </c>
    </row>
    <row r="2014" spans="1:15" x14ac:dyDescent="0.25">
      <c r="A2014" t="s">
        <v>5100</v>
      </c>
      <c r="B2014" t="s">
        <v>444</v>
      </c>
      <c r="C2014" t="s">
        <v>3129</v>
      </c>
      <c r="D2014" s="1">
        <v>44494</v>
      </c>
      <c r="E2014">
        <v>25</v>
      </c>
      <c r="F2014" t="b">
        <v>1</v>
      </c>
      <c r="G2014" t="s">
        <v>4538</v>
      </c>
      <c r="H2014" t="s">
        <v>2034</v>
      </c>
      <c r="I2014" s="1">
        <f>DATE(YEAR(tbl_Invoices[[#This Row],[Invoice_Date]]), MONTH(tbl_Invoices[[#This Row],[Invoice_Date]]), DAY(tbl_Invoices[[#This Row],[Invoice_Date]]))</f>
        <v>44494</v>
      </c>
      <c r="J2014">
        <f>YEAR(tbl_Invoices[[#This Row],[Invoice_Date]])</f>
        <v>2021</v>
      </c>
      <c r="K2014" s="1">
        <f>_xlfn.XLOOKUP(tbl_Invoices[[#This Row],[Customer_ID]], tbl_Customers[Customer_ID], tbl_Customers[Cohort_Month])</f>
        <v>44834</v>
      </c>
      <c r="L2014" s="1" t="str">
        <f ca="1">_xlfn.XLOOKUP(tbl_Invoices[[#This Row],[Customer_ID]], tbl_Customers[Customer_ID], tbl_Customers[Age_Group])</f>
        <v>45–54</v>
      </c>
      <c r="M2014" s="1" t="str">
        <f>_xlfn.XLOOKUP(tbl_Invoices[[#This Row],[Customer_ID]], tbl_Customers[Customer_ID], tbl_Customers[Region])</f>
        <v>Midwest</v>
      </c>
      <c r="N2014" s="1" t="str" cm="1">
        <f t="array" ref="N2014">_xlfn.IFS(
   _xlfn.SINGLE(tbl_Invoices[Plan_ID])="P1","Basic",
   _xlfn.SINGLE(tbl_Invoices[Plan_ID])="P2","Standard",
   _xlfn.SINGLE(tbl_Invoices[Plan_ID])="P3","Premium"
)</f>
        <v>Standard</v>
      </c>
      <c r="O2014" s="2">
        <f>IF(tbl_Invoices[[#This Row],[Revenue_Type]]="Churned",0,1)</f>
        <v>1</v>
      </c>
    </row>
    <row r="2015" spans="1:15" x14ac:dyDescent="0.25">
      <c r="A2015" t="s">
        <v>10365</v>
      </c>
      <c r="B2015" t="s">
        <v>473</v>
      </c>
      <c r="C2015" t="s">
        <v>2241</v>
      </c>
      <c r="D2015" s="1">
        <v>44494</v>
      </c>
      <c r="E2015">
        <v>55</v>
      </c>
      <c r="F2015" t="b">
        <v>1</v>
      </c>
      <c r="G2015" t="s">
        <v>4545</v>
      </c>
      <c r="H2015" t="s">
        <v>2031</v>
      </c>
      <c r="I2015" s="1">
        <f>DATE(YEAR(tbl_Invoices[[#This Row],[Invoice_Date]]), MONTH(tbl_Invoices[[#This Row],[Invoice_Date]]), DAY(tbl_Invoices[[#This Row],[Invoice_Date]]))</f>
        <v>44494</v>
      </c>
      <c r="J2015">
        <f>YEAR(tbl_Invoices[[#This Row],[Invoice_Date]])</f>
        <v>2021</v>
      </c>
      <c r="K2015" s="1">
        <f>_xlfn.XLOOKUP(tbl_Invoices[[#This Row],[Customer_ID]], tbl_Customers[Customer_ID], tbl_Customers[Cohort_Month])</f>
        <v>44286</v>
      </c>
      <c r="L2015" s="1" t="str">
        <f ca="1">_xlfn.XLOOKUP(tbl_Invoices[[#This Row],[Customer_ID]], tbl_Customers[Customer_ID], tbl_Customers[Age_Group])</f>
        <v>35–44</v>
      </c>
      <c r="M2015" s="1" t="str">
        <f>_xlfn.XLOOKUP(tbl_Invoices[[#This Row],[Customer_ID]], tbl_Customers[Customer_ID], tbl_Customers[Region])</f>
        <v>West</v>
      </c>
      <c r="N2015" s="1" t="str" cm="1">
        <f t="array" ref="N2015">_xlfn.IFS(
   _xlfn.SINGLE(tbl_Invoices[Plan_ID])="P1","Basic",
   _xlfn.SINGLE(tbl_Invoices[Plan_ID])="P2","Standard",
   _xlfn.SINGLE(tbl_Invoices[Plan_ID])="P3","Premium"
)</f>
        <v>Premium</v>
      </c>
      <c r="O2015" s="2">
        <f>IF(tbl_Invoices[[#This Row],[Revenue_Type]]="Churned",0,1)</f>
        <v>0</v>
      </c>
    </row>
    <row r="2016" spans="1:15" x14ac:dyDescent="0.25">
      <c r="A2016" t="s">
        <v>7462</v>
      </c>
      <c r="B2016" t="s">
        <v>876</v>
      </c>
      <c r="C2016" t="s">
        <v>2979</v>
      </c>
      <c r="D2016" s="1">
        <v>44494</v>
      </c>
      <c r="E2016">
        <v>55</v>
      </c>
      <c r="F2016" t="b">
        <v>1</v>
      </c>
      <c r="G2016" t="s">
        <v>4540</v>
      </c>
      <c r="H2016" t="s">
        <v>2031</v>
      </c>
      <c r="I2016" s="1">
        <f>DATE(YEAR(tbl_Invoices[[#This Row],[Invoice_Date]]), MONTH(tbl_Invoices[[#This Row],[Invoice_Date]]), DAY(tbl_Invoices[[#This Row],[Invoice_Date]]))</f>
        <v>44494</v>
      </c>
      <c r="J2016">
        <f>YEAR(tbl_Invoices[[#This Row],[Invoice_Date]])</f>
        <v>2021</v>
      </c>
      <c r="K2016" s="1">
        <f>_xlfn.XLOOKUP(tbl_Invoices[[#This Row],[Customer_ID]], tbl_Customers[Customer_ID], tbl_Customers[Cohort_Month])</f>
        <v>44834</v>
      </c>
      <c r="L2016" s="1" t="str">
        <f ca="1">_xlfn.XLOOKUP(tbl_Invoices[[#This Row],[Customer_ID]], tbl_Customers[Customer_ID], tbl_Customers[Age_Group])</f>
        <v>55+</v>
      </c>
      <c r="M2016" s="1" t="str">
        <f>_xlfn.XLOOKUP(tbl_Invoices[[#This Row],[Customer_ID]], tbl_Customers[Customer_ID], tbl_Customers[Region])</f>
        <v>International</v>
      </c>
      <c r="N2016" s="1" t="str" cm="1">
        <f t="array" ref="N2016">_xlfn.IFS(
   _xlfn.SINGLE(tbl_Invoices[Plan_ID])="P1","Basic",
   _xlfn.SINGLE(tbl_Invoices[Plan_ID])="P2","Standard",
   _xlfn.SINGLE(tbl_Invoices[Plan_ID])="P3","Premium"
)</f>
        <v>Premium</v>
      </c>
      <c r="O2016" s="2">
        <f>IF(tbl_Invoices[[#This Row],[Revenue_Type]]="Churned",0,1)</f>
        <v>1</v>
      </c>
    </row>
    <row r="2017" spans="1:15" x14ac:dyDescent="0.25">
      <c r="A2017" t="s">
        <v>10253</v>
      </c>
      <c r="B2017" t="s">
        <v>1037</v>
      </c>
      <c r="C2017" t="s">
        <v>2665</v>
      </c>
      <c r="D2017" s="1">
        <v>44494</v>
      </c>
      <c r="E2017">
        <v>25</v>
      </c>
      <c r="F2017" t="b">
        <v>1</v>
      </c>
      <c r="G2017" t="s">
        <v>4549</v>
      </c>
      <c r="H2017" t="s">
        <v>2034</v>
      </c>
      <c r="I2017" s="1">
        <f>DATE(YEAR(tbl_Invoices[[#This Row],[Invoice_Date]]), MONTH(tbl_Invoices[[#This Row],[Invoice_Date]]), DAY(tbl_Invoices[[#This Row],[Invoice_Date]]))</f>
        <v>44494</v>
      </c>
      <c r="J2017">
        <f>YEAR(tbl_Invoices[[#This Row],[Invoice_Date]])</f>
        <v>2021</v>
      </c>
      <c r="K2017" s="1">
        <f>_xlfn.XLOOKUP(tbl_Invoices[[#This Row],[Customer_ID]], tbl_Customers[Customer_ID], tbl_Customers[Cohort_Month])</f>
        <v>44500</v>
      </c>
      <c r="L2017" s="1" t="str">
        <f ca="1">_xlfn.XLOOKUP(tbl_Invoices[[#This Row],[Customer_ID]], tbl_Customers[Customer_ID], tbl_Customers[Age_Group])</f>
        <v>35–44</v>
      </c>
      <c r="M2017" s="1" t="str">
        <f>_xlfn.XLOOKUP(tbl_Invoices[[#This Row],[Customer_ID]], tbl_Customers[Customer_ID], tbl_Customers[Region])</f>
        <v>International</v>
      </c>
      <c r="N2017" s="1" t="str" cm="1">
        <f t="array" ref="N2017">_xlfn.IFS(
   _xlfn.SINGLE(tbl_Invoices[Plan_ID])="P1","Basic",
   _xlfn.SINGLE(tbl_Invoices[Plan_ID])="P2","Standard",
   _xlfn.SINGLE(tbl_Invoices[Plan_ID])="P3","Premium"
)</f>
        <v>Standard</v>
      </c>
      <c r="O2017" s="2">
        <f>IF(tbl_Invoices[[#This Row],[Revenue_Type]]="Churned",0,1)</f>
        <v>1</v>
      </c>
    </row>
    <row r="2018" spans="1:15" x14ac:dyDescent="0.25">
      <c r="A2018" t="s">
        <v>9022</v>
      </c>
      <c r="B2018" t="s">
        <v>1143</v>
      </c>
      <c r="C2018" t="s">
        <v>3288</v>
      </c>
      <c r="D2018" s="1">
        <v>44494</v>
      </c>
      <c r="E2018">
        <v>12</v>
      </c>
      <c r="F2018" t="b">
        <v>1</v>
      </c>
      <c r="G2018" t="s">
        <v>4538</v>
      </c>
      <c r="H2018" t="s">
        <v>2027</v>
      </c>
      <c r="I2018" s="1">
        <f>DATE(YEAR(tbl_Invoices[[#This Row],[Invoice_Date]]), MONTH(tbl_Invoices[[#This Row],[Invoice_Date]]), DAY(tbl_Invoices[[#This Row],[Invoice_Date]]))</f>
        <v>44494</v>
      </c>
      <c r="J2018">
        <f>YEAR(tbl_Invoices[[#This Row],[Invoice_Date]])</f>
        <v>2021</v>
      </c>
      <c r="K2018" s="1">
        <f>_xlfn.XLOOKUP(tbl_Invoices[[#This Row],[Customer_ID]], tbl_Customers[Customer_ID], tbl_Customers[Cohort_Month])</f>
        <v>44926</v>
      </c>
      <c r="L2018" s="1" t="str">
        <f ca="1">_xlfn.XLOOKUP(tbl_Invoices[[#This Row],[Customer_ID]], tbl_Customers[Customer_ID], tbl_Customers[Age_Group])</f>
        <v>55+</v>
      </c>
      <c r="M2018" s="1" t="str">
        <f>_xlfn.XLOOKUP(tbl_Invoices[[#This Row],[Customer_ID]], tbl_Customers[Customer_ID], tbl_Customers[Region])</f>
        <v>West</v>
      </c>
      <c r="N2018" s="1" t="str" cm="1">
        <f t="array" ref="N2018">_xlfn.IFS(
   _xlfn.SINGLE(tbl_Invoices[Plan_ID])="P1","Basic",
   _xlfn.SINGLE(tbl_Invoices[Plan_ID])="P2","Standard",
   _xlfn.SINGLE(tbl_Invoices[Plan_ID])="P3","Premium"
)</f>
        <v>Basic</v>
      </c>
      <c r="O2018" s="2">
        <f>IF(tbl_Invoices[[#This Row],[Revenue_Type]]="Churned",0,1)</f>
        <v>1</v>
      </c>
    </row>
    <row r="2019" spans="1:15" x14ac:dyDescent="0.25">
      <c r="A2019" t="s">
        <v>9122</v>
      </c>
      <c r="B2019" t="s">
        <v>1236</v>
      </c>
      <c r="C2019" t="s">
        <v>3891</v>
      </c>
      <c r="D2019" s="1">
        <v>44494</v>
      </c>
      <c r="E2019">
        <v>25</v>
      </c>
      <c r="F2019" t="b">
        <v>1</v>
      </c>
      <c r="G2019" t="s">
        <v>4540</v>
      </c>
      <c r="H2019" t="s">
        <v>2034</v>
      </c>
      <c r="I2019" s="1">
        <f>DATE(YEAR(tbl_Invoices[[#This Row],[Invoice_Date]]), MONTH(tbl_Invoices[[#This Row],[Invoice_Date]]), DAY(tbl_Invoices[[#This Row],[Invoice_Date]]))</f>
        <v>44494</v>
      </c>
      <c r="J2019">
        <f>YEAR(tbl_Invoices[[#This Row],[Invoice_Date]])</f>
        <v>2021</v>
      </c>
      <c r="K2019" s="1">
        <f>_xlfn.XLOOKUP(tbl_Invoices[[#This Row],[Customer_ID]], tbl_Customers[Customer_ID], tbl_Customers[Cohort_Month])</f>
        <v>44926</v>
      </c>
      <c r="L2019" s="1" t="str">
        <f ca="1">_xlfn.XLOOKUP(tbl_Invoices[[#This Row],[Customer_ID]], tbl_Customers[Customer_ID], tbl_Customers[Age_Group])</f>
        <v>55+</v>
      </c>
      <c r="M2019" s="1" t="str">
        <f>_xlfn.XLOOKUP(tbl_Invoices[[#This Row],[Customer_ID]], tbl_Customers[Customer_ID], tbl_Customers[Region])</f>
        <v>West</v>
      </c>
      <c r="N2019" s="1" t="str" cm="1">
        <f t="array" ref="N2019">_xlfn.IFS(
   _xlfn.SINGLE(tbl_Invoices[Plan_ID])="P1","Basic",
   _xlfn.SINGLE(tbl_Invoices[Plan_ID])="P2","Standard",
   _xlfn.SINGLE(tbl_Invoices[Plan_ID])="P3","Premium"
)</f>
        <v>Standard</v>
      </c>
      <c r="O2019" s="2">
        <f>IF(tbl_Invoices[[#This Row],[Revenue_Type]]="Churned",0,1)</f>
        <v>1</v>
      </c>
    </row>
    <row r="2020" spans="1:15" x14ac:dyDescent="0.25">
      <c r="A2020" t="s">
        <v>6242</v>
      </c>
      <c r="B2020" t="s">
        <v>1341</v>
      </c>
      <c r="C2020" t="s">
        <v>2519</v>
      </c>
      <c r="D2020" s="1">
        <v>44494</v>
      </c>
      <c r="E2020">
        <v>55</v>
      </c>
      <c r="F2020" t="b">
        <v>1</v>
      </c>
      <c r="G2020" t="s">
        <v>4538</v>
      </c>
      <c r="H2020" t="s">
        <v>2031</v>
      </c>
      <c r="I2020" s="1">
        <f>DATE(YEAR(tbl_Invoices[[#This Row],[Invoice_Date]]), MONTH(tbl_Invoices[[#This Row],[Invoice_Date]]), DAY(tbl_Invoices[[#This Row],[Invoice_Date]]))</f>
        <v>44494</v>
      </c>
      <c r="J2020">
        <f>YEAR(tbl_Invoices[[#This Row],[Invoice_Date]])</f>
        <v>2021</v>
      </c>
      <c r="K2020" s="1">
        <f>_xlfn.XLOOKUP(tbl_Invoices[[#This Row],[Customer_ID]], tbl_Customers[Customer_ID], tbl_Customers[Cohort_Month])</f>
        <v>44681</v>
      </c>
      <c r="L2020" s="1" t="str">
        <f ca="1">_xlfn.XLOOKUP(tbl_Invoices[[#This Row],[Customer_ID]], tbl_Customers[Customer_ID], tbl_Customers[Age_Group])</f>
        <v>55+</v>
      </c>
      <c r="M2020" s="1" t="str">
        <f>_xlfn.XLOOKUP(tbl_Invoices[[#This Row],[Customer_ID]], tbl_Customers[Customer_ID], tbl_Customers[Region])</f>
        <v>West</v>
      </c>
      <c r="N2020" s="1" t="str" cm="1">
        <f t="array" ref="N2020">_xlfn.IFS(
   _xlfn.SINGLE(tbl_Invoices[Plan_ID])="P1","Basic",
   _xlfn.SINGLE(tbl_Invoices[Plan_ID])="P2","Standard",
   _xlfn.SINGLE(tbl_Invoices[Plan_ID])="P3","Premium"
)</f>
        <v>Premium</v>
      </c>
      <c r="O2020" s="2">
        <f>IF(tbl_Invoices[[#This Row],[Revenue_Type]]="Churned",0,1)</f>
        <v>1</v>
      </c>
    </row>
    <row r="2021" spans="1:15" x14ac:dyDescent="0.25">
      <c r="A2021" t="s">
        <v>4923</v>
      </c>
      <c r="B2021" t="s">
        <v>1525</v>
      </c>
      <c r="C2021" t="s">
        <v>3739</v>
      </c>
      <c r="D2021" s="1">
        <v>44494</v>
      </c>
      <c r="E2021">
        <v>12</v>
      </c>
      <c r="F2021" t="b">
        <v>1</v>
      </c>
      <c r="G2021" t="s">
        <v>4538</v>
      </c>
      <c r="H2021" t="s">
        <v>2027</v>
      </c>
      <c r="I2021" s="1">
        <f>DATE(YEAR(tbl_Invoices[[#This Row],[Invoice_Date]]), MONTH(tbl_Invoices[[#This Row],[Invoice_Date]]), DAY(tbl_Invoices[[#This Row],[Invoice_Date]]))</f>
        <v>44494</v>
      </c>
      <c r="J2021">
        <f>YEAR(tbl_Invoices[[#This Row],[Invoice_Date]])</f>
        <v>2021</v>
      </c>
      <c r="K2021" s="1">
        <f>_xlfn.XLOOKUP(tbl_Invoices[[#This Row],[Customer_ID]], tbl_Customers[Customer_ID], tbl_Customers[Cohort_Month])</f>
        <v>44439</v>
      </c>
      <c r="L2021" s="1" t="str">
        <f ca="1">_xlfn.XLOOKUP(tbl_Invoices[[#This Row],[Customer_ID]], tbl_Customers[Customer_ID], tbl_Customers[Age_Group])</f>
        <v>35–44</v>
      </c>
      <c r="M2021" s="1" t="str">
        <f>_xlfn.XLOOKUP(tbl_Invoices[[#This Row],[Customer_ID]], tbl_Customers[Customer_ID], tbl_Customers[Region])</f>
        <v>Midwest</v>
      </c>
      <c r="N2021" s="1" t="str" cm="1">
        <f t="array" ref="N2021">_xlfn.IFS(
   _xlfn.SINGLE(tbl_Invoices[Plan_ID])="P1","Basic",
   _xlfn.SINGLE(tbl_Invoices[Plan_ID])="P2","Standard",
   _xlfn.SINGLE(tbl_Invoices[Plan_ID])="P3","Premium"
)</f>
        <v>Basic</v>
      </c>
      <c r="O2021" s="2">
        <f>IF(tbl_Invoices[[#This Row],[Revenue_Type]]="Churned",0,1)</f>
        <v>1</v>
      </c>
    </row>
    <row r="2022" spans="1:15" x14ac:dyDescent="0.25">
      <c r="A2022" t="s">
        <v>8066</v>
      </c>
      <c r="B2022" t="s">
        <v>1796</v>
      </c>
      <c r="C2022" t="s">
        <v>3948</v>
      </c>
      <c r="D2022" s="1">
        <v>44494</v>
      </c>
      <c r="E2022">
        <v>12</v>
      </c>
      <c r="F2022" t="b">
        <v>1</v>
      </c>
      <c r="G2022" t="s">
        <v>4549</v>
      </c>
      <c r="H2022" t="s">
        <v>2027</v>
      </c>
      <c r="I2022" s="1">
        <f>DATE(YEAR(tbl_Invoices[[#This Row],[Invoice_Date]]), MONTH(tbl_Invoices[[#This Row],[Invoice_Date]]), DAY(tbl_Invoices[[#This Row],[Invoice_Date]]))</f>
        <v>44494</v>
      </c>
      <c r="J2022">
        <f>YEAR(tbl_Invoices[[#This Row],[Invoice_Date]])</f>
        <v>2021</v>
      </c>
      <c r="K2022" s="1">
        <f>_xlfn.XLOOKUP(tbl_Invoices[[#This Row],[Customer_ID]], tbl_Customers[Customer_ID], tbl_Customers[Cohort_Month])</f>
        <v>44865</v>
      </c>
      <c r="L2022" s="1" t="str">
        <f ca="1">_xlfn.XLOOKUP(tbl_Invoices[[#This Row],[Customer_ID]], tbl_Customers[Customer_ID], tbl_Customers[Age_Group])</f>
        <v>25–34</v>
      </c>
      <c r="M2022" s="1" t="str">
        <f>_xlfn.XLOOKUP(tbl_Invoices[[#This Row],[Customer_ID]], tbl_Customers[Customer_ID], tbl_Customers[Region])</f>
        <v>East</v>
      </c>
      <c r="N2022" s="1" t="str" cm="1">
        <f t="array" ref="N2022">_xlfn.IFS(
   _xlfn.SINGLE(tbl_Invoices[Plan_ID])="P1","Basic",
   _xlfn.SINGLE(tbl_Invoices[Plan_ID])="P2","Standard",
   _xlfn.SINGLE(tbl_Invoices[Plan_ID])="P3","Premium"
)</f>
        <v>Basic</v>
      </c>
      <c r="O2022" s="2">
        <f>IF(tbl_Invoices[[#This Row],[Revenue_Type]]="Churned",0,1)</f>
        <v>1</v>
      </c>
    </row>
    <row r="2023" spans="1:15" x14ac:dyDescent="0.25">
      <c r="A2023" t="s">
        <v>10090</v>
      </c>
      <c r="B2023" t="s">
        <v>1913</v>
      </c>
      <c r="C2023" t="s">
        <v>2788</v>
      </c>
      <c r="D2023" s="1">
        <v>44494</v>
      </c>
      <c r="E2023">
        <v>55</v>
      </c>
      <c r="F2023" t="b">
        <v>1</v>
      </c>
      <c r="G2023" t="s">
        <v>4547</v>
      </c>
      <c r="H2023" t="s">
        <v>2031</v>
      </c>
      <c r="I2023" s="1">
        <f>DATE(YEAR(tbl_Invoices[[#This Row],[Invoice_Date]]), MONTH(tbl_Invoices[[#This Row],[Invoice_Date]]), DAY(tbl_Invoices[[#This Row],[Invoice_Date]]))</f>
        <v>44494</v>
      </c>
      <c r="J2023">
        <f>YEAR(tbl_Invoices[[#This Row],[Invoice_Date]])</f>
        <v>2021</v>
      </c>
      <c r="K2023" s="1">
        <f>_xlfn.XLOOKUP(tbl_Invoices[[#This Row],[Customer_ID]], tbl_Customers[Customer_ID], tbl_Customers[Cohort_Month])</f>
        <v>44865</v>
      </c>
      <c r="L2023" s="1" t="str">
        <f ca="1">_xlfn.XLOOKUP(tbl_Invoices[[#This Row],[Customer_ID]], tbl_Customers[Customer_ID], tbl_Customers[Age_Group])</f>
        <v>55+</v>
      </c>
      <c r="M2023" s="1" t="str">
        <f>_xlfn.XLOOKUP(tbl_Invoices[[#This Row],[Customer_ID]], tbl_Customers[Customer_ID], tbl_Customers[Region])</f>
        <v>East</v>
      </c>
      <c r="N2023" s="1" t="str" cm="1">
        <f t="array" ref="N2023">_xlfn.IFS(
   _xlfn.SINGLE(tbl_Invoices[Plan_ID])="P1","Basic",
   _xlfn.SINGLE(tbl_Invoices[Plan_ID])="P2","Standard",
   _xlfn.SINGLE(tbl_Invoices[Plan_ID])="P3","Premium"
)</f>
        <v>Premium</v>
      </c>
      <c r="O2023" s="2">
        <f>IF(tbl_Invoices[[#This Row],[Revenue_Type]]="Churned",0,1)</f>
        <v>1</v>
      </c>
    </row>
    <row r="2024" spans="1:15" x14ac:dyDescent="0.25">
      <c r="A2024" t="s">
        <v>7613</v>
      </c>
      <c r="B2024" t="s">
        <v>101</v>
      </c>
      <c r="C2024" t="s">
        <v>2715</v>
      </c>
      <c r="D2024" s="1">
        <v>44495</v>
      </c>
      <c r="E2024">
        <v>12</v>
      </c>
      <c r="F2024" t="b">
        <v>1</v>
      </c>
      <c r="G2024" t="s">
        <v>4545</v>
      </c>
      <c r="H2024" t="s">
        <v>2027</v>
      </c>
      <c r="I2024" s="1">
        <f>DATE(YEAR(tbl_Invoices[[#This Row],[Invoice_Date]]), MONTH(tbl_Invoices[[#This Row],[Invoice_Date]]), DAY(tbl_Invoices[[#This Row],[Invoice_Date]]))</f>
        <v>44495</v>
      </c>
      <c r="J2024">
        <f>YEAR(tbl_Invoices[[#This Row],[Invoice_Date]])</f>
        <v>2021</v>
      </c>
      <c r="K2024" s="1">
        <f>_xlfn.XLOOKUP(tbl_Invoices[[#This Row],[Customer_ID]], tbl_Customers[Customer_ID], tbl_Customers[Cohort_Month])</f>
        <v>44286</v>
      </c>
      <c r="L2024" s="1" t="str">
        <f ca="1">_xlfn.XLOOKUP(tbl_Invoices[[#This Row],[Customer_ID]], tbl_Customers[Customer_ID], tbl_Customers[Age_Group])</f>
        <v>55+</v>
      </c>
      <c r="M2024" s="1" t="str">
        <f>_xlfn.XLOOKUP(tbl_Invoices[[#This Row],[Customer_ID]], tbl_Customers[Customer_ID], tbl_Customers[Region])</f>
        <v>South</v>
      </c>
      <c r="N2024" s="1" t="str" cm="1">
        <f t="array" ref="N2024">_xlfn.IFS(
   _xlfn.SINGLE(tbl_Invoices[Plan_ID])="P1","Basic",
   _xlfn.SINGLE(tbl_Invoices[Plan_ID])="P2","Standard",
   _xlfn.SINGLE(tbl_Invoices[Plan_ID])="P3","Premium"
)</f>
        <v>Basic</v>
      </c>
      <c r="O2024" s="2">
        <f>IF(tbl_Invoices[[#This Row],[Revenue_Type]]="Churned",0,1)</f>
        <v>0</v>
      </c>
    </row>
    <row r="2025" spans="1:15" x14ac:dyDescent="0.25">
      <c r="A2025" t="s">
        <v>6589</v>
      </c>
      <c r="B2025" t="s">
        <v>450</v>
      </c>
      <c r="C2025" t="s">
        <v>3394</v>
      </c>
      <c r="D2025" s="1">
        <v>44495</v>
      </c>
      <c r="E2025">
        <v>55</v>
      </c>
      <c r="F2025" t="b">
        <v>1</v>
      </c>
      <c r="G2025" t="s">
        <v>4538</v>
      </c>
      <c r="H2025" t="s">
        <v>2031</v>
      </c>
      <c r="I2025" s="1">
        <f>DATE(YEAR(tbl_Invoices[[#This Row],[Invoice_Date]]), MONTH(tbl_Invoices[[#This Row],[Invoice_Date]]), DAY(tbl_Invoices[[#This Row],[Invoice_Date]]))</f>
        <v>44495</v>
      </c>
      <c r="J2025">
        <f>YEAR(tbl_Invoices[[#This Row],[Invoice_Date]])</f>
        <v>2021</v>
      </c>
      <c r="K2025" s="1">
        <f>_xlfn.XLOOKUP(tbl_Invoices[[#This Row],[Customer_ID]], tbl_Customers[Customer_ID], tbl_Customers[Cohort_Month])</f>
        <v>44742</v>
      </c>
      <c r="L2025" s="1" t="str">
        <f ca="1">_xlfn.XLOOKUP(tbl_Invoices[[#This Row],[Customer_ID]], tbl_Customers[Customer_ID], tbl_Customers[Age_Group])</f>
        <v>35–44</v>
      </c>
      <c r="M2025" s="1" t="str">
        <f>_xlfn.XLOOKUP(tbl_Invoices[[#This Row],[Customer_ID]], tbl_Customers[Customer_ID], tbl_Customers[Region])</f>
        <v>South</v>
      </c>
      <c r="N2025" s="1" t="str" cm="1">
        <f t="array" ref="N2025">_xlfn.IFS(
   _xlfn.SINGLE(tbl_Invoices[Plan_ID])="P1","Basic",
   _xlfn.SINGLE(tbl_Invoices[Plan_ID])="P2","Standard",
   _xlfn.SINGLE(tbl_Invoices[Plan_ID])="P3","Premium"
)</f>
        <v>Premium</v>
      </c>
      <c r="O2025" s="2">
        <f>IF(tbl_Invoices[[#This Row],[Revenue_Type]]="Churned",0,1)</f>
        <v>1</v>
      </c>
    </row>
    <row r="2026" spans="1:15" x14ac:dyDescent="0.25">
      <c r="A2026" t="s">
        <v>6692</v>
      </c>
      <c r="B2026" t="s">
        <v>886</v>
      </c>
      <c r="C2026" t="s">
        <v>4435</v>
      </c>
      <c r="D2026" s="1">
        <v>44495</v>
      </c>
      <c r="E2026">
        <v>55</v>
      </c>
      <c r="F2026" t="b">
        <v>1</v>
      </c>
      <c r="G2026" t="s">
        <v>4545</v>
      </c>
      <c r="H2026" t="s">
        <v>2031</v>
      </c>
      <c r="I2026" s="1">
        <f>DATE(YEAR(tbl_Invoices[[#This Row],[Invoice_Date]]), MONTH(tbl_Invoices[[#This Row],[Invoice_Date]]), DAY(tbl_Invoices[[#This Row],[Invoice_Date]]))</f>
        <v>44495</v>
      </c>
      <c r="J2026">
        <f>YEAR(tbl_Invoices[[#This Row],[Invoice_Date]])</f>
        <v>2021</v>
      </c>
      <c r="K2026" s="1">
        <f>_xlfn.XLOOKUP(tbl_Invoices[[#This Row],[Customer_ID]], tbl_Customers[Customer_ID], tbl_Customers[Cohort_Month])</f>
        <v>44895</v>
      </c>
      <c r="L2026" s="1" t="str">
        <f ca="1">_xlfn.XLOOKUP(tbl_Invoices[[#This Row],[Customer_ID]], tbl_Customers[Customer_ID], tbl_Customers[Age_Group])</f>
        <v>55+</v>
      </c>
      <c r="M2026" s="1" t="str">
        <f>_xlfn.XLOOKUP(tbl_Invoices[[#This Row],[Customer_ID]], tbl_Customers[Customer_ID], tbl_Customers[Region])</f>
        <v>East</v>
      </c>
      <c r="N2026" s="1" t="str" cm="1">
        <f t="array" ref="N2026">_xlfn.IFS(
   _xlfn.SINGLE(tbl_Invoices[Plan_ID])="P1","Basic",
   _xlfn.SINGLE(tbl_Invoices[Plan_ID])="P2","Standard",
   _xlfn.SINGLE(tbl_Invoices[Plan_ID])="P3","Premium"
)</f>
        <v>Premium</v>
      </c>
      <c r="O2026" s="2">
        <f>IF(tbl_Invoices[[#This Row],[Revenue_Type]]="Churned",0,1)</f>
        <v>0</v>
      </c>
    </row>
    <row r="2027" spans="1:15" x14ac:dyDescent="0.25">
      <c r="A2027" t="s">
        <v>7542</v>
      </c>
      <c r="B2027" t="s">
        <v>952</v>
      </c>
      <c r="C2027" t="s">
        <v>4043</v>
      </c>
      <c r="D2027" s="1">
        <v>44495</v>
      </c>
      <c r="E2027">
        <v>25</v>
      </c>
      <c r="F2027" t="b">
        <v>1</v>
      </c>
      <c r="G2027" t="s">
        <v>4540</v>
      </c>
      <c r="H2027" t="s">
        <v>2034</v>
      </c>
      <c r="I2027" s="1">
        <f>DATE(YEAR(tbl_Invoices[[#This Row],[Invoice_Date]]), MONTH(tbl_Invoices[[#This Row],[Invoice_Date]]), DAY(tbl_Invoices[[#This Row],[Invoice_Date]]))</f>
        <v>44495</v>
      </c>
      <c r="J2027">
        <f>YEAR(tbl_Invoices[[#This Row],[Invoice_Date]])</f>
        <v>2021</v>
      </c>
      <c r="K2027" s="1">
        <f>_xlfn.XLOOKUP(tbl_Invoices[[#This Row],[Customer_ID]], tbl_Customers[Customer_ID], tbl_Customers[Cohort_Month])</f>
        <v>44316</v>
      </c>
      <c r="L2027" s="1" t="str">
        <f ca="1">_xlfn.XLOOKUP(tbl_Invoices[[#This Row],[Customer_ID]], tbl_Customers[Customer_ID], tbl_Customers[Age_Group])</f>
        <v>45–54</v>
      </c>
      <c r="M2027" s="1" t="str">
        <f>_xlfn.XLOOKUP(tbl_Invoices[[#This Row],[Customer_ID]], tbl_Customers[Customer_ID], tbl_Customers[Region])</f>
        <v>East</v>
      </c>
      <c r="N2027" s="1" t="str" cm="1">
        <f t="array" ref="N2027">_xlfn.IFS(
   _xlfn.SINGLE(tbl_Invoices[Plan_ID])="P1","Basic",
   _xlfn.SINGLE(tbl_Invoices[Plan_ID])="P2","Standard",
   _xlfn.SINGLE(tbl_Invoices[Plan_ID])="P3","Premium"
)</f>
        <v>Standard</v>
      </c>
      <c r="O2027" s="2">
        <f>IF(tbl_Invoices[[#This Row],[Revenue_Type]]="Churned",0,1)</f>
        <v>1</v>
      </c>
    </row>
    <row r="2028" spans="1:15" x14ac:dyDescent="0.25">
      <c r="A2028" t="s">
        <v>8449</v>
      </c>
      <c r="B2028" t="s">
        <v>1205</v>
      </c>
      <c r="C2028" t="s">
        <v>3107</v>
      </c>
      <c r="D2028" s="1">
        <v>44495</v>
      </c>
      <c r="E2028">
        <v>55</v>
      </c>
      <c r="F2028" t="b">
        <v>1</v>
      </c>
      <c r="G2028" t="s">
        <v>4545</v>
      </c>
      <c r="H2028" t="s">
        <v>2031</v>
      </c>
      <c r="I2028" s="1">
        <f>DATE(YEAR(tbl_Invoices[[#This Row],[Invoice_Date]]), MONTH(tbl_Invoices[[#This Row],[Invoice_Date]]), DAY(tbl_Invoices[[#This Row],[Invoice_Date]]))</f>
        <v>44495</v>
      </c>
      <c r="J2028">
        <f>YEAR(tbl_Invoices[[#This Row],[Invoice_Date]])</f>
        <v>2021</v>
      </c>
      <c r="K2028" s="1">
        <f>_xlfn.XLOOKUP(tbl_Invoices[[#This Row],[Customer_ID]], tbl_Customers[Customer_ID], tbl_Customers[Cohort_Month])</f>
        <v>44651</v>
      </c>
      <c r="L2028" s="1" t="str">
        <f ca="1">_xlfn.XLOOKUP(tbl_Invoices[[#This Row],[Customer_ID]], tbl_Customers[Customer_ID], tbl_Customers[Age_Group])</f>
        <v>45–54</v>
      </c>
      <c r="M2028" s="1" t="str">
        <f>_xlfn.XLOOKUP(tbl_Invoices[[#This Row],[Customer_ID]], tbl_Customers[Customer_ID], tbl_Customers[Region])</f>
        <v>South</v>
      </c>
      <c r="N2028" s="1" t="str" cm="1">
        <f t="array" ref="N2028">_xlfn.IFS(
   _xlfn.SINGLE(tbl_Invoices[Plan_ID])="P1","Basic",
   _xlfn.SINGLE(tbl_Invoices[Plan_ID])="P2","Standard",
   _xlfn.SINGLE(tbl_Invoices[Plan_ID])="P3","Premium"
)</f>
        <v>Premium</v>
      </c>
      <c r="O2028" s="2">
        <f>IF(tbl_Invoices[[#This Row],[Revenue_Type]]="Churned",0,1)</f>
        <v>0</v>
      </c>
    </row>
    <row r="2029" spans="1:15" x14ac:dyDescent="0.25">
      <c r="A2029" t="s">
        <v>6162</v>
      </c>
      <c r="B2029" t="s">
        <v>1502</v>
      </c>
      <c r="C2029" t="s">
        <v>3375</v>
      </c>
      <c r="D2029" s="1">
        <v>44495</v>
      </c>
      <c r="E2029">
        <v>12</v>
      </c>
      <c r="F2029" t="b">
        <v>1</v>
      </c>
      <c r="G2029" t="s">
        <v>4540</v>
      </c>
      <c r="H2029" t="s">
        <v>2027</v>
      </c>
      <c r="I2029" s="1">
        <f>DATE(YEAR(tbl_Invoices[[#This Row],[Invoice_Date]]), MONTH(tbl_Invoices[[#This Row],[Invoice_Date]]), DAY(tbl_Invoices[[#This Row],[Invoice_Date]]))</f>
        <v>44495</v>
      </c>
      <c r="J2029">
        <f>YEAR(tbl_Invoices[[#This Row],[Invoice_Date]])</f>
        <v>2021</v>
      </c>
      <c r="K2029" s="1">
        <f>_xlfn.XLOOKUP(tbl_Invoices[[#This Row],[Customer_ID]], tbl_Customers[Customer_ID], tbl_Customers[Cohort_Month])</f>
        <v>44561</v>
      </c>
      <c r="L2029" s="1" t="str">
        <f ca="1">_xlfn.XLOOKUP(tbl_Invoices[[#This Row],[Customer_ID]], tbl_Customers[Customer_ID], tbl_Customers[Age_Group])</f>
        <v>35–44</v>
      </c>
      <c r="M2029" s="1" t="str">
        <f>_xlfn.XLOOKUP(tbl_Invoices[[#This Row],[Customer_ID]], tbl_Customers[Customer_ID], tbl_Customers[Region])</f>
        <v>International</v>
      </c>
      <c r="N2029" s="1" t="str" cm="1">
        <f t="array" ref="N2029">_xlfn.IFS(
   _xlfn.SINGLE(tbl_Invoices[Plan_ID])="P1","Basic",
   _xlfn.SINGLE(tbl_Invoices[Plan_ID])="P2","Standard",
   _xlfn.SINGLE(tbl_Invoices[Plan_ID])="P3","Premium"
)</f>
        <v>Basic</v>
      </c>
      <c r="O2029" s="2">
        <f>IF(tbl_Invoices[[#This Row],[Revenue_Type]]="Churned",0,1)</f>
        <v>1</v>
      </c>
    </row>
    <row r="2030" spans="1:15" x14ac:dyDescent="0.25">
      <c r="A2030" t="s">
        <v>5262</v>
      </c>
      <c r="B2030" t="s">
        <v>1873</v>
      </c>
      <c r="C2030" t="s">
        <v>3443</v>
      </c>
      <c r="D2030" s="1">
        <v>44496</v>
      </c>
      <c r="E2030">
        <v>55</v>
      </c>
      <c r="F2030" t="b">
        <v>1</v>
      </c>
      <c r="G2030" t="s">
        <v>4547</v>
      </c>
      <c r="H2030" t="s">
        <v>2031</v>
      </c>
      <c r="I2030" s="1">
        <f>DATE(YEAR(tbl_Invoices[[#This Row],[Invoice_Date]]), MONTH(tbl_Invoices[[#This Row],[Invoice_Date]]), DAY(tbl_Invoices[[#This Row],[Invoice_Date]]))</f>
        <v>44496</v>
      </c>
      <c r="J2030">
        <f>YEAR(tbl_Invoices[[#This Row],[Invoice_Date]])</f>
        <v>2021</v>
      </c>
      <c r="K2030" s="1">
        <f>_xlfn.XLOOKUP(tbl_Invoices[[#This Row],[Customer_ID]], tbl_Customers[Customer_ID], tbl_Customers[Cohort_Month])</f>
        <v>44865</v>
      </c>
      <c r="L2030" s="1" t="str">
        <f ca="1">_xlfn.XLOOKUP(tbl_Invoices[[#This Row],[Customer_ID]], tbl_Customers[Customer_ID], tbl_Customers[Age_Group])</f>
        <v>35–44</v>
      </c>
      <c r="M2030" s="1" t="str">
        <f>_xlfn.XLOOKUP(tbl_Invoices[[#This Row],[Customer_ID]], tbl_Customers[Customer_ID], tbl_Customers[Region])</f>
        <v>South</v>
      </c>
      <c r="N2030" s="1" t="str" cm="1">
        <f t="array" ref="N2030">_xlfn.IFS(
   _xlfn.SINGLE(tbl_Invoices[Plan_ID])="P1","Basic",
   _xlfn.SINGLE(tbl_Invoices[Plan_ID])="P2","Standard",
   _xlfn.SINGLE(tbl_Invoices[Plan_ID])="P3","Premium"
)</f>
        <v>Premium</v>
      </c>
      <c r="O2030" s="2">
        <f>IF(tbl_Invoices[[#This Row],[Revenue_Type]]="Churned",0,1)</f>
        <v>1</v>
      </c>
    </row>
    <row r="2031" spans="1:15" x14ac:dyDescent="0.25">
      <c r="A2031" t="s">
        <v>8069</v>
      </c>
      <c r="B2031" t="s">
        <v>714</v>
      </c>
      <c r="C2031" t="s">
        <v>2616</v>
      </c>
      <c r="D2031" s="1">
        <v>44497</v>
      </c>
      <c r="E2031">
        <v>55</v>
      </c>
      <c r="F2031" t="b">
        <v>1</v>
      </c>
      <c r="G2031" t="s">
        <v>4547</v>
      </c>
      <c r="H2031" t="s">
        <v>2031</v>
      </c>
      <c r="I2031" s="1">
        <f>DATE(YEAR(tbl_Invoices[[#This Row],[Invoice_Date]]), MONTH(tbl_Invoices[[#This Row],[Invoice_Date]]), DAY(tbl_Invoices[[#This Row],[Invoice_Date]]))</f>
        <v>44497</v>
      </c>
      <c r="J2031">
        <f>YEAR(tbl_Invoices[[#This Row],[Invoice_Date]])</f>
        <v>2021</v>
      </c>
      <c r="K2031" s="1">
        <f>_xlfn.XLOOKUP(tbl_Invoices[[#This Row],[Customer_ID]], tbl_Customers[Customer_ID], tbl_Customers[Cohort_Month])</f>
        <v>44804</v>
      </c>
      <c r="L2031" s="1" t="str">
        <f ca="1">_xlfn.XLOOKUP(tbl_Invoices[[#This Row],[Customer_ID]], tbl_Customers[Customer_ID], tbl_Customers[Age_Group])</f>
        <v>18–24</v>
      </c>
      <c r="M2031" s="1" t="str">
        <f>_xlfn.XLOOKUP(tbl_Invoices[[#This Row],[Customer_ID]], tbl_Customers[Customer_ID], tbl_Customers[Region])</f>
        <v>South</v>
      </c>
      <c r="N2031" s="1" t="str" cm="1">
        <f t="array" ref="N2031">_xlfn.IFS(
   _xlfn.SINGLE(tbl_Invoices[Plan_ID])="P1","Basic",
   _xlfn.SINGLE(tbl_Invoices[Plan_ID])="P2","Standard",
   _xlfn.SINGLE(tbl_Invoices[Plan_ID])="P3","Premium"
)</f>
        <v>Premium</v>
      </c>
      <c r="O2031" s="2">
        <f>IF(tbl_Invoices[[#This Row],[Revenue_Type]]="Churned",0,1)</f>
        <v>1</v>
      </c>
    </row>
    <row r="2032" spans="1:15" x14ac:dyDescent="0.25">
      <c r="A2032" t="s">
        <v>10338</v>
      </c>
      <c r="B2032" t="s">
        <v>747</v>
      </c>
      <c r="C2032" t="s">
        <v>3465</v>
      </c>
      <c r="D2032" s="1">
        <v>44497</v>
      </c>
      <c r="E2032">
        <v>55</v>
      </c>
      <c r="F2032" t="b">
        <v>1</v>
      </c>
      <c r="G2032" t="s">
        <v>4549</v>
      </c>
      <c r="H2032" t="s">
        <v>2031</v>
      </c>
      <c r="I2032" s="1">
        <f>DATE(YEAR(tbl_Invoices[[#This Row],[Invoice_Date]]), MONTH(tbl_Invoices[[#This Row],[Invoice_Date]]), DAY(tbl_Invoices[[#This Row],[Invoice_Date]]))</f>
        <v>44497</v>
      </c>
      <c r="J2032">
        <f>YEAR(tbl_Invoices[[#This Row],[Invoice_Date]])</f>
        <v>2021</v>
      </c>
      <c r="K2032" s="1">
        <f>_xlfn.XLOOKUP(tbl_Invoices[[#This Row],[Customer_ID]], tbl_Customers[Customer_ID], tbl_Customers[Cohort_Month])</f>
        <v>44227</v>
      </c>
      <c r="L2032" s="1" t="str">
        <f ca="1">_xlfn.XLOOKUP(tbl_Invoices[[#This Row],[Customer_ID]], tbl_Customers[Customer_ID], tbl_Customers[Age_Group])</f>
        <v>55+</v>
      </c>
      <c r="M2032" s="1" t="str">
        <f>_xlfn.XLOOKUP(tbl_Invoices[[#This Row],[Customer_ID]], tbl_Customers[Customer_ID], tbl_Customers[Region])</f>
        <v>International</v>
      </c>
      <c r="N2032" s="1" t="str" cm="1">
        <f t="array" ref="N2032">_xlfn.IFS(
   _xlfn.SINGLE(tbl_Invoices[Plan_ID])="P1","Basic",
   _xlfn.SINGLE(tbl_Invoices[Plan_ID])="P2","Standard",
   _xlfn.SINGLE(tbl_Invoices[Plan_ID])="P3","Premium"
)</f>
        <v>Premium</v>
      </c>
      <c r="O2032" s="2">
        <f>IF(tbl_Invoices[[#This Row],[Revenue_Type]]="Churned",0,1)</f>
        <v>1</v>
      </c>
    </row>
    <row r="2033" spans="1:15" x14ac:dyDescent="0.25">
      <c r="A2033" t="s">
        <v>9667</v>
      </c>
      <c r="B2033" t="s">
        <v>779</v>
      </c>
      <c r="C2033" t="s">
        <v>4158</v>
      </c>
      <c r="D2033" s="1">
        <v>44497</v>
      </c>
      <c r="E2033">
        <v>25</v>
      </c>
      <c r="F2033" t="b">
        <v>1</v>
      </c>
      <c r="G2033" t="s">
        <v>4545</v>
      </c>
      <c r="H2033" t="s">
        <v>2034</v>
      </c>
      <c r="I2033" s="1">
        <f>DATE(YEAR(tbl_Invoices[[#This Row],[Invoice_Date]]), MONTH(tbl_Invoices[[#This Row],[Invoice_Date]]), DAY(tbl_Invoices[[#This Row],[Invoice_Date]]))</f>
        <v>44497</v>
      </c>
      <c r="J2033">
        <f>YEAR(tbl_Invoices[[#This Row],[Invoice_Date]])</f>
        <v>2021</v>
      </c>
      <c r="K2033" s="1">
        <f>_xlfn.XLOOKUP(tbl_Invoices[[#This Row],[Customer_ID]], tbl_Customers[Customer_ID], tbl_Customers[Cohort_Month])</f>
        <v>44926</v>
      </c>
      <c r="L2033" s="1" t="str">
        <f ca="1">_xlfn.XLOOKUP(tbl_Invoices[[#This Row],[Customer_ID]], tbl_Customers[Customer_ID], tbl_Customers[Age_Group])</f>
        <v>45–54</v>
      </c>
      <c r="M2033" s="1" t="str">
        <f>_xlfn.XLOOKUP(tbl_Invoices[[#This Row],[Customer_ID]], tbl_Customers[Customer_ID], tbl_Customers[Region])</f>
        <v>East</v>
      </c>
      <c r="N2033" s="1" t="str" cm="1">
        <f t="array" ref="N2033">_xlfn.IFS(
   _xlfn.SINGLE(tbl_Invoices[Plan_ID])="P1","Basic",
   _xlfn.SINGLE(tbl_Invoices[Plan_ID])="P2","Standard",
   _xlfn.SINGLE(tbl_Invoices[Plan_ID])="P3","Premium"
)</f>
        <v>Standard</v>
      </c>
      <c r="O2033" s="2">
        <f>IF(tbl_Invoices[[#This Row],[Revenue_Type]]="Churned",0,1)</f>
        <v>0</v>
      </c>
    </row>
    <row r="2034" spans="1:15" x14ac:dyDescent="0.25">
      <c r="A2034" t="s">
        <v>7255</v>
      </c>
      <c r="B2034" t="s">
        <v>820</v>
      </c>
      <c r="C2034" t="s">
        <v>3377</v>
      </c>
      <c r="D2034" s="1">
        <v>44497</v>
      </c>
      <c r="E2034">
        <v>55</v>
      </c>
      <c r="F2034" t="b">
        <v>1</v>
      </c>
      <c r="G2034" t="s">
        <v>4538</v>
      </c>
      <c r="H2034" t="s">
        <v>2031</v>
      </c>
      <c r="I2034" s="1">
        <f>DATE(YEAR(tbl_Invoices[[#This Row],[Invoice_Date]]), MONTH(tbl_Invoices[[#This Row],[Invoice_Date]]), DAY(tbl_Invoices[[#This Row],[Invoice_Date]]))</f>
        <v>44497</v>
      </c>
      <c r="J2034">
        <f>YEAR(tbl_Invoices[[#This Row],[Invoice_Date]])</f>
        <v>2021</v>
      </c>
      <c r="K2034" s="1">
        <f>_xlfn.XLOOKUP(tbl_Invoices[[#This Row],[Customer_ID]], tbl_Customers[Customer_ID], tbl_Customers[Cohort_Month])</f>
        <v>44712</v>
      </c>
      <c r="L2034" s="1" t="str">
        <f ca="1">_xlfn.XLOOKUP(tbl_Invoices[[#This Row],[Customer_ID]], tbl_Customers[Customer_ID], tbl_Customers[Age_Group])</f>
        <v>55+</v>
      </c>
      <c r="M2034" s="1" t="str">
        <f>_xlfn.XLOOKUP(tbl_Invoices[[#This Row],[Customer_ID]], tbl_Customers[Customer_ID], tbl_Customers[Region])</f>
        <v>International</v>
      </c>
      <c r="N2034" s="1" t="str" cm="1">
        <f t="array" ref="N2034">_xlfn.IFS(
   _xlfn.SINGLE(tbl_Invoices[Plan_ID])="P1","Basic",
   _xlfn.SINGLE(tbl_Invoices[Plan_ID])="P2","Standard",
   _xlfn.SINGLE(tbl_Invoices[Plan_ID])="P3","Premium"
)</f>
        <v>Premium</v>
      </c>
      <c r="O2034" s="2">
        <f>IF(tbl_Invoices[[#This Row],[Revenue_Type]]="Churned",0,1)</f>
        <v>1</v>
      </c>
    </row>
    <row r="2035" spans="1:15" x14ac:dyDescent="0.25">
      <c r="A2035" t="s">
        <v>5156</v>
      </c>
      <c r="B2035" t="s">
        <v>1368</v>
      </c>
      <c r="C2035" t="s">
        <v>3430</v>
      </c>
      <c r="D2035" s="1">
        <v>44497</v>
      </c>
      <c r="E2035">
        <v>25</v>
      </c>
      <c r="F2035" t="b">
        <v>1</v>
      </c>
      <c r="G2035" t="s">
        <v>4547</v>
      </c>
      <c r="H2035" t="s">
        <v>2034</v>
      </c>
      <c r="I2035" s="1">
        <f>DATE(YEAR(tbl_Invoices[[#This Row],[Invoice_Date]]), MONTH(tbl_Invoices[[#This Row],[Invoice_Date]]), DAY(tbl_Invoices[[#This Row],[Invoice_Date]]))</f>
        <v>44497</v>
      </c>
      <c r="J2035">
        <f>YEAR(tbl_Invoices[[#This Row],[Invoice_Date]])</f>
        <v>2021</v>
      </c>
      <c r="K2035" s="1">
        <f>_xlfn.XLOOKUP(tbl_Invoices[[#This Row],[Customer_ID]], tbl_Customers[Customer_ID], tbl_Customers[Cohort_Month])</f>
        <v>44255</v>
      </c>
      <c r="L2035" s="1" t="str">
        <f ca="1">_xlfn.XLOOKUP(tbl_Invoices[[#This Row],[Customer_ID]], tbl_Customers[Customer_ID], tbl_Customers[Age_Group])</f>
        <v>55+</v>
      </c>
      <c r="M2035" s="1" t="str">
        <f>_xlfn.XLOOKUP(tbl_Invoices[[#This Row],[Customer_ID]], tbl_Customers[Customer_ID], tbl_Customers[Region])</f>
        <v>South</v>
      </c>
      <c r="N2035" s="1" t="str" cm="1">
        <f t="array" ref="N2035">_xlfn.IFS(
   _xlfn.SINGLE(tbl_Invoices[Plan_ID])="P1","Basic",
   _xlfn.SINGLE(tbl_Invoices[Plan_ID])="P2","Standard",
   _xlfn.SINGLE(tbl_Invoices[Plan_ID])="P3","Premium"
)</f>
        <v>Standard</v>
      </c>
      <c r="O2035" s="2">
        <f>IF(tbl_Invoices[[#This Row],[Revenue_Type]]="Churned",0,1)</f>
        <v>1</v>
      </c>
    </row>
    <row r="2036" spans="1:15" x14ac:dyDescent="0.25">
      <c r="A2036" t="s">
        <v>7373</v>
      </c>
      <c r="B2036" t="s">
        <v>1722</v>
      </c>
      <c r="C2036" t="s">
        <v>3775</v>
      </c>
      <c r="D2036" s="1">
        <v>44497</v>
      </c>
      <c r="E2036">
        <v>25</v>
      </c>
      <c r="F2036" t="b">
        <v>1</v>
      </c>
      <c r="G2036" t="s">
        <v>4549</v>
      </c>
      <c r="H2036" t="s">
        <v>2034</v>
      </c>
      <c r="I2036" s="1">
        <f>DATE(YEAR(tbl_Invoices[[#This Row],[Invoice_Date]]), MONTH(tbl_Invoices[[#This Row],[Invoice_Date]]), DAY(tbl_Invoices[[#This Row],[Invoice_Date]]))</f>
        <v>44497</v>
      </c>
      <c r="J2036">
        <f>YEAR(tbl_Invoices[[#This Row],[Invoice_Date]])</f>
        <v>2021</v>
      </c>
      <c r="K2036" s="1">
        <f>_xlfn.XLOOKUP(tbl_Invoices[[#This Row],[Customer_ID]], tbl_Customers[Customer_ID], tbl_Customers[Cohort_Month])</f>
        <v>44681</v>
      </c>
      <c r="L2036" s="1" t="str">
        <f ca="1">_xlfn.XLOOKUP(tbl_Invoices[[#This Row],[Customer_ID]], tbl_Customers[Customer_ID], tbl_Customers[Age_Group])</f>
        <v>25–34</v>
      </c>
      <c r="M2036" s="1" t="str">
        <f>_xlfn.XLOOKUP(tbl_Invoices[[#This Row],[Customer_ID]], tbl_Customers[Customer_ID], tbl_Customers[Region])</f>
        <v>South</v>
      </c>
      <c r="N2036" s="1" t="str" cm="1">
        <f t="array" ref="N2036">_xlfn.IFS(
   _xlfn.SINGLE(tbl_Invoices[Plan_ID])="P1","Basic",
   _xlfn.SINGLE(tbl_Invoices[Plan_ID])="P2","Standard",
   _xlfn.SINGLE(tbl_Invoices[Plan_ID])="P3","Premium"
)</f>
        <v>Standard</v>
      </c>
      <c r="O2036" s="2">
        <f>IF(tbl_Invoices[[#This Row],[Revenue_Type]]="Churned",0,1)</f>
        <v>1</v>
      </c>
    </row>
    <row r="2037" spans="1:15" x14ac:dyDescent="0.25">
      <c r="A2037" t="s">
        <v>7786</v>
      </c>
      <c r="B2037" t="s">
        <v>1746</v>
      </c>
      <c r="C2037" t="s">
        <v>4345</v>
      </c>
      <c r="D2037" s="1">
        <v>44497</v>
      </c>
      <c r="E2037">
        <v>55</v>
      </c>
      <c r="F2037" t="b">
        <v>1</v>
      </c>
      <c r="G2037" t="s">
        <v>4547</v>
      </c>
      <c r="H2037" t="s">
        <v>2031</v>
      </c>
      <c r="I2037" s="1">
        <f>DATE(YEAR(tbl_Invoices[[#This Row],[Invoice_Date]]), MONTH(tbl_Invoices[[#This Row],[Invoice_Date]]), DAY(tbl_Invoices[[#This Row],[Invoice_Date]]))</f>
        <v>44497</v>
      </c>
      <c r="J2037">
        <f>YEAR(tbl_Invoices[[#This Row],[Invoice_Date]])</f>
        <v>2021</v>
      </c>
      <c r="K2037" s="1">
        <f>_xlfn.XLOOKUP(tbl_Invoices[[#This Row],[Customer_ID]], tbl_Customers[Customer_ID], tbl_Customers[Cohort_Month])</f>
        <v>44439</v>
      </c>
      <c r="L2037" s="1" t="str">
        <f ca="1">_xlfn.XLOOKUP(tbl_Invoices[[#This Row],[Customer_ID]], tbl_Customers[Customer_ID], tbl_Customers[Age_Group])</f>
        <v>18–24</v>
      </c>
      <c r="M2037" s="1" t="str">
        <f>_xlfn.XLOOKUP(tbl_Invoices[[#This Row],[Customer_ID]], tbl_Customers[Customer_ID], tbl_Customers[Region])</f>
        <v>International</v>
      </c>
      <c r="N2037" s="1" t="str" cm="1">
        <f t="array" ref="N2037">_xlfn.IFS(
   _xlfn.SINGLE(tbl_Invoices[Plan_ID])="P1","Basic",
   _xlfn.SINGLE(tbl_Invoices[Plan_ID])="P2","Standard",
   _xlfn.SINGLE(tbl_Invoices[Plan_ID])="P3","Premium"
)</f>
        <v>Premium</v>
      </c>
      <c r="O2037" s="2">
        <f>IF(tbl_Invoices[[#This Row],[Revenue_Type]]="Churned",0,1)</f>
        <v>1</v>
      </c>
    </row>
    <row r="2038" spans="1:15" x14ac:dyDescent="0.25">
      <c r="A2038" t="s">
        <v>9612</v>
      </c>
      <c r="B2038" t="s">
        <v>288</v>
      </c>
      <c r="C2038" t="s">
        <v>3502</v>
      </c>
      <c r="D2038" s="1">
        <v>44498</v>
      </c>
      <c r="E2038">
        <v>12</v>
      </c>
      <c r="F2038" t="b">
        <v>1</v>
      </c>
      <c r="G2038" t="s">
        <v>4538</v>
      </c>
      <c r="H2038" t="s">
        <v>2027</v>
      </c>
      <c r="I2038" s="1">
        <f>DATE(YEAR(tbl_Invoices[[#This Row],[Invoice_Date]]), MONTH(tbl_Invoices[[#This Row],[Invoice_Date]]), DAY(tbl_Invoices[[#This Row],[Invoice_Date]]))</f>
        <v>44498</v>
      </c>
      <c r="J2038">
        <f>YEAR(tbl_Invoices[[#This Row],[Invoice_Date]])</f>
        <v>2021</v>
      </c>
      <c r="K2038" s="1">
        <f>_xlfn.XLOOKUP(tbl_Invoices[[#This Row],[Customer_ID]], tbl_Customers[Customer_ID], tbl_Customers[Cohort_Month])</f>
        <v>44592</v>
      </c>
      <c r="L2038" s="1" t="str">
        <f ca="1">_xlfn.XLOOKUP(tbl_Invoices[[#This Row],[Customer_ID]], tbl_Customers[Customer_ID], tbl_Customers[Age_Group])</f>
        <v>55+</v>
      </c>
      <c r="M2038" s="1" t="str">
        <f>_xlfn.XLOOKUP(tbl_Invoices[[#This Row],[Customer_ID]], tbl_Customers[Customer_ID], tbl_Customers[Region])</f>
        <v>International</v>
      </c>
      <c r="N2038" s="1" t="str" cm="1">
        <f t="array" ref="N2038">_xlfn.IFS(
   _xlfn.SINGLE(tbl_Invoices[Plan_ID])="P1","Basic",
   _xlfn.SINGLE(tbl_Invoices[Plan_ID])="P2","Standard",
   _xlfn.SINGLE(tbl_Invoices[Plan_ID])="P3","Premium"
)</f>
        <v>Basic</v>
      </c>
      <c r="O2038" s="2">
        <f>IF(tbl_Invoices[[#This Row],[Revenue_Type]]="Churned",0,1)</f>
        <v>1</v>
      </c>
    </row>
    <row r="2039" spans="1:15" x14ac:dyDescent="0.25">
      <c r="A2039" t="s">
        <v>6317</v>
      </c>
      <c r="B2039" t="s">
        <v>375</v>
      </c>
      <c r="C2039" t="s">
        <v>2497</v>
      </c>
      <c r="D2039" s="1">
        <v>44498</v>
      </c>
      <c r="E2039">
        <v>12</v>
      </c>
      <c r="F2039" t="b">
        <v>1</v>
      </c>
      <c r="G2039" t="s">
        <v>4538</v>
      </c>
      <c r="H2039" t="s">
        <v>2027</v>
      </c>
      <c r="I2039" s="1">
        <f>DATE(YEAR(tbl_Invoices[[#This Row],[Invoice_Date]]), MONTH(tbl_Invoices[[#This Row],[Invoice_Date]]), DAY(tbl_Invoices[[#This Row],[Invoice_Date]]))</f>
        <v>44498</v>
      </c>
      <c r="J2039">
        <f>YEAR(tbl_Invoices[[#This Row],[Invoice_Date]])</f>
        <v>2021</v>
      </c>
      <c r="K2039" s="1">
        <f>_xlfn.XLOOKUP(tbl_Invoices[[#This Row],[Customer_ID]], tbl_Customers[Customer_ID], tbl_Customers[Cohort_Month])</f>
        <v>44773</v>
      </c>
      <c r="L2039" s="1" t="str">
        <f ca="1">_xlfn.XLOOKUP(tbl_Invoices[[#This Row],[Customer_ID]], tbl_Customers[Customer_ID], tbl_Customers[Age_Group])</f>
        <v>55+</v>
      </c>
      <c r="M2039" s="1" t="str">
        <f>_xlfn.XLOOKUP(tbl_Invoices[[#This Row],[Customer_ID]], tbl_Customers[Customer_ID], tbl_Customers[Region])</f>
        <v>East</v>
      </c>
      <c r="N2039" s="1" t="str" cm="1">
        <f t="array" ref="N2039">_xlfn.IFS(
   _xlfn.SINGLE(tbl_Invoices[Plan_ID])="P1","Basic",
   _xlfn.SINGLE(tbl_Invoices[Plan_ID])="P2","Standard",
   _xlfn.SINGLE(tbl_Invoices[Plan_ID])="P3","Premium"
)</f>
        <v>Basic</v>
      </c>
      <c r="O2039" s="2">
        <f>IF(tbl_Invoices[[#This Row],[Revenue_Type]]="Churned",0,1)</f>
        <v>1</v>
      </c>
    </row>
    <row r="2040" spans="1:15" x14ac:dyDescent="0.25">
      <c r="A2040" t="s">
        <v>5079</v>
      </c>
      <c r="B2040" t="s">
        <v>551</v>
      </c>
      <c r="C2040" t="s">
        <v>4234</v>
      </c>
      <c r="D2040" s="1">
        <v>44498</v>
      </c>
      <c r="E2040">
        <v>25</v>
      </c>
      <c r="F2040" t="b">
        <v>1</v>
      </c>
      <c r="G2040" t="s">
        <v>4540</v>
      </c>
      <c r="H2040" t="s">
        <v>2034</v>
      </c>
      <c r="I2040" s="1">
        <f>DATE(YEAR(tbl_Invoices[[#This Row],[Invoice_Date]]), MONTH(tbl_Invoices[[#This Row],[Invoice_Date]]), DAY(tbl_Invoices[[#This Row],[Invoice_Date]]))</f>
        <v>44498</v>
      </c>
      <c r="J2040">
        <f>YEAR(tbl_Invoices[[#This Row],[Invoice_Date]])</f>
        <v>2021</v>
      </c>
      <c r="K2040" s="1">
        <f>_xlfn.XLOOKUP(tbl_Invoices[[#This Row],[Customer_ID]], tbl_Customers[Customer_ID], tbl_Customers[Cohort_Month])</f>
        <v>44255</v>
      </c>
      <c r="L2040" s="1" t="str">
        <f ca="1">_xlfn.XLOOKUP(tbl_Invoices[[#This Row],[Customer_ID]], tbl_Customers[Customer_ID], tbl_Customers[Age_Group])</f>
        <v>55+</v>
      </c>
      <c r="M2040" s="1" t="str">
        <f>_xlfn.XLOOKUP(tbl_Invoices[[#This Row],[Customer_ID]], tbl_Customers[Customer_ID], tbl_Customers[Region])</f>
        <v>Midwest</v>
      </c>
      <c r="N2040" s="1" t="str" cm="1">
        <f t="array" ref="N2040">_xlfn.IFS(
   _xlfn.SINGLE(tbl_Invoices[Plan_ID])="P1","Basic",
   _xlfn.SINGLE(tbl_Invoices[Plan_ID])="P2","Standard",
   _xlfn.SINGLE(tbl_Invoices[Plan_ID])="P3","Premium"
)</f>
        <v>Standard</v>
      </c>
      <c r="O2040" s="2">
        <f>IF(tbl_Invoices[[#This Row],[Revenue_Type]]="Churned",0,1)</f>
        <v>1</v>
      </c>
    </row>
    <row r="2041" spans="1:15" x14ac:dyDescent="0.25">
      <c r="A2041" t="s">
        <v>10213</v>
      </c>
      <c r="B2041" t="s">
        <v>634</v>
      </c>
      <c r="C2041" t="s">
        <v>4471</v>
      </c>
      <c r="D2041" s="1">
        <v>44498</v>
      </c>
      <c r="E2041">
        <v>25</v>
      </c>
      <c r="F2041" t="b">
        <v>1</v>
      </c>
      <c r="G2041" t="s">
        <v>4547</v>
      </c>
      <c r="H2041" t="s">
        <v>2034</v>
      </c>
      <c r="I2041" s="1">
        <f>DATE(YEAR(tbl_Invoices[[#This Row],[Invoice_Date]]), MONTH(tbl_Invoices[[#This Row],[Invoice_Date]]), DAY(tbl_Invoices[[#This Row],[Invoice_Date]]))</f>
        <v>44498</v>
      </c>
      <c r="J2041">
        <f>YEAR(tbl_Invoices[[#This Row],[Invoice_Date]])</f>
        <v>2021</v>
      </c>
      <c r="K2041" s="1">
        <f>_xlfn.XLOOKUP(tbl_Invoices[[#This Row],[Customer_ID]], tbl_Customers[Customer_ID], tbl_Customers[Cohort_Month])</f>
        <v>45077</v>
      </c>
      <c r="L2041" s="1" t="str">
        <f ca="1">_xlfn.XLOOKUP(tbl_Invoices[[#This Row],[Customer_ID]], tbl_Customers[Customer_ID], tbl_Customers[Age_Group])</f>
        <v>25–34</v>
      </c>
      <c r="M2041" s="1" t="str">
        <f>_xlfn.XLOOKUP(tbl_Invoices[[#This Row],[Customer_ID]], tbl_Customers[Customer_ID], tbl_Customers[Region])</f>
        <v>South</v>
      </c>
      <c r="N2041" s="1" t="str" cm="1">
        <f t="array" ref="N2041">_xlfn.IFS(
   _xlfn.SINGLE(tbl_Invoices[Plan_ID])="P1","Basic",
   _xlfn.SINGLE(tbl_Invoices[Plan_ID])="P2","Standard",
   _xlfn.SINGLE(tbl_Invoices[Plan_ID])="P3","Premium"
)</f>
        <v>Standard</v>
      </c>
      <c r="O2041" s="2">
        <f>IF(tbl_Invoices[[#This Row],[Revenue_Type]]="Churned",0,1)</f>
        <v>1</v>
      </c>
    </row>
    <row r="2042" spans="1:15" x14ac:dyDescent="0.25">
      <c r="A2042" t="s">
        <v>6422</v>
      </c>
      <c r="B2042" t="s">
        <v>876</v>
      </c>
      <c r="C2042" t="s">
        <v>3846</v>
      </c>
      <c r="D2042" s="1">
        <v>44498</v>
      </c>
      <c r="E2042">
        <v>25</v>
      </c>
      <c r="F2042" t="b">
        <v>1</v>
      </c>
      <c r="G2042" t="s">
        <v>4540</v>
      </c>
      <c r="H2042" t="s">
        <v>2034</v>
      </c>
      <c r="I2042" s="1">
        <f>DATE(YEAR(tbl_Invoices[[#This Row],[Invoice_Date]]), MONTH(tbl_Invoices[[#This Row],[Invoice_Date]]), DAY(tbl_Invoices[[#This Row],[Invoice_Date]]))</f>
        <v>44498</v>
      </c>
      <c r="J2042">
        <f>YEAR(tbl_Invoices[[#This Row],[Invoice_Date]])</f>
        <v>2021</v>
      </c>
      <c r="K2042" s="1">
        <f>_xlfn.XLOOKUP(tbl_Invoices[[#This Row],[Customer_ID]], tbl_Customers[Customer_ID], tbl_Customers[Cohort_Month])</f>
        <v>44834</v>
      </c>
      <c r="L2042" s="1" t="str">
        <f ca="1">_xlfn.XLOOKUP(tbl_Invoices[[#This Row],[Customer_ID]], tbl_Customers[Customer_ID], tbl_Customers[Age_Group])</f>
        <v>55+</v>
      </c>
      <c r="M2042" s="1" t="str">
        <f>_xlfn.XLOOKUP(tbl_Invoices[[#This Row],[Customer_ID]], tbl_Customers[Customer_ID], tbl_Customers[Region])</f>
        <v>International</v>
      </c>
      <c r="N2042" s="1" t="str" cm="1">
        <f t="array" ref="N2042">_xlfn.IFS(
   _xlfn.SINGLE(tbl_Invoices[Plan_ID])="P1","Basic",
   _xlfn.SINGLE(tbl_Invoices[Plan_ID])="P2","Standard",
   _xlfn.SINGLE(tbl_Invoices[Plan_ID])="P3","Premium"
)</f>
        <v>Standard</v>
      </c>
      <c r="O2042" s="2">
        <f>IF(tbl_Invoices[[#This Row],[Revenue_Type]]="Churned",0,1)</f>
        <v>1</v>
      </c>
    </row>
    <row r="2043" spans="1:15" x14ac:dyDescent="0.25">
      <c r="A2043" t="s">
        <v>9986</v>
      </c>
      <c r="B2043" t="s">
        <v>935</v>
      </c>
      <c r="C2043" t="s">
        <v>3350</v>
      </c>
      <c r="D2043" s="1">
        <v>44498</v>
      </c>
      <c r="E2043">
        <v>55</v>
      </c>
      <c r="F2043" t="b">
        <v>1</v>
      </c>
      <c r="G2043" t="s">
        <v>4538</v>
      </c>
      <c r="H2043" t="s">
        <v>2031</v>
      </c>
      <c r="I2043" s="1">
        <f>DATE(YEAR(tbl_Invoices[[#This Row],[Invoice_Date]]), MONTH(tbl_Invoices[[#This Row],[Invoice_Date]]), DAY(tbl_Invoices[[#This Row],[Invoice_Date]]))</f>
        <v>44498</v>
      </c>
      <c r="J2043">
        <f>YEAR(tbl_Invoices[[#This Row],[Invoice_Date]])</f>
        <v>2021</v>
      </c>
      <c r="K2043" s="1">
        <f>_xlfn.XLOOKUP(tbl_Invoices[[#This Row],[Customer_ID]], tbl_Customers[Customer_ID], tbl_Customers[Cohort_Month])</f>
        <v>44865</v>
      </c>
      <c r="L2043" s="1" t="str">
        <f ca="1">_xlfn.XLOOKUP(tbl_Invoices[[#This Row],[Customer_ID]], tbl_Customers[Customer_ID], tbl_Customers[Age_Group])</f>
        <v>25–34</v>
      </c>
      <c r="M2043" s="1" t="str">
        <f>_xlfn.XLOOKUP(tbl_Invoices[[#This Row],[Customer_ID]], tbl_Customers[Customer_ID], tbl_Customers[Region])</f>
        <v>West</v>
      </c>
      <c r="N2043" s="1" t="str" cm="1">
        <f t="array" ref="N2043">_xlfn.IFS(
   _xlfn.SINGLE(tbl_Invoices[Plan_ID])="P1","Basic",
   _xlfn.SINGLE(tbl_Invoices[Plan_ID])="P2","Standard",
   _xlfn.SINGLE(tbl_Invoices[Plan_ID])="P3","Premium"
)</f>
        <v>Premium</v>
      </c>
      <c r="O2043" s="2">
        <f>IF(tbl_Invoices[[#This Row],[Revenue_Type]]="Churned",0,1)</f>
        <v>1</v>
      </c>
    </row>
    <row r="2044" spans="1:15" x14ac:dyDescent="0.25">
      <c r="A2044" t="s">
        <v>8787</v>
      </c>
      <c r="B2044" t="s">
        <v>1095</v>
      </c>
      <c r="C2044" t="s">
        <v>3926</v>
      </c>
      <c r="D2044" s="1">
        <v>44498</v>
      </c>
      <c r="E2044">
        <v>25</v>
      </c>
      <c r="F2044" t="b">
        <v>1</v>
      </c>
      <c r="G2044" t="s">
        <v>4545</v>
      </c>
      <c r="H2044" t="s">
        <v>2034</v>
      </c>
      <c r="I2044" s="1">
        <f>DATE(YEAR(tbl_Invoices[[#This Row],[Invoice_Date]]), MONTH(tbl_Invoices[[#This Row],[Invoice_Date]]), DAY(tbl_Invoices[[#This Row],[Invoice_Date]]))</f>
        <v>44498</v>
      </c>
      <c r="J2044">
        <f>YEAR(tbl_Invoices[[#This Row],[Invoice_Date]])</f>
        <v>2021</v>
      </c>
      <c r="K2044" s="1">
        <f>_xlfn.XLOOKUP(tbl_Invoices[[#This Row],[Customer_ID]], tbl_Customers[Customer_ID], tbl_Customers[Cohort_Month])</f>
        <v>44895</v>
      </c>
      <c r="L2044" s="1" t="str">
        <f ca="1">_xlfn.XLOOKUP(tbl_Invoices[[#This Row],[Customer_ID]], tbl_Customers[Customer_ID], tbl_Customers[Age_Group])</f>
        <v>55+</v>
      </c>
      <c r="M2044" s="1" t="str">
        <f>_xlfn.XLOOKUP(tbl_Invoices[[#This Row],[Customer_ID]], tbl_Customers[Customer_ID], tbl_Customers[Region])</f>
        <v>International</v>
      </c>
      <c r="N2044" s="1" t="str" cm="1">
        <f t="array" ref="N2044">_xlfn.IFS(
   _xlfn.SINGLE(tbl_Invoices[Plan_ID])="P1","Basic",
   _xlfn.SINGLE(tbl_Invoices[Plan_ID])="P2","Standard",
   _xlfn.SINGLE(tbl_Invoices[Plan_ID])="P3","Premium"
)</f>
        <v>Standard</v>
      </c>
      <c r="O2044" s="2">
        <f>IF(tbl_Invoices[[#This Row],[Revenue_Type]]="Churned",0,1)</f>
        <v>0</v>
      </c>
    </row>
    <row r="2045" spans="1:15" x14ac:dyDescent="0.25">
      <c r="A2045" t="s">
        <v>6765</v>
      </c>
      <c r="B2045" t="s">
        <v>1489</v>
      </c>
      <c r="C2045" t="s">
        <v>3870</v>
      </c>
      <c r="D2045" s="1">
        <v>44498</v>
      </c>
      <c r="E2045">
        <v>12</v>
      </c>
      <c r="F2045" t="b">
        <v>1</v>
      </c>
      <c r="G2045" t="s">
        <v>4545</v>
      </c>
      <c r="H2045" t="s">
        <v>2027</v>
      </c>
      <c r="I2045" s="1">
        <f>DATE(YEAR(tbl_Invoices[[#This Row],[Invoice_Date]]), MONTH(tbl_Invoices[[#This Row],[Invoice_Date]]), DAY(tbl_Invoices[[#This Row],[Invoice_Date]]))</f>
        <v>44498</v>
      </c>
      <c r="J2045">
        <f>YEAR(tbl_Invoices[[#This Row],[Invoice_Date]])</f>
        <v>2021</v>
      </c>
      <c r="K2045" s="1">
        <f>_xlfn.XLOOKUP(tbl_Invoices[[#This Row],[Customer_ID]], tbl_Customers[Customer_ID], tbl_Customers[Cohort_Month])</f>
        <v>44742</v>
      </c>
      <c r="L2045" s="1" t="str">
        <f ca="1">_xlfn.XLOOKUP(tbl_Invoices[[#This Row],[Customer_ID]], tbl_Customers[Customer_ID], tbl_Customers[Age_Group])</f>
        <v>35–44</v>
      </c>
      <c r="M2045" s="1" t="str">
        <f>_xlfn.XLOOKUP(tbl_Invoices[[#This Row],[Customer_ID]], tbl_Customers[Customer_ID], tbl_Customers[Region])</f>
        <v>South</v>
      </c>
      <c r="N2045" s="1" t="str" cm="1">
        <f t="array" ref="N2045">_xlfn.IFS(
   _xlfn.SINGLE(tbl_Invoices[Plan_ID])="P1","Basic",
   _xlfn.SINGLE(tbl_Invoices[Plan_ID])="P2","Standard",
   _xlfn.SINGLE(tbl_Invoices[Plan_ID])="P3","Premium"
)</f>
        <v>Basic</v>
      </c>
      <c r="O2045" s="2">
        <f>IF(tbl_Invoices[[#This Row],[Revenue_Type]]="Churned",0,1)</f>
        <v>0</v>
      </c>
    </row>
    <row r="2046" spans="1:15" x14ac:dyDescent="0.25">
      <c r="A2046" t="s">
        <v>8480</v>
      </c>
      <c r="B2046" t="s">
        <v>1546</v>
      </c>
      <c r="C2046" t="s">
        <v>2566</v>
      </c>
      <c r="D2046" s="1">
        <v>44498</v>
      </c>
      <c r="E2046">
        <v>12</v>
      </c>
      <c r="F2046" t="b">
        <v>1</v>
      </c>
      <c r="G2046" t="s">
        <v>4545</v>
      </c>
      <c r="H2046" t="s">
        <v>2027</v>
      </c>
      <c r="I2046" s="1">
        <f>DATE(YEAR(tbl_Invoices[[#This Row],[Invoice_Date]]), MONTH(tbl_Invoices[[#This Row],[Invoice_Date]]), DAY(tbl_Invoices[[#This Row],[Invoice_Date]]))</f>
        <v>44498</v>
      </c>
      <c r="J2046">
        <f>YEAR(tbl_Invoices[[#This Row],[Invoice_Date]])</f>
        <v>2021</v>
      </c>
      <c r="K2046" s="1">
        <f>_xlfn.XLOOKUP(tbl_Invoices[[#This Row],[Customer_ID]], tbl_Customers[Customer_ID], tbl_Customers[Cohort_Month])</f>
        <v>45016</v>
      </c>
      <c r="L2046" s="1" t="str">
        <f ca="1">_xlfn.XLOOKUP(tbl_Invoices[[#This Row],[Customer_ID]], tbl_Customers[Customer_ID], tbl_Customers[Age_Group])</f>
        <v>18–24</v>
      </c>
      <c r="M2046" s="1" t="str">
        <f>_xlfn.XLOOKUP(tbl_Invoices[[#This Row],[Customer_ID]], tbl_Customers[Customer_ID], tbl_Customers[Region])</f>
        <v>West</v>
      </c>
      <c r="N2046" s="1" t="str" cm="1">
        <f t="array" ref="N2046">_xlfn.IFS(
   _xlfn.SINGLE(tbl_Invoices[Plan_ID])="P1","Basic",
   _xlfn.SINGLE(tbl_Invoices[Plan_ID])="P2","Standard",
   _xlfn.SINGLE(tbl_Invoices[Plan_ID])="P3","Premium"
)</f>
        <v>Basic</v>
      </c>
      <c r="O2046" s="2">
        <f>IF(tbl_Invoices[[#This Row],[Revenue_Type]]="Churned",0,1)</f>
        <v>0</v>
      </c>
    </row>
    <row r="2047" spans="1:15" x14ac:dyDescent="0.25">
      <c r="A2047" t="s">
        <v>6084</v>
      </c>
      <c r="B2047" t="s">
        <v>1553</v>
      </c>
      <c r="C2047" t="s">
        <v>2210</v>
      </c>
      <c r="D2047" s="1">
        <v>44498</v>
      </c>
      <c r="E2047">
        <v>25</v>
      </c>
      <c r="F2047" t="b">
        <v>1</v>
      </c>
      <c r="G2047" t="s">
        <v>4538</v>
      </c>
      <c r="H2047" t="s">
        <v>2034</v>
      </c>
      <c r="I2047" s="1">
        <f>DATE(YEAR(tbl_Invoices[[#This Row],[Invoice_Date]]), MONTH(tbl_Invoices[[#This Row],[Invoice_Date]]), DAY(tbl_Invoices[[#This Row],[Invoice_Date]]))</f>
        <v>44498</v>
      </c>
      <c r="J2047">
        <f>YEAR(tbl_Invoices[[#This Row],[Invoice_Date]])</f>
        <v>2021</v>
      </c>
      <c r="K2047" s="1">
        <f>_xlfn.XLOOKUP(tbl_Invoices[[#This Row],[Customer_ID]], tbl_Customers[Customer_ID], tbl_Customers[Cohort_Month])</f>
        <v>44469</v>
      </c>
      <c r="L2047" s="1" t="str">
        <f ca="1">_xlfn.XLOOKUP(tbl_Invoices[[#This Row],[Customer_ID]], tbl_Customers[Customer_ID], tbl_Customers[Age_Group])</f>
        <v>18–24</v>
      </c>
      <c r="M2047" s="1" t="str">
        <f>_xlfn.XLOOKUP(tbl_Invoices[[#This Row],[Customer_ID]], tbl_Customers[Customer_ID], tbl_Customers[Region])</f>
        <v>West</v>
      </c>
      <c r="N2047" s="1" t="str" cm="1">
        <f t="array" ref="N2047">_xlfn.IFS(
   _xlfn.SINGLE(tbl_Invoices[Plan_ID])="P1","Basic",
   _xlfn.SINGLE(tbl_Invoices[Plan_ID])="P2","Standard",
   _xlfn.SINGLE(tbl_Invoices[Plan_ID])="P3","Premium"
)</f>
        <v>Standard</v>
      </c>
      <c r="O2047" s="2">
        <f>IF(tbl_Invoices[[#This Row],[Revenue_Type]]="Churned",0,1)</f>
        <v>1</v>
      </c>
    </row>
    <row r="2048" spans="1:15" x14ac:dyDescent="0.25">
      <c r="A2048" t="s">
        <v>5558</v>
      </c>
      <c r="B2048" t="s">
        <v>1745</v>
      </c>
      <c r="C2048" t="s">
        <v>2689</v>
      </c>
      <c r="D2048" s="1">
        <v>44498</v>
      </c>
      <c r="E2048">
        <v>12</v>
      </c>
      <c r="F2048" t="b">
        <v>1</v>
      </c>
      <c r="G2048" t="s">
        <v>4538</v>
      </c>
      <c r="H2048" t="s">
        <v>2027</v>
      </c>
      <c r="I2048" s="1">
        <f>DATE(YEAR(tbl_Invoices[[#This Row],[Invoice_Date]]), MONTH(tbl_Invoices[[#This Row],[Invoice_Date]]), DAY(tbl_Invoices[[#This Row],[Invoice_Date]]))</f>
        <v>44498</v>
      </c>
      <c r="J2048">
        <f>YEAR(tbl_Invoices[[#This Row],[Invoice_Date]])</f>
        <v>2021</v>
      </c>
      <c r="K2048" s="1">
        <f>_xlfn.XLOOKUP(tbl_Invoices[[#This Row],[Customer_ID]], tbl_Customers[Customer_ID], tbl_Customers[Cohort_Month])</f>
        <v>44316</v>
      </c>
      <c r="L2048" s="1" t="str">
        <f ca="1">_xlfn.XLOOKUP(tbl_Invoices[[#This Row],[Customer_ID]], tbl_Customers[Customer_ID], tbl_Customers[Age_Group])</f>
        <v>55+</v>
      </c>
      <c r="M2048" s="1" t="str">
        <f>_xlfn.XLOOKUP(tbl_Invoices[[#This Row],[Customer_ID]], tbl_Customers[Customer_ID], tbl_Customers[Region])</f>
        <v>East</v>
      </c>
      <c r="N2048" s="1" t="str" cm="1">
        <f t="array" ref="N2048">_xlfn.IFS(
   _xlfn.SINGLE(tbl_Invoices[Plan_ID])="P1","Basic",
   _xlfn.SINGLE(tbl_Invoices[Plan_ID])="P2","Standard",
   _xlfn.SINGLE(tbl_Invoices[Plan_ID])="P3","Premium"
)</f>
        <v>Basic</v>
      </c>
      <c r="O2048" s="2">
        <f>IF(tbl_Invoices[[#This Row],[Revenue_Type]]="Churned",0,1)</f>
        <v>1</v>
      </c>
    </row>
    <row r="2049" spans="1:15" x14ac:dyDescent="0.25">
      <c r="A2049" t="s">
        <v>6391</v>
      </c>
      <c r="B2049" t="s">
        <v>1028</v>
      </c>
      <c r="C2049" t="s">
        <v>3980</v>
      </c>
      <c r="D2049" s="1">
        <v>44499</v>
      </c>
      <c r="E2049">
        <v>55</v>
      </c>
      <c r="F2049" t="b">
        <v>1</v>
      </c>
      <c r="G2049" t="s">
        <v>4538</v>
      </c>
      <c r="H2049" t="s">
        <v>2031</v>
      </c>
      <c r="I2049" s="1">
        <f>DATE(YEAR(tbl_Invoices[[#This Row],[Invoice_Date]]), MONTH(tbl_Invoices[[#This Row],[Invoice_Date]]), DAY(tbl_Invoices[[#This Row],[Invoice_Date]]))</f>
        <v>44499</v>
      </c>
      <c r="J2049">
        <f>YEAR(tbl_Invoices[[#This Row],[Invoice_Date]])</f>
        <v>2021</v>
      </c>
      <c r="K2049" s="1">
        <f>_xlfn.XLOOKUP(tbl_Invoices[[#This Row],[Customer_ID]], tbl_Customers[Customer_ID], tbl_Customers[Cohort_Month])</f>
        <v>45046</v>
      </c>
      <c r="L2049" s="1" t="str">
        <f ca="1">_xlfn.XLOOKUP(tbl_Invoices[[#This Row],[Customer_ID]], tbl_Customers[Customer_ID], tbl_Customers[Age_Group])</f>
        <v>25–34</v>
      </c>
      <c r="M2049" s="1" t="str">
        <f>_xlfn.XLOOKUP(tbl_Invoices[[#This Row],[Customer_ID]], tbl_Customers[Customer_ID], tbl_Customers[Region])</f>
        <v>East</v>
      </c>
      <c r="N2049" s="1" t="str" cm="1">
        <f t="array" ref="N2049">_xlfn.IFS(
   _xlfn.SINGLE(tbl_Invoices[Plan_ID])="P1","Basic",
   _xlfn.SINGLE(tbl_Invoices[Plan_ID])="P2","Standard",
   _xlfn.SINGLE(tbl_Invoices[Plan_ID])="P3","Premium"
)</f>
        <v>Premium</v>
      </c>
      <c r="O2049" s="2">
        <f>IF(tbl_Invoices[[#This Row],[Revenue_Type]]="Churned",0,1)</f>
        <v>1</v>
      </c>
    </row>
    <row r="2050" spans="1:15" x14ac:dyDescent="0.25">
      <c r="A2050" t="s">
        <v>4938</v>
      </c>
      <c r="B2050" t="s">
        <v>1445</v>
      </c>
      <c r="C2050" t="s">
        <v>2260</v>
      </c>
      <c r="D2050" s="1">
        <v>44499</v>
      </c>
      <c r="E2050">
        <v>55</v>
      </c>
      <c r="F2050" t="b">
        <v>1</v>
      </c>
      <c r="G2050" t="s">
        <v>4549</v>
      </c>
      <c r="H2050" t="s">
        <v>2031</v>
      </c>
      <c r="I2050" s="1">
        <f>DATE(YEAR(tbl_Invoices[[#This Row],[Invoice_Date]]), MONTH(tbl_Invoices[[#This Row],[Invoice_Date]]), DAY(tbl_Invoices[[#This Row],[Invoice_Date]]))</f>
        <v>44499</v>
      </c>
      <c r="J2050">
        <f>YEAR(tbl_Invoices[[#This Row],[Invoice_Date]])</f>
        <v>2021</v>
      </c>
      <c r="K2050" s="1">
        <f>_xlfn.XLOOKUP(tbl_Invoices[[#This Row],[Customer_ID]], tbl_Customers[Customer_ID], tbl_Customers[Cohort_Month])</f>
        <v>44712</v>
      </c>
      <c r="L2050" s="1" t="str">
        <f ca="1">_xlfn.XLOOKUP(tbl_Invoices[[#This Row],[Customer_ID]], tbl_Customers[Customer_ID], tbl_Customers[Age_Group])</f>
        <v>45–54</v>
      </c>
      <c r="M2050" s="1" t="str">
        <f>_xlfn.XLOOKUP(tbl_Invoices[[#This Row],[Customer_ID]], tbl_Customers[Customer_ID], tbl_Customers[Region])</f>
        <v>International</v>
      </c>
      <c r="N2050" s="1" t="str" cm="1">
        <f t="array" ref="N2050">_xlfn.IFS(
   _xlfn.SINGLE(tbl_Invoices[Plan_ID])="P1","Basic",
   _xlfn.SINGLE(tbl_Invoices[Plan_ID])="P2","Standard",
   _xlfn.SINGLE(tbl_Invoices[Plan_ID])="P3","Premium"
)</f>
        <v>Premium</v>
      </c>
      <c r="O2050" s="2">
        <f>IF(tbl_Invoices[[#This Row],[Revenue_Type]]="Churned",0,1)</f>
        <v>1</v>
      </c>
    </row>
    <row r="2051" spans="1:15" x14ac:dyDescent="0.25">
      <c r="A2051" t="s">
        <v>9058</v>
      </c>
      <c r="B2051" t="s">
        <v>1760</v>
      </c>
      <c r="C2051" t="s">
        <v>2425</v>
      </c>
      <c r="D2051" s="1">
        <v>44499</v>
      </c>
      <c r="E2051">
        <v>55</v>
      </c>
      <c r="F2051" t="b">
        <v>1</v>
      </c>
      <c r="G2051" t="s">
        <v>4549</v>
      </c>
      <c r="H2051" t="s">
        <v>2031</v>
      </c>
      <c r="I2051" s="1">
        <f>DATE(YEAR(tbl_Invoices[[#This Row],[Invoice_Date]]), MONTH(tbl_Invoices[[#This Row],[Invoice_Date]]), DAY(tbl_Invoices[[#This Row],[Invoice_Date]]))</f>
        <v>44499</v>
      </c>
      <c r="J2051">
        <f>YEAR(tbl_Invoices[[#This Row],[Invoice_Date]])</f>
        <v>2021</v>
      </c>
      <c r="K2051" s="1">
        <f>_xlfn.XLOOKUP(tbl_Invoices[[#This Row],[Customer_ID]], tbl_Customers[Customer_ID], tbl_Customers[Cohort_Month])</f>
        <v>44377</v>
      </c>
      <c r="L2051" s="1" t="str">
        <f ca="1">_xlfn.XLOOKUP(tbl_Invoices[[#This Row],[Customer_ID]], tbl_Customers[Customer_ID], tbl_Customers[Age_Group])</f>
        <v>25–34</v>
      </c>
      <c r="M2051" s="1" t="str">
        <f>_xlfn.XLOOKUP(tbl_Invoices[[#This Row],[Customer_ID]], tbl_Customers[Customer_ID], tbl_Customers[Region])</f>
        <v>South</v>
      </c>
      <c r="N2051" s="1" t="str" cm="1">
        <f t="array" ref="N2051">_xlfn.IFS(
   _xlfn.SINGLE(tbl_Invoices[Plan_ID])="P1","Basic",
   _xlfn.SINGLE(tbl_Invoices[Plan_ID])="P2","Standard",
   _xlfn.SINGLE(tbl_Invoices[Plan_ID])="P3","Premium"
)</f>
        <v>Premium</v>
      </c>
      <c r="O2051" s="2">
        <f>IF(tbl_Invoices[[#This Row],[Revenue_Type]]="Churned",0,1)</f>
        <v>1</v>
      </c>
    </row>
    <row r="2052" spans="1:15" x14ac:dyDescent="0.25">
      <c r="A2052" t="s">
        <v>5352</v>
      </c>
      <c r="B2052" t="s">
        <v>1881</v>
      </c>
      <c r="C2052" t="s">
        <v>3999</v>
      </c>
      <c r="D2052" s="1">
        <v>44499</v>
      </c>
      <c r="E2052">
        <v>12</v>
      </c>
      <c r="F2052" t="b">
        <v>1</v>
      </c>
      <c r="G2052" t="s">
        <v>4549</v>
      </c>
      <c r="H2052" t="s">
        <v>2027</v>
      </c>
      <c r="I2052" s="1">
        <f>DATE(YEAR(tbl_Invoices[[#This Row],[Invoice_Date]]), MONTH(tbl_Invoices[[#This Row],[Invoice_Date]]), DAY(tbl_Invoices[[#This Row],[Invoice_Date]]))</f>
        <v>44499</v>
      </c>
      <c r="J2052">
        <f>YEAR(tbl_Invoices[[#This Row],[Invoice_Date]])</f>
        <v>2021</v>
      </c>
      <c r="K2052" s="1">
        <f>_xlfn.XLOOKUP(tbl_Invoices[[#This Row],[Customer_ID]], tbl_Customers[Customer_ID], tbl_Customers[Cohort_Month])</f>
        <v>44316</v>
      </c>
      <c r="L2052" s="1" t="str">
        <f ca="1">_xlfn.XLOOKUP(tbl_Invoices[[#This Row],[Customer_ID]], tbl_Customers[Customer_ID], tbl_Customers[Age_Group])</f>
        <v>45–54</v>
      </c>
      <c r="M2052" s="1" t="str">
        <f>_xlfn.XLOOKUP(tbl_Invoices[[#This Row],[Customer_ID]], tbl_Customers[Customer_ID], tbl_Customers[Region])</f>
        <v>Midwest</v>
      </c>
      <c r="N2052" s="1" t="str" cm="1">
        <f t="array" ref="N2052">_xlfn.IFS(
   _xlfn.SINGLE(tbl_Invoices[Plan_ID])="P1","Basic",
   _xlfn.SINGLE(tbl_Invoices[Plan_ID])="P2","Standard",
   _xlfn.SINGLE(tbl_Invoices[Plan_ID])="P3","Premium"
)</f>
        <v>Basic</v>
      </c>
      <c r="O2052" s="2">
        <f>IF(tbl_Invoices[[#This Row],[Revenue_Type]]="Churned",0,1)</f>
        <v>1</v>
      </c>
    </row>
    <row r="2053" spans="1:15" x14ac:dyDescent="0.25">
      <c r="A2053" t="s">
        <v>9877</v>
      </c>
      <c r="B2053" t="s">
        <v>134</v>
      </c>
      <c r="C2053" t="s">
        <v>2597</v>
      </c>
      <c r="D2053" s="1">
        <v>44500</v>
      </c>
      <c r="E2053">
        <v>25</v>
      </c>
      <c r="F2053" t="b">
        <v>1</v>
      </c>
      <c r="G2053" t="s">
        <v>4538</v>
      </c>
      <c r="H2053" t="s">
        <v>2034</v>
      </c>
      <c r="I2053" s="1">
        <f>DATE(YEAR(tbl_Invoices[[#This Row],[Invoice_Date]]), MONTH(tbl_Invoices[[#This Row],[Invoice_Date]]), DAY(tbl_Invoices[[#This Row],[Invoice_Date]]))</f>
        <v>44500</v>
      </c>
      <c r="J2053">
        <f>YEAR(tbl_Invoices[[#This Row],[Invoice_Date]])</f>
        <v>2021</v>
      </c>
      <c r="K2053" s="1">
        <f>_xlfn.XLOOKUP(tbl_Invoices[[#This Row],[Customer_ID]], tbl_Customers[Customer_ID], tbl_Customers[Cohort_Month])</f>
        <v>44773</v>
      </c>
      <c r="L2053" s="1" t="str">
        <f ca="1">_xlfn.XLOOKUP(tbl_Invoices[[#This Row],[Customer_ID]], tbl_Customers[Customer_ID], tbl_Customers[Age_Group])</f>
        <v>35–44</v>
      </c>
      <c r="M2053" s="1" t="str">
        <f>_xlfn.XLOOKUP(tbl_Invoices[[#This Row],[Customer_ID]], tbl_Customers[Customer_ID], tbl_Customers[Region])</f>
        <v>International</v>
      </c>
      <c r="N2053" s="1" t="str" cm="1">
        <f t="array" ref="N2053">_xlfn.IFS(
   _xlfn.SINGLE(tbl_Invoices[Plan_ID])="P1","Basic",
   _xlfn.SINGLE(tbl_Invoices[Plan_ID])="P2","Standard",
   _xlfn.SINGLE(tbl_Invoices[Plan_ID])="P3","Premium"
)</f>
        <v>Standard</v>
      </c>
      <c r="O2053" s="2">
        <f>IF(tbl_Invoices[[#This Row],[Revenue_Type]]="Churned",0,1)</f>
        <v>1</v>
      </c>
    </row>
    <row r="2054" spans="1:15" x14ac:dyDescent="0.25">
      <c r="A2054" t="s">
        <v>7510</v>
      </c>
      <c r="B2054" t="s">
        <v>257</v>
      </c>
      <c r="C2054" t="s">
        <v>4274</v>
      </c>
      <c r="D2054" s="1">
        <v>44500</v>
      </c>
      <c r="E2054">
        <v>25</v>
      </c>
      <c r="F2054" t="b">
        <v>1</v>
      </c>
      <c r="G2054" t="s">
        <v>4549</v>
      </c>
      <c r="H2054" t="s">
        <v>2034</v>
      </c>
      <c r="I2054" s="1">
        <f>DATE(YEAR(tbl_Invoices[[#This Row],[Invoice_Date]]), MONTH(tbl_Invoices[[#This Row],[Invoice_Date]]), DAY(tbl_Invoices[[#This Row],[Invoice_Date]]))</f>
        <v>44500</v>
      </c>
      <c r="J2054">
        <f>YEAR(tbl_Invoices[[#This Row],[Invoice_Date]])</f>
        <v>2021</v>
      </c>
      <c r="K2054" s="1">
        <f>_xlfn.XLOOKUP(tbl_Invoices[[#This Row],[Customer_ID]], tbl_Customers[Customer_ID], tbl_Customers[Cohort_Month])</f>
        <v>44286</v>
      </c>
      <c r="L2054" s="1" t="str">
        <f ca="1">_xlfn.XLOOKUP(tbl_Invoices[[#This Row],[Customer_ID]], tbl_Customers[Customer_ID], tbl_Customers[Age_Group])</f>
        <v>45–54</v>
      </c>
      <c r="M2054" s="1" t="str">
        <f>_xlfn.XLOOKUP(tbl_Invoices[[#This Row],[Customer_ID]], tbl_Customers[Customer_ID], tbl_Customers[Region])</f>
        <v>East</v>
      </c>
      <c r="N2054" s="1" t="str" cm="1">
        <f t="array" ref="N2054">_xlfn.IFS(
   _xlfn.SINGLE(tbl_Invoices[Plan_ID])="P1","Basic",
   _xlfn.SINGLE(tbl_Invoices[Plan_ID])="P2","Standard",
   _xlfn.SINGLE(tbl_Invoices[Plan_ID])="P3","Premium"
)</f>
        <v>Standard</v>
      </c>
      <c r="O2054" s="2">
        <f>IF(tbl_Invoices[[#This Row],[Revenue_Type]]="Churned",0,1)</f>
        <v>1</v>
      </c>
    </row>
    <row r="2055" spans="1:15" x14ac:dyDescent="0.25">
      <c r="A2055" t="s">
        <v>6940</v>
      </c>
      <c r="B2055" t="s">
        <v>641</v>
      </c>
      <c r="C2055" t="s">
        <v>3853</v>
      </c>
      <c r="D2055" s="1">
        <v>44500</v>
      </c>
      <c r="E2055">
        <v>12</v>
      </c>
      <c r="F2055" t="b">
        <v>1</v>
      </c>
      <c r="G2055" t="s">
        <v>4540</v>
      </c>
      <c r="H2055" t="s">
        <v>2027</v>
      </c>
      <c r="I2055" s="1">
        <f>DATE(YEAR(tbl_Invoices[[#This Row],[Invoice_Date]]), MONTH(tbl_Invoices[[#This Row],[Invoice_Date]]), DAY(tbl_Invoices[[#This Row],[Invoice_Date]]))</f>
        <v>44500</v>
      </c>
      <c r="J2055">
        <f>YEAR(tbl_Invoices[[#This Row],[Invoice_Date]])</f>
        <v>2021</v>
      </c>
      <c r="K2055" s="1">
        <f>_xlfn.XLOOKUP(tbl_Invoices[[#This Row],[Customer_ID]], tbl_Customers[Customer_ID], tbl_Customers[Cohort_Month])</f>
        <v>44408</v>
      </c>
      <c r="L2055" s="1" t="str">
        <f ca="1">_xlfn.XLOOKUP(tbl_Invoices[[#This Row],[Customer_ID]], tbl_Customers[Customer_ID], tbl_Customers[Age_Group])</f>
        <v>25–34</v>
      </c>
      <c r="M2055" s="1" t="str">
        <f>_xlfn.XLOOKUP(tbl_Invoices[[#This Row],[Customer_ID]], tbl_Customers[Customer_ID], tbl_Customers[Region])</f>
        <v>West</v>
      </c>
      <c r="N2055" s="1" t="str" cm="1">
        <f t="array" ref="N2055">_xlfn.IFS(
   _xlfn.SINGLE(tbl_Invoices[Plan_ID])="P1","Basic",
   _xlfn.SINGLE(tbl_Invoices[Plan_ID])="P2","Standard",
   _xlfn.SINGLE(tbl_Invoices[Plan_ID])="P3","Premium"
)</f>
        <v>Basic</v>
      </c>
      <c r="O2055" s="2">
        <f>IF(tbl_Invoices[[#This Row],[Revenue_Type]]="Churned",0,1)</f>
        <v>1</v>
      </c>
    </row>
    <row r="2056" spans="1:15" x14ac:dyDescent="0.25">
      <c r="A2056" t="s">
        <v>8439</v>
      </c>
      <c r="B2056" t="s">
        <v>876</v>
      </c>
      <c r="C2056" t="s">
        <v>2979</v>
      </c>
      <c r="D2056" s="1">
        <v>44500</v>
      </c>
      <c r="E2056">
        <v>55</v>
      </c>
      <c r="F2056" t="b">
        <v>1</v>
      </c>
      <c r="G2056" t="s">
        <v>4540</v>
      </c>
      <c r="H2056" t="s">
        <v>2031</v>
      </c>
      <c r="I2056" s="1">
        <f>DATE(YEAR(tbl_Invoices[[#This Row],[Invoice_Date]]), MONTH(tbl_Invoices[[#This Row],[Invoice_Date]]), DAY(tbl_Invoices[[#This Row],[Invoice_Date]]))</f>
        <v>44500</v>
      </c>
      <c r="J2056">
        <f>YEAR(tbl_Invoices[[#This Row],[Invoice_Date]])</f>
        <v>2021</v>
      </c>
      <c r="K2056" s="1">
        <f>_xlfn.XLOOKUP(tbl_Invoices[[#This Row],[Customer_ID]], tbl_Customers[Customer_ID], tbl_Customers[Cohort_Month])</f>
        <v>44834</v>
      </c>
      <c r="L2056" s="1" t="str">
        <f ca="1">_xlfn.XLOOKUP(tbl_Invoices[[#This Row],[Customer_ID]], tbl_Customers[Customer_ID], tbl_Customers[Age_Group])</f>
        <v>55+</v>
      </c>
      <c r="M2056" s="1" t="str">
        <f>_xlfn.XLOOKUP(tbl_Invoices[[#This Row],[Customer_ID]], tbl_Customers[Customer_ID], tbl_Customers[Region])</f>
        <v>International</v>
      </c>
      <c r="N2056" s="1" t="str" cm="1">
        <f t="array" ref="N2056">_xlfn.IFS(
   _xlfn.SINGLE(tbl_Invoices[Plan_ID])="P1","Basic",
   _xlfn.SINGLE(tbl_Invoices[Plan_ID])="P2","Standard",
   _xlfn.SINGLE(tbl_Invoices[Plan_ID])="P3","Premium"
)</f>
        <v>Premium</v>
      </c>
      <c r="O2056" s="2">
        <f>IF(tbl_Invoices[[#This Row],[Revenue_Type]]="Churned",0,1)</f>
        <v>1</v>
      </c>
    </row>
    <row r="2057" spans="1:15" x14ac:dyDescent="0.25">
      <c r="A2057" t="s">
        <v>8631</v>
      </c>
      <c r="B2057" t="s">
        <v>1889</v>
      </c>
      <c r="C2057" t="s">
        <v>3271</v>
      </c>
      <c r="D2057" s="1">
        <v>44500</v>
      </c>
      <c r="E2057">
        <v>25</v>
      </c>
      <c r="F2057" t="b">
        <v>1</v>
      </c>
      <c r="G2057" t="s">
        <v>4547</v>
      </c>
      <c r="H2057" t="s">
        <v>2034</v>
      </c>
      <c r="I2057" s="1">
        <f>DATE(YEAR(tbl_Invoices[[#This Row],[Invoice_Date]]), MONTH(tbl_Invoices[[#This Row],[Invoice_Date]]), DAY(tbl_Invoices[[#This Row],[Invoice_Date]]))</f>
        <v>44500</v>
      </c>
      <c r="J2057">
        <f>YEAR(tbl_Invoices[[#This Row],[Invoice_Date]])</f>
        <v>2021</v>
      </c>
      <c r="K2057" s="1">
        <f>_xlfn.XLOOKUP(tbl_Invoices[[#This Row],[Customer_ID]], tbl_Customers[Customer_ID], tbl_Customers[Cohort_Month])</f>
        <v>44377</v>
      </c>
      <c r="L2057" s="1" t="str">
        <f ca="1">_xlfn.XLOOKUP(tbl_Invoices[[#This Row],[Customer_ID]], tbl_Customers[Customer_ID], tbl_Customers[Age_Group])</f>
        <v>45–54</v>
      </c>
      <c r="M2057" s="1" t="str">
        <f>_xlfn.XLOOKUP(tbl_Invoices[[#This Row],[Customer_ID]], tbl_Customers[Customer_ID], tbl_Customers[Region])</f>
        <v>Midwest</v>
      </c>
      <c r="N2057" s="1" t="str" cm="1">
        <f t="array" ref="N2057">_xlfn.IFS(
   _xlfn.SINGLE(tbl_Invoices[Plan_ID])="P1","Basic",
   _xlfn.SINGLE(tbl_Invoices[Plan_ID])="P2","Standard",
   _xlfn.SINGLE(tbl_Invoices[Plan_ID])="P3","Premium"
)</f>
        <v>Standard</v>
      </c>
      <c r="O2057" s="2">
        <f>IF(tbl_Invoices[[#This Row],[Revenue_Type]]="Churned",0,1)</f>
        <v>1</v>
      </c>
    </row>
    <row r="2058" spans="1:15" x14ac:dyDescent="0.25">
      <c r="A2058" t="s">
        <v>9500</v>
      </c>
      <c r="B2058" t="s">
        <v>620</v>
      </c>
      <c r="C2058" t="s">
        <v>3433</v>
      </c>
      <c r="D2058" s="1">
        <v>44501</v>
      </c>
      <c r="E2058">
        <v>55</v>
      </c>
      <c r="F2058" t="b">
        <v>1</v>
      </c>
      <c r="G2058" t="s">
        <v>4538</v>
      </c>
      <c r="H2058" t="s">
        <v>2031</v>
      </c>
      <c r="I2058" s="1">
        <f>DATE(YEAR(tbl_Invoices[[#This Row],[Invoice_Date]]), MONTH(tbl_Invoices[[#This Row],[Invoice_Date]]), DAY(tbl_Invoices[[#This Row],[Invoice_Date]]))</f>
        <v>44501</v>
      </c>
      <c r="J2058">
        <f>YEAR(tbl_Invoices[[#This Row],[Invoice_Date]])</f>
        <v>2021</v>
      </c>
      <c r="K2058" s="1">
        <f>_xlfn.XLOOKUP(tbl_Invoices[[#This Row],[Customer_ID]], tbl_Customers[Customer_ID], tbl_Customers[Cohort_Month])</f>
        <v>44895</v>
      </c>
      <c r="L2058" s="1" t="str">
        <f ca="1">_xlfn.XLOOKUP(tbl_Invoices[[#This Row],[Customer_ID]], tbl_Customers[Customer_ID], tbl_Customers[Age_Group])</f>
        <v>45–54</v>
      </c>
      <c r="M2058" s="1" t="str">
        <f>_xlfn.XLOOKUP(tbl_Invoices[[#This Row],[Customer_ID]], tbl_Customers[Customer_ID], tbl_Customers[Region])</f>
        <v>West</v>
      </c>
      <c r="N2058" s="1" t="str" cm="1">
        <f t="array" ref="N2058">_xlfn.IFS(
   _xlfn.SINGLE(tbl_Invoices[Plan_ID])="P1","Basic",
   _xlfn.SINGLE(tbl_Invoices[Plan_ID])="P2","Standard",
   _xlfn.SINGLE(tbl_Invoices[Plan_ID])="P3","Premium"
)</f>
        <v>Premium</v>
      </c>
      <c r="O2058" s="2">
        <f>IF(tbl_Invoices[[#This Row],[Revenue_Type]]="Churned",0,1)</f>
        <v>1</v>
      </c>
    </row>
    <row r="2059" spans="1:15" x14ac:dyDescent="0.25">
      <c r="A2059" t="s">
        <v>9219</v>
      </c>
      <c r="B2059" t="s">
        <v>771</v>
      </c>
      <c r="C2059" t="s">
        <v>2105</v>
      </c>
      <c r="D2059" s="1">
        <v>44501</v>
      </c>
      <c r="E2059">
        <v>25</v>
      </c>
      <c r="F2059" t="b">
        <v>1</v>
      </c>
      <c r="G2059" t="s">
        <v>4538</v>
      </c>
      <c r="H2059" t="s">
        <v>2034</v>
      </c>
      <c r="I2059" s="1">
        <f>DATE(YEAR(tbl_Invoices[[#This Row],[Invoice_Date]]), MONTH(tbl_Invoices[[#This Row],[Invoice_Date]]), DAY(tbl_Invoices[[#This Row],[Invoice_Date]]))</f>
        <v>44501</v>
      </c>
      <c r="J2059">
        <f>YEAR(tbl_Invoices[[#This Row],[Invoice_Date]])</f>
        <v>2021</v>
      </c>
      <c r="K2059" s="1">
        <f>_xlfn.XLOOKUP(tbl_Invoices[[#This Row],[Customer_ID]], tbl_Customers[Customer_ID], tbl_Customers[Cohort_Month])</f>
        <v>45107</v>
      </c>
      <c r="L2059" s="1" t="str">
        <f ca="1">_xlfn.XLOOKUP(tbl_Invoices[[#This Row],[Customer_ID]], tbl_Customers[Customer_ID], tbl_Customers[Age_Group])</f>
        <v>35–44</v>
      </c>
      <c r="M2059" s="1" t="str">
        <f>_xlfn.XLOOKUP(tbl_Invoices[[#This Row],[Customer_ID]], tbl_Customers[Customer_ID], tbl_Customers[Region])</f>
        <v>East</v>
      </c>
      <c r="N2059" s="1" t="str" cm="1">
        <f t="array" ref="N2059">_xlfn.IFS(
   _xlfn.SINGLE(tbl_Invoices[Plan_ID])="P1","Basic",
   _xlfn.SINGLE(tbl_Invoices[Plan_ID])="P2","Standard",
   _xlfn.SINGLE(tbl_Invoices[Plan_ID])="P3","Premium"
)</f>
        <v>Standard</v>
      </c>
      <c r="O2059" s="2">
        <f>IF(tbl_Invoices[[#This Row],[Revenue_Type]]="Churned",0,1)</f>
        <v>1</v>
      </c>
    </row>
    <row r="2060" spans="1:15" x14ac:dyDescent="0.25">
      <c r="A2060" t="s">
        <v>10290</v>
      </c>
      <c r="B2060" t="s">
        <v>1052</v>
      </c>
      <c r="C2060" t="s">
        <v>4183</v>
      </c>
      <c r="D2060" s="1">
        <v>44501</v>
      </c>
      <c r="E2060">
        <v>12</v>
      </c>
      <c r="F2060" t="b">
        <v>1</v>
      </c>
      <c r="G2060" t="s">
        <v>4549</v>
      </c>
      <c r="H2060" t="s">
        <v>2027</v>
      </c>
      <c r="I2060" s="1">
        <f>DATE(YEAR(tbl_Invoices[[#This Row],[Invoice_Date]]), MONTH(tbl_Invoices[[#This Row],[Invoice_Date]]), DAY(tbl_Invoices[[#This Row],[Invoice_Date]]))</f>
        <v>44501</v>
      </c>
      <c r="J2060">
        <f>YEAR(tbl_Invoices[[#This Row],[Invoice_Date]])</f>
        <v>2021</v>
      </c>
      <c r="K2060" s="1">
        <f>_xlfn.XLOOKUP(tbl_Invoices[[#This Row],[Customer_ID]], tbl_Customers[Customer_ID], tbl_Customers[Cohort_Month])</f>
        <v>44561</v>
      </c>
      <c r="L2060" s="1" t="str">
        <f ca="1">_xlfn.XLOOKUP(tbl_Invoices[[#This Row],[Customer_ID]], tbl_Customers[Customer_ID], tbl_Customers[Age_Group])</f>
        <v>45–54</v>
      </c>
      <c r="M2060" s="1" t="str">
        <f>_xlfn.XLOOKUP(tbl_Invoices[[#This Row],[Customer_ID]], tbl_Customers[Customer_ID], tbl_Customers[Region])</f>
        <v>Midwest</v>
      </c>
      <c r="N2060" s="1" t="str" cm="1">
        <f t="array" ref="N2060">_xlfn.IFS(
   _xlfn.SINGLE(tbl_Invoices[Plan_ID])="P1","Basic",
   _xlfn.SINGLE(tbl_Invoices[Plan_ID])="P2","Standard",
   _xlfn.SINGLE(tbl_Invoices[Plan_ID])="P3","Premium"
)</f>
        <v>Basic</v>
      </c>
      <c r="O2060" s="2">
        <f>IF(tbl_Invoices[[#This Row],[Revenue_Type]]="Churned",0,1)</f>
        <v>1</v>
      </c>
    </row>
    <row r="2061" spans="1:15" x14ac:dyDescent="0.25">
      <c r="A2061" t="s">
        <v>6663</v>
      </c>
      <c r="B2061" t="s">
        <v>1370</v>
      </c>
      <c r="C2061" t="s">
        <v>3865</v>
      </c>
      <c r="D2061" s="1">
        <v>44501</v>
      </c>
      <c r="E2061">
        <v>25</v>
      </c>
      <c r="F2061" t="b">
        <v>1</v>
      </c>
      <c r="G2061" t="s">
        <v>4538</v>
      </c>
      <c r="H2061" t="s">
        <v>2034</v>
      </c>
      <c r="I2061" s="1">
        <f>DATE(YEAR(tbl_Invoices[[#This Row],[Invoice_Date]]), MONTH(tbl_Invoices[[#This Row],[Invoice_Date]]), DAY(tbl_Invoices[[#This Row],[Invoice_Date]]))</f>
        <v>44501</v>
      </c>
      <c r="J2061">
        <f>YEAR(tbl_Invoices[[#This Row],[Invoice_Date]])</f>
        <v>2021</v>
      </c>
      <c r="K2061" s="1">
        <f>_xlfn.XLOOKUP(tbl_Invoices[[#This Row],[Customer_ID]], tbl_Customers[Customer_ID], tbl_Customers[Cohort_Month])</f>
        <v>44500</v>
      </c>
      <c r="L2061" s="1" t="str">
        <f ca="1">_xlfn.XLOOKUP(tbl_Invoices[[#This Row],[Customer_ID]], tbl_Customers[Customer_ID], tbl_Customers[Age_Group])</f>
        <v>35–44</v>
      </c>
      <c r="M2061" s="1" t="str">
        <f>_xlfn.XLOOKUP(tbl_Invoices[[#This Row],[Customer_ID]], tbl_Customers[Customer_ID], tbl_Customers[Region])</f>
        <v>South</v>
      </c>
      <c r="N2061" s="1" t="str" cm="1">
        <f t="array" ref="N2061">_xlfn.IFS(
   _xlfn.SINGLE(tbl_Invoices[Plan_ID])="P1","Basic",
   _xlfn.SINGLE(tbl_Invoices[Plan_ID])="P2","Standard",
   _xlfn.SINGLE(tbl_Invoices[Plan_ID])="P3","Premium"
)</f>
        <v>Standard</v>
      </c>
      <c r="O2061" s="2">
        <f>IF(tbl_Invoices[[#This Row],[Revenue_Type]]="Churned",0,1)</f>
        <v>1</v>
      </c>
    </row>
    <row r="2062" spans="1:15" x14ac:dyDescent="0.25">
      <c r="A2062" t="s">
        <v>4977</v>
      </c>
      <c r="B2062" t="s">
        <v>1859</v>
      </c>
      <c r="C2062" t="s">
        <v>4506</v>
      </c>
      <c r="D2062" s="1">
        <v>44501</v>
      </c>
      <c r="E2062">
        <v>25</v>
      </c>
      <c r="F2062" t="b">
        <v>1</v>
      </c>
      <c r="G2062" t="s">
        <v>4540</v>
      </c>
      <c r="H2062" t="s">
        <v>2034</v>
      </c>
      <c r="I2062" s="1">
        <f>DATE(YEAR(tbl_Invoices[[#This Row],[Invoice_Date]]), MONTH(tbl_Invoices[[#This Row],[Invoice_Date]]), DAY(tbl_Invoices[[#This Row],[Invoice_Date]]))</f>
        <v>44501</v>
      </c>
      <c r="J2062">
        <f>YEAR(tbl_Invoices[[#This Row],[Invoice_Date]])</f>
        <v>2021</v>
      </c>
      <c r="K2062" s="1">
        <f>_xlfn.XLOOKUP(tbl_Invoices[[#This Row],[Customer_ID]], tbl_Customers[Customer_ID], tbl_Customers[Cohort_Month])</f>
        <v>44804</v>
      </c>
      <c r="L2062" s="1" t="str">
        <f ca="1">_xlfn.XLOOKUP(tbl_Invoices[[#This Row],[Customer_ID]], tbl_Customers[Customer_ID], tbl_Customers[Age_Group])</f>
        <v>45–54</v>
      </c>
      <c r="M2062" s="1" t="str">
        <f>_xlfn.XLOOKUP(tbl_Invoices[[#This Row],[Customer_ID]], tbl_Customers[Customer_ID], tbl_Customers[Region])</f>
        <v>West</v>
      </c>
      <c r="N2062" s="1" t="str" cm="1">
        <f t="array" ref="N2062">_xlfn.IFS(
   _xlfn.SINGLE(tbl_Invoices[Plan_ID])="P1","Basic",
   _xlfn.SINGLE(tbl_Invoices[Plan_ID])="P2","Standard",
   _xlfn.SINGLE(tbl_Invoices[Plan_ID])="P3","Premium"
)</f>
        <v>Standard</v>
      </c>
      <c r="O2062" s="2">
        <f>IF(tbl_Invoices[[#This Row],[Revenue_Type]]="Churned",0,1)</f>
        <v>1</v>
      </c>
    </row>
    <row r="2063" spans="1:15" x14ac:dyDescent="0.25">
      <c r="A2063" t="s">
        <v>7710</v>
      </c>
      <c r="B2063" t="s">
        <v>231</v>
      </c>
      <c r="C2063" t="s">
        <v>2274</v>
      </c>
      <c r="D2063" s="1">
        <v>44502</v>
      </c>
      <c r="E2063">
        <v>12</v>
      </c>
      <c r="F2063" t="b">
        <v>1</v>
      </c>
      <c r="G2063" t="s">
        <v>4547</v>
      </c>
      <c r="H2063" t="s">
        <v>2027</v>
      </c>
      <c r="I2063" s="1">
        <f>DATE(YEAR(tbl_Invoices[[#This Row],[Invoice_Date]]), MONTH(tbl_Invoices[[#This Row],[Invoice_Date]]), DAY(tbl_Invoices[[#This Row],[Invoice_Date]]))</f>
        <v>44502</v>
      </c>
      <c r="J2063">
        <f>YEAR(tbl_Invoices[[#This Row],[Invoice_Date]])</f>
        <v>2021</v>
      </c>
      <c r="K2063" s="1">
        <f>_xlfn.XLOOKUP(tbl_Invoices[[#This Row],[Customer_ID]], tbl_Customers[Customer_ID], tbl_Customers[Cohort_Month])</f>
        <v>44742</v>
      </c>
      <c r="L2063" s="1" t="str">
        <f ca="1">_xlfn.XLOOKUP(tbl_Invoices[[#This Row],[Customer_ID]], tbl_Customers[Customer_ID], tbl_Customers[Age_Group])</f>
        <v>45–54</v>
      </c>
      <c r="M2063" s="1" t="str">
        <f>_xlfn.XLOOKUP(tbl_Invoices[[#This Row],[Customer_ID]], tbl_Customers[Customer_ID], tbl_Customers[Region])</f>
        <v>International</v>
      </c>
      <c r="N2063" s="1" t="str" cm="1">
        <f t="array" ref="N2063">_xlfn.IFS(
   _xlfn.SINGLE(tbl_Invoices[Plan_ID])="P1","Basic",
   _xlfn.SINGLE(tbl_Invoices[Plan_ID])="P2","Standard",
   _xlfn.SINGLE(tbl_Invoices[Plan_ID])="P3","Premium"
)</f>
        <v>Basic</v>
      </c>
      <c r="O2063" s="2">
        <f>IF(tbl_Invoices[[#This Row],[Revenue_Type]]="Churned",0,1)</f>
        <v>1</v>
      </c>
    </row>
    <row r="2064" spans="1:15" x14ac:dyDescent="0.25">
      <c r="A2064" t="s">
        <v>9559</v>
      </c>
      <c r="B2064" t="s">
        <v>252</v>
      </c>
      <c r="C2064" t="s">
        <v>2746</v>
      </c>
      <c r="D2064" s="1">
        <v>44502</v>
      </c>
      <c r="E2064">
        <v>25</v>
      </c>
      <c r="F2064" t="b">
        <v>1</v>
      </c>
      <c r="G2064" t="s">
        <v>4540</v>
      </c>
      <c r="H2064" t="s">
        <v>2034</v>
      </c>
      <c r="I2064" s="1">
        <f>DATE(YEAR(tbl_Invoices[[#This Row],[Invoice_Date]]), MONTH(tbl_Invoices[[#This Row],[Invoice_Date]]), DAY(tbl_Invoices[[#This Row],[Invoice_Date]]))</f>
        <v>44502</v>
      </c>
      <c r="J2064">
        <f>YEAR(tbl_Invoices[[#This Row],[Invoice_Date]])</f>
        <v>2021</v>
      </c>
      <c r="K2064" s="1">
        <f>_xlfn.XLOOKUP(tbl_Invoices[[#This Row],[Customer_ID]], tbl_Customers[Customer_ID], tbl_Customers[Cohort_Month])</f>
        <v>44469</v>
      </c>
      <c r="L2064" s="1" t="str">
        <f ca="1">_xlfn.XLOOKUP(tbl_Invoices[[#This Row],[Customer_ID]], tbl_Customers[Customer_ID], tbl_Customers[Age_Group])</f>
        <v>18–24</v>
      </c>
      <c r="M2064" s="1" t="str">
        <f>_xlfn.XLOOKUP(tbl_Invoices[[#This Row],[Customer_ID]], tbl_Customers[Customer_ID], tbl_Customers[Region])</f>
        <v>International</v>
      </c>
      <c r="N2064" s="1" t="str" cm="1">
        <f t="array" ref="N2064">_xlfn.IFS(
   _xlfn.SINGLE(tbl_Invoices[Plan_ID])="P1","Basic",
   _xlfn.SINGLE(tbl_Invoices[Plan_ID])="P2","Standard",
   _xlfn.SINGLE(tbl_Invoices[Plan_ID])="P3","Premium"
)</f>
        <v>Standard</v>
      </c>
      <c r="O2064" s="2">
        <f>IF(tbl_Invoices[[#This Row],[Revenue_Type]]="Churned",0,1)</f>
        <v>1</v>
      </c>
    </row>
    <row r="2065" spans="1:15" x14ac:dyDescent="0.25">
      <c r="A2065" t="s">
        <v>5441</v>
      </c>
      <c r="B2065" t="s">
        <v>569</v>
      </c>
      <c r="C2065" t="s">
        <v>3592</v>
      </c>
      <c r="D2065" s="1">
        <v>44502</v>
      </c>
      <c r="E2065">
        <v>55</v>
      </c>
      <c r="F2065" t="b">
        <v>1</v>
      </c>
      <c r="G2065" t="s">
        <v>4549</v>
      </c>
      <c r="H2065" t="s">
        <v>2031</v>
      </c>
      <c r="I2065" s="1">
        <f>DATE(YEAR(tbl_Invoices[[#This Row],[Invoice_Date]]), MONTH(tbl_Invoices[[#This Row],[Invoice_Date]]), DAY(tbl_Invoices[[#This Row],[Invoice_Date]]))</f>
        <v>44502</v>
      </c>
      <c r="J2065">
        <f>YEAR(tbl_Invoices[[#This Row],[Invoice_Date]])</f>
        <v>2021</v>
      </c>
      <c r="K2065" s="1">
        <f>_xlfn.XLOOKUP(tbl_Invoices[[#This Row],[Customer_ID]], tbl_Customers[Customer_ID], tbl_Customers[Cohort_Month])</f>
        <v>44895</v>
      </c>
      <c r="L2065" s="1" t="str">
        <f ca="1">_xlfn.XLOOKUP(tbl_Invoices[[#This Row],[Customer_ID]], tbl_Customers[Customer_ID], tbl_Customers[Age_Group])</f>
        <v>45–54</v>
      </c>
      <c r="M2065" s="1" t="str">
        <f>_xlfn.XLOOKUP(tbl_Invoices[[#This Row],[Customer_ID]], tbl_Customers[Customer_ID], tbl_Customers[Region])</f>
        <v>East</v>
      </c>
      <c r="N2065" s="1" t="str" cm="1">
        <f t="array" ref="N2065">_xlfn.IFS(
   _xlfn.SINGLE(tbl_Invoices[Plan_ID])="P1","Basic",
   _xlfn.SINGLE(tbl_Invoices[Plan_ID])="P2","Standard",
   _xlfn.SINGLE(tbl_Invoices[Plan_ID])="P3","Premium"
)</f>
        <v>Premium</v>
      </c>
      <c r="O2065" s="2">
        <f>IF(tbl_Invoices[[#This Row],[Revenue_Type]]="Churned",0,1)</f>
        <v>1</v>
      </c>
    </row>
    <row r="2066" spans="1:15" x14ac:dyDescent="0.25">
      <c r="A2066" t="s">
        <v>4871</v>
      </c>
      <c r="B2066" t="s">
        <v>1231</v>
      </c>
      <c r="C2066" t="s">
        <v>4447</v>
      </c>
      <c r="D2066" s="1">
        <v>44502</v>
      </c>
      <c r="E2066">
        <v>25</v>
      </c>
      <c r="F2066" t="b">
        <v>1</v>
      </c>
      <c r="G2066" t="s">
        <v>4545</v>
      </c>
      <c r="H2066" t="s">
        <v>2034</v>
      </c>
      <c r="I2066" s="1">
        <f>DATE(YEAR(tbl_Invoices[[#This Row],[Invoice_Date]]), MONTH(tbl_Invoices[[#This Row],[Invoice_Date]]), DAY(tbl_Invoices[[#This Row],[Invoice_Date]]))</f>
        <v>44502</v>
      </c>
      <c r="J2066">
        <f>YEAR(tbl_Invoices[[#This Row],[Invoice_Date]])</f>
        <v>2021</v>
      </c>
      <c r="K2066" s="1">
        <f>_xlfn.XLOOKUP(tbl_Invoices[[#This Row],[Customer_ID]], tbl_Customers[Customer_ID], tbl_Customers[Cohort_Month])</f>
        <v>44681</v>
      </c>
      <c r="L2066" s="1" t="str">
        <f ca="1">_xlfn.XLOOKUP(tbl_Invoices[[#This Row],[Customer_ID]], tbl_Customers[Customer_ID], tbl_Customers[Age_Group])</f>
        <v>25–34</v>
      </c>
      <c r="M2066" s="1" t="str">
        <f>_xlfn.XLOOKUP(tbl_Invoices[[#This Row],[Customer_ID]], tbl_Customers[Customer_ID], tbl_Customers[Region])</f>
        <v>West</v>
      </c>
      <c r="N2066" s="1" t="str" cm="1">
        <f t="array" ref="N2066">_xlfn.IFS(
   _xlfn.SINGLE(tbl_Invoices[Plan_ID])="P1","Basic",
   _xlfn.SINGLE(tbl_Invoices[Plan_ID])="P2","Standard",
   _xlfn.SINGLE(tbl_Invoices[Plan_ID])="P3","Premium"
)</f>
        <v>Standard</v>
      </c>
      <c r="O2066" s="2">
        <f>IF(tbl_Invoices[[#This Row],[Revenue_Type]]="Churned",0,1)</f>
        <v>0</v>
      </c>
    </row>
    <row r="2067" spans="1:15" x14ac:dyDescent="0.25">
      <c r="A2067" t="s">
        <v>9202</v>
      </c>
      <c r="B2067" t="s">
        <v>1247</v>
      </c>
      <c r="C2067" t="s">
        <v>4458</v>
      </c>
      <c r="D2067" s="1">
        <v>44502</v>
      </c>
      <c r="E2067">
        <v>12</v>
      </c>
      <c r="F2067" t="b">
        <v>1</v>
      </c>
      <c r="G2067" t="s">
        <v>4538</v>
      </c>
      <c r="H2067" t="s">
        <v>2027</v>
      </c>
      <c r="I2067" s="1">
        <f>DATE(YEAR(tbl_Invoices[[#This Row],[Invoice_Date]]), MONTH(tbl_Invoices[[#This Row],[Invoice_Date]]), DAY(tbl_Invoices[[#This Row],[Invoice_Date]]))</f>
        <v>44502</v>
      </c>
      <c r="J2067">
        <f>YEAR(tbl_Invoices[[#This Row],[Invoice_Date]])</f>
        <v>2021</v>
      </c>
      <c r="K2067" s="1">
        <f>_xlfn.XLOOKUP(tbl_Invoices[[#This Row],[Customer_ID]], tbl_Customers[Customer_ID], tbl_Customers[Cohort_Month])</f>
        <v>44865</v>
      </c>
      <c r="L2067" s="1" t="str">
        <f ca="1">_xlfn.XLOOKUP(tbl_Invoices[[#This Row],[Customer_ID]], tbl_Customers[Customer_ID], tbl_Customers[Age_Group])</f>
        <v>55+</v>
      </c>
      <c r="M2067" s="1" t="str">
        <f>_xlfn.XLOOKUP(tbl_Invoices[[#This Row],[Customer_ID]], tbl_Customers[Customer_ID], tbl_Customers[Region])</f>
        <v>Midwest</v>
      </c>
      <c r="N2067" s="1" t="str" cm="1">
        <f t="array" ref="N2067">_xlfn.IFS(
   _xlfn.SINGLE(tbl_Invoices[Plan_ID])="P1","Basic",
   _xlfn.SINGLE(tbl_Invoices[Plan_ID])="P2","Standard",
   _xlfn.SINGLE(tbl_Invoices[Plan_ID])="P3","Premium"
)</f>
        <v>Basic</v>
      </c>
      <c r="O2067" s="2">
        <f>IF(tbl_Invoices[[#This Row],[Revenue_Type]]="Churned",0,1)</f>
        <v>1</v>
      </c>
    </row>
    <row r="2068" spans="1:15" x14ac:dyDescent="0.25">
      <c r="A2068" t="s">
        <v>8093</v>
      </c>
      <c r="B2068" t="s">
        <v>1304</v>
      </c>
      <c r="C2068" t="s">
        <v>2138</v>
      </c>
      <c r="D2068" s="1">
        <v>44502</v>
      </c>
      <c r="E2068">
        <v>55</v>
      </c>
      <c r="F2068" t="b">
        <v>1</v>
      </c>
      <c r="G2068" t="s">
        <v>4540</v>
      </c>
      <c r="H2068" t="s">
        <v>2031</v>
      </c>
      <c r="I2068" s="1">
        <f>DATE(YEAR(tbl_Invoices[[#This Row],[Invoice_Date]]), MONTH(tbl_Invoices[[#This Row],[Invoice_Date]]), DAY(tbl_Invoices[[#This Row],[Invoice_Date]]))</f>
        <v>44502</v>
      </c>
      <c r="J2068">
        <f>YEAR(tbl_Invoices[[#This Row],[Invoice_Date]])</f>
        <v>2021</v>
      </c>
      <c r="K2068" s="1">
        <f>_xlfn.XLOOKUP(tbl_Invoices[[#This Row],[Customer_ID]], tbl_Customers[Customer_ID], tbl_Customers[Cohort_Month])</f>
        <v>44804</v>
      </c>
      <c r="L2068" s="1" t="str">
        <f ca="1">_xlfn.XLOOKUP(tbl_Invoices[[#This Row],[Customer_ID]], tbl_Customers[Customer_ID], tbl_Customers[Age_Group])</f>
        <v>35–44</v>
      </c>
      <c r="M2068" s="1" t="str">
        <f>_xlfn.XLOOKUP(tbl_Invoices[[#This Row],[Customer_ID]], tbl_Customers[Customer_ID], tbl_Customers[Region])</f>
        <v>East</v>
      </c>
      <c r="N2068" s="1" t="str" cm="1">
        <f t="array" ref="N2068">_xlfn.IFS(
   _xlfn.SINGLE(tbl_Invoices[Plan_ID])="P1","Basic",
   _xlfn.SINGLE(tbl_Invoices[Plan_ID])="P2","Standard",
   _xlfn.SINGLE(tbl_Invoices[Plan_ID])="P3","Premium"
)</f>
        <v>Premium</v>
      </c>
      <c r="O2068" s="2">
        <f>IF(tbl_Invoices[[#This Row],[Revenue_Type]]="Churned",0,1)</f>
        <v>1</v>
      </c>
    </row>
    <row r="2069" spans="1:15" x14ac:dyDescent="0.25">
      <c r="A2069" t="s">
        <v>7774</v>
      </c>
      <c r="B2069" t="s">
        <v>1486</v>
      </c>
      <c r="C2069" t="s">
        <v>2577</v>
      </c>
      <c r="D2069" s="1">
        <v>44502</v>
      </c>
      <c r="E2069">
        <v>25</v>
      </c>
      <c r="F2069" t="b">
        <v>1</v>
      </c>
      <c r="G2069" t="s">
        <v>4538</v>
      </c>
      <c r="H2069" t="s">
        <v>2034</v>
      </c>
      <c r="I2069" s="1">
        <f>DATE(YEAR(tbl_Invoices[[#This Row],[Invoice_Date]]), MONTH(tbl_Invoices[[#This Row],[Invoice_Date]]), DAY(tbl_Invoices[[#This Row],[Invoice_Date]]))</f>
        <v>44502</v>
      </c>
      <c r="J2069">
        <f>YEAR(tbl_Invoices[[#This Row],[Invoice_Date]])</f>
        <v>2021</v>
      </c>
      <c r="K2069" s="1">
        <f>_xlfn.XLOOKUP(tbl_Invoices[[#This Row],[Customer_ID]], tbl_Customers[Customer_ID], tbl_Customers[Cohort_Month])</f>
        <v>45077</v>
      </c>
      <c r="L2069" s="1" t="str">
        <f ca="1">_xlfn.XLOOKUP(tbl_Invoices[[#This Row],[Customer_ID]], tbl_Customers[Customer_ID], tbl_Customers[Age_Group])</f>
        <v>25–34</v>
      </c>
      <c r="M2069" s="1" t="str">
        <f>_xlfn.XLOOKUP(tbl_Invoices[[#This Row],[Customer_ID]], tbl_Customers[Customer_ID], tbl_Customers[Region])</f>
        <v>West</v>
      </c>
      <c r="N2069" s="1" t="str" cm="1">
        <f t="array" ref="N2069">_xlfn.IFS(
   _xlfn.SINGLE(tbl_Invoices[Plan_ID])="P1","Basic",
   _xlfn.SINGLE(tbl_Invoices[Plan_ID])="P2","Standard",
   _xlfn.SINGLE(tbl_Invoices[Plan_ID])="P3","Premium"
)</f>
        <v>Standard</v>
      </c>
      <c r="O2069" s="2">
        <f>IF(tbl_Invoices[[#This Row],[Revenue_Type]]="Churned",0,1)</f>
        <v>1</v>
      </c>
    </row>
    <row r="2070" spans="1:15" x14ac:dyDescent="0.25">
      <c r="A2070" t="s">
        <v>9792</v>
      </c>
      <c r="B2070" t="s">
        <v>1512</v>
      </c>
      <c r="C2070" t="s">
        <v>2167</v>
      </c>
      <c r="D2070" s="1">
        <v>44502</v>
      </c>
      <c r="E2070">
        <v>25</v>
      </c>
      <c r="F2070" t="b">
        <v>1</v>
      </c>
      <c r="G2070" t="s">
        <v>4538</v>
      </c>
      <c r="H2070" t="s">
        <v>2034</v>
      </c>
      <c r="I2070" s="1">
        <f>DATE(YEAR(tbl_Invoices[[#This Row],[Invoice_Date]]), MONTH(tbl_Invoices[[#This Row],[Invoice_Date]]), DAY(tbl_Invoices[[#This Row],[Invoice_Date]]))</f>
        <v>44502</v>
      </c>
      <c r="J2070">
        <f>YEAR(tbl_Invoices[[#This Row],[Invoice_Date]])</f>
        <v>2021</v>
      </c>
      <c r="K2070" s="1">
        <f>_xlfn.XLOOKUP(tbl_Invoices[[#This Row],[Customer_ID]], tbl_Customers[Customer_ID], tbl_Customers[Cohort_Month])</f>
        <v>45077</v>
      </c>
      <c r="L2070" s="1" t="str">
        <f ca="1">_xlfn.XLOOKUP(tbl_Invoices[[#This Row],[Customer_ID]], tbl_Customers[Customer_ID], tbl_Customers[Age_Group])</f>
        <v>25–34</v>
      </c>
      <c r="M2070" s="1" t="str">
        <f>_xlfn.XLOOKUP(tbl_Invoices[[#This Row],[Customer_ID]], tbl_Customers[Customer_ID], tbl_Customers[Region])</f>
        <v>International</v>
      </c>
      <c r="N2070" s="1" t="str" cm="1">
        <f t="array" ref="N2070">_xlfn.IFS(
   _xlfn.SINGLE(tbl_Invoices[Plan_ID])="P1","Basic",
   _xlfn.SINGLE(tbl_Invoices[Plan_ID])="P2","Standard",
   _xlfn.SINGLE(tbl_Invoices[Plan_ID])="P3","Premium"
)</f>
        <v>Standard</v>
      </c>
      <c r="O2070" s="2">
        <f>IF(tbl_Invoices[[#This Row],[Revenue_Type]]="Churned",0,1)</f>
        <v>1</v>
      </c>
    </row>
    <row r="2071" spans="1:15" x14ac:dyDescent="0.25">
      <c r="A2071" t="s">
        <v>5715</v>
      </c>
      <c r="B2071" t="s">
        <v>1791</v>
      </c>
      <c r="C2071" t="s">
        <v>3895</v>
      </c>
      <c r="D2071" s="1">
        <v>44502</v>
      </c>
      <c r="E2071">
        <v>25</v>
      </c>
      <c r="F2071" t="b">
        <v>1</v>
      </c>
      <c r="G2071" t="s">
        <v>4547</v>
      </c>
      <c r="H2071" t="s">
        <v>2034</v>
      </c>
      <c r="I2071" s="1">
        <f>DATE(YEAR(tbl_Invoices[[#This Row],[Invoice_Date]]), MONTH(tbl_Invoices[[#This Row],[Invoice_Date]]), DAY(tbl_Invoices[[#This Row],[Invoice_Date]]))</f>
        <v>44502</v>
      </c>
      <c r="J2071">
        <f>YEAR(tbl_Invoices[[#This Row],[Invoice_Date]])</f>
        <v>2021</v>
      </c>
      <c r="K2071" s="1">
        <f>_xlfn.XLOOKUP(tbl_Invoices[[#This Row],[Customer_ID]], tbl_Customers[Customer_ID], tbl_Customers[Cohort_Month])</f>
        <v>44681</v>
      </c>
      <c r="L2071" s="1" t="str">
        <f ca="1">_xlfn.XLOOKUP(tbl_Invoices[[#This Row],[Customer_ID]], tbl_Customers[Customer_ID], tbl_Customers[Age_Group])</f>
        <v>45–54</v>
      </c>
      <c r="M2071" s="1" t="str">
        <f>_xlfn.XLOOKUP(tbl_Invoices[[#This Row],[Customer_ID]], tbl_Customers[Customer_ID], tbl_Customers[Region])</f>
        <v>South</v>
      </c>
      <c r="N2071" s="1" t="str" cm="1">
        <f t="array" ref="N2071">_xlfn.IFS(
   _xlfn.SINGLE(tbl_Invoices[Plan_ID])="P1","Basic",
   _xlfn.SINGLE(tbl_Invoices[Plan_ID])="P2","Standard",
   _xlfn.SINGLE(tbl_Invoices[Plan_ID])="P3","Premium"
)</f>
        <v>Standard</v>
      </c>
      <c r="O2071" s="2">
        <f>IF(tbl_Invoices[[#This Row],[Revenue_Type]]="Churned",0,1)</f>
        <v>1</v>
      </c>
    </row>
    <row r="2072" spans="1:15" x14ac:dyDescent="0.25">
      <c r="A2072" t="s">
        <v>7810</v>
      </c>
      <c r="B2072" t="s">
        <v>477</v>
      </c>
      <c r="C2072" t="s">
        <v>4446</v>
      </c>
      <c r="D2072" s="1">
        <v>44503</v>
      </c>
      <c r="E2072">
        <v>55</v>
      </c>
      <c r="F2072" t="b">
        <v>1</v>
      </c>
      <c r="G2072" t="s">
        <v>4547</v>
      </c>
      <c r="H2072" t="s">
        <v>2031</v>
      </c>
      <c r="I2072" s="1">
        <f>DATE(YEAR(tbl_Invoices[[#This Row],[Invoice_Date]]), MONTH(tbl_Invoices[[#This Row],[Invoice_Date]]), DAY(tbl_Invoices[[#This Row],[Invoice_Date]]))</f>
        <v>44503</v>
      </c>
      <c r="J2072">
        <f>YEAR(tbl_Invoices[[#This Row],[Invoice_Date]])</f>
        <v>2021</v>
      </c>
      <c r="K2072" s="1">
        <f>_xlfn.XLOOKUP(tbl_Invoices[[#This Row],[Customer_ID]], tbl_Customers[Customer_ID], tbl_Customers[Cohort_Month])</f>
        <v>44469</v>
      </c>
      <c r="L2072" s="1" t="str">
        <f ca="1">_xlfn.XLOOKUP(tbl_Invoices[[#This Row],[Customer_ID]], tbl_Customers[Customer_ID], tbl_Customers[Age_Group])</f>
        <v>45–54</v>
      </c>
      <c r="M2072" s="1" t="str">
        <f>_xlfn.XLOOKUP(tbl_Invoices[[#This Row],[Customer_ID]], tbl_Customers[Customer_ID], tbl_Customers[Region])</f>
        <v>East</v>
      </c>
      <c r="N2072" s="1" t="str" cm="1">
        <f t="array" ref="N2072">_xlfn.IFS(
   _xlfn.SINGLE(tbl_Invoices[Plan_ID])="P1","Basic",
   _xlfn.SINGLE(tbl_Invoices[Plan_ID])="P2","Standard",
   _xlfn.SINGLE(tbl_Invoices[Plan_ID])="P3","Premium"
)</f>
        <v>Premium</v>
      </c>
      <c r="O2072" s="2">
        <f>IF(tbl_Invoices[[#This Row],[Revenue_Type]]="Churned",0,1)</f>
        <v>1</v>
      </c>
    </row>
    <row r="2073" spans="1:15" x14ac:dyDescent="0.25">
      <c r="A2073" t="s">
        <v>7566</v>
      </c>
      <c r="B2073" t="s">
        <v>753</v>
      </c>
      <c r="C2073" t="s">
        <v>3680</v>
      </c>
      <c r="D2073" s="1">
        <v>44503</v>
      </c>
      <c r="E2073">
        <v>12</v>
      </c>
      <c r="F2073" t="b">
        <v>1</v>
      </c>
      <c r="G2073" t="s">
        <v>4547</v>
      </c>
      <c r="H2073" t="s">
        <v>2027</v>
      </c>
      <c r="I2073" s="1">
        <f>DATE(YEAR(tbl_Invoices[[#This Row],[Invoice_Date]]), MONTH(tbl_Invoices[[#This Row],[Invoice_Date]]), DAY(tbl_Invoices[[#This Row],[Invoice_Date]]))</f>
        <v>44503</v>
      </c>
      <c r="J2073">
        <f>YEAR(tbl_Invoices[[#This Row],[Invoice_Date]])</f>
        <v>2021</v>
      </c>
      <c r="K2073" s="1">
        <f>_xlfn.XLOOKUP(tbl_Invoices[[#This Row],[Customer_ID]], tbl_Customers[Customer_ID], tbl_Customers[Cohort_Month])</f>
        <v>44985</v>
      </c>
      <c r="L2073" s="1" t="str">
        <f ca="1">_xlfn.XLOOKUP(tbl_Invoices[[#This Row],[Customer_ID]], tbl_Customers[Customer_ID], tbl_Customers[Age_Group])</f>
        <v>55+</v>
      </c>
      <c r="M2073" s="1" t="str">
        <f>_xlfn.XLOOKUP(tbl_Invoices[[#This Row],[Customer_ID]], tbl_Customers[Customer_ID], tbl_Customers[Region])</f>
        <v>Midwest</v>
      </c>
      <c r="N2073" s="1" t="str" cm="1">
        <f t="array" ref="N2073">_xlfn.IFS(
   _xlfn.SINGLE(tbl_Invoices[Plan_ID])="P1","Basic",
   _xlfn.SINGLE(tbl_Invoices[Plan_ID])="P2","Standard",
   _xlfn.SINGLE(tbl_Invoices[Plan_ID])="P3","Premium"
)</f>
        <v>Basic</v>
      </c>
      <c r="O2073" s="2">
        <f>IF(tbl_Invoices[[#This Row],[Revenue_Type]]="Churned",0,1)</f>
        <v>1</v>
      </c>
    </row>
    <row r="2074" spans="1:15" x14ac:dyDescent="0.25">
      <c r="A2074" t="s">
        <v>8843</v>
      </c>
      <c r="B2074" t="s">
        <v>812</v>
      </c>
      <c r="C2074" t="s">
        <v>4097</v>
      </c>
      <c r="D2074" s="1">
        <v>44503</v>
      </c>
      <c r="E2074">
        <v>55</v>
      </c>
      <c r="F2074" t="b">
        <v>1</v>
      </c>
      <c r="G2074" t="s">
        <v>4547</v>
      </c>
      <c r="H2074" t="s">
        <v>2031</v>
      </c>
      <c r="I2074" s="1">
        <f>DATE(YEAR(tbl_Invoices[[#This Row],[Invoice_Date]]), MONTH(tbl_Invoices[[#This Row],[Invoice_Date]]), DAY(tbl_Invoices[[#This Row],[Invoice_Date]]))</f>
        <v>44503</v>
      </c>
      <c r="J2074">
        <f>YEAR(tbl_Invoices[[#This Row],[Invoice_Date]])</f>
        <v>2021</v>
      </c>
      <c r="K2074" s="1">
        <f>_xlfn.XLOOKUP(tbl_Invoices[[#This Row],[Customer_ID]], tbl_Customers[Customer_ID], tbl_Customers[Cohort_Month])</f>
        <v>44985</v>
      </c>
      <c r="L2074" s="1" t="str">
        <f ca="1">_xlfn.XLOOKUP(tbl_Invoices[[#This Row],[Customer_ID]], tbl_Customers[Customer_ID], tbl_Customers[Age_Group])</f>
        <v>35–44</v>
      </c>
      <c r="M2074" s="1" t="str">
        <f>_xlfn.XLOOKUP(tbl_Invoices[[#This Row],[Customer_ID]], tbl_Customers[Customer_ID], tbl_Customers[Region])</f>
        <v>International</v>
      </c>
      <c r="N2074" s="1" t="str" cm="1">
        <f t="array" ref="N2074">_xlfn.IFS(
   _xlfn.SINGLE(tbl_Invoices[Plan_ID])="P1","Basic",
   _xlfn.SINGLE(tbl_Invoices[Plan_ID])="P2","Standard",
   _xlfn.SINGLE(tbl_Invoices[Plan_ID])="P3","Premium"
)</f>
        <v>Premium</v>
      </c>
      <c r="O2074" s="2">
        <f>IF(tbl_Invoices[[#This Row],[Revenue_Type]]="Churned",0,1)</f>
        <v>1</v>
      </c>
    </row>
    <row r="2075" spans="1:15" x14ac:dyDescent="0.25">
      <c r="A2075" t="s">
        <v>6201</v>
      </c>
      <c r="B2075" t="s">
        <v>838</v>
      </c>
      <c r="C2075" t="s">
        <v>4388</v>
      </c>
      <c r="D2075" s="1">
        <v>44503</v>
      </c>
      <c r="E2075">
        <v>12</v>
      </c>
      <c r="F2075" t="b">
        <v>1</v>
      </c>
      <c r="G2075" t="s">
        <v>4549</v>
      </c>
      <c r="H2075" t="s">
        <v>2027</v>
      </c>
      <c r="I2075" s="1">
        <f>DATE(YEAR(tbl_Invoices[[#This Row],[Invoice_Date]]), MONTH(tbl_Invoices[[#This Row],[Invoice_Date]]), DAY(tbl_Invoices[[#This Row],[Invoice_Date]]))</f>
        <v>44503</v>
      </c>
      <c r="J2075">
        <f>YEAR(tbl_Invoices[[#This Row],[Invoice_Date]])</f>
        <v>2021</v>
      </c>
      <c r="K2075" s="1">
        <f>_xlfn.XLOOKUP(tbl_Invoices[[#This Row],[Customer_ID]], tbl_Customers[Customer_ID], tbl_Customers[Cohort_Month])</f>
        <v>44926</v>
      </c>
      <c r="L2075" s="1" t="str">
        <f ca="1">_xlfn.XLOOKUP(tbl_Invoices[[#This Row],[Customer_ID]], tbl_Customers[Customer_ID], tbl_Customers[Age_Group])</f>
        <v>25–34</v>
      </c>
      <c r="M2075" s="1" t="str">
        <f>_xlfn.XLOOKUP(tbl_Invoices[[#This Row],[Customer_ID]], tbl_Customers[Customer_ID], tbl_Customers[Region])</f>
        <v>South</v>
      </c>
      <c r="N2075" s="1" t="str" cm="1">
        <f t="array" ref="N2075">_xlfn.IFS(
   _xlfn.SINGLE(tbl_Invoices[Plan_ID])="P1","Basic",
   _xlfn.SINGLE(tbl_Invoices[Plan_ID])="P2","Standard",
   _xlfn.SINGLE(tbl_Invoices[Plan_ID])="P3","Premium"
)</f>
        <v>Basic</v>
      </c>
      <c r="O2075" s="2">
        <f>IF(tbl_Invoices[[#This Row],[Revenue_Type]]="Churned",0,1)</f>
        <v>1</v>
      </c>
    </row>
    <row r="2076" spans="1:15" x14ac:dyDescent="0.25">
      <c r="A2076" t="s">
        <v>6463</v>
      </c>
      <c r="B2076" t="s">
        <v>1023</v>
      </c>
      <c r="C2076" t="s">
        <v>2472</v>
      </c>
      <c r="D2076" s="1">
        <v>44503</v>
      </c>
      <c r="E2076">
        <v>55</v>
      </c>
      <c r="F2076" t="b">
        <v>1</v>
      </c>
      <c r="G2076" t="s">
        <v>4540</v>
      </c>
      <c r="H2076" t="s">
        <v>2031</v>
      </c>
      <c r="I2076" s="1">
        <f>DATE(YEAR(tbl_Invoices[[#This Row],[Invoice_Date]]), MONTH(tbl_Invoices[[#This Row],[Invoice_Date]]), DAY(tbl_Invoices[[#This Row],[Invoice_Date]]))</f>
        <v>44503</v>
      </c>
      <c r="J2076">
        <f>YEAR(tbl_Invoices[[#This Row],[Invoice_Date]])</f>
        <v>2021</v>
      </c>
      <c r="K2076" s="1">
        <f>_xlfn.XLOOKUP(tbl_Invoices[[#This Row],[Customer_ID]], tbl_Customers[Customer_ID], tbl_Customers[Cohort_Month])</f>
        <v>44957</v>
      </c>
      <c r="L2076" s="1" t="str">
        <f ca="1">_xlfn.XLOOKUP(tbl_Invoices[[#This Row],[Customer_ID]], tbl_Customers[Customer_ID], tbl_Customers[Age_Group])</f>
        <v>35–44</v>
      </c>
      <c r="M2076" s="1" t="str">
        <f>_xlfn.XLOOKUP(tbl_Invoices[[#This Row],[Customer_ID]], tbl_Customers[Customer_ID], tbl_Customers[Region])</f>
        <v>South</v>
      </c>
      <c r="N2076" s="1" t="str" cm="1">
        <f t="array" ref="N2076">_xlfn.IFS(
   _xlfn.SINGLE(tbl_Invoices[Plan_ID])="P1","Basic",
   _xlfn.SINGLE(tbl_Invoices[Plan_ID])="P2","Standard",
   _xlfn.SINGLE(tbl_Invoices[Plan_ID])="P3","Premium"
)</f>
        <v>Premium</v>
      </c>
      <c r="O2076" s="2">
        <f>IF(tbl_Invoices[[#This Row],[Revenue_Type]]="Churned",0,1)</f>
        <v>1</v>
      </c>
    </row>
    <row r="2077" spans="1:15" x14ac:dyDescent="0.25">
      <c r="A2077" t="s">
        <v>6538</v>
      </c>
      <c r="B2077" t="s">
        <v>1355</v>
      </c>
      <c r="C2077" t="s">
        <v>2785</v>
      </c>
      <c r="D2077" s="1">
        <v>44503</v>
      </c>
      <c r="E2077">
        <v>25</v>
      </c>
      <c r="F2077" t="b">
        <v>1</v>
      </c>
      <c r="G2077" t="s">
        <v>4540</v>
      </c>
      <c r="H2077" t="s">
        <v>2034</v>
      </c>
      <c r="I2077" s="1">
        <f>DATE(YEAR(tbl_Invoices[[#This Row],[Invoice_Date]]), MONTH(tbl_Invoices[[#This Row],[Invoice_Date]]), DAY(tbl_Invoices[[#This Row],[Invoice_Date]]))</f>
        <v>44503</v>
      </c>
      <c r="J2077">
        <f>YEAR(tbl_Invoices[[#This Row],[Invoice_Date]])</f>
        <v>2021</v>
      </c>
      <c r="K2077" s="1">
        <f>_xlfn.XLOOKUP(tbl_Invoices[[#This Row],[Customer_ID]], tbl_Customers[Customer_ID], tbl_Customers[Cohort_Month])</f>
        <v>44773</v>
      </c>
      <c r="L2077" s="1" t="str">
        <f ca="1">_xlfn.XLOOKUP(tbl_Invoices[[#This Row],[Customer_ID]], tbl_Customers[Customer_ID], tbl_Customers[Age_Group])</f>
        <v>35–44</v>
      </c>
      <c r="M2077" s="1" t="str">
        <f>_xlfn.XLOOKUP(tbl_Invoices[[#This Row],[Customer_ID]], tbl_Customers[Customer_ID], tbl_Customers[Region])</f>
        <v>Midwest</v>
      </c>
      <c r="N2077" s="1" t="str" cm="1">
        <f t="array" ref="N2077">_xlfn.IFS(
   _xlfn.SINGLE(tbl_Invoices[Plan_ID])="P1","Basic",
   _xlfn.SINGLE(tbl_Invoices[Plan_ID])="P2","Standard",
   _xlfn.SINGLE(tbl_Invoices[Plan_ID])="P3","Premium"
)</f>
        <v>Standard</v>
      </c>
      <c r="O2077" s="2">
        <f>IF(tbl_Invoices[[#This Row],[Revenue_Type]]="Churned",0,1)</f>
        <v>1</v>
      </c>
    </row>
    <row r="2078" spans="1:15" x14ac:dyDescent="0.25">
      <c r="A2078" t="s">
        <v>5460</v>
      </c>
      <c r="B2078" t="s">
        <v>1632</v>
      </c>
      <c r="C2078" t="s">
        <v>2257</v>
      </c>
      <c r="D2078" s="1">
        <v>44503</v>
      </c>
      <c r="E2078">
        <v>12</v>
      </c>
      <c r="F2078" t="b">
        <v>1</v>
      </c>
      <c r="G2078" t="s">
        <v>4540</v>
      </c>
      <c r="H2078" t="s">
        <v>2027</v>
      </c>
      <c r="I2078" s="1">
        <f>DATE(YEAR(tbl_Invoices[[#This Row],[Invoice_Date]]), MONTH(tbl_Invoices[[#This Row],[Invoice_Date]]), DAY(tbl_Invoices[[#This Row],[Invoice_Date]]))</f>
        <v>44503</v>
      </c>
      <c r="J2078">
        <f>YEAR(tbl_Invoices[[#This Row],[Invoice_Date]])</f>
        <v>2021</v>
      </c>
      <c r="K2078" s="1">
        <f>_xlfn.XLOOKUP(tbl_Invoices[[#This Row],[Customer_ID]], tbl_Customers[Customer_ID], tbl_Customers[Cohort_Month])</f>
        <v>45046</v>
      </c>
      <c r="L2078" s="1" t="str">
        <f ca="1">_xlfn.XLOOKUP(tbl_Invoices[[#This Row],[Customer_ID]], tbl_Customers[Customer_ID], tbl_Customers[Age_Group])</f>
        <v>18–24</v>
      </c>
      <c r="M2078" s="1" t="str">
        <f>_xlfn.XLOOKUP(tbl_Invoices[[#This Row],[Customer_ID]], tbl_Customers[Customer_ID], tbl_Customers[Region])</f>
        <v>International</v>
      </c>
      <c r="N2078" s="1" t="str" cm="1">
        <f t="array" ref="N2078">_xlfn.IFS(
   _xlfn.SINGLE(tbl_Invoices[Plan_ID])="P1","Basic",
   _xlfn.SINGLE(tbl_Invoices[Plan_ID])="P2","Standard",
   _xlfn.SINGLE(tbl_Invoices[Plan_ID])="P3","Premium"
)</f>
        <v>Basic</v>
      </c>
      <c r="O2078" s="2">
        <f>IF(tbl_Invoices[[#This Row],[Revenue_Type]]="Churned",0,1)</f>
        <v>1</v>
      </c>
    </row>
    <row r="2079" spans="1:15" x14ac:dyDescent="0.25">
      <c r="A2079" t="s">
        <v>8067</v>
      </c>
      <c r="B2079" t="s">
        <v>1714</v>
      </c>
      <c r="C2079" t="s">
        <v>3886</v>
      </c>
      <c r="D2079" s="1">
        <v>44503</v>
      </c>
      <c r="E2079">
        <v>12</v>
      </c>
      <c r="F2079" t="b">
        <v>1</v>
      </c>
      <c r="G2079" t="s">
        <v>4545</v>
      </c>
      <c r="H2079" t="s">
        <v>2027</v>
      </c>
      <c r="I2079" s="1">
        <f>DATE(YEAR(tbl_Invoices[[#This Row],[Invoice_Date]]), MONTH(tbl_Invoices[[#This Row],[Invoice_Date]]), DAY(tbl_Invoices[[#This Row],[Invoice_Date]]))</f>
        <v>44503</v>
      </c>
      <c r="J2079">
        <f>YEAR(tbl_Invoices[[#This Row],[Invoice_Date]])</f>
        <v>2021</v>
      </c>
      <c r="K2079" s="1">
        <f>_xlfn.XLOOKUP(tbl_Invoices[[#This Row],[Customer_ID]], tbl_Customers[Customer_ID], tbl_Customers[Cohort_Month])</f>
        <v>44804</v>
      </c>
      <c r="L2079" s="1" t="str">
        <f ca="1">_xlfn.XLOOKUP(tbl_Invoices[[#This Row],[Customer_ID]], tbl_Customers[Customer_ID], tbl_Customers[Age_Group])</f>
        <v>35–44</v>
      </c>
      <c r="M2079" s="1" t="str">
        <f>_xlfn.XLOOKUP(tbl_Invoices[[#This Row],[Customer_ID]], tbl_Customers[Customer_ID], tbl_Customers[Region])</f>
        <v>West</v>
      </c>
      <c r="N2079" s="1" t="str" cm="1">
        <f t="array" ref="N2079">_xlfn.IFS(
   _xlfn.SINGLE(tbl_Invoices[Plan_ID])="P1","Basic",
   _xlfn.SINGLE(tbl_Invoices[Plan_ID])="P2","Standard",
   _xlfn.SINGLE(tbl_Invoices[Plan_ID])="P3","Premium"
)</f>
        <v>Basic</v>
      </c>
      <c r="O2079" s="2">
        <f>IF(tbl_Invoices[[#This Row],[Revenue_Type]]="Churned",0,1)</f>
        <v>0</v>
      </c>
    </row>
    <row r="2080" spans="1:15" x14ac:dyDescent="0.25">
      <c r="A2080" t="s">
        <v>8123</v>
      </c>
      <c r="B2080" t="s">
        <v>1738</v>
      </c>
      <c r="C2080" t="s">
        <v>4053</v>
      </c>
      <c r="D2080" s="1">
        <v>44503</v>
      </c>
      <c r="E2080">
        <v>25</v>
      </c>
      <c r="F2080" t="b">
        <v>1</v>
      </c>
      <c r="G2080" t="s">
        <v>4545</v>
      </c>
      <c r="H2080" t="s">
        <v>2034</v>
      </c>
      <c r="I2080" s="1">
        <f>DATE(YEAR(tbl_Invoices[[#This Row],[Invoice_Date]]), MONTH(tbl_Invoices[[#This Row],[Invoice_Date]]), DAY(tbl_Invoices[[#This Row],[Invoice_Date]]))</f>
        <v>44503</v>
      </c>
      <c r="J2080">
        <f>YEAR(tbl_Invoices[[#This Row],[Invoice_Date]])</f>
        <v>2021</v>
      </c>
      <c r="K2080" s="1">
        <f>_xlfn.XLOOKUP(tbl_Invoices[[#This Row],[Customer_ID]], tbl_Customers[Customer_ID], tbl_Customers[Cohort_Month])</f>
        <v>44316</v>
      </c>
      <c r="L2080" s="1" t="str">
        <f ca="1">_xlfn.XLOOKUP(tbl_Invoices[[#This Row],[Customer_ID]], tbl_Customers[Customer_ID], tbl_Customers[Age_Group])</f>
        <v>35–44</v>
      </c>
      <c r="M2080" s="1" t="str">
        <f>_xlfn.XLOOKUP(tbl_Invoices[[#This Row],[Customer_ID]], tbl_Customers[Customer_ID], tbl_Customers[Region])</f>
        <v>International</v>
      </c>
      <c r="N2080" s="1" t="str" cm="1">
        <f t="array" ref="N2080">_xlfn.IFS(
   _xlfn.SINGLE(tbl_Invoices[Plan_ID])="P1","Basic",
   _xlfn.SINGLE(tbl_Invoices[Plan_ID])="P2","Standard",
   _xlfn.SINGLE(tbl_Invoices[Plan_ID])="P3","Premium"
)</f>
        <v>Standard</v>
      </c>
      <c r="O2080" s="2">
        <f>IF(tbl_Invoices[[#This Row],[Revenue_Type]]="Churned",0,1)</f>
        <v>0</v>
      </c>
    </row>
    <row r="2081" spans="1:15" x14ac:dyDescent="0.25">
      <c r="A2081" t="s">
        <v>5815</v>
      </c>
      <c r="B2081" t="s">
        <v>122</v>
      </c>
      <c r="C2081" t="s">
        <v>3285</v>
      </c>
      <c r="D2081" s="1">
        <v>44504</v>
      </c>
      <c r="E2081">
        <v>12</v>
      </c>
      <c r="F2081" t="b">
        <v>1</v>
      </c>
      <c r="G2081" t="s">
        <v>4538</v>
      </c>
      <c r="H2081" t="s">
        <v>2027</v>
      </c>
      <c r="I2081" s="1">
        <f>DATE(YEAR(tbl_Invoices[[#This Row],[Invoice_Date]]), MONTH(tbl_Invoices[[#This Row],[Invoice_Date]]), DAY(tbl_Invoices[[#This Row],[Invoice_Date]]))</f>
        <v>44504</v>
      </c>
      <c r="J2081">
        <f>YEAR(tbl_Invoices[[#This Row],[Invoice_Date]])</f>
        <v>2021</v>
      </c>
      <c r="K2081" s="1">
        <f>_xlfn.XLOOKUP(tbl_Invoices[[#This Row],[Customer_ID]], tbl_Customers[Customer_ID], tbl_Customers[Cohort_Month])</f>
        <v>44834</v>
      </c>
      <c r="L2081" s="1" t="str">
        <f ca="1">_xlfn.XLOOKUP(tbl_Invoices[[#This Row],[Customer_ID]], tbl_Customers[Customer_ID], tbl_Customers[Age_Group])</f>
        <v>25–34</v>
      </c>
      <c r="M2081" s="1" t="str">
        <f>_xlfn.XLOOKUP(tbl_Invoices[[#This Row],[Customer_ID]], tbl_Customers[Customer_ID], tbl_Customers[Region])</f>
        <v>West</v>
      </c>
      <c r="N2081" s="1" t="str" cm="1">
        <f t="array" ref="N2081">_xlfn.IFS(
   _xlfn.SINGLE(tbl_Invoices[Plan_ID])="P1","Basic",
   _xlfn.SINGLE(tbl_Invoices[Plan_ID])="P2","Standard",
   _xlfn.SINGLE(tbl_Invoices[Plan_ID])="P3","Premium"
)</f>
        <v>Basic</v>
      </c>
      <c r="O2081" s="2">
        <f>IF(tbl_Invoices[[#This Row],[Revenue_Type]]="Churned",0,1)</f>
        <v>1</v>
      </c>
    </row>
    <row r="2082" spans="1:15" x14ac:dyDescent="0.25">
      <c r="A2082" t="s">
        <v>4929</v>
      </c>
      <c r="B2082" t="s">
        <v>375</v>
      </c>
      <c r="C2082" t="s">
        <v>4283</v>
      </c>
      <c r="D2082" s="1">
        <v>44504</v>
      </c>
      <c r="E2082">
        <v>55</v>
      </c>
      <c r="F2082" t="b">
        <v>1</v>
      </c>
      <c r="G2082" t="s">
        <v>4545</v>
      </c>
      <c r="H2082" t="s">
        <v>2031</v>
      </c>
      <c r="I2082" s="1">
        <f>DATE(YEAR(tbl_Invoices[[#This Row],[Invoice_Date]]), MONTH(tbl_Invoices[[#This Row],[Invoice_Date]]), DAY(tbl_Invoices[[#This Row],[Invoice_Date]]))</f>
        <v>44504</v>
      </c>
      <c r="J2082">
        <f>YEAR(tbl_Invoices[[#This Row],[Invoice_Date]])</f>
        <v>2021</v>
      </c>
      <c r="K2082" s="1">
        <f>_xlfn.XLOOKUP(tbl_Invoices[[#This Row],[Customer_ID]], tbl_Customers[Customer_ID], tbl_Customers[Cohort_Month])</f>
        <v>44773</v>
      </c>
      <c r="L2082" s="1" t="str">
        <f ca="1">_xlfn.XLOOKUP(tbl_Invoices[[#This Row],[Customer_ID]], tbl_Customers[Customer_ID], tbl_Customers[Age_Group])</f>
        <v>55+</v>
      </c>
      <c r="M2082" s="1" t="str">
        <f>_xlfn.XLOOKUP(tbl_Invoices[[#This Row],[Customer_ID]], tbl_Customers[Customer_ID], tbl_Customers[Region])</f>
        <v>East</v>
      </c>
      <c r="N2082" s="1" t="str" cm="1">
        <f t="array" ref="N2082">_xlfn.IFS(
   _xlfn.SINGLE(tbl_Invoices[Plan_ID])="P1","Basic",
   _xlfn.SINGLE(tbl_Invoices[Plan_ID])="P2","Standard",
   _xlfn.SINGLE(tbl_Invoices[Plan_ID])="P3","Premium"
)</f>
        <v>Premium</v>
      </c>
      <c r="O2082" s="2">
        <f>IF(tbl_Invoices[[#This Row],[Revenue_Type]]="Churned",0,1)</f>
        <v>0</v>
      </c>
    </row>
    <row r="2083" spans="1:15" x14ac:dyDescent="0.25">
      <c r="A2083" t="s">
        <v>7782</v>
      </c>
      <c r="B2083" t="s">
        <v>450</v>
      </c>
      <c r="C2083" t="s">
        <v>3394</v>
      </c>
      <c r="D2083" s="1">
        <v>44504</v>
      </c>
      <c r="E2083">
        <v>55</v>
      </c>
      <c r="F2083" t="b">
        <v>1</v>
      </c>
      <c r="G2083" t="s">
        <v>4540</v>
      </c>
      <c r="H2083" t="s">
        <v>2031</v>
      </c>
      <c r="I2083" s="1">
        <f>DATE(YEAR(tbl_Invoices[[#This Row],[Invoice_Date]]), MONTH(tbl_Invoices[[#This Row],[Invoice_Date]]), DAY(tbl_Invoices[[#This Row],[Invoice_Date]]))</f>
        <v>44504</v>
      </c>
      <c r="J2083">
        <f>YEAR(tbl_Invoices[[#This Row],[Invoice_Date]])</f>
        <v>2021</v>
      </c>
      <c r="K2083" s="1">
        <f>_xlfn.XLOOKUP(tbl_Invoices[[#This Row],[Customer_ID]], tbl_Customers[Customer_ID], tbl_Customers[Cohort_Month])</f>
        <v>44742</v>
      </c>
      <c r="L2083" s="1" t="str">
        <f ca="1">_xlfn.XLOOKUP(tbl_Invoices[[#This Row],[Customer_ID]], tbl_Customers[Customer_ID], tbl_Customers[Age_Group])</f>
        <v>35–44</v>
      </c>
      <c r="M2083" s="1" t="str">
        <f>_xlfn.XLOOKUP(tbl_Invoices[[#This Row],[Customer_ID]], tbl_Customers[Customer_ID], tbl_Customers[Region])</f>
        <v>South</v>
      </c>
      <c r="N2083" s="1" t="str" cm="1">
        <f t="array" ref="N2083">_xlfn.IFS(
   _xlfn.SINGLE(tbl_Invoices[Plan_ID])="P1","Basic",
   _xlfn.SINGLE(tbl_Invoices[Plan_ID])="P2","Standard",
   _xlfn.SINGLE(tbl_Invoices[Plan_ID])="P3","Premium"
)</f>
        <v>Premium</v>
      </c>
      <c r="O2083" s="2">
        <f>IF(tbl_Invoices[[#This Row],[Revenue_Type]]="Churned",0,1)</f>
        <v>1</v>
      </c>
    </row>
    <row r="2084" spans="1:15" x14ac:dyDescent="0.25">
      <c r="A2084" t="s">
        <v>10422</v>
      </c>
      <c r="B2084" t="s">
        <v>1028</v>
      </c>
      <c r="C2084" t="s">
        <v>3980</v>
      </c>
      <c r="D2084" s="1">
        <v>44504</v>
      </c>
      <c r="E2084">
        <v>55</v>
      </c>
      <c r="F2084" t="b">
        <v>1</v>
      </c>
      <c r="G2084" t="s">
        <v>4540</v>
      </c>
      <c r="H2084" t="s">
        <v>2031</v>
      </c>
      <c r="I2084" s="1">
        <f>DATE(YEAR(tbl_Invoices[[#This Row],[Invoice_Date]]), MONTH(tbl_Invoices[[#This Row],[Invoice_Date]]), DAY(tbl_Invoices[[#This Row],[Invoice_Date]]))</f>
        <v>44504</v>
      </c>
      <c r="J2084">
        <f>YEAR(tbl_Invoices[[#This Row],[Invoice_Date]])</f>
        <v>2021</v>
      </c>
      <c r="K2084" s="1">
        <f>_xlfn.XLOOKUP(tbl_Invoices[[#This Row],[Customer_ID]], tbl_Customers[Customer_ID], tbl_Customers[Cohort_Month])</f>
        <v>45046</v>
      </c>
      <c r="L2084" s="1" t="str">
        <f ca="1">_xlfn.XLOOKUP(tbl_Invoices[[#This Row],[Customer_ID]], tbl_Customers[Customer_ID], tbl_Customers[Age_Group])</f>
        <v>25–34</v>
      </c>
      <c r="M2084" s="1" t="str">
        <f>_xlfn.XLOOKUP(tbl_Invoices[[#This Row],[Customer_ID]], tbl_Customers[Customer_ID], tbl_Customers[Region])</f>
        <v>East</v>
      </c>
      <c r="N2084" s="1" t="str" cm="1">
        <f t="array" ref="N2084">_xlfn.IFS(
   _xlfn.SINGLE(tbl_Invoices[Plan_ID])="P1","Basic",
   _xlfn.SINGLE(tbl_Invoices[Plan_ID])="P2","Standard",
   _xlfn.SINGLE(tbl_Invoices[Plan_ID])="P3","Premium"
)</f>
        <v>Premium</v>
      </c>
      <c r="O2084" s="2">
        <f>IF(tbl_Invoices[[#This Row],[Revenue_Type]]="Churned",0,1)</f>
        <v>1</v>
      </c>
    </row>
    <row r="2085" spans="1:15" x14ac:dyDescent="0.25">
      <c r="A2085" t="s">
        <v>4933</v>
      </c>
      <c r="B2085" t="s">
        <v>1438</v>
      </c>
      <c r="C2085" t="s">
        <v>2772</v>
      </c>
      <c r="D2085" s="1">
        <v>44504</v>
      </c>
      <c r="E2085">
        <v>55</v>
      </c>
      <c r="F2085" t="b">
        <v>1</v>
      </c>
      <c r="G2085" t="s">
        <v>4549</v>
      </c>
      <c r="H2085" t="s">
        <v>2031</v>
      </c>
      <c r="I2085" s="1">
        <f>DATE(YEAR(tbl_Invoices[[#This Row],[Invoice_Date]]), MONTH(tbl_Invoices[[#This Row],[Invoice_Date]]), DAY(tbl_Invoices[[#This Row],[Invoice_Date]]))</f>
        <v>44504</v>
      </c>
      <c r="J2085">
        <f>YEAR(tbl_Invoices[[#This Row],[Invoice_Date]])</f>
        <v>2021</v>
      </c>
      <c r="K2085" s="1">
        <f>_xlfn.XLOOKUP(tbl_Invoices[[#This Row],[Customer_ID]], tbl_Customers[Customer_ID], tbl_Customers[Cohort_Month])</f>
        <v>44804</v>
      </c>
      <c r="L2085" s="1" t="str">
        <f ca="1">_xlfn.XLOOKUP(tbl_Invoices[[#This Row],[Customer_ID]], tbl_Customers[Customer_ID], tbl_Customers[Age_Group])</f>
        <v>55+</v>
      </c>
      <c r="M2085" s="1" t="str">
        <f>_xlfn.XLOOKUP(tbl_Invoices[[#This Row],[Customer_ID]], tbl_Customers[Customer_ID], tbl_Customers[Region])</f>
        <v>Midwest</v>
      </c>
      <c r="N2085" s="1" t="str" cm="1">
        <f t="array" ref="N2085">_xlfn.IFS(
   _xlfn.SINGLE(tbl_Invoices[Plan_ID])="P1","Basic",
   _xlfn.SINGLE(tbl_Invoices[Plan_ID])="P2","Standard",
   _xlfn.SINGLE(tbl_Invoices[Plan_ID])="P3","Premium"
)</f>
        <v>Premium</v>
      </c>
      <c r="O2085" s="2">
        <f>IF(tbl_Invoices[[#This Row],[Revenue_Type]]="Churned",0,1)</f>
        <v>1</v>
      </c>
    </row>
    <row r="2086" spans="1:15" x14ac:dyDescent="0.25">
      <c r="A2086" t="s">
        <v>7060</v>
      </c>
      <c r="B2086" t="s">
        <v>1617</v>
      </c>
      <c r="C2086" t="s">
        <v>3802</v>
      </c>
      <c r="D2086" s="1">
        <v>44504</v>
      </c>
      <c r="E2086">
        <v>55</v>
      </c>
      <c r="F2086" t="b">
        <v>1</v>
      </c>
      <c r="G2086" t="s">
        <v>4538</v>
      </c>
      <c r="H2086" t="s">
        <v>2031</v>
      </c>
      <c r="I2086" s="1">
        <f>DATE(YEAR(tbl_Invoices[[#This Row],[Invoice_Date]]), MONTH(tbl_Invoices[[#This Row],[Invoice_Date]]), DAY(tbl_Invoices[[#This Row],[Invoice_Date]]))</f>
        <v>44504</v>
      </c>
      <c r="J2086">
        <f>YEAR(tbl_Invoices[[#This Row],[Invoice_Date]])</f>
        <v>2021</v>
      </c>
      <c r="K2086" s="1">
        <f>_xlfn.XLOOKUP(tbl_Invoices[[#This Row],[Customer_ID]], tbl_Customers[Customer_ID], tbl_Customers[Cohort_Month])</f>
        <v>44804</v>
      </c>
      <c r="L2086" s="1" t="str">
        <f ca="1">_xlfn.XLOOKUP(tbl_Invoices[[#This Row],[Customer_ID]], tbl_Customers[Customer_ID], tbl_Customers[Age_Group])</f>
        <v>35–44</v>
      </c>
      <c r="M2086" s="1" t="str">
        <f>_xlfn.XLOOKUP(tbl_Invoices[[#This Row],[Customer_ID]], tbl_Customers[Customer_ID], tbl_Customers[Region])</f>
        <v>Midwest</v>
      </c>
      <c r="N2086" s="1" t="str" cm="1">
        <f t="array" ref="N2086">_xlfn.IFS(
   _xlfn.SINGLE(tbl_Invoices[Plan_ID])="P1","Basic",
   _xlfn.SINGLE(tbl_Invoices[Plan_ID])="P2","Standard",
   _xlfn.SINGLE(tbl_Invoices[Plan_ID])="P3","Premium"
)</f>
        <v>Premium</v>
      </c>
      <c r="O2086" s="2">
        <f>IF(tbl_Invoices[[#This Row],[Revenue_Type]]="Churned",0,1)</f>
        <v>1</v>
      </c>
    </row>
    <row r="2087" spans="1:15" x14ac:dyDescent="0.25">
      <c r="A2087" t="s">
        <v>5389</v>
      </c>
      <c r="B2087" t="s">
        <v>263</v>
      </c>
      <c r="C2087" t="s">
        <v>3603</v>
      </c>
      <c r="D2087" s="1">
        <v>44505</v>
      </c>
      <c r="E2087">
        <v>55</v>
      </c>
      <c r="F2087" t="b">
        <v>1</v>
      </c>
      <c r="G2087" t="s">
        <v>4540</v>
      </c>
      <c r="H2087" t="s">
        <v>2031</v>
      </c>
      <c r="I2087" s="1">
        <f>DATE(YEAR(tbl_Invoices[[#This Row],[Invoice_Date]]), MONTH(tbl_Invoices[[#This Row],[Invoice_Date]]), DAY(tbl_Invoices[[#This Row],[Invoice_Date]]))</f>
        <v>44505</v>
      </c>
      <c r="J2087">
        <f>YEAR(tbl_Invoices[[#This Row],[Invoice_Date]])</f>
        <v>2021</v>
      </c>
      <c r="K2087" s="1">
        <f>_xlfn.XLOOKUP(tbl_Invoices[[#This Row],[Customer_ID]], tbl_Customers[Customer_ID], tbl_Customers[Cohort_Month])</f>
        <v>44985</v>
      </c>
      <c r="L2087" s="1" t="str">
        <f ca="1">_xlfn.XLOOKUP(tbl_Invoices[[#This Row],[Customer_ID]], tbl_Customers[Customer_ID], tbl_Customers[Age_Group])</f>
        <v>45–54</v>
      </c>
      <c r="M2087" s="1" t="str">
        <f>_xlfn.XLOOKUP(tbl_Invoices[[#This Row],[Customer_ID]], tbl_Customers[Customer_ID], tbl_Customers[Region])</f>
        <v>South</v>
      </c>
      <c r="N2087" s="1" t="str" cm="1">
        <f t="array" ref="N2087">_xlfn.IFS(
   _xlfn.SINGLE(tbl_Invoices[Plan_ID])="P1","Basic",
   _xlfn.SINGLE(tbl_Invoices[Plan_ID])="P2","Standard",
   _xlfn.SINGLE(tbl_Invoices[Plan_ID])="P3","Premium"
)</f>
        <v>Premium</v>
      </c>
      <c r="O2087" s="2">
        <f>IF(tbl_Invoices[[#This Row],[Revenue_Type]]="Churned",0,1)</f>
        <v>1</v>
      </c>
    </row>
    <row r="2088" spans="1:15" x14ac:dyDescent="0.25">
      <c r="A2088" t="s">
        <v>10393</v>
      </c>
      <c r="B2088" t="s">
        <v>298</v>
      </c>
      <c r="C2088" t="s">
        <v>2144</v>
      </c>
      <c r="D2088" s="1">
        <v>44505</v>
      </c>
      <c r="E2088">
        <v>12</v>
      </c>
      <c r="F2088" t="b">
        <v>1</v>
      </c>
      <c r="G2088" t="s">
        <v>4540</v>
      </c>
      <c r="H2088" t="s">
        <v>2027</v>
      </c>
      <c r="I2088" s="1">
        <f>DATE(YEAR(tbl_Invoices[[#This Row],[Invoice_Date]]), MONTH(tbl_Invoices[[#This Row],[Invoice_Date]]), DAY(tbl_Invoices[[#This Row],[Invoice_Date]]))</f>
        <v>44505</v>
      </c>
      <c r="J2088">
        <f>YEAR(tbl_Invoices[[#This Row],[Invoice_Date]])</f>
        <v>2021</v>
      </c>
      <c r="K2088" s="1">
        <f>_xlfn.XLOOKUP(tbl_Invoices[[#This Row],[Customer_ID]], tbl_Customers[Customer_ID], tbl_Customers[Cohort_Month])</f>
        <v>44804</v>
      </c>
      <c r="L2088" s="1" t="str">
        <f ca="1">_xlfn.XLOOKUP(tbl_Invoices[[#This Row],[Customer_ID]], tbl_Customers[Customer_ID], tbl_Customers[Age_Group])</f>
        <v>25–34</v>
      </c>
      <c r="M2088" s="1" t="str">
        <f>_xlfn.XLOOKUP(tbl_Invoices[[#This Row],[Customer_ID]], tbl_Customers[Customer_ID], tbl_Customers[Region])</f>
        <v>South</v>
      </c>
      <c r="N2088" s="1" t="str" cm="1">
        <f t="array" ref="N2088">_xlfn.IFS(
   _xlfn.SINGLE(tbl_Invoices[Plan_ID])="P1","Basic",
   _xlfn.SINGLE(tbl_Invoices[Plan_ID])="P2","Standard",
   _xlfn.SINGLE(tbl_Invoices[Plan_ID])="P3","Premium"
)</f>
        <v>Basic</v>
      </c>
      <c r="O2088" s="2">
        <f>IF(tbl_Invoices[[#This Row],[Revenue_Type]]="Churned",0,1)</f>
        <v>1</v>
      </c>
    </row>
    <row r="2089" spans="1:15" x14ac:dyDescent="0.25">
      <c r="A2089" t="s">
        <v>10119</v>
      </c>
      <c r="B2089" t="s">
        <v>573</v>
      </c>
      <c r="C2089" t="s">
        <v>2961</v>
      </c>
      <c r="D2089" s="1">
        <v>44505</v>
      </c>
      <c r="E2089">
        <v>55</v>
      </c>
      <c r="F2089" t="b">
        <v>1</v>
      </c>
      <c r="G2089" t="s">
        <v>4545</v>
      </c>
      <c r="H2089" t="s">
        <v>2031</v>
      </c>
      <c r="I2089" s="1">
        <f>DATE(YEAR(tbl_Invoices[[#This Row],[Invoice_Date]]), MONTH(tbl_Invoices[[#This Row],[Invoice_Date]]), DAY(tbl_Invoices[[#This Row],[Invoice_Date]]))</f>
        <v>44505</v>
      </c>
      <c r="J2089">
        <f>YEAR(tbl_Invoices[[#This Row],[Invoice_Date]])</f>
        <v>2021</v>
      </c>
      <c r="K2089" s="1">
        <f>_xlfn.XLOOKUP(tbl_Invoices[[#This Row],[Customer_ID]], tbl_Customers[Customer_ID], tbl_Customers[Cohort_Month])</f>
        <v>44773</v>
      </c>
      <c r="L2089" s="1" t="str">
        <f ca="1">_xlfn.XLOOKUP(tbl_Invoices[[#This Row],[Customer_ID]], tbl_Customers[Customer_ID], tbl_Customers[Age_Group])</f>
        <v>55+</v>
      </c>
      <c r="M2089" s="1" t="str">
        <f>_xlfn.XLOOKUP(tbl_Invoices[[#This Row],[Customer_ID]], tbl_Customers[Customer_ID], tbl_Customers[Region])</f>
        <v>West</v>
      </c>
      <c r="N2089" s="1" t="str" cm="1">
        <f t="array" ref="N2089">_xlfn.IFS(
   _xlfn.SINGLE(tbl_Invoices[Plan_ID])="P1","Basic",
   _xlfn.SINGLE(tbl_Invoices[Plan_ID])="P2","Standard",
   _xlfn.SINGLE(tbl_Invoices[Plan_ID])="P3","Premium"
)</f>
        <v>Premium</v>
      </c>
      <c r="O2089" s="2">
        <f>IF(tbl_Invoices[[#This Row],[Revenue_Type]]="Churned",0,1)</f>
        <v>0</v>
      </c>
    </row>
    <row r="2090" spans="1:15" x14ac:dyDescent="0.25">
      <c r="A2090" t="s">
        <v>10287</v>
      </c>
      <c r="B2090" t="s">
        <v>603</v>
      </c>
      <c r="C2090" t="s">
        <v>4039</v>
      </c>
      <c r="D2090" s="1">
        <v>44505</v>
      </c>
      <c r="E2090">
        <v>12</v>
      </c>
      <c r="F2090" t="b">
        <v>1</v>
      </c>
      <c r="G2090" t="s">
        <v>4540</v>
      </c>
      <c r="H2090" t="s">
        <v>2027</v>
      </c>
      <c r="I2090" s="1">
        <f>DATE(YEAR(tbl_Invoices[[#This Row],[Invoice_Date]]), MONTH(tbl_Invoices[[#This Row],[Invoice_Date]]), DAY(tbl_Invoices[[#This Row],[Invoice_Date]]))</f>
        <v>44505</v>
      </c>
      <c r="J2090">
        <f>YEAR(tbl_Invoices[[#This Row],[Invoice_Date]])</f>
        <v>2021</v>
      </c>
      <c r="K2090" s="1">
        <f>_xlfn.XLOOKUP(tbl_Invoices[[#This Row],[Customer_ID]], tbl_Customers[Customer_ID], tbl_Customers[Cohort_Month])</f>
        <v>44592</v>
      </c>
      <c r="L2090" s="1" t="str">
        <f ca="1">_xlfn.XLOOKUP(tbl_Invoices[[#This Row],[Customer_ID]], tbl_Customers[Customer_ID], tbl_Customers[Age_Group])</f>
        <v>55+</v>
      </c>
      <c r="M2090" s="1" t="str">
        <f>_xlfn.XLOOKUP(tbl_Invoices[[#This Row],[Customer_ID]], tbl_Customers[Customer_ID], tbl_Customers[Region])</f>
        <v>South</v>
      </c>
      <c r="N2090" s="1" t="str" cm="1">
        <f t="array" ref="N2090">_xlfn.IFS(
   _xlfn.SINGLE(tbl_Invoices[Plan_ID])="P1","Basic",
   _xlfn.SINGLE(tbl_Invoices[Plan_ID])="P2","Standard",
   _xlfn.SINGLE(tbl_Invoices[Plan_ID])="P3","Premium"
)</f>
        <v>Basic</v>
      </c>
      <c r="O2090" s="2">
        <f>IF(tbl_Invoices[[#This Row],[Revenue_Type]]="Churned",0,1)</f>
        <v>1</v>
      </c>
    </row>
    <row r="2091" spans="1:15" x14ac:dyDescent="0.25">
      <c r="A2091" t="s">
        <v>6074</v>
      </c>
      <c r="B2091" t="s">
        <v>675</v>
      </c>
      <c r="C2091" t="s">
        <v>2866</v>
      </c>
      <c r="D2091" s="1">
        <v>44505</v>
      </c>
      <c r="E2091">
        <v>12</v>
      </c>
      <c r="F2091" t="b">
        <v>1</v>
      </c>
      <c r="G2091" t="s">
        <v>4547</v>
      </c>
      <c r="H2091" t="s">
        <v>2027</v>
      </c>
      <c r="I2091" s="1">
        <f>DATE(YEAR(tbl_Invoices[[#This Row],[Invoice_Date]]), MONTH(tbl_Invoices[[#This Row],[Invoice_Date]]), DAY(tbl_Invoices[[#This Row],[Invoice_Date]]))</f>
        <v>44505</v>
      </c>
      <c r="J2091">
        <f>YEAR(tbl_Invoices[[#This Row],[Invoice_Date]])</f>
        <v>2021</v>
      </c>
      <c r="K2091" s="1">
        <f>_xlfn.XLOOKUP(tbl_Invoices[[#This Row],[Customer_ID]], tbl_Customers[Customer_ID], tbl_Customers[Cohort_Month])</f>
        <v>44286</v>
      </c>
      <c r="L2091" s="1" t="str">
        <f ca="1">_xlfn.XLOOKUP(tbl_Invoices[[#This Row],[Customer_ID]], tbl_Customers[Customer_ID], tbl_Customers[Age_Group])</f>
        <v>45–54</v>
      </c>
      <c r="M2091" s="1" t="str">
        <f>_xlfn.XLOOKUP(tbl_Invoices[[#This Row],[Customer_ID]], tbl_Customers[Customer_ID], tbl_Customers[Region])</f>
        <v>Midwest</v>
      </c>
      <c r="N2091" s="1" t="str" cm="1">
        <f t="array" ref="N2091">_xlfn.IFS(
   _xlfn.SINGLE(tbl_Invoices[Plan_ID])="P1","Basic",
   _xlfn.SINGLE(tbl_Invoices[Plan_ID])="P2","Standard",
   _xlfn.SINGLE(tbl_Invoices[Plan_ID])="P3","Premium"
)</f>
        <v>Basic</v>
      </c>
      <c r="O2091" s="2">
        <f>IF(tbl_Invoices[[#This Row],[Revenue_Type]]="Churned",0,1)</f>
        <v>1</v>
      </c>
    </row>
    <row r="2092" spans="1:15" x14ac:dyDescent="0.25">
      <c r="A2092" t="s">
        <v>9778</v>
      </c>
      <c r="B2092" t="s">
        <v>1172</v>
      </c>
      <c r="C2092" t="s">
        <v>3138</v>
      </c>
      <c r="D2092" s="1">
        <v>44505</v>
      </c>
      <c r="E2092">
        <v>25</v>
      </c>
      <c r="F2092" t="b">
        <v>1</v>
      </c>
      <c r="G2092" t="s">
        <v>4545</v>
      </c>
      <c r="H2092" t="s">
        <v>2034</v>
      </c>
      <c r="I2092" s="1">
        <f>DATE(YEAR(tbl_Invoices[[#This Row],[Invoice_Date]]), MONTH(tbl_Invoices[[#This Row],[Invoice_Date]]), DAY(tbl_Invoices[[#This Row],[Invoice_Date]]))</f>
        <v>44505</v>
      </c>
      <c r="J2092">
        <f>YEAR(tbl_Invoices[[#This Row],[Invoice_Date]])</f>
        <v>2021</v>
      </c>
      <c r="K2092" s="1">
        <f>_xlfn.XLOOKUP(tbl_Invoices[[#This Row],[Customer_ID]], tbl_Customers[Customer_ID], tbl_Customers[Cohort_Month])</f>
        <v>45046</v>
      </c>
      <c r="L2092" s="1" t="str">
        <f ca="1">_xlfn.XLOOKUP(tbl_Invoices[[#This Row],[Customer_ID]], tbl_Customers[Customer_ID], tbl_Customers[Age_Group])</f>
        <v>35–44</v>
      </c>
      <c r="M2092" s="1" t="str">
        <f>_xlfn.XLOOKUP(tbl_Invoices[[#This Row],[Customer_ID]], tbl_Customers[Customer_ID], tbl_Customers[Region])</f>
        <v>East</v>
      </c>
      <c r="N2092" s="1" t="str" cm="1">
        <f t="array" ref="N2092">_xlfn.IFS(
   _xlfn.SINGLE(tbl_Invoices[Plan_ID])="P1","Basic",
   _xlfn.SINGLE(tbl_Invoices[Plan_ID])="P2","Standard",
   _xlfn.SINGLE(tbl_Invoices[Plan_ID])="P3","Premium"
)</f>
        <v>Standard</v>
      </c>
      <c r="O2092" s="2">
        <f>IF(tbl_Invoices[[#This Row],[Revenue_Type]]="Churned",0,1)</f>
        <v>0</v>
      </c>
    </row>
    <row r="2093" spans="1:15" x14ac:dyDescent="0.25">
      <c r="A2093" t="s">
        <v>6877</v>
      </c>
      <c r="B2093" t="s">
        <v>1349</v>
      </c>
      <c r="C2093" t="s">
        <v>3649</v>
      </c>
      <c r="D2093" s="1">
        <v>44505</v>
      </c>
      <c r="E2093">
        <v>25</v>
      </c>
      <c r="F2093" t="b">
        <v>1</v>
      </c>
      <c r="G2093" t="s">
        <v>4538</v>
      </c>
      <c r="H2093" t="s">
        <v>2034</v>
      </c>
      <c r="I2093" s="1">
        <f>DATE(YEAR(tbl_Invoices[[#This Row],[Invoice_Date]]), MONTH(tbl_Invoices[[#This Row],[Invoice_Date]]), DAY(tbl_Invoices[[#This Row],[Invoice_Date]]))</f>
        <v>44505</v>
      </c>
      <c r="J2093">
        <f>YEAR(tbl_Invoices[[#This Row],[Invoice_Date]])</f>
        <v>2021</v>
      </c>
      <c r="K2093" s="1">
        <f>_xlfn.XLOOKUP(tbl_Invoices[[#This Row],[Customer_ID]], tbl_Customers[Customer_ID], tbl_Customers[Cohort_Month])</f>
        <v>45107</v>
      </c>
      <c r="L2093" s="1" t="str">
        <f ca="1">_xlfn.XLOOKUP(tbl_Invoices[[#This Row],[Customer_ID]], tbl_Customers[Customer_ID], tbl_Customers[Age_Group])</f>
        <v>18–24</v>
      </c>
      <c r="M2093" s="1" t="str">
        <f>_xlfn.XLOOKUP(tbl_Invoices[[#This Row],[Customer_ID]], tbl_Customers[Customer_ID], tbl_Customers[Region])</f>
        <v>International</v>
      </c>
      <c r="N2093" s="1" t="str" cm="1">
        <f t="array" ref="N2093">_xlfn.IFS(
   _xlfn.SINGLE(tbl_Invoices[Plan_ID])="P1","Basic",
   _xlfn.SINGLE(tbl_Invoices[Plan_ID])="P2","Standard",
   _xlfn.SINGLE(tbl_Invoices[Plan_ID])="P3","Premium"
)</f>
        <v>Standard</v>
      </c>
      <c r="O2093" s="2">
        <f>IF(tbl_Invoices[[#This Row],[Revenue_Type]]="Churned",0,1)</f>
        <v>1</v>
      </c>
    </row>
    <row r="2094" spans="1:15" x14ac:dyDescent="0.25">
      <c r="A2094" t="s">
        <v>7391</v>
      </c>
      <c r="B2094" t="s">
        <v>1516</v>
      </c>
      <c r="C2094" t="s">
        <v>4503</v>
      </c>
      <c r="D2094" s="1">
        <v>44505</v>
      </c>
      <c r="E2094">
        <v>55</v>
      </c>
      <c r="F2094" t="b">
        <v>1</v>
      </c>
      <c r="G2094" t="s">
        <v>4538</v>
      </c>
      <c r="H2094" t="s">
        <v>2031</v>
      </c>
      <c r="I2094" s="1">
        <f>DATE(YEAR(tbl_Invoices[[#This Row],[Invoice_Date]]), MONTH(tbl_Invoices[[#This Row],[Invoice_Date]]), DAY(tbl_Invoices[[#This Row],[Invoice_Date]]))</f>
        <v>44505</v>
      </c>
      <c r="J2094">
        <f>YEAR(tbl_Invoices[[#This Row],[Invoice_Date]])</f>
        <v>2021</v>
      </c>
      <c r="K2094" s="1">
        <f>_xlfn.XLOOKUP(tbl_Invoices[[#This Row],[Customer_ID]], tbl_Customers[Customer_ID], tbl_Customers[Cohort_Month])</f>
        <v>44865</v>
      </c>
      <c r="L2094" s="1" t="str">
        <f ca="1">_xlfn.XLOOKUP(tbl_Invoices[[#This Row],[Customer_ID]], tbl_Customers[Customer_ID], tbl_Customers[Age_Group])</f>
        <v>45–54</v>
      </c>
      <c r="M2094" s="1" t="str">
        <f>_xlfn.XLOOKUP(tbl_Invoices[[#This Row],[Customer_ID]], tbl_Customers[Customer_ID], tbl_Customers[Region])</f>
        <v>South</v>
      </c>
      <c r="N2094" s="1" t="str" cm="1">
        <f t="array" ref="N2094">_xlfn.IFS(
   _xlfn.SINGLE(tbl_Invoices[Plan_ID])="P1","Basic",
   _xlfn.SINGLE(tbl_Invoices[Plan_ID])="P2","Standard",
   _xlfn.SINGLE(tbl_Invoices[Plan_ID])="P3","Premium"
)</f>
        <v>Premium</v>
      </c>
      <c r="O2094" s="2">
        <f>IF(tbl_Invoices[[#This Row],[Revenue_Type]]="Churned",0,1)</f>
        <v>1</v>
      </c>
    </row>
    <row r="2095" spans="1:15" x14ac:dyDescent="0.25">
      <c r="A2095" t="s">
        <v>8352</v>
      </c>
      <c r="B2095" t="s">
        <v>1880</v>
      </c>
      <c r="C2095" t="s">
        <v>3382</v>
      </c>
      <c r="D2095" s="1">
        <v>44505</v>
      </c>
      <c r="E2095">
        <v>55</v>
      </c>
      <c r="F2095" t="b">
        <v>1</v>
      </c>
      <c r="G2095" t="s">
        <v>4538</v>
      </c>
      <c r="H2095" t="s">
        <v>2031</v>
      </c>
      <c r="I2095" s="1">
        <f>DATE(YEAR(tbl_Invoices[[#This Row],[Invoice_Date]]), MONTH(tbl_Invoices[[#This Row],[Invoice_Date]]), DAY(tbl_Invoices[[#This Row],[Invoice_Date]]))</f>
        <v>44505</v>
      </c>
      <c r="J2095">
        <f>YEAR(tbl_Invoices[[#This Row],[Invoice_Date]])</f>
        <v>2021</v>
      </c>
      <c r="K2095" s="1">
        <f>_xlfn.XLOOKUP(tbl_Invoices[[#This Row],[Customer_ID]], tbl_Customers[Customer_ID], tbl_Customers[Cohort_Month])</f>
        <v>44926</v>
      </c>
      <c r="L2095" s="1" t="str">
        <f ca="1">_xlfn.XLOOKUP(tbl_Invoices[[#This Row],[Customer_ID]], tbl_Customers[Customer_ID], tbl_Customers[Age_Group])</f>
        <v>25–34</v>
      </c>
      <c r="M2095" s="1" t="str">
        <f>_xlfn.XLOOKUP(tbl_Invoices[[#This Row],[Customer_ID]], tbl_Customers[Customer_ID], tbl_Customers[Region])</f>
        <v>West</v>
      </c>
      <c r="N2095" s="1" t="str" cm="1">
        <f t="array" ref="N2095">_xlfn.IFS(
   _xlfn.SINGLE(tbl_Invoices[Plan_ID])="P1","Basic",
   _xlfn.SINGLE(tbl_Invoices[Plan_ID])="P2","Standard",
   _xlfn.SINGLE(tbl_Invoices[Plan_ID])="P3","Premium"
)</f>
        <v>Premium</v>
      </c>
      <c r="O2095" s="2">
        <f>IF(tbl_Invoices[[#This Row],[Revenue_Type]]="Churned",0,1)</f>
        <v>1</v>
      </c>
    </row>
    <row r="2096" spans="1:15" x14ac:dyDescent="0.25">
      <c r="A2096" t="s">
        <v>8682</v>
      </c>
      <c r="B2096" t="s">
        <v>1922</v>
      </c>
      <c r="C2096" t="s">
        <v>3435</v>
      </c>
      <c r="D2096" s="1">
        <v>44505</v>
      </c>
      <c r="E2096">
        <v>12</v>
      </c>
      <c r="F2096" t="b">
        <v>1</v>
      </c>
      <c r="G2096" t="s">
        <v>4545</v>
      </c>
      <c r="H2096" t="s">
        <v>2027</v>
      </c>
      <c r="I2096" s="1">
        <f>DATE(YEAR(tbl_Invoices[[#This Row],[Invoice_Date]]), MONTH(tbl_Invoices[[#This Row],[Invoice_Date]]), DAY(tbl_Invoices[[#This Row],[Invoice_Date]]))</f>
        <v>44505</v>
      </c>
      <c r="J2096">
        <f>YEAR(tbl_Invoices[[#This Row],[Invoice_Date]])</f>
        <v>2021</v>
      </c>
      <c r="K2096" s="1">
        <f>_xlfn.XLOOKUP(tbl_Invoices[[#This Row],[Customer_ID]], tbl_Customers[Customer_ID], tbl_Customers[Cohort_Month])</f>
        <v>44439</v>
      </c>
      <c r="L2096" s="1" t="str">
        <f ca="1">_xlfn.XLOOKUP(tbl_Invoices[[#This Row],[Customer_ID]], tbl_Customers[Customer_ID], tbl_Customers[Age_Group])</f>
        <v>25–34</v>
      </c>
      <c r="M2096" s="1" t="str">
        <f>_xlfn.XLOOKUP(tbl_Invoices[[#This Row],[Customer_ID]], tbl_Customers[Customer_ID], tbl_Customers[Region])</f>
        <v>West</v>
      </c>
      <c r="N2096" s="1" t="str" cm="1">
        <f t="array" ref="N2096">_xlfn.IFS(
   _xlfn.SINGLE(tbl_Invoices[Plan_ID])="P1","Basic",
   _xlfn.SINGLE(tbl_Invoices[Plan_ID])="P2","Standard",
   _xlfn.SINGLE(tbl_Invoices[Plan_ID])="P3","Premium"
)</f>
        <v>Basic</v>
      </c>
      <c r="O2096" s="2">
        <f>IF(tbl_Invoices[[#This Row],[Revenue_Type]]="Churned",0,1)</f>
        <v>0</v>
      </c>
    </row>
    <row r="2097" spans="1:15" x14ac:dyDescent="0.25">
      <c r="A2097" t="s">
        <v>5058</v>
      </c>
      <c r="B2097" t="s">
        <v>1977</v>
      </c>
      <c r="C2097" t="s">
        <v>2583</v>
      </c>
      <c r="D2097" s="1">
        <v>44505</v>
      </c>
      <c r="E2097">
        <v>55</v>
      </c>
      <c r="F2097" t="b">
        <v>1</v>
      </c>
      <c r="G2097" t="s">
        <v>4545</v>
      </c>
      <c r="H2097" t="s">
        <v>2031</v>
      </c>
      <c r="I2097" s="1">
        <f>DATE(YEAR(tbl_Invoices[[#This Row],[Invoice_Date]]), MONTH(tbl_Invoices[[#This Row],[Invoice_Date]]), DAY(tbl_Invoices[[#This Row],[Invoice_Date]]))</f>
        <v>44505</v>
      </c>
      <c r="J2097">
        <f>YEAR(tbl_Invoices[[#This Row],[Invoice_Date]])</f>
        <v>2021</v>
      </c>
      <c r="K2097" s="1">
        <f>_xlfn.XLOOKUP(tbl_Invoices[[#This Row],[Customer_ID]], tbl_Customers[Customer_ID], tbl_Customers[Cohort_Month])</f>
        <v>44377</v>
      </c>
      <c r="L2097" s="1" t="str">
        <f ca="1">_xlfn.XLOOKUP(tbl_Invoices[[#This Row],[Customer_ID]], tbl_Customers[Customer_ID], tbl_Customers[Age_Group])</f>
        <v>25–34</v>
      </c>
      <c r="M2097" s="1" t="str">
        <f>_xlfn.XLOOKUP(tbl_Invoices[[#This Row],[Customer_ID]], tbl_Customers[Customer_ID], tbl_Customers[Region])</f>
        <v>West</v>
      </c>
      <c r="N2097" s="1" t="str" cm="1">
        <f t="array" ref="N2097">_xlfn.IFS(
   _xlfn.SINGLE(tbl_Invoices[Plan_ID])="P1","Basic",
   _xlfn.SINGLE(tbl_Invoices[Plan_ID])="P2","Standard",
   _xlfn.SINGLE(tbl_Invoices[Plan_ID])="P3","Premium"
)</f>
        <v>Premium</v>
      </c>
      <c r="O2097" s="2">
        <f>IF(tbl_Invoices[[#This Row],[Revenue_Type]]="Churned",0,1)</f>
        <v>0</v>
      </c>
    </row>
    <row r="2098" spans="1:15" x14ac:dyDescent="0.25">
      <c r="A2098" t="s">
        <v>10327</v>
      </c>
      <c r="B2098" t="s">
        <v>248</v>
      </c>
      <c r="C2098" t="s">
        <v>2600</v>
      </c>
      <c r="D2098" s="1">
        <v>44506</v>
      </c>
      <c r="E2098">
        <v>12</v>
      </c>
      <c r="F2098" t="b">
        <v>1</v>
      </c>
      <c r="G2098" t="s">
        <v>4547</v>
      </c>
      <c r="H2098" t="s">
        <v>2027</v>
      </c>
      <c r="I2098" s="1">
        <f>DATE(YEAR(tbl_Invoices[[#This Row],[Invoice_Date]]), MONTH(tbl_Invoices[[#This Row],[Invoice_Date]]), DAY(tbl_Invoices[[#This Row],[Invoice_Date]]))</f>
        <v>44506</v>
      </c>
      <c r="J2098">
        <f>YEAR(tbl_Invoices[[#This Row],[Invoice_Date]])</f>
        <v>2021</v>
      </c>
      <c r="K2098" s="1">
        <f>_xlfn.XLOOKUP(tbl_Invoices[[#This Row],[Customer_ID]], tbl_Customers[Customer_ID], tbl_Customers[Cohort_Month])</f>
        <v>45107</v>
      </c>
      <c r="L2098" s="1" t="str">
        <f ca="1">_xlfn.XLOOKUP(tbl_Invoices[[#This Row],[Customer_ID]], tbl_Customers[Customer_ID], tbl_Customers[Age_Group])</f>
        <v>55+</v>
      </c>
      <c r="M2098" s="1" t="str">
        <f>_xlfn.XLOOKUP(tbl_Invoices[[#This Row],[Customer_ID]], tbl_Customers[Customer_ID], tbl_Customers[Region])</f>
        <v>West</v>
      </c>
      <c r="N2098" s="1" t="str" cm="1">
        <f t="array" ref="N2098">_xlfn.IFS(
   _xlfn.SINGLE(tbl_Invoices[Plan_ID])="P1","Basic",
   _xlfn.SINGLE(tbl_Invoices[Plan_ID])="P2","Standard",
   _xlfn.SINGLE(tbl_Invoices[Plan_ID])="P3","Premium"
)</f>
        <v>Basic</v>
      </c>
      <c r="O2098" s="2">
        <f>IF(tbl_Invoices[[#This Row],[Revenue_Type]]="Churned",0,1)</f>
        <v>1</v>
      </c>
    </row>
    <row r="2099" spans="1:15" x14ac:dyDescent="0.25">
      <c r="A2099" t="s">
        <v>7659</v>
      </c>
      <c r="B2099" t="s">
        <v>788</v>
      </c>
      <c r="C2099" t="s">
        <v>2120</v>
      </c>
      <c r="D2099" s="1">
        <v>44506</v>
      </c>
      <c r="E2099">
        <v>55</v>
      </c>
      <c r="F2099" t="b">
        <v>1</v>
      </c>
      <c r="G2099" t="s">
        <v>4540</v>
      </c>
      <c r="H2099" t="s">
        <v>2031</v>
      </c>
      <c r="I2099" s="1">
        <f>DATE(YEAR(tbl_Invoices[[#This Row],[Invoice_Date]]), MONTH(tbl_Invoices[[#This Row],[Invoice_Date]]), DAY(tbl_Invoices[[#This Row],[Invoice_Date]]))</f>
        <v>44506</v>
      </c>
      <c r="J2099">
        <f>YEAR(tbl_Invoices[[#This Row],[Invoice_Date]])</f>
        <v>2021</v>
      </c>
      <c r="K2099" s="1">
        <f>_xlfn.XLOOKUP(tbl_Invoices[[#This Row],[Customer_ID]], tbl_Customers[Customer_ID], tbl_Customers[Cohort_Month])</f>
        <v>44347</v>
      </c>
      <c r="L2099" s="1" t="str">
        <f ca="1">_xlfn.XLOOKUP(tbl_Invoices[[#This Row],[Customer_ID]], tbl_Customers[Customer_ID], tbl_Customers[Age_Group])</f>
        <v>45–54</v>
      </c>
      <c r="M2099" s="1" t="str">
        <f>_xlfn.XLOOKUP(tbl_Invoices[[#This Row],[Customer_ID]], tbl_Customers[Customer_ID], tbl_Customers[Region])</f>
        <v>Midwest</v>
      </c>
      <c r="N2099" s="1" t="str" cm="1">
        <f t="array" ref="N2099">_xlfn.IFS(
   _xlfn.SINGLE(tbl_Invoices[Plan_ID])="P1","Basic",
   _xlfn.SINGLE(tbl_Invoices[Plan_ID])="P2","Standard",
   _xlfn.SINGLE(tbl_Invoices[Plan_ID])="P3","Premium"
)</f>
        <v>Premium</v>
      </c>
      <c r="O2099" s="2">
        <f>IF(tbl_Invoices[[#This Row],[Revenue_Type]]="Churned",0,1)</f>
        <v>1</v>
      </c>
    </row>
    <row r="2100" spans="1:15" x14ac:dyDescent="0.25">
      <c r="A2100" t="s">
        <v>9303</v>
      </c>
      <c r="B2100" t="s">
        <v>1052</v>
      </c>
      <c r="C2100" t="s">
        <v>2843</v>
      </c>
      <c r="D2100" s="1">
        <v>44506</v>
      </c>
      <c r="E2100">
        <v>55</v>
      </c>
      <c r="F2100" t="b">
        <v>1</v>
      </c>
      <c r="G2100" t="s">
        <v>4538</v>
      </c>
      <c r="H2100" t="s">
        <v>2031</v>
      </c>
      <c r="I2100" s="1">
        <f>DATE(YEAR(tbl_Invoices[[#This Row],[Invoice_Date]]), MONTH(tbl_Invoices[[#This Row],[Invoice_Date]]), DAY(tbl_Invoices[[#This Row],[Invoice_Date]]))</f>
        <v>44506</v>
      </c>
      <c r="J2100">
        <f>YEAR(tbl_Invoices[[#This Row],[Invoice_Date]])</f>
        <v>2021</v>
      </c>
      <c r="K2100" s="1">
        <f>_xlfn.XLOOKUP(tbl_Invoices[[#This Row],[Customer_ID]], tbl_Customers[Customer_ID], tbl_Customers[Cohort_Month])</f>
        <v>44561</v>
      </c>
      <c r="L2100" s="1" t="str">
        <f ca="1">_xlfn.XLOOKUP(tbl_Invoices[[#This Row],[Customer_ID]], tbl_Customers[Customer_ID], tbl_Customers[Age_Group])</f>
        <v>45–54</v>
      </c>
      <c r="M2100" s="1" t="str">
        <f>_xlfn.XLOOKUP(tbl_Invoices[[#This Row],[Customer_ID]], tbl_Customers[Customer_ID], tbl_Customers[Region])</f>
        <v>Midwest</v>
      </c>
      <c r="N2100" s="1" t="str" cm="1">
        <f t="array" ref="N2100">_xlfn.IFS(
   _xlfn.SINGLE(tbl_Invoices[Plan_ID])="P1","Basic",
   _xlfn.SINGLE(tbl_Invoices[Plan_ID])="P2","Standard",
   _xlfn.SINGLE(tbl_Invoices[Plan_ID])="P3","Premium"
)</f>
        <v>Premium</v>
      </c>
      <c r="O2100" s="2">
        <f>IF(tbl_Invoices[[#This Row],[Revenue_Type]]="Churned",0,1)</f>
        <v>1</v>
      </c>
    </row>
    <row r="2101" spans="1:15" x14ac:dyDescent="0.25">
      <c r="A2101" t="s">
        <v>10267</v>
      </c>
      <c r="B2101" t="s">
        <v>1376</v>
      </c>
      <c r="C2101" t="s">
        <v>2638</v>
      </c>
      <c r="D2101" s="1">
        <v>44506</v>
      </c>
      <c r="E2101">
        <v>12</v>
      </c>
      <c r="F2101" t="b">
        <v>1</v>
      </c>
      <c r="G2101" t="s">
        <v>4540</v>
      </c>
      <c r="H2101" t="s">
        <v>2027</v>
      </c>
      <c r="I2101" s="1">
        <f>DATE(YEAR(tbl_Invoices[[#This Row],[Invoice_Date]]), MONTH(tbl_Invoices[[#This Row],[Invoice_Date]]), DAY(tbl_Invoices[[#This Row],[Invoice_Date]]))</f>
        <v>44506</v>
      </c>
      <c r="J2101">
        <f>YEAR(tbl_Invoices[[#This Row],[Invoice_Date]])</f>
        <v>2021</v>
      </c>
      <c r="K2101" s="1">
        <f>_xlfn.XLOOKUP(tbl_Invoices[[#This Row],[Customer_ID]], tbl_Customers[Customer_ID], tbl_Customers[Cohort_Month])</f>
        <v>44712</v>
      </c>
      <c r="L2101" s="1" t="str">
        <f ca="1">_xlfn.XLOOKUP(tbl_Invoices[[#This Row],[Customer_ID]], tbl_Customers[Customer_ID], tbl_Customers[Age_Group])</f>
        <v>55+</v>
      </c>
      <c r="M2101" s="1" t="str">
        <f>_xlfn.XLOOKUP(tbl_Invoices[[#This Row],[Customer_ID]], tbl_Customers[Customer_ID], tbl_Customers[Region])</f>
        <v>Midwest</v>
      </c>
      <c r="N2101" s="1" t="str" cm="1">
        <f t="array" ref="N2101">_xlfn.IFS(
   _xlfn.SINGLE(tbl_Invoices[Plan_ID])="P1","Basic",
   _xlfn.SINGLE(tbl_Invoices[Plan_ID])="P2","Standard",
   _xlfn.SINGLE(tbl_Invoices[Plan_ID])="P3","Premium"
)</f>
        <v>Basic</v>
      </c>
      <c r="O2101" s="2">
        <f>IF(tbl_Invoices[[#This Row],[Revenue_Type]]="Churned",0,1)</f>
        <v>1</v>
      </c>
    </row>
    <row r="2102" spans="1:15" x14ac:dyDescent="0.25">
      <c r="A2102" t="s">
        <v>4683</v>
      </c>
      <c r="B2102" t="s">
        <v>1580</v>
      </c>
      <c r="C2102" t="s">
        <v>2815</v>
      </c>
      <c r="D2102" s="1">
        <v>44506</v>
      </c>
      <c r="E2102">
        <v>25</v>
      </c>
      <c r="F2102" t="b">
        <v>1</v>
      </c>
      <c r="G2102" t="s">
        <v>4549</v>
      </c>
      <c r="H2102" t="s">
        <v>2034</v>
      </c>
      <c r="I2102" s="1">
        <f>DATE(YEAR(tbl_Invoices[[#This Row],[Invoice_Date]]), MONTH(tbl_Invoices[[#This Row],[Invoice_Date]]), DAY(tbl_Invoices[[#This Row],[Invoice_Date]]))</f>
        <v>44506</v>
      </c>
      <c r="J2102">
        <f>YEAR(tbl_Invoices[[#This Row],[Invoice_Date]])</f>
        <v>2021</v>
      </c>
      <c r="K2102" s="1">
        <f>_xlfn.XLOOKUP(tbl_Invoices[[#This Row],[Customer_ID]], tbl_Customers[Customer_ID], tbl_Customers[Cohort_Month])</f>
        <v>45046</v>
      </c>
      <c r="L2102" s="1" t="str">
        <f ca="1">_xlfn.XLOOKUP(tbl_Invoices[[#This Row],[Customer_ID]], tbl_Customers[Customer_ID], tbl_Customers[Age_Group])</f>
        <v>45–54</v>
      </c>
      <c r="M2102" s="1" t="str">
        <f>_xlfn.XLOOKUP(tbl_Invoices[[#This Row],[Customer_ID]], tbl_Customers[Customer_ID], tbl_Customers[Region])</f>
        <v>East</v>
      </c>
      <c r="N2102" s="1" t="str" cm="1">
        <f t="array" ref="N2102">_xlfn.IFS(
   _xlfn.SINGLE(tbl_Invoices[Plan_ID])="P1","Basic",
   _xlfn.SINGLE(tbl_Invoices[Plan_ID])="P2","Standard",
   _xlfn.SINGLE(tbl_Invoices[Plan_ID])="P3","Premium"
)</f>
        <v>Standard</v>
      </c>
      <c r="O2102" s="2">
        <f>IF(tbl_Invoices[[#This Row],[Revenue_Type]]="Churned",0,1)</f>
        <v>1</v>
      </c>
    </row>
    <row r="2103" spans="1:15" x14ac:dyDescent="0.25">
      <c r="A2103" t="s">
        <v>5031</v>
      </c>
      <c r="B2103" t="s">
        <v>1740</v>
      </c>
      <c r="C2103" t="s">
        <v>2391</v>
      </c>
      <c r="D2103" s="1">
        <v>44506</v>
      </c>
      <c r="E2103">
        <v>25</v>
      </c>
      <c r="F2103" t="b">
        <v>1</v>
      </c>
      <c r="G2103" t="s">
        <v>4538</v>
      </c>
      <c r="H2103" t="s">
        <v>2034</v>
      </c>
      <c r="I2103" s="1">
        <f>DATE(YEAR(tbl_Invoices[[#This Row],[Invoice_Date]]), MONTH(tbl_Invoices[[#This Row],[Invoice_Date]]), DAY(tbl_Invoices[[#This Row],[Invoice_Date]]))</f>
        <v>44506</v>
      </c>
      <c r="J2103">
        <f>YEAR(tbl_Invoices[[#This Row],[Invoice_Date]])</f>
        <v>2021</v>
      </c>
      <c r="K2103" s="1">
        <f>_xlfn.XLOOKUP(tbl_Invoices[[#This Row],[Customer_ID]], tbl_Customers[Customer_ID], tbl_Customers[Cohort_Month])</f>
        <v>44255</v>
      </c>
      <c r="L2103" s="1" t="str">
        <f ca="1">_xlfn.XLOOKUP(tbl_Invoices[[#This Row],[Customer_ID]], tbl_Customers[Customer_ID], tbl_Customers[Age_Group])</f>
        <v>25–34</v>
      </c>
      <c r="M2103" s="1" t="str">
        <f>_xlfn.XLOOKUP(tbl_Invoices[[#This Row],[Customer_ID]], tbl_Customers[Customer_ID], tbl_Customers[Region])</f>
        <v>East</v>
      </c>
      <c r="N2103" s="1" t="str" cm="1">
        <f t="array" ref="N2103">_xlfn.IFS(
   _xlfn.SINGLE(tbl_Invoices[Plan_ID])="P1","Basic",
   _xlfn.SINGLE(tbl_Invoices[Plan_ID])="P2","Standard",
   _xlfn.SINGLE(tbl_Invoices[Plan_ID])="P3","Premium"
)</f>
        <v>Standard</v>
      </c>
      <c r="O2103" s="2">
        <f>IF(tbl_Invoices[[#This Row],[Revenue_Type]]="Churned",0,1)</f>
        <v>1</v>
      </c>
    </row>
    <row r="2104" spans="1:15" x14ac:dyDescent="0.25">
      <c r="A2104" t="s">
        <v>6444</v>
      </c>
      <c r="B2104" t="s">
        <v>1840</v>
      </c>
      <c r="C2104" t="s">
        <v>2281</v>
      </c>
      <c r="D2104" s="1">
        <v>44506</v>
      </c>
      <c r="E2104">
        <v>12</v>
      </c>
      <c r="F2104" t="b">
        <v>1</v>
      </c>
      <c r="G2104" t="s">
        <v>4540</v>
      </c>
      <c r="H2104" t="s">
        <v>2027</v>
      </c>
      <c r="I2104" s="1">
        <f>DATE(YEAR(tbl_Invoices[[#This Row],[Invoice_Date]]), MONTH(tbl_Invoices[[#This Row],[Invoice_Date]]), DAY(tbl_Invoices[[#This Row],[Invoice_Date]]))</f>
        <v>44506</v>
      </c>
      <c r="J2104">
        <f>YEAR(tbl_Invoices[[#This Row],[Invoice_Date]])</f>
        <v>2021</v>
      </c>
      <c r="K2104" s="1">
        <f>_xlfn.XLOOKUP(tbl_Invoices[[#This Row],[Customer_ID]], tbl_Customers[Customer_ID], tbl_Customers[Cohort_Month])</f>
        <v>44469</v>
      </c>
      <c r="L2104" s="1" t="str">
        <f ca="1">_xlfn.XLOOKUP(tbl_Invoices[[#This Row],[Customer_ID]], tbl_Customers[Customer_ID], tbl_Customers[Age_Group])</f>
        <v>25–34</v>
      </c>
      <c r="M2104" s="1" t="str">
        <f>_xlfn.XLOOKUP(tbl_Invoices[[#This Row],[Customer_ID]], tbl_Customers[Customer_ID], tbl_Customers[Region])</f>
        <v>International</v>
      </c>
      <c r="N2104" s="1" t="str" cm="1">
        <f t="array" ref="N2104">_xlfn.IFS(
   _xlfn.SINGLE(tbl_Invoices[Plan_ID])="P1","Basic",
   _xlfn.SINGLE(tbl_Invoices[Plan_ID])="P2","Standard",
   _xlfn.SINGLE(tbl_Invoices[Plan_ID])="P3","Premium"
)</f>
        <v>Basic</v>
      </c>
      <c r="O2104" s="2">
        <f>IF(tbl_Invoices[[#This Row],[Revenue_Type]]="Churned",0,1)</f>
        <v>1</v>
      </c>
    </row>
    <row r="2105" spans="1:15" x14ac:dyDescent="0.25">
      <c r="A2105" t="s">
        <v>7176</v>
      </c>
      <c r="B2105" t="s">
        <v>1871</v>
      </c>
      <c r="C2105" t="s">
        <v>4380</v>
      </c>
      <c r="D2105" s="1">
        <v>44506</v>
      </c>
      <c r="E2105">
        <v>55</v>
      </c>
      <c r="F2105" t="b">
        <v>1</v>
      </c>
      <c r="G2105" t="s">
        <v>4545</v>
      </c>
      <c r="H2105" t="s">
        <v>2031</v>
      </c>
      <c r="I2105" s="1">
        <f>DATE(YEAR(tbl_Invoices[[#This Row],[Invoice_Date]]), MONTH(tbl_Invoices[[#This Row],[Invoice_Date]]), DAY(tbl_Invoices[[#This Row],[Invoice_Date]]))</f>
        <v>44506</v>
      </c>
      <c r="J2105">
        <f>YEAR(tbl_Invoices[[#This Row],[Invoice_Date]])</f>
        <v>2021</v>
      </c>
      <c r="K2105" s="1">
        <f>_xlfn.XLOOKUP(tbl_Invoices[[#This Row],[Customer_ID]], tbl_Customers[Customer_ID], tbl_Customers[Cohort_Month])</f>
        <v>44530</v>
      </c>
      <c r="L2105" s="1" t="str">
        <f ca="1">_xlfn.XLOOKUP(tbl_Invoices[[#This Row],[Customer_ID]], tbl_Customers[Customer_ID], tbl_Customers[Age_Group])</f>
        <v>35–44</v>
      </c>
      <c r="M2105" s="1" t="str">
        <f>_xlfn.XLOOKUP(tbl_Invoices[[#This Row],[Customer_ID]], tbl_Customers[Customer_ID], tbl_Customers[Region])</f>
        <v>Midwest</v>
      </c>
      <c r="N2105" s="1" t="str" cm="1">
        <f t="array" ref="N2105">_xlfn.IFS(
   _xlfn.SINGLE(tbl_Invoices[Plan_ID])="P1","Basic",
   _xlfn.SINGLE(tbl_Invoices[Plan_ID])="P2","Standard",
   _xlfn.SINGLE(tbl_Invoices[Plan_ID])="P3","Premium"
)</f>
        <v>Premium</v>
      </c>
      <c r="O2105" s="2">
        <f>IF(tbl_Invoices[[#This Row],[Revenue_Type]]="Churned",0,1)</f>
        <v>0</v>
      </c>
    </row>
    <row r="2106" spans="1:15" x14ac:dyDescent="0.25">
      <c r="A2106" t="s">
        <v>10485</v>
      </c>
      <c r="B2106" t="s">
        <v>74</v>
      </c>
      <c r="C2106" t="s">
        <v>2430</v>
      </c>
      <c r="D2106" s="1">
        <v>44507</v>
      </c>
      <c r="E2106">
        <v>12</v>
      </c>
      <c r="F2106" t="b">
        <v>1</v>
      </c>
      <c r="G2106" t="s">
        <v>4545</v>
      </c>
      <c r="H2106" t="s">
        <v>2027</v>
      </c>
      <c r="I2106" s="1">
        <f>DATE(YEAR(tbl_Invoices[[#This Row],[Invoice_Date]]), MONTH(tbl_Invoices[[#This Row],[Invoice_Date]]), DAY(tbl_Invoices[[#This Row],[Invoice_Date]]))</f>
        <v>44507</v>
      </c>
      <c r="J2106">
        <f>YEAR(tbl_Invoices[[#This Row],[Invoice_Date]])</f>
        <v>2021</v>
      </c>
      <c r="K2106" s="1">
        <f>_xlfn.XLOOKUP(tbl_Invoices[[#This Row],[Customer_ID]], tbl_Customers[Customer_ID], tbl_Customers[Cohort_Month])</f>
        <v>44561</v>
      </c>
      <c r="L2106" s="1" t="str">
        <f ca="1">_xlfn.XLOOKUP(tbl_Invoices[[#This Row],[Customer_ID]], tbl_Customers[Customer_ID], tbl_Customers[Age_Group])</f>
        <v>55+</v>
      </c>
      <c r="M2106" s="1" t="str">
        <f>_xlfn.XLOOKUP(tbl_Invoices[[#This Row],[Customer_ID]], tbl_Customers[Customer_ID], tbl_Customers[Region])</f>
        <v>South</v>
      </c>
      <c r="N2106" s="1" t="str" cm="1">
        <f t="array" ref="N2106">_xlfn.IFS(
   _xlfn.SINGLE(tbl_Invoices[Plan_ID])="P1","Basic",
   _xlfn.SINGLE(tbl_Invoices[Plan_ID])="P2","Standard",
   _xlfn.SINGLE(tbl_Invoices[Plan_ID])="P3","Premium"
)</f>
        <v>Basic</v>
      </c>
      <c r="O2106" s="2">
        <f>IF(tbl_Invoices[[#This Row],[Revenue_Type]]="Churned",0,1)</f>
        <v>0</v>
      </c>
    </row>
    <row r="2107" spans="1:15" x14ac:dyDescent="0.25">
      <c r="A2107" t="s">
        <v>10530</v>
      </c>
      <c r="B2107" t="s">
        <v>168</v>
      </c>
      <c r="C2107" t="s">
        <v>3163</v>
      </c>
      <c r="D2107" s="1">
        <v>44507</v>
      </c>
      <c r="E2107">
        <v>25</v>
      </c>
      <c r="F2107" t="b">
        <v>1</v>
      </c>
      <c r="G2107" t="s">
        <v>4549</v>
      </c>
      <c r="H2107" t="s">
        <v>2034</v>
      </c>
      <c r="I2107" s="1">
        <f>DATE(YEAR(tbl_Invoices[[#This Row],[Invoice_Date]]), MONTH(tbl_Invoices[[#This Row],[Invoice_Date]]), DAY(tbl_Invoices[[#This Row],[Invoice_Date]]))</f>
        <v>44507</v>
      </c>
      <c r="J2107">
        <f>YEAR(tbl_Invoices[[#This Row],[Invoice_Date]])</f>
        <v>2021</v>
      </c>
      <c r="K2107" s="1">
        <f>_xlfn.XLOOKUP(tbl_Invoices[[#This Row],[Customer_ID]], tbl_Customers[Customer_ID], tbl_Customers[Cohort_Month])</f>
        <v>44469</v>
      </c>
      <c r="L2107" s="1" t="str">
        <f ca="1">_xlfn.XLOOKUP(tbl_Invoices[[#This Row],[Customer_ID]], tbl_Customers[Customer_ID], tbl_Customers[Age_Group])</f>
        <v>18–24</v>
      </c>
      <c r="M2107" s="1" t="str">
        <f>_xlfn.XLOOKUP(tbl_Invoices[[#This Row],[Customer_ID]], tbl_Customers[Customer_ID], tbl_Customers[Region])</f>
        <v>East</v>
      </c>
      <c r="N2107" s="1" t="str" cm="1">
        <f t="array" ref="N2107">_xlfn.IFS(
   _xlfn.SINGLE(tbl_Invoices[Plan_ID])="P1","Basic",
   _xlfn.SINGLE(tbl_Invoices[Plan_ID])="P2","Standard",
   _xlfn.SINGLE(tbl_Invoices[Plan_ID])="P3","Premium"
)</f>
        <v>Standard</v>
      </c>
      <c r="O2107" s="2">
        <f>IF(tbl_Invoices[[#This Row],[Revenue_Type]]="Churned",0,1)</f>
        <v>1</v>
      </c>
    </row>
    <row r="2108" spans="1:15" x14ac:dyDescent="0.25">
      <c r="A2108" t="s">
        <v>5913</v>
      </c>
      <c r="B2108" t="s">
        <v>721</v>
      </c>
      <c r="C2108" t="s">
        <v>2934</v>
      </c>
      <c r="D2108" s="1">
        <v>44507</v>
      </c>
      <c r="E2108">
        <v>12</v>
      </c>
      <c r="F2108" t="b">
        <v>1</v>
      </c>
      <c r="G2108" t="s">
        <v>4538</v>
      </c>
      <c r="H2108" t="s">
        <v>2027</v>
      </c>
      <c r="I2108" s="1">
        <f>DATE(YEAR(tbl_Invoices[[#This Row],[Invoice_Date]]), MONTH(tbl_Invoices[[#This Row],[Invoice_Date]]), DAY(tbl_Invoices[[#This Row],[Invoice_Date]]))</f>
        <v>44507</v>
      </c>
      <c r="J2108">
        <f>YEAR(tbl_Invoices[[#This Row],[Invoice_Date]])</f>
        <v>2021</v>
      </c>
      <c r="K2108" s="1">
        <f>_xlfn.XLOOKUP(tbl_Invoices[[#This Row],[Customer_ID]], tbl_Customers[Customer_ID], tbl_Customers[Cohort_Month])</f>
        <v>44895</v>
      </c>
      <c r="L2108" s="1" t="str">
        <f ca="1">_xlfn.XLOOKUP(tbl_Invoices[[#This Row],[Customer_ID]], tbl_Customers[Customer_ID], tbl_Customers[Age_Group])</f>
        <v>25–34</v>
      </c>
      <c r="M2108" s="1" t="str">
        <f>_xlfn.XLOOKUP(tbl_Invoices[[#This Row],[Customer_ID]], tbl_Customers[Customer_ID], tbl_Customers[Region])</f>
        <v>East</v>
      </c>
      <c r="N2108" s="1" t="str" cm="1">
        <f t="array" ref="N2108">_xlfn.IFS(
   _xlfn.SINGLE(tbl_Invoices[Plan_ID])="P1","Basic",
   _xlfn.SINGLE(tbl_Invoices[Plan_ID])="P2","Standard",
   _xlfn.SINGLE(tbl_Invoices[Plan_ID])="P3","Premium"
)</f>
        <v>Basic</v>
      </c>
      <c r="O2108" s="2">
        <f>IF(tbl_Invoices[[#This Row],[Revenue_Type]]="Churned",0,1)</f>
        <v>1</v>
      </c>
    </row>
    <row r="2109" spans="1:15" x14ac:dyDescent="0.25">
      <c r="A2109" t="s">
        <v>8436</v>
      </c>
      <c r="B2109" t="s">
        <v>862</v>
      </c>
      <c r="C2109" t="s">
        <v>2157</v>
      </c>
      <c r="D2109" s="1">
        <v>44507</v>
      </c>
      <c r="E2109">
        <v>55</v>
      </c>
      <c r="F2109" t="b">
        <v>1</v>
      </c>
      <c r="G2109" t="s">
        <v>4547</v>
      </c>
      <c r="H2109" t="s">
        <v>2031</v>
      </c>
      <c r="I2109" s="1">
        <f>DATE(YEAR(tbl_Invoices[[#This Row],[Invoice_Date]]), MONTH(tbl_Invoices[[#This Row],[Invoice_Date]]), DAY(tbl_Invoices[[#This Row],[Invoice_Date]]))</f>
        <v>44507</v>
      </c>
      <c r="J2109">
        <f>YEAR(tbl_Invoices[[#This Row],[Invoice_Date]])</f>
        <v>2021</v>
      </c>
      <c r="K2109" s="1">
        <f>_xlfn.XLOOKUP(tbl_Invoices[[#This Row],[Customer_ID]], tbl_Customers[Customer_ID], tbl_Customers[Cohort_Month])</f>
        <v>44712</v>
      </c>
      <c r="L2109" s="1" t="str">
        <f ca="1">_xlfn.XLOOKUP(tbl_Invoices[[#This Row],[Customer_ID]], tbl_Customers[Customer_ID], tbl_Customers[Age_Group])</f>
        <v>55+</v>
      </c>
      <c r="M2109" s="1" t="str">
        <f>_xlfn.XLOOKUP(tbl_Invoices[[#This Row],[Customer_ID]], tbl_Customers[Customer_ID], tbl_Customers[Region])</f>
        <v>East</v>
      </c>
      <c r="N2109" s="1" t="str" cm="1">
        <f t="array" ref="N2109">_xlfn.IFS(
   _xlfn.SINGLE(tbl_Invoices[Plan_ID])="P1","Basic",
   _xlfn.SINGLE(tbl_Invoices[Plan_ID])="P2","Standard",
   _xlfn.SINGLE(tbl_Invoices[Plan_ID])="P3","Premium"
)</f>
        <v>Premium</v>
      </c>
      <c r="O2109" s="2">
        <f>IF(tbl_Invoices[[#This Row],[Revenue_Type]]="Churned",0,1)</f>
        <v>1</v>
      </c>
    </row>
    <row r="2110" spans="1:15" x14ac:dyDescent="0.25">
      <c r="A2110" t="s">
        <v>5189</v>
      </c>
      <c r="B2110" t="s">
        <v>920</v>
      </c>
      <c r="C2110" t="s">
        <v>4298</v>
      </c>
      <c r="D2110" s="1">
        <v>44507</v>
      </c>
      <c r="E2110">
        <v>55</v>
      </c>
      <c r="F2110" t="b">
        <v>1</v>
      </c>
      <c r="G2110" t="s">
        <v>4540</v>
      </c>
      <c r="H2110" t="s">
        <v>2031</v>
      </c>
      <c r="I2110" s="1">
        <f>DATE(YEAR(tbl_Invoices[[#This Row],[Invoice_Date]]), MONTH(tbl_Invoices[[#This Row],[Invoice_Date]]), DAY(tbl_Invoices[[#This Row],[Invoice_Date]]))</f>
        <v>44507</v>
      </c>
      <c r="J2110">
        <f>YEAR(tbl_Invoices[[#This Row],[Invoice_Date]])</f>
        <v>2021</v>
      </c>
      <c r="K2110" s="1">
        <f>_xlfn.XLOOKUP(tbl_Invoices[[#This Row],[Customer_ID]], tbl_Customers[Customer_ID], tbl_Customers[Cohort_Month])</f>
        <v>44592</v>
      </c>
      <c r="L2110" s="1" t="str">
        <f ca="1">_xlfn.XLOOKUP(tbl_Invoices[[#This Row],[Customer_ID]], tbl_Customers[Customer_ID], tbl_Customers[Age_Group])</f>
        <v>55+</v>
      </c>
      <c r="M2110" s="1" t="str">
        <f>_xlfn.XLOOKUP(tbl_Invoices[[#This Row],[Customer_ID]], tbl_Customers[Customer_ID], tbl_Customers[Region])</f>
        <v>South</v>
      </c>
      <c r="N2110" s="1" t="str" cm="1">
        <f t="array" ref="N2110">_xlfn.IFS(
   _xlfn.SINGLE(tbl_Invoices[Plan_ID])="P1","Basic",
   _xlfn.SINGLE(tbl_Invoices[Plan_ID])="P2","Standard",
   _xlfn.SINGLE(tbl_Invoices[Plan_ID])="P3","Premium"
)</f>
        <v>Premium</v>
      </c>
      <c r="O2110" s="2">
        <f>IF(tbl_Invoices[[#This Row],[Revenue_Type]]="Churned",0,1)</f>
        <v>1</v>
      </c>
    </row>
    <row r="2111" spans="1:15" x14ac:dyDescent="0.25">
      <c r="A2111" t="s">
        <v>7026</v>
      </c>
      <c r="B2111" t="s">
        <v>1170</v>
      </c>
      <c r="C2111" t="s">
        <v>3451</v>
      </c>
      <c r="D2111" s="1">
        <v>44507</v>
      </c>
      <c r="E2111">
        <v>25</v>
      </c>
      <c r="F2111" t="b">
        <v>1</v>
      </c>
      <c r="G2111" t="s">
        <v>4538</v>
      </c>
      <c r="H2111" t="s">
        <v>2034</v>
      </c>
      <c r="I2111" s="1">
        <f>DATE(YEAR(tbl_Invoices[[#This Row],[Invoice_Date]]), MONTH(tbl_Invoices[[#This Row],[Invoice_Date]]), DAY(tbl_Invoices[[#This Row],[Invoice_Date]]))</f>
        <v>44507</v>
      </c>
      <c r="J2111">
        <f>YEAR(tbl_Invoices[[#This Row],[Invoice_Date]])</f>
        <v>2021</v>
      </c>
      <c r="K2111" s="1">
        <f>_xlfn.XLOOKUP(tbl_Invoices[[#This Row],[Customer_ID]], tbl_Customers[Customer_ID], tbl_Customers[Cohort_Month])</f>
        <v>44712</v>
      </c>
      <c r="L2111" s="1" t="str">
        <f ca="1">_xlfn.XLOOKUP(tbl_Invoices[[#This Row],[Customer_ID]], tbl_Customers[Customer_ID], tbl_Customers[Age_Group])</f>
        <v>18–24</v>
      </c>
      <c r="M2111" s="1" t="str">
        <f>_xlfn.XLOOKUP(tbl_Invoices[[#This Row],[Customer_ID]], tbl_Customers[Customer_ID], tbl_Customers[Region])</f>
        <v>East</v>
      </c>
      <c r="N2111" s="1" t="str" cm="1">
        <f t="array" ref="N2111">_xlfn.IFS(
   _xlfn.SINGLE(tbl_Invoices[Plan_ID])="P1","Basic",
   _xlfn.SINGLE(tbl_Invoices[Plan_ID])="P2","Standard",
   _xlfn.SINGLE(tbl_Invoices[Plan_ID])="P3","Premium"
)</f>
        <v>Standard</v>
      </c>
      <c r="O2111" s="2">
        <f>IF(tbl_Invoices[[#This Row],[Revenue_Type]]="Churned",0,1)</f>
        <v>1</v>
      </c>
    </row>
    <row r="2112" spans="1:15" x14ac:dyDescent="0.25">
      <c r="A2112" t="s">
        <v>5557</v>
      </c>
      <c r="B2112" t="s">
        <v>1253</v>
      </c>
      <c r="C2112" t="s">
        <v>2080</v>
      </c>
      <c r="D2112" s="1">
        <v>44507</v>
      </c>
      <c r="E2112">
        <v>55</v>
      </c>
      <c r="F2112" t="b">
        <v>1</v>
      </c>
      <c r="G2112" t="s">
        <v>4538</v>
      </c>
      <c r="H2112" t="s">
        <v>2031</v>
      </c>
      <c r="I2112" s="1">
        <f>DATE(YEAR(tbl_Invoices[[#This Row],[Invoice_Date]]), MONTH(tbl_Invoices[[#This Row],[Invoice_Date]]), DAY(tbl_Invoices[[#This Row],[Invoice_Date]]))</f>
        <v>44507</v>
      </c>
      <c r="J2112">
        <f>YEAR(tbl_Invoices[[#This Row],[Invoice_Date]])</f>
        <v>2021</v>
      </c>
      <c r="K2112" s="1">
        <f>_xlfn.XLOOKUP(tbl_Invoices[[#This Row],[Customer_ID]], tbl_Customers[Customer_ID], tbl_Customers[Cohort_Month])</f>
        <v>44316</v>
      </c>
      <c r="L2112" s="1" t="str">
        <f ca="1">_xlfn.XLOOKUP(tbl_Invoices[[#This Row],[Customer_ID]], tbl_Customers[Customer_ID], tbl_Customers[Age_Group])</f>
        <v>35–44</v>
      </c>
      <c r="M2112" s="1" t="str">
        <f>_xlfn.XLOOKUP(tbl_Invoices[[#This Row],[Customer_ID]], tbl_Customers[Customer_ID], tbl_Customers[Region])</f>
        <v>West</v>
      </c>
      <c r="N2112" s="1" t="str" cm="1">
        <f t="array" ref="N2112">_xlfn.IFS(
   _xlfn.SINGLE(tbl_Invoices[Plan_ID])="P1","Basic",
   _xlfn.SINGLE(tbl_Invoices[Plan_ID])="P2","Standard",
   _xlfn.SINGLE(tbl_Invoices[Plan_ID])="P3","Premium"
)</f>
        <v>Premium</v>
      </c>
      <c r="O2112" s="2">
        <f>IF(tbl_Invoices[[#This Row],[Revenue_Type]]="Churned",0,1)</f>
        <v>1</v>
      </c>
    </row>
    <row r="2113" spans="1:15" x14ac:dyDescent="0.25">
      <c r="A2113" t="s">
        <v>10208</v>
      </c>
      <c r="B2113" t="s">
        <v>1904</v>
      </c>
      <c r="C2113" t="s">
        <v>3549</v>
      </c>
      <c r="D2113" s="1">
        <v>44507</v>
      </c>
      <c r="E2113">
        <v>55</v>
      </c>
      <c r="F2113" t="b">
        <v>1</v>
      </c>
      <c r="G2113" t="s">
        <v>4547</v>
      </c>
      <c r="H2113" t="s">
        <v>2031</v>
      </c>
      <c r="I2113" s="1">
        <f>DATE(YEAR(tbl_Invoices[[#This Row],[Invoice_Date]]), MONTH(tbl_Invoices[[#This Row],[Invoice_Date]]), DAY(tbl_Invoices[[#This Row],[Invoice_Date]]))</f>
        <v>44507</v>
      </c>
      <c r="J2113">
        <f>YEAR(tbl_Invoices[[#This Row],[Invoice_Date]])</f>
        <v>2021</v>
      </c>
      <c r="K2113" s="1">
        <f>_xlfn.XLOOKUP(tbl_Invoices[[#This Row],[Customer_ID]], tbl_Customers[Customer_ID], tbl_Customers[Cohort_Month])</f>
        <v>44742</v>
      </c>
      <c r="L2113" s="1" t="str">
        <f ca="1">_xlfn.XLOOKUP(tbl_Invoices[[#This Row],[Customer_ID]], tbl_Customers[Customer_ID], tbl_Customers[Age_Group])</f>
        <v>55+</v>
      </c>
      <c r="M2113" s="1" t="str">
        <f>_xlfn.XLOOKUP(tbl_Invoices[[#This Row],[Customer_ID]], tbl_Customers[Customer_ID], tbl_Customers[Region])</f>
        <v>South</v>
      </c>
      <c r="N2113" s="1" t="str" cm="1">
        <f t="array" ref="N2113">_xlfn.IFS(
   _xlfn.SINGLE(tbl_Invoices[Plan_ID])="P1","Basic",
   _xlfn.SINGLE(tbl_Invoices[Plan_ID])="P2","Standard",
   _xlfn.SINGLE(tbl_Invoices[Plan_ID])="P3","Premium"
)</f>
        <v>Premium</v>
      </c>
      <c r="O2113" s="2">
        <f>IF(tbl_Invoices[[#This Row],[Revenue_Type]]="Churned",0,1)</f>
        <v>1</v>
      </c>
    </row>
    <row r="2114" spans="1:15" x14ac:dyDescent="0.25">
      <c r="A2114" t="s">
        <v>5020</v>
      </c>
      <c r="B2114" t="s">
        <v>1951</v>
      </c>
      <c r="C2114" t="s">
        <v>3396</v>
      </c>
      <c r="D2114" s="1">
        <v>44507</v>
      </c>
      <c r="E2114">
        <v>25</v>
      </c>
      <c r="F2114" t="b">
        <v>1</v>
      </c>
      <c r="G2114" t="s">
        <v>4540</v>
      </c>
      <c r="H2114" t="s">
        <v>2034</v>
      </c>
      <c r="I2114" s="1">
        <f>DATE(YEAR(tbl_Invoices[[#This Row],[Invoice_Date]]), MONTH(tbl_Invoices[[#This Row],[Invoice_Date]]), DAY(tbl_Invoices[[#This Row],[Invoice_Date]]))</f>
        <v>44507</v>
      </c>
      <c r="J2114">
        <f>YEAR(tbl_Invoices[[#This Row],[Invoice_Date]])</f>
        <v>2021</v>
      </c>
      <c r="K2114" s="1">
        <f>_xlfn.XLOOKUP(tbl_Invoices[[#This Row],[Customer_ID]], tbl_Customers[Customer_ID], tbl_Customers[Cohort_Month])</f>
        <v>44347</v>
      </c>
      <c r="L2114" s="1" t="str">
        <f ca="1">_xlfn.XLOOKUP(tbl_Invoices[[#This Row],[Customer_ID]], tbl_Customers[Customer_ID], tbl_Customers[Age_Group])</f>
        <v>35–44</v>
      </c>
      <c r="M2114" s="1" t="str">
        <f>_xlfn.XLOOKUP(tbl_Invoices[[#This Row],[Customer_ID]], tbl_Customers[Customer_ID], tbl_Customers[Region])</f>
        <v>International</v>
      </c>
      <c r="N2114" s="1" t="str" cm="1">
        <f t="array" ref="N2114">_xlfn.IFS(
   _xlfn.SINGLE(tbl_Invoices[Plan_ID])="P1","Basic",
   _xlfn.SINGLE(tbl_Invoices[Plan_ID])="P2","Standard",
   _xlfn.SINGLE(tbl_Invoices[Plan_ID])="P3","Premium"
)</f>
        <v>Standard</v>
      </c>
      <c r="O2114" s="2">
        <f>IF(tbl_Invoices[[#This Row],[Revenue_Type]]="Churned",0,1)</f>
        <v>1</v>
      </c>
    </row>
    <row r="2115" spans="1:15" x14ac:dyDescent="0.25">
      <c r="A2115" t="s">
        <v>8305</v>
      </c>
      <c r="B2115" t="s">
        <v>106</v>
      </c>
      <c r="C2115" t="s">
        <v>4351</v>
      </c>
      <c r="D2115" s="1">
        <v>44508</v>
      </c>
      <c r="E2115">
        <v>12</v>
      </c>
      <c r="F2115" t="b">
        <v>1</v>
      </c>
      <c r="G2115" t="s">
        <v>4540</v>
      </c>
      <c r="H2115" t="s">
        <v>2027</v>
      </c>
      <c r="I2115" s="1">
        <f>DATE(YEAR(tbl_Invoices[[#This Row],[Invoice_Date]]), MONTH(tbl_Invoices[[#This Row],[Invoice_Date]]), DAY(tbl_Invoices[[#This Row],[Invoice_Date]]))</f>
        <v>44508</v>
      </c>
      <c r="J2115">
        <f>YEAR(tbl_Invoices[[#This Row],[Invoice_Date]])</f>
        <v>2021</v>
      </c>
      <c r="K2115" s="1">
        <f>_xlfn.XLOOKUP(tbl_Invoices[[#This Row],[Customer_ID]], tbl_Customers[Customer_ID], tbl_Customers[Cohort_Month])</f>
        <v>44592</v>
      </c>
      <c r="L2115" s="1" t="str">
        <f ca="1">_xlfn.XLOOKUP(tbl_Invoices[[#This Row],[Customer_ID]], tbl_Customers[Customer_ID], tbl_Customers[Age_Group])</f>
        <v>45–54</v>
      </c>
      <c r="M2115" s="1" t="str">
        <f>_xlfn.XLOOKUP(tbl_Invoices[[#This Row],[Customer_ID]], tbl_Customers[Customer_ID], tbl_Customers[Region])</f>
        <v>Midwest</v>
      </c>
      <c r="N2115" s="1" t="str" cm="1">
        <f t="array" ref="N2115">_xlfn.IFS(
   _xlfn.SINGLE(tbl_Invoices[Plan_ID])="P1","Basic",
   _xlfn.SINGLE(tbl_Invoices[Plan_ID])="P2","Standard",
   _xlfn.SINGLE(tbl_Invoices[Plan_ID])="P3","Premium"
)</f>
        <v>Basic</v>
      </c>
      <c r="O2115" s="2">
        <f>IF(tbl_Invoices[[#This Row],[Revenue_Type]]="Churned",0,1)</f>
        <v>1</v>
      </c>
    </row>
    <row r="2116" spans="1:15" x14ac:dyDescent="0.25">
      <c r="A2116" t="s">
        <v>9833</v>
      </c>
      <c r="B2116" t="s">
        <v>289</v>
      </c>
      <c r="C2116" t="s">
        <v>2032</v>
      </c>
      <c r="D2116" s="1">
        <v>44508</v>
      </c>
      <c r="E2116">
        <v>12</v>
      </c>
      <c r="F2116" t="b">
        <v>1</v>
      </c>
      <c r="G2116" t="s">
        <v>4538</v>
      </c>
      <c r="H2116" t="s">
        <v>2027</v>
      </c>
      <c r="I2116" s="1">
        <f>DATE(YEAR(tbl_Invoices[[#This Row],[Invoice_Date]]), MONTH(tbl_Invoices[[#This Row],[Invoice_Date]]), DAY(tbl_Invoices[[#This Row],[Invoice_Date]]))</f>
        <v>44508</v>
      </c>
      <c r="J2116">
        <f>YEAR(tbl_Invoices[[#This Row],[Invoice_Date]])</f>
        <v>2021</v>
      </c>
      <c r="K2116" s="1">
        <f>_xlfn.XLOOKUP(tbl_Invoices[[#This Row],[Customer_ID]], tbl_Customers[Customer_ID], tbl_Customers[Cohort_Month])</f>
        <v>44651</v>
      </c>
      <c r="L2116" s="1" t="str">
        <f ca="1">_xlfn.XLOOKUP(tbl_Invoices[[#This Row],[Customer_ID]], tbl_Customers[Customer_ID], tbl_Customers[Age_Group])</f>
        <v>35–44</v>
      </c>
      <c r="M2116" s="1" t="str">
        <f>_xlfn.XLOOKUP(tbl_Invoices[[#This Row],[Customer_ID]], tbl_Customers[Customer_ID], tbl_Customers[Region])</f>
        <v>West</v>
      </c>
      <c r="N2116" s="1" t="str" cm="1">
        <f t="array" ref="N2116">_xlfn.IFS(
   _xlfn.SINGLE(tbl_Invoices[Plan_ID])="P1","Basic",
   _xlfn.SINGLE(tbl_Invoices[Plan_ID])="P2","Standard",
   _xlfn.SINGLE(tbl_Invoices[Plan_ID])="P3","Premium"
)</f>
        <v>Basic</v>
      </c>
      <c r="O2116" s="2">
        <f>IF(tbl_Invoices[[#This Row],[Revenue_Type]]="Churned",0,1)</f>
        <v>1</v>
      </c>
    </row>
    <row r="2117" spans="1:15" x14ac:dyDescent="0.25">
      <c r="A2117" t="s">
        <v>7604</v>
      </c>
      <c r="B2117" t="s">
        <v>290</v>
      </c>
      <c r="C2117" t="s">
        <v>3704</v>
      </c>
      <c r="D2117" s="1">
        <v>44508</v>
      </c>
      <c r="E2117">
        <v>25</v>
      </c>
      <c r="F2117" t="b">
        <v>1</v>
      </c>
      <c r="G2117" t="s">
        <v>4545</v>
      </c>
      <c r="H2117" t="s">
        <v>2034</v>
      </c>
      <c r="I2117" s="1">
        <f>DATE(YEAR(tbl_Invoices[[#This Row],[Invoice_Date]]), MONTH(tbl_Invoices[[#This Row],[Invoice_Date]]), DAY(tbl_Invoices[[#This Row],[Invoice_Date]]))</f>
        <v>44508</v>
      </c>
      <c r="J2117">
        <f>YEAR(tbl_Invoices[[#This Row],[Invoice_Date]])</f>
        <v>2021</v>
      </c>
      <c r="K2117" s="1">
        <f>_xlfn.XLOOKUP(tbl_Invoices[[#This Row],[Customer_ID]], tbl_Customers[Customer_ID], tbl_Customers[Cohort_Month])</f>
        <v>44742</v>
      </c>
      <c r="L2117" s="1" t="str">
        <f ca="1">_xlfn.XLOOKUP(tbl_Invoices[[#This Row],[Customer_ID]], tbl_Customers[Customer_ID], tbl_Customers[Age_Group])</f>
        <v>25–34</v>
      </c>
      <c r="M2117" s="1" t="str">
        <f>_xlfn.XLOOKUP(tbl_Invoices[[#This Row],[Customer_ID]], tbl_Customers[Customer_ID], tbl_Customers[Region])</f>
        <v>South</v>
      </c>
      <c r="N2117" s="1" t="str" cm="1">
        <f t="array" ref="N2117">_xlfn.IFS(
   _xlfn.SINGLE(tbl_Invoices[Plan_ID])="P1","Basic",
   _xlfn.SINGLE(tbl_Invoices[Plan_ID])="P2","Standard",
   _xlfn.SINGLE(tbl_Invoices[Plan_ID])="P3","Premium"
)</f>
        <v>Standard</v>
      </c>
      <c r="O2117" s="2">
        <f>IF(tbl_Invoices[[#This Row],[Revenue_Type]]="Churned",0,1)</f>
        <v>0</v>
      </c>
    </row>
    <row r="2118" spans="1:15" x14ac:dyDescent="0.25">
      <c r="A2118" t="s">
        <v>6569</v>
      </c>
      <c r="B2118" t="s">
        <v>775</v>
      </c>
      <c r="C2118" t="s">
        <v>3270</v>
      </c>
      <c r="D2118" s="1">
        <v>44508</v>
      </c>
      <c r="E2118">
        <v>12</v>
      </c>
      <c r="F2118" t="b">
        <v>1</v>
      </c>
      <c r="G2118" t="s">
        <v>4538</v>
      </c>
      <c r="H2118" t="s">
        <v>2027</v>
      </c>
      <c r="I2118" s="1">
        <f>DATE(YEAR(tbl_Invoices[[#This Row],[Invoice_Date]]), MONTH(tbl_Invoices[[#This Row],[Invoice_Date]]), DAY(tbl_Invoices[[#This Row],[Invoice_Date]]))</f>
        <v>44508</v>
      </c>
      <c r="J2118">
        <f>YEAR(tbl_Invoices[[#This Row],[Invoice_Date]])</f>
        <v>2021</v>
      </c>
      <c r="K2118" s="1">
        <f>_xlfn.XLOOKUP(tbl_Invoices[[#This Row],[Customer_ID]], tbl_Customers[Customer_ID], tbl_Customers[Cohort_Month])</f>
        <v>44651</v>
      </c>
      <c r="L2118" s="1" t="str">
        <f ca="1">_xlfn.XLOOKUP(tbl_Invoices[[#This Row],[Customer_ID]], tbl_Customers[Customer_ID], tbl_Customers[Age_Group])</f>
        <v>45–54</v>
      </c>
      <c r="M2118" s="1" t="str">
        <f>_xlfn.XLOOKUP(tbl_Invoices[[#This Row],[Customer_ID]], tbl_Customers[Customer_ID], tbl_Customers[Region])</f>
        <v>Midwest</v>
      </c>
      <c r="N2118" s="1" t="str" cm="1">
        <f t="array" ref="N2118">_xlfn.IFS(
   _xlfn.SINGLE(tbl_Invoices[Plan_ID])="P1","Basic",
   _xlfn.SINGLE(tbl_Invoices[Plan_ID])="P2","Standard",
   _xlfn.SINGLE(tbl_Invoices[Plan_ID])="P3","Premium"
)</f>
        <v>Basic</v>
      </c>
      <c r="O2118" s="2">
        <f>IF(tbl_Invoices[[#This Row],[Revenue_Type]]="Churned",0,1)</f>
        <v>1</v>
      </c>
    </row>
    <row r="2119" spans="1:15" x14ac:dyDescent="0.25">
      <c r="A2119" t="s">
        <v>5763</v>
      </c>
      <c r="B2119" t="s">
        <v>1020</v>
      </c>
      <c r="C2119" t="s">
        <v>2228</v>
      </c>
      <c r="D2119" s="1">
        <v>44508</v>
      </c>
      <c r="E2119">
        <v>25</v>
      </c>
      <c r="F2119" t="b">
        <v>1</v>
      </c>
      <c r="G2119" t="s">
        <v>4545</v>
      </c>
      <c r="H2119" t="s">
        <v>2034</v>
      </c>
      <c r="I2119" s="1">
        <f>DATE(YEAR(tbl_Invoices[[#This Row],[Invoice_Date]]), MONTH(tbl_Invoices[[#This Row],[Invoice_Date]]), DAY(tbl_Invoices[[#This Row],[Invoice_Date]]))</f>
        <v>44508</v>
      </c>
      <c r="J2119">
        <f>YEAR(tbl_Invoices[[#This Row],[Invoice_Date]])</f>
        <v>2021</v>
      </c>
      <c r="K2119" s="1">
        <f>_xlfn.XLOOKUP(tbl_Invoices[[#This Row],[Customer_ID]], tbl_Customers[Customer_ID], tbl_Customers[Cohort_Month])</f>
        <v>44377</v>
      </c>
      <c r="L2119" s="1" t="str">
        <f ca="1">_xlfn.XLOOKUP(tbl_Invoices[[#This Row],[Customer_ID]], tbl_Customers[Customer_ID], tbl_Customers[Age_Group])</f>
        <v>18–24</v>
      </c>
      <c r="M2119" s="1" t="str">
        <f>_xlfn.XLOOKUP(tbl_Invoices[[#This Row],[Customer_ID]], tbl_Customers[Customer_ID], tbl_Customers[Region])</f>
        <v>West</v>
      </c>
      <c r="N2119" s="1" t="str" cm="1">
        <f t="array" ref="N2119">_xlfn.IFS(
   _xlfn.SINGLE(tbl_Invoices[Plan_ID])="P1","Basic",
   _xlfn.SINGLE(tbl_Invoices[Plan_ID])="P2","Standard",
   _xlfn.SINGLE(tbl_Invoices[Plan_ID])="P3","Premium"
)</f>
        <v>Standard</v>
      </c>
      <c r="O2119" s="2">
        <f>IF(tbl_Invoices[[#This Row],[Revenue_Type]]="Churned",0,1)</f>
        <v>0</v>
      </c>
    </row>
    <row r="2120" spans="1:15" x14ac:dyDescent="0.25">
      <c r="A2120" t="s">
        <v>5359</v>
      </c>
      <c r="B2120" t="s">
        <v>1049</v>
      </c>
      <c r="C2120" t="s">
        <v>2459</v>
      </c>
      <c r="D2120" s="1">
        <v>44508</v>
      </c>
      <c r="E2120">
        <v>12</v>
      </c>
      <c r="F2120" t="b">
        <v>1</v>
      </c>
      <c r="G2120" t="s">
        <v>4540</v>
      </c>
      <c r="H2120" t="s">
        <v>2027</v>
      </c>
      <c r="I2120" s="1">
        <f>DATE(YEAR(tbl_Invoices[[#This Row],[Invoice_Date]]), MONTH(tbl_Invoices[[#This Row],[Invoice_Date]]), DAY(tbl_Invoices[[#This Row],[Invoice_Date]]))</f>
        <v>44508</v>
      </c>
      <c r="J2120">
        <f>YEAR(tbl_Invoices[[#This Row],[Invoice_Date]])</f>
        <v>2021</v>
      </c>
      <c r="K2120" s="1">
        <f>_xlfn.XLOOKUP(tbl_Invoices[[#This Row],[Customer_ID]], tbl_Customers[Customer_ID], tbl_Customers[Cohort_Month])</f>
        <v>44834</v>
      </c>
      <c r="L2120" s="1" t="str">
        <f ca="1">_xlfn.XLOOKUP(tbl_Invoices[[#This Row],[Customer_ID]], tbl_Customers[Customer_ID], tbl_Customers[Age_Group])</f>
        <v>35–44</v>
      </c>
      <c r="M2120" s="1" t="str">
        <f>_xlfn.XLOOKUP(tbl_Invoices[[#This Row],[Customer_ID]], tbl_Customers[Customer_ID], tbl_Customers[Region])</f>
        <v>West</v>
      </c>
      <c r="N2120" s="1" t="str" cm="1">
        <f t="array" ref="N2120">_xlfn.IFS(
   _xlfn.SINGLE(tbl_Invoices[Plan_ID])="P1","Basic",
   _xlfn.SINGLE(tbl_Invoices[Plan_ID])="P2","Standard",
   _xlfn.SINGLE(tbl_Invoices[Plan_ID])="P3","Premium"
)</f>
        <v>Basic</v>
      </c>
      <c r="O2120" s="2">
        <f>IF(tbl_Invoices[[#This Row],[Revenue_Type]]="Churned",0,1)</f>
        <v>1</v>
      </c>
    </row>
    <row r="2121" spans="1:15" x14ac:dyDescent="0.25">
      <c r="A2121" t="s">
        <v>5422</v>
      </c>
      <c r="B2121" t="s">
        <v>1236</v>
      </c>
      <c r="C2121" t="s">
        <v>3891</v>
      </c>
      <c r="D2121" s="1">
        <v>44508</v>
      </c>
      <c r="E2121">
        <v>25</v>
      </c>
      <c r="F2121" t="b">
        <v>1</v>
      </c>
      <c r="G2121" t="s">
        <v>4538</v>
      </c>
      <c r="H2121" t="s">
        <v>2034</v>
      </c>
      <c r="I2121" s="1">
        <f>DATE(YEAR(tbl_Invoices[[#This Row],[Invoice_Date]]), MONTH(tbl_Invoices[[#This Row],[Invoice_Date]]), DAY(tbl_Invoices[[#This Row],[Invoice_Date]]))</f>
        <v>44508</v>
      </c>
      <c r="J2121">
        <f>YEAR(tbl_Invoices[[#This Row],[Invoice_Date]])</f>
        <v>2021</v>
      </c>
      <c r="K2121" s="1">
        <f>_xlfn.XLOOKUP(tbl_Invoices[[#This Row],[Customer_ID]], tbl_Customers[Customer_ID], tbl_Customers[Cohort_Month])</f>
        <v>44926</v>
      </c>
      <c r="L2121" s="1" t="str">
        <f ca="1">_xlfn.XLOOKUP(tbl_Invoices[[#This Row],[Customer_ID]], tbl_Customers[Customer_ID], tbl_Customers[Age_Group])</f>
        <v>55+</v>
      </c>
      <c r="M2121" s="1" t="str">
        <f>_xlfn.XLOOKUP(tbl_Invoices[[#This Row],[Customer_ID]], tbl_Customers[Customer_ID], tbl_Customers[Region])</f>
        <v>West</v>
      </c>
      <c r="N2121" s="1" t="str" cm="1">
        <f t="array" ref="N2121">_xlfn.IFS(
   _xlfn.SINGLE(tbl_Invoices[Plan_ID])="P1","Basic",
   _xlfn.SINGLE(tbl_Invoices[Plan_ID])="P2","Standard",
   _xlfn.SINGLE(tbl_Invoices[Plan_ID])="P3","Premium"
)</f>
        <v>Standard</v>
      </c>
      <c r="O2121" s="2">
        <f>IF(tbl_Invoices[[#This Row],[Revenue_Type]]="Churned",0,1)</f>
        <v>1</v>
      </c>
    </row>
    <row r="2122" spans="1:15" x14ac:dyDescent="0.25">
      <c r="A2122" t="s">
        <v>10101</v>
      </c>
      <c r="B2122" t="s">
        <v>1263</v>
      </c>
      <c r="C2122" t="s">
        <v>4169</v>
      </c>
      <c r="D2122" s="1">
        <v>44508</v>
      </c>
      <c r="E2122">
        <v>12</v>
      </c>
      <c r="F2122" t="b">
        <v>1</v>
      </c>
      <c r="G2122" t="s">
        <v>4549</v>
      </c>
      <c r="H2122" t="s">
        <v>2027</v>
      </c>
      <c r="I2122" s="1">
        <f>DATE(YEAR(tbl_Invoices[[#This Row],[Invoice_Date]]), MONTH(tbl_Invoices[[#This Row],[Invoice_Date]]), DAY(tbl_Invoices[[#This Row],[Invoice_Date]]))</f>
        <v>44508</v>
      </c>
      <c r="J2122">
        <f>YEAR(tbl_Invoices[[#This Row],[Invoice_Date]])</f>
        <v>2021</v>
      </c>
      <c r="K2122" s="1">
        <f>_xlfn.XLOOKUP(tbl_Invoices[[#This Row],[Customer_ID]], tbl_Customers[Customer_ID], tbl_Customers[Cohort_Month])</f>
        <v>44377</v>
      </c>
      <c r="L2122" s="1" t="str">
        <f ca="1">_xlfn.XLOOKUP(tbl_Invoices[[#This Row],[Customer_ID]], tbl_Customers[Customer_ID], tbl_Customers[Age_Group])</f>
        <v>35–44</v>
      </c>
      <c r="M2122" s="1" t="str">
        <f>_xlfn.XLOOKUP(tbl_Invoices[[#This Row],[Customer_ID]], tbl_Customers[Customer_ID], tbl_Customers[Region])</f>
        <v>South</v>
      </c>
      <c r="N2122" s="1" t="str" cm="1">
        <f t="array" ref="N2122">_xlfn.IFS(
   _xlfn.SINGLE(tbl_Invoices[Plan_ID])="P1","Basic",
   _xlfn.SINGLE(tbl_Invoices[Plan_ID])="P2","Standard",
   _xlfn.SINGLE(tbl_Invoices[Plan_ID])="P3","Premium"
)</f>
        <v>Basic</v>
      </c>
      <c r="O2122" s="2">
        <f>IF(tbl_Invoices[[#This Row],[Revenue_Type]]="Churned",0,1)</f>
        <v>1</v>
      </c>
    </row>
    <row r="2123" spans="1:15" x14ac:dyDescent="0.25">
      <c r="A2123" t="s">
        <v>8275</v>
      </c>
      <c r="B2123" t="s">
        <v>1393</v>
      </c>
      <c r="C2123" t="s">
        <v>3911</v>
      </c>
      <c r="D2123" s="1">
        <v>44508</v>
      </c>
      <c r="E2123">
        <v>55</v>
      </c>
      <c r="F2123" t="b">
        <v>1</v>
      </c>
      <c r="G2123" t="s">
        <v>4549</v>
      </c>
      <c r="H2123" t="s">
        <v>2031</v>
      </c>
      <c r="I2123" s="1">
        <f>DATE(YEAR(tbl_Invoices[[#This Row],[Invoice_Date]]), MONTH(tbl_Invoices[[#This Row],[Invoice_Date]]), DAY(tbl_Invoices[[#This Row],[Invoice_Date]]))</f>
        <v>44508</v>
      </c>
      <c r="J2123">
        <f>YEAR(tbl_Invoices[[#This Row],[Invoice_Date]])</f>
        <v>2021</v>
      </c>
      <c r="K2123" s="1">
        <f>_xlfn.XLOOKUP(tbl_Invoices[[#This Row],[Customer_ID]], tbl_Customers[Customer_ID], tbl_Customers[Cohort_Month])</f>
        <v>44316</v>
      </c>
      <c r="L2123" s="1" t="str">
        <f ca="1">_xlfn.XLOOKUP(tbl_Invoices[[#This Row],[Customer_ID]], tbl_Customers[Customer_ID], tbl_Customers[Age_Group])</f>
        <v>45–54</v>
      </c>
      <c r="M2123" s="1" t="str">
        <f>_xlfn.XLOOKUP(tbl_Invoices[[#This Row],[Customer_ID]], tbl_Customers[Customer_ID], tbl_Customers[Region])</f>
        <v>Midwest</v>
      </c>
      <c r="N2123" s="1" t="str" cm="1">
        <f t="array" ref="N2123">_xlfn.IFS(
   _xlfn.SINGLE(tbl_Invoices[Plan_ID])="P1","Basic",
   _xlfn.SINGLE(tbl_Invoices[Plan_ID])="P2","Standard",
   _xlfn.SINGLE(tbl_Invoices[Plan_ID])="P3","Premium"
)</f>
        <v>Premium</v>
      </c>
      <c r="O2123" s="2">
        <f>IF(tbl_Invoices[[#This Row],[Revenue_Type]]="Churned",0,1)</f>
        <v>1</v>
      </c>
    </row>
    <row r="2124" spans="1:15" x14ac:dyDescent="0.25">
      <c r="A2124" t="s">
        <v>7975</v>
      </c>
      <c r="B2124" t="s">
        <v>75</v>
      </c>
      <c r="C2124" t="s">
        <v>3735</v>
      </c>
      <c r="D2124" s="1">
        <v>44509</v>
      </c>
      <c r="E2124">
        <v>25</v>
      </c>
      <c r="F2124" t="b">
        <v>1</v>
      </c>
      <c r="G2124" t="s">
        <v>4545</v>
      </c>
      <c r="H2124" t="s">
        <v>2034</v>
      </c>
      <c r="I2124" s="1">
        <f>DATE(YEAR(tbl_Invoices[[#This Row],[Invoice_Date]]), MONTH(tbl_Invoices[[#This Row],[Invoice_Date]]), DAY(tbl_Invoices[[#This Row],[Invoice_Date]]))</f>
        <v>44509</v>
      </c>
      <c r="J2124">
        <f>YEAR(tbl_Invoices[[#This Row],[Invoice_Date]])</f>
        <v>2021</v>
      </c>
      <c r="K2124" s="1">
        <f>_xlfn.XLOOKUP(tbl_Invoices[[#This Row],[Customer_ID]], tbl_Customers[Customer_ID], tbl_Customers[Cohort_Month])</f>
        <v>44834</v>
      </c>
      <c r="L2124" s="1" t="str">
        <f ca="1">_xlfn.XLOOKUP(tbl_Invoices[[#This Row],[Customer_ID]], tbl_Customers[Customer_ID], tbl_Customers[Age_Group])</f>
        <v>25–34</v>
      </c>
      <c r="M2124" s="1" t="str">
        <f>_xlfn.XLOOKUP(tbl_Invoices[[#This Row],[Customer_ID]], tbl_Customers[Customer_ID], tbl_Customers[Region])</f>
        <v>West</v>
      </c>
      <c r="N2124" s="1" t="str" cm="1">
        <f t="array" ref="N2124">_xlfn.IFS(
   _xlfn.SINGLE(tbl_Invoices[Plan_ID])="P1","Basic",
   _xlfn.SINGLE(tbl_Invoices[Plan_ID])="P2","Standard",
   _xlfn.SINGLE(tbl_Invoices[Plan_ID])="P3","Premium"
)</f>
        <v>Standard</v>
      </c>
      <c r="O2124" s="2">
        <f>IF(tbl_Invoices[[#This Row],[Revenue_Type]]="Churned",0,1)</f>
        <v>0</v>
      </c>
    </row>
    <row r="2125" spans="1:15" x14ac:dyDescent="0.25">
      <c r="A2125" t="s">
        <v>6280</v>
      </c>
      <c r="B2125" t="s">
        <v>731</v>
      </c>
      <c r="C2125" t="s">
        <v>2300</v>
      </c>
      <c r="D2125" s="1">
        <v>44509</v>
      </c>
      <c r="E2125">
        <v>25</v>
      </c>
      <c r="F2125" t="b">
        <v>1</v>
      </c>
      <c r="G2125" t="s">
        <v>4538</v>
      </c>
      <c r="H2125" t="s">
        <v>2034</v>
      </c>
      <c r="I2125" s="1">
        <f>DATE(YEAR(tbl_Invoices[[#This Row],[Invoice_Date]]), MONTH(tbl_Invoices[[#This Row],[Invoice_Date]]), DAY(tbl_Invoices[[#This Row],[Invoice_Date]]))</f>
        <v>44509</v>
      </c>
      <c r="J2125">
        <f>YEAR(tbl_Invoices[[#This Row],[Invoice_Date]])</f>
        <v>2021</v>
      </c>
      <c r="K2125" s="1">
        <f>_xlfn.XLOOKUP(tbl_Invoices[[#This Row],[Customer_ID]], tbl_Customers[Customer_ID], tbl_Customers[Cohort_Month])</f>
        <v>44500</v>
      </c>
      <c r="L2125" s="1" t="str">
        <f ca="1">_xlfn.XLOOKUP(tbl_Invoices[[#This Row],[Customer_ID]], tbl_Customers[Customer_ID], tbl_Customers[Age_Group])</f>
        <v>55+</v>
      </c>
      <c r="M2125" s="1" t="str">
        <f>_xlfn.XLOOKUP(tbl_Invoices[[#This Row],[Customer_ID]], tbl_Customers[Customer_ID], tbl_Customers[Region])</f>
        <v>West</v>
      </c>
      <c r="N2125" s="1" t="str" cm="1">
        <f t="array" ref="N2125">_xlfn.IFS(
   _xlfn.SINGLE(tbl_Invoices[Plan_ID])="P1","Basic",
   _xlfn.SINGLE(tbl_Invoices[Plan_ID])="P2","Standard",
   _xlfn.SINGLE(tbl_Invoices[Plan_ID])="P3","Premium"
)</f>
        <v>Standard</v>
      </c>
      <c r="O2125" s="2">
        <f>IF(tbl_Invoices[[#This Row],[Revenue_Type]]="Churned",0,1)</f>
        <v>1</v>
      </c>
    </row>
    <row r="2126" spans="1:15" x14ac:dyDescent="0.25">
      <c r="A2126" t="s">
        <v>7979</v>
      </c>
      <c r="B2126" t="s">
        <v>1370</v>
      </c>
      <c r="C2126" t="s">
        <v>3865</v>
      </c>
      <c r="D2126" s="1">
        <v>44509</v>
      </c>
      <c r="E2126">
        <v>25</v>
      </c>
      <c r="F2126" t="b">
        <v>1</v>
      </c>
      <c r="G2126" t="s">
        <v>4538</v>
      </c>
      <c r="H2126" t="s">
        <v>2034</v>
      </c>
      <c r="I2126" s="1">
        <f>DATE(YEAR(tbl_Invoices[[#This Row],[Invoice_Date]]), MONTH(tbl_Invoices[[#This Row],[Invoice_Date]]), DAY(tbl_Invoices[[#This Row],[Invoice_Date]]))</f>
        <v>44509</v>
      </c>
      <c r="J2126">
        <f>YEAR(tbl_Invoices[[#This Row],[Invoice_Date]])</f>
        <v>2021</v>
      </c>
      <c r="K2126" s="1">
        <f>_xlfn.XLOOKUP(tbl_Invoices[[#This Row],[Customer_ID]], tbl_Customers[Customer_ID], tbl_Customers[Cohort_Month])</f>
        <v>44500</v>
      </c>
      <c r="L2126" s="1" t="str">
        <f ca="1">_xlfn.XLOOKUP(tbl_Invoices[[#This Row],[Customer_ID]], tbl_Customers[Customer_ID], tbl_Customers[Age_Group])</f>
        <v>35–44</v>
      </c>
      <c r="M2126" s="1" t="str">
        <f>_xlfn.XLOOKUP(tbl_Invoices[[#This Row],[Customer_ID]], tbl_Customers[Customer_ID], tbl_Customers[Region])</f>
        <v>South</v>
      </c>
      <c r="N2126" s="1" t="str" cm="1">
        <f t="array" ref="N2126">_xlfn.IFS(
   _xlfn.SINGLE(tbl_Invoices[Plan_ID])="P1","Basic",
   _xlfn.SINGLE(tbl_Invoices[Plan_ID])="P2","Standard",
   _xlfn.SINGLE(tbl_Invoices[Plan_ID])="P3","Premium"
)</f>
        <v>Standard</v>
      </c>
      <c r="O2126" s="2">
        <f>IF(tbl_Invoices[[#This Row],[Revenue_Type]]="Churned",0,1)</f>
        <v>1</v>
      </c>
    </row>
    <row r="2127" spans="1:15" x14ac:dyDescent="0.25">
      <c r="A2127" t="s">
        <v>5568</v>
      </c>
      <c r="B2127" t="s">
        <v>1457</v>
      </c>
      <c r="C2127" t="s">
        <v>4373</v>
      </c>
      <c r="D2127" s="1">
        <v>44509</v>
      </c>
      <c r="E2127">
        <v>12</v>
      </c>
      <c r="F2127" t="b">
        <v>1</v>
      </c>
      <c r="G2127" t="s">
        <v>4547</v>
      </c>
      <c r="H2127" t="s">
        <v>2027</v>
      </c>
      <c r="I2127" s="1">
        <f>DATE(YEAR(tbl_Invoices[[#This Row],[Invoice_Date]]), MONTH(tbl_Invoices[[#This Row],[Invoice_Date]]), DAY(tbl_Invoices[[#This Row],[Invoice_Date]]))</f>
        <v>44509</v>
      </c>
      <c r="J2127">
        <f>YEAR(tbl_Invoices[[#This Row],[Invoice_Date]])</f>
        <v>2021</v>
      </c>
      <c r="K2127" s="1">
        <f>_xlfn.XLOOKUP(tbl_Invoices[[#This Row],[Customer_ID]], tbl_Customers[Customer_ID], tbl_Customers[Cohort_Month])</f>
        <v>44469</v>
      </c>
      <c r="L2127" s="1" t="str">
        <f ca="1">_xlfn.XLOOKUP(tbl_Invoices[[#This Row],[Customer_ID]], tbl_Customers[Customer_ID], tbl_Customers[Age_Group])</f>
        <v>18–24</v>
      </c>
      <c r="M2127" s="1" t="str">
        <f>_xlfn.XLOOKUP(tbl_Invoices[[#This Row],[Customer_ID]], tbl_Customers[Customer_ID], tbl_Customers[Region])</f>
        <v>East</v>
      </c>
      <c r="N2127" s="1" t="str" cm="1">
        <f t="array" ref="N2127">_xlfn.IFS(
   _xlfn.SINGLE(tbl_Invoices[Plan_ID])="P1","Basic",
   _xlfn.SINGLE(tbl_Invoices[Plan_ID])="P2","Standard",
   _xlfn.SINGLE(tbl_Invoices[Plan_ID])="P3","Premium"
)</f>
        <v>Basic</v>
      </c>
      <c r="O2127" s="2">
        <f>IF(tbl_Invoices[[#This Row],[Revenue_Type]]="Churned",0,1)</f>
        <v>1</v>
      </c>
    </row>
    <row r="2128" spans="1:15" x14ac:dyDescent="0.25">
      <c r="A2128" t="s">
        <v>10288</v>
      </c>
      <c r="B2128" t="s">
        <v>1587</v>
      </c>
      <c r="C2128" t="s">
        <v>2493</v>
      </c>
      <c r="D2128" s="1">
        <v>44509</v>
      </c>
      <c r="E2128">
        <v>55</v>
      </c>
      <c r="F2128" t="b">
        <v>1</v>
      </c>
      <c r="G2128" t="s">
        <v>4538</v>
      </c>
      <c r="H2128" t="s">
        <v>2031</v>
      </c>
      <c r="I2128" s="1">
        <f>DATE(YEAR(tbl_Invoices[[#This Row],[Invoice_Date]]), MONTH(tbl_Invoices[[#This Row],[Invoice_Date]]), DAY(tbl_Invoices[[#This Row],[Invoice_Date]]))</f>
        <v>44509</v>
      </c>
      <c r="J2128">
        <f>YEAR(tbl_Invoices[[#This Row],[Invoice_Date]])</f>
        <v>2021</v>
      </c>
      <c r="K2128" s="1">
        <f>_xlfn.XLOOKUP(tbl_Invoices[[#This Row],[Customer_ID]], tbl_Customers[Customer_ID], tbl_Customers[Cohort_Month])</f>
        <v>44651</v>
      </c>
      <c r="L2128" s="1" t="str">
        <f ca="1">_xlfn.XLOOKUP(tbl_Invoices[[#This Row],[Customer_ID]], tbl_Customers[Customer_ID], tbl_Customers[Age_Group])</f>
        <v>35–44</v>
      </c>
      <c r="M2128" s="1" t="str">
        <f>_xlfn.XLOOKUP(tbl_Invoices[[#This Row],[Customer_ID]], tbl_Customers[Customer_ID], tbl_Customers[Region])</f>
        <v>East</v>
      </c>
      <c r="N2128" s="1" t="str" cm="1">
        <f t="array" ref="N2128">_xlfn.IFS(
   _xlfn.SINGLE(tbl_Invoices[Plan_ID])="P1","Basic",
   _xlfn.SINGLE(tbl_Invoices[Plan_ID])="P2","Standard",
   _xlfn.SINGLE(tbl_Invoices[Plan_ID])="P3","Premium"
)</f>
        <v>Premium</v>
      </c>
      <c r="O2128" s="2">
        <f>IF(tbl_Invoices[[#This Row],[Revenue_Type]]="Churned",0,1)</f>
        <v>1</v>
      </c>
    </row>
    <row r="2129" spans="1:15" x14ac:dyDescent="0.25">
      <c r="A2129" t="s">
        <v>8078</v>
      </c>
      <c r="B2129" t="s">
        <v>1606</v>
      </c>
      <c r="C2129" t="s">
        <v>3005</v>
      </c>
      <c r="D2129" s="1">
        <v>44509</v>
      </c>
      <c r="E2129">
        <v>12</v>
      </c>
      <c r="F2129" t="b">
        <v>1</v>
      </c>
      <c r="G2129" t="s">
        <v>4545</v>
      </c>
      <c r="H2129" t="s">
        <v>2027</v>
      </c>
      <c r="I2129" s="1">
        <f>DATE(YEAR(tbl_Invoices[[#This Row],[Invoice_Date]]), MONTH(tbl_Invoices[[#This Row],[Invoice_Date]]), DAY(tbl_Invoices[[#This Row],[Invoice_Date]]))</f>
        <v>44509</v>
      </c>
      <c r="J2129">
        <f>YEAR(tbl_Invoices[[#This Row],[Invoice_Date]])</f>
        <v>2021</v>
      </c>
      <c r="K2129" s="1">
        <f>_xlfn.XLOOKUP(tbl_Invoices[[#This Row],[Customer_ID]], tbl_Customers[Customer_ID], tbl_Customers[Cohort_Month])</f>
        <v>44592</v>
      </c>
      <c r="L2129" s="1" t="str">
        <f ca="1">_xlfn.XLOOKUP(tbl_Invoices[[#This Row],[Customer_ID]], tbl_Customers[Customer_ID], tbl_Customers[Age_Group])</f>
        <v>45–54</v>
      </c>
      <c r="M2129" s="1" t="str">
        <f>_xlfn.XLOOKUP(tbl_Invoices[[#This Row],[Customer_ID]], tbl_Customers[Customer_ID], tbl_Customers[Region])</f>
        <v>South</v>
      </c>
      <c r="N2129" s="1" t="str" cm="1">
        <f t="array" ref="N2129">_xlfn.IFS(
   _xlfn.SINGLE(tbl_Invoices[Plan_ID])="P1","Basic",
   _xlfn.SINGLE(tbl_Invoices[Plan_ID])="P2","Standard",
   _xlfn.SINGLE(tbl_Invoices[Plan_ID])="P3","Premium"
)</f>
        <v>Basic</v>
      </c>
      <c r="O2129" s="2">
        <f>IF(tbl_Invoices[[#This Row],[Revenue_Type]]="Churned",0,1)</f>
        <v>0</v>
      </c>
    </row>
    <row r="2130" spans="1:15" x14ac:dyDescent="0.25">
      <c r="A2130" t="s">
        <v>6519</v>
      </c>
      <c r="B2130" t="s">
        <v>1615</v>
      </c>
      <c r="C2130" t="s">
        <v>3069</v>
      </c>
      <c r="D2130" s="1">
        <v>44509</v>
      </c>
      <c r="E2130">
        <v>12</v>
      </c>
      <c r="F2130" t="b">
        <v>1</v>
      </c>
      <c r="G2130" t="s">
        <v>4540</v>
      </c>
      <c r="H2130" t="s">
        <v>2027</v>
      </c>
      <c r="I2130" s="1">
        <f>DATE(YEAR(tbl_Invoices[[#This Row],[Invoice_Date]]), MONTH(tbl_Invoices[[#This Row],[Invoice_Date]]), DAY(tbl_Invoices[[#This Row],[Invoice_Date]]))</f>
        <v>44509</v>
      </c>
      <c r="J2130">
        <f>YEAR(tbl_Invoices[[#This Row],[Invoice_Date]])</f>
        <v>2021</v>
      </c>
      <c r="K2130" s="1">
        <f>_xlfn.XLOOKUP(tbl_Invoices[[#This Row],[Customer_ID]], tbl_Customers[Customer_ID], tbl_Customers[Cohort_Month])</f>
        <v>44500</v>
      </c>
      <c r="L2130" s="1" t="str">
        <f ca="1">_xlfn.XLOOKUP(tbl_Invoices[[#This Row],[Customer_ID]], tbl_Customers[Customer_ID], tbl_Customers[Age_Group])</f>
        <v>35–44</v>
      </c>
      <c r="M2130" s="1" t="str">
        <f>_xlfn.XLOOKUP(tbl_Invoices[[#This Row],[Customer_ID]], tbl_Customers[Customer_ID], tbl_Customers[Region])</f>
        <v>West</v>
      </c>
      <c r="N2130" s="1" t="str" cm="1">
        <f t="array" ref="N2130">_xlfn.IFS(
   _xlfn.SINGLE(tbl_Invoices[Plan_ID])="P1","Basic",
   _xlfn.SINGLE(tbl_Invoices[Plan_ID])="P2","Standard",
   _xlfn.SINGLE(tbl_Invoices[Plan_ID])="P3","Premium"
)</f>
        <v>Basic</v>
      </c>
      <c r="O2130" s="2">
        <f>IF(tbl_Invoices[[#This Row],[Revenue_Type]]="Churned",0,1)</f>
        <v>1</v>
      </c>
    </row>
    <row r="2131" spans="1:15" x14ac:dyDescent="0.25">
      <c r="A2131" t="s">
        <v>5555</v>
      </c>
      <c r="B2131" t="s">
        <v>1861</v>
      </c>
      <c r="C2131" t="s">
        <v>4113</v>
      </c>
      <c r="D2131" s="1">
        <v>44509</v>
      </c>
      <c r="E2131">
        <v>25</v>
      </c>
      <c r="F2131" t="b">
        <v>1</v>
      </c>
      <c r="G2131" t="s">
        <v>4549</v>
      </c>
      <c r="H2131" t="s">
        <v>2034</v>
      </c>
      <c r="I2131" s="1">
        <f>DATE(YEAR(tbl_Invoices[[#This Row],[Invoice_Date]]), MONTH(tbl_Invoices[[#This Row],[Invoice_Date]]), DAY(tbl_Invoices[[#This Row],[Invoice_Date]]))</f>
        <v>44509</v>
      </c>
      <c r="J2131">
        <f>YEAR(tbl_Invoices[[#This Row],[Invoice_Date]])</f>
        <v>2021</v>
      </c>
      <c r="K2131" s="1">
        <f>_xlfn.XLOOKUP(tbl_Invoices[[#This Row],[Customer_ID]], tbl_Customers[Customer_ID], tbl_Customers[Cohort_Month])</f>
        <v>44681</v>
      </c>
      <c r="L2131" s="1" t="str">
        <f ca="1">_xlfn.XLOOKUP(tbl_Invoices[[#This Row],[Customer_ID]], tbl_Customers[Customer_ID], tbl_Customers[Age_Group])</f>
        <v>35–44</v>
      </c>
      <c r="M2131" s="1" t="str">
        <f>_xlfn.XLOOKUP(tbl_Invoices[[#This Row],[Customer_ID]], tbl_Customers[Customer_ID], tbl_Customers[Region])</f>
        <v>East</v>
      </c>
      <c r="N2131" s="1" t="str" cm="1">
        <f t="array" ref="N2131">_xlfn.IFS(
   _xlfn.SINGLE(tbl_Invoices[Plan_ID])="P1","Basic",
   _xlfn.SINGLE(tbl_Invoices[Plan_ID])="P2","Standard",
   _xlfn.SINGLE(tbl_Invoices[Plan_ID])="P3","Premium"
)</f>
        <v>Standard</v>
      </c>
      <c r="O2131" s="2">
        <f>IF(tbl_Invoices[[#This Row],[Revenue_Type]]="Churned",0,1)</f>
        <v>1</v>
      </c>
    </row>
    <row r="2132" spans="1:15" x14ac:dyDescent="0.25">
      <c r="A2132" t="s">
        <v>10048</v>
      </c>
      <c r="B2132" t="s">
        <v>1910</v>
      </c>
      <c r="C2132" t="s">
        <v>4148</v>
      </c>
      <c r="D2132" s="1">
        <v>44509</v>
      </c>
      <c r="E2132">
        <v>55</v>
      </c>
      <c r="F2132" t="b">
        <v>1</v>
      </c>
      <c r="G2132" t="s">
        <v>4545</v>
      </c>
      <c r="H2132" t="s">
        <v>2031</v>
      </c>
      <c r="I2132" s="1">
        <f>DATE(YEAR(tbl_Invoices[[#This Row],[Invoice_Date]]), MONTH(tbl_Invoices[[#This Row],[Invoice_Date]]), DAY(tbl_Invoices[[#This Row],[Invoice_Date]]))</f>
        <v>44509</v>
      </c>
      <c r="J2132">
        <f>YEAR(tbl_Invoices[[#This Row],[Invoice_Date]])</f>
        <v>2021</v>
      </c>
      <c r="K2132" s="1">
        <f>_xlfn.XLOOKUP(tbl_Invoices[[#This Row],[Customer_ID]], tbl_Customers[Customer_ID], tbl_Customers[Cohort_Month])</f>
        <v>44316</v>
      </c>
      <c r="L2132" s="1" t="str">
        <f ca="1">_xlfn.XLOOKUP(tbl_Invoices[[#This Row],[Customer_ID]], tbl_Customers[Customer_ID], tbl_Customers[Age_Group])</f>
        <v>25–34</v>
      </c>
      <c r="M2132" s="1" t="str">
        <f>_xlfn.XLOOKUP(tbl_Invoices[[#This Row],[Customer_ID]], tbl_Customers[Customer_ID], tbl_Customers[Region])</f>
        <v>East</v>
      </c>
      <c r="N2132" s="1" t="str" cm="1">
        <f t="array" ref="N2132">_xlfn.IFS(
   _xlfn.SINGLE(tbl_Invoices[Plan_ID])="P1","Basic",
   _xlfn.SINGLE(tbl_Invoices[Plan_ID])="P2","Standard",
   _xlfn.SINGLE(tbl_Invoices[Plan_ID])="P3","Premium"
)</f>
        <v>Premium</v>
      </c>
      <c r="O2132" s="2">
        <f>IF(tbl_Invoices[[#This Row],[Revenue_Type]]="Churned",0,1)</f>
        <v>0</v>
      </c>
    </row>
    <row r="2133" spans="1:15" x14ac:dyDescent="0.25">
      <c r="A2133" t="s">
        <v>10224</v>
      </c>
      <c r="B2133" t="s">
        <v>87</v>
      </c>
      <c r="C2133" t="s">
        <v>4296</v>
      </c>
      <c r="D2133" s="1">
        <v>44510</v>
      </c>
      <c r="E2133">
        <v>55</v>
      </c>
      <c r="F2133" t="b">
        <v>1</v>
      </c>
      <c r="G2133" t="s">
        <v>4545</v>
      </c>
      <c r="H2133" t="s">
        <v>2031</v>
      </c>
      <c r="I2133" s="1">
        <f>DATE(YEAR(tbl_Invoices[[#This Row],[Invoice_Date]]), MONTH(tbl_Invoices[[#This Row],[Invoice_Date]]), DAY(tbl_Invoices[[#This Row],[Invoice_Date]]))</f>
        <v>44510</v>
      </c>
      <c r="J2133">
        <f>YEAR(tbl_Invoices[[#This Row],[Invoice_Date]])</f>
        <v>2021</v>
      </c>
      <c r="K2133" s="1">
        <f>_xlfn.XLOOKUP(tbl_Invoices[[#This Row],[Customer_ID]], tbl_Customers[Customer_ID], tbl_Customers[Cohort_Month])</f>
        <v>45046</v>
      </c>
      <c r="L2133" s="1" t="str">
        <f ca="1">_xlfn.XLOOKUP(tbl_Invoices[[#This Row],[Customer_ID]], tbl_Customers[Customer_ID], tbl_Customers[Age_Group])</f>
        <v>18–24</v>
      </c>
      <c r="M2133" s="1" t="str">
        <f>_xlfn.XLOOKUP(tbl_Invoices[[#This Row],[Customer_ID]], tbl_Customers[Customer_ID], tbl_Customers[Region])</f>
        <v>East</v>
      </c>
      <c r="N2133" s="1" t="str" cm="1">
        <f t="array" ref="N2133">_xlfn.IFS(
   _xlfn.SINGLE(tbl_Invoices[Plan_ID])="P1","Basic",
   _xlfn.SINGLE(tbl_Invoices[Plan_ID])="P2","Standard",
   _xlfn.SINGLE(tbl_Invoices[Plan_ID])="P3","Premium"
)</f>
        <v>Premium</v>
      </c>
      <c r="O2133" s="2">
        <f>IF(tbl_Invoices[[#This Row],[Revenue_Type]]="Churned",0,1)</f>
        <v>0</v>
      </c>
    </row>
    <row r="2134" spans="1:15" x14ac:dyDescent="0.25">
      <c r="A2134" t="s">
        <v>7070</v>
      </c>
      <c r="B2134" t="s">
        <v>136</v>
      </c>
      <c r="C2134" t="s">
        <v>2059</v>
      </c>
      <c r="D2134" s="1">
        <v>44510</v>
      </c>
      <c r="E2134">
        <v>25</v>
      </c>
      <c r="F2134" t="b">
        <v>1</v>
      </c>
      <c r="G2134" t="s">
        <v>4545</v>
      </c>
      <c r="H2134" t="s">
        <v>2034</v>
      </c>
      <c r="I2134" s="1">
        <f>DATE(YEAR(tbl_Invoices[[#This Row],[Invoice_Date]]), MONTH(tbl_Invoices[[#This Row],[Invoice_Date]]), DAY(tbl_Invoices[[#This Row],[Invoice_Date]]))</f>
        <v>44510</v>
      </c>
      <c r="J2134">
        <f>YEAR(tbl_Invoices[[#This Row],[Invoice_Date]])</f>
        <v>2021</v>
      </c>
      <c r="K2134" s="1">
        <f>_xlfn.XLOOKUP(tbl_Invoices[[#This Row],[Customer_ID]], tbl_Customers[Customer_ID], tbl_Customers[Cohort_Month])</f>
        <v>44926</v>
      </c>
      <c r="L2134" s="1" t="str">
        <f ca="1">_xlfn.XLOOKUP(tbl_Invoices[[#This Row],[Customer_ID]], tbl_Customers[Customer_ID], tbl_Customers[Age_Group])</f>
        <v>18–24</v>
      </c>
      <c r="M2134" s="1" t="str">
        <f>_xlfn.XLOOKUP(tbl_Invoices[[#This Row],[Customer_ID]], tbl_Customers[Customer_ID], tbl_Customers[Region])</f>
        <v>West</v>
      </c>
      <c r="N2134" s="1" t="str" cm="1">
        <f t="array" ref="N2134">_xlfn.IFS(
   _xlfn.SINGLE(tbl_Invoices[Plan_ID])="P1","Basic",
   _xlfn.SINGLE(tbl_Invoices[Plan_ID])="P2","Standard",
   _xlfn.SINGLE(tbl_Invoices[Plan_ID])="P3","Premium"
)</f>
        <v>Standard</v>
      </c>
      <c r="O2134" s="2">
        <f>IF(tbl_Invoices[[#This Row],[Revenue_Type]]="Churned",0,1)</f>
        <v>0</v>
      </c>
    </row>
    <row r="2135" spans="1:15" x14ac:dyDescent="0.25">
      <c r="A2135" t="s">
        <v>7902</v>
      </c>
      <c r="B2135" t="s">
        <v>383</v>
      </c>
      <c r="C2135" t="s">
        <v>4164</v>
      </c>
      <c r="D2135" s="1">
        <v>44510</v>
      </c>
      <c r="E2135">
        <v>25</v>
      </c>
      <c r="F2135" t="b">
        <v>1</v>
      </c>
      <c r="G2135" t="s">
        <v>4540</v>
      </c>
      <c r="H2135" t="s">
        <v>2034</v>
      </c>
      <c r="I2135" s="1">
        <f>DATE(YEAR(tbl_Invoices[[#This Row],[Invoice_Date]]), MONTH(tbl_Invoices[[#This Row],[Invoice_Date]]), DAY(tbl_Invoices[[#This Row],[Invoice_Date]]))</f>
        <v>44510</v>
      </c>
      <c r="J2135">
        <f>YEAR(tbl_Invoices[[#This Row],[Invoice_Date]])</f>
        <v>2021</v>
      </c>
      <c r="K2135" s="1">
        <f>_xlfn.XLOOKUP(tbl_Invoices[[#This Row],[Customer_ID]], tbl_Customers[Customer_ID], tbl_Customers[Cohort_Month])</f>
        <v>44620</v>
      </c>
      <c r="L2135" s="1" t="str">
        <f ca="1">_xlfn.XLOOKUP(tbl_Invoices[[#This Row],[Customer_ID]], tbl_Customers[Customer_ID], tbl_Customers[Age_Group])</f>
        <v>45–54</v>
      </c>
      <c r="M2135" s="1" t="str">
        <f>_xlfn.XLOOKUP(tbl_Invoices[[#This Row],[Customer_ID]], tbl_Customers[Customer_ID], tbl_Customers[Region])</f>
        <v>International</v>
      </c>
      <c r="N2135" s="1" t="str" cm="1">
        <f t="array" ref="N2135">_xlfn.IFS(
   _xlfn.SINGLE(tbl_Invoices[Plan_ID])="P1","Basic",
   _xlfn.SINGLE(tbl_Invoices[Plan_ID])="P2","Standard",
   _xlfn.SINGLE(tbl_Invoices[Plan_ID])="P3","Premium"
)</f>
        <v>Standard</v>
      </c>
      <c r="O2135" s="2">
        <f>IF(tbl_Invoices[[#This Row],[Revenue_Type]]="Churned",0,1)</f>
        <v>1</v>
      </c>
    </row>
    <row r="2136" spans="1:15" x14ac:dyDescent="0.25">
      <c r="A2136" t="s">
        <v>6378</v>
      </c>
      <c r="B2136" t="s">
        <v>796</v>
      </c>
      <c r="C2136" t="s">
        <v>3901</v>
      </c>
      <c r="D2136" s="1">
        <v>44510</v>
      </c>
      <c r="E2136">
        <v>25</v>
      </c>
      <c r="F2136" t="b">
        <v>1</v>
      </c>
      <c r="G2136" t="s">
        <v>4540</v>
      </c>
      <c r="H2136" t="s">
        <v>2034</v>
      </c>
      <c r="I2136" s="1">
        <f>DATE(YEAR(tbl_Invoices[[#This Row],[Invoice_Date]]), MONTH(tbl_Invoices[[#This Row],[Invoice_Date]]), DAY(tbl_Invoices[[#This Row],[Invoice_Date]]))</f>
        <v>44510</v>
      </c>
      <c r="J2136">
        <f>YEAR(tbl_Invoices[[#This Row],[Invoice_Date]])</f>
        <v>2021</v>
      </c>
      <c r="K2136" s="1">
        <f>_xlfn.XLOOKUP(tbl_Invoices[[#This Row],[Customer_ID]], tbl_Customers[Customer_ID], tbl_Customers[Cohort_Month])</f>
        <v>44985</v>
      </c>
      <c r="L2136" s="1" t="str">
        <f ca="1">_xlfn.XLOOKUP(tbl_Invoices[[#This Row],[Customer_ID]], tbl_Customers[Customer_ID], tbl_Customers[Age_Group])</f>
        <v>18–24</v>
      </c>
      <c r="M2136" s="1" t="str">
        <f>_xlfn.XLOOKUP(tbl_Invoices[[#This Row],[Customer_ID]], tbl_Customers[Customer_ID], tbl_Customers[Region])</f>
        <v>South</v>
      </c>
      <c r="N2136" s="1" t="str" cm="1">
        <f t="array" ref="N2136">_xlfn.IFS(
   _xlfn.SINGLE(tbl_Invoices[Plan_ID])="P1","Basic",
   _xlfn.SINGLE(tbl_Invoices[Plan_ID])="P2","Standard",
   _xlfn.SINGLE(tbl_Invoices[Plan_ID])="P3","Premium"
)</f>
        <v>Standard</v>
      </c>
      <c r="O2136" s="2">
        <f>IF(tbl_Invoices[[#This Row],[Revenue_Type]]="Churned",0,1)</f>
        <v>1</v>
      </c>
    </row>
    <row r="2137" spans="1:15" x14ac:dyDescent="0.25">
      <c r="A2137" t="s">
        <v>8262</v>
      </c>
      <c r="B2137" t="s">
        <v>1302</v>
      </c>
      <c r="C2137" t="s">
        <v>2091</v>
      </c>
      <c r="D2137" s="1">
        <v>44510</v>
      </c>
      <c r="E2137">
        <v>12</v>
      </c>
      <c r="F2137" t="b">
        <v>1</v>
      </c>
      <c r="G2137" t="s">
        <v>4538</v>
      </c>
      <c r="H2137" t="s">
        <v>2027</v>
      </c>
      <c r="I2137" s="1">
        <f>DATE(YEAR(tbl_Invoices[[#This Row],[Invoice_Date]]), MONTH(tbl_Invoices[[#This Row],[Invoice_Date]]), DAY(tbl_Invoices[[#This Row],[Invoice_Date]]))</f>
        <v>44510</v>
      </c>
      <c r="J2137">
        <f>YEAR(tbl_Invoices[[#This Row],[Invoice_Date]])</f>
        <v>2021</v>
      </c>
      <c r="K2137" s="1">
        <f>_xlfn.XLOOKUP(tbl_Invoices[[#This Row],[Customer_ID]], tbl_Customers[Customer_ID], tbl_Customers[Cohort_Month])</f>
        <v>45046</v>
      </c>
      <c r="L2137" s="1" t="str">
        <f ca="1">_xlfn.XLOOKUP(tbl_Invoices[[#This Row],[Customer_ID]], tbl_Customers[Customer_ID], tbl_Customers[Age_Group])</f>
        <v>45–54</v>
      </c>
      <c r="M2137" s="1" t="str">
        <f>_xlfn.XLOOKUP(tbl_Invoices[[#This Row],[Customer_ID]], tbl_Customers[Customer_ID], tbl_Customers[Region])</f>
        <v>International</v>
      </c>
      <c r="N2137" s="1" t="str" cm="1">
        <f t="array" ref="N2137">_xlfn.IFS(
   _xlfn.SINGLE(tbl_Invoices[Plan_ID])="P1","Basic",
   _xlfn.SINGLE(tbl_Invoices[Plan_ID])="P2","Standard",
   _xlfn.SINGLE(tbl_Invoices[Plan_ID])="P3","Premium"
)</f>
        <v>Basic</v>
      </c>
      <c r="O2137" s="2">
        <f>IF(tbl_Invoices[[#This Row],[Revenue_Type]]="Churned",0,1)</f>
        <v>1</v>
      </c>
    </row>
    <row r="2138" spans="1:15" x14ac:dyDescent="0.25">
      <c r="A2138" t="s">
        <v>8877</v>
      </c>
      <c r="B2138" t="s">
        <v>1320</v>
      </c>
      <c r="C2138" t="s">
        <v>2356</v>
      </c>
      <c r="D2138" s="1">
        <v>44510</v>
      </c>
      <c r="E2138">
        <v>12</v>
      </c>
      <c r="F2138" t="b">
        <v>1</v>
      </c>
      <c r="G2138" t="s">
        <v>4545</v>
      </c>
      <c r="H2138" t="s">
        <v>2027</v>
      </c>
      <c r="I2138" s="1">
        <f>DATE(YEAR(tbl_Invoices[[#This Row],[Invoice_Date]]), MONTH(tbl_Invoices[[#This Row],[Invoice_Date]]), DAY(tbl_Invoices[[#This Row],[Invoice_Date]]))</f>
        <v>44510</v>
      </c>
      <c r="J2138">
        <f>YEAR(tbl_Invoices[[#This Row],[Invoice_Date]])</f>
        <v>2021</v>
      </c>
      <c r="K2138" s="1">
        <f>_xlfn.XLOOKUP(tbl_Invoices[[#This Row],[Customer_ID]], tbl_Customers[Customer_ID], tbl_Customers[Cohort_Month])</f>
        <v>44316</v>
      </c>
      <c r="L2138" s="1" t="str">
        <f ca="1">_xlfn.XLOOKUP(tbl_Invoices[[#This Row],[Customer_ID]], tbl_Customers[Customer_ID], tbl_Customers[Age_Group])</f>
        <v>25–34</v>
      </c>
      <c r="M2138" s="1" t="str">
        <f>_xlfn.XLOOKUP(tbl_Invoices[[#This Row],[Customer_ID]], tbl_Customers[Customer_ID], tbl_Customers[Region])</f>
        <v>International</v>
      </c>
      <c r="N2138" s="1" t="str" cm="1">
        <f t="array" ref="N2138">_xlfn.IFS(
   _xlfn.SINGLE(tbl_Invoices[Plan_ID])="P1","Basic",
   _xlfn.SINGLE(tbl_Invoices[Plan_ID])="P2","Standard",
   _xlfn.SINGLE(tbl_Invoices[Plan_ID])="P3","Premium"
)</f>
        <v>Basic</v>
      </c>
      <c r="O2138" s="2">
        <f>IF(tbl_Invoices[[#This Row],[Revenue_Type]]="Churned",0,1)</f>
        <v>0</v>
      </c>
    </row>
    <row r="2139" spans="1:15" x14ac:dyDescent="0.25">
      <c r="A2139" t="s">
        <v>9404</v>
      </c>
      <c r="B2139" t="s">
        <v>177</v>
      </c>
      <c r="C2139" t="s">
        <v>3458</v>
      </c>
      <c r="D2139" s="1">
        <v>44511</v>
      </c>
      <c r="E2139">
        <v>25</v>
      </c>
      <c r="F2139" t="b">
        <v>1</v>
      </c>
      <c r="G2139" t="s">
        <v>4538</v>
      </c>
      <c r="H2139" t="s">
        <v>2034</v>
      </c>
      <c r="I2139" s="1">
        <f>DATE(YEAR(tbl_Invoices[[#This Row],[Invoice_Date]]), MONTH(tbl_Invoices[[#This Row],[Invoice_Date]]), DAY(tbl_Invoices[[#This Row],[Invoice_Date]]))</f>
        <v>44511</v>
      </c>
      <c r="J2139">
        <f>YEAR(tbl_Invoices[[#This Row],[Invoice_Date]])</f>
        <v>2021</v>
      </c>
      <c r="K2139" s="1">
        <f>_xlfn.XLOOKUP(tbl_Invoices[[#This Row],[Customer_ID]], tbl_Customers[Customer_ID], tbl_Customers[Cohort_Month])</f>
        <v>44742</v>
      </c>
      <c r="L2139" s="1" t="str">
        <f ca="1">_xlfn.XLOOKUP(tbl_Invoices[[#This Row],[Customer_ID]], tbl_Customers[Customer_ID], tbl_Customers[Age_Group])</f>
        <v>25–34</v>
      </c>
      <c r="M2139" s="1" t="str">
        <f>_xlfn.XLOOKUP(tbl_Invoices[[#This Row],[Customer_ID]], tbl_Customers[Customer_ID], tbl_Customers[Region])</f>
        <v>South</v>
      </c>
      <c r="N2139" s="1" t="str" cm="1">
        <f t="array" ref="N2139">_xlfn.IFS(
   _xlfn.SINGLE(tbl_Invoices[Plan_ID])="P1","Basic",
   _xlfn.SINGLE(tbl_Invoices[Plan_ID])="P2","Standard",
   _xlfn.SINGLE(tbl_Invoices[Plan_ID])="P3","Premium"
)</f>
        <v>Standard</v>
      </c>
      <c r="O2139" s="2">
        <f>IF(tbl_Invoices[[#This Row],[Revenue_Type]]="Churned",0,1)</f>
        <v>1</v>
      </c>
    </row>
    <row r="2140" spans="1:15" x14ac:dyDescent="0.25">
      <c r="A2140" t="s">
        <v>8614</v>
      </c>
      <c r="B2140" t="s">
        <v>324</v>
      </c>
      <c r="C2140" t="s">
        <v>3812</v>
      </c>
      <c r="D2140" s="1">
        <v>44511</v>
      </c>
      <c r="E2140">
        <v>12</v>
      </c>
      <c r="F2140" t="b">
        <v>1</v>
      </c>
      <c r="G2140" t="s">
        <v>4549</v>
      </c>
      <c r="H2140" t="s">
        <v>2027</v>
      </c>
      <c r="I2140" s="1">
        <f>DATE(YEAR(tbl_Invoices[[#This Row],[Invoice_Date]]), MONTH(tbl_Invoices[[#This Row],[Invoice_Date]]), DAY(tbl_Invoices[[#This Row],[Invoice_Date]]))</f>
        <v>44511</v>
      </c>
      <c r="J2140">
        <f>YEAR(tbl_Invoices[[#This Row],[Invoice_Date]])</f>
        <v>2021</v>
      </c>
      <c r="K2140" s="1">
        <f>_xlfn.XLOOKUP(tbl_Invoices[[#This Row],[Customer_ID]], tbl_Customers[Customer_ID], tbl_Customers[Cohort_Month])</f>
        <v>44804</v>
      </c>
      <c r="L2140" s="1" t="str">
        <f ca="1">_xlfn.XLOOKUP(tbl_Invoices[[#This Row],[Customer_ID]], tbl_Customers[Customer_ID], tbl_Customers[Age_Group])</f>
        <v>35–44</v>
      </c>
      <c r="M2140" s="1" t="str">
        <f>_xlfn.XLOOKUP(tbl_Invoices[[#This Row],[Customer_ID]], tbl_Customers[Customer_ID], tbl_Customers[Region])</f>
        <v>East</v>
      </c>
      <c r="N2140" s="1" t="str" cm="1">
        <f t="array" ref="N2140">_xlfn.IFS(
   _xlfn.SINGLE(tbl_Invoices[Plan_ID])="P1","Basic",
   _xlfn.SINGLE(tbl_Invoices[Plan_ID])="P2","Standard",
   _xlfn.SINGLE(tbl_Invoices[Plan_ID])="P3","Premium"
)</f>
        <v>Basic</v>
      </c>
      <c r="O2140" s="2">
        <f>IF(tbl_Invoices[[#This Row],[Revenue_Type]]="Churned",0,1)</f>
        <v>1</v>
      </c>
    </row>
    <row r="2141" spans="1:15" x14ac:dyDescent="0.25">
      <c r="A2141" t="s">
        <v>5704</v>
      </c>
      <c r="B2141" t="s">
        <v>748</v>
      </c>
      <c r="C2141" t="s">
        <v>3188</v>
      </c>
      <c r="D2141" s="1">
        <v>44511</v>
      </c>
      <c r="E2141">
        <v>12</v>
      </c>
      <c r="F2141" t="b">
        <v>1</v>
      </c>
      <c r="G2141" t="s">
        <v>4540</v>
      </c>
      <c r="H2141" t="s">
        <v>2027</v>
      </c>
      <c r="I2141" s="1">
        <f>DATE(YEAR(tbl_Invoices[[#This Row],[Invoice_Date]]), MONTH(tbl_Invoices[[#This Row],[Invoice_Date]]), DAY(tbl_Invoices[[#This Row],[Invoice_Date]]))</f>
        <v>44511</v>
      </c>
      <c r="J2141">
        <f>YEAR(tbl_Invoices[[#This Row],[Invoice_Date]])</f>
        <v>2021</v>
      </c>
      <c r="K2141" s="1">
        <f>_xlfn.XLOOKUP(tbl_Invoices[[#This Row],[Customer_ID]], tbl_Customers[Customer_ID], tbl_Customers[Cohort_Month])</f>
        <v>44255</v>
      </c>
      <c r="L2141" s="1" t="str">
        <f ca="1">_xlfn.XLOOKUP(tbl_Invoices[[#This Row],[Customer_ID]], tbl_Customers[Customer_ID], tbl_Customers[Age_Group])</f>
        <v>25–34</v>
      </c>
      <c r="M2141" s="1" t="str">
        <f>_xlfn.XLOOKUP(tbl_Invoices[[#This Row],[Customer_ID]], tbl_Customers[Customer_ID], tbl_Customers[Region])</f>
        <v>South</v>
      </c>
      <c r="N2141" s="1" t="str" cm="1">
        <f t="array" ref="N2141">_xlfn.IFS(
   _xlfn.SINGLE(tbl_Invoices[Plan_ID])="P1","Basic",
   _xlfn.SINGLE(tbl_Invoices[Plan_ID])="P2","Standard",
   _xlfn.SINGLE(tbl_Invoices[Plan_ID])="P3","Premium"
)</f>
        <v>Basic</v>
      </c>
      <c r="O2141" s="2">
        <f>IF(tbl_Invoices[[#This Row],[Revenue_Type]]="Churned",0,1)</f>
        <v>1</v>
      </c>
    </row>
    <row r="2142" spans="1:15" x14ac:dyDescent="0.25">
      <c r="A2142" t="s">
        <v>9304</v>
      </c>
      <c r="B2142" t="s">
        <v>888</v>
      </c>
      <c r="C2142" t="s">
        <v>2984</v>
      </c>
      <c r="D2142" s="1">
        <v>44511</v>
      </c>
      <c r="E2142">
        <v>55</v>
      </c>
      <c r="F2142" t="b">
        <v>1</v>
      </c>
      <c r="G2142" t="s">
        <v>4547</v>
      </c>
      <c r="H2142" t="s">
        <v>2031</v>
      </c>
      <c r="I2142" s="1">
        <f>DATE(YEAR(tbl_Invoices[[#This Row],[Invoice_Date]]), MONTH(tbl_Invoices[[#This Row],[Invoice_Date]]), DAY(tbl_Invoices[[#This Row],[Invoice_Date]]))</f>
        <v>44511</v>
      </c>
      <c r="J2142">
        <f>YEAR(tbl_Invoices[[#This Row],[Invoice_Date]])</f>
        <v>2021</v>
      </c>
      <c r="K2142" s="1">
        <f>_xlfn.XLOOKUP(tbl_Invoices[[#This Row],[Customer_ID]], tbl_Customers[Customer_ID], tbl_Customers[Cohort_Month])</f>
        <v>45016</v>
      </c>
      <c r="L2142" s="1" t="str">
        <f ca="1">_xlfn.XLOOKUP(tbl_Invoices[[#This Row],[Customer_ID]], tbl_Customers[Customer_ID], tbl_Customers[Age_Group])</f>
        <v>55+</v>
      </c>
      <c r="M2142" s="1" t="str">
        <f>_xlfn.XLOOKUP(tbl_Invoices[[#This Row],[Customer_ID]], tbl_Customers[Customer_ID], tbl_Customers[Region])</f>
        <v>South</v>
      </c>
      <c r="N2142" s="1" t="str" cm="1">
        <f t="array" ref="N2142">_xlfn.IFS(
   _xlfn.SINGLE(tbl_Invoices[Plan_ID])="P1","Basic",
   _xlfn.SINGLE(tbl_Invoices[Plan_ID])="P2","Standard",
   _xlfn.SINGLE(tbl_Invoices[Plan_ID])="P3","Premium"
)</f>
        <v>Premium</v>
      </c>
      <c r="O2142" s="2">
        <f>IF(tbl_Invoices[[#This Row],[Revenue_Type]]="Churned",0,1)</f>
        <v>1</v>
      </c>
    </row>
    <row r="2143" spans="1:15" x14ac:dyDescent="0.25">
      <c r="A2143" t="s">
        <v>9940</v>
      </c>
      <c r="B2143" t="s">
        <v>1438</v>
      </c>
      <c r="C2143" t="s">
        <v>2772</v>
      </c>
      <c r="D2143" s="1">
        <v>44511</v>
      </c>
      <c r="E2143">
        <v>55</v>
      </c>
      <c r="F2143" t="b">
        <v>1</v>
      </c>
      <c r="G2143" t="s">
        <v>4547</v>
      </c>
      <c r="H2143" t="s">
        <v>2031</v>
      </c>
      <c r="I2143" s="1">
        <f>DATE(YEAR(tbl_Invoices[[#This Row],[Invoice_Date]]), MONTH(tbl_Invoices[[#This Row],[Invoice_Date]]), DAY(tbl_Invoices[[#This Row],[Invoice_Date]]))</f>
        <v>44511</v>
      </c>
      <c r="J2143">
        <f>YEAR(tbl_Invoices[[#This Row],[Invoice_Date]])</f>
        <v>2021</v>
      </c>
      <c r="K2143" s="1">
        <f>_xlfn.XLOOKUP(tbl_Invoices[[#This Row],[Customer_ID]], tbl_Customers[Customer_ID], tbl_Customers[Cohort_Month])</f>
        <v>44804</v>
      </c>
      <c r="L2143" s="1" t="str">
        <f ca="1">_xlfn.XLOOKUP(tbl_Invoices[[#This Row],[Customer_ID]], tbl_Customers[Customer_ID], tbl_Customers[Age_Group])</f>
        <v>55+</v>
      </c>
      <c r="M2143" s="1" t="str">
        <f>_xlfn.XLOOKUP(tbl_Invoices[[#This Row],[Customer_ID]], tbl_Customers[Customer_ID], tbl_Customers[Region])</f>
        <v>Midwest</v>
      </c>
      <c r="N2143" s="1" t="str" cm="1">
        <f t="array" ref="N2143">_xlfn.IFS(
   _xlfn.SINGLE(tbl_Invoices[Plan_ID])="P1","Basic",
   _xlfn.SINGLE(tbl_Invoices[Plan_ID])="P2","Standard",
   _xlfn.SINGLE(tbl_Invoices[Plan_ID])="P3","Premium"
)</f>
        <v>Premium</v>
      </c>
      <c r="O2143" s="2">
        <f>IF(tbl_Invoices[[#This Row],[Revenue_Type]]="Churned",0,1)</f>
        <v>1</v>
      </c>
    </row>
    <row r="2144" spans="1:15" x14ac:dyDescent="0.25">
      <c r="A2144" t="s">
        <v>7100</v>
      </c>
      <c r="B2144" t="s">
        <v>1181</v>
      </c>
      <c r="C2144" t="s">
        <v>3553</v>
      </c>
      <c r="D2144" s="1">
        <v>44512</v>
      </c>
      <c r="E2144">
        <v>25</v>
      </c>
      <c r="F2144" t="b">
        <v>1</v>
      </c>
      <c r="G2144" t="s">
        <v>4538</v>
      </c>
      <c r="H2144" t="s">
        <v>2034</v>
      </c>
      <c r="I2144" s="1">
        <f>DATE(YEAR(tbl_Invoices[[#This Row],[Invoice_Date]]), MONTH(tbl_Invoices[[#This Row],[Invoice_Date]]), DAY(tbl_Invoices[[#This Row],[Invoice_Date]]))</f>
        <v>44512</v>
      </c>
      <c r="J2144">
        <f>YEAR(tbl_Invoices[[#This Row],[Invoice_Date]])</f>
        <v>2021</v>
      </c>
      <c r="K2144" s="1">
        <f>_xlfn.XLOOKUP(tbl_Invoices[[#This Row],[Customer_ID]], tbl_Customers[Customer_ID], tbl_Customers[Cohort_Month])</f>
        <v>44377</v>
      </c>
      <c r="L2144" s="1" t="str">
        <f ca="1">_xlfn.XLOOKUP(tbl_Invoices[[#This Row],[Customer_ID]], tbl_Customers[Customer_ID], tbl_Customers[Age_Group])</f>
        <v>18–24</v>
      </c>
      <c r="M2144" s="1" t="str">
        <f>_xlfn.XLOOKUP(tbl_Invoices[[#This Row],[Customer_ID]], tbl_Customers[Customer_ID], tbl_Customers[Region])</f>
        <v>Midwest</v>
      </c>
      <c r="N2144" s="1" t="str" cm="1">
        <f t="array" ref="N2144">_xlfn.IFS(
   _xlfn.SINGLE(tbl_Invoices[Plan_ID])="P1","Basic",
   _xlfn.SINGLE(tbl_Invoices[Plan_ID])="P2","Standard",
   _xlfn.SINGLE(tbl_Invoices[Plan_ID])="P3","Premium"
)</f>
        <v>Standard</v>
      </c>
      <c r="O2144" s="2">
        <f>IF(tbl_Invoices[[#This Row],[Revenue_Type]]="Churned",0,1)</f>
        <v>1</v>
      </c>
    </row>
    <row r="2145" spans="1:15" x14ac:dyDescent="0.25">
      <c r="A2145" t="s">
        <v>6801</v>
      </c>
      <c r="B2145" t="s">
        <v>1562</v>
      </c>
      <c r="C2145" t="s">
        <v>3703</v>
      </c>
      <c r="D2145" s="1">
        <v>44512</v>
      </c>
      <c r="E2145">
        <v>55</v>
      </c>
      <c r="F2145" t="b">
        <v>1</v>
      </c>
      <c r="G2145" t="s">
        <v>4545</v>
      </c>
      <c r="H2145" t="s">
        <v>2031</v>
      </c>
      <c r="I2145" s="1">
        <f>DATE(YEAR(tbl_Invoices[[#This Row],[Invoice_Date]]), MONTH(tbl_Invoices[[#This Row],[Invoice_Date]]), DAY(tbl_Invoices[[#This Row],[Invoice_Date]]))</f>
        <v>44512</v>
      </c>
      <c r="J2145">
        <f>YEAR(tbl_Invoices[[#This Row],[Invoice_Date]])</f>
        <v>2021</v>
      </c>
      <c r="K2145" s="1">
        <f>_xlfn.XLOOKUP(tbl_Invoices[[#This Row],[Customer_ID]], tbl_Customers[Customer_ID], tbl_Customers[Cohort_Month])</f>
        <v>44286</v>
      </c>
      <c r="L2145" s="1" t="str">
        <f ca="1">_xlfn.XLOOKUP(tbl_Invoices[[#This Row],[Customer_ID]], tbl_Customers[Customer_ID], tbl_Customers[Age_Group])</f>
        <v>45–54</v>
      </c>
      <c r="M2145" s="1" t="str">
        <f>_xlfn.XLOOKUP(tbl_Invoices[[#This Row],[Customer_ID]], tbl_Customers[Customer_ID], tbl_Customers[Region])</f>
        <v>South</v>
      </c>
      <c r="N2145" s="1" t="str" cm="1">
        <f t="array" ref="N2145">_xlfn.IFS(
   _xlfn.SINGLE(tbl_Invoices[Plan_ID])="P1","Basic",
   _xlfn.SINGLE(tbl_Invoices[Plan_ID])="P2","Standard",
   _xlfn.SINGLE(tbl_Invoices[Plan_ID])="P3","Premium"
)</f>
        <v>Premium</v>
      </c>
      <c r="O2145" s="2">
        <f>IF(tbl_Invoices[[#This Row],[Revenue_Type]]="Churned",0,1)</f>
        <v>0</v>
      </c>
    </row>
    <row r="2146" spans="1:15" x14ac:dyDescent="0.25">
      <c r="A2146" t="s">
        <v>7204</v>
      </c>
      <c r="B2146" t="s">
        <v>1603</v>
      </c>
      <c r="C2146" t="s">
        <v>4321</v>
      </c>
      <c r="D2146" s="1">
        <v>44512</v>
      </c>
      <c r="E2146">
        <v>55</v>
      </c>
      <c r="F2146" t="b">
        <v>1</v>
      </c>
      <c r="G2146" t="s">
        <v>4547</v>
      </c>
      <c r="H2146" t="s">
        <v>2031</v>
      </c>
      <c r="I2146" s="1">
        <f>DATE(YEAR(tbl_Invoices[[#This Row],[Invoice_Date]]), MONTH(tbl_Invoices[[#This Row],[Invoice_Date]]), DAY(tbl_Invoices[[#This Row],[Invoice_Date]]))</f>
        <v>44512</v>
      </c>
      <c r="J2146">
        <f>YEAR(tbl_Invoices[[#This Row],[Invoice_Date]])</f>
        <v>2021</v>
      </c>
      <c r="K2146" s="1">
        <f>_xlfn.XLOOKUP(tbl_Invoices[[#This Row],[Customer_ID]], tbl_Customers[Customer_ID], tbl_Customers[Cohort_Month])</f>
        <v>44439</v>
      </c>
      <c r="L2146" s="1" t="str">
        <f ca="1">_xlfn.XLOOKUP(tbl_Invoices[[#This Row],[Customer_ID]], tbl_Customers[Customer_ID], tbl_Customers[Age_Group])</f>
        <v>35–44</v>
      </c>
      <c r="M2146" s="1" t="str">
        <f>_xlfn.XLOOKUP(tbl_Invoices[[#This Row],[Customer_ID]], tbl_Customers[Customer_ID], tbl_Customers[Region])</f>
        <v>International</v>
      </c>
      <c r="N2146" s="1" t="str" cm="1">
        <f t="array" ref="N2146">_xlfn.IFS(
   _xlfn.SINGLE(tbl_Invoices[Plan_ID])="P1","Basic",
   _xlfn.SINGLE(tbl_Invoices[Plan_ID])="P2","Standard",
   _xlfn.SINGLE(tbl_Invoices[Plan_ID])="P3","Premium"
)</f>
        <v>Premium</v>
      </c>
      <c r="O2146" s="2">
        <f>IF(tbl_Invoices[[#This Row],[Revenue_Type]]="Churned",0,1)</f>
        <v>1</v>
      </c>
    </row>
    <row r="2147" spans="1:15" x14ac:dyDescent="0.25">
      <c r="A2147" t="s">
        <v>7182</v>
      </c>
      <c r="B2147" t="s">
        <v>1929</v>
      </c>
      <c r="C2147" t="s">
        <v>3249</v>
      </c>
      <c r="D2147" s="1">
        <v>44512</v>
      </c>
      <c r="E2147">
        <v>12</v>
      </c>
      <c r="F2147" t="b">
        <v>1</v>
      </c>
      <c r="G2147" t="s">
        <v>4547</v>
      </c>
      <c r="H2147" t="s">
        <v>2027</v>
      </c>
      <c r="I2147" s="1">
        <f>DATE(YEAR(tbl_Invoices[[#This Row],[Invoice_Date]]), MONTH(tbl_Invoices[[#This Row],[Invoice_Date]]), DAY(tbl_Invoices[[#This Row],[Invoice_Date]]))</f>
        <v>44512</v>
      </c>
      <c r="J2147">
        <f>YEAR(tbl_Invoices[[#This Row],[Invoice_Date]])</f>
        <v>2021</v>
      </c>
      <c r="K2147" s="1">
        <f>_xlfn.XLOOKUP(tbl_Invoices[[#This Row],[Customer_ID]], tbl_Customers[Customer_ID], tbl_Customers[Cohort_Month])</f>
        <v>44957</v>
      </c>
      <c r="L2147" s="1" t="str">
        <f ca="1">_xlfn.XLOOKUP(tbl_Invoices[[#This Row],[Customer_ID]], tbl_Customers[Customer_ID], tbl_Customers[Age_Group])</f>
        <v>35–44</v>
      </c>
      <c r="M2147" s="1" t="str">
        <f>_xlfn.XLOOKUP(tbl_Invoices[[#This Row],[Customer_ID]], tbl_Customers[Customer_ID], tbl_Customers[Region])</f>
        <v>South</v>
      </c>
      <c r="N2147" s="1" t="str" cm="1">
        <f t="array" ref="N2147">_xlfn.IFS(
   _xlfn.SINGLE(tbl_Invoices[Plan_ID])="P1","Basic",
   _xlfn.SINGLE(tbl_Invoices[Plan_ID])="P2","Standard",
   _xlfn.SINGLE(tbl_Invoices[Plan_ID])="P3","Premium"
)</f>
        <v>Basic</v>
      </c>
      <c r="O2147" s="2">
        <f>IF(tbl_Invoices[[#This Row],[Revenue_Type]]="Churned",0,1)</f>
        <v>1</v>
      </c>
    </row>
    <row r="2148" spans="1:15" x14ac:dyDescent="0.25">
      <c r="A2148" t="s">
        <v>9047</v>
      </c>
      <c r="B2148" t="s">
        <v>467</v>
      </c>
      <c r="C2148" t="s">
        <v>4433</v>
      </c>
      <c r="D2148" s="1">
        <v>44513</v>
      </c>
      <c r="E2148">
        <v>55</v>
      </c>
      <c r="F2148" t="b">
        <v>1</v>
      </c>
      <c r="G2148" t="s">
        <v>4549</v>
      </c>
      <c r="H2148" t="s">
        <v>2031</v>
      </c>
      <c r="I2148" s="1">
        <f>DATE(YEAR(tbl_Invoices[[#This Row],[Invoice_Date]]), MONTH(tbl_Invoices[[#This Row],[Invoice_Date]]), DAY(tbl_Invoices[[#This Row],[Invoice_Date]]))</f>
        <v>44513</v>
      </c>
      <c r="J2148">
        <f>YEAR(tbl_Invoices[[#This Row],[Invoice_Date]])</f>
        <v>2021</v>
      </c>
      <c r="K2148" s="1">
        <f>_xlfn.XLOOKUP(tbl_Invoices[[#This Row],[Customer_ID]], tbl_Customers[Customer_ID], tbl_Customers[Cohort_Month])</f>
        <v>44286</v>
      </c>
      <c r="L2148" s="1" t="str">
        <f ca="1">_xlfn.XLOOKUP(tbl_Invoices[[#This Row],[Customer_ID]], tbl_Customers[Customer_ID], tbl_Customers[Age_Group])</f>
        <v>25–34</v>
      </c>
      <c r="M2148" s="1" t="str">
        <f>_xlfn.XLOOKUP(tbl_Invoices[[#This Row],[Customer_ID]], tbl_Customers[Customer_ID], tbl_Customers[Region])</f>
        <v>West</v>
      </c>
      <c r="N2148" s="1" t="str" cm="1">
        <f t="array" ref="N2148">_xlfn.IFS(
   _xlfn.SINGLE(tbl_Invoices[Plan_ID])="P1","Basic",
   _xlfn.SINGLE(tbl_Invoices[Plan_ID])="P2","Standard",
   _xlfn.SINGLE(tbl_Invoices[Plan_ID])="P3","Premium"
)</f>
        <v>Premium</v>
      </c>
      <c r="O2148" s="2">
        <f>IF(tbl_Invoices[[#This Row],[Revenue_Type]]="Churned",0,1)</f>
        <v>1</v>
      </c>
    </row>
    <row r="2149" spans="1:15" x14ac:dyDescent="0.25">
      <c r="A2149" t="s">
        <v>6928</v>
      </c>
      <c r="B2149" t="s">
        <v>561</v>
      </c>
      <c r="C2149" t="s">
        <v>4186</v>
      </c>
      <c r="D2149" s="1">
        <v>44513</v>
      </c>
      <c r="E2149">
        <v>55</v>
      </c>
      <c r="F2149" t="b">
        <v>1</v>
      </c>
      <c r="G2149" t="s">
        <v>4547</v>
      </c>
      <c r="H2149" t="s">
        <v>2031</v>
      </c>
      <c r="I2149" s="1">
        <f>DATE(YEAR(tbl_Invoices[[#This Row],[Invoice_Date]]), MONTH(tbl_Invoices[[#This Row],[Invoice_Date]]), DAY(tbl_Invoices[[#This Row],[Invoice_Date]]))</f>
        <v>44513</v>
      </c>
      <c r="J2149">
        <f>YEAR(tbl_Invoices[[#This Row],[Invoice_Date]])</f>
        <v>2021</v>
      </c>
      <c r="K2149" s="1">
        <f>_xlfn.XLOOKUP(tbl_Invoices[[#This Row],[Customer_ID]], tbl_Customers[Customer_ID], tbl_Customers[Cohort_Month])</f>
        <v>44592</v>
      </c>
      <c r="L2149" s="1" t="str">
        <f ca="1">_xlfn.XLOOKUP(tbl_Invoices[[#This Row],[Customer_ID]], tbl_Customers[Customer_ID], tbl_Customers[Age_Group])</f>
        <v>35–44</v>
      </c>
      <c r="M2149" s="1" t="str">
        <f>_xlfn.XLOOKUP(tbl_Invoices[[#This Row],[Customer_ID]], tbl_Customers[Customer_ID], tbl_Customers[Region])</f>
        <v>International</v>
      </c>
      <c r="N2149" s="1" t="str" cm="1">
        <f t="array" ref="N2149">_xlfn.IFS(
   _xlfn.SINGLE(tbl_Invoices[Plan_ID])="P1","Basic",
   _xlfn.SINGLE(tbl_Invoices[Plan_ID])="P2","Standard",
   _xlfn.SINGLE(tbl_Invoices[Plan_ID])="P3","Premium"
)</f>
        <v>Premium</v>
      </c>
      <c r="O2149" s="2">
        <f>IF(tbl_Invoices[[#This Row],[Revenue_Type]]="Churned",0,1)</f>
        <v>1</v>
      </c>
    </row>
    <row r="2150" spans="1:15" x14ac:dyDescent="0.25">
      <c r="A2150" t="s">
        <v>5637</v>
      </c>
      <c r="B2150" t="s">
        <v>760</v>
      </c>
      <c r="C2150" t="s">
        <v>3286</v>
      </c>
      <c r="D2150" s="1">
        <v>44513</v>
      </c>
      <c r="E2150">
        <v>55</v>
      </c>
      <c r="F2150" t="b">
        <v>1</v>
      </c>
      <c r="G2150" t="s">
        <v>4540</v>
      </c>
      <c r="H2150" t="s">
        <v>2031</v>
      </c>
      <c r="I2150" s="1">
        <f>DATE(YEAR(tbl_Invoices[[#This Row],[Invoice_Date]]), MONTH(tbl_Invoices[[#This Row],[Invoice_Date]]), DAY(tbl_Invoices[[#This Row],[Invoice_Date]]))</f>
        <v>44513</v>
      </c>
      <c r="J2150">
        <f>YEAR(tbl_Invoices[[#This Row],[Invoice_Date]])</f>
        <v>2021</v>
      </c>
      <c r="K2150" s="1">
        <f>_xlfn.XLOOKUP(tbl_Invoices[[#This Row],[Customer_ID]], tbl_Customers[Customer_ID], tbl_Customers[Cohort_Month])</f>
        <v>44957</v>
      </c>
      <c r="L2150" s="1" t="str">
        <f ca="1">_xlfn.XLOOKUP(tbl_Invoices[[#This Row],[Customer_ID]], tbl_Customers[Customer_ID], tbl_Customers[Age_Group])</f>
        <v>55+</v>
      </c>
      <c r="M2150" s="1" t="str">
        <f>_xlfn.XLOOKUP(tbl_Invoices[[#This Row],[Customer_ID]], tbl_Customers[Customer_ID], tbl_Customers[Region])</f>
        <v>Midwest</v>
      </c>
      <c r="N2150" s="1" t="str" cm="1">
        <f t="array" ref="N2150">_xlfn.IFS(
   _xlfn.SINGLE(tbl_Invoices[Plan_ID])="P1","Basic",
   _xlfn.SINGLE(tbl_Invoices[Plan_ID])="P2","Standard",
   _xlfn.SINGLE(tbl_Invoices[Plan_ID])="P3","Premium"
)</f>
        <v>Premium</v>
      </c>
      <c r="O2150" s="2">
        <f>IF(tbl_Invoices[[#This Row],[Revenue_Type]]="Churned",0,1)</f>
        <v>1</v>
      </c>
    </row>
    <row r="2151" spans="1:15" x14ac:dyDescent="0.25">
      <c r="A2151" t="s">
        <v>10176</v>
      </c>
      <c r="B2151" t="s">
        <v>842</v>
      </c>
      <c r="C2151" t="s">
        <v>2660</v>
      </c>
      <c r="D2151" s="1">
        <v>44513</v>
      </c>
      <c r="E2151">
        <v>55</v>
      </c>
      <c r="F2151" t="b">
        <v>1</v>
      </c>
      <c r="G2151" t="s">
        <v>4549</v>
      </c>
      <c r="H2151" t="s">
        <v>2031</v>
      </c>
      <c r="I2151" s="1">
        <f>DATE(YEAR(tbl_Invoices[[#This Row],[Invoice_Date]]), MONTH(tbl_Invoices[[#This Row],[Invoice_Date]]), DAY(tbl_Invoices[[#This Row],[Invoice_Date]]))</f>
        <v>44513</v>
      </c>
      <c r="J2151">
        <f>YEAR(tbl_Invoices[[#This Row],[Invoice_Date]])</f>
        <v>2021</v>
      </c>
      <c r="K2151" s="1">
        <f>_xlfn.XLOOKUP(tbl_Invoices[[#This Row],[Customer_ID]], tbl_Customers[Customer_ID], tbl_Customers[Cohort_Month])</f>
        <v>44286</v>
      </c>
      <c r="L2151" s="1" t="str">
        <f ca="1">_xlfn.XLOOKUP(tbl_Invoices[[#This Row],[Customer_ID]], tbl_Customers[Customer_ID], tbl_Customers[Age_Group])</f>
        <v>35–44</v>
      </c>
      <c r="M2151" s="1" t="str">
        <f>_xlfn.XLOOKUP(tbl_Invoices[[#This Row],[Customer_ID]], tbl_Customers[Customer_ID], tbl_Customers[Region])</f>
        <v>South</v>
      </c>
      <c r="N2151" s="1" t="str" cm="1">
        <f t="array" ref="N2151">_xlfn.IFS(
   _xlfn.SINGLE(tbl_Invoices[Plan_ID])="P1","Basic",
   _xlfn.SINGLE(tbl_Invoices[Plan_ID])="P2","Standard",
   _xlfn.SINGLE(tbl_Invoices[Plan_ID])="P3","Premium"
)</f>
        <v>Premium</v>
      </c>
      <c r="O2151" s="2">
        <f>IF(tbl_Invoices[[#This Row],[Revenue_Type]]="Churned",0,1)</f>
        <v>1</v>
      </c>
    </row>
    <row r="2152" spans="1:15" x14ac:dyDescent="0.25">
      <c r="A2152" t="s">
        <v>8938</v>
      </c>
      <c r="B2152" t="s">
        <v>1356</v>
      </c>
      <c r="C2152" t="s">
        <v>2626</v>
      </c>
      <c r="D2152" s="1">
        <v>44513</v>
      </c>
      <c r="E2152">
        <v>12</v>
      </c>
      <c r="F2152" t="b">
        <v>1</v>
      </c>
      <c r="G2152" t="s">
        <v>4545</v>
      </c>
      <c r="H2152" t="s">
        <v>2027</v>
      </c>
      <c r="I2152" s="1">
        <f>DATE(YEAR(tbl_Invoices[[#This Row],[Invoice_Date]]), MONTH(tbl_Invoices[[#This Row],[Invoice_Date]]), DAY(tbl_Invoices[[#This Row],[Invoice_Date]]))</f>
        <v>44513</v>
      </c>
      <c r="J2152">
        <f>YEAR(tbl_Invoices[[#This Row],[Invoice_Date]])</f>
        <v>2021</v>
      </c>
      <c r="K2152" s="1">
        <f>_xlfn.XLOOKUP(tbl_Invoices[[#This Row],[Customer_ID]], tbl_Customers[Customer_ID], tbl_Customers[Cohort_Month])</f>
        <v>44681</v>
      </c>
      <c r="L2152" s="1" t="str">
        <f ca="1">_xlfn.XLOOKUP(tbl_Invoices[[#This Row],[Customer_ID]], tbl_Customers[Customer_ID], tbl_Customers[Age_Group])</f>
        <v>55+</v>
      </c>
      <c r="M2152" s="1" t="str">
        <f>_xlfn.XLOOKUP(tbl_Invoices[[#This Row],[Customer_ID]], tbl_Customers[Customer_ID], tbl_Customers[Region])</f>
        <v>East</v>
      </c>
      <c r="N2152" s="1" t="str" cm="1">
        <f t="array" ref="N2152">_xlfn.IFS(
   _xlfn.SINGLE(tbl_Invoices[Plan_ID])="P1","Basic",
   _xlfn.SINGLE(tbl_Invoices[Plan_ID])="P2","Standard",
   _xlfn.SINGLE(tbl_Invoices[Plan_ID])="P3","Premium"
)</f>
        <v>Basic</v>
      </c>
      <c r="O2152" s="2">
        <f>IF(tbl_Invoices[[#This Row],[Revenue_Type]]="Churned",0,1)</f>
        <v>0</v>
      </c>
    </row>
    <row r="2153" spans="1:15" x14ac:dyDescent="0.25">
      <c r="A2153" t="s">
        <v>7529</v>
      </c>
      <c r="B2153" t="s">
        <v>1699</v>
      </c>
      <c r="C2153" t="s">
        <v>2702</v>
      </c>
      <c r="D2153" s="1">
        <v>44513</v>
      </c>
      <c r="E2153">
        <v>55</v>
      </c>
      <c r="F2153" t="b">
        <v>1</v>
      </c>
      <c r="G2153" t="s">
        <v>4538</v>
      </c>
      <c r="H2153" t="s">
        <v>2031</v>
      </c>
      <c r="I2153" s="1">
        <f>DATE(YEAR(tbl_Invoices[[#This Row],[Invoice_Date]]), MONTH(tbl_Invoices[[#This Row],[Invoice_Date]]), DAY(tbl_Invoices[[#This Row],[Invoice_Date]]))</f>
        <v>44513</v>
      </c>
      <c r="J2153">
        <f>YEAR(tbl_Invoices[[#This Row],[Invoice_Date]])</f>
        <v>2021</v>
      </c>
      <c r="K2153" s="1">
        <f>_xlfn.XLOOKUP(tbl_Invoices[[#This Row],[Customer_ID]], tbl_Customers[Customer_ID], tbl_Customers[Cohort_Month])</f>
        <v>44773</v>
      </c>
      <c r="L2153" s="1" t="str">
        <f ca="1">_xlfn.XLOOKUP(tbl_Invoices[[#This Row],[Customer_ID]], tbl_Customers[Customer_ID], tbl_Customers[Age_Group])</f>
        <v>25–34</v>
      </c>
      <c r="M2153" s="1" t="str">
        <f>_xlfn.XLOOKUP(tbl_Invoices[[#This Row],[Customer_ID]], tbl_Customers[Customer_ID], tbl_Customers[Region])</f>
        <v>West</v>
      </c>
      <c r="N2153" s="1" t="str" cm="1">
        <f t="array" ref="N2153">_xlfn.IFS(
   _xlfn.SINGLE(tbl_Invoices[Plan_ID])="P1","Basic",
   _xlfn.SINGLE(tbl_Invoices[Plan_ID])="P2","Standard",
   _xlfn.SINGLE(tbl_Invoices[Plan_ID])="P3","Premium"
)</f>
        <v>Premium</v>
      </c>
      <c r="O2153" s="2">
        <f>IF(tbl_Invoices[[#This Row],[Revenue_Type]]="Churned",0,1)</f>
        <v>1</v>
      </c>
    </row>
    <row r="2154" spans="1:15" x14ac:dyDescent="0.25">
      <c r="A2154" t="s">
        <v>6159</v>
      </c>
      <c r="B2154" t="s">
        <v>1883</v>
      </c>
      <c r="C2154" t="s">
        <v>4313</v>
      </c>
      <c r="D2154" s="1">
        <v>44513</v>
      </c>
      <c r="E2154">
        <v>25</v>
      </c>
      <c r="F2154" t="b">
        <v>1</v>
      </c>
      <c r="G2154" t="s">
        <v>4545</v>
      </c>
      <c r="H2154" t="s">
        <v>2034</v>
      </c>
      <c r="I2154" s="1">
        <f>DATE(YEAR(tbl_Invoices[[#This Row],[Invoice_Date]]), MONTH(tbl_Invoices[[#This Row],[Invoice_Date]]), DAY(tbl_Invoices[[#This Row],[Invoice_Date]]))</f>
        <v>44513</v>
      </c>
      <c r="J2154">
        <f>YEAR(tbl_Invoices[[#This Row],[Invoice_Date]])</f>
        <v>2021</v>
      </c>
      <c r="K2154" s="1">
        <f>_xlfn.XLOOKUP(tbl_Invoices[[#This Row],[Customer_ID]], tbl_Customers[Customer_ID], tbl_Customers[Cohort_Month])</f>
        <v>44926</v>
      </c>
      <c r="L2154" s="1" t="str">
        <f ca="1">_xlfn.XLOOKUP(tbl_Invoices[[#This Row],[Customer_ID]], tbl_Customers[Customer_ID], tbl_Customers[Age_Group])</f>
        <v>45–54</v>
      </c>
      <c r="M2154" s="1" t="str">
        <f>_xlfn.XLOOKUP(tbl_Invoices[[#This Row],[Customer_ID]], tbl_Customers[Customer_ID], tbl_Customers[Region])</f>
        <v>West</v>
      </c>
      <c r="N2154" s="1" t="str" cm="1">
        <f t="array" ref="N2154">_xlfn.IFS(
   _xlfn.SINGLE(tbl_Invoices[Plan_ID])="P1","Basic",
   _xlfn.SINGLE(tbl_Invoices[Plan_ID])="P2","Standard",
   _xlfn.SINGLE(tbl_Invoices[Plan_ID])="P3","Premium"
)</f>
        <v>Standard</v>
      </c>
      <c r="O2154" s="2">
        <f>IF(tbl_Invoices[[#This Row],[Revenue_Type]]="Churned",0,1)</f>
        <v>0</v>
      </c>
    </row>
    <row r="2155" spans="1:15" x14ac:dyDescent="0.25">
      <c r="A2155" t="s">
        <v>8957</v>
      </c>
      <c r="B2155" t="s">
        <v>1898</v>
      </c>
      <c r="C2155" t="s">
        <v>4059</v>
      </c>
      <c r="D2155" s="1">
        <v>44513</v>
      </c>
      <c r="E2155">
        <v>12</v>
      </c>
      <c r="F2155" t="b">
        <v>1</v>
      </c>
      <c r="G2155" t="s">
        <v>4540</v>
      </c>
      <c r="H2155" t="s">
        <v>2027</v>
      </c>
      <c r="I2155" s="1">
        <f>DATE(YEAR(tbl_Invoices[[#This Row],[Invoice_Date]]), MONTH(tbl_Invoices[[#This Row],[Invoice_Date]]), DAY(tbl_Invoices[[#This Row],[Invoice_Date]]))</f>
        <v>44513</v>
      </c>
      <c r="J2155">
        <f>YEAR(tbl_Invoices[[#This Row],[Invoice_Date]])</f>
        <v>2021</v>
      </c>
      <c r="K2155" s="1">
        <f>_xlfn.XLOOKUP(tbl_Invoices[[#This Row],[Customer_ID]], tbl_Customers[Customer_ID], tbl_Customers[Cohort_Month])</f>
        <v>44530</v>
      </c>
      <c r="L2155" s="1" t="str">
        <f ca="1">_xlfn.XLOOKUP(tbl_Invoices[[#This Row],[Customer_ID]], tbl_Customers[Customer_ID], tbl_Customers[Age_Group])</f>
        <v>25–34</v>
      </c>
      <c r="M2155" s="1" t="str">
        <f>_xlfn.XLOOKUP(tbl_Invoices[[#This Row],[Customer_ID]], tbl_Customers[Customer_ID], tbl_Customers[Region])</f>
        <v>West</v>
      </c>
      <c r="N2155" s="1" t="str" cm="1">
        <f t="array" ref="N2155">_xlfn.IFS(
   _xlfn.SINGLE(tbl_Invoices[Plan_ID])="P1","Basic",
   _xlfn.SINGLE(tbl_Invoices[Plan_ID])="P2","Standard",
   _xlfn.SINGLE(tbl_Invoices[Plan_ID])="P3","Premium"
)</f>
        <v>Basic</v>
      </c>
      <c r="O2155" s="2">
        <f>IF(tbl_Invoices[[#This Row],[Revenue_Type]]="Churned",0,1)</f>
        <v>1</v>
      </c>
    </row>
    <row r="2156" spans="1:15" x14ac:dyDescent="0.25">
      <c r="A2156" t="s">
        <v>5585</v>
      </c>
      <c r="B2156" t="s">
        <v>21</v>
      </c>
      <c r="C2156" t="s">
        <v>4467</v>
      </c>
      <c r="D2156" s="1">
        <v>44514</v>
      </c>
      <c r="E2156">
        <v>25</v>
      </c>
      <c r="F2156" t="b">
        <v>1</v>
      </c>
      <c r="G2156" t="s">
        <v>4549</v>
      </c>
      <c r="H2156" t="s">
        <v>2034</v>
      </c>
      <c r="I2156" s="1">
        <f>DATE(YEAR(tbl_Invoices[[#This Row],[Invoice_Date]]), MONTH(tbl_Invoices[[#This Row],[Invoice_Date]]), DAY(tbl_Invoices[[#This Row],[Invoice_Date]]))</f>
        <v>44514</v>
      </c>
      <c r="J2156">
        <f>YEAR(tbl_Invoices[[#This Row],[Invoice_Date]])</f>
        <v>2021</v>
      </c>
      <c r="K2156" s="1">
        <f>_xlfn.XLOOKUP(tbl_Invoices[[#This Row],[Customer_ID]], tbl_Customers[Customer_ID], tbl_Customers[Cohort_Month])</f>
        <v>44439</v>
      </c>
      <c r="L2156" s="1" t="str">
        <f ca="1">_xlfn.XLOOKUP(tbl_Invoices[[#This Row],[Customer_ID]], tbl_Customers[Customer_ID], tbl_Customers[Age_Group])</f>
        <v>35–44</v>
      </c>
      <c r="M2156" s="1" t="str">
        <f>_xlfn.XLOOKUP(tbl_Invoices[[#This Row],[Customer_ID]], tbl_Customers[Customer_ID], tbl_Customers[Region])</f>
        <v>East</v>
      </c>
      <c r="N2156" s="1" t="str" cm="1">
        <f t="array" ref="N2156">_xlfn.IFS(
   _xlfn.SINGLE(tbl_Invoices[Plan_ID])="P1","Basic",
   _xlfn.SINGLE(tbl_Invoices[Plan_ID])="P2","Standard",
   _xlfn.SINGLE(tbl_Invoices[Plan_ID])="P3","Premium"
)</f>
        <v>Standard</v>
      </c>
      <c r="O2156" s="2">
        <f>IF(tbl_Invoices[[#This Row],[Revenue_Type]]="Churned",0,1)</f>
        <v>1</v>
      </c>
    </row>
    <row r="2157" spans="1:15" x14ac:dyDescent="0.25">
      <c r="A2157" t="s">
        <v>8550</v>
      </c>
      <c r="B2157" t="s">
        <v>536</v>
      </c>
      <c r="C2157" t="s">
        <v>2593</v>
      </c>
      <c r="D2157" s="1">
        <v>44514</v>
      </c>
      <c r="E2157">
        <v>55</v>
      </c>
      <c r="F2157" t="b">
        <v>1</v>
      </c>
      <c r="G2157" t="s">
        <v>4549</v>
      </c>
      <c r="H2157" t="s">
        <v>2031</v>
      </c>
      <c r="I2157" s="1">
        <f>DATE(YEAR(tbl_Invoices[[#This Row],[Invoice_Date]]), MONTH(tbl_Invoices[[#This Row],[Invoice_Date]]), DAY(tbl_Invoices[[#This Row],[Invoice_Date]]))</f>
        <v>44514</v>
      </c>
      <c r="J2157">
        <f>YEAR(tbl_Invoices[[#This Row],[Invoice_Date]])</f>
        <v>2021</v>
      </c>
      <c r="K2157" s="1">
        <f>_xlfn.XLOOKUP(tbl_Invoices[[#This Row],[Customer_ID]], tbl_Customers[Customer_ID], tbl_Customers[Cohort_Month])</f>
        <v>44865</v>
      </c>
      <c r="L2157" s="1" t="str">
        <f ca="1">_xlfn.XLOOKUP(tbl_Invoices[[#This Row],[Customer_ID]], tbl_Customers[Customer_ID], tbl_Customers[Age_Group])</f>
        <v>35–44</v>
      </c>
      <c r="M2157" s="1" t="str">
        <f>_xlfn.XLOOKUP(tbl_Invoices[[#This Row],[Customer_ID]], tbl_Customers[Customer_ID], tbl_Customers[Region])</f>
        <v>East</v>
      </c>
      <c r="N2157" s="1" t="str" cm="1">
        <f t="array" ref="N2157">_xlfn.IFS(
   _xlfn.SINGLE(tbl_Invoices[Plan_ID])="P1","Basic",
   _xlfn.SINGLE(tbl_Invoices[Plan_ID])="P2","Standard",
   _xlfn.SINGLE(tbl_Invoices[Plan_ID])="P3","Premium"
)</f>
        <v>Premium</v>
      </c>
      <c r="O2157" s="2">
        <f>IF(tbl_Invoices[[#This Row],[Revenue_Type]]="Churned",0,1)</f>
        <v>1</v>
      </c>
    </row>
    <row r="2158" spans="1:15" x14ac:dyDescent="0.25">
      <c r="A2158" t="s">
        <v>4877</v>
      </c>
      <c r="B2158" t="s">
        <v>901</v>
      </c>
      <c r="C2158" t="s">
        <v>2044</v>
      </c>
      <c r="D2158" s="1">
        <v>44514</v>
      </c>
      <c r="E2158">
        <v>25</v>
      </c>
      <c r="F2158" t="b">
        <v>1</v>
      </c>
      <c r="G2158" t="s">
        <v>4547</v>
      </c>
      <c r="H2158" t="s">
        <v>2034</v>
      </c>
      <c r="I2158" s="1">
        <f>DATE(YEAR(tbl_Invoices[[#This Row],[Invoice_Date]]), MONTH(tbl_Invoices[[#This Row],[Invoice_Date]]), DAY(tbl_Invoices[[#This Row],[Invoice_Date]]))</f>
        <v>44514</v>
      </c>
      <c r="J2158">
        <f>YEAR(tbl_Invoices[[#This Row],[Invoice_Date]])</f>
        <v>2021</v>
      </c>
      <c r="K2158" s="1">
        <f>_xlfn.XLOOKUP(tbl_Invoices[[#This Row],[Customer_ID]], tbl_Customers[Customer_ID], tbl_Customers[Cohort_Month])</f>
        <v>44895</v>
      </c>
      <c r="L2158" s="1" t="str">
        <f ca="1">_xlfn.XLOOKUP(tbl_Invoices[[#This Row],[Customer_ID]], tbl_Customers[Customer_ID], tbl_Customers[Age_Group])</f>
        <v>45–54</v>
      </c>
      <c r="M2158" s="1" t="str">
        <f>_xlfn.XLOOKUP(tbl_Invoices[[#This Row],[Customer_ID]], tbl_Customers[Customer_ID], tbl_Customers[Region])</f>
        <v>East</v>
      </c>
      <c r="N2158" s="1" t="str" cm="1">
        <f t="array" ref="N2158">_xlfn.IFS(
   _xlfn.SINGLE(tbl_Invoices[Plan_ID])="P1","Basic",
   _xlfn.SINGLE(tbl_Invoices[Plan_ID])="P2","Standard",
   _xlfn.SINGLE(tbl_Invoices[Plan_ID])="P3","Premium"
)</f>
        <v>Standard</v>
      </c>
      <c r="O2158" s="2">
        <f>IF(tbl_Invoices[[#This Row],[Revenue_Type]]="Churned",0,1)</f>
        <v>1</v>
      </c>
    </row>
    <row r="2159" spans="1:15" x14ac:dyDescent="0.25">
      <c r="A2159" t="s">
        <v>6626</v>
      </c>
      <c r="B2159" t="s">
        <v>1125</v>
      </c>
      <c r="C2159" t="s">
        <v>4023</v>
      </c>
      <c r="D2159" s="1">
        <v>44514</v>
      </c>
      <c r="E2159">
        <v>25</v>
      </c>
      <c r="F2159" t="b">
        <v>1</v>
      </c>
      <c r="G2159" t="s">
        <v>4538</v>
      </c>
      <c r="H2159" t="s">
        <v>2034</v>
      </c>
      <c r="I2159" s="1">
        <f>DATE(YEAR(tbl_Invoices[[#This Row],[Invoice_Date]]), MONTH(tbl_Invoices[[#This Row],[Invoice_Date]]), DAY(tbl_Invoices[[#This Row],[Invoice_Date]]))</f>
        <v>44514</v>
      </c>
      <c r="J2159">
        <f>YEAR(tbl_Invoices[[#This Row],[Invoice_Date]])</f>
        <v>2021</v>
      </c>
      <c r="K2159" s="1">
        <f>_xlfn.XLOOKUP(tbl_Invoices[[#This Row],[Customer_ID]], tbl_Customers[Customer_ID], tbl_Customers[Cohort_Month])</f>
        <v>44957</v>
      </c>
      <c r="L2159" s="1" t="str">
        <f ca="1">_xlfn.XLOOKUP(tbl_Invoices[[#This Row],[Customer_ID]], tbl_Customers[Customer_ID], tbl_Customers[Age_Group])</f>
        <v>55+</v>
      </c>
      <c r="M2159" s="1" t="str">
        <f>_xlfn.XLOOKUP(tbl_Invoices[[#This Row],[Customer_ID]], tbl_Customers[Customer_ID], tbl_Customers[Region])</f>
        <v>Midwest</v>
      </c>
      <c r="N2159" s="1" t="str" cm="1">
        <f t="array" ref="N2159">_xlfn.IFS(
   _xlfn.SINGLE(tbl_Invoices[Plan_ID])="P1","Basic",
   _xlfn.SINGLE(tbl_Invoices[Plan_ID])="P2","Standard",
   _xlfn.SINGLE(tbl_Invoices[Plan_ID])="P3","Premium"
)</f>
        <v>Standard</v>
      </c>
      <c r="O2159" s="2">
        <f>IF(tbl_Invoices[[#This Row],[Revenue_Type]]="Churned",0,1)</f>
        <v>1</v>
      </c>
    </row>
    <row r="2160" spans="1:15" x14ac:dyDescent="0.25">
      <c r="A2160" t="s">
        <v>6617</v>
      </c>
      <c r="B2160" t="s">
        <v>1706</v>
      </c>
      <c r="C2160" t="s">
        <v>3013</v>
      </c>
      <c r="D2160" s="1">
        <v>44514</v>
      </c>
      <c r="E2160">
        <v>12</v>
      </c>
      <c r="F2160" t="b">
        <v>1</v>
      </c>
      <c r="G2160" t="s">
        <v>4545</v>
      </c>
      <c r="H2160" t="s">
        <v>2027</v>
      </c>
      <c r="I2160" s="1">
        <f>DATE(YEAR(tbl_Invoices[[#This Row],[Invoice_Date]]), MONTH(tbl_Invoices[[#This Row],[Invoice_Date]]), DAY(tbl_Invoices[[#This Row],[Invoice_Date]]))</f>
        <v>44514</v>
      </c>
      <c r="J2160">
        <f>YEAR(tbl_Invoices[[#This Row],[Invoice_Date]])</f>
        <v>2021</v>
      </c>
      <c r="K2160" s="1">
        <f>_xlfn.XLOOKUP(tbl_Invoices[[#This Row],[Customer_ID]], tbl_Customers[Customer_ID], tbl_Customers[Cohort_Month])</f>
        <v>44773</v>
      </c>
      <c r="L2160" s="1" t="str">
        <f ca="1">_xlfn.XLOOKUP(tbl_Invoices[[#This Row],[Customer_ID]], tbl_Customers[Customer_ID], tbl_Customers[Age_Group])</f>
        <v>55+</v>
      </c>
      <c r="M2160" s="1" t="str">
        <f>_xlfn.XLOOKUP(tbl_Invoices[[#This Row],[Customer_ID]], tbl_Customers[Customer_ID], tbl_Customers[Region])</f>
        <v>South</v>
      </c>
      <c r="N2160" s="1" t="str" cm="1">
        <f t="array" ref="N2160">_xlfn.IFS(
   _xlfn.SINGLE(tbl_Invoices[Plan_ID])="P1","Basic",
   _xlfn.SINGLE(tbl_Invoices[Plan_ID])="P2","Standard",
   _xlfn.SINGLE(tbl_Invoices[Plan_ID])="P3","Premium"
)</f>
        <v>Basic</v>
      </c>
      <c r="O2160" s="2">
        <f>IF(tbl_Invoices[[#This Row],[Revenue_Type]]="Churned",0,1)</f>
        <v>0</v>
      </c>
    </row>
    <row r="2161" spans="1:15" x14ac:dyDescent="0.25">
      <c r="A2161" t="s">
        <v>10269</v>
      </c>
      <c r="B2161" t="s">
        <v>374</v>
      </c>
      <c r="C2161" t="s">
        <v>2958</v>
      </c>
      <c r="D2161" s="1">
        <v>44515</v>
      </c>
      <c r="E2161">
        <v>25</v>
      </c>
      <c r="F2161" t="b">
        <v>1</v>
      </c>
      <c r="G2161" t="s">
        <v>4549</v>
      </c>
      <c r="H2161" t="s">
        <v>2034</v>
      </c>
      <c r="I2161" s="1">
        <f>DATE(YEAR(tbl_Invoices[[#This Row],[Invoice_Date]]), MONTH(tbl_Invoices[[#This Row],[Invoice_Date]]), DAY(tbl_Invoices[[#This Row],[Invoice_Date]]))</f>
        <v>44515</v>
      </c>
      <c r="J2161">
        <f>YEAR(tbl_Invoices[[#This Row],[Invoice_Date]])</f>
        <v>2021</v>
      </c>
      <c r="K2161" s="1">
        <f>_xlfn.XLOOKUP(tbl_Invoices[[#This Row],[Customer_ID]], tbl_Customers[Customer_ID], tbl_Customers[Cohort_Month])</f>
        <v>44865</v>
      </c>
      <c r="L2161" s="1" t="str">
        <f ca="1">_xlfn.XLOOKUP(tbl_Invoices[[#This Row],[Customer_ID]], tbl_Customers[Customer_ID], tbl_Customers[Age_Group])</f>
        <v>45–54</v>
      </c>
      <c r="M2161" s="1" t="str">
        <f>_xlfn.XLOOKUP(tbl_Invoices[[#This Row],[Customer_ID]], tbl_Customers[Customer_ID], tbl_Customers[Region])</f>
        <v>Midwest</v>
      </c>
      <c r="N2161" s="1" t="str" cm="1">
        <f t="array" ref="N2161">_xlfn.IFS(
   _xlfn.SINGLE(tbl_Invoices[Plan_ID])="P1","Basic",
   _xlfn.SINGLE(tbl_Invoices[Plan_ID])="P2","Standard",
   _xlfn.SINGLE(tbl_Invoices[Plan_ID])="P3","Premium"
)</f>
        <v>Standard</v>
      </c>
      <c r="O2161" s="2">
        <f>IF(tbl_Invoices[[#This Row],[Revenue_Type]]="Churned",0,1)</f>
        <v>1</v>
      </c>
    </row>
    <row r="2162" spans="1:15" x14ac:dyDescent="0.25">
      <c r="A2162" t="s">
        <v>6152</v>
      </c>
      <c r="B2162" t="s">
        <v>1006</v>
      </c>
      <c r="C2162" t="s">
        <v>4281</v>
      </c>
      <c r="D2162" s="1">
        <v>44515</v>
      </c>
      <c r="E2162">
        <v>55</v>
      </c>
      <c r="F2162" t="b">
        <v>1</v>
      </c>
      <c r="G2162" t="s">
        <v>4540</v>
      </c>
      <c r="H2162" t="s">
        <v>2031</v>
      </c>
      <c r="I2162" s="1">
        <f>DATE(YEAR(tbl_Invoices[[#This Row],[Invoice_Date]]), MONTH(tbl_Invoices[[#This Row],[Invoice_Date]]), DAY(tbl_Invoices[[#This Row],[Invoice_Date]]))</f>
        <v>44515</v>
      </c>
      <c r="J2162">
        <f>YEAR(tbl_Invoices[[#This Row],[Invoice_Date]])</f>
        <v>2021</v>
      </c>
      <c r="K2162" s="1">
        <f>_xlfn.XLOOKUP(tbl_Invoices[[#This Row],[Customer_ID]], tbl_Customers[Customer_ID], tbl_Customers[Cohort_Month])</f>
        <v>44865</v>
      </c>
      <c r="L2162" s="1" t="str">
        <f ca="1">_xlfn.XLOOKUP(tbl_Invoices[[#This Row],[Customer_ID]], tbl_Customers[Customer_ID], tbl_Customers[Age_Group])</f>
        <v>35–44</v>
      </c>
      <c r="M2162" s="1" t="str">
        <f>_xlfn.XLOOKUP(tbl_Invoices[[#This Row],[Customer_ID]], tbl_Customers[Customer_ID], tbl_Customers[Region])</f>
        <v>East</v>
      </c>
      <c r="N2162" s="1" t="str" cm="1">
        <f t="array" ref="N2162">_xlfn.IFS(
   _xlfn.SINGLE(tbl_Invoices[Plan_ID])="P1","Basic",
   _xlfn.SINGLE(tbl_Invoices[Plan_ID])="P2","Standard",
   _xlfn.SINGLE(tbl_Invoices[Plan_ID])="P3","Premium"
)</f>
        <v>Premium</v>
      </c>
      <c r="O2162" s="2">
        <f>IF(tbl_Invoices[[#This Row],[Revenue_Type]]="Churned",0,1)</f>
        <v>1</v>
      </c>
    </row>
    <row r="2163" spans="1:15" x14ac:dyDescent="0.25">
      <c r="A2163" t="s">
        <v>10395</v>
      </c>
      <c r="B2163" t="s">
        <v>1282</v>
      </c>
      <c r="C2163" t="s">
        <v>2720</v>
      </c>
      <c r="D2163" s="1">
        <v>44515</v>
      </c>
      <c r="E2163">
        <v>25</v>
      </c>
      <c r="F2163" t="b">
        <v>1</v>
      </c>
      <c r="G2163" t="s">
        <v>4540</v>
      </c>
      <c r="H2163" t="s">
        <v>2034</v>
      </c>
      <c r="I2163" s="1">
        <f>DATE(YEAR(tbl_Invoices[[#This Row],[Invoice_Date]]), MONTH(tbl_Invoices[[#This Row],[Invoice_Date]]), DAY(tbl_Invoices[[#This Row],[Invoice_Date]]))</f>
        <v>44515</v>
      </c>
      <c r="J2163">
        <f>YEAR(tbl_Invoices[[#This Row],[Invoice_Date]])</f>
        <v>2021</v>
      </c>
      <c r="K2163" s="1">
        <f>_xlfn.XLOOKUP(tbl_Invoices[[#This Row],[Customer_ID]], tbl_Customers[Customer_ID], tbl_Customers[Cohort_Month])</f>
        <v>44651</v>
      </c>
      <c r="L2163" s="1" t="str">
        <f ca="1">_xlfn.XLOOKUP(tbl_Invoices[[#This Row],[Customer_ID]], tbl_Customers[Customer_ID], tbl_Customers[Age_Group])</f>
        <v>35–44</v>
      </c>
      <c r="M2163" s="1" t="str">
        <f>_xlfn.XLOOKUP(tbl_Invoices[[#This Row],[Customer_ID]], tbl_Customers[Customer_ID], tbl_Customers[Region])</f>
        <v>West</v>
      </c>
      <c r="N2163" s="1" t="str" cm="1">
        <f t="array" ref="N2163">_xlfn.IFS(
   _xlfn.SINGLE(tbl_Invoices[Plan_ID])="P1","Basic",
   _xlfn.SINGLE(tbl_Invoices[Plan_ID])="P2","Standard",
   _xlfn.SINGLE(tbl_Invoices[Plan_ID])="P3","Premium"
)</f>
        <v>Standard</v>
      </c>
      <c r="O2163" s="2">
        <f>IF(tbl_Invoices[[#This Row],[Revenue_Type]]="Churned",0,1)</f>
        <v>1</v>
      </c>
    </row>
    <row r="2164" spans="1:15" x14ac:dyDescent="0.25">
      <c r="A2164" t="s">
        <v>7017</v>
      </c>
      <c r="B2164" t="s">
        <v>1317</v>
      </c>
      <c r="C2164" t="s">
        <v>4466</v>
      </c>
      <c r="D2164" s="1">
        <v>44515</v>
      </c>
      <c r="E2164">
        <v>25</v>
      </c>
      <c r="F2164" t="b">
        <v>1</v>
      </c>
      <c r="G2164" t="s">
        <v>4540</v>
      </c>
      <c r="H2164" t="s">
        <v>2034</v>
      </c>
      <c r="I2164" s="1">
        <f>DATE(YEAR(tbl_Invoices[[#This Row],[Invoice_Date]]), MONTH(tbl_Invoices[[#This Row],[Invoice_Date]]), DAY(tbl_Invoices[[#This Row],[Invoice_Date]]))</f>
        <v>44515</v>
      </c>
      <c r="J2164">
        <f>YEAR(tbl_Invoices[[#This Row],[Invoice_Date]])</f>
        <v>2021</v>
      </c>
      <c r="K2164" s="1">
        <f>_xlfn.XLOOKUP(tbl_Invoices[[#This Row],[Customer_ID]], tbl_Customers[Customer_ID], tbl_Customers[Cohort_Month])</f>
        <v>44865</v>
      </c>
      <c r="L2164" s="1" t="str">
        <f ca="1">_xlfn.XLOOKUP(tbl_Invoices[[#This Row],[Customer_ID]], tbl_Customers[Customer_ID], tbl_Customers[Age_Group])</f>
        <v>35–44</v>
      </c>
      <c r="M2164" s="1" t="str">
        <f>_xlfn.XLOOKUP(tbl_Invoices[[#This Row],[Customer_ID]], tbl_Customers[Customer_ID], tbl_Customers[Region])</f>
        <v>International</v>
      </c>
      <c r="N2164" s="1" t="str" cm="1">
        <f t="array" ref="N2164">_xlfn.IFS(
   _xlfn.SINGLE(tbl_Invoices[Plan_ID])="P1","Basic",
   _xlfn.SINGLE(tbl_Invoices[Plan_ID])="P2","Standard",
   _xlfn.SINGLE(tbl_Invoices[Plan_ID])="P3","Premium"
)</f>
        <v>Standard</v>
      </c>
      <c r="O2164" s="2">
        <f>IF(tbl_Invoices[[#This Row],[Revenue_Type]]="Churned",0,1)</f>
        <v>1</v>
      </c>
    </row>
    <row r="2165" spans="1:15" x14ac:dyDescent="0.25">
      <c r="A2165" t="s">
        <v>6021</v>
      </c>
      <c r="B2165" t="s">
        <v>1539</v>
      </c>
      <c r="C2165" t="s">
        <v>3104</v>
      </c>
      <c r="D2165" s="1">
        <v>44515</v>
      </c>
      <c r="E2165">
        <v>25</v>
      </c>
      <c r="F2165" t="b">
        <v>1</v>
      </c>
      <c r="G2165" t="s">
        <v>4538</v>
      </c>
      <c r="H2165" t="s">
        <v>2034</v>
      </c>
      <c r="I2165" s="1">
        <f>DATE(YEAR(tbl_Invoices[[#This Row],[Invoice_Date]]), MONTH(tbl_Invoices[[#This Row],[Invoice_Date]]), DAY(tbl_Invoices[[#This Row],[Invoice_Date]]))</f>
        <v>44515</v>
      </c>
      <c r="J2165">
        <f>YEAR(tbl_Invoices[[#This Row],[Invoice_Date]])</f>
        <v>2021</v>
      </c>
      <c r="K2165" s="1">
        <f>_xlfn.XLOOKUP(tbl_Invoices[[#This Row],[Customer_ID]], tbl_Customers[Customer_ID], tbl_Customers[Cohort_Month])</f>
        <v>44651</v>
      </c>
      <c r="L2165" s="1" t="str">
        <f ca="1">_xlfn.XLOOKUP(tbl_Invoices[[#This Row],[Customer_ID]], tbl_Customers[Customer_ID], tbl_Customers[Age_Group])</f>
        <v>25–34</v>
      </c>
      <c r="M2165" s="1" t="str">
        <f>_xlfn.XLOOKUP(tbl_Invoices[[#This Row],[Customer_ID]], tbl_Customers[Customer_ID], tbl_Customers[Region])</f>
        <v>East</v>
      </c>
      <c r="N2165" s="1" t="str" cm="1">
        <f t="array" ref="N2165">_xlfn.IFS(
   _xlfn.SINGLE(tbl_Invoices[Plan_ID])="P1","Basic",
   _xlfn.SINGLE(tbl_Invoices[Plan_ID])="P2","Standard",
   _xlfn.SINGLE(tbl_Invoices[Plan_ID])="P3","Premium"
)</f>
        <v>Standard</v>
      </c>
      <c r="O2165" s="2">
        <f>IF(tbl_Invoices[[#This Row],[Revenue_Type]]="Churned",0,1)</f>
        <v>1</v>
      </c>
    </row>
    <row r="2166" spans="1:15" x14ac:dyDescent="0.25">
      <c r="A2166" t="s">
        <v>7481</v>
      </c>
      <c r="B2166" t="s">
        <v>1883</v>
      </c>
      <c r="C2166" t="s">
        <v>4313</v>
      </c>
      <c r="D2166" s="1">
        <v>44515</v>
      </c>
      <c r="E2166">
        <v>25</v>
      </c>
      <c r="F2166" t="b">
        <v>1</v>
      </c>
      <c r="G2166" t="s">
        <v>4549</v>
      </c>
      <c r="H2166" t="s">
        <v>2034</v>
      </c>
      <c r="I2166" s="1">
        <f>DATE(YEAR(tbl_Invoices[[#This Row],[Invoice_Date]]), MONTH(tbl_Invoices[[#This Row],[Invoice_Date]]), DAY(tbl_Invoices[[#This Row],[Invoice_Date]]))</f>
        <v>44515</v>
      </c>
      <c r="J2166">
        <f>YEAR(tbl_Invoices[[#This Row],[Invoice_Date]])</f>
        <v>2021</v>
      </c>
      <c r="K2166" s="1">
        <f>_xlfn.XLOOKUP(tbl_Invoices[[#This Row],[Customer_ID]], tbl_Customers[Customer_ID], tbl_Customers[Cohort_Month])</f>
        <v>44926</v>
      </c>
      <c r="L2166" s="1" t="str">
        <f ca="1">_xlfn.XLOOKUP(tbl_Invoices[[#This Row],[Customer_ID]], tbl_Customers[Customer_ID], tbl_Customers[Age_Group])</f>
        <v>45–54</v>
      </c>
      <c r="M2166" s="1" t="str">
        <f>_xlfn.XLOOKUP(tbl_Invoices[[#This Row],[Customer_ID]], tbl_Customers[Customer_ID], tbl_Customers[Region])</f>
        <v>West</v>
      </c>
      <c r="N2166" s="1" t="str" cm="1">
        <f t="array" ref="N2166">_xlfn.IFS(
   _xlfn.SINGLE(tbl_Invoices[Plan_ID])="P1","Basic",
   _xlfn.SINGLE(tbl_Invoices[Plan_ID])="P2","Standard",
   _xlfn.SINGLE(tbl_Invoices[Plan_ID])="P3","Premium"
)</f>
        <v>Standard</v>
      </c>
      <c r="O2166" s="2">
        <f>IF(tbl_Invoices[[#This Row],[Revenue_Type]]="Churned",0,1)</f>
        <v>1</v>
      </c>
    </row>
    <row r="2167" spans="1:15" x14ac:dyDescent="0.25">
      <c r="A2167" t="s">
        <v>9634</v>
      </c>
      <c r="B2167" t="s">
        <v>28</v>
      </c>
      <c r="C2167" t="s">
        <v>3897</v>
      </c>
      <c r="D2167" s="1">
        <v>44516</v>
      </c>
      <c r="E2167">
        <v>55</v>
      </c>
      <c r="F2167" t="b">
        <v>1</v>
      </c>
      <c r="G2167" t="s">
        <v>4549</v>
      </c>
      <c r="H2167" t="s">
        <v>2031</v>
      </c>
      <c r="I2167" s="1">
        <f>DATE(YEAR(tbl_Invoices[[#This Row],[Invoice_Date]]), MONTH(tbl_Invoices[[#This Row],[Invoice_Date]]), DAY(tbl_Invoices[[#This Row],[Invoice_Date]]))</f>
        <v>44516</v>
      </c>
      <c r="J2167">
        <f>YEAR(tbl_Invoices[[#This Row],[Invoice_Date]])</f>
        <v>2021</v>
      </c>
      <c r="K2167" s="1">
        <f>_xlfn.XLOOKUP(tbl_Invoices[[#This Row],[Customer_ID]], tbl_Customers[Customer_ID], tbl_Customers[Cohort_Month])</f>
        <v>44895</v>
      </c>
      <c r="L2167" s="1" t="str">
        <f ca="1">_xlfn.XLOOKUP(tbl_Invoices[[#This Row],[Customer_ID]], tbl_Customers[Customer_ID], tbl_Customers[Age_Group])</f>
        <v>35–44</v>
      </c>
      <c r="M2167" s="1" t="str">
        <f>_xlfn.XLOOKUP(tbl_Invoices[[#This Row],[Customer_ID]], tbl_Customers[Customer_ID], tbl_Customers[Region])</f>
        <v>International</v>
      </c>
      <c r="N2167" s="1" t="str" cm="1">
        <f t="array" ref="N2167">_xlfn.IFS(
   _xlfn.SINGLE(tbl_Invoices[Plan_ID])="P1","Basic",
   _xlfn.SINGLE(tbl_Invoices[Plan_ID])="P2","Standard",
   _xlfn.SINGLE(tbl_Invoices[Plan_ID])="P3","Premium"
)</f>
        <v>Premium</v>
      </c>
      <c r="O2167" s="2">
        <f>IF(tbl_Invoices[[#This Row],[Revenue_Type]]="Churned",0,1)</f>
        <v>1</v>
      </c>
    </row>
    <row r="2168" spans="1:15" x14ac:dyDescent="0.25">
      <c r="A2168" t="s">
        <v>9915</v>
      </c>
      <c r="B2168" t="s">
        <v>636</v>
      </c>
      <c r="C2168" t="s">
        <v>2181</v>
      </c>
      <c r="D2168" s="1">
        <v>44516</v>
      </c>
      <c r="E2168">
        <v>12</v>
      </c>
      <c r="F2168" t="b">
        <v>1</v>
      </c>
      <c r="G2168" t="s">
        <v>4545</v>
      </c>
      <c r="H2168" t="s">
        <v>2027</v>
      </c>
      <c r="I2168" s="1">
        <f>DATE(YEAR(tbl_Invoices[[#This Row],[Invoice_Date]]), MONTH(tbl_Invoices[[#This Row],[Invoice_Date]]), DAY(tbl_Invoices[[#This Row],[Invoice_Date]]))</f>
        <v>44516</v>
      </c>
      <c r="J2168">
        <f>YEAR(tbl_Invoices[[#This Row],[Invoice_Date]])</f>
        <v>2021</v>
      </c>
      <c r="K2168" s="1">
        <f>_xlfn.XLOOKUP(tbl_Invoices[[#This Row],[Customer_ID]], tbl_Customers[Customer_ID], tbl_Customers[Cohort_Month])</f>
        <v>44561</v>
      </c>
      <c r="L2168" s="1" t="str">
        <f ca="1">_xlfn.XLOOKUP(tbl_Invoices[[#This Row],[Customer_ID]], tbl_Customers[Customer_ID], tbl_Customers[Age_Group])</f>
        <v>35–44</v>
      </c>
      <c r="M2168" s="1" t="str">
        <f>_xlfn.XLOOKUP(tbl_Invoices[[#This Row],[Customer_ID]], tbl_Customers[Customer_ID], tbl_Customers[Region])</f>
        <v>East</v>
      </c>
      <c r="N2168" s="1" t="str" cm="1">
        <f t="array" ref="N2168">_xlfn.IFS(
   _xlfn.SINGLE(tbl_Invoices[Plan_ID])="P1","Basic",
   _xlfn.SINGLE(tbl_Invoices[Plan_ID])="P2","Standard",
   _xlfn.SINGLE(tbl_Invoices[Plan_ID])="P3","Premium"
)</f>
        <v>Basic</v>
      </c>
      <c r="O2168" s="2">
        <f>IF(tbl_Invoices[[#This Row],[Revenue_Type]]="Churned",0,1)</f>
        <v>0</v>
      </c>
    </row>
    <row r="2169" spans="1:15" x14ac:dyDescent="0.25">
      <c r="A2169" t="s">
        <v>5407</v>
      </c>
      <c r="B2169" t="s">
        <v>1135</v>
      </c>
      <c r="C2169" t="s">
        <v>2484</v>
      </c>
      <c r="D2169" s="1">
        <v>44516</v>
      </c>
      <c r="E2169">
        <v>12</v>
      </c>
      <c r="F2169" t="b">
        <v>1</v>
      </c>
      <c r="G2169" t="s">
        <v>4540</v>
      </c>
      <c r="H2169" t="s">
        <v>2027</v>
      </c>
      <c r="I2169" s="1">
        <f>DATE(YEAR(tbl_Invoices[[#This Row],[Invoice_Date]]), MONTH(tbl_Invoices[[#This Row],[Invoice_Date]]), DAY(tbl_Invoices[[#This Row],[Invoice_Date]]))</f>
        <v>44516</v>
      </c>
      <c r="J2169">
        <f>YEAR(tbl_Invoices[[#This Row],[Invoice_Date]])</f>
        <v>2021</v>
      </c>
      <c r="K2169" s="1">
        <f>_xlfn.XLOOKUP(tbl_Invoices[[#This Row],[Customer_ID]], tbl_Customers[Customer_ID], tbl_Customers[Cohort_Month])</f>
        <v>45077</v>
      </c>
      <c r="L2169" s="1" t="str">
        <f ca="1">_xlfn.XLOOKUP(tbl_Invoices[[#This Row],[Customer_ID]], tbl_Customers[Customer_ID], tbl_Customers[Age_Group])</f>
        <v>35–44</v>
      </c>
      <c r="M2169" s="1" t="str">
        <f>_xlfn.XLOOKUP(tbl_Invoices[[#This Row],[Customer_ID]], tbl_Customers[Customer_ID], tbl_Customers[Region])</f>
        <v>East</v>
      </c>
      <c r="N2169" s="1" t="str" cm="1">
        <f t="array" ref="N2169">_xlfn.IFS(
   _xlfn.SINGLE(tbl_Invoices[Plan_ID])="P1","Basic",
   _xlfn.SINGLE(tbl_Invoices[Plan_ID])="P2","Standard",
   _xlfn.SINGLE(tbl_Invoices[Plan_ID])="P3","Premium"
)</f>
        <v>Basic</v>
      </c>
      <c r="O2169" s="2">
        <f>IF(tbl_Invoices[[#This Row],[Revenue_Type]]="Churned",0,1)</f>
        <v>1</v>
      </c>
    </row>
    <row r="2170" spans="1:15" x14ac:dyDescent="0.25">
      <c r="A2170" t="s">
        <v>6145</v>
      </c>
      <c r="B2170" t="s">
        <v>1922</v>
      </c>
      <c r="C2170" t="s">
        <v>3435</v>
      </c>
      <c r="D2170" s="1">
        <v>44516</v>
      </c>
      <c r="E2170">
        <v>12</v>
      </c>
      <c r="F2170" t="b">
        <v>1</v>
      </c>
      <c r="G2170" t="s">
        <v>4549</v>
      </c>
      <c r="H2170" t="s">
        <v>2027</v>
      </c>
      <c r="I2170" s="1">
        <f>DATE(YEAR(tbl_Invoices[[#This Row],[Invoice_Date]]), MONTH(tbl_Invoices[[#This Row],[Invoice_Date]]), DAY(tbl_Invoices[[#This Row],[Invoice_Date]]))</f>
        <v>44516</v>
      </c>
      <c r="J2170">
        <f>YEAR(tbl_Invoices[[#This Row],[Invoice_Date]])</f>
        <v>2021</v>
      </c>
      <c r="K2170" s="1">
        <f>_xlfn.XLOOKUP(tbl_Invoices[[#This Row],[Customer_ID]], tbl_Customers[Customer_ID], tbl_Customers[Cohort_Month])</f>
        <v>44439</v>
      </c>
      <c r="L2170" s="1" t="str">
        <f ca="1">_xlfn.XLOOKUP(tbl_Invoices[[#This Row],[Customer_ID]], tbl_Customers[Customer_ID], tbl_Customers[Age_Group])</f>
        <v>25–34</v>
      </c>
      <c r="M2170" s="1" t="str">
        <f>_xlfn.XLOOKUP(tbl_Invoices[[#This Row],[Customer_ID]], tbl_Customers[Customer_ID], tbl_Customers[Region])</f>
        <v>West</v>
      </c>
      <c r="N2170" s="1" t="str" cm="1">
        <f t="array" ref="N2170">_xlfn.IFS(
   _xlfn.SINGLE(tbl_Invoices[Plan_ID])="P1","Basic",
   _xlfn.SINGLE(tbl_Invoices[Plan_ID])="P2","Standard",
   _xlfn.SINGLE(tbl_Invoices[Plan_ID])="P3","Premium"
)</f>
        <v>Basic</v>
      </c>
      <c r="O2170" s="2">
        <f>IF(tbl_Invoices[[#This Row],[Revenue_Type]]="Churned",0,1)</f>
        <v>1</v>
      </c>
    </row>
    <row r="2171" spans="1:15" x14ac:dyDescent="0.25">
      <c r="A2171" t="s">
        <v>10306</v>
      </c>
      <c r="B2171" t="s">
        <v>555</v>
      </c>
      <c r="C2171" t="s">
        <v>3804</v>
      </c>
      <c r="D2171" s="1">
        <v>44517</v>
      </c>
      <c r="E2171">
        <v>55</v>
      </c>
      <c r="F2171" t="b">
        <v>1</v>
      </c>
      <c r="G2171" t="s">
        <v>4538</v>
      </c>
      <c r="H2171" t="s">
        <v>2031</v>
      </c>
      <c r="I2171" s="1">
        <f>DATE(YEAR(tbl_Invoices[[#This Row],[Invoice_Date]]), MONTH(tbl_Invoices[[#This Row],[Invoice_Date]]), DAY(tbl_Invoices[[#This Row],[Invoice_Date]]))</f>
        <v>44517</v>
      </c>
      <c r="J2171">
        <f>YEAR(tbl_Invoices[[#This Row],[Invoice_Date]])</f>
        <v>2021</v>
      </c>
      <c r="K2171" s="1">
        <f>_xlfn.XLOOKUP(tbl_Invoices[[#This Row],[Customer_ID]], tbl_Customers[Customer_ID], tbl_Customers[Cohort_Month])</f>
        <v>44773</v>
      </c>
      <c r="L2171" s="1" t="str">
        <f ca="1">_xlfn.XLOOKUP(tbl_Invoices[[#This Row],[Customer_ID]], tbl_Customers[Customer_ID], tbl_Customers[Age_Group])</f>
        <v>35–44</v>
      </c>
      <c r="M2171" s="1" t="str">
        <f>_xlfn.XLOOKUP(tbl_Invoices[[#This Row],[Customer_ID]], tbl_Customers[Customer_ID], tbl_Customers[Region])</f>
        <v>Midwest</v>
      </c>
      <c r="N2171" s="1" t="str" cm="1">
        <f t="array" ref="N2171">_xlfn.IFS(
   _xlfn.SINGLE(tbl_Invoices[Plan_ID])="P1","Basic",
   _xlfn.SINGLE(tbl_Invoices[Plan_ID])="P2","Standard",
   _xlfn.SINGLE(tbl_Invoices[Plan_ID])="P3","Premium"
)</f>
        <v>Premium</v>
      </c>
      <c r="O2171" s="2">
        <f>IF(tbl_Invoices[[#This Row],[Revenue_Type]]="Churned",0,1)</f>
        <v>1</v>
      </c>
    </row>
    <row r="2172" spans="1:15" x14ac:dyDescent="0.25">
      <c r="A2172" t="s">
        <v>4708</v>
      </c>
      <c r="B2172" t="s">
        <v>623</v>
      </c>
      <c r="C2172" t="s">
        <v>2748</v>
      </c>
      <c r="D2172" s="1">
        <v>44517</v>
      </c>
      <c r="E2172">
        <v>55</v>
      </c>
      <c r="F2172" t="b">
        <v>1</v>
      </c>
      <c r="G2172" t="s">
        <v>4538</v>
      </c>
      <c r="H2172" t="s">
        <v>2031</v>
      </c>
      <c r="I2172" s="1">
        <f>DATE(YEAR(tbl_Invoices[[#This Row],[Invoice_Date]]), MONTH(tbl_Invoices[[#This Row],[Invoice_Date]]), DAY(tbl_Invoices[[#This Row],[Invoice_Date]]))</f>
        <v>44517</v>
      </c>
      <c r="J2172">
        <f>YEAR(tbl_Invoices[[#This Row],[Invoice_Date]])</f>
        <v>2021</v>
      </c>
      <c r="K2172" s="1">
        <f>_xlfn.XLOOKUP(tbl_Invoices[[#This Row],[Customer_ID]], tbl_Customers[Customer_ID], tbl_Customers[Cohort_Month])</f>
        <v>44561</v>
      </c>
      <c r="L2172" s="1" t="str">
        <f ca="1">_xlfn.XLOOKUP(tbl_Invoices[[#This Row],[Customer_ID]], tbl_Customers[Customer_ID], tbl_Customers[Age_Group])</f>
        <v>18–24</v>
      </c>
      <c r="M2172" s="1" t="str">
        <f>_xlfn.XLOOKUP(tbl_Invoices[[#This Row],[Customer_ID]], tbl_Customers[Customer_ID], tbl_Customers[Region])</f>
        <v>South</v>
      </c>
      <c r="N2172" s="1" t="str" cm="1">
        <f t="array" ref="N2172">_xlfn.IFS(
   _xlfn.SINGLE(tbl_Invoices[Plan_ID])="P1","Basic",
   _xlfn.SINGLE(tbl_Invoices[Plan_ID])="P2","Standard",
   _xlfn.SINGLE(tbl_Invoices[Plan_ID])="P3","Premium"
)</f>
        <v>Premium</v>
      </c>
      <c r="O2172" s="2">
        <f>IF(tbl_Invoices[[#This Row],[Revenue_Type]]="Churned",0,1)</f>
        <v>1</v>
      </c>
    </row>
    <row r="2173" spans="1:15" x14ac:dyDescent="0.25">
      <c r="A2173" t="s">
        <v>7476</v>
      </c>
      <c r="B2173" t="s">
        <v>734</v>
      </c>
      <c r="C2173" t="s">
        <v>2995</v>
      </c>
      <c r="D2173" s="1">
        <v>44517</v>
      </c>
      <c r="E2173">
        <v>12</v>
      </c>
      <c r="F2173" t="b">
        <v>1</v>
      </c>
      <c r="G2173" t="s">
        <v>4538</v>
      </c>
      <c r="H2173" t="s">
        <v>2027</v>
      </c>
      <c r="I2173" s="1">
        <f>DATE(YEAR(tbl_Invoices[[#This Row],[Invoice_Date]]), MONTH(tbl_Invoices[[#This Row],[Invoice_Date]]), DAY(tbl_Invoices[[#This Row],[Invoice_Date]]))</f>
        <v>44517</v>
      </c>
      <c r="J2173">
        <f>YEAR(tbl_Invoices[[#This Row],[Invoice_Date]])</f>
        <v>2021</v>
      </c>
      <c r="K2173" s="1">
        <f>_xlfn.XLOOKUP(tbl_Invoices[[#This Row],[Customer_ID]], tbl_Customers[Customer_ID], tbl_Customers[Cohort_Month])</f>
        <v>44865</v>
      </c>
      <c r="L2173" s="1" t="str">
        <f ca="1">_xlfn.XLOOKUP(tbl_Invoices[[#This Row],[Customer_ID]], tbl_Customers[Customer_ID], tbl_Customers[Age_Group])</f>
        <v>45–54</v>
      </c>
      <c r="M2173" s="1" t="str">
        <f>_xlfn.XLOOKUP(tbl_Invoices[[#This Row],[Customer_ID]], tbl_Customers[Customer_ID], tbl_Customers[Region])</f>
        <v>South</v>
      </c>
      <c r="N2173" s="1" t="str" cm="1">
        <f t="array" ref="N2173">_xlfn.IFS(
   _xlfn.SINGLE(tbl_Invoices[Plan_ID])="P1","Basic",
   _xlfn.SINGLE(tbl_Invoices[Plan_ID])="P2","Standard",
   _xlfn.SINGLE(tbl_Invoices[Plan_ID])="P3","Premium"
)</f>
        <v>Basic</v>
      </c>
      <c r="O2173" s="2">
        <f>IF(tbl_Invoices[[#This Row],[Revenue_Type]]="Churned",0,1)</f>
        <v>1</v>
      </c>
    </row>
    <row r="2174" spans="1:15" x14ac:dyDescent="0.25">
      <c r="A2174" t="s">
        <v>9787</v>
      </c>
      <c r="B2174" t="s">
        <v>862</v>
      </c>
      <c r="C2174" t="s">
        <v>2157</v>
      </c>
      <c r="D2174" s="1">
        <v>44517</v>
      </c>
      <c r="E2174">
        <v>55</v>
      </c>
      <c r="F2174" t="b">
        <v>1</v>
      </c>
      <c r="G2174" t="s">
        <v>4538</v>
      </c>
      <c r="H2174" t="s">
        <v>2031</v>
      </c>
      <c r="I2174" s="1">
        <f>DATE(YEAR(tbl_Invoices[[#This Row],[Invoice_Date]]), MONTH(tbl_Invoices[[#This Row],[Invoice_Date]]), DAY(tbl_Invoices[[#This Row],[Invoice_Date]]))</f>
        <v>44517</v>
      </c>
      <c r="J2174">
        <f>YEAR(tbl_Invoices[[#This Row],[Invoice_Date]])</f>
        <v>2021</v>
      </c>
      <c r="K2174" s="1">
        <f>_xlfn.XLOOKUP(tbl_Invoices[[#This Row],[Customer_ID]], tbl_Customers[Customer_ID], tbl_Customers[Cohort_Month])</f>
        <v>44712</v>
      </c>
      <c r="L2174" s="1" t="str">
        <f ca="1">_xlfn.XLOOKUP(tbl_Invoices[[#This Row],[Customer_ID]], tbl_Customers[Customer_ID], tbl_Customers[Age_Group])</f>
        <v>55+</v>
      </c>
      <c r="M2174" s="1" t="str">
        <f>_xlfn.XLOOKUP(tbl_Invoices[[#This Row],[Customer_ID]], tbl_Customers[Customer_ID], tbl_Customers[Region])</f>
        <v>East</v>
      </c>
      <c r="N2174" s="1" t="str" cm="1">
        <f t="array" ref="N2174">_xlfn.IFS(
   _xlfn.SINGLE(tbl_Invoices[Plan_ID])="P1","Basic",
   _xlfn.SINGLE(tbl_Invoices[Plan_ID])="P2","Standard",
   _xlfn.SINGLE(tbl_Invoices[Plan_ID])="P3","Premium"
)</f>
        <v>Premium</v>
      </c>
      <c r="O2174" s="2">
        <f>IF(tbl_Invoices[[#This Row],[Revenue_Type]]="Churned",0,1)</f>
        <v>1</v>
      </c>
    </row>
    <row r="2175" spans="1:15" x14ac:dyDescent="0.25">
      <c r="A2175" t="s">
        <v>7982</v>
      </c>
      <c r="B2175" t="s">
        <v>1009</v>
      </c>
      <c r="C2175" t="s">
        <v>4090</v>
      </c>
      <c r="D2175" s="1">
        <v>44517</v>
      </c>
      <c r="E2175">
        <v>55</v>
      </c>
      <c r="F2175" t="b">
        <v>1</v>
      </c>
      <c r="G2175" t="s">
        <v>4538</v>
      </c>
      <c r="H2175" t="s">
        <v>2031</v>
      </c>
      <c r="I2175" s="1">
        <f>DATE(YEAR(tbl_Invoices[[#This Row],[Invoice_Date]]), MONTH(tbl_Invoices[[#This Row],[Invoice_Date]]), DAY(tbl_Invoices[[#This Row],[Invoice_Date]]))</f>
        <v>44517</v>
      </c>
      <c r="J2175">
        <f>YEAR(tbl_Invoices[[#This Row],[Invoice_Date]])</f>
        <v>2021</v>
      </c>
      <c r="K2175" s="1">
        <f>_xlfn.XLOOKUP(tbl_Invoices[[#This Row],[Customer_ID]], tbl_Customers[Customer_ID], tbl_Customers[Cohort_Month])</f>
        <v>45077</v>
      </c>
      <c r="L2175" s="1" t="str">
        <f ca="1">_xlfn.XLOOKUP(tbl_Invoices[[#This Row],[Customer_ID]], tbl_Customers[Customer_ID], tbl_Customers[Age_Group])</f>
        <v>45–54</v>
      </c>
      <c r="M2175" s="1" t="str">
        <f>_xlfn.XLOOKUP(tbl_Invoices[[#This Row],[Customer_ID]], tbl_Customers[Customer_ID], tbl_Customers[Region])</f>
        <v>East</v>
      </c>
      <c r="N2175" s="1" t="str" cm="1">
        <f t="array" ref="N2175">_xlfn.IFS(
   _xlfn.SINGLE(tbl_Invoices[Plan_ID])="P1","Basic",
   _xlfn.SINGLE(tbl_Invoices[Plan_ID])="P2","Standard",
   _xlfn.SINGLE(tbl_Invoices[Plan_ID])="P3","Premium"
)</f>
        <v>Premium</v>
      </c>
      <c r="O2175" s="2">
        <f>IF(tbl_Invoices[[#This Row],[Revenue_Type]]="Churned",0,1)</f>
        <v>1</v>
      </c>
    </row>
    <row r="2176" spans="1:15" x14ac:dyDescent="0.25">
      <c r="A2176" t="s">
        <v>9913</v>
      </c>
      <c r="B2176" t="s">
        <v>1050</v>
      </c>
      <c r="C2176" t="s">
        <v>2359</v>
      </c>
      <c r="D2176" s="1">
        <v>44517</v>
      </c>
      <c r="E2176">
        <v>25</v>
      </c>
      <c r="F2176" t="b">
        <v>1</v>
      </c>
      <c r="G2176" t="s">
        <v>4540</v>
      </c>
      <c r="H2176" t="s">
        <v>2034</v>
      </c>
      <c r="I2176" s="1">
        <f>DATE(YEAR(tbl_Invoices[[#This Row],[Invoice_Date]]), MONTH(tbl_Invoices[[#This Row],[Invoice_Date]]), DAY(tbl_Invoices[[#This Row],[Invoice_Date]]))</f>
        <v>44517</v>
      </c>
      <c r="J2176">
        <f>YEAR(tbl_Invoices[[#This Row],[Invoice_Date]])</f>
        <v>2021</v>
      </c>
      <c r="K2176" s="1">
        <f>_xlfn.XLOOKUP(tbl_Invoices[[#This Row],[Customer_ID]], tbl_Customers[Customer_ID], tbl_Customers[Cohort_Month])</f>
        <v>44895</v>
      </c>
      <c r="L2176" s="1" t="str">
        <f ca="1">_xlfn.XLOOKUP(tbl_Invoices[[#This Row],[Customer_ID]], tbl_Customers[Customer_ID], tbl_Customers[Age_Group])</f>
        <v>35–44</v>
      </c>
      <c r="M2176" s="1" t="str">
        <f>_xlfn.XLOOKUP(tbl_Invoices[[#This Row],[Customer_ID]], tbl_Customers[Customer_ID], tbl_Customers[Region])</f>
        <v>Midwest</v>
      </c>
      <c r="N2176" s="1" t="str" cm="1">
        <f t="array" ref="N2176">_xlfn.IFS(
   _xlfn.SINGLE(tbl_Invoices[Plan_ID])="P1","Basic",
   _xlfn.SINGLE(tbl_Invoices[Plan_ID])="P2","Standard",
   _xlfn.SINGLE(tbl_Invoices[Plan_ID])="P3","Premium"
)</f>
        <v>Standard</v>
      </c>
      <c r="O2176" s="2">
        <f>IF(tbl_Invoices[[#This Row],[Revenue_Type]]="Churned",0,1)</f>
        <v>1</v>
      </c>
    </row>
    <row r="2177" spans="1:15" x14ac:dyDescent="0.25">
      <c r="A2177" t="s">
        <v>6501</v>
      </c>
      <c r="B2177" t="s">
        <v>1170</v>
      </c>
      <c r="C2177" t="s">
        <v>2778</v>
      </c>
      <c r="D2177" s="1">
        <v>44517</v>
      </c>
      <c r="E2177">
        <v>55</v>
      </c>
      <c r="F2177" t="b">
        <v>1</v>
      </c>
      <c r="G2177" t="s">
        <v>4547</v>
      </c>
      <c r="H2177" t="s">
        <v>2031</v>
      </c>
      <c r="I2177" s="1">
        <f>DATE(YEAR(tbl_Invoices[[#This Row],[Invoice_Date]]), MONTH(tbl_Invoices[[#This Row],[Invoice_Date]]), DAY(tbl_Invoices[[#This Row],[Invoice_Date]]))</f>
        <v>44517</v>
      </c>
      <c r="J2177">
        <f>YEAR(tbl_Invoices[[#This Row],[Invoice_Date]])</f>
        <v>2021</v>
      </c>
      <c r="K2177" s="1">
        <f>_xlfn.XLOOKUP(tbl_Invoices[[#This Row],[Customer_ID]], tbl_Customers[Customer_ID], tbl_Customers[Cohort_Month])</f>
        <v>44712</v>
      </c>
      <c r="L2177" s="1" t="str">
        <f ca="1">_xlfn.XLOOKUP(tbl_Invoices[[#This Row],[Customer_ID]], tbl_Customers[Customer_ID], tbl_Customers[Age_Group])</f>
        <v>18–24</v>
      </c>
      <c r="M2177" s="1" t="str">
        <f>_xlfn.XLOOKUP(tbl_Invoices[[#This Row],[Customer_ID]], tbl_Customers[Customer_ID], tbl_Customers[Region])</f>
        <v>East</v>
      </c>
      <c r="N2177" s="1" t="str" cm="1">
        <f t="array" ref="N2177">_xlfn.IFS(
   _xlfn.SINGLE(tbl_Invoices[Plan_ID])="P1","Basic",
   _xlfn.SINGLE(tbl_Invoices[Plan_ID])="P2","Standard",
   _xlfn.SINGLE(tbl_Invoices[Plan_ID])="P3","Premium"
)</f>
        <v>Premium</v>
      </c>
      <c r="O2177" s="2">
        <f>IF(tbl_Invoices[[#This Row],[Revenue_Type]]="Churned",0,1)</f>
        <v>1</v>
      </c>
    </row>
    <row r="2178" spans="1:15" x14ac:dyDescent="0.25">
      <c r="A2178" t="s">
        <v>4726</v>
      </c>
      <c r="B2178" t="s">
        <v>1190</v>
      </c>
      <c r="C2178" t="s">
        <v>4341</v>
      </c>
      <c r="D2178" s="1">
        <v>44517</v>
      </c>
      <c r="E2178">
        <v>55</v>
      </c>
      <c r="F2178" t="b">
        <v>1</v>
      </c>
      <c r="G2178" t="s">
        <v>4549</v>
      </c>
      <c r="H2178" t="s">
        <v>2031</v>
      </c>
      <c r="I2178" s="1">
        <f>DATE(YEAR(tbl_Invoices[[#This Row],[Invoice_Date]]), MONTH(tbl_Invoices[[#This Row],[Invoice_Date]]), DAY(tbl_Invoices[[#This Row],[Invoice_Date]]))</f>
        <v>44517</v>
      </c>
      <c r="J2178">
        <f>YEAR(tbl_Invoices[[#This Row],[Invoice_Date]])</f>
        <v>2021</v>
      </c>
      <c r="K2178" s="1">
        <f>_xlfn.XLOOKUP(tbl_Invoices[[#This Row],[Customer_ID]], tbl_Customers[Customer_ID], tbl_Customers[Cohort_Month])</f>
        <v>44985</v>
      </c>
      <c r="L2178" s="1" t="str">
        <f ca="1">_xlfn.XLOOKUP(tbl_Invoices[[#This Row],[Customer_ID]], tbl_Customers[Customer_ID], tbl_Customers[Age_Group])</f>
        <v>18–24</v>
      </c>
      <c r="M2178" s="1" t="str">
        <f>_xlfn.XLOOKUP(tbl_Invoices[[#This Row],[Customer_ID]], tbl_Customers[Customer_ID], tbl_Customers[Region])</f>
        <v>East</v>
      </c>
      <c r="N2178" s="1" t="str" cm="1">
        <f t="array" ref="N2178">_xlfn.IFS(
   _xlfn.SINGLE(tbl_Invoices[Plan_ID])="P1","Basic",
   _xlfn.SINGLE(tbl_Invoices[Plan_ID])="P2","Standard",
   _xlfn.SINGLE(tbl_Invoices[Plan_ID])="P3","Premium"
)</f>
        <v>Premium</v>
      </c>
      <c r="O2178" s="2">
        <f>IF(tbl_Invoices[[#This Row],[Revenue_Type]]="Churned",0,1)</f>
        <v>1</v>
      </c>
    </row>
    <row r="2179" spans="1:15" x14ac:dyDescent="0.25">
      <c r="A2179" t="s">
        <v>7794</v>
      </c>
      <c r="B2179" t="s">
        <v>1232</v>
      </c>
      <c r="C2179" t="s">
        <v>2207</v>
      </c>
      <c r="D2179" s="1">
        <v>44517</v>
      </c>
      <c r="E2179">
        <v>25</v>
      </c>
      <c r="F2179" t="b">
        <v>1</v>
      </c>
      <c r="G2179" t="s">
        <v>4547</v>
      </c>
      <c r="H2179" t="s">
        <v>2034</v>
      </c>
      <c r="I2179" s="1">
        <f>DATE(YEAR(tbl_Invoices[[#This Row],[Invoice_Date]]), MONTH(tbl_Invoices[[#This Row],[Invoice_Date]]), DAY(tbl_Invoices[[#This Row],[Invoice_Date]]))</f>
        <v>44517</v>
      </c>
      <c r="J2179">
        <f>YEAR(tbl_Invoices[[#This Row],[Invoice_Date]])</f>
        <v>2021</v>
      </c>
      <c r="K2179" s="1">
        <f>_xlfn.XLOOKUP(tbl_Invoices[[#This Row],[Customer_ID]], tbl_Customers[Customer_ID], tbl_Customers[Cohort_Month])</f>
        <v>44500</v>
      </c>
      <c r="L2179" s="1" t="str">
        <f ca="1">_xlfn.XLOOKUP(tbl_Invoices[[#This Row],[Customer_ID]], tbl_Customers[Customer_ID], tbl_Customers[Age_Group])</f>
        <v>35–44</v>
      </c>
      <c r="M2179" s="1" t="str">
        <f>_xlfn.XLOOKUP(tbl_Invoices[[#This Row],[Customer_ID]], tbl_Customers[Customer_ID], tbl_Customers[Region])</f>
        <v>West</v>
      </c>
      <c r="N2179" s="1" t="str" cm="1">
        <f t="array" ref="N2179">_xlfn.IFS(
   _xlfn.SINGLE(tbl_Invoices[Plan_ID])="P1","Basic",
   _xlfn.SINGLE(tbl_Invoices[Plan_ID])="P2","Standard",
   _xlfn.SINGLE(tbl_Invoices[Plan_ID])="P3","Premium"
)</f>
        <v>Standard</v>
      </c>
      <c r="O2179" s="2">
        <f>IF(tbl_Invoices[[#This Row],[Revenue_Type]]="Churned",0,1)</f>
        <v>1</v>
      </c>
    </row>
    <row r="2180" spans="1:15" x14ac:dyDescent="0.25">
      <c r="A2180" t="s">
        <v>6064</v>
      </c>
      <c r="B2180" t="s">
        <v>1310</v>
      </c>
      <c r="C2180" t="s">
        <v>3637</v>
      </c>
      <c r="D2180" s="1">
        <v>44517</v>
      </c>
      <c r="E2180">
        <v>12</v>
      </c>
      <c r="F2180" t="b">
        <v>1</v>
      </c>
      <c r="G2180" t="s">
        <v>4549</v>
      </c>
      <c r="H2180" t="s">
        <v>2027</v>
      </c>
      <c r="I2180" s="1">
        <f>DATE(YEAR(tbl_Invoices[[#This Row],[Invoice_Date]]), MONTH(tbl_Invoices[[#This Row],[Invoice_Date]]), DAY(tbl_Invoices[[#This Row],[Invoice_Date]]))</f>
        <v>44517</v>
      </c>
      <c r="J2180">
        <f>YEAR(tbl_Invoices[[#This Row],[Invoice_Date]])</f>
        <v>2021</v>
      </c>
      <c r="K2180" s="1">
        <f>_xlfn.XLOOKUP(tbl_Invoices[[#This Row],[Customer_ID]], tbl_Customers[Customer_ID], tbl_Customers[Cohort_Month])</f>
        <v>44742</v>
      </c>
      <c r="L2180" s="1" t="str">
        <f ca="1">_xlfn.XLOOKUP(tbl_Invoices[[#This Row],[Customer_ID]], tbl_Customers[Customer_ID], tbl_Customers[Age_Group])</f>
        <v>35–44</v>
      </c>
      <c r="M2180" s="1" t="str">
        <f>_xlfn.XLOOKUP(tbl_Invoices[[#This Row],[Customer_ID]], tbl_Customers[Customer_ID], tbl_Customers[Region])</f>
        <v>West</v>
      </c>
      <c r="N2180" s="1" t="str" cm="1">
        <f t="array" ref="N2180">_xlfn.IFS(
   _xlfn.SINGLE(tbl_Invoices[Plan_ID])="P1","Basic",
   _xlfn.SINGLE(tbl_Invoices[Plan_ID])="P2","Standard",
   _xlfn.SINGLE(tbl_Invoices[Plan_ID])="P3","Premium"
)</f>
        <v>Basic</v>
      </c>
      <c r="O2180" s="2">
        <f>IF(tbl_Invoices[[#This Row],[Revenue_Type]]="Churned",0,1)</f>
        <v>1</v>
      </c>
    </row>
    <row r="2181" spans="1:15" x14ac:dyDescent="0.25">
      <c r="A2181" t="s">
        <v>8905</v>
      </c>
      <c r="B2181" t="s">
        <v>1816</v>
      </c>
      <c r="C2181" t="s">
        <v>2395</v>
      </c>
      <c r="D2181" s="1">
        <v>44517</v>
      </c>
      <c r="E2181">
        <v>12</v>
      </c>
      <c r="F2181" t="b">
        <v>1</v>
      </c>
      <c r="G2181" t="s">
        <v>4538</v>
      </c>
      <c r="H2181" t="s">
        <v>2027</v>
      </c>
      <c r="I2181" s="1">
        <f>DATE(YEAR(tbl_Invoices[[#This Row],[Invoice_Date]]), MONTH(tbl_Invoices[[#This Row],[Invoice_Date]]), DAY(tbl_Invoices[[#This Row],[Invoice_Date]]))</f>
        <v>44517</v>
      </c>
      <c r="J2181">
        <f>YEAR(tbl_Invoices[[#This Row],[Invoice_Date]])</f>
        <v>2021</v>
      </c>
      <c r="K2181" s="1">
        <f>_xlfn.XLOOKUP(tbl_Invoices[[#This Row],[Customer_ID]], tbl_Customers[Customer_ID], tbl_Customers[Cohort_Month])</f>
        <v>44439</v>
      </c>
      <c r="L2181" s="1" t="str">
        <f ca="1">_xlfn.XLOOKUP(tbl_Invoices[[#This Row],[Customer_ID]], tbl_Customers[Customer_ID], tbl_Customers[Age_Group])</f>
        <v>45–54</v>
      </c>
      <c r="M2181" s="1" t="str">
        <f>_xlfn.XLOOKUP(tbl_Invoices[[#This Row],[Customer_ID]], tbl_Customers[Customer_ID], tbl_Customers[Region])</f>
        <v>East</v>
      </c>
      <c r="N2181" s="1" t="str" cm="1">
        <f t="array" ref="N2181">_xlfn.IFS(
   _xlfn.SINGLE(tbl_Invoices[Plan_ID])="P1","Basic",
   _xlfn.SINGLE(tbl_Invoices[Plan_ID])="P2","Standard",
   _xlfn.SINGLE(tbl_Invoices[Plan_ID])="P3","Premium"
)</f>
        <v>Basic</v>
      </c>
      <c r="O2181" s="2">
        <f>IF(tbl_Invoices[[#This Row],[Revenue_Type]]="Churned",0,1)</f>
        <v>1</v>
      </c>
    </row>
    <row r="2182" spans="1:15" x14ac:dyDescent="0.25">
      <c r="A2182" t="s">
        <v>4978</v>
      </c>
      <c r="B2182" t="s">
        <v>680</v>
      </c>
      <c r="C2182" t="s">
        <v>3711</v>
      </c>
      <c r="D2182" s="1">
        <v>44518</v>
      </c>
      <c r="E2182">
        <v>12</v>
      </c>
      <c r="F2182" t="b">
        <v>1</v>
      </c>
      <c r="G2182" t="s">
        <v>4538</v>
      </c>
      <c r="H2182" t="s">
        <v>2027</v>
      </c>
      <c r="I2182" s="1">
        <f>DATE(YEAR(tbl_Invoices[[#This Row],[Invoice_Date]]), MONTH(tbl_Invoices[[#This Row],[Invoice_Date]]), DAY(tbl_Invoices[[#This Row],[Invoice_Date]]))</f>
        <v>44518</v>
      </c>
      <c r="J2182">
        <f>YEAR(tbl_Invoices[[#This Row],[Invoice_Date]])</f>
        <v>2021</v>
      </c>
      <c r="K2182" s="1">
        <f>_xlfn.XLOOKUP(tbl_Invoices[[#This Row],[Customer_ID]], tbl_Customers[Customer_ID], tbl_Customers[Cohort_Month])</f>
        <v>44895</v>
      </c>
      <c r="L2182" s="1" t="str">
        <f ca="1">_xlfn.XLOOKUP(tbl_Invoices[[#This Row],[Customer_ID]], tbl_Customers[Customer_ID], tbl_Customers[Age_Group])</f>
        <v>55+</v>
      </c>
      <c r="M2182" s="1" t="str">
        <f>_xlfn.XLOOKUP(tbl_Invoices[[#This Row],[Customer_ID]], tbl_Customers[Customer_ID], tbl_Customers[Region])</f>
        <v>South</v>
      </c>
      <c r="N2182" s="1" t="str" cm="1">
        <f t="array" ref="N2182">_xlfn.IFS(
   _xlfn.SINGLE(tbl_Invoices[Plan_ID])="P1","Basic",
   _xlfn.SINGLE(tbl_Invoices[Plan_ID])="P2","Standard",
   _xlfn.SINGLE(tbl_Invoices[Plan_ID])="P3","Premium"
)</f>
        <v>Basic</v>
      </c>
      <c r="O2182" s="2">
        <f>IF(tbl_Invoices[[#This Row],[Revenue_Type]]="Churned",0,1)</f>
        <v>1</v>
      </c>
    </row>
    <row r="2183" spans="1:15" x14ac:dyDescent="0.25">
      <c r="A2183" t="s">
        <v>7757</v>
      </c>
      <c r="B2183" t="s">
        <v>1064</v>
      </c>
      <c r="C2183" t="s">
        <v>2973</v>
      </c>
      <c r="D2183" s="1">
        <v>44518</v>
      </c>
      <c r="E2183">
        <v>12</v>
      </c>
      <c r="F2183" t="b">
        <v>1</v>
      </c>
      <c r="G2183" t="s">
        <v>4545</v>
      </c>
      <c r="H2183" t="s">
        <v>2027</v>
      </c>
      <c r="I2183" s="1">
        <f>DATE(YEAR(tbl_Invoices[[#This Row],[Invoice_Date]]), MONTH(tbl_Invoices[[#This Row],[Invoice_Date]]), DAY(tbl_Invoices[[#This Row],[Invoice_Date]]))</f>
        <v>44518</v>
      </c>
      <c r="J2183">
        <f>YEAR(tbl_Invoices[[#This Row],[Invoice_Date]])</f>
        <v>2021</v>
      </c>
      <c r="K2183" s="1">
        <f>_xlfn.XLOOKUP(tbl_Invoices[[#This Row],[Customer_ID]], tbl_Customers[Customer_ID], tbl_Customers[Cohort_Month])</f>
        <v>44500</v>
      </c>
      <c r="L2183" s="1" t="str">
        <f ca="1">_xlfn.XLOOKUP(tbl_Invoices[[#This Row],[Customer_ID]], tbl_Customers[Customer_ID], tbl_Customers[Age_Group])</f>
        <v>35–44</v>
      </c>
      <c r="M2183" s="1" t="str">
        <f>_xlfn.XLOOKUP(tbl_Invoices[[#This Row],[Customer_ID]], tbl_Customers[Customer_ID], tbl_Customers[Region])</f>
        <v>South</v>
      </c>
      <c r="N2183" s="1" t="str" cm="1">
        <f t="array" ref="N2183">_xlfn.IFS(
   _xlfn.SINGLE(tbl_Invoices[Plan_ID])="P1","Basic",
   _xlfn.SINGLE(tbl_Invoices[Plan_ID])="P2","Standard",
   _xlfn.SINGLE(tbl_Invoices[Plan_ID])="P3","Premium"
)</f>
        <v>Basic</v>
      </c>
      <c r="O2183" s="2">
        <f>IF(tbl_Invoices[[#This Row],[Revenue_Type]]="Churned",0,1)</f>
        <v>0</v>
      </c>
    </row>
    <row r="2184" spans="1:15" x14ac:dyDescent="0.25">
      <c r="A2184" t="s">
        <v>9553</v>
      </c>
      <c r="B2184" t="s">
        <v>1200</v>
      </c>
      <c r="C2184" t="s">
        <v>3621</v>
      </c>
      <c r="D2184" s="1">
        <v>44518</v>
      </c>
      <c r="E2184">
        <v>55</v>
      </c>
      <c r="F2184" t="b">
        <v>1</v>
      </c>
      <c r="G2184" t="s">
        <v>4538</v>
      </c>
      <c r="H2184" t="s">
        <v>2031</v>
      </c>
      <c r="I2184" s="1">
        <f>DATE(YEAR(tbl_Invoices[[#This Row],[Invoice_Date]]), MONTH(tbl_Invoices[[#This Row],[Invoice_Date]]), DAY(tbl_Invoices[[#This Row],[Invoice_Date]]))</f>
        <v>44518</v>
      </c>
      <c r="J2184">
        <f>YEAR(tbl_Invoices[[#This Row],[Invoice_Date]])</f>
        <v>2021</v>
      </c>
      <c r="K2184" s="1">
        <f>_xlfn.XLOOKUP(tbl_Invoices[[#This Row],[Customer_ID]], tbl_Customers[Customer_ID], tbl_Customers[Cohort_Month])</f>
        <v>44681</v>
      </c>
      <c r="L2184" s="1" t="str">
        <f ca="1">_xlfn.XLOOKUP(tbl_Invoices[[#This Row],[Customer_ID]], tbl_Customers[Customer_ID], tbl_Customers[Age_Group])</f>
        <v>25–34</v>
      </c>
      <c r="M2184" s="1" t="str">
        <f>_xlfn.XLOOKUP(tbl_Invoices[[#This Row],[Customer_ID]], tbl_Customers[Customer_ID], tbl_Customers[Region])</f>
        <v>International</v>
      </c>
      <c r="N2184" s="1" t="str" cm="1">
        <f t="array" ref="N2184">_xlfn.IFS(
   _xlfn.SINGLE(tbl_Invoices[Plan_ID])="P1","Basic",
   _xlfn.SINGLE(tbl_Invoices[Plan_ID])="P2","Standard",
   _xlfn.SINGLE(tbl_Invoices[Plan_ID])="P3","Premium"
)</f>
        <v>Premium</v>
      </c>
      <c r="O2184" s="2">
        <f>IF(tbl_Invoices[[#This Row],[Revenue_Type]]="Churned",0,1)</f>
        <v>1</v>
      </c>
    </row>
    <row r="2185" spans="1:15" x14ac:dyDescent="0.25">
      <c r="A2185" t="s">
        <v>5362</v>
      </c>
      <c r="B2185" t="s">
        <v>1312</v>
      </c>
      <c r="C2185" t="s">
        <v>3518</v>
      </c>
      <c r="D2185" s="1">
        <v>44518</v>
      </c>
      <c r="E2185">
        <v>25</v>
      </c>
      <c r="F2185" t="b">
        <v>1</v>
      </c>
      <c r="G2185" t="s">
        <v>4538</v>
      </c>
      <c r="H2185" t="s">
        <v>2034</v>
      </c>
      <c r="I2185" s="1">
        <f>DATE(YEAR(tbl_Invoices[[#This Row],[Invoice_Date]]), MONTH(tbl_Invoices[[#This Row],[Invoice_Date]]), DAY(tbl_Invoices[[#This Row],[Invoice_Date]]))</f>
        <v>44518</v>
      </c>
      <c r="J2185">
        <f>YEAR(tbl_Invoices[[#This Row],[Invoice_Date]])</f>
        <v>2021</v>
      </c>
      <c r="K2185" s="1">
        <f>_xlfn.XLOOKUP(tbl_Invoices[[#This Row],[Customer_ID]], tbl_Customers[Customer_ID], tbl_Customers[Cohort_Month])</f>
        <v>44651</v>
      </c>
      <c r="L2185" s="1" t="str">
        <f ca="1">_xlfn.XLOOKUP(tbl_Invoices[[#This Row],[Customer_ID]], tbl_Customers[Customer_ID], tbl_Customers[Age_Group])</f>
        <v>18–24</v>
      </c>
      <c r="M2185" s="1" t="str">
        <f>_xlfn.XLOOKUP(tbl_Invoices[[#This Row],[Customer_ID]], tbl_Customers[Customer_ID], tbl_Customers[Region])</f>
        <v>East</v>
      </c>
      <c r="N2185" s="1" t="str" cm="1">
        <f t="array" ref="N2185">_xlfn.IFS(
   _xlfn.SINGLE(tbl_Invoices[Plan_ID])="P1","Basic",
   _xlfn.SINGLE(tbl_Invoices[Plan_ID])="P2","Standard",
   _xlfn.SINGLE(tbl_Invoices[Plan_ID])="P3","Premium"
)</f>
        <v>Standard</v>
      </c>
      <c r="O2185" s="2">
        <f>IF(tbl_Invoices[[#This Row],[Revenue_Type]]="Churned",0,1)</f>
        <v>1</v>
      </c>
    </row>
    <row r="2186" spans="1:15" x14ac:dyDescent="0.25">
      <c r="A2186" t="s">
        <v>9692</v>
      </c>
      <c r="B2186" t="s">
        <v>1321</v>
      </c>
      <c r="C2186" t="s">
        <v>3831</v>
      </c>
      <c r="D2186" s="1">
        <v>44518</v>
      </c>
      <c r="E2186">
        <v>12</v>
      </c>
      <c r="F2186" t="b">
        <v>1</v>
      </c>
      <c r="G2186" t="s">
        <v>4549</v>
      </c>
      <c r="H2186" t="s">
        <v>2027</v>
      </c>
      <c r="I2186" s="1">
        <f>DATE(YEAR(tbl_Invoices[[#This Row],[Invoice_Date]]), MONTH(tbl_Invoices[[#This Row],[Invoice_Date]]), DAY(tbl_Invoices[[#This Row],[Invoice_Date]]))</f>
        <v>44518</v>
      </c>
      <c r="J2186">
        <f>YEAR(tbl_Invoices[[#This Row],[Invoice_Date]])</f>
        <v>2021</v>
      </c>
      <c r="K2186" s="1">
        <f>_xlfn.XLOOKUP(tbl_Invoices[[#This Row],[Customer_ID]], tbl_Customers[Customer_ID], tbl_Customers[Cohort_Month])</f>
        <v>44681</v>
      </c>
      <c r="L2186" s="1" t="str">
        <f ca="1">_xlfn.XLOOKUP(tbl_Invoices[[#This Row],[Customer_ID]], tbl_Customers[Customer_ID], tbl_Customers[Age_Group])</f>
        <v>45–54</v>
      </c>
      <c r="M2186" s="1" t="str">
        <f>_xlfn.XLOOKUP(tbl_Invoices[[#This Row],[Customer_ID]], tbl_Customers[Customer_ID], tbl_Customers[Region])</f>
        <v>International</v>
      </c>
      <c r="N2186" s="1" t="str" cm="1">
        <f t="array" ref="N2186">_xlfn.IFS(
   _xlfn.SINGLE(tbl_Invoices[Plan_ID])="P1","Basic",
   _xlfn.SINGLE(tbl_Invoices[Plan_ID])="P2","Standard",
   _xlfn.SINGLE(tbl_Invoices[Plan_ID])="P3","Premium"
)</f>
        <v>Basic</v>
      </c>
      <c r="O2186" s="2">
        <f>IF(tbl_Invoices[[#This Row],[Revenue_Type]]="Churned",0,1)</f>
        <v>1</v>
      </c>
    </row>
    <row r="2187" spans="1:15" x14ac:dyDescent="0.25">
      <c r="A2187" t="s">
        <v>9056</v>
      </c>
      <c r="B2187" t="s">
        <v>1741</v>
      </c>
      <c r="C2187" t="s">
        <v>2627</v>
      </c>
      <c r="D2187" s="1">
        <v>44518</v>
      </c>
      <c r="E2187">
        <v>55</v>
      </c>
      <c r="F2187" t="b">
        <v>1</v>
      </c>
      <c r="G2187" t="s">
        <v>4547</v>
      </c>
      <c r="H2187" t="s">
        <v>2031</v>
      </c>
      <c r="I2187" s="1">
        <f>DATE(YEAR(tbl_Invoices[[#This Row],[Invoice_Date]]), MONTH(tbl_Invoices[[#This Row],[Invoice_Date]]), DAY(tbl_Invoices[[#This Row],[Invoice_Date]]))</f>
        <v>44518</v>
      </c>
      <c r="J2187">
        <f>YEAR(tbl_Invoices[[#This Row],[Invoice_Date]])</f>
        <v>2021</v>
      </c>
      <c r="K2187" s="1">
        <f>_xlfn.XLOOKUP(tbl_Invoices[[#This Row],[Customer_ID]], tbl_Customers[Customer_ID], tbl_Customers[Cohort_Month])</f>
        <v>44255</v>
      </c>
      <c r="L2187" s="1" t="str">
        <f ca="1">_xlfn.XLOOKUP(tbl_Invoices[[#This Row],[Customer_ID]], tbl_Customers[Customer_ID], tbl_Customers[Age_Group])</f>
        <v>55+</v>
      </c>
      <c r="M2187" s="1" t="str">
        <f>_xlfn.XLOOKUP(tbl_Invoices[[#This Row],[Customer_ID]], tbl_Customers[Customer_ID], tbl_Customers[Region])</f>
        <v>West</v>
      </c>
      <c r="N2187" s="1" t="str" cm="1">
        <f t="array" ref="N2187">_xlfn.IFS(
   _xlfn.SINGLE(tbl_Invoices[Plan_ID])="P1","Basic",
   _xlfn.SINGLE(tbl_Invoices[Plan_ID])="P2","Standard",
   _xlfn.SINGLE(tbl_Invoices[Plan_ID])="P3","Premium"
)</f>
        <v>Premium</v>
      </c>
      <c r="O2187" s="2">
        <f>IF(tbl_Invoices[[#This Row],[Revenue_Type]]="Churned",0,1)</f>
        <v>1</v>
      </c>
    </row>
    <row r="2188" spans="1:15" x14ac:dyDescent="0.25">
      <c r="A2188" t="s">
        <v>9097</v>
      </c>
      <c r="B2188" t="s">
        <v>1861</v>
      </c>
      <c r="C2188" t="s">
        <v>3257</v>
      </c>
      <c r="D2188" s="1">
        <v>44518</v>
      </c>
      <c r="E2188">
        <v>25</v>
      </c>
      <c r="F2188" t="b">
        <v>1</v>
      </c>
      <c r="G2188" t="s">
        <v>4538</v>
      </c>
      <c r="H2188" t="s">
        <v>2034</v>
      </c>
      <c r="I2188" s="1">
        <f>DATE(YEAR(tbl_Invoices[[#This Row],[Invoice_Date]]), MONTH(tbl_Invoices[[#This Row],[Invoice_Date]]), DAY(tbl_Invoices[[#This Row],[Invoice_Date]]))</f>
        <v>44518</v>
      </c>
      <c r="J2188">
        <f>YEAR(tbl_Invoices[[#This Row],[Invoice_Date]])</f>
        <v>2021</v>
      </c>
      <c r="K2188" s="1">
        <f>_xlfn.XLOOKUP(tbl_Invoices[[#This Row],[Customer_ID]], tbl_Customers[Customer_ID], tbl_Customers[Cohort_Month])</f>
        <v>44681</v>
      </c>
      <c r="L2188" s="1" t="str">
        <f ca="1">_xlfn.XLOOKUP(tbl_Invoices[[#This Row],[Customer_ID]], tbl_Customers[Customer_ID], tbl_Customers[Age_Group])</f>
        <v>35–44</v>
      </c>
      <c r="M2188" s="1" t="str">
        <f>_xlfn.XLOOKUP(tbl_Invoices[[#This Row],[Customer_ID]], tbl_Customers[Customer_ID], tbl_Customers[Region])</f>
        <v>East</v>
      </c>
      <c r="N2188" s="1" t="str" cm="1">
        <f t="array" ref="N2188">_xlfn.IFS(
   _xlfn.SINGLE(tbl_Invoices[Plan_ID])="P1","Basic",
   _xlfn.SINGLE(tbl_Invoices[Plan_ID])="P2","Standard",
   _xlfn.SINGLE(tbl_Invoices[Plan_ID])="P3","Premium"
)</f>
        <v>Standard</v>
      </c>
      <c r="O2188" s="2">
        <f>IF(tbl_Invoices[[#This Row],[Revenue_Type]]="Churned",0,1)</f>
        <v>1</v>
      </c>
    </row>
    <row r="2189" spans="1:15" x14ac:dyDescent="0.25">
      <c r="A2189" t="s">
        <v>10053</v>
      </c>
      <c r="B2189" t="s">
        <v>117</v>
      </c>
      <c r="C2189" t="s">
        <v>3340</v>
      </c>
      <c r="D2189" s="1">
        <v>44519</v>
      </c>
      <c r="E2189">
        <v>25</v>
      </c>
      <c r="F2189" t="b">
        <v>1</v>
      </c>
      <c r="G2189" t="s">
        <v>4545</v>
      </c>
      <c r="H2189" t="s">
        <v>2034</v>
      </c>
      <c r="I2189" s="1">
        <f>DATE(YEAR(tbl_Invoices[[#This Row],[Invoice_Date]]), MONTH(tbl_Invoices[[#This Row],[Invoice_Date]]), DAY(tbl_Invoices[[#This Row],[Invoice_Date]]))</f>
        <v>44519</v>
      </c>
      <c r="J2189">
        <f>YEAR(tbl_Invoices[[#This Row],[Invoice_Date]])</f>
        <v>2021</v>
      </c>
      <c r="K2189" s="1">
        <f>_xlfn.XLOOKUP(tbl_Invoices[[#This Row],[Customer_ID]], tbl_Customers[Customer_ID], tbl_Customers[Cohort_Month])</f>
        <v>44500</v>
      </c>
      <c r="L2189" s="1" t="str">
        <f ca="1">_xlfn.XLOOKUP(tbl_Invoices[[#This Row],[Customer_ID]], tbl_Customers[Customer_ID], tbl_Customers[Age_Group])</f>
        <v>25–34</v>
      </c>
      <c r="M2189" s="1" t="str">
        <f>_xlfn.XLOOKUP(tbl_Invoices[[#This Row],[Customer_ID]], tbl_Customers[Customer_ID], tbl_Customers[Region])</f>
        <v>West</v>
      </c>
      <c r="N2189" s="1" t="str" cm="1">
        <f t="array" ref="N2189">_xlfn.IFS(
   _xlfn.SINGLE(tbl_Invoices[Plan_ID])="P1","Basic",
   _xlfn.SINGLE(tbl_Invoices[Plan_ID])="P2","Standard",
   _xlfn.SINGLE(tbl_Invoices[Plan_ID])="P3","Premium"
)</f>
        <v>Standard</v>
      </c>
      <c r="O2189" s="2">
        <f>IF(tbl_Invoices[[#This Row],[Revenue_Type]]="Churned",0,1)</f>
        <v>0</v>
      </c>
    </row>
    <row r="2190" spans="1:15" x14ac:dyDescent="0.25">
      <c r="A2190" t="s">
        <v>8965</v>
      </c>
      <c r="B2190" t="s">
        <v>179</v>
      </c>
      <c r="C2190" t="s">
        <v>2646</v>
      </c>
      <c r="D2190" s="1">
        <v>44519</v>
      </c>
      <c r="E2190">
        <v>12</v>
      </c>
      <c r="F2190" t="b">
        <v>1</v>
      </c>
      <c r="G2190" t="s">
        <v>4549</v>
      </c>
      <c r="H2190" t="s">
        <v>2027</v>
      </c>
      <c r="I2190" s="1">
        <f>DATE(YEAR(tbl_Invoices[[#This Row],[Invoice_Date]]), MONTH(tbl_Invoices[[#This Row],[Invoice_Date]]), DAY(tbl_Invoices[[#This Row],[Invoice_Date]]))</f>
        <v>44519</v>
      </c>
      <c r="J2190">
        <f>YEAR(tbl_Invoices[[#This Row],[Invoice_Date]])</f>
        <v>2021</v>
      </c>
      <c r="K2190" s="1">
        <f>_xlfn.XLOOKUP(tbl_Invoices[[#This Row],[Customer_ID]], tbl_Customers[Customer_ID], tbl_Customers[Cohort_Month])</f>
        <v>44316</v>
      </c>
      <c r="L2190" s="1" t="str">
        <f ca="1">_xlfn.XLOOKUP(tbl_Invoices[[#This Row],[Customer_ID]], tbl_Customers[Customer_ID], tbl_Customers[Age_Group])</f>
        <v>18–24</v>
      </c>
      <c r="M2190" s="1" t="str">
        <f>_xlfn.XLOOKUP(tbl_Invoices[[#This Row],[Customer_ID]], tbl_Customers[Customer_ID], tbl_Customers[Region])</f>
        <v>International</v>
      </c>
      <c r="N2190" s="1" t="str" cm="1">
        <f t="array" ref="N2190">_xlfn.IFS(
   _xlfn.SINGLE(tbl_Invoices[Plan_ID])="P1","Basic",
   _xlfn.SINGLE(tbl_Invoices[Plan_ID])="P2","Standard",
   _xlfn.SINGLE(tbl_Invoices[Plan_ID])="P3","Premium"
)</f>
        <v>Basic</v>
      </c>
      <c r="O2190" s="2">
        <f>IF(tbl_Invoices[[#This Row],[Revenue_Type]]="Churned",0,1)</f>
        <v>1</v>
      </c>
    </row>
    <row r="2191" spans="1:15" x14ac:dyDescent="0.25">
      <c r="A2191" t="s">
        <v>7299</v>
      </c>
      <c r="B2191" t="s">
        <v>462</v>
      </c>
      <c r="C2191" t="s">
        <v>2387</v>
      </c>
      <c r="D2191" s="1">
        <v>44519</v>
      </c>
      <c r="E2191">
        <v>25</v>
      </c>
      <c r="F2191" t="b">
        <v>1</v>
      </c>
      <c r="G2191" t="s">
        <v>4545</v>
      </c>
      <c r="H2191" t="s">
        <v>2034</v>
      </c>
      <c r="I2191" s="1">
        <f>DATE(YEAR(tbl_Invoices[[#This Row],[Invoice_Date]]), MONTH(tbl_Invoices[[#This Row],[Invoice_Date]]), DAY(tbl_Invoices[[#This Row],[Invoice_Date]]))</f>
        <v>44519</v>
      </c>
      <c r="J2191">
        <f>YEAR(tbl_Invoices[[#This Row],[Invoice_Date]])</f>
        <v>2021</v>
      </c>
      <c r="K2191" s="1">
        <f>_xlfn.XLOOKUP(tbl_Invoices[[#This Row],[Customer_ID]], tbl_Customers[Customer_ID], tbl_Customers[Cohort_Month])</f>
        <v>44865</v>
      </c>
      <c r="L2191" s="1" t="str">
        <f ca="1">_xlfn.XLOOKUP(tbl_Invoices[[#This Row],[Customer_ID]], tbl_Customers[Customer_ID], tbl_Customers[Age_Group])</f>
        <v>25–34</v>
      </c>
      <c r="M2191" s="1" t="str">
        <f>_xlfn.XLOOKUP(tbl_Invoices[[#This Row],[Customer_ID]], tbl_Customers[Customer_ID], tbl_Customers[Region])</f>
        <v>South</v>
      </c>
      <c r="N2191" s="1" t="str" cm="1">
        <f t="array" ref="N2191">_xlfn.IFS(
   _xlfn.SINGLE(tbl_Invoices[Plan_ID])="P1","Basic",
   _xlfn.SINGLE(tbl_Invoices[Plan_ID])="P2","Standard",
   _xlfn.SINGLE(tbl_Invoices[Plan_ID])="P3","Premium"
)</f>
        <v>Standard</v>
      </c>
      <c r="O2191" s="2">
        <f>IF(tbl_Invoices[[#This Row],[Revenue_Type]]="Churned",0,1)</f>
        <v>0</v>
      </c>
    </row>
    <row r="2192" spans="1:15" x14ac:dyDescent="0.25">
      <c r="A2192" t="s">
        <v>5332</v>
      </c>
      <c r="B2192" t="s">
        <v>771</v>
      </c>
      <c r="C2192" t="s">
        <v>2105</v>
      </c>
      <c r="D2192" s="1">
        <v>44519</v>
      </c>
      <c r="E2192">
        <v>25</v>
      </c>
      <c r="F2192" t="b">
        <v>1</v>
      </c>
      <c r="G2192" t="s">
        <v>4545</v>
      </c>
      <c r="H2192" t="s">
        <v>2034</v>
      </c>
      <c r="I2192" s="1">
        <f>DATE(YEAR(tbl_Invoices[[#This Row],[Invoice_Date]]), MONTH(tbl_Invoices[[#This Row],[Invoice_Date]]), DAY(tbl_Invoices[[#This Row],[Invoice_Date]]))</f>
        <v>44519</v>
      </c>
      <c r="J2192">
        <f>YEAR(tbl_Invoices[[#This Row],[Invoice_Date]])</f>
        <v>2021</v>
      </c>
      <c r="K2192" s="1">
        <f>_xlfn.XLOOKUP(tbl_Invoices[[#This Row],[Customer_ID]], tbl_Customers[Customer_ID], tbl_Customers[Cohort_Month])</f>
        <v>45107</v>
      </c>
      <c r="L2192" s="1" t="str">
        <f ca="1">_xlfn.XLOOKUP(tbl_Invoices[[#This Row],[Customer_ID]], tbl_Customers[Customer_ID], tbl_Customers[Age_Group])</f>
        <v>35–44</v>
      </c>
      <c r="M2192" s="1" t="str">
        <f>_xlfn.XLOOKUP(tbl_Invoices[[#This Row],[Customer_ID]], tbl_Customers[Customer_ID], tbl_Customers[Region])</f>
        <v>East</v>
      </c>
      <c r="N2192" s="1" t="str" cm="1">
        <f t="array" ref="N2192">_xlfn.IFS(
   _xlfn.SINGLE(tbl_Invoices[Plan_ID])="P1","Basic",
   _xlfn.SINGLE(tbl_Invoices[Plan_ID])="P2","Standard",
   _xlfn.SINGLE(tbl_Invoices[Plan_ID])="P3","Premium"
)</f>
        <v>Standard</v>
      </c>
      <c r="O2192" s="2">
        <f>IF(tbl_Invoices[[#This Row],[Revenue_Type]]="Churned",0,1)</f>
        <v>0</v>
      </c>
    </row>
    <row r="2193" spans="1:15" x14ac:dyDescent="0.25">
      <c r="A2193" t="s">
        <v>8955</v>
      </c>
      <c r="B2193" t="s">
        <v>1768</v>
      </c>
      <c r="C2193" t="s">
        <v>4354</v>
      </c>
      <c r="D2193" s="1">
        <v>44519</v>
      </c>
      <c r="E2193">
        <v>55</v>
      </c>
      <c r="F2193" t="b">
        <v>1</v>
      </c>
      <c r="G2193" t="s">
        <v>4547</v>
      </c>
      <c r="H2193" t="s">
        <v>2031</v>
      </c>
      <c r="I2193" s="1">
        <f>DATE(YEAR(tbl_Invoices[[#This Row],[Invoice_Date]]), MONTH(tbl_Invoices[[#This Row],[Invoice_Date]]), DAY(tbl_Invoices[[#This Row],[Invoice_Date]]))</f>
        <v>44519</v>
      </c>
      <c r="J2193">
        <f>YEAR(tbl_Invoices[[#This Row],[Invoice_Date]])</f>
        <v>2021</v>
      </c>
      <c r="K2193" s="1">
        <f>_xlfn.XLOOKUP(tbl_Invoices[[#This Row],[Customer_ID]], tbl_Customers[Customer_ID], tbl_Customers[Cohort_Month])</f>
        <v>44500</v>
      </c>
      <c r="L2193" s="1" t="str">
        <f ca="1">_xlfn.XLOOKUP(tbl_Invoices[[#This Row],[Customer_ID]], tbl_Customers[Customer_ID], tbl_Customers[Age_Group])</f>
        <v>25–34</v>
      </c>
      <c r="M2193" s="1" t="str">
        <f>_xlfn.XLOOKUP(tbl_Invoices[[#This Row],[Customer_ID]], tbl_Customers[Customer_ID], tbl_Customers[Region])</f>
        <v>East</v>
      </c>
      <c r="N2193" s="1" t="str" cm="1">
        <f t="array" ref="N2193">_xlfn.IFS(
   _xlfn.SINGLE(tbl_Invoices[Plan_ID])="P1","Basic",
   _xlfn.SINGLE(tbl_Invoices[Plan_ID])="P2","Standard",
   _xlfn.SINGLE(tbl_Invoices[Plan_ID])="P3","Premium"
)</f>
        <v>Premium</v>
      </c>
      <c r="O2193" s="2">
        <f>IF(tbl_Invoices[[#This Row],[Revenue_Type]]="Churned",0,1)</f>
        <v>1</v>
      </c>
    </row>
    <row r="2194" spans="1:15" x14ac:dyDescent="0.25">
      <c r="A2194" t="s">
        <v>6860</v>
      </c>
      <c r="B2194" t="s">
        <v>391</v>
      </c>
      <c r="C2194" t="s">
        <v>3871</v>
      </c>
      <c r="D2194" s="1">
        <v>44520</v>
      </c>
      <c r="E2194">
        <v>25</v>
      </c>
      <c r="F2194" t="b">
        <v>1</v>
      </c>
      <c r="G2194" t="s">
        <v>4540</v>
      </c>
      <c r="H2194" t="s">
        <v>2034</v>
      </c>
      <c r="I2194" s="1">
        <f>DATE(YEAR(tbl_Invoices[[#This Row],[Invoice_Date]]), MONTH(tbl_Invoices[[#This Row],[Invoice_Date]]), DAY(tbl_Invoices[[#This Row],[Invoice_Date]]))</f>
        <v>44520</v>
      </c>
      <c r="J2194">
        <f>YEAR(tbl_Invoices[[#This Row],[Invoice_Date]])</f>
        <v>2021</v>
      </c>
      <c r="K2194" s="1">
        <f>_xlfn.XLOOKUP(tbl_Invoices[[#This Row],[Customer_ID]], tbl_Customers[Customer_ID], tbl_Customers[Cohort_Month])</f>
        <v>44592</v>
      </c>
      <c r="L2194" s="1" t="str">
        <f ca="1">_xlfn.XLOOKUP(tbl_Invoices[[#This Row],[Customer_ID]], tbl_Customers[Customer_ID], tbl_Customers[Age_Group])</f>
        <v>18–24</v>
      </c>
      <c r="M2194" s="1" t="str">
        <f>_xlfn.XLOOKUP(tbl_Invoices[[#This Row],[Customer_ID]], tbl_Customers[Customer_ID], tbl_Customers[Region])</f>
        <v>South</v>
      </c>
      <c r="N2194" s="1" t="str" cm="1">
        <f t="array" ref="N2194">_xlfn.IFS(
   _xlfn.SINGLE(tbl_Invoices[Plan_ID])="P1","Basic",
   _xlfn.SINGLE(tbl_Invoices[Plan_ID])="P2","Standard",
   _xlfn.SINGLE(tbl_Invoices[Plan_ID])="P3","Premium"
)</f>
        <v>Standard</v>
      </c>
      <c r="O2194" s="2">
        <f>IF(tbl_Invoices[[#This Row],[Revenue_Type]]="Churned",0,1)</f>
        <v>1</v>
      </c>
    </row>
    <row r="2195" spans="1:15" x14ac:dyDescent="0.25">
      <c r="A2195" t="s">
        <v>7507</v>
      </c>
      <c r="B2195" t="s">
        <v>939</v>
      </c>
      <c r="C2195" t="s">
        <v>2414</v>
      </c>
      <c r="D2195" s="1">
        <v>44520</v>
      </c>
      <c r="E2195">
        <v>55</v>
      </c>
      <c r="F2195" t="b">
        <v>1</v>
      </c>
      <c r="G2195" t="s">
        <v>4545</v>
      </c>
      <c r="H2195" t="s">
        <v>2031</v>
      </c>
      <c r="I2195" s="1">
        <f>DATE(YEAR(tbl_Invoices[[#This Row],[Invoice_Date]]), MONTH(tbl_Invoices[[#This Row],[Invoice_Date]]), DAY(tbl_Invoices[[#This Row],[Invoice_Date]]))</f>
        <v>44520</v>
      </c>
      <c r="J2195">
        <f>YEAR(tbl_Invoices[[#This Row],[Invoice_Date]])</f>
        <v>2021</v>
      </c>
      <c r="K2195" s="1">
        <f>_xlfn.XLOOKUP(tbl_Invoices[[#This Row],[Customer_ID]], tbl_Customers[Customer_ID], tbl_Customers[Cohort_Month])</f>
        <v>44255</v>
      </c>
      <c r="L2195" s="1" t="str">
        <f ca="1">_xlfn.XLOOKUP(tbl_Invoices[[#This Row],[Customer_ID]], tbl_Customers[Customer_ID], tbl_Customers[Age_Group])</f>
        <v>35–44</v>
      </c>
      <c r="M2195" s="1" t="str">
        <f>_xlfn.XLOOKUP(tbl_Invoices[[#This Row],[Customer_ID]], tbl_Customers[Customer_ID], tbl_Customers[Region])</f>
        <v>West</v>
      </c>
      <c r="N2195" s="1" t="str" cm="1">
        <f t="array" ref="N2195">_xlfn.IFS(
   _xlfn.SINGLE(tbl_Invoices[Plan_ID])="P1","Basic",
   _xlfn.SINGLE(tbl_Invoices[Plan_ID])="P2","Standard",
   _xlfn.SINGLE(tbl_Invoices[Plan_ID])="P3","Premium"
)</f>
        <v>Premium</v>
      </c>
      <c r="O2195" s="2">
        <f>IF(tbl_Invoices[[#This Row],[Revenue_Type]]="Churned",0,1)</f>
        <v>0</v>
      </c>
    </row>
    <row r="2196" spans="1:15" x14ac:dyDescent="0.25">
      <c r="A2196" t="s">
        <v>6003</v>
      </c>
      <c r="B2196" t="s">
        <v>1551</v>
      </c>
      <c r="C2196" t="s">
        <v>2868</v>
      </c>
      <c r="D2196" s="1">
        <v>44520</v>
      </c>
      <c r="E2196">
        <v>12</v>
      </c>
      <c r="F2196" t="b">
        <v>1</v>
      </c>
      <c r="G2196" t="s">
        <v>4549</v>
      </c>
      <c r="H2196" t="s">
        <v>2027</v>
      </c>
      <c r="I2196" s="1">
        <f>DATE(YEAR(tbl_Invoices[[#This Row],[Invoice_Date]]), MONTH(tbl_Invoices[[#This Row],[Invoice_Date]]), DAY(tbl_Invoices[[#This Row],[Invoice_Date]]))</f>
        <v>44520</v>
      </c>
      <c r="J2196">
        <f>YEAR(tbl_Invoices[[#This Row],[Invoice_Date]])</f>
        <v>2021</v>
      </c>
      <c r="K2196" s="1">
        <f>_xlfn.XLOOKUP(tbl_Invoices[[#This Row],[Customer_ID]], tbl_Customers[Customer_ID], tbl_Customers[Cohort_Month])</f>
        <v>44651</v>
      </c>
      <c r="L2196" s="1" t="str">
        <f ca="1">_xlfn.XLOOKUP(tbl_Invoices[[#This Row],[Customer_ID]], tbl_Customers[Customer_ID], tbl_Customers[Age_Group])</f>
        <v>55+</v>
      </c>
      <c r="M2196" s="1" t="str">
        <f>_xlfn.XLOOKUP(tbl_Invoices[[#This Row],[Customer_ID]], tbl_Customers[Customer_ID], tbl_Customers[Region])</f>
        <v>Midwest</v>
      </c>
      <c r="N2196" s="1" t="str" cm="1">
        <f t="array" ref="N2196">_xlfn.IFS(
   _xlfn.SINGLE(tbl_Invoices[Plan_ID])="P1","Basic",
   _xlfn.SINGLE(tbl_Invoices[Plan_ID])="P2","Standard",
   _xlfn.SINGLE(tbl_Invoices[Plan_ID])="P3","Premium"
)</f>
        <v>Basic</v>
      </c>
      <c r="O2196" s="2">
        <f>IF(tbl_Invoices[[#This Row],[Revenue_Type]]="Churned",0,1)</f>
        <v>1</v>
      </c>
    </row>
    <row r="2197" spans="1:15" x14ac:dyDescent="0.25">
      <c r="A2197" t="s">
        <v>5120</v>
      </c>
      <c r="B2197" t="s">
        <v>1713</v>
      </c>
      <c r="C2197" t="s">
        <v>3424</v>
      </c>
      <c r="D2197" s="1">
        <v>44520</v>
      </c>
      <c r="E2197">
        <v>25</v>
      </c>
      <c r="F2197" t="b">
        <v>1</v>
      </c>
      <c r="G2197" t="s">
        <v>4538</v>
      </c>
      <c r="H2197" t="s">
        <v>2034</v>
      </c>
      <c r="I2197" s="1">
        <f>DATE(YEAR(tbl_Invoices[[#This Row],[Invoice_Date]]), MONTH(tbl_Invoices[[#This Row],[Invoice_Date]]), DAY(tbl_Invoices[[#This Row],[Invoice_Date]]))</f>
        <v>44520</v>
      </c>
      <c r="J2197">
        <f>YEAR(tbl_Invoices[[#This Row],[Invoice_Date]])</f>
        <v>2021</v>
      </c>
      <c r="K2197" s="1">
        <f>_xlfn.XLOOKUP(tbl_Invoices[[#This Row],[Customer_ID]], tbl_Customers[Customer_ID], tbl_Customers[Cohort_Month])</f>
        <v>44469</v>
      </c>
      <c r="L2197" s="1" t="str">
        <f ca="1">_xlfn.XLOOKUP(tbl_Invoices[[#This Row],[Customer_ID]], tbl_Customers[Customer_ID], tbl_Customers[Age_Group])</f>
        <v>55+</v>
      </c>
      <c r="M2197" s="1" t="str">
        <f>_xlfn.XLOOKUP(tbl_Invoices[[#This Row],[Customer_ID]], tbl_Customers[Customer_ID], tbl_Customers[Region])</f>
        <v>Midwest</v>
      </c>
      <c r="N2197" s="1" t="str" cm="1">
        <f t="array" ref="N2197">_xlfn.IFS(
   _xlfn.SINGLE(tbl_Invoices[Plan_ID])="P1","Basic",
   _xlfn.SINGLE(tbl_Invoices[Plan_ID])="P2","Standard",
   _xlfn.SINGLE(tbl_Invoices[Plan_ID])="P3","Premium"
)</f>
        <v>Standard</v>
      </c>
      <c r="O2197" s="2">
        <f>IF(tbl_Invoices[[#This Row],[Revenue_Type]]="Churned",0,1)</f>
        <v>1</v>
      </c>
    </row>
    <row r="2198" spans="1:15" x14ac:dyDescent="0.25">
      <c r="A2198" t="s">
        <v>7862</v>
      </c>
      <c r="B2198" t="s">
        <v>1841</v>
      </c>
      <c r="C2198" t="s">
        <v>4246</v>
      </c>
      <c r="D2198" s="1">
        <v>44520</v>
      </c>
      <c r="E2198">
        <v>12</v>
      </c>
      <c r="F2198" t="b">
        <v>1</v>
      </c>
      <c r="G2198" t="s">
        <v>4547</v>
      </c>
      <c r="H2198" t="s">
        <v>2027</v>
      </c>
      <c r="I2198" s="1">
        <f>DATE(YEAR(tbl_Invoices[[#This Row],[Invoice_Date]]), MONTH(tbl_Invoices[[#This Row],[Invoice_Date]]), DAY(tbl_Invoices[[#This Row],[Invoice_Date]]))</f>
        <v>44520</v>
      </c>
      <c r="J2198">
        <f>YEAR(tbl_Invoices[[#This Row],[Invoice_Date]])</f>
        <v>2021</v>
      </c>
      <c r="K2198" s="1">
        <f>_xlfn.XLOOKUP(tbl_Invoices[[#This Row],[Customer_ID]], tbl_Customers[Customer_ID], tbl_Customers[Cohort_Month])</f>
        <v>44804</v>
      </c>
      <c r="L2198" s="1" t="str">
        <f ca="1">_xlfn.XLOOKUP(tbl_Invoices[[#This Row],[Customer_ID]], tbl_Customers[Customer_ID], tbl_Customers[Age_Group])</f>
        <v>35–44</v>
      </c>
      <c r="M2198" s="1" t="str">
        <f>_xlfn.XLOOKUP(tbl_Invoices[[#This Row],[Customer_ID]], tbl_Customers[Customer_ID], tbl_Customers[Region])</f>
        <v>West</v>
      </c>
      <c r="N2198" s="1" t="str" cm="1">
        <f t="array" ref="N2198">_xlfn.IFS(
   _xlfn.SINGLE(tbl_Invoices[Plan_ID])="P1","Basic",
   _xlfn.SINGLE(tbl_Invoices[Plan_ID])="P2","Standard",
   _xlfn.SINGLE(tbl_Invoices[Plan_ID])="P3","Premium"
)</f>
        <v>Basic</v>
      </c>
      <c r="O2198" s="2">
        <f>IF(tbl_Invoices[[#This Row],[Revenue_Type]]="Churned",0,1)</f>
        <v>1</v>
      </c>
    </row>
    <row r="2199" spans="1:15" x14ac:dyDescent="0.25">
      <c r="A2199" t="s">
        <v>4729</v>
      </c>
      <c r="B2199" t="s">
        <v>1930</v>
      </c>
      <c r="C2199" t="s">
        <v>4014</v>
      </c>
      <c r="D2199" s="1">
        <v>44520</v>
      </c>
      <c r="E2199">
        <v>25</v>
      </c>
      <c r="F2199" t="b">
        <v>1</v>
      </c>
      <c r="G2199" t="s">
        <v>4540</v>
      </c>
      <c r="H2199" t="s">
        <v>2034</v>
      </c>
      <c r="I2199" s="1">
        <f>DATE(YEAR(tbl_Invoices[[#This Row],[Invoice_Date]]), MONTH(tbl_Invoices[[#This Row],[Invoice_Date]]), DAY(tbl_Invoices[[#This Row],[Invoice_Date]]))</f>
        <v>44520</v>
      </c>
      <c r="J2199">
        <f>YEAR(tbl_Invoices[[#This Row],[Invoice_Date]])</f>
        <v>2021</v>
      </c>
      <c r="K2199" s="1">
        <f>_xlfn.XLOOKUP(tbl_Invoices[[#This Row],[Customer_ID]], tbl_Customers[Customer_ID], tbl_Customers[Cohort_Month])</f>
        <v>44316</v>
      </c>
      <c r="L2199" s="1" t="str">
        <f ca="1">_xlfn.XLOOKUP(tbl_Invoices[[#This Row],[Customer_ID]], tbl_Customers[Customer_ID], tbl_Customers[Age_Group])</f>
        <v>55+</v>
      </c>
      <c r="M2199" s="1" t="str">
        <f>_xlfn.XLOOKUP(tbl_Invoices[[#This Row],[Customer_ID]], tbl_Customers[Customer_ID], tbl_Customers[Region])</f>
        <v>Midwest</v>
      </c>
      <c r="N2199" s="1" t="str" cm="1">
        <f t="array" ref="N2199">_xlfn.IFS(
   _xlfn.SINGLE(tbl_Invoices[Plan_ID])="P1","Basic",
   _xlfn.SINGLE(tbl_Invoices[Plan_ID])="P2","Standard",
   _xlfn.SINGLE(tbl_Invoices[Plan_ID])="P3","Premium"
)</f>
        <v>Standard</v>
      </c>
      <c r="O2199" s="2">
        <f>IF(tbl_Invoices[[#This Row],[Revenue_Type]]="Churned",0,1)</f>
        <v>1</v>
      </c>
    </row>
    <row r="2200" spans="1:15" x14ac:dyDescent="0.25">
      <c r="A2200" t="s">
        <v>9256</v>
      </c>
      <c r="B2200" t="s">
        <v>465</v>
      </c>
      <c r="C2200" t="s">
        <v>2759</v>
      </c>
      <c r="D2200" s="1">
        <v>44521</v>
      </c>
      <c r="E2200">
        <v>12</v>
      </c>
      <c r="F2200" t="b">
        <v>1</v>
      </c>
      <c r="G2200" t="s">
        <v>4538</v>
      </c>
      <c r="H2200" t="s">
        <v>2027</v>
      </c>
      <c r="I2200" s="1">
        <f>DATE(YEAR(tbl_Invoices[[#This Row],[Invoice_Date]]), MONTH(tbl_Invoices[[#This Row],[Invoice_Date]]), DAY(tbl_Invoices[[#This Row],[Invoice_Date]]))</f>
        <v>44521</v>
      </c>
      <c r="J2200">
        <f>YEAR(tbl_Invoices[[#This Row],[Invoice_Date]])</f>
        <v>2021</v>
      </c>
      <c r="K2200" s="1">
        <f>_xlfn.XLOOKUP(tbl_Invoices[[#This Row],[Customer_ID]], tbl_Customers[Customer_ID], tbl_Customers[Cohort_Month])</f>
        <v>44530</v>
      </c>
      <c r="L2200" s="1" t="str">
        <f ca="1">_xlfn.XLOOKUP(tbl_Invoices[[#This Row],[Customer_ID]], tbl_Customers[Customer_ID], tbl_Customers[Age_Group])</f>
        <v>25–34</v>
      </c>
      <c r="M2200" s="1" t="str">
        <f>_xlfn.XLOOKUP(tbl_Invoices[[#This Row],[Customer_ID]], tbl_Customers[Customer_ID], tbl_Customers[Region])</f>
        <v>Midwest</v>
      </c>
      <c r="N2200" s="1" t="str" cm="1">
        <f t="array" ref="N2200">_xlfn.IFS(
   _xlfn.SINGLE(tbl_Invoices[Plan_ID])="P1","Basic",
   _xlfn.SINGLE(tbl_Invoices[Plan_ID])="P2","Standard",
   _xlfn.SINGLE(tbl_Invoices[Plan_ID])="P3","Premium"
)</f>
        <v>Basic</v>
      </c>
      <c r="O2200" s="2">
        <f>IF(tbl_Invoices[[#This Row],[Revenue_Type]]="Churned",0,1)</f>
        <v>1</v>
      </c>
    </row>
    <row r="2201" spans="1:15" x14ac:dyDescent="0.25">
      <c r="A2201" t="s">
        <v>6410</v>
      </c>
      <c r="B2201" t="s">
        <v>968</v>
      </c>
      <c r="C2201" t="s">
        <v>3487</v>
      </c>
      <c r="D2201" s="1">
        <v>44521</v>
      </c>
      <c r="E2201">
        <v>55</v>
      </c>
      <c r="F2201" t="b">
        <v>1</v>
      </c>
      <c r="G2201" t="s">
        <v>4540</v>
      </c>
      <c r="H2201" t="s">
        <v>2031</v>
      </c>
      <c r="I2201" s="1">
        <f>DATE(YEAR(tbl_Invoices[[#This Row],[Invoice_Date]]), MONTH(tbl_Invoices[[#This Row],[Invoice_Date]]), DAY(tbl_Invoices[[#This Row],[Invoice_Date]]))</f>
        <v>44521</v>
      </c>
      <c r="J2201">
        <f>YEAR(tbl_Invoices[[#This Row],[Invoice_Date]])</f>
        <v>2021</v>
      </c>
      <c r="K2201" s="1">
        <f>_xlfn.XLOOKUP(tbl_Invoices[[#This Row],[Customer_ID]], tbl_Customers[Customer_ID], tbl_Customers[Cohort_Month])</f>
        <v>44377</v>
      </c>
      <c r="L2201" s="1" t="str">
        <f ca="1">_xlfn.XLOOKUP(tbl_Invoices[[#This Row],[Customer_ID]], tbl_Customers[Customer_ID], tbl_Customers[Age_Group])</f>
        <v>45–54</v>
      </c>
      <c r="M2201" s="1" t="str">
        <f>_xlfn.XLOOKUP(tbl_Invoices[[#This Row],[Customer_ID]], tbl_Customers[Customer_ID], tbl_Customers[Region])</f>
        <v>West</v>
      </c>
      <c r="N2201" s="1" t="str" cm="1">
        <f t="array" ref="N2201">_xlfn.IFS(
   _xlfn.SINGLE(tbl_Invoices[Plan_ID])="P1","Basic",
   _xlfn.SINGLE(tbl_Invoices[Plan_ID])="P2","Standard",
   _xlfn.SINGLE(tbl_Invoices[Plan_ID])="P3","Premium"
)</f>
        <v>Premium</v>
      </c>
      <c r="O2201" s="2">
        <f>IF(tbl_Invoices[[#This Row],[Revenue_Type]]="Churned",0,1)</f>
        <v>1</v>
      </c>
    </row>
    <row r="2202" spans="1:15" x14ac:dyDescent="0.25">
      <c r="A2202" t="s">
        <v>9154</v>
      </c>
      <c r="B2202" t="s">
        <v>1131</v>
      </c>
      <c r="C2202" t="s">
        <v>3815</v>
      </c>
      <c r="D2202" s="1">
        <v>44521</v>
      </c>
      <c r="E2202">
        <v>12</v>
      </c>
      <c r="F2202" t="b">
        <v>1</v>
      </c>
      <c r="G2202" t="s">
        <v>4547</v>
      </c>
      <c r="H2202" t="s">
        <v>2027</v>
      </c>
      <c r="I2202" s="1">
        <f>DATE(YEAR(tbl_Invoices[[#This Row],[Invoice_Date]]), MONTH(tbl_Invoices[[#This Row],[Invoice_Date]]), DAY(tbl_Invoices[[#This Row],[Invoice_Date]]))</f>
        <v>44521</v>
      </c>
      <c r="J2202">
        <f>YEAR(tbl_Invoices[[#This Row],[Invoice_Date]])</f>
        <v>2021</v>
      </c>
      <c r="K2202" s="1">
        <f>_xlfn.XLOOKUP(tbl_Invoices[[#This Row],[Customer_ID]], tbl_Customers[Customer_ID], tbl_Customers[Cohort_Month])</f>
        <v>44742</v>
      </c>
      <c r="L2202" s="1" t="str">
        <f ca="1">_xlfn.XLOOKUP(tbl_Invoices[[#This Row],[Customer_ID]], tbl_Customers[Customer_ID], tbl_Customers[Age_Group])</f>
        <v>45–54</v>
      </c>
      <c r="M2202" s="1" t="str">
        <f>_xlfn.XLOOKUP(tbl_Invoices[[#This Row],[Customer_ID]], tbl_Customers[Customer_ID], tbl_Customers[Region])</f>
        <v>International</v>
      </c>
      <c r="N2202" s="1" t="str" cm="1">
        <f t="array" ref="N2202">_xlfn.IFS(
   _xlfn.SINGLE(tbl_Invoices[Plan_ID])="P1","Basic",
   _xlfn.SINGLE(tbl_Invoices[Plan_ID])="P2","Standard",
   _xlfn.SINGLE(tbl_Invoices[Plan_ID])="P3","Premium"
)</f>
        <v>Basic</v>
      </c>
      <c r="O2202" s="2">
        <f>IF(tbl_Invoices[[#This Row],[Revenue_Type]]="Churned",0,1)</f>
        <v>1</v>
      </c>
    </row>
    <row r="2203" spans="1:15" x14ac:dyDescent="0.25">
      <c r="A2203" t="s">
        <v>4701</v>
      </c>
      <c r="B2203" t="s">
        <v>1175</v>
      </c>
      <c r="C2203" t="s">
        <v>3699</v>
      </c>
      <c r="D2203" s="1">
        <v>44521</v>
      </c>
      <c r="E2203">
        <v>55</v>
      </c>
      <c r="F2203" t="b">
        <v>1</v>
      </c>
      <c r="G2203" t="s">
        <v>4540</v>
      </c>
      <c r="H2203" t="s">
        <v>2031</v>
      </c>
      <c r="I2203" s="1">
        <f>DATE(YEAR(tbl_Invoices[[#This Row],[Invoice_Date]]), MONTH(tbl_Invoices[[#This Row],[Invoice_Date]]), DAY(tbl_Invoices[[#This Row],[Invoice_Date]]))</f>
        <v>44521</v>
      </c>
      <c r="J2203">
        <f>YEAR(tbl_Invoices[[#This Row],[Invoice_Date]])</f>
        <v>2021</v>
      </c>
      <c r="K2203" s="1">
        <f>_xlfn.XLOOKUP(tbl_Invoices[[#This Row],[Customer_ID]], tbl_Customers[Customer_ID], tbl_Customers[Cohort_Month])</f>
        <v>44712</v>
      </c>
      <c r="L2203" s="1" t="str">
        <f ca="1">_xlfn.XLOOKUP(tbl_Invoices[[#This Row],[Customer_ID]], tbl_Customers[Customer_ID], tbl_Customers[Age_Group])</f>
        <v>35–44</v>
      </c>
      <c r="M2203" s="1" t="str">
        <f>_xlfn.XLOOKUP(tbl_Invoices[[#This Row],[Customer_ID]], tbl_Customers[Customer_ID], tbl_Customers[Region])</f>
        <v>Midwest</v>
      </c>
      <c r="N2203" s="1" t="str" cm="1">
        <f t="array" ref="N2203">_xlfn.IFS(
   _xlfn.SINGLE(tbl_Invoices[Plan_ID])="P1","Basic",
   _xlfn.SINGLE(tbl_Invoices[Plan_ID])="P2","Standard",
   _xlfn.SINGLE(tbl_Invoices[Plan_ID])="P3","Premium"
)</f>
        <v>Premium</v>
      </c>
      <c r="O2203" s="2">
        <f>IF(tbl_Invoices[[#This Row],[Revenue_Type]]="Churned",0,1)</f>
        <v>1</v>
      </c>
    </row>
    <row r="2204" spans="1:15" x14ac:dyDescent="0.25">
      <c r="A2204" t="s">
        <v>5689</v>
      </c>
      <c r="B2204" t="s">
        <v>1180</v>
      </c>
      <c r="C2204" t="s">
        <v>3036</v>
      </c>
      <c r="D2204" s="1">
        <v>44521</v>
      </c>
      <c r="E2204">
        <v>12</v>
      </c>
      <c r="F2204" t="b">
        <v>1</v>
      </c>
      <c r="G2204" t="s">
        <v>4540</v>
      </c>
      <c r="H2204" t="s">
        <v>2027</v>
      </c>
      <c r="I2204" s="1">
        <f>DATE(YEAR(tbl_Invoices[[#This Row],[Invoice_Date]]), MONTH(tbl_Invoices[[#This Row],[Invoice_Date]]), DAY(tbl_Invoices[[#This Row],[Invoice_Date]]))</f>
        <v>44521</v>
      </c>
      <c r="J2204">
        <f>YEAR(tbl_Invoices[[#This Row],[Invoice_Date]])</f>
        <v>2021</v>
      </c>
      <c r="K2204" s="1">
        <f>_xlfn.XLOOKUP(tbl_Invoices[[#This Row],[Customer_ID]], tbl_Customers[Customer_ID], tbl_Customers[Cohort_Month])</f>
        <v>44255</v>
      </c>
      <c r="L2204" s="1" t="str">
        <f ca="1">_xlfn.XLOOKUP(tbl_Invoices[[#This Row],[Customer_ID]], tbl_Customers[Customer_ID], tbl_Customers[Age_Group])</f>
        <v>35–44</v>
      </c>
      <c r="M2204" s="1" t="str">
        <f>_xlfn.XLOOKUP(tbl_Invoices[[#This Row],[Customer_ID]], tbl_Customers[Customer_ID], tbl_Customers[Region])</f>
        <v>International</v>
      </c>
      <c r="N2204" s="1" t="str" cm="1">
        <f t="array" ref="N2204">_xlfn.IFS(
   _xlfn.SINGLE(tbl_Invoices[Plan_ID])="P1","Basic",
   _xlfn.SINGLE(tbl_Invoices[Plan_ID])="P2","Standard",
   _xlfn.SINGLE(tbl_Invoices[Plan_ID])="P3","Premium"
)</f>
        <v>Basic</v>
      </c>
      <c r="O2204" s="2">
        <f>IF(tbl_Invoices[[#This Row],[Revenue_Type]]="Churned",0,1)</f>
        <v>1</v>
      </c>
    </row>
    <row r="2205" spans="1:15" x14ac:dyDescent="0.25">
      <c r="A2205" t="s">
        <v>9780</v>
      </c>
      <c r="B2205" t="s">
        <v>1196</v>
      </c>
      <c r="C2205" t="s">
        <v>3419</v>
      </c>
      <c r="D2205" s="1">
        <v>44521</v>
      </c>
      <c r="E2205">
        <v>12</v>
      </c>
      <c r="F2205" t="b">
        <v>1</v>
      </c>
      <c r="G2205" t="s">
        <v>4547</v>
      </c>
      <c r="H2205" t="s">
        <v>2027</v>
      </c>
      <c r="I2205" s="1">
        <f>DATE(YEAR(tbl_Invoices[[#This Row],[Invoice_Date]]), MONTH(tbl_Invoices[[#This Row],[Invoice_Date]]), DAY(tbl_Invoices[[#This Row],[Invoice_Date]]))</f>
        <v>44521</v>
      </c>
      <c r="J2205">
        <f>YEAR(tbl_Invoices[[#This Row],[Invoice_Date]])</f>
        <v>2021</v>
      </c>
      <c r="K2205" s="1">
        <f>_xlfn.XLOOKUP(tbl_Invoices[[#This Row],[Customer_ID]], tbl_Customers[Customer_ID], tbl_Customers[Cohort_Month])</f>
        <v>44439</v>
      </c>
      <c r="L2205" s="1" t="str">
        <f ca="1">_xlfn.XLOOKUP(tbl_Invoices[[#This Row],[Customer_ID]], tbl_Customers[Customer_ID], tbl_Customers[Age_Group])</f>
        <v>35–44</v>
      </c>
      <c r="M2205" s="1" t="str">
        <f>_xlfn.XLOOKUP(tbl_Invoices[[#This Row],[Customer_ID]], tbl_Customers[Customer_ID], tbl_Customers[Region])</f>
        <v>Midwest</v>
      </c>
      <c r="N2205" s="1" t="str" cm="1">
        <f t="array" ref="N2205">_xlfn.IFS(
   _xlfn.SINGLE(tbl_Invoices[Plan_ID])="P1","Basic",
   _xlfn.SINGLE(tbl_Invoices[Plan_ID])="P2","Standard",
   _xlfn.SINGLE(tbl_Invoices[Plan_ID])="P3","Premium"
)</f>
        <v>Basic</v>
      </c>
      <c r="O2205" s="2">
        <f>IF(tbl_Invoices[[#This Row],[Revenue_Type]]="Churned",0,1)</f>
        <v>1</v>
      </c>
    </row>
    <row r="2206" spans="1:15" x14ac:dyDescent="0.25">
      <c r="A2206" t="s">
        <v>9263</v>
      </c>
      <c r="B2206" t="s">
        <v>1344</v>
      </c>
      <c r="C2206" t="s">
        <v>2364</v>
      </c>
      <c r="D2206" s="1">
        <v>44521</v>
      </c>
      <c r="E2206">
        <v>55</v>
      </c>
      <c r="F2206" t="b">
        <v>1</v>
      </c>
      <c r="G2206" t="s">
        <v>4540</v>
      </c>
      <c r="H2206" t="s">
        <v>2031</v>
      </c>
      <c r="I2206" s="1">
        <f>DATE(YEAR(tbl_Invoices[[#This Row],[Invoice_Date]]), MONTH(tbl_Invoices[[#This Row],[Invoice_Date]]), DAY(tbl_Invoices[[#This Row],[Invoice_Date]]))</f>
        <v>44521</v>
      </c>
      <c r="J2206">
        <f>YEAR(tbl_Invoices[[#This Row],[Invoice_Date]])</f>
        <v>2021</v>
      </c>
      <c r="K2206" s="1">
        <f>_xlfn.XLOOKUP(tbl_Invoices[[#This Row],[Customer_ID]], tbl_Customers[Customer_ID], tbl_Customers[Cohort_Month])</f>
        <v>44469</v>
      </c>
      <c r="L2206" s="1" t="str">
        <f ca="1">_xlfn.XLOOKUP(tbl_Invoices[[#This Row],[Customer_ID]], tbl_Customers[Customer_ID], tbl_Customers[Age_Group])</f>
        <v>55+</v>
      </c>
      <c r="M2206" s="1" t="str">
        <f>_xlfn.XLOOKUP(tbl_Invoices[[#This Row],[Customer_ID]], tbl_Customers[Customer_ID], tbl_Customers[Region])</f>
        <v>East</v>
      </c>
      <c r="N2206" s="1" t="str" cm="1">
        <f t="array" ref="N2206">_xlfn.IFS(
   _xlfn.SINGLE(tbl_Invoices[Plan_ID])="P1","Basic",
   _xlfn.SINGLE(tbl_Invoices[Plan_ID])="P2","Standard",
   _xlfn.SINGLE(tbl_Invoices[Plan_ID])="P3","Premium"
)</f>
        <v>Premium</v>
      </c>
      <c r="O2206" s="2">
        <f>IF(tbl_Invoices[[#This Row],[Revenue_Type]]="Churned",0,1)</f>
        <v>1</v>
      </c>
    </row>
    <row r="2207" spans="1:15" x14ac:dyDescent="0.25">
      <c r="A2207" t="s">
        <v>5831</v>
      </c>
      <c r="B2207" t="s">
        <v>57</v>
      </c>
      <c r="C2207" t="s">
        <v>2639</v>
      </c>
      <c r="D2207" s="1">
        <v>44522</v>
      </c>
      <c r="E2207">
        <v>12</v>
      </c>
      <c r="F2207" t="b">
        <v>1</v>
      </c>
      <c r="G2207" t="s">
        <v>4549</v>
      </c>
      <c r="H2207" t="s">
        <v>2027</v>
      </c>
      <c r="I2207" s="1">
        <f>DATE(YEAR(tbl_Invoices[[#This Row],[Invoice_Date]]), MONTH(tbl_Invoices[[#This Row],[Invoice_Date]]), DAY(tbl_Invoices[[#This Row],[Invoice_Date]]))</f>
        <v>44522</v>
      </c>
      <c r="J2207">
        <f>YEAR(tbl_Invoices[[#This Row],[Invoice_Date]])</f>
        <v>2021</v>
      </c>
      <c r="K2207" s="1">
        <f>_xlfn.XLOOKUP(tbl_Invoices[[#This Row],[Customer_ID]], tbl_Customers[Customer_ID], tbl_Customers[Cohort_Month])</f>
        <v>44985</v>
      </c>
      <c r="L2207" s="1" t="str">
        <f ca="1">_xlfn.XLOOKUP(tbl_Invoices[[#This Row],[Customer_ID]], tbl_Customers[Customer_ID], tbl_Customers[Age_Group])</f>
        <v>35–44</v>
      </c>
      <c r="M2207" s="1" t="str">
        <f>_xlfn.XLOOKUP(tbl_Invoices[[#This Row],[Customer_ID]], tbl_Customers[Customer_ID], tbl_Customers[Region])</f>
        <v>South</v>
      </c>
      <c r="N2207" s="1" t="str" cm="1">
        <f t="array" ref="N2207">_xlfn.IFS(
   _xlfn.SINGLE(tbl_Invoices[Plan_ID])="P1","Basic",
   _xlfn.SINGLE(tbl_Invoices[Plan_ID])="P2","Standard",
   _xlfn.SINGLE(tbl_Invoices[Plan_ID])="P3","Premium"
)</f>
        <v>Basic</v>
      </c>
      <c r="O2207" s="2">
        <f>IF(tbl_Invoices[[#This Row],[Revenue_Type]]="Churned",0,1)</f>
        <v>1</v>
      </c>
    </row>
    <row r="2208" spans="1:15" x14ac:dyDescent="0.25">
      <c r="A2208" t="s">
        <v>7920</v>
      </c>
      <c r="B2208" t="s">
        <v>369</v>
      </c>
      <c r="C2208" t="s">
        <v>4007</v>
      </c>
      <c r="D2208" s="1">
        <v>44522</v>
      </c>
      <c r="E2208">
        <v>25</v>
      </c>
      <c r="F2208" t="b">
        <v>1</v>
      </c>
      <c r="G2208" t="s">
        <v>4538</v>
      </c>
      <c r="H2208" t="s">
        <v>2034</v>
      </c>
      <c r="I2208" s="1">
        <f>DATE(YEAR(tbl_Invoices[[#This Row],[Invoice_Date]]), MONTH(tbl_Invoices[[#This Row],[Invoice_Date]]), DAY(tbl_Invoices[[#This Row],[Invoice_Date]]))</f>
        <v>44522</v>
      </c>
      <c r="J2208">
        <f>YEAR(tbl_Invoices[[#This Row],[Invoice_Date]])</f>
        <v>2021</v>
      </c>
      <c r="K2208" s="1">
        <f>_xlfn.XLOOKUP(tbl_Invoices[[#This Row],[Customer_ID]], tbl_Customers[Customer_ID], tbl_Customers[Cohort_Month])</f>
        <v>45107</v>
      </c>
      <c r="L2208" s="1" t="str">
        <f ca="1">_xlfn.XLOOKUP(tbl_Invoices[[#This Row],[Customer_ID]], tbl_Customers[Customer_ID], tbl_Customers[Age_Group])</f>
        <v>35–44</v>
      </c>
      <c r="M2208" s="1" t="str">
        <f>_xlfn.XLOOKUP(tbl_Invoices[[#This Row],[Customer_ID]], tbl_Customers[Customer_ID], tbl_Customers[Region])</f>
        <v>West</v>
      </c>
      <c r="N2208" s="1" t="str" cm="1">
        <f t="array" ref="N2208">_xlfn.IFS(
   _xlfn.SINGLE(tbl_Invoices[Plan_ID])="P1","Basic",
   _xlfn.SINGLE(tbl_Invoices[Plan_ID])="P2","Standard",
   _xlfn.SINGLE(tbl_Invoices[Plan_ID])="P3","Premium"
)</f>
        <v>Standard</v>
      </c>
      <c r="O2208" s="2">
        <f>IF(tbl_Invoices[[#This Row],[Revenue_Type]]="Churned",0,1)</f>
        <v>1</v>
      </c>
    </row>
    <row r="2209" spans="1:15" x14ac:dyDescent="0.25">
      <c r="A2209" t="s">
        <v>6904</v>
      </c>
      <c r="B2209" t="s">
        <v>515</v>
      </c>
      <c r="C2209" t="s">
        <v>3864</v>
      </c>
      <c r="D2209" s="1">
        <v>44522</v>
      </c>
      <c r="E2209">
        <v>55</v>
      </c>
      <c r="F2209" t="b">
        <v>1</v>
      </c>
      <c r="G2209" t="s">
        <v>4549</v>
      </c>
      <c r="H2209" t="s">
        <v>2031</v>
      </c>
      <c r="I2209" s="1">
        <f>DATE(YEAR(tbl_Invoices[[#This Row],[Invoice_Date]]), MONTH(tbl_Invoices[[#This Row],[Invoice_Date]]), DAY(tbl_Invoices[[#This Row],[Invoice_Date]]))</f>
        <v>44522</v>
      </c>
      <c r="J2209">
        <f>YEAR(tbl_Invoices[[#This Row],[Invoice_Date]])</f>
        <v>2021</v>
      </c>
      <c r="K2209" s="1">
        <f>_xlfn.XLOOKUP(tbl_Invoices[[#This Row],[Customer_ID]], tbl_Customers[Customer_ID], tbl_Customers[Cohort_Month])</f>
        <v>44561</v>
      </c>
      <c r="L2209" s="1" t="str">
        <f ca="1">_xlfn.XLOOKUP(tbl_Invoices[[#This Row],[Customer_ID]], tbl_Customers[Customer_ID], tbl_Customers[Age_Group])</f>
        <v>45–54</v>
      </c>
      <c r="M2209" s="1" t="str">
        <f>_xlfn.XLOOKUP(tbl_Invoices[[#This Row],[Customer_ID]], tbl_Customers[Customer_ID], tbl_Customers[Region])</f>
        <v>West</v>
      </c>
      <c r="N2209" s="1" t="str" cm="1">
        <f t="array" ref="N2209">_xlfn.IFS(
   _xlfn.SINGLE(tbl_Invoices[Plan_ID])="P1","Basic",
   _xlfn.SINGLE(tbl_Invoices[Plan_ID])="P2","Standard",
   _xlfn.SINGLE(tbl_Invoices[Plan_ID])="P3","Premium"
)</f>
        <v>Premium</v>
      </c>
      <c r="O2209" s="2">
        <f>IF(tbl_Invoices[[#This Row],[Revenue_Type]]="Churned",0,1)</f>
        <v>1</v>
      </c>
    </row>
    <row r="2210" spans="1:15" x14ac:dyDescent="0.25">
      <c r="A2210" t="s">
        <v>9729</v>
      </c>
      <c r="B2210" t="s">
        <v>812</v>
      </c>
      <c r="C2210" t="s">
        <v>4097</v>
      </c>
      <c r="D2210" s="1">
        <v>44522</v>
      </c>
      <c r="E2210">
        <v>55</v>
      </c>
      <c r="F2210" t="b">
        <v>1</v>
      </c>
      <c r="G2210" t="s">
        <v>4549</v>
      </c>
      <c r="H2210" t="s">
        <v>2031</v>
      </c>
      <c r="I2210" s="1">
        <f>DATE(YEAR(tbl_Invoices[[#This Row],[Invoice_Date]]), MONTH(tbl_Invoices[[#This Row],[Invoice_Date]]), DAY(tbl_Invoices[[#This Row],[Invoice_Date]]))</f>
        <v>44522</v>
      </c>
      <c r="J2210">
        <f>YEAR(tbl_Invoices[[#This Row],[Invoice_Date]])</f>
        <v>2021</v>
      </c>
      <c r="K2210" s="1">
        <f>_xlfn.XLOOKUP(tbl_Invoices[[#This Row],[Customer_ID]], tbl_Customers[Customer_ID], tbl_Customers[Cohort_Month])</f>
        <v>44985</v>
      </c>
      <c r="L2210" s="1" t="str">
        <f ca="1">_xlfn.XLOOKUP(tbl_Invoices[[#This Row],[Customer_ID]], tbl_Customers[Customer_ID], tbl_Customers[Age_Group])</f>
        <v>35–44</v>
      </c>
      <c r="M2210" s="1" t="str">
        <f>_xlfn.XLOOKUP(tbl_Invoices[[#This Row],[Customer_ID]], tbl_Customers[Customer_ID], tbl_Customers[Region])</f>
        <v>International</v>
      </c>
      <c r="N2210" s="1" t="str" cm="1">
        <f t="array" ref="N2210">_xlfn.IFS(
   _xlfn.SINGLE(tbl_Invoices[Plan_ID])="P1","Basic",
   _xlfn.SINGLE(tbl_Invoices[Plan_ID])="P2","Standard",
   _xlfn.SINGLE(tbl_Invoices[Plan_ID])="P3","Premium"
)</f>
        <v>Premium</v>
      </c>
      <c r="O2210" s="2">
        <f>IF(tbl_Invoices[[#This Row],[Revenue_Type]]="Churned",0,1)</f>
        <v>1</v>
      </c>
    </row>
    <row r="2211" spans="1:15" x14ac:dyDescent="0.25">
      <c r="A2211" t="s">
        <v>9447</v>
      </c>
      <c r="B2211" t="s">
        <v>817</v>
      </c>
      <c r="C2211" t="s">
        <v>3475</v>
      </c>
      <c r="D2211" s="1">
        <v>44522</v>
      </c>
      <c r="E2211">
        <v>12</v>
      </c>
      <c r="F2211" t="b">
        <v>1</v>
      </c>
      <c r="G2211" t="s">
        <v>4549</v>
      </c>
      <c r="H2211" t="s">
        <v>2027</v>
      </c>
      <c r="I2211" s="1">
        <f>DATE(YEAR(tbl_Invoices[[#This Row],[Invoice_Date]]), MONTH(tbl_Invoices[[#This Row],[Invoice_Date]]), DAY(tbl_Invoices[[#This Row],[Invoice_Date]]))</f>
        <v>44522</v>
      </c>
      <c r="J2211">
        <f>YEAR(tbl_Invoices[[#This Row],[Invoice_Date]])</f>
        <v>2021</v>
      </c>
      <c r="K2211" s="1">
        <f>_xlfn.XLOOKUP(tbl_Invoices[[#This Row],[Customer_ID]], tbl_Customers[Customer_ID], tbl_Customers[Cohort_Month])</f>
        <v>44985</v>
      </c>
      <c r="L2211" s="1" t="str">
        <f ca="1">_xlfn.XLOOKUP(tbl_Invoices[[#This Row],[Customer_ID]], tbl_Customers[Customer_ID], tbl_Customers[Age_Group])</f>
        <v>18–24</v>
      </c>
      <c r="M2211" s="1" t="str">
        <f>_xlfn.XLOOKUP(tbl_Invoices[[#This Row],[Customer_ID]], tbl_Customers[Customer_ID], tbl_Customers[Region])</f>
        <v>West</v>
      </c>
      <c r="N2211" s="1" t="str" cm="1">
        <f t="array" ref="N2211">_xlfn.IFS(
   _xlfn.SINGLE(tbl_Invoices[Plan_ID])="P1","Basic",
   _xlfn.SINGLE(tbl_Invoices[Plan_ID])="P2","Standard",
   _xlfn.SINGLE(tbl_Invoices[Plan_ID])="P3","Premium"
)</f>
        <v>Basic</v>
      </c>
      <c r="O2211" s="2">
        <f>IF(tbl_Invoices[[#This Row],[Revenue_Type]]="Churned",0,1)</f>
        <v>1</v>
      </c>
    </row>
    <row r="2212" spans="1:15" x14ac:dyDescent="0.25">
      <c r="A2212" t="s">
        <v>5741</v>
      </c>
      <c r="B2212" t="s">
        <v>1053</v>
      </c>
      <c r="C2212" t="s">
        <v>3808</v>
      </c>
      <c r="D2212" s="1">
        <v>44522</v>
      </c>
      <c r="E2212">
        <v>55</v>
      </c>
      <c r="F2212" t="b">
        <v>1</v>
      </c>
      <c r="G2212" t="s">
        <v>4538</v>
      </c>
      <c r="H2212" t="s">
        <v>2031</v>
      </c>
      <c r="I2212" s="1">
        <f>DATE(YEAR(tbl_Invoices[[#This Row],[Invoice_Date]]), MONTH(tbl_Invoices[[#This Row],[Invoice_Date]]), DAY(tbl_Invoices[[#This Row],[Invoice_Date]]))</f>
        <v>44522</v>
      </c>
      <c r="J2212">
        <f>YEAR(tbl_Invoices[[#This Row],[Invoice_Date]])</f>
        <v>2021</v>
      </c>
      <c r="K2212" s="1">
        <f>_xlfn.XLOOKUP(tbl_Invoices[[#This Row],[Customer_ID]], tbl_Customers[Customer_ID], tbl_Customers[Cohort_Month])</f>
        <v>44227</v>
      </c>
      <c r="L2212" s="1" t="str">
        <f ca="1">_xlfn.XLOOKUP(tbl_Invoices[[#This Row],[Customer_ID]], tbl_Customers[Customer_ID], tbl_Customers[Age_Group])</f>
        <v>55+</v>
      </c>
      <c r="M2212" s="1" t="str">
        <f>_xlfn.XLOOKUP(tbl_Invoices[[#This Row],[Customer_ID]], tbl_Customers[Customer_ID], tbl_Customers[Region])</f>
        <v>International</v>
      </c>
      <c r="N2212" s="1" t="str" cm="1">
        <f t="array" ref="N2212">_xlfn.IFS(
   _xlfn.SINGLE(tbl_Invoices[Plan_ID])="P1","Basic",
   _xlfn.SINGLE(tbl_Invoices[Plan_ID])="P2","Standard",
   _xlfn.SINGLE(tbl_Invoices[Plan_ID])="P3","Premium"
)</f>
        <v>Premium</v>
      </c>
      <c r="O2212" s="2">
        <f>IF(tbl_Invoices[[#This Row],[Revenue_Type]]="Churned",0,1)</f>
        <v>1</v>
      </c>
    </row>
    <row r="2213" spans="1:15" x14ac:dyDescent="0.25">
      <c r="A2213" t="s">
        <v>6956</v>
      </c>
      <c r="B2213" t="s">
        <v>1174</v>
      </c>
      <c r="C2213" t="s">
        <v>3366</v>
      </c>
      <c r="D2213" s="1">
        <v>44522</v>
      </c>
      <c r="E2213">
        <v>12</v>
      </c>
      <c r="F2213" t="b">
        <v>1</v>
      </c>
      <c r="G2213" t="s">
        <v>4538</v>
      </c>
      <c r="H2213" t="s">
        <v>2027</v>
      </c>
      <c r="I2213" s="1">
        <f>DATE(YEAR(tbl_Invoices[[#This Row],[Invoice_Date]]), MONTH(tbl_Invoices[[#This Row],[Invoice_Date]]), DAY(tbl_Invoices[[#This Row],[Invoice_Date]]))</f>
        <v>44522</v>
      </c>
      <c r="J2213">
        <f>YEAR(tbl_Invoices[[#This Row],[Invoice_Date]])</f>
        <v>2021</v>
      </c>
      <c r="K2213" s="1">
        <f>_xlfn.XLOOKUP(tbl_Invoices[[#This Row],[Customer_ID]], tbl_Customers[Customer_ID], tbl_Customers[Cohort_Month])</f>
        <v>44620</v>
      </c>
      <c r="L2213" s="1" t="str">
        <f ca="1">_xlfn.XLOOKUP(tbl_Invoices[[#This Row],[Customer_ID]], tbl_Customers[Customer_ID], tbl_Customers[Age_Group])</f>
        <v>45–54</v>
      </c>
      <c r="M2213" s="1" t="str">
        <f>_xlfn.XLOOKUP(tbl_Invoices[[#This Row],[Customer_ID]], tbl_Customers[Customer_ID], tbl_Customers[Region])</f>
        <v>Midwest</v>
      </c>
      <c r="N2213" s="1" t="str" cm="1">
        <f t="array" ref="N2213">_xlfn.IFS(
   _xlfn.SINGLE(tbl_Invoices[Plan_ID])="P1","Basic",
   _xlfn.SINGLE(tbl_Invoices[Plan_ID])="P2","Standard",
   _xlfn.SINGLE(tbl_Invoices[Plan_ID])="P3","Premium"
)</f>
        <v>Basic</v>
      </c>
      <c r="O2213" s="2">
        <f>IF(tbl_Invoices[[#This Row],[Revenue_Type]]="Churned",0,1)</f>
        <v>1</v>
      </c>
    </row>
    <row r="2214" spans="1:15" x14ac:dyDescent="0.25">
      <c r="A2214" t="s">
        <v>6305</v>
      </c>
      <c r="B2214" t="s">
        <v>1864</v>
      </c>
      <c r="C2214" t="s">
        <v>2291</v>
      </c>
      <c r="D2214" s="1">
        <v>44522</v>
      </c>
      <c r="E2214">
        <v>12</v>
      </c>
      <c r="F2214" t="b">
        <v>1</v>
      </c>
      <c r="G2214" t="s">
        <v>4549</v>
      </c>
      <c r="H2214" t="s">
        <v>2027</v>
      </c>
      <c r="I2214" s="1">
        <f>DATE(YEAR(tbl_Invoices[[#This Row],[Invoice_Date]]), MONTH(tbl_Invoices[[#This Row],[Invoice_Date]]), DAY(tbl_Invoices[[#This Row],[Invoice_Date]]))</f>
        <v>44522</v>
      </c>
      <c r="J2214">
        <f>YEAR(tbl_Invoices[[#This Row],[Invoice_Date]])</f>
        <v>2021</v>
      </c>
      <c r="K2214" s="1">
        <f>_xlfn.XLOOKUP(tbl_Invoices[[#This Row],[Customer_ID]], tbl_Customers[Customer_ID], tbl_Customers[Cohort_Month])</f>
        <v>44834</v>
      </c>
      <c r="L2214" s="1" t="str">
        <f ca="1">_xlfn.XLOOKUP(tbl_Invoices[[#This Row],[Customer_ID]], tbl_Customers[Customer_ID], tbl_Customers[Age_Group])</f>
        <v>35–44</v>
      </c>
      <c r="M2214" s="1" t="str">
        <f>_xlfn.XLOOKUP(tbl_Invoices[[#This Row],[Customer_ID]], tbl_Customers[Customer_ID], tbl_Customers[Region])</f>
        <v>South</v>
      </c>
      <c r="N2214" s="1" t="str" cm="1">
        <f t="array" ref="N2214">_xlfn.IFS(
   _xlfn.SINGLE(tbl_Invoices[Plan_ID])="P1","Basic",
   _xlfn.SINGLE(tbl_Invoices[Plan_ID])="P2","Standard",
   _xlfn.SINGLE(tbl_Invoices[Plan_ID])="P3","Premium"
)</f>
        <v>Basic</v>
      </c>
      <c r="O2214" s="2">
        <f>IF(tbl_Invoices[[#This Row],[Revenue_Type]]="Churned",0,1)</f>
        <v>1</v>
      </c>
    </row>
    <row r="2215" spans="1:15" x14ac:dyDescent="0.25">
      <c r="A2215" t="s">
        <v>9424</v>
      </c>
      <c r="B2215" t="s">
        <v>1922</v>
      </c>
      <c r="C2215" t="s">
        <v>2502</v>
      </c>
      <c r="D2215" s="1">
        <v>44522</v>
      </c>
      <c r="E2215">
        <v>55</v>
      </c>
      <c r="F2215" t="b">
        <v>1</v>
      </c>
      <c r="G2215" t="s">
        <v>4538</v>
      </c>
      <c r="H2215" t="s">
        <v>2031</v>
      </c>
      <c r="I2215" s="1">
        <f>DATE(YEAR(tbl_Invoices[[#This Row],[Invoice_Date]]), MONTH(tbl_Invoices[[#This Row],[Invoice_Date]]), DAY(tbl_Invoices[[#This Row],[Invoice_Date]]))</f>
        <v>44522</v>
      </c>
      <c r="J2215">
        <f>YEAR(tbl_Invoices[[#This Row],[Invoice_Date]])</f>
        <v>2021</v>
      </c>
      <c r="K2215" s="1">
        <f>_xlfn.XLOOKUP(tbl_Invoices[[#This Row],[Customer_ID]], tbl_Customers[Customer_ID], tbl_Customers[Cohort_Month])</f>
        <v>44439</v>
      </c>
      <c r="L2215" s="1" t="str">
        <f ca="1">_xlfn.XLOOKUP(tbl_Invoices[[#This Row],[Customer_ID]], tbl_Customers[Customer_ID], tbl_Customers[Age_Group])</f>
        <v>25–34</v>
      </c>
      <c r="M2215" s="1" t="str">
        <f>_xlfn.XLOOKUP(tbl_Invoices[[#This Row],[Customer_ID]], tbl_Customers[Customer_ID], tbl_Customers[Region])</f>
        <v>West</v>
      </c>
      <c r="N2215" s="1" t="str" cm="1">
        <f t="array" ref="N2215">_xlfn.IFS(
   _xlfn.SINGLE(tbl_Invoices[Plan_ID])="P1","Basic",
   _xlfn.SINGLE(tbl_Invoices[Plan_ID])="P2","Standard",
   _xlfn.SINGLE(tbl_Invoices[Plan_ID])="P3","Premium"
)</f>
        <v>Premium</v>
      </c>
      <c r="O2215" s="2">
        <f>IF(tbl_Invoices[[#This Row],[Revenue_Type]]="Churned",0,1)</f>
        <v>1</v>
      </c>
    </row>
    <row r="2216" spans="1:15" x14ac:dyDescent="0.25">
      <c r="A2216" t="s">
        <v>8728</v>
      </c>
      <c r="B2216" t="s">
        <v>828</v>
      </c>
      <c r="C2216" t="s">
        <v>2542</v>
      </c>
      <c r="D2216" s="1">
        <v>44523</v>
      </c>
      <c r="E2216">
        <v>55</v>
      </c>
      <c r="F2216" t="b">
        <v>1</v>
      </c>
      <c r="G2216" t="s">
        <v>4545</v>
      </c>
      <c r="H2216" t="s">
        <v>2031</v>
      </c>
      <c r="I2216" s="1">
        <f>DATE(YEAR(tbl_Invoices[[#This Row],[Invoice_Date]]), MONTH(tbl_Invoices[[#This Row],[Invoice_Date]]), DAY(tbl_Invoices[[#This Row],[Invoice_Date]]))</f>
        <v>44523</v>
      </c>
      <c r="J2216">
        <f>YEAR(tbl_Invoices[[#This Row],[Invoice_Date]])</f>
        <v>2021</v>
      </c>
      <c r="K2216" s="1">
        <f>_xlfn.XLOOKUP(tbl_Invoices[[#This Row],[Customer_ID]], tbl_Customers[Customer_ID], tbl_Customers[Cohort_Month])</f>
        <v>44439</v>
      </c>
      <c r="L2216" s="1" t="str">
        <f ca="1">_xlfn.XLOOKUP(tbl_Invoices[[#This Row],[Customer_ID]], tbl_Customers[Customer_ID], tbl_Customers[Age_Group])</f>
        <v>55+</v>
      </c>
      <c r="M2216" s="1" t="str">
        <f>_xlfn.XLOOKUP(tbl_Invoices[[#This Row],[Customer_ID]], tbl_Customers[Customer_ID], tbl_Customers[Region])</f>
        <v>East</v>
      </c>
      <c r="N2216" s="1" t="str" cm="1">
        <f t="array" ref="N2216">_xlfn.IFS(
   _xlfn.SINGLE(tbl_Invoices[Plan_ID])="P1","Basic",
   _xlfn.SINGLE(tbl_Invoices[Plan_ID])="P2","Standard",
   _xlfn.SINGLE(tbl_Invoices[Plan_ID])="P3","Premium"
)</f>
        <v>Premium</v>
      </c>
      <c r="O2216" s="2">
        <f>IF(tbl_Invoices[[#This Row],[Revenue_Type]]="Churned",0,1)</f>
        <v>0</v>
      </c>
    </row>
    <row r="2217" spans="1:15" x14ac:dyDescent="0.25">
      <c r="A2217" t="s">
        <v>9695</v>
      </c>
      <c r="B2217" t="s">
        <v>1532</v>
      </c>
      <c r="C2217" t="s">
        <v>2216</v>
      </c>
      <c r="D2217" s="1">
        <v>44523</v>
      </c>
      <c r="E2217">
        <v>55</v>
      </c>
      <c r="F2217" t="b">
        <v>1</v>
      </c>
      <c r="G2217" t="s">
        <v>4540</v>
      </c>
      <c r="H2217" t="s">
        <v>2031</v>
      </c>
      <c r="I2217" s="1">
        <f>DATE(YEAR(tbl_Invoices[[#This Row],[Invoice_Date]]), MONTH(tbl_Invoices[[#This Row],[Invoice_Date]]), DAY(tbl_Invoices[[#This Row],[Invoice_Date]]))</f>
        <v>44523</v>
      </c>
      <c r="J2217">
        <f>YEAR(tbl_Invoices[[#This Row],[Invoice_Date]])</f>
        <v>2021</v>
      </c>
      <c r="K2217" s="1">
        <f>_xlfn.XLOOKUP(tbl_Invoices[[#This Row],[Customer_ID]], tbl_Customers[Customer_ID], tbl_Customers[Cohort_Month])</f>
        <v>44651</v>
      </c>
      <c r="L2217" s="1" t="str">
        <f ca="1">_xlfn.XLOOKUP(tbl_Invoices[[#This Row],[Customer_ID]], tbl_Customers[Customer_ID], tbl_Customers[Age_Group])</f>
        <v>45–54</v>
      </c>
      <c r="M2217" s="1" t="str">
        <f>_xlfn.XLOOKUP(tbl_Invoices[[#This Row],[Customer_ID]], tbl_Customers[Customer_ID], tbl_Customers[Region])</f>
        <v>South</v>
      </c>
      <c r="N2217" s="1" t="str" cm="1">
        <f t="array" ref="N2217">_xlfn.IFS(
   _xlfn.SINGLE(tbl_Invoices[Plan_ID])="P1","Basic",
   _xlfn.SINGLE(tbl_Invoices[Plan_ID])="P2","Standard",
   _xlfn.SINGLE(tbl_Invoices[Plan_ID])="P3","Premium"
)</f>
        <v>Premium</v>
      </c>
      <c r="O2217" s="2">
        <f>IF(tbl_Invoices[[#This Row],[Revenue_Type]]="Churned",0,1)</f>
        <v>1</v>
      </c>
    </row>
    <row r="2218" spans="1:15" x14ac:dyDescent="0.25">
      <c r="A2218" t="s">
        <v>9647</v>
      </c>
      <c r="B2218" t="s">
        <v>1727</v>
      </c>
      <c r="C2218" t="s">
        <v>4072</v>
      </c>
      <c r="D2218" s="1">
        <v>44523</v>
      </c>
      <c r="E2218">
        <v>25</v>
      </c>
      <c r="F2218" t="b">
        <v>1</v>
      </c>
      <c r="G2218" t="s">
        <v>4538</v>
      </c>
      <c r="H2218" t="s">
        <v>2034</v>
      </c>
      <c r="I2218" s="1">
        <f>DATE(YEAR(tbl_Invoices[[#This Row],[Invoice_Date]]), MONTH(tbl_Invoices[[#This Row],[Invoice_Date]]), DAY(tbl_Invoices[[#This Row],[Invoice_Date]]))</f>
        <v>44523</v>
      </c>
      <c r="J2218">
        <f>YEAR(tbl_Invoices[[#This Row],[Invoice_Date]])</f>
        <v>2021</v>
      </c>
      <c r="K2218" s="1">
        <f>_xlfn.XLOOKUP(tbl_Invoices[[#This Row],[Customer_ID]], tbl_Customers[Customer_ID], tbl_Customers[Cohort_Month])</f>
        <v>44834</v>
      </c>
      <c r="L2218" s="1" t="str">
        <f ca="1">_xlfn.XLOOKUP(tbl_Invoices[[#This Row],[Customer_ID]], tbl_Customers[Customer_ID], tbl_Customers[Age_Group])</f>
        <v>55+</v>
      </c>
      <c r="M2218" s="1" t="str">
        <f>_xlfn.XLOOKUP(tbl_Invoices[[#This Row],[Customer_ID]], tbl_Customers[Customer_ID], tbl_Customers[Region])</f>
        <v>East</v>
      </c>
      <c r="N2218" s="1" t="str" cm="1">
        <f t="array" ref="N2218">_xlfn.IFS(
   _xlfn.SINGLE(tbl_Invoices[Plan_ID])="P1","Basic",
   _xlfn.SINGLE(tbl_Invoices[Plan_ID])="P2","Standard",
   _xlfn.SINGLE(tbl_Invoices[Plan_ID])="P3","Premium"
)</f>
        <v>Standard</v>
      </c>
      <c r="O2218" s="2">
        <f>IF(tbl_Invoices[[#This Row],[Revenue_Type]]="Churned",0,1)</f>
        <v>1</v>
      </c>
    </row>
    <row r="2219" spans="1:15" x14ac:dyDescent="0.25">
      <c r="A2219" t="s">
        <v>9850</v>
      </c>
      <c r="B2219" t="s">
        <v>1756</v>
      </c>
      <c r="C2219" t="s">
        <v>2060</v>
      </c>
      <c r="D2219" s="1">
        <v>44523</v>
      </c>
      <c r="E2219">
        <v>55</v>
      </c>
      <c r="F2219" t="b">
        <v>1</v>
      </c>
      <c r="G2219" t="s">
        <v>4540</v>
      </c>
      <c r="H2219" t="s">
        <v>2031</v>
      </c>
      <c r="I2219" s="1">
        <f>DATE(YEAR(tbl_Invoices[[#This Row],[Invoice_Date]]), MONTH(tbl_Invoices[[#This Row],[Invoice_Date]]), DAY(tbl_Invoices[[#This Row],[Invoice_Date]]))</f>
        <v>44523</v>
      </c>
      <c r="J2219">
        <f>YEAR(tbl_Invoices[[#This Row],[Invoice_Date]])</f>
        <v>2021</v>
      </c>
      <c r="K2219" s="1">
        <f>_xlfn.XLOOKUP(tbl_Invoices[[#This Row],[Customer_ID]], tbl_Customers[Customer_ID], tbl_Customers[Cohort_Month])</f>
        <v>44651</v>
      </c>
      <c r="L2219" s="1" t="str">
        <f ca="1">_xlfn.XLOOKUP(tbl_Invoices[[#This Row],[Customer_ID]], tbl_Customers[Customer_ID], tbl_Customers[Age_Group])</f>
        <v>45–54</v>
      </c>
      <c r="M2219" s="1" t="str">
        <f>_xlfn.XLOOKUP(tbl_Invoices[[#This Row],[Customer_ID]], tbl_Customers[Customer_ID], tbl_Customers[Region])</f>
        <v>East</v>
      </c>
      <c r="N2219" s="1" t="str" cm="1">
        <f t="array" ref="N2219">_xlfn.IFS(
   _xlfn.SINGLE(tbl_Invoices[Plan_ID])="P1","Basic",
   _xlfn.SINGLE(tbl_Invoices[Plan_ID])="P2","Standard",
   _xlfn.SINGLE(tbl_Invoices[Plan_ID])="P3","Premium"
)</f>
        <v>Premium</v>
      </c>
      <c r="O2219" s="2">
        <f>IF(tbl_Invoices[[#This Row],[Revenue_Type]]="Churned",0,1)</f>
        <v>1</v>
      </c>
    </row>
    <row r="2220" spans="1:15" x14ac:dyDescent="0.25">
      <c r="A2220" t="s">
        <v>7528</v>
      </c>
      <c r="B2220" t="s">
        <v>433</v>
      </c>
      <c r="C2220" t="s">
        <v>2614</v>
      </c>
      <c r="D2220" s="1">
        <v>44524</v>
      </c>
      <c r="E2220">
        <v>55</v>
      </c>
      <c r="F2220" t="b">
        <v>1</v>
      </c>
      <c r="G2220" t="s">
        <v>4540</v>
      </c>
      <c r="H2220" t="s">
        <v>2031</v>
      </c>
      <c r="I2220" s="1">
        <f>DATE(YEAR(tbl_Invoices[[#This Row],[Invoice_Date]]), MONTH(tbl_Invoices[[#This Row],[Invoice_Date]]), DAY(tbl_Invoices[[#This Row],[Invoice_Date]]))</f>
        <v>44524</v>
      </c>
      <c r="J2220">
        <f>YEAR(tbl_Invoices[[#This Row],[Invoice_Date]])</f>
        <v>2021</v>
      </c>
      <c r="K2220" s="1">
        <f>_xlfn.XLOOKUP(tbl_Invoices[[#This Row],[Customer_ID]], tbl_Customers[Customer_ID], tbl_Customers[Cohort_Month])</f>
        <v>44286</v>
      </c>
      <c r="L2220" s="1" t="str">
        <f ca="1">_xlfn.XLOOKUP(tbl_Invoices[[#This Row],[Customer_ID]], tbl_Customers[Customer_ID], tbl_Customers[Age_Group])</f>
        <v>25–34</v>
      </c>
      <c r="M2220" s="1" t="str">
        <f>_xlfn.XLOOKUP(tbl_Invoices[[#This Row],[Customer_ID]], tbl_Customers[Customer_ID], tbl_Customers[Region])</f>
        <v>Midwest</v>
      </c>
      <c r="N2220" s="1" t="str" cm="1">
        <f t="array" ref="N2220">_xlfn.IFS(
   _xlfn.SINGLE(tbl_Invoices[Plan_ID])="P1","Basic",
   _xlfn.SINGLE(tbl_Invoices[Plan_ID])="P2","Standard",
   _xlfn.SINGLE(tbl_Invoices[Plan_ID])="P3","Premium"
)</f>
        <v>Premium</v>
      </c>
      <c r="O2220" s="2">
        <f>IF(tbl_Invoices[[#This Row],[Revenue_Type]]="Churned",0,1)</f>
        <v>1</v>
      </c>
    </row>
    <row r="2221" spans="1:15" x14ac:dyDescent="0.25">
      <c r="A2221" t="s">
        <v>4539</v>
      </c>
      <c r="B2221" t="s">
        <v>539</v>
      </c>
      <c r="C2221" t="s">
        <v>2094</v>
      </c>
      <c r="D2221" s="1">
        <v>44524</v>
      </c>
      <c r="E2221">
        <v>25</v>
      </c>
      <c r="F2221" t="b">
        <v>1</v>
      </c>
      <c r="G2221" t="s">
        <v>4540</v>
      </c>
      <c r="H2221" t="s">
        <v>2034</v>
      </c>
      <c r="I2221" s="1">
        <f>DATE(YEAR(tbl_Invoices[[#This Row],[Invoice_Date]]), MONTH(tbl_Invoices[[#This Row],[Invoice_Date]]), DAY(tbl_Invoices[[#This Row],[Invoice_Date]]))</f>
        <v>44524</v>
      </c>
      <c r="J2221">
        <f>YEAR(tbl_Invoices[[#This Row],[Invoice_Date]])</f>
        <v>2021</v>
      </c>
      <c r="K2221" s="1">
        <f>_xlfn.XLOOKUP(tbl_Invoices[[#This Row],[Customer_ID]], tbl_Customers[Customer_ID], tbl_Customers[Cohort_Month])</f>
        <v>44957</v>
      </c>
      <c r="L2221" s="1" t="str">
        <f ca="1">_xlfn.XLOOKUP(tbl_Invoices[[#This Row],[Customer_ID]], tbl_Customers[Customer_ID], tbl_Customers[Age_Group])</f>
        <v>35–44</v>
      </c>
      <c r="M2221" s="1" t="str">
        <f>_xlfn.XLOOKUP(tbl_Invoices[[#This Row],[Customer_ID]], tbl_Customers[Customer_ID], tbl_Customers[Region])</f>
        <v>Midwest</v>
      </c>
      <c r="N2221" s="1" t="str" cm="1">
        <f t="array" ref="N2221">_xlfn.IFS(
   _xlfn.SINGLE(tbl_Invoices[Plan_ID])="P1","Basic",
   _xlfn.SINGLE(tbl_Invoices[Plan_ID])="P2","Standard",
   _xlfn.SINGLE(tbl_Invoices[Plan_ID])="P3","Premium"
)</f>
        <v>Standard</v>
      </c>
      <c r="O2221" s="2">
        <f>IF(tbl_Invoices[[#This Row],[Revenue_Type]]="Churned",0,1)</f>
        <v>1</v>
      </c>
    </row>
    <row r="2222" spans="1:15" x14ac:dyDescent="0.25">
      <c r="A2222" t="s">
        <v>9172</v>
      </c>
      <c r="B2222" t="s">
        <v>556</v>
      </c>
      <c r="C2222" t="s">
        <v>4071</v>
      </c>
      <c r="D2222" s="1">
        <v>44524</v>
      </c>
      <c r="E2222">
        <v>55</v>
      </c>
      <c r="F2222" t="b">
        <v>1</v>
      </c>
      <c r="G2222" t="s">
        <v>4540</v>
      </c>
      <c r="H2222" t="s">
        <v>2031</v>
      </c>
      <c r="I2222" s="1">
        <f>DATE(YEAR(tbl_Invoices[[#This Row],[Invoice_Date]]), MONTH(tbl_Invoices[[#This Row],[Invoice_Date]]), DAY(tbl_Invoices[[#This Row],[Invoice_Date]]))</f>
        <v>44524</v>
      </c>
      <c r="J2222">
        <f>YEAR(tbl_Invoices[[#This Row],[Invoice_Date]])</f>
        <v>2021</v>
      </c>
      <c r="K2222" s="1">
        <f>_xlfn.XLOOKUP(tbl_Invoices[[#This Row],[Customer_ID]], tbl_Customers[Customer_ID], tbl_Customers[Cohort_Month])</f>
        <v>44377</v>
      </c>
      <c r="L2222" s="1" t="str">
        <f ca="1">_xlfn.XLOOKUP(tbl_Invoices[[#This Row],[Customer_ID]], tbl_Customers[Customer_ID], tbl_Customers[Age_Group])</f>
        <v>45–54</v>
      </c>
      <c r="M2222" s="1" t="str">
        <f>_xlfn.XLOOKUP(tbl_Invoices[[#This Row],[Customer_ID]], tbl_Customers[Customer_ID], tbl_Customers[Region])</f>
        <v>Midwest</v>
      </c>
      <c r="N2222" s="1" t="str" cm="1">
        <f t="array" ref="N2222">_xlfn.IFS(
   _xlfn.SINGLE(tbl_Invoices[Plan_ID])="P1","Basic",
   _xlfn.SINGLE(tbl_Invoices[Plan_ID])="P2","Standard",
   _xlfn.SINGLE(tbl_Invoices[Plan_ID])="P3","Premium"
)</f>
        <v>Premium</v>
      </c>
      <c r="O2222" s="2">
        <f>IF(tbl_Invoices[[#This Row],[Revenue_Type]]="Churned",0,1)</f>
        <v>1</v>
      </c>
    </row>
    <row r="2223" spans="1:15" x14ac:dyDescent="0.25">
      <c r="A2223" t="s">
        <v>8284</v>
      </c>
      <c r="B2223" t="s">
        <v>680</v>
      </c>
      <c r="C2223" t="s">
        <v>4427</v>
      </c>
      <c r="D2223" s="1">
        <v>44524</v>
      </c>
      <c r="E2223">
        <v>12</v>
      </c>
      <c r="F2223" t="b">
        <v>1</v>
      </c>
      <c r="G2223" t="s">
        <v>4545</v>
      </c>
      <c r="H2223" t="s">
        <v>2027</v>
      </c>
      <c r="I2223" s="1">
        <f>DATE(YEAR(tbl_Invoices[[#This Row],[Invoice_Date]]), MONTH(tbl_Invoices[[#This Row],[Invoice_Date]]), DAY(tbl_Invoices[[#This Row],[Invoice_Date]]))</f>
        <v>44524</v>
      </c>
      <c r="J2223">
        <f>YEAR(tbl_Invoices[[#This Row],[Invoice_Date]])</f>
        <v>2021</v>
      </c>
      <c r="K2223" s="1">
        <f>_xlfn.XLOOKUP(tbl_Invoices[[#This Row],[Customer_ID]], tbl_Customers[Customer_ID], tbl_Customers[Cohort_Month])</f>
        <v>44895</v>
      </c>
      <c r="L2223" s="1" t="str">
        <f ca="1">_xlfn.XLOOKUP(tbl_Invoices[[#This Row],[Customer_ID]], tbl_Customers[Customer_ID], tbl_Customers[Age_Group])</f>
        <v>55+</v>
      </c>
      <c r="M2223" s="1" t="str">
        <f>_xlfn.XLOOKUP(tbl_Invoices[[#This Row],[Customer_ID]], tbl_Customers[Customer_ID], tbl_Customers[Region])</f>
        <v>South</v>
      </c>
      <c r="N2223" s="1" t="str" cm="1">
        <f t="array" ref="N2223">_xlfn.IFS(
   _xlfn.SINGLE(tbl_Invoices[Plan_ID])="P1","Basic",
   _xlfn.SINGLE(tbl_Invoices[Plan_ID])="P2","Standard",
   _xlfn.SINGLE(tbl_Invoices[Plan_ID])="P3","Premium"
)</f>
        <v>Basic</v>
      </c>
      <c r="O2223" s="2">
        <f>IF(tbl_Invoices[[#This Row],[Revenue_Type]]="Churned",0,1)</f>
        <v>0</v>
      </c>
    </row>
    <row r="2224" spans="1:15" x14ac:dyDescent="0.25">
      <c r="A2224" t="s">
        <v>8705</v>
      </c>
      <c r="B2224" t="s">
        <v>856</v>
      </c>
      <c r="C2224" t="s">
        <v>2694</v>
      </c>
      <c r="D2224" s="1">
        <v>44524</v>
      </c>
      <c r="E2224">
        <v>12</v>
      </c>
      <c r="F2224" t="b">
        <v>1</v>
      </c>
      <c r="G2224" t="s">
        <v>4545</v>
      </c>
      <c r="H2224" t="s">
        <v>2027</v>
      </c>
      <c r="I2224" s="1">
        <f>DATE(YEAR(tbl_Invoices[[#This Row],[Invoice_Date]]), MONTH(tbl_Invoices[[#This Row],[Invoice_Date]]), DAY(tbl_Invoices[[#This Row],[Invoice_Date]]))</f>
        <v>44524</v>
      </c>
      <c r="J2224">
        <f>YEAR(tbl_Invoices[[#This Row],[Invoice_Date]])</f>
        <v>2021</v>
      </c>
      <c r="K2224" s="1">
        <f>_xlfn.XLOOKUP(tbl_Invoices[[#This Row],[Customer_ID]], tbl_Customers[Customer_ID], tbl_Customers[Cohort_Month])</f>
        <v>44926</v>
      </c>
      <c r="L2224" s="1" t="str">
        <f ca="1">_xlfn.XLOOKUP(tbl_Invoices[[#This Row],[Customer_ID]], tbl_Customers[Customer_ID], tbl_Customers[Age_Group])</f>
        <v>45–54</v>
      </c>
      <c r="M2224" s="1" t="str">
        <f>_xlfn.XLOOKUP(tbl_Invoices[[#This Row],[Customer_ID]], tbl_Customers[Customer_ID], tbl_Customers[Region])</f>
        <v>Midwest</v>
      </c>
      <c r="N2224" s="1" t="str" cm="1">
        <f t="array" ref="N2224">_xlfn.IFS(
   _xlfn.SINGLE(tbl_Invoices[Plan_ID])="P1","Basic",
   _xlfn.SINGLE(tbl_Invoices[Plan_ID])="P2","Standard",
   _xlfn.SINGLE(tbl_Invoices[Plan_ID])="P3","Premium"
)</f>
        <v>Basic</v>
      </c>
      <c r="O2224" s="2">
        <f>IF(tbl_Invoices[[#This Row],[Revenue_Type]]="Churned",0,1)</f>
        <v>0</v>
      </c>
    </row>
    <row r="2225" spans="1:15" x14ac:dyDescent="0.25">
      <c r="A2225" t="s">
        <v>9731</v>
      </c>
      <c r="B2225" t="s">
        <v>1177</v>
      </c>
      <c r="C2225" t="s">
        <v>3935</v>
      </c>
      <c r="D2225" s="1">
        <v>44524</v>
      </c>
      <c r="E2225">
        <v>55</v>
      </c>
      <c r="F2225" t="b">
        <v>1</v>
      </c>
      <c r="G2225" t="s">
        <v>4547</v>
      </c>
      <c r="H2225" t="s">
        <v>2031</v>
      </c>
      <c r="I2225" s="1">
        <f>DATE(YEAR(tbl_Invoices[[#This Row],[Invoice_Date]]), MONTH(tbl_Invoices[[#This Row],[Invoice_Date]]), DAY(tbl_Invoices[[#This Row],[Invoice_Date]]))</f>
        <v>44524</v>
      </c>
      <c r="J2225">
        <f>YEAR(tbl_Invoices[[#This Row],[Invoice_Date]])</f>
        <v>2021</v>
      </c>
      <c r="K2225" s="1">
        <f>_xlfn.XLOOKUP(tbl_Invoices[[#This Row],[Customer_ID]], tbl_Customers[Customer_ID], tbl_Customers[Cohort_Month])</f>
        <v>44804</v>
      </c>
      <c r="L2225" s="1" t="str">
        <f ca="1">_xlfn.XLOOKUP(tbl_Invoices[[#This Row],[Customer_ID]], tbl_Customers[Customer_ID], tbl_Customers[Age_Group])</f>
        <v>35–44</v>
      </c>
      <c r="M2225" s="1" t="str">
        <f>_xlfn.XLOOKUP(tbl_Invoices[[#This Row],[Customer_ID]], tbl_Customers[Customer_ID], tbl_Customers[Region])</f>
        <v>International</v>
      </c>
      <c r="N2225" s="1" t="str" cm="1">
        <f t="array" ref="N2225">_xlfn.IFS(
   _xlfn.SINGLE(tbl_Invoices[Plan_ID])="P1","Basic",
   _xlfn.SINGLE(tbl_Invoices[Plan_ID])="P2","Standard",
   _xlfn.SINGLE(tbl_Invoices[Plan_ID])="P3","Premium"
)</f>
        <v>Premium</v>
      </c>
      <c r="O2225" s="2">
        <f>IF(tbl_Invoices[[#This Row],[Revenue_Type]]="Churned",0,1)</f>
        <v>1</v>
      </c>
    </row>
    <row r="2226" spans="1:15" x14ac:dyDescent="0.25">
      <c r="A2226" t="s">
        <v>7489</v>
      </c>
      <c r="B2226" t="s">
        <v>1371</v>
      </c>
      <c r="C2226" t="s">
        <v>2756</v>
      </c>
      <c r="D2226" s="1">
        <v>44524</v>
      </c>
      <c r="E2226">
        <v>55</v>
      </c>
      <c r="F2226" t="b">
        <v>1</v>
      </c>
      <c r="G2226" t="s">
        <v>4549</v>
      </c>
      <c r="H2226" t="s">
        <v>2031</v>
      </c>
      <c r="I2226" s="1">
        <f>DATE(YEAR(tbl_Invoices[[#This Row],[Invoice_Date]]), MONTH(tbl_Invoices[[#This Row],[Invoice_Date]]), DAY(tbl_Invoices[[#This Row],[Invoice_Date]]))</f>
        <v>44524</v>
      </c>
      <c r="J2226">
        <f>YEAR(tbl_Invoices[[#This Row],[Invoice_Date]])</f>
        <v>2021</v>
      </c>
      <c r="K2226" s="1">
        <f>_xlfn.XLOOKUP(tbl_Invoices[[#This Row],[Customer_ID]], tbl_Customers[Customer_ID], tbl_Customers[Cohort_Month])</f>
        <v>44773</v>
      </c>
      <c r="L2226" s="1" t="str">
        <f ca="1">_xlfn.XLOOKUP(tbl_Invoices[[#This Row],[Customer_ID]], tbl_Customers[Customer_ID], tbl_Customers[Age_Group])</f>
        <v>25–34</v>
      </c>
      <c r="M2226" s="1" t="str">
        <f>_xlfn.XLOOKUP(tbl_Invoices[[#This Row],[Customer_ID]], tbl_Customers[Customer_ID], tbl_Customers[Region])</f>
        <v>East</v>
      </c>
      <c r="N2226" s="1" t="str" cm="1">
        <f t="array" ref="N2226">_xlfn.IFS(
   _xlfn.SINGLE(tbl_Invoices[Plan_ID])="P1","Basic",
   _xlfn.SINGLE(tbl_Invoices[Plan_ID])="P2","Standard",
   _xlfn.SINGLE(tbl_Invoices[Plan_ID])="P3","Premium"
)</f>
        <v>Premium</v>
      </c>
      <c r="O2226" s="2">
        <f>IF(tbl_Invoices[[#This Row],[Revenue_Type]]="Churned",0,1)</f>
        <v>1</v>
      </c>
    </row>
    <row r="2227" spans="1:15" x14ac:dyDescent="0.25">
      <c r="A2227" t="s">
        <v>5718</v>
      </c>
      <c r="B2227" t="s">
        <v>1565</v>
      </c>
      <c r="C2227" t="s">
        <v>4484</v>
      </c>
      <c r="D2227" s="1">
        <v>44524</v>
      </c>
      <c r="E2227">
        <v>12</v>
      </c>
      <c r="F2227" t="b">
        <v>1</v>
      </c>
      <c r="G2227" t="s">
        <v>4538</v>
      </c>
      <c r="H2227" t="s">
        <v>2027</v>
      </c>
      <c r="I2227" s="1">
        <f>DATE(YEAR(tbl_Invoices[[#This Row],[Invoice_Date]]), MONTH(tbl_Invoices[[#This Row],[Invoice_Date]]), DAY(tbl_Invoices[[#This Row],[Invoice_Date]]))</f>
        <v>44524</v>
      </c>
      <c r="J2227">
        <f>YEAR(tbl_Invoices[[#This Row],[Invoice_Date]])</f>
        <v>2021</v>
      </c>
      <c r="K2227" s="1">
        <f>_xlfn.XLOOKUP(tbl_Invoices[[#This Row],[Customer_ID]], tbl_Customers[Customer_ID], tbl_Customers[Cohort_Month])</f>
        <v>44592</v>
      </c>
      <c r="L2227" s="1" t="str">
        <f ca="1">_xlfn.XLOOKUP(tbl_Invoices[[#This Row],[Customer_ID]], tbl_Customers[Customer_ID], tbl_Customers[Age_Group])</f>
        <v>35–44</v>
      </c>
      <c r="M2227" s="1" t="str">
        <f>_xlfn.XLOOKUP(tbl_Invoices[[#This Row],[Customer_ID]], tbl_Customers[Customer_ID], tbl_Customers[Region])</f>
        <v>International</v>
      </c>
      <c r="N2227" s="1" t="str" cm="1">
        <f t="array" ref="N2227">_xlfn.IFS(
   _xlfn.SINGLE(tbl_Invoices[Plan_ID])="P1","Basic",
   _xlfn.SINGLE(tbl_Invoices[Plan_ID])="P2","Standard",
   _xlfn.SINGLE(tbl_Invoices[Plan_ID])="P3","Premium"
)</f>
        <v>Basic</v>
      </c>
      <c r="O2227" s="2">
        <f>IF(tbl_Invoices[[#This Row],[Revenue_Type]]="Churned",0,1)</f>
        <v>1</v>
      </c>
    </row>
    <row r="2228" spans="1:15" x14ac:dyDescent="0.25">
      <c r="A2228" t="s">
        <v>5675</v>
      </c>
      <c r="B2228" t="s">
        <v>244</v>
      </c>
      <c r="C2228" t="s">
        <v>4260</v>
      </c>
      <c r="D2228" s="1">
        <v>44525</v>
      </c>
      <c r="E2228">
        <v>55</v>
      </c>
      <c r="F2228" t="b">
        <v>1</v>
      </c>
      <c r="G2228" t="s">
        <v>4547</v>
      </c>
      <c r="H2228" t="s">
        <v>2031</v>
      </c>
      <c r="I2228" s="1">
        <f>DATE(YEAR(tbl_Invoices[[#This Row],[Invoice_Date]]), MONTH(tbl_Invoices[[#This Row],[Invoice_Date]]), DAY(tbl_Invoices[[#This Row],[Invoice_Date]]))</f>
        <v>44525</v>
      </c>
      <c r="J2228">
        <f>YEAR(tbl_Invoices[[#This Row],[Invoice_Date]])</f>
        <v>2021</v>
      </c>
      <c r="K2228" s="1">
        <f>_xlfn.XLOOKUP(tbl_Invoices[[#This Row],[Customer_ID]], tbl_Customers[Customer_ID], tbl_Customers[Cohort_Month])</f>
        <v>44712</v>
      </c>
      <c r="L2228" s="1" t="str">
        <f ca="1">_xlfn.XLOOKUP(tbl_Invoices[[#This Row],[Customer_ID]], tbl_Customers[Customer_ID], tbl_Customers[Age_Group])</f>
        <v>25–34</v>
      </c>
      <c r="M2228" s="1" t="str">
        <f>_xlfn.XLOOKUP(tbl_Invoices[[#This Row],[Customer_ID]], tbl_Customers[Customer_ID], tbl_Customers[Region])</f>
        <v>West</v>
      </c>
      <c r="N2228" s="1" t="str" cm="1">
        <f t="array" ref="N2228">_xlfn.IFS(
   _xlfn.SINGLE(tbl_Invoices[Plan_ID])="P1","Basic",
   _xlfn.SINGLE(tbl_Invoices[Plan_ID])="P2","Standard",
   _xlfn.SINGLE(tbl_Invoices[Plan_ID])="P3","Premium"
)</f>
        <v>Premium</v>
      </c>
      <c r="O2228" s="2">
        <f>IF(tbl_Invoices[[#This Row],[Revenue_Type]]="Churned",0,1)</f>
        <v>1</v>
      </c>
    </row>
    <row r="2229" spans="1:15" x14ac:dyDescent="0.25">
      <c r="A2229" t="s">
        <v>9704</v>
      </c>
      <c r="B2229" t="s">
        <v>117</v>
      </c>
      <c r="C2229" t="s">
        <v>3340</v>
      </c>
      <c r="D2229" s="1">
        <v>44526</v>
      </c>
      <c r="E2229">
        <v>25</v>
      </c>
      <c r="F2229" t="b">
        <v>1</v>
      </c>
      <c r="G2229" t="s">
        <v>4540</v>
      </c>
      <c r="H2229" t="s">
        <v>2034</v>
      </c>
      <c r="I2229" s="1">
        <f>DATE(YEAR(tbl_Invoices[[#This Row],[Invoice_Date]]), MONTH(tbl_Invoices[[#This Row],[Invoice_Date]]), DAY(tbl_Invoices[[#This Row],[Invoice_Date]]))</f>
        <v>44526</v>
      </c>
      <c r="J2229">
        <f>YEAR(tbl_Invoices[[#This Row],[Invoice_Date]])</f>
        <v>2021</v>
      </c>
      <c r="K2229" s="1">
        <f>_xlfn.XLOOKUP(tbl_Invoices[[#This Row],[Customer_ID]], tbl_Customers[Customer_ID], tbl_Customers[Cohort_Month])</f>
        <v>44500</v>
      </c>
      <c r="L2229" s="1" t="str">
        <f ca="1">_xlfn.XLOOKUP(tbl_Invoices[[#This Row],[Customer_ID]], tbl_Customers[Customer_ID], tbl_Customers[Age_Group])</f>
        <v>25–34</v>
      </c>
      <c r="M2229" s="1" t="str">
        <f>_xlfn.XLOOKUP(tbl_Invoices[[#This Row],[Customer_ID]], tbl_Customers[Customer_ID], tbl_Customers[Region])</f>
        <v>West</v>
      </c>
      <c r="N2229" s="1" t="str" cm="1">
        <f t="array" ref="N2229">_xlfn.IFS(
   _xlfn.SINGLE(tbl_Invoices[Plan_ID])="P1","Basic",
   _xlfn.SINGLE(tbl_Invoices[Plan_ID])="P2","Standard",
   _xlfn.SINGLE(tbl_Invoices[Plan_ID])="P3","Premium"
)</f>
        <v>Standard</v>
      </c>
      <c r="O2229" s="2">
        <f>IF(tbl_Invoices[[#This Row],[Revenue_Type]]="Churned",0,1)</f>
        <v>1</v>
      </c>
    </row>
    <row r="2230" spans="1:15" x14ac:dyDescent="0.25">
      <c r="A2230" t="s">
        <v>8292</v>
      </c>
      <c r="B2230" t="s">
        <v>479</v>
      </c>
      <c r="C2230" t="s">
        <v>4279</v>
      </c>
      <c r="D2230" s="1">
        <v>44526</v>
      </c>
      <c r="E2230">
        <v>12</v>
      </c>
      <c r="F2230" t="b">
        <v>1</v>
      </c>
      <c r="G2230" t="s">
        <v>4545</v>
      </c>
      <c r="H2230" t="s">
        <v>2027</v>
      </c>
      <c r="I2230" s="1">
        <f>DATE(YEAR(tbl_Invoices[[#This Row],[Invoice_Date]]), MONTH(tbl_Invoices[[#This Row],[Invoice_Date]]), DAY(tbl_Invoices[[#This Row],[Invoice_Date]]))</f>
        <v>44526</v>
      </c>
      <c r="J2230">
        <f>YEAR(tbl_Invoices[[#This Row],[Invoice_Date]])</f>
        <v>2021</v>
      </c>
      <c r="K2230" s="1">
        <f>_xlfn.XLOOKUP(tbl_Invoices[[#This Row],[Customer_ID]], tbl_Customers[Customer_ID], tbl_Customers[Cohort_Month])</f>
        <v>44561</v>
      </c>
      <c r="L2230" s="1" t="str">
        <f ca="1">_xlfn.XLOOKUP(tbl_Invoices[[#This Row],[Customer_ID]], tbl_Customers[Customer_ID], tbl_Customers[Age_Group])</f>
        <v>45–54</v>
      </c>
      <c r="M2230" s="1" t="str">
        <f>_xlfn.XLOOKUP(tbl_Invoices[[#This Row],[Customer_ID]], tbl_Customers[Customer_ID], tbl_Customers[Region])</f>
        <v>East</v>
      </c>
      <c r="N2230" s="1" t="str" cm="1">
        <f t="array" ref="N2230">_xlfn.IFS(
   _xlfn.SINGLE(tbl_Invoices[Plan_ID])="P1","Basic",
   _xlfn.SINGLE(tbl_Invoices[Plan_ID])="P2","Standard",
   _xlfn.SINGLE(tbl_Invoices[Plan_ID])="P3","Premium"
)</f>
        <v>Basic</v>
      </c>
      <c r="O2230" s="2">
        <f>IF(tbl_Invoices[[#This Row],[Revenue_Type]]="Churned",0,1)</f>
        <v>0</v>
      </c>
    </row>
    <row r="2231" spans="1:15" x14ac:dyDescent="0.25">
      <c r="A2231" t="s">
        <v>7345</v>
      </c>
      <c r="B2231" t="s">
        <v>853</v>
      </c>
      <c r="C2231" t="s">
        <v>2236</v>
      </c>
      <c r="D2231" s="1">
        <v>44526</v>
      </c>
      <c r="E2231">
        <v>12</v>
      </c>
      <c r="F2231" t="b">
        <v>1</v>
      </c>
      <c r="G2231" t="s">
        <v>4540</v>
      </c>
      <c r="H2231" t="s">
        <v>2027</v>
      </c>
      <c r="I2231" s="1">
        <f>DATE(YEAR(tbl_Invoices[[#This Row],[Invoice_Date]]), MONTH(tbl_Invoices[[#This Row],[Invoice_Date]]), DAY(tbl_Invoices[[#This Row],[Invoice_Date]]))</f>
        <v>44526</v>
      </c>
      <c r="J2231">
        <f>YEAR(tbl_Invoices[[#This Row],[Invoice_Date]])</f>
        <v>2021</v>
      </c>
      <c r="K2231" s="1">
        <f>_xlfn.XLOOKUP(tbl_Invoices[[#This Row],[Customer_ID]], tbl_Customers[Customer_ID], tbl_Customers[Cohort_Month])</f>
        <v>44620</v>
      </c>
      <c r="L2231" s="1" t="str">
        <f ca="1">_xlfn.XLOOKUP(tbl_Invoices[[#This Row],[Customer_ID]], tbl_Customers[Customer_ID], tbl_Customers[Age_Group])</f>
        <v>18–24</v>
      </c>
      <c r="M2231" s="1" t="str">
        <f>_xlfn.XLOOKUP(tbl_Invoices[[#This Row],[Customer_ID]], tbl_Customers[Customer_ID], tbl_Customers[Region])</f>
        <v>South</v>
      </c>
      <c r="N2231" s="1" t="str" cm="1">
        <f t="array" ref="N2231">_xlfn.IFS(
   _xlfn.SINGLE(tbl_Invoices[Plan_ID])="P1","Basic",
   _xlfn.SINGLE(tbl_Invoices[Plan_ID])="P2","Standard",
   _xlfn.SINGLE(tbl_Invoices[Plan_ID])="P3","Premium"
)</f>
        <v>Basic</v>
      </c>
      <c r="O2231" s="2">
        <f>IF(tbl_Invoices[[#This Row],[Revenue_Type]]="Churned",0,1)</f>
        <v>1</v>
      </c>
    </row>
    <row r="2232" spans="1:15" x14ac:dyDescent="0.25">
      <c r="A2232" t="s">
        <v>6353</v>
      </c>
      <c r="B2232" t="s">
        <v>1331</v>
      </c>
      <c r="C2232" t="s">
        <v>2540</v>
      </c>
      <c r="D2232" s="1">
        <v>44526</v>
      </c>
      <c r="E2232">
        <v>12</v>
      </c>
      <c r="F2232" t="b">
        <v>1</v>
      </c>
      <c r="G2232" t="s">
        <v>4540</v>
      </c>
      <c r="H2232" t="s">
        <v>2027</v>
      </c>
      <c r="I2232" s="1">
        <f>DATE(YEAR(tbl_Invoices[[#This Row],[Invoice_Date]]), MONTH(tbl_Invoices[[#This Row],[Invoice_Date]]), DAY(tbl_Invoices[[#This Row],[Invoice_Date]]))</f>
        <v>44526</v>
      </c>
      <c r="J2232">
        <f>YEAR(tbl_Invoices[[#This Row],[Invoice_Date]])</f>
        <v>2021</v>
      </c>
      <c r="K2232" s="1">
        <f>_xlfn.XLOOKUP(tbl_Invoices[[#This Row],[Customer_ID]], tbl_Customers[Customer_ID], tbl_Customers[Cohort_Month])</f>
        <v>44620</v>
      </c>
      <c r="L2232" s="1" t="str">
        <f ca="1">_xlfn.XLOOKUP(tbl_Invoices[[#This Row],[Customer_ID]], tbl_Customers[Customer_ID], tbl_Customers[Age_Group])</f>
        <v>25–34</v>
      </c>
      <c r="M2232" s="1" t="str">
        <f>_xlfn.XLOOKUP(tbl_Invoices[[#This Row],[Customer_ID]], tbl_Customers[Customer_ID], tbl_Customers[Region])</f>
        <v>Midwest</v>
      </c>
      <c r="N2232" s="1" t="str" cm="1">
        <f t="array" ref="N2232">_xlfn.IFS(
   _xlfn.SINGLE(tbl_Invoices[Plan_ID])="P1","Basic",
   _xlfn.SINGLE(tbl_Invoices[Plan_ID])="P2","Standard",
   _xlfn.SINGLE(tbl_Invoices[Plan_ID])="P3","Premium"
)</f>
        <v>Basic</v>
      </c>
      <c r="O2232" s="2">
        <f>IF(tbl_Invoices[[#This Row],[Revenue_Type]]="Churned",0,1)</f>
        <v>1</v>
      </c>
    </row>
    <row r="2233" spans="1:15" x14ac:dyDescent="0.25">
      <c r="A2233" t="s">
        <v>9869</v>
      </c>
      <c r="B2233" t="s">
        <v>1677</v>
      </c>
      <c r="C2233" t="s">
        <v>2648</v>
      </c>
      <c r="D2233" s="1">
        <v>44526</v>
      </c>
      <c r="E2233">
        <v>55</v>
      </c>
      <c r="F2233" t="b">
        <v>1</v>
      </c>
      <c r="G2233" t="s">
        <v>4545</v>
      </c>
      <c r="H2233" t="s">
        <v>2031</v>
      </c>
      <c r="I2233" s="1">
        <f>DATE(YEAR(tbl_Invoices[[#This Row],[Invoice_Date]]), MONTH(tbl_Invoices[[#This Row],[Invoice_Date]]), DAY(tbl_Invoices[[#This Row],[Invoice_Date]]))</f>
        <v>44526</v>
      </c>
      <c r="J2233">
        <f>YEAR(tbl_Invoices[[#This Row],[Invoice_Date]])</f>
        <v>2021</v>
      </c>
      <c r="K2233" s="1">
        <f>_xlfn.XLOOKUP(tbl_Invoices[[#This Row],[Customer_ID]], tbl_Customers[Customer_ID], tbl_Customers[Cohort_Month])</f>
        <v>44469</v>
      </c>
      <c r="L2233" s="1" t="str">
        <f ca="1">_xlfn.XLOOKUP(tbl_Invoices[[#This Row],[Customer_ID]], tbl_Customers[Customer_ID], tbl_Customers[Age_Group])</f>
        <v>55+</v>
      </c>
      <c r="M2233" s="1" t="str">
        <f>_xlfn.XLOOKUP(tbl_Invoices[[#This Row],[Customer_ID]], tbl_Customers[Customer_ID], tbl_Customers[Region])</f>
        <v>East</v>
      </c>
      <c r="N2233" s="1" t="str" cm="1">
        <f t="array" ref="N2233">_xlfn.IFS(
   _xlfn.SINGLE(tbl_Invoices[Plan_ID])="P1","Basic",
   _xlfn.SINGLE(tbl_Invoices[Plan_ID])="P2","Standard",
   _xlfn.SINGLE(tbl_Invoices[Plan_ID])="P3","Premium"
)</f>
        <v>Premium</v>
      </c>
      <c r="O2233" s="2">
        <f>IF(tbl_Invoices[[#This Row],[Revenue_Type]]="Churned",0,1)</f>
        <v>0</v>
      </c>
    </row>
    <row r="2234" spans="1:15" x14ac:dyDescent="0.25">
      <c r="A2234" t="s">
        <v>5842</v>
      </c>
      <c r="B2234" t="s">
        <v>1757</v>
      </c>
      <c r="C2234" t="s">
        <v>4392</v>
      </c>
      <c r="D2234" s="1">
        <v>44526</v>
      </c>
      <c r="E2234">
        <v>12</v>
      </c>
      <c r="F2234" t="b">
        <v>1</v>
      </c>
      <c r="G2234" t="s">
        <v>4540</v>
      </c>
      <c r="H2234" t="s">
        <v>2027</v>
      </c>
      <c r="I2234" s="1">
        <f>DATE(YEAR(tbl_Invoices[[#This Row],[Invoice_Date]]), MONTH(tbl_Invoices[[#This Row],[Invoice_Date]]), DAY(tbl_Invoices[[#This Row],[Invoice_Date]]))</f>
        <v>44526</v>
      </c>
      <c r="J2234">
        <f>YEAR(tbl_Invoices[[#This Row],[Invoice_Date]])</f>
        <v>2021</v>
      </c>
      <c r="K2234" s="1">
        <f>_xlfn.XLOOKUP(tbl_Invoices[[#This Row],[Customer_ID]], tbl_Customers[Customer_ID], tbl_Customers[Cohort_Month])</f>
        <v>44804</v>
      </c>
      <c r="L2234" s="1" t="str">
        <f ca="1">_xlfn.XLOOKUP(tbl_Invoices[[#This Row],[Customer_ID]], tbl_Customers[Customer_ID], tbl_Customers[Age_Group])</f>
        <v>25–34</v>
      </c>
      <c r="M2234" s="1" t="str">
        <f>_xlfn.XLOOKUP(tbl_Invoices[[#This Row],[Customer_ID]], tbl_Customers[Customer_ID], tbl_Customers[Region])</f>
        <v>Midwest</v>
      </c>
      <c r="N2234" s="1" t="str" cm="1">
        <f t="array" ref="N2234">_xlfn.IFS(
   _xlfn.SINGLE(tbl_Invoices[Plan_ID])="P1","Basic",
   _xlfn.SINGLE(tbl_Invoices[Plan_ID])="P2","Standard",
   _xlfn.SINGLE(tbl_Invoices[Plan_ID])="P3","Premium"
)</f>
        <v>Basic</v>
      </c>
      <c r="O2234" s="2">
        <f>IF(tbl_Invoices[[#This Row],[Revenue_Type]]="Churned",0,1)</f>
        <v>1</v>
      </c>
    </row>
    <row r="2235" spans="1:15" x14ac:dyDescent="0.25">
      <c r="A2235" t="s">
        <v>6989</v>
      </c>
      <c r="B2235" t="s">
        <v>1932</v>
      </c>
      <c r="C2235" t="s">
        <v>2513</v>
      </c>
      <c r="D2235" s="1">
        <v>44526</v>
      </c>
      <c r="E2235">
        <v>55</v>
      </c>
      <c r="F2235" t="b">
        <v>1</v>
      </c>
      <c r="G2235" t="s">
        <v>4538</v>
      </c>
      <c r="H2235" t="s">
        <v>2031</v>
      </c>
      <c r="I2235" s="1">
        <f>DATE(YEAR(tbl_Invoices[[#This Row],[Invoice_Date]]), MONTH(tbl_Invoices[[#This Row],[Invoice_Date]]), DAY(tbl_Invoices[[#This Row],[Invoice_Date]]))</f>
        <v>44526</v>
      </c>
      <c r="J2235">
        <f>YEAR(tbl_Invoices[[#This Row],[Invoice_Date]])</f>
        <v>2021</v>
      </c>
      <c r="K2235" s="1">
        <f>_xlfn.XLOOKUP(tbl_Invoices[[#This Row],[Customer_ID]], tbl_Customers[Customer_ID], tbl_Customers[Cohort_Month])</f>
        <v>44651</v>
      </c>
      <c r="L2235" s="1" t="str">
        <f ca="1">_xlfn.XLOOKUP(tbl_Invoices[[#This Row],[Customer_ID]], tbl_Customers[Customer_ID], tbl_Customers[Age_Group])</f>
        <v>55+</v>
      </c>
      <c r="M2235" s="1" t="str">
        <f>_xlfn.XLOOKUP(tbl_Invoices[[#This Row],[Customer_ID]], tbl_Customers[Customer_ID], tbl_Customers[Region])</f>
        <v>East</v>
      </c>
      <c r="N2235" s="1" t="str" cm="1">
        <f t="array" ref="N2235">_xlfn.IFS(
   _xlfn.SINGLE(tbl_Invoices[Plan_ID])="P1","Basic",
   _xlfn.SINGLE(tbl_Invoices[Plan_ID])="P2","Standard",
   _xlfn.SINGLE(tbl_Invoices[Plan_ID])="P3","Premium"
)</f>
        <v>Premium</v>
      </c>
      <c r="O2235" s="2">
        <f>IF(tbl_Invoices[[#This Row],[Revenue_Type]]="Churned",0,1)</f>
        <v>1</v>
      </c>
    </row>
    <row r="2236" spans="1:15" x14ac:dyDescent="0.25">
      <c r="A2236" t="s">
        <v>9679</v>
      </c>
      <c r="B2236" t="s">
        <v>106</v>
      </c>
      <c r="C2236" t="s">
        <v>3596</v>
      </c>
      <c r="D2236" s="1">
        <v>44527</v>
      </c>
      <c r="E2236">
        <v>55</v>
      </c>
      <c r="F2236" t="b">
        <v>1</v>
      </c>
      <c r="G2236" t="s">
        <v>4545</v>
      </c>
      <c r="H2236" t="s">
        <v>2031</v>
      </c>
      <c r="I2236" s="1">
        <f>DATE(YEAR(tbl_Invoices[[#This Row],[Invoice_Date]]), MONTH(tbl_Invoices[[#This Row],[Invoice_Date]]), DAY(tbl_Invoices[[#This Row],[Invoice_Date]]))</f>
        <v>44527</v>
      </c>
      <c r="J2236">
        <f>YEAR(tbl_Invoices[[#This Row],[Invoice_Date]])</f>
        <v>2021</v>
      </c>
      <c r="K2236" s="1">
        <f>_xlfn.XLOOKUP(tbl_Invoices[[#This Row],[Customer_ID]], tbl_Customers[Customer_ID], tbl_Customers[Cohort_Month])</f>
        <v>44592</v>
      </c>
      <c r="L2236" s="1" t="str">
        <f ca="1">_xlfn.XLOOKUP(tbl_Invoices[[#This Row],[Customer_ID]], tbl_Customers[Customer_ID], tbl_Customers[Age_Group])</f>
        <v>45–54</v>
      </c>
      <c r="M2236" s="1" t="str">
        <f>_xlfn.XLOOKUP(tbl_Invoices[[#This Row],[Customer_ID]], tbl_Customers[Customer_ID], tbl_Customers[Region])</f>
        <v>Midwest</v>
      </c>
      <c r="N2236" s="1" t="str" cm="1">
        <f t="array" ref="N2236">_xlfn.IFS(
   _xlfn.SINGLE(tbl_Invoices[Plan_ID])="P1","Basic",
   _xlfn.SINGLE(tbl_Invoices[Plan_ID])="P2","Standard",
   _xlfn.SINGLE(tbl_Invoices[Plan_ID])="P3","Premium"
)</f>
        <v>Premium</v>
      </c>
      <c r="O2236" s="2">
        <f>IF(tbl_Invoices[[#This Row],[Revenue_Type]]="Churned",0,1)</f>
        <v>0</v>
      </c>
    </row>
    <row r="2237" spans="1:15" x14ac:dyDescent="0.25">
      <c r="A2237" t="s">
        <v>8722</v>
      </c>
      <c r="B2237" t="s">
        <v>173</v>
      </c>
      <c r="C2237" t="s">
        <v>2322</v>
      </c>
      <c r="D2237" s="1">
        <v>44527</v>
      </c>
      <c r="E2237">
        <v>55</v>
      </c>
      <c r="F2237" t="b">
        <v>1</v>
      </c>
      <c r="G2237" t="s">
        <v>4538</v>
      </c>
      <c r="H2237" t="s">
        <v>2031</v>
      </c>
      <c r="I2237" s="1">
        <f>DATE(YEAR(tbl_Invoices[[#This Row],[Invoice_Date]]), MONTH(tbl_Invoices[[#This Row],[Invoice_Date]]), DAY(tbl_Invoices[[#This Row],[Invoice_Date]]))</f>
        <v>44527</v>
      </c>
      <c r="J2237">
        <f>YEAR(tbl_Invoices[[#This Row],[Invoice_Date]])</f>
        <v>2021</v>
      </c>
      <c r="K2237" s="1">
        <f>_xlfn.XLOOKUP(tbl_Invoices[[#This Row],[Customer_ID]], tbl_Customers[Customer_ID], tbl_Customers[Cohort_Month])</f>
        <v>44620</v>
      </c>
      <c r="L2237" s="1" t="str">
        <f ca="1">_xlfn.XLOOKUP(tbl_Invoices[[#This Row],[Customer_ID]], tbl_Customers[Customer_ID], tbl_Customers[Age_Group])</f>
        <v>55+</v>
      </c>
      <c r="M2237" s="1" t="str">
        <f>_xlfn.XLOOKUP(tbl_Invoices[[#This Row],[Customer_ID]], tbl_Customers[Customer_ID], tbl_Customers[Region])</f>
        <v>Midwest</v>
      </c>
      <c r="N2237" s="1" t="str" cm="1">
        <f t="array" ref="N2237">_xlfn.IFS(
   _xlfn.SINGLE(tbl_Invoices[Plan_ID])="P1","Basic",
   _xlfn.SINGLE(tbl_Invoices[Plan_ID])="P2","Standard",
   _xlfn.SINGLE(tbl_Invoices[Plan_ID])="P3","Premium"
)</f>
        <v>Premium</v>
      </c>
      <c r="O2237" s="2">
        <f>IF(tbl_Invoices[[#This Row],[Revenue_Type]]="Churned",0,1)</f>
        <v>1</v>
      </c>
    </row>
    <row r="2238" spans="1:15" x14ac:dyDescent="0.25">
      <c r="A2238" t="s">
        <v>4841</v>
      </c>
      <c r="B2238" t="s">
        <v>302</v>
      </c>
      <c r="C2238" t="s">
        <v>2486</v>
      </c>
      <c r="D2238" s="1">
        <v>44527</v>
      </c>
      <c r="E2238">
        <v>55</v>
      </c>
      <c r="F2238" t="b">
        <v>1</v>
      </c>
      <c r="G2238" t="s">
        <v>4549</v>
      </c>
      <c r="H2238" t="s">
        <v>2031</v>
      </c>
      <c r="I2238" s="1">
        <f>DATE(YEAR(tbl_Invoices[[#This Row],[Invoice_Date]]), MONTH(tbl_Invoices[[#This Row],[Invoice_Date]]), DAY(tbl_Invoices[[#This Row],[Invoice_Date]]))</f>
        <v>44527</v>
      </c>
      <c r="J2238">
        <f>YEAR(tbl_Invoices[[#This Row],[Invoice_Date]])</f>
        <v>2021</v>
      </c>
      <c r="K2238" s="1">
        <f>_xlfn.XLOOKUP(tbl_Invoices[[#This Row],[Customer_ID]], tbl_Customers[Customer_ID], tbl_Customers[Cohort_Month])</f>
        <v>44439</v>
      </c>
      <c r="L2238" s="1" t="str">
        <f ca="1">_xlfn.XLOOKUP(tbl_Invoices[[#This Row],[Customer_ID]], tbl_Customers[Customer_ID], tbl_Customers[Age_Group])</f>
        <v>25–34</v>
      </c>
      <c r="M2238" s="1" t="str">
        <f>_xlfn.XLOOKUP(tbl_Invoices[[#This Row],[Customer_ID]], tbl_Customers[Customer_ID], tbl_Customers[Region])</f>
        <v>East</v>
      </c>
      <c r="N2238" s="1" t="str" cm="1">
        <f t="array" ref="N2238">_xlfn.IFS(
   _xlfn.SINGLE(tbl_Invoices[Plan_ID])="P1","Basic",
   _xlfn.SINGLE(tbl_Invoices[Plan_ID])="P2","Standard",
   _xlfn.SINGLE(tbl_Invoices[Plan_ID])="P3","Premium"
)</f>
        <v>Premium</v>
      </c>
      <c r="O2238" s="2">
        <f>IF(tbl_Invoices[[#This Row],[Revenue_Type]]="Churned",0,1)</f>
        <v>1</v>
      </c>
    </row>
    <row r="2239" spans="1:15" x14ac:dyDescent="0.25">
      <c r="A2239" t="s">
        <v>9810</v>
      </c>
      <c r="B2239" t="s">
        <v>557</v>
      </c>
      <c r="C2239" t="s">
        <v>4364</v>
      </c>
      <c r="D2239" s="1">
        <v>44527</v>
      </c>
      <c r="E2239">
        <v>25</v>
      </c>
      <c r="F2239" t="b">
        <v>1</v>
      </c>
      <c r="G2239" t="s">
        <v>4547</v>
      </c>
      <c r="H2239" t="s">
        <v>2034</v>
      </c>
      <c r="I2239" s="1">
        <f>DATE(YEAR(tbl_Invoices[[#This Row],[Invoice_Date]]), MONTH(tbl_Invoices[[#This Row],[Invoice_Date]]), DAY(tbl_Invoices[[#This Row],[Invoice_Date]]))</f>
        <v>44527</v>
      </c>
      <c r="J2239">
        <f>YEAR(tbl_Invoices[[#This Row],[Invoice_Date]])</f>
        <v>2021</v>
      </c>
      <c r="K2239" s="1">
        <f>_xlfn.XLOOKUP(tbl_Invoices[[#This Row],[Customer_ID]], tbl_Customers[Customer_ID], tbl_Customers[Cohort_Month])</f>
        <v>44651</v>
      </c>
      <c r="L2239" s="1" t="str">
        <f ca="1">_xlfn.XLOOKUP(tbl_Invoices[[#This Row],[Customer_ID]], tbl_Customers[Customer_ID], tbl_Customers[Age_Group])</f>
        <v>55+</v>
      </c>
      <c r="M2239" s="1" t="str">
        <f>_xlfn.XLOOKUP(tbl_Invoices[[#This Row],[Customer_ID]], tbl_Customers[Customer_ID], tbl_Customers[Region])</f>
        <v>East</v>
      </c>
      <c r="N2239" s="1" t="str" cm="1">
        <f t="array" ref="N2239">_xlfn.IFS(
   _xlfn.SINGLE(tbl_Invoices[Plan_ID])="P1","Basic",
   _xlfn.SINGLE(tbl_Invoices[Plan_ID])="P2","Standard",
   _xlfn.SINGLE(tbl_Invoices[Plan_ID])="P3","Premium"
)</f>
        <v>Standard</v>
      </c>
      <c r="O2239" s="2">
        <f>IF(tbl_Invoices[[#This Row],[Revenue_Type]]="Churned",0,1)</f>
        <v>1</v>
      </c>
    </row>
    <row r="2240" spans="1:15" x14ac:dyDescent="0.25">
      <c r="A2240" t="s">
        <v>9469</v>
      </c>
      <c r="B2240" t="s">
        <v>637</v>
      </c>
      <c r="C2240" t="s">
        <v>3330</v>
      </c>
      <c r="D2240" s="1">
        <v>44527</v>
      </c>
      <c r="E2240">
        <v>55</v>
      </c>
      <c r="F2240" t="b">
        <v>1</v>
      </c>
      <c r="G2240" t="s">
        <v>4547</v>
      </c>
      <c r="H2240" t="s">
        <v>2031</v>
      </c>
      <c r="I2240" s="1">
        <f>DATE(YEAR(tbl_Invoices[[#This Row],[Invoice_Date]]), MONTH(tbl_Invoices[[#This Row],[Invoice_Date]]), DAY(tbl_Invoices[[#This Row],[Invoice_Date]]))</f>
        <v>44527</v>
      </c>
      <c r="J2240">
        <f>YEAR(tbl_Invoices[[#This Row],[Invoice_Date]])</f>
        <v>2021</v>
      </c>
      <c r="K2240" s="1">
        <f>_xlfn.XLOOKUP(tbl_Invoices[[#This Row],[Customer_ID]], tbl_Customers[Customer_ID], tbl_Customers[Cohort_Month])</f>
        <v>44227</v>
      </c>
      <c r="L2240" s="1" t="str">
        <f ca="1">_xlfn.XLOOKUP(tbl_Invoices[[#This Row],[Customer_ID]], tbl_Customers[Customer_ID], tbl_Customers[Age_Group])</f>
        <v>55+</v>
      </c>
      <c r="M2240" s="1" t="str">
        <f>_xlfn.XLOOKUP(tbl_Invoices[[#This Row],[Customer_ID]], tbl_Customers[Customer_ID], tbl_Customers[Region])</f>
        <v>South</v>
      </c>
      <c r="N2240" s="1" t="str" cm="1">
        <f t="array" ref="N2240">_xlfn.IFS(
   _xlfn.SINGLE(tbl_Invoices[Plan_ID])="P1","Basic",
   _xlfn.SINGLE(tbl_Invoices[Plan_ID])="P2","Standard",
   _xlfn.SINGLE(tbl_Invoices[Plan_ID])="P3","Premium"
)</f>
        <v>Premium</v>
      </c>
      <c r="O2240" s="2">
        <f>IF(tbl_Invoices[[#This Row],[Revenue_Type]]="Churned",0,1)</f>
        <v>1</v>
      </c>
    </row>
    <row r="2241" spans="1:15" x14ac:dyDescent="0.25">
      <c r="A2241" t="s">
        <v>10275</v>
      </c>
      <c r="B2241" t="s">
        <v>983</v>
      </c>
      <c r="C2241" t="s">
        <v>4516</v>
      </c>
      <c r="D2241" s="1">
        <v>44527</v>
      </c>
      <c r="E2241">
        <v>55</v>
      </c>
      <c r="F2241" t="b">
        <v>1</v>
      </c>
      <c r="G2241" t="s">
        <v>4547</v>
      </c>
      <c r="H2241" t="s">
        <v>2031</v>
      </c>
      <c r="I2241" s="1">
        <f>DATE(YEAR(tbl_Invoices[[#This Row],[Invoice_Date]]), MONTH(tbl_Invoices[[#This Row],[Invoice_Date]]), DAY(tbl_Invoices[[#This Row],[Invoice_Date]]))</f>
        <v>44527</v>
      </c>
      <c r="J2241">
        <f>YEAR(tbl_Invoices[[#This Row],[Invoice_Date]])</f>
        <v>2021</v>
      </c>
      <c r="K2241" s="1">
        <f>_xlfn.XLOOKUP(tbl_Invoices[[#This Row],[Customer_ID]], tbl_Customers[Customer_ID], tbl_Customers[Cohort_Month])</f>
        <v>45077</v>
      </c>
      <c r="L2241" s="1" t="str">
        <f ca="1">_xlfn.XLOOKUP(tbl_Invoices[[#This Row],[Customer_ID]], tbl_Customers[Customer_ID], tbl_Customers[Age_Group])</f>
        <v>45–54</v>
      </c>
      <c r="M2241" s="1" t="str">
        <f>_xlfn.XLOOKUP(tbl_Invoices[[#This Row],[Customer_ID]], tbl_Customers[Customer_ID], tbl_Customers[Region])</f>
        <v>East</v>
      </c>
      <c r="N2241" s="1" t="str" cm="1">
        <f t="array" ref="N2241">_xlfn.IFS(
   _xlfn.SINGLE(tbl_Invoices[Plan_ID])="P1","Basic",
   _xlfn.SINGLE(tbl_Invoices[Plan_ID])="P2","Standard",
   _xlfn.SINGLE(tbl_Invoices[Plan_ID])="P3","Premium"
)</f>
        <v>Premium</v>
      </c>
      <c r="O2241" s="2">
        <f>IF(tbl_Invoices[[#This Row],[Revenue_Type]]="Churned",0,1)</f>
        <v>1</v>
      </c>
    </row>
    <row r="2242" spans="1:15" x14ac:dyDescent="0.25">
      <c r="A2242" t="s">
        <v>5982</v>
      </c>
      <c r="B2242" t="s">
        <v>1094</v>
      </c>
      <c r="C2242" t="s">
        <v>2852</v>
      </c>
      <c r="D2242" s="1">
        <v>44527</v>
      </c>
      <c r="E2242">
        <v>55</v>
      </c>
      <c r="F2242" t="b">
        <v>1</v>
      </c>
      <c r="G2242" t="s">
        <v>4538</v>
      </c>
      <c r="H2242" t="s">
        <v>2031</v>
      </c>
      <c r="I2242" s="1">
        <f>DATE(YEAR(tbl_Invoices[[#This Row],[Invoice_Date]]), MONTH(tbl_Invoices[[#This Row],[Invoice_Date]]), DAY(tbl_Invoices[[#This Row],[Invoice_Date]]))</f>
        <v>44527</v>
      </c>
      <c r="J2242">
        <f>YEAR(tbl_Invoices[[#This Row],[Invoice_Date]])</f>
        <v>2021</v>
      </c>
      <c r="K2242" s="1">
        <f>_xlfn.XLOOKUP(tbl_Invoices[[#This Row],[Customer_ID]], tbl_Customers[Customer_ID], tbl_Customers[Cohort_Month])</f>
        <v>44530</v>
      </c>
      <c r="L2242" s="1" t="str">
        <f ca="1">_xlfn.XLOOKUP(tbl_Invoices[[#This Row],[Customer_ID]], tbl_Customers[Customer_ID], tbl_Customers[Age_Group])</f>
        <v>18–24</v>
      </c>
      <c r="M2242" s="1" t="str">
        <f>_xlfn.XLOOKUP(tbl_Invoices[[#This Row],[Customer_ID]], tbl_Customers[Customer_ID], tbl_Customers[Region])</f>
        <v>South</v>
      </c>
      <c r="N2242" s="1" t="str" cm="1">
        <f t="array" ref="N2242">_xlfn.IFS(
   _xlfn.SINGLE(tbl_Invoices[Plan_ID])="P1","Basic",
   _xlfn.SINGLE(tbl_Invoices[Plan_ID])="P2","Standard",
   _xlfn.SINGLE(tbl_Invoices[Plan_ID])="P3","Premium"
)</f>
        <v>Premium</v>
      </c>
      <c r="O2242" s="2">
        <f>IF(tbl_Invoices[[#This Row],[Revenue_Type]]="Churned",0,1)</f>
        <v>1</v>
      </c>
    </row>
    <row r="2243" spans="1:15" x14ac:dyDescent="0.25">
      <c r="A2243" t="s">
        <v>6841</v>
      </c>
      <c r="B2243" t="s">
        <v>1748</v>
      </c>
      <c r="C2243" t="s">
        <v>2048</v>
      </c>
      <c r="D2243" s="1">
        <v>44527</v>
      </c>
      <c r="E2243">
        <v>55</v>
      </c>
      <c r="F2243" t="b">
        <v>1</v>
      </c>
      <c r="G2243" t="s">
        <v>4540</v>
      </c>
      <c r="H2243" t="s">
        <v>2031</v>
      </c>
      <c r="I2243" s="1">
        <f>DATE(YEAR(tbl_Invoices[[#This Row],[Invoice_Date]]), MONTH(tbl_Invoices[[#This Row],[Invoice_Date]]), DAY(tbl_Invoices[[#This Row],[Invoice_Date]]))</f>
        <v>44527</v>
      </c>
      <c r="J2243">
        <f>YEAR(tbl_Invoices[[#This Row],[Invoice_Date]])</f>
        <v>2021</v>
      </c>
      <c r="K2243" s="1">
        <f>_xlfn.XLOOKUP(tbl_Invoices[[#This Row],[Customer_ID]], tbl_Customers[Customer_ID], tbl_Customers[Cohort_Month])</f>
        <v>44347</v>
      </c>
      <c r="L2243" s="1" t="str">
        <f ca="1">_xlfn.XLOOKUP(tbl_Invoices[[#This Row],[Customer_ID]], tbl_Customers[Customer_ID], tbl_Customers[Age_Group])</f>
        <v>25–34</v>
      </c>
      <c r="M2243" s="1" t="str">
        <f>_xlfn.XLOOKUP(tbl_Invoices[[#This Row],[Customer_ID]], tbl_Customers[Customer_ID], tbl_Customers[Region])</f>
        <v>South</v>
      </c>
      <c r="N2243" s="1" t="str" cm="1">
        <f t="array" ref="N2243">_xlfn.IFS(
   _xlfn.SINGLE(tbl_Invoices[Plan_ID])="P1","Basic",
   _xlfn.SINGLE(tbl_Invoices[Plan_ID])="P2","Standard",
   _xlfn.SINGLE(tbl_Invoices[Plan_ID])="P3","Premium"
)</f>
        <v>Premium</v>
      </c>
      <c r="O2243" s="2">
        <f>IF(tbl_Invoices[[#This Row],[Revenue_Type]]="Churned",0,1)</f>
        <v>1</v>
      </c>
    </row>
    <row r="2244" spans="1:15" x14ac:dyDescent="0.25">
      <c r="A2244" t="s">
        <v>4809</v>
      </c>
      <c r="B2244" t="s">
        <v>539</v>
      </c>
      <c r="C2244" t="s">
        <v>2247</v>
      </c>
      <c r="D2244" s="1">
        <v>44528</v>
      </c>
      <c r="E2244">
        <v>12</v>
      </c>
      <c r="F2244" t="b">
        <v>1</v>
      </c>
      <c r="G2244" t="s">
        <v>4545</v>
      </c>
      <c r="H2244" t="s">
        <v>2027</v>
      </c>
      <c r="I2244" s="1">
        <f>DATE(YEAR(tbl_Invoices[[#This Row],[Invoice_Date]]), MONTH(tbl_Invoices[[#This Row],[Invoice_Date]]), DAY(tbl_Invoices[[#This Row],[Invoice_Date]]))</f>
        <v>44528</v>
      </c>
      <c r="J2244">
        <f>YEAR(tbl_Invoices[[#This Row],[Invoice_Date]])</f>
        <v>2021</v>
      </c>
      <c r="K2244" s="1">
        <f>_xlfn.XLOOKUP(tbl_Invoices[[#This Row],[Customer_ID]], tbl_Customers[Customer_ID], tbl_Customers[Cohort_Month])</f>
        <v>44957</v>
      </c>
      <c r="L2244" s="1" t="str">
        <f ca="1">_xlfn.XLOOKUP(tbl_Invoices[[#This Row],[Customer_ID]], tbl_Customers[Customer_ID], tbl_Customers[Age_Group])</f>
        <v>35–44</v>
      </c>
      <c r="M2244" s="1" t="str">
        <f>_xlfn.XLOOKUP(tbl_Invoices[[#This Row],[Customer_ID]], tbl_Customers[Customer_ID], tbl_Customers[Region])</f>
        <v>Midwest</v>
      </c>
      <c r="N2244" s="1" t="str" cm="1">
        <f t="array" ref="N2244">_xlfn.IFS(
   _xlfn.SINGLE(tbl_Invoices[Plan_ID])="P1","Basic",
   _xlfn.SINGLE(tbl_Invoices[Plan_ID])="P2","Standard",
   _xlfn.SINGLE(tbl_Invoices[Plan_ID])="P3","Premium"
)</f>
        <v>Basic</v>
      </c>
      <c r="O2244" s="2">
        <f>IF(tbl_Invoices[[#This Row],[Revenue_Type]]="Churned",0,1)</f>
        <v>0</v>
      </c>
    </row>
    <row r="2245" spans="1:15" x14ac:dyDescent="0.25">
      <c r="A2245" t="s">
        <v>9248</v>
      </c>
      <c r="B2245" t="s">
        <v>578</v>
      </c>
      <c r="C2245" t="s">
        <v>3361</v>
      </c>
      <c r="D2245" s="1">
        <v>44528</v>
      </c>
      <c r="E2245">
        <v>12</v>
      </c>
      <c r="F2245" t="b">
        <v>1</v>
      </c>
      <c r="G2245" t="s">
        <v>4540</v>
      </c>
      <c r="H2245" t="s">
        <v>2027</v>
      </c>
      <c r="I2245" s="1">
        <f>DATE(YEAR(tbl_Invoices[[#This Row],[Invoice_Date]]), MONTH(tbl_Invoices[[#This Row],[Invoice_Date]]), DAY(tbl_Invoices[[#This Row],[Invoice_Date]]))</f>
        <v>44528</v>
      </c>
      <c r="J2245">
        <f>YEAR(tbl_Invoices[[#This Row],[Invoice_Date]])</f>
        <v>2021</v>
      </c>
      <c r="K2245" s="1">
        <f>_xlfn.XLOOKUP(tbl_Invoices[[#This Row],[Customer_ID]], tbl_Customers[Customer_ID], tbl_Customers[Cohort_Month])</f>
        <v>44377</v>
      </c>
      <c r="L2245" s="1" t="str">
        <f ca="1">_xlfn.XLOOKUP(tbl_Invoices[[#This Row],[Customer_ID]], tbl_Customers[Customer_ID], tbl_Customers[Age_Group])</f>
        <v>45–54</v>
      </c>
      <c r="M2245" s="1" t="str">
        <f>_xlfn.XLOOKUP(tbl_Invoices[[#This Row],[Customer_ID]], tbl_Customers[Customer_ID], tbl_Customers[Region])</f>
        <v>East</v>
      </c>
      <c r="N2245" s="1" t="str" cm="1">
        <f t="array" ref="N2245">_xlfn.IFS(
   _xlfn.SINGLE(tbl_Invoices[Plan_ID])="P1","Basic",
   _xlfn.SINGLE(tbl_Invoices[Plan_ID])="P2","Standard",
   _xlfn.SINGLE(tbl_Invoices[Plan_ID])="P3","Premium"
)</f>
        <v>Basic</v>
      </c>
      <c r="O2245" s="2">
        <f>IF(tbl_Invoices[[#This Row],[Revenue_Type]]="Churned",0,1)</f>
        <v>1</v>
      </c>
    </row>
    <row r="2246" spans="1:15" x14ac:dyDescent="0.25">
      <c r="A2246" t="s">
        <v>4649</v>
      </c>
      <c r="B2246" t="s">
        <v>652</v>
      </c>
      <c r="C2246" t="s">
        <v>2594</v>
      </c>
      <c r="D2246" s="1">
        <v>44528</v>
      </c>
      <c r="E2246">
        <v>25</v>
      </c>
      <c r="F2246" t="b">
        <v>1</v>
      </c>
      <c r="G2246" t="s">
        <v>4540</v>
      </c>
      <c r="H2246" t="s">
        <v>2034</v>
      </c>
      <c r="I2246" s="1">
        <f>DATE(YEAR(tbl_Invoices[[#This Row],[Invoice_Date]]), MONTH(tbl_Invoices[[#This Row],[Invoice_Date]]), DAY(tbl_Invoices[[#This Row],[Invoice_Date]]))</f>
        <v>44528</v>
      </c>
      <c r="J2246">
        <f>YEAR(tbl_Invoices[[#This Row],[Invoice_Date]])</f>
        <v>2021</v>
      </c>
      <c r="K2246" s="1">
        <f>_xlfn.XLOOKUP(tbl_Invoices[[#This Row],[Customer_ID]], tbl_Customers[Customer_ID], tbl_Customers[Cohort_Month])</f>
        <v>44651</v>
      </c>
      <c r="L2246" s="1" t="str">
        <f ca="1">_xlfn.XLOOKUP(tbl_Invoices[[#This Row],[Customer_ID]], tbl_Customers[Customer_ID], tbl_Customers[Age_Group])</f>
        <v>25–34</v>
      </c>
      <c r="M2246" s="1" t="str">
        <f>_xlfn.XLOOKUP(tbl_Invoices[[#This Row],[Customer_ID]], tbl_Customers[Customer_ID], tbl_Customers[Region])</f>
        <v>Midwest</v>
      </c>
      <c r="N2246" s="1" t="str" cm="1">
        <f t="array" ref="N2246">_xlfn.IFS(
   _xlfn.SINGLE(tbl_Invoices[Plan_ID])="P1","Basic",
   _xlfn.SINGLE(tbl_Invoices[Plan_ID])="P2","Standard",
   _xlfn.SINGLE(tbl_Invoices[Plan_ID])="P3","Premium"
)</f>
        <v>Standard</v>
      </c>
      <c r="O2246" s="2">
        <f>IF(tbl_Invoices[[#This Row],[Revenue_Type]]="Churned",0,1)</f>
        <v>1</v>
      </c>
    </row>
    <row r="2247" spans="1:15" x14ac:dyDescent="0.25">
      <c r="A2247" t="s">
        <v>5721</v>
      </c>
      <c r="B2247" t="s">
        <v>857</v>
      </c>
      <c r="C2247" t="s">
        <v>2732</v>
      </c>
      <c r="D2247" s="1">
        <v>44528</v>
      </c>
      <c r="E2247">
        <v>25</v>
      </c>
      <c r="F2247" t="b">
        <v>1</v>
      </c>
      <c r="G2247" t="s">
        <v>4540</v>
      </c>
      <c r="H2247" t="s">
        <v>2034</v>
      </c>
      <c r="I2247" s="1">
        <f>DATE(YEAR(tbl_Invoices[[#This Row],[Invoice_Date]]), MONTH(tbl_Invoices[[#This Row],[Invoice_Date]]), DAY(tbl_Invoices[[#This Row],[Invoice_Date]]))</f>
        <v>44528</v>
      </c>
      <c r="J2247">
        <f>YEAR(tbl_Invoices[[#This Row],[Invoice_Date]])</f>
        <v>2021</v>
      </c>
      <c r="K2247" s="1">
        <f>_xlfn.XLOOKUP(tbl_Invoices[[#This Row],[Customer_ID]], tbl_Customers[Customer_ID], tbl_Customers[Cohort_Month])</f>
        <v>44227</v>
      </c>
      <c r="L2247" s="1" t="str">
        <f ca="1">_xlfn.XLOOKUP(tbl_Invoices[[#This Row],[Customer_ID]], tbl_Customers[Customer_ID], tbl_Customers[Age_Group])</f>
        <v>45–54</v>
      </c>
      <c r="M2247" s="1" t="str">
        <f>_xlfn.XLOOKUP(tbl_Invoices[[#This Row],[Customer_ID]], tbl_Customers[Customer_ID], tbl_Customers[Region])</f>
        <v>South</v>
      </c>
      <c r="N2247" s="1" t="str" cm="1">
        <f t="array" ref="N2247">_xlfn.IFS(
   _xlfn.SINGLE(tbl_Invoices[Plan_ID])="P1","Basic",
   _xlfn.SINGLE(tbl_Invoices[Plan_ID])="P2","Standard",
   _xlfn.SINGLE(tbl_Invoices[Plan_ID])="P3","Premium"
)</f>
        <v>Standard</v>
      </c>
      <c r="O2247" s="2">
        <f>IF(tbl_Invoices[[#This Row],[Revenue_Type]]="Churned",0,1)</f>
        <v>1</v>
      </c>
    </row>
    <row r="2248" spans="1:15" x14ac:dyDescent="0.25">
      <c r="A2248" t="s">
        <v>6855</v>
      </c>
      <c r="B2248" t="s">
        <v>1090</v>
      </c>
      <c r="C2248" t="s">
        <v>3172</v>
      </c>
      <c r="D2248" s="1">
        <v>44528</v>
      </c>
      <c r="E2248">
        <v>12</v>
      </c>
      <c r="F2248" t="b">
        <v>1</v>
      </c>
      <c r="G2248" t="s">
        <v>4545</v>
      </c>
      <c r="H2248" t="s">
        <v>2027</v>
      </c>
      <c r="I2248" s="1">
        <f>DATE(YEAR(tbl_Invoices[[#This Row],[Invoice_Date]]), MONTH(tbl_Invoices[[#This Row],[Invoice_Date]]), DAY(tbl_Invoices[[#This Row],[Invoice_Date]]))</f>
        <v>44528</v>
      </c>
      <c r="J2248">
        <f>YEAR(tbl_Invoices[[#This Row],[Invoice_Date]])</f>
        <v>2021</v>
      </c>
      <c r="K2248" s="1">
        <f>_xlfn.XLOOKUP(tbl_Invoices[[#This Row],[Customer_ID]], tbl_Customers[Customer_ID], tbl_Customers[Cohort_Month])</f>
        <v>44439</v>
      </c>
      <c r="L2248" s="1" t="str">
        <f ca="1">_xlfn.XLOOKUP(tbl_Invoices[[#This Row],[Customer_ID]], tbl_Customers[Customer_ID], tbl_Customers[Age_Group])</f>
        <v>55+</v>
      </c>
      <c r="M2248" s="1" t="str">
        <f>_xlfn.XLOOKUP(tbl_Invoices[[#This Row],[Customer_ID]], tbl_Customers[Customer_ID], tbl_Customers[Region])</f>
        <v>Midwest</v>
      </c>
      <c r="N2248" s="1" t="str" cm="1">
        <f t="array" ref="N2248">_xlfn.IFS(
   _xlfn.SINGLE(tbl_Invoices[Plan_ID])="P1","Basic",
   _xlfn.SINGLE(tbl_Invoices[Plan_ID])="P2","Standard",
   _xlfn.SINGLE(tbl_Invoices[Plan_ID])="P3","Premium"
)</f>
        <v>Basic</v>
      </c>
      <c r="O2248" s="2">
        <f>IF(tbl_Invoices[[#This Row],[Revenue_Type]]="Churned",0,1)</f>
        <v>0</v>
      </c>
    </row>
    <row r="2249" spans="1:15" x14ac:dyDescent="0.25">
      <c r="A2249" t="s">
        <v>7595</v>
      </c>
      <c r="B2249" t="s">
        <v>1473</v>
      </c>
      <c r="C2249" t="s">
        <v>3919</v>
      </c>
      <c r="D2249" s="1">
        <v>44528</v>
      </c>
      <c r="E2249">
        <v>55</v>
      </c>
      <c r="F2249" t="b">
        <v>1</v>
      </c>
      <c r="G2249" t="s">
        <v>4540</v>
      </c>
      <c r="H2249" t="s">
        <v>2031</v>
      </c>
      <c r="I2249" s="1">
        <f>DATE(YEAR(tbl_Invoices[[#This Row],[Invoice_Date]]), MONTH(tbl_Invoices[[#This Row],[Invoice_Date]]), DAY(tbl_Invoices[[#This Row],[Invoice_Date]]))</f>
        <v>44528</v>
      </c>
      <c r="J2249">
        <f>YEAR(tbl_Invoices[[#This Row],[Invoice_Date]])</f>
        <v>2021</v>
      </c>
      <c r="K2249" s="1">
        <f>_xlfn.XLOOKUP(tbl_Invoices[[#This Row],[Customer_ID]], tbl_Customers[Customer_ID], tbl_Customers[Cohort_Month])</f>
        <v>45016</v>
      </c>
      <c r="L2249" s="1" t="str">
        <f ca="1">_xlfn.XLOOKUP(tbl_Invoices[[#This Row],[Customer_ID]], tbl_Customers[Customer_ID], tbl_Customers[Age_Group])</f>
        <v>25–34</v>
      </c>
      <c r="M2249" s="1" t="str">
        <f>_xlfn.XLOOKUP(tbl_Invoices[[#This Row],[Customer_ID]], tbl_Customers[Customer_ID], tbl_Customers[Region])</f>
        <v>South</v>
      </c>
      <c r="N2249" s="1" t="str" cm="1">
        <f t="array" ref="N2249">_xlfn.IFS(
   _xlfn.SINGLE(tbl_Invoices[Plan_ID])="P1","Basic",
   _xlfn.SINGLE(tbl_Invoices[Plan_ID])="P2","Standard",
   _xlfn.SINGLE(tbl_Invoices[Plan_ID])="P3","Premium"
)</f>
        <v>Premium</v>
      </c>
      <c r="O2249" s="2">
        <f>IF(tbl_Invoices[[#This Row],[Revenue_Type]]="Churned",0,1)</f>
        <v>1</v>
      </c>
    </row>
    <row r="2250" spans="1:15" x14ac:dyDescent="0.25">
      <c r="A2250" t="s">
        <v>6891</v>
      </c>
      <c r="B2250" t="s">
        <v>1044</v>
      </c>
      <c r="C2250" t="s">
        <v>4197</v>
      </c>
      <c r="D2250" s="1">
        <v>44529</v>
      </c>
      <c r="E2250">
        <v>25</v>
      </c>
      <c r="F2250" t="b">
        <v>1</v>
      </c>
      <c r="G2250" t="s">
        <v>4549</v>
      </c>
      <c r="H2250" t="s">
        <v>2034</v>
      </c>
      <c r="I2250" s="1">
        <f>DATE(YEAR(tbl_Invoices[[#This Row],[Invoice_Date]]), MONTH(tbl_Invoices[[#This Row],[Invoice_Date]]), DAY(tbl_Invoices[[#This Row],[Invoice_Date]]))</f>
        <v>44529</v>
      </c>
      <c r="J2250">
        <f>YEAR(tbl_Invoices[[#This Row],[Invoice_Date]])</f>
        <v>2021</v>
      </c>
      <c r="K2250" s="1">
        <f>_xlfn.XLOOKUP(tbl_Invoices[[#This Row],[Customer_ID]], tbl_Customers[Customer_ID], tbl_Customers[Cohort_Month])</f>
        <v>44681</v>
      </c>
      <c r="L2250" s="1" t="str">
        <f ca="1">_xlfn.XLOOKUP(tbl_Invoices[[#This Row],[Customer_ID]], tbl_Customers[Customer_ID], tbl_Customers[Age_Group])</f>
        <v>45–54</v>
      </c>
      <c r="M2250" s="1" t="str">
        <f>_xlfn.XLOOKUP(tbl_Invoices[[#This Row],[Customer_ID]], tbl_Customers[Customer_ID], tbl_Customers[Region])</f>
        <v>South</v>
      </c>
      <c r="N2250" s="1" t="str" cm="1">
        <f t="array" ref="N2250">_xlfn.IFS(
   _xlfn.SINGLE(tbl_Invoices[Plan_ID])="P1","Basic",
   _xlfn.SINGLE(tbl_Invoices[Plan_ID])="P2","Standard",
   _xlfn.SINGLE(tbl_Invoices[Plan_ID])="P3","Premium"
)</f>
        <v>Standard</v>
      </c>
      <c r="O2250" s="2">
        <f>IF(tbl_Invoices[[#This Row],[Revenue_Type]]="Churned",0,1)</f>
        <v>1</v>
      </c>
    </row>
    <row r="2251" spans="1:15" x14ac:dyDescent="0.25">
      <c r="A2251" t="s">
        <v>8170</v>
      </c>
      <c r="B2251" t="s">
        <v>1315</v>
      </c>
      <c r="C2251" t="s">
        <v>4080</v>
      </c>
      <c r="D2251" s="1">
        <v>44529</v>
      </c>
      <c r="E2251">
        <v>25</v>
      </c>
      <c r="F2251" t="b">
        <v>1</v>
      </c>
      <c r="G2251" t="s">
        <v>4547</v>
      </c>
      <c r="H2251" t="s">
        <v>2034</v>
      </c>
      <c r="I2251" s="1">
        <f>DATE(YEAR(tbl_Invoices[[#This Row],[Invoice_Date]]), MONTH(tbl_Invoices[[#This Row],[Invoice_Date]]), DAY(tbl_Invoices[[#This Row],[Invoice_Date]]))</f>
        <v>44529</v>
      </c>
      <c r="J2251">
        <f>YEAR(tbl_Invoices[[#This Row],[Invoice_Date]])</f>
        <v>2021</v>
      </c>
      <c r="K2251" s="1">
        <f>_xlfn.XLOOKUP(tbl_Invoices[[#This Row],[Customer_ID]], tbl_Customers[Customer_ID], tbl_Customers[Cohort_Month])</f>
        <v>44804</v>
      </c>
      <c r="L2251" s="1" t="str">
        <f ca="1">_xlfn.XLOOKUP(tbl_Invoices[[#This Row],[Customer_ID]], tbl_Customers[Customer_ID], tbl_Customers[Age_Group])</f>
        <v>25–34</v>
      </c>
      <c r="M2251" s="1" t="str">
        <f>_xlfn.XLOOKUP(tbl_Invoices[[#This Row],[Customer_ID]], tbl_Customers[Customer_ID], tbl_Customers[Region])</f>
        <v>East</v>
      </c>
      <c r="N2251" s="1" t="str" cm="1">
        <f t="array" ref="N2251">_xlfn.IFS(
   _xlfn.SINGLE(tbl_Invoices[Plan_ID])="P1","Basic",
   _xlfn.SINGLE(tbl_Invoices[Plan_ID])="P2","Standard",
   _xlfn.SINGLE(tbl_Invoices[Plan_ID])="P3","Premium"
)</f>
        <v>Standard</v>
      </c>
      <c r="O2251" s="2">
        <f>IF(tbl_Invoices[[#This Row],[Revenue_Type]]="Churned",0,1)</f>
        <v>1</v>
      </c>
    </row>
    <row r="2252" spans="1:15" x14ac:dyDescent="0.25">
      <c r="A2252" t="s">
        <v>4829</v>
      </c>
      <c r="B2252" t="s">
        <v>1473</v>
      </c>
      <c r="C2252" t="s">
        <v>4292</v>
      </c>
      <c r="D2252" s="1">
        <v>44529</v>
      </c>
      <c r="E2252">
        <v>55</v>
      </c>
      <c r="F2252" t="b">
        <v>1</v>
      </c>
      <c r="G2252" t="s">
        <v>4540</v>
      </c>
      <c r="H2252" t="s">
        <v>2031</v>
      </c>
      <c r="I2252" s="1">
        <f>DATE(YEAR(tbl_Invoices[[#This Row],[Invoice_Date]]), MONTH(tbl_Invoices[[#This Row],[Invoice_Date]]), DAY(tbl_Invoices[[#This Row],[Invoice_Date]]))</f>
        <v>44529</v>
      </c>
      <c r="J2252">
        <f>YEAR(tbl_Invoices[[#This Row],[Invoice_Date]])</f>
        <v>2021</v>
      </c>
      <c r="K2252" s="1">
        <f>_xlfn.XLOOKUP(tbl_Invoices[[#This Row],[Customer_ID]], tbl_Customers[Customer_ID], tbl_Customers[Cohort_Month])</f>
        <v>45016</v>
      </c>
      <c r="L2252" s="1" t="str">
        <f ca="1">_xlfn.XLOOKUP(tbl_Invoices[[#This Row],[Customer_ID]], tbl_Customers[Customer_ID], tbl_Customers[Age_Group])</f>
        <v>25–34</v>
      </c>
      <c r="M2252" s="1" t="str">
        <f>_xlfn.XLOOKUP(tbl_Invoices[[#This Row],[Customer_ID]], tbl_Customers[Customer_ID], tbl_Customers[Region])</f>
        <v>South</v>
      </c>
      <c r="N2252" s="1" t="str" cm="1">
        <f t="array" ref="N2252">_xlfn.IFS(
   _xlfn.SINGLE(tbl_Invoices[Plan_ID])="P1","Basic",
   _xlfn.SINGLE(tbl_Invoices[Plan_ID])="P2","Standard",
   _xlfn.SINGLE(tbl_Invoices[Plan_ID])="P3","Premium"
)</f>
        <v>Premium</v>
      </c>
      <c r="O2252" s="2">
        <f>IF(tbl_Invoices[[#This Row],[Revenue_Type]]="Churned",0,1)</f>
        <v>1</v>
      </c>
    </row>
    <row r="2253" spans="1:15" x14ac:dyDescent="0.25">
      <c r="A2253" t="s">
        <v>8481</v>
      </c>
      <c r="B2253" t="s">
        <v>1750</v>
      </c>
      <c r="C2253" t="s">
        <v>4110</v>
      </c>
      <c r="D2253" s="1">
        <v>44529</v>
      </c>
      <c r="E2253">
        <v>55</v>
      </c>
      <c r="F2253" t="b">
        <v>1</v>
      </c>
      <c r="G2253" t="s">
        <v>4538</v>
      </c>
      <c r="H2253" t="s">
        <v>2031</v>
      </c>
      <c r="I2253" s="1">
        <f>DATE(YEAR(tbl_Invoices[[#This Row],[Invoice_Date]]), MONTH(tbl_Invoices[[#This Row],[Invoice_Date]]), DAY(tbl_Invoices[[#This Row],[Invoice_Date]]))</f>
        <v>44529</v>
      </c>
      <c r="J2253">
        <f>YEAR(tbl_Invoices[[#This Row],[Invoice_Date]])</f>
        <v>2021</v>
      </c>
      <c r="K2253" s="1">
        <f>_xlfn.XLOOKUP(tbl_Invoices[[#This Row],[Customer_ID]], tbl_Customers[Customer_ID], tbl_Customers[Cohort_Month])</f>
        <v>44681</v>
      </c>
      <c r="L2253" s="1" t="str">
        <f ca="1">_xlfn.XLOOKUP(tbl_Invoices[[#This Row],[Customer_ID]], tbl_Customers[Customer_ID], tbl_Customers[Age_Group])</f>
        <v>25–34</v>
      </c>
      <c r="M2253" s="1" t="str">
        <f>_xlfn.XLOOKUP(tbl_Invoices[[#This Row],[Customer_ID]], tbl_Customers[Customer_ID], tbl_Customers[Region])</f>
        <v>Midwest</v>
      </c>
      <c r="N2253" s="1" t="str" cm="1">
        <f t="array" ref="N2253">_xlfn.IFS(
   _xlfn.SINGLE(tbl_Invoices[Plan_ID])="P1","Basic",
   _xlfn.SINGLE(tbl_Invoices[Plan_ID])="P2","Standard",
   _xlfn.SINGLE(tbl_Invoices[Plan_ID])="P3","Premium"
)</f>
        <v>Premium</v>
      </c>
      <c r="O2253" s="2">
        <f>IF(tbl_Invoices[[#This Row],[Revenue_Type]]="Churned",0,1)</f>
        <v>1</v>
      </c>
    </row>
    <row r="2254" spans="1:15" x14ac:dyDescent="0.25">
      <c r="A2254" t="s">
        <v>8516</v>
      </c>
      <c r="B2254" t="s">
        <v>1913</v>
      </c>
      <c r="C2254" t="s">
        <v>2208</v>
      </c>
      <c r="D2254" s="1">
        <v>44529</v>
      </c>
      <c r="E2254">
        <v>12</v>
      </c>
      <c r="F2254" t="b">
        <v>1</v>
      </c>
      <c r="G2254" t="s">
        <v>4538</v>
      </c>
      <c r="H2254" t="s">
        <v>2027</v>
      </c>
      <c r="I2254" s="1">
        <f>DATE(YEAR(tbl_Invoices[[#This Row],[Invoice_Date]]), MONTH(tbl_Invoices[[#This Row],[Invoice_Date]]), DAY(tbl_Invoices[[#This Row],[Invoice_Date]]))</f>
        <v>44529</v>
      </c>
      <c r="J2254">
        <f>YEAR(tbl_Invoices[[#This Row],[Invoice_Date]])</f>
        <v>2021</v>
      </c>
      <c r="K2254" s="1">
        <f>_xlfn.XLOOKUP(tbl_Invoices[[#This Row],[Customer_ID]], tbl_Customers[Customer_ID], tbl_Customers[Cohort_Month])</f>
        <v>44865</v>
      </c>
      <c r="L2254" s="1" t="str">
        <f ca="1">_xlfn.XLOOKUP(tbl_Invoices[[#This Row],[Customer_ID]], tbl_Customers[Customer_ID], tbl_Customers[Age_Group])</f>
        <v>55+</v>
      </c>
      <c r="M2254" s="1" t="str">
        <f>_xlfn.XLOOKUP(tbl_Invoices[[#This Row],[Customer_ID]], tbl_Customers[Customer_ID], tbl_Customers[Region])</f>
        <v>East</v>
      </c>
      <c r="N2254" s="1" t="str" cm="1">
        <f t="array" ref="N2254">_xlfn.IFS(
   _xlfn.SINGLE(tbl_Invoices[Plan_ID])="P1","Basic",
   _xlfn.SINGLE(tbl_Invoices[Plan_ID])="P2","Standard",
   _xlfn.SINGLE(tbl_Invoices[Plan_ID])="P3","Premium"
)</f>
        <v>Basic</v>
      </c>
      <c r="O2254" s="2">
        <f>IF(tbl_Invoices[[#This Row],[Revenue_Type]]="Churned",0,1)</f>
        <v>1</v>
      </c>
    </row>
    <row r="2255" spans="1:15" x14ac:dyDescent="0.25">
      <c r="A2255" t="s">
        <v>8471</v>
      </c>
      <c r="B2255" t="s">
        <v>2003</v>
      </c>
      <c r="C2255" t="s">
        <v>2851</v>
      </c>
      <c r="D2255" s="1">
        <v>44529</v>
      </c>
      <c r="E2255">
        <v>25</v>
      </c>
      <c r="F2255" t="b">
        <v>1</v>
      </c>
      <c r="G2255" t="s">
        <v>4538</v>
      </c>
      <c r="H2255" t="s">
        <v>2034</v>
      </c>
      <c r="I2255" s="1">
        <f>DATE(YEAR(tbl_Invoices[[#This Row],[Invoice_Date]]), MONTH(tbl_Invoices[[#This Row],[Invoice_Date]]), DAY(tbl_Invoices[[#This Row],[Invoice_Date]]))</f>
        <v>44529</v>
      </c>
      <c r="J2255">
        <f>YEAR(tbl_Invoices[[#This Row],[Invoice_Date]])</f>
        <v>2021</v>
      </c>
      <c r="K2255" s="1">
        <f>_xlfn.XLOOKUP(tbl_Invoices[[#This Row],[Customer_ID]], tbl_Customers[Customer_ID], tbl_Customers[Cohort_Month])</f>
        <v>44227</v>
      </c>
      <c r="L2255" s="1" t="str">
        <f ca="1">_xlfn.XLOOKUP(tbl_Invoices[[#This Row],[Customer_ID]], tbl_Customers[Customer_ID], tbl_Customers[Age_Group])</f>
        <v>18–24</v>
      </c>
      <c r="M2255" s="1" t="str">
        <f>_xlfn.XLOOKUP(tbl_Invoices[[#This Row],[Customer_ID]], tbl_Customers[Customer_ID], tbl_Customers[Region])</f>
        <v>International</v>
      </c>
      <c r="N2255" s="1" t="str" cm="1">
        <f t="array" ref="N2255">_xlfn.IFS(
   _xlfn.SINGLE(tbl_Invoices[Plan_ID])="P1","Basic",
   _xlfn.SINGLE(tbl_Invoices[Plan_ID])="P2","Standard",
   _xlfn.SINGLE(tbl_Invoices[Plan_ID])="P3","Premium"
)</f>
        <v>Standard</v>
      </c>
      <c r="O2255" s="2">
        <f>IF(tbl_Invoices[[#This Row],[Revenue_Type]]="Churned",0,1)</f>
        <v>1</v>
      </c>
    </row>
    <row r="2256" spans="1:15" x14ac:dyDescent="0.25">
      <c r="A2256" t="s">
        <v>7353</v>
      </c>
      <c r="B2256" t="s">
        <v>91</v>
      </c>
      <c r="C2256" t="s">
        <v>3695</v>
      </c>
      <c r="D2256" s="1">
        <v>44530</v>
      </c>
      <c r="E2256">
        <v>12</v>
      </c>
      <c r="F2256" t="b">
        <v>1</v>
      </c>
      <c r="G2256" t="s">
        <v>4540</v>
      </c>
      <c r="H2256" t="s">
        <v>2027</v>
      </c>
      <c r="I2256" s="1">
        <f>DATE(YEAR(tbl_Invoices[[#This Row],[Invoice_Date]]), MONTH(tbl_Invoices[[#This Row],[Invoice_Date]]), DAY(tbl_Invoices[[#This Row],[Invoice_Date]]))</f>
        <v>44530</v>
      </c>
      <c r="J2256">
        <f>YEAR(tbl_Invoices[[#This Row],[Invoice_Date]])</f>
        <v>2021</v>
      </c>
      <c r="K2256" s="1">
        <f>_xlfn.XLOOKUP(tbl_Invoices[[#This Row],[Customer_ID]], tbl_Customers[Customer_ID], tbl_Customers[Cohort_Month])</f>
        <v>44592</v>
      </c>
      <c r="L2256" s="1" t="str">
        <f ca="1">_xlfn.XLOOKUP(tbl_Invoices[[#This Row],[Customer_ID]], tbl_Customers[Customer_ID], tbl_Customers[Age_Group])</f>
        <v>35–44</v>
      </c>
      <c r="M2256" s="1" t="str">
        <f>_xlfn.XLOOKUP(tbl_Invoices[[#This Row],[Customer_ID]], tbl_Customers[Customer_ID], tbl_Customers[Region])</f>
        <v>South</v>
      </c>
      <c r="N2256" s="1" t="str" cm="1">
        <f t="array" ref="N2256">_xlfn.IFS(
   _xlfn.SINGLE(tbl_Invoices[Plan_ID])="P1","Basic",
   _xlfn.SINGLE(tbl_Invoices[Plan_ID])="P2","Standard",
   _xlfn.SINGLE(tbl_Invoices[Plan_ID])="P3","Premium"
)</f>
        <v>Basic</v>
      </c>
      <c r="O2256" s="2">
        <f>IF(tbl_Invoices[[#This Row],[Revenue_Type]]="Churned",0,1)</f>
        <v>1</v>
      </c>
    </row>
    <row r="2257" spans="1:15" x14ac:dyDescent="0.25">
      <c r="A2257" t="s">
        <v>7714</v>
      </c>
      <c r="B2257" t="s">
        <v>887</v>
      </c>
      <c r="C2257" t="s">
        <v>4040</v>
      </c>
      <c r="D2257" s="1">
        <v>44530</v>
      </c>
      <c r="E2257">
        <v>25</v>
      </c>
      <c r="F2257" t="b">
        <v>1</v>
      </c>
      <c r="G2257" t="s">
        <v>4540</v>
      </c>
      <c r="H2257" t="s">
        <v>2034</v>
      </c>
      <c r="I2257" s="1">
        <f>DATE(YEAR(tbl_Invoices[[#This Row],[Invoice_Date]]), MONTH(tbl_Invoices[[#This Row],[Invoice_Date]]), DAY(tbl_Invoices[[#This Row],[Invoice_Date]]))</f>
        <v>44530</v>
      </c>
      <c r="J2257">
        <f>YEAR(tbl_Invoices[[#This Row],[Invoice_Date]])</f>
        <v>2021</v>
      </c>
      <c r="K2257" s="1">
        <f>_xlfn.XLOOKUP(tbl_Invoices[[#This Row],[Customer_ID]], tbl_Customers[Customer_ID], tbl_Customers[Cohort_Month])</f>
        <v>44895</v>
      </c>
      <c r="L2257" s="1" t="str">
        <f ca="1">_xlfn.XLOOKUP(tbl_Invoices[[#This Row],[Customer_ID]], tbl_Customers[Customer_ID], tbl_Customers[Age_Group])</f>
        <v>35–44</v>
      </c>
      <c r="M2257" s="1" t="str">
        <f>_xlfn.XLOOKUP(tbl_Invoices[[#This Row],[Customer_ID]], tbl_Customers[Customer_ID], tbl_Customers[Region])</f>
        <v>Midwest</v>
      </c>
      <c r="N2257" s="1" t="str" cm="1">
        <f t="array" ref="N2257">_xlfn.IFS(
   _xlfn.SINGLE(tbl_Invoices[Plan_ID])="P1","Basic",
   _xlfn.SINGLE(tbl_Invoices[Plan_ID])="P2","Standard",
   _xlfn.SINGLE(tbl_Invoices[Plan_ID])="P3","Premium"
)</f>
        <v>Standard</v>
      </c>
      <c r="O2257" s="2">
        <f>IF(tbl_Invoices[[#This Row],[Revenue_Type]]="Churned",0,1)</f>
        <v>1</v>
      </c>
    </row>
    <row r="2258" spans="1:15" x14ac:dyDescent="0.25">
      <c r="A2258" t="s">
        <v>5609</v>
      </c>
      <c r="B2258" t="s">
        <v>1408</v>
      </c>
      <c r="C2258" t="s">
        <v>4317</v>
      </c>
      <c r="D2258" s="1">
        <v>44530</v>
      </c>
      <c r="E2258">
        <v>55</v>
      </c>
      <c r="F2258" t="b">
        <v>1</v>
      </c>
      <c r="G2258" t="s">
        <v>4549</v>
      </c>
      <c r="H2258" t="s">
        <v>2031</v>
      </c>
      <c r="I2258" s="1">
        <f>DATE(YEAR(tbl_Invoices[[#This Row],[Invoice_Date]]), MONTH(tbl_Invoices[[#This Row],[Invoice_Date]]), DAY(tbl_Invoices[[#This Row],[Invoice_Date]]))</f>
        <v>44530</v>
      </c>
      <c r="J2258">
        <f>YEAR(tbl_Invoices[[#This Row],[Invoice_Date]])</f>
        <v>2021</v>
      </c>
      <c r="K2258" s="1">
        <f>_xlfn.XLOOKUP(tbl_Invoices[[#This Row],[Customer_ID]], tbl_Customers[Customer_ID], tbl_Customers[Cohort_Month])</f>
        <v>44681</v>
      </c>
      <c r="L2258" s="1" t="str">
        <f ca="1">_xlfn.XLOOKUP(tbl_Invoices[[#This Row],[Customer_ID]], tbl_Customers[Customer_ID], tbl_Customers[Age_Group])</f>
        <v>45–54</v>
      </c>
      <c r="M2258" s="1" t="str">
        <f>_xlfn.XLOOKUP(tbl_Invoices[[#This Row],[Customer_ID]], tbl_Customers[Customer_ID], tbl_Customers[Region])</f>
        <v>South</v>
      </c>
      <c r="N2258" s="1" t="str" cm="1">
        <f t="array" ref="N2258">_xlfn.IFS(
   _xlfn.SINGLE(tbl_Invoices[Plan_ID])="P1","Basic",
   _xlfn.SINGLE(tbl_Invoices[Plan_ID])="P2","Standard",
   _xlfn.SINGLE(tbl_Invoices[Plan_ID])="P3","Premium"
)</f>
        <v>Premium</v>
      </c>
      <c r="O2258" s="2">
        <f>IF(tbl_Invoices[[#This Row],[Revenue_Type]]="Churned",0,1)</f>
        <v>1</v>
      </c>
    </row>
    <row r="2259" spans="1:15" x14ac:dyDescent="0.25">
      <c r="A2259" t="s">
        <v>6711</v>
      </c>
      <c r="B2259" t="s">
        <v>1683</v>
      </c>
      <c r="C2259" t="s">
        <v>3079</v>
      </c>
      <c r="D2259" s="1">
        <v>44530</v>
      </c>
      <c r="E2259">
        <v>25</v>
      </c>
      <c r="F2259" t="b">
        <v>1</v>
      </c>
      <c r="G2259" t="s">
        <v>4545</v>
      </c>
      <c r="H2259" t="s">
        <v>2034</v>
      </c>
      <c r="I2259" s="1">
        <f>DATE(YEAR(tbl_Invoices[[#This Row],[Invoice_Date]]), MONTH(tbl_Invoices[[#This Row],[Invoice_Date]]), DAY(tbl_Invoices[[#This Row],[Invoice_Date]]))</f>
        <v>44530</v>
      </c>
      <c r="J2259">
        <f>YEAR(tbl_Invoices[[#This Row],[Invoice_Date]])</f>
        <v>2021</v>
      </c>
      <c r="K2259" s="1">
        <f>_xlfn.XLOOKUP(tbl_Invoices[[#This Row],[Customer_ID]], tbl_Customers[Customer_ID], tbl_Customers[Cohort_Month])</f>
        <v>45107</v>
      </c>
      <c r="L2259" s="1" t="str">
        <f ca="1">_xlfn.XLOOKUP(tbl_Invoices[[#This Row],[Customer_ID]], tbl_Customers[Customer_ID], tbl_Customers[Age_Group])</f>
        <v>55+</v>
      </c>
      <c r="M2259" s="1" t="str">
        <f>_xlfn.XLOOKUP(tbl_Invoices[[#This Row],[Customer_ID]], tbl_Customers[Customer_ID], tbl_Customers[Region])</f>
        <v>East</v>
      </c>
      <c r="N2259" s="1" t="str" cm="1">
        <f t="array" ref="N2259">_xlfn.IFS(
   _xlfn.SINGLE(tbl_Invoices[Plan_ID])="P1","Basic",
   _xlfn.SINGLE(tbl_Invoices[Plan_ID])="P2","Standard",
   _xlfn.SINGLE(tbl_Invoices[Plan_ID])="P3","Premium"
)</f>
        <v>Standard</v>
      </c>
      <c r="O2259" s="2">
        <f>IF(tbl_Invoices[[#This Row],[Revenue_Type]]="Churned",0,1)</f>
        <v>0</v>
      </c>
    </row>
    <row r="2260" spans="1:15" x14ac:dyDescent="0.25">
      <c r="A2260" t="s">
        <v>5710</v>
      </c>
      <c r="B2260" t="s">
        <v>1795</v>
      </c>
      <c r="C2260" t="s">
        <v>3324</v>
      </c>
      <c r="D2260" s="1">
        <v>44530</v>
      </c>
      <c r="E2260">
        <v>55</v>
      </c>
      <c r="F2260" t="b">
        <v>1</v>
      </c>
      <c r="G2260" t="s">
        <v>4545</v>
      </c>
      <c r="H2260" t="s">
        <v>2031</v>
      </c>
      <c r="I2260" s="1">
        <f>DATE(YEAR(tbl_Invoices[[#This Row],[Invoice_Date]]), MONTH(tbl_Invoices[[#This Row],[Invoice_Date]]), DAY(tbl_Invoices[[#This Row],[Invoice_Date]]))</f>
        <v>44530</v>
      </c>
      <c r="J2260">
        <f>YEAR(tbl_Invoices[[#This Row],[Invoice_Date]])</f>
        <v>2021</v>
      </c>
      <c r="K2260" s="1">
        <f>_xlfn.XLOOKUP(tbl_Invoices[[#This Row],[Customer_ID]], tbl_Customers[Customer_ID], tbl_Customers[Cohort_Month])</f>
        <v>44865</v>
      </c>
      <c r="L2260" s="1" t="str">
        <f ca="1">_xlfn.XLOOKUP(tbl_Invoices[[#This Row],[Customer_ID]], tbl_Customers[Customer_ID], tbl_Customers[Age_Group])</f>
        <v>35–44</v>
      </c>
      <c r="M2260" s="1" t="str">
        <f>_xlfn.XLOOKUP(tbl_Invoices[[#This Row],[Customer_ID]], tbl_Customers[Customer_ID], tbl_Customers[Region])</f>
        <v>Midwest</v>
      </c>
      <c r="N2260" s="1" t="str" cm="1">
        <f t="array" ref="N2260">_xlfn.IFS(
   _xlfn.SINGLE(tbl_Invoices[Plan_ID])="P1","Basic",
   _xlfn.SINGLE(tbl_Invoices[Plan_ID])="P2","Standard",
   _xlfn.SINGLE(tbl_Invoices[Plan_ID])="P3","Premium"
)</f>
        <v>Premium</v>
      </c>
      <c r="O2260" s="2">
        <f>IF(tbl_Invoices[[#This Row],[Revenue_Type]]="Churned",0,1)</f>
        <v>0</v>
      </c>
    </row>
    <row r="2261" spans="1:15" x14ac:dyDescent="0.25">
      <c r="A2261" t="s">
        <v>6539</v>
      </c>
      <c r="B2261" t="s">
        <v>1945</v>
      </c>
      <c r="C2261" t="s">
        <v>2744</v>
      </c>
      <c r="D2261" s="1">
        <v>44530</v>
      </c>
      <c r="E2261">
        <v>55</v>
      </c>
      <c r="F2261" t="b">
        <v>1</v>
      </c>
      <c r="G2261" t="s">
        <v>4540</v>
      </c>
      <c r="H2261" t="s">
        <v>2031</v>
      </c>
      <c r="I2261" s="1">
        <f>DATE(YEAR(tbl_Invoices[[#This Row],[Invoice_Date]]), MONTH(tbl_Invoices[[#This Row],[Invoice_Date]]), DAY(tbl_Invoices[[#This Row],[Invoice_Date]]))</f>
        <v>44530</v>
      </c>
      <c r="J2261">
        <f>YEAR(tbl_Invoices[[#This Row],[Invoice_Date]])</f>
        <v>2021</v>
      </c>
      <c r="K2261" s="1">
        <f>_xlfn.XLOOKUP(tbl_Invoices[[#This Row],[Customer_ID]], tbl_Customers[Customer_ID], tbl_Customers[Cohort_Month])</f>
        <v>44651</v>
      </c>
      <c r="L2261" s="1" t="str">
        <f ca="1">_xlfn.XLOOKUP(tbl_Invoices[[#This Row],[Customer_ID]], tbl_Customers[Customer_ID], tbl_Customers[Age_Group])</f>
        <v>35–44</v>
      </c>
      <c r="M2261" s="1" t="str">
        <f>_xlfn.XLOOKUP(tbl_Invoices[[#This Row],[Customer_ID]], tbl_Customers[Customer_ID], tbl_Customers[Region])</f>
        <v>East</v>
      </c>
      <c r="N2261" s="1" t="str" cm="1">
        <f t="array" ref="N2261">_xlfn.IFS(
   _xlfn.SINGLE(tbl_Invoices[Plan_ID])="P1","Basic",
   _xlfn.SINGLE(tbl_Invoices[Plan_ID])="P2","Standard",
   _xlfn.SINGLE(tbl_Invoices[Plan_ID])="P3","Premium"
)</f>
        <v>Premium</v>
      </c>
      <c r="O2261" s="2">
        <f>IF(tbl_Invoices[[#This Row],[Revenue_Type]]="Churned",0,1)</f>
        <v>1</v>
      </c>
    </row>
    <row r="2262" spans="1:15" x14ac:dyDescent="0.25">
      <c r="A2262" t="s">
        <v>6740</v>
      </c>
      <c r="B2262" t="s">
        <v>148</v>
      </c>
      <c r="C2262" t="s">
        <v>2481</v>
      </c>
      <c r="D2262" s="1">
        <v>44531</v>
      </c>
      <c r="E2262">
        <v>55</v>
      </c>
      <c r="F2262" t="b">
        <v>1</v>
      </c>
      <c r="G2262" t="s">
        <v>4547</v>
      </c>
      <c r="H2262" t="s">
        <v>2031</v>
      </c>
      <c r="I2262" s="1">
        <f>DATE(YEAR(tbl_Invoices[[#This Row],[Invoice_Date]]), MONTH(tbl_Invoices[[#This Row],[Invoice_Date]]), DAY(tbl_Invoices[[#This Row],[Invoice_Date]]))</f>
        <v>44531</v>
      </c>
      <c r="J2262">
        <f>YEAR(tbl_Invoices[[#This Row],[Invoice_Date]])</f>
        <v>2021</v>
      </c>
      <c r="K2262" s="1">
        <f>_xlfn.XLOOKUP(tbl_Invoices[[#This Row],[Customer_ID]], tbl_Customers[Customer_ID], tbl_Customers[Cohort_Month])</f>
        <v>44500</v>
      </c>
      <c r="L2262" s="1" t="str">
        <f ca="1">_xlfn.XLOOKUP(tbl_Invoices[[#This Row],[Customer_ID]], tbl_Customers[Customer_ID], tbl_Customers[Age_Group])</f>
        <v>18–24</v>
      </c>
      <c r="M2262" s="1" t="str">
        <f>_xlfn.XLOOKUP(tbl_Invoices[[#This Row],[Customer_ID]], tbl_Customers[Customer_ID], tbl_Customers[Region])</f>
        <v>West</v>
      </c>
      <c r="N2262" s="1" t="str" cm="1">
        <f t="array" ref="N2262">_xlfn.IFS(
   _xlfn.SINGLE(tbl_Invoices[Plan_ID])="P1","Basic",
   _xlfn.SINGLE(tbl_Invoices[Plan_ID])="P2","Standard",
   _xlfn.SINGLE(tbl_Invoices[Plan_ID])="P3","Premium"
)</f>
        <v>Premium</v>
      </c>
      <c r="O2262" s="2">
        <f>IF(tbl_Invoices[[#This Row],[Revenue_Type]]="Churned",0,1)</f>
        <v>1</v>
      </c>
    </row>
    <row r="2263" spans="1:15" x14ac:dyDescent="0.25">
      <c r="A2263" t="s">
        <v>9746</v>
      </c>
      <c r="B2263" t="s">
        <v>612</v>
      </c>
      <c r="C2263" t="s">
        <v>2711</v>
      </c>
      <c r="D2263" s="1">
        <v>44531</v>
      </c>
      <c r="E2263">
        <v>55</v>
      </c>
      <c r="F2263" t="b">
        <v>1</v>
      </c>
      <c r="G2263" t="s">
        <v>4545</v>
      </c>
      <c r="H2263" t="s">
        <v>2031</v>
      </c>
      <c r="I2263" s="1">
        <f>DATE(YEAR(tbl_Invoices[[#This Row],[Invoice_Date]]), MONTH(tbl_Invoices[[#This Row],[Invoice_Date]]), DAY(tbl_Invoices[[#This Row],[Invoice_Date]]))</f>
        <v>44531</v>
      </c>
      <c r="J2263">
        <f>YEAR(tbl_Invoices[[#This Row],[Invoice_Date]])</f>
        <v>2021</v>
      </c>
      <c r="K2263" s="1">
        <f>_xlfn.XLOOKUP(tbl_Invoices[[#This Row],[Customer_ID]], tbl_Customers[Customer_ID], tbl_Customers[Cohort_Month])</f>
        <v>44561</v>
      </c>
      <c r="L2263" s="1" t="str">
        <f ca="1">_xlfn.XLOOKUP(tbl_Invoices[[#This Row],[Customer_ID]], tbl_Customers[Customer_ID], tbl_Customers[Age_Group])</f>
        <v>18–24</v>
      </c>
      <c r="M2263" s="1" t="str">
        <f>_xlfn.XLOOKUP(tbl_Invoices[[#This Row],[Customer_ID]], tbl_Customers[Customer_ID], tbl_Customers[Region])</f>
        <v>South</v>
      </c>
      <c r="N2263" s="1" t="str" cm="1">
        <f t="array" ref="N2263">_xlfn.IFS(
   _xlfn.SINGLE(tbl_Invoices[Plan_ID])="P1","Basic",
   _xlfn.SINGLE(tbl_Invoices[Plan_ID])="P2","Standard",
   _xlfn.SINGLE(tbl_Invoices[Plan_ID])="P3","Premium"
)</f>
        <v>Premium</v>
      </c>
      <c r="O2263" s="2">
        <f>IF(tbl_Invoices[[#This Row],[Revenue_Type]]="Churned",0,1)</f>
        <v>0</v>
      </c>
    </row>
    <row r="2264" spans="1:15" x14ac:dyDescent="0.25">
      <c r="A2264" t="s">
        <v>6840</v>
      </c>
      <c r="B2264" t="s">
        <v>1089</v>
      </c>
      <c r="C2264" t="s">
        <v>3463</v>
      </c>
      <c r="D2264" s="1">
        <v>44531</v>
      </c>
      <c r="E2264">
        <v>12</v>
      </c>
      <c r="F2264" t="b">
        <v>1</v>
      </c>
      <c r="G2264" t="s">
        <v>4545</v>
      </c>
      <c r="H2264" t="s">
        <v>2027</v>
      </c>
      <c r="I2264" s="1">
        <f>DATE(YEAR(tbl_Invoices[[#This Row],[Invoice_Date]]), MONTH(tbl_Invoices[[#This Row],[Invoice_Date]]), DAY(tbl_Invoices[[#This Row],[Invoice_Date]]))</f>
        <v>44531</v>
      </c>
      <c r="J2264">
        <f>YEAR(tbl_Invoices[[#This Row],[Invoice_Date]])</f>
        <v>2021</v>
      </c>
      <c r="K2264" s="1">
        <f>_xlfn.XLOOKUP(tbl_Invoices[[#This Row],[Customer_ID]], tbl_Customers[Customer_ID], tbl_Customers[Cohort_Month])</f>
        <v>44500</v>
      </c>
      <c r="L2264" s="1" t="str">
        <f ca="1">_xlfn.XLOOKUP(tbl_Invoices[[#This Row],[Customer_ID]], tbl_Customers[Customer_ID], tbl_Customers[Age_Group])</f>
        <v>18–24</v>
      </c>
      <c r="M2264" s="1" t="str">
        <f>_xlfn.XLOOKUP(tbl_Invoices[[#This Row],[Customer_ID]], tbl_Customers[Customer_ID], tbl_Customers[Region])</f>
        <v>International</v>
      </c>
      <c r="N2264" s="1" t="str" cm="1">
        <f t="array" ref="N2264">_xlfn.IFS(
   _xlfn.SINGLE(tbl_Invoices[Plan_ID])="P1","Basic",
   _xlfn.SINGLE(tbl_Invoices[Plan_ID])="P2","Standard",
   _xlfn.SINGLE(tbl_Invoices[Plan_ID])="P3","Premium"
)</f>
        <v>Basic</v>
      </c>
      <c r="O2264" s="2">
        <f>IF(tbl_Invoices[[#This Row],[Revenue_Type]]="Churned",0,1)</f>
        <v>0</v>
      </c>
    </row>
    <row r="2265" spans="1:15" x14ac:dyDescent="0.25">
      <c r="A2265" t="s">
        <v>7416</v>
      </c>
      <c r="B2265" t="s">
        <v>1195</v>
      </c>
      <c r="C2265" t="s">
        <v>2869</v>
      </c>
      <c r="D2265" s="1">
        <v>44531</v>
      </c>
      <c r="E2265">
        <v>25</v>
      </c>
      <c r="F2265" t="b">
        <v>1</v>
      </c>
      <c r="G2265" t="s">
        <v>4549</v>
      </c>
      <c r="H2265" t="s">
        <v>2034</v>
      </c>
      <c r="I2265" s="1">
        <f>DATE(YEAR(tbl_Invoices[[#This Row],[Invoice_Date]]), MONTH(tbl_Invoices[[#This Row],[Invoice_Date]]), DAY(tbl_Invoices[[#This Row],[Invoice_Date]]))</f>
        <v>44531</v>
      </c>
      <c r="J2265">
        <f>YEAR(tbl_Invoices[[#This Row],[Invoice_Date]])</f>
        <v>2021</v>
      </c>
      <c r="K2265" s="1">
        <f>_xlfn.XLOOKUP(tbl_Invoices[[#This Row],[Customer_ID]], tbl_Customers[Customer_ID], tbl_Customers[Cohort_Month])</f>
        <v>44834</v>
      </c>
      <c r="L2265" s="1" t="str">
        <f ca="1">_xlfn.XLOOKUP(tbl_Invoices[[#This Row],[Customer_ID]], tbl_Customers[Customer_ID], tbl_Customers[Age_Group])</f>
        <v>35–44</v>
      </c>
      <c r="M2265" s="1" t="str">
        <f>_xlfn.XLOOKUP(tbl_Invoices[[#This Row],[Customer_ID]], tbl_Customers[Customer_ID], tbl_Customers[Region])</f>
        <v>East</v>
      </c>
      <c r="N2265" s="1" t="str" cm="1">
        <f t="array" ref="N2265">_xlfn.IFS(
   _xlfn.SINGLE(tbl_Invoices[Plan_ID])="P1","Basic",
   _xlfn.SINGLE(tbl_Invoices[Plan_ID])="P2","Standard",
   _xlfn.SINGLE(tbl_Invoices[Plan_ID])="P3","Premium"
)</f>
        <v>Standard</v>
      </c>
      <c r="O2265" s="2">
        <f>IF(tbl_Invoices[[#This Row],[Revenue_Type]]="Churned",0,1)</f>
        <v>1</v>
      </c>
    </row>
    <row r="2266" spans="1:15" x14ac:dyDescent="0.25">
      <c r="A2266" t="s">
        <v>6599</v>
      </c>
      <c r="B2266" t="s">
        <v>1327</v>
      </c>
      <c r="C2266" t="s">
        <v>3514</v>
      </c>
      <c r="D2266" s="1">
        <v>44531</v>
      </c>
      <c r="E2266">
        <v>55</v>
      </c>
      <c r="F2266" t="b">
        <v>1</v>
      </c>
      <c r="G2266" t="s">
        <v>4549</v>
      </c>
      <c r="H2266" t="s">
        <v>2031</v>
      </c>
      <c r="I2266" s="1">
        <f>DATE(YEAR(tbl_Invoices[[#This Row],[Invoice_Date]]), MONTH(tbl_Invoices[[#This Row],[Invoice_Date]]), DAY(tbl_Invoices[[#This Row],[Invoice_Date]]))</f>
        <v>44531</v>
      </c>
      <c r="J2266">
        <f>YEAR(tbl_Invoices[[#This Row],[Invoice_Date]])</f>
        <v>2021</v>
      </c>
      <c r="K2266" s="1">
        <f>_xlfn.XLOOKUP(tbl_Invoices[[#This Row],[Customer_ID]], tbl_Customers[Customer_ID], tbl_Customers[Cohort_Month])</f>
        <v>44316</v>
      </c>
      <c r="L2266" s="1" t="str">
        <f ca="1">_xlfn.XLOOKUP(tbl_Invoices[[#This Row],[Customer_ID]], tbl_Customers[Customer_ID], tbl_Customers[Age_Group])</f>
        <v>45–54</v>
      </c>
      <c r="M2266" s="1" t="str">
        <f>_xlfn.XLOOKUP(tbl_Invoices[[#This Row],[Customer_ID]], tbl_Customers[Customer_ID], tbl_Customers[Region])</f>
        <v>East</v>
      </c>
      <c r="N2266" s="1" t="str" cm="1">
        <f t="array" ref="N2266">_xlfn.IFS(
   _xlfn.SINGLE(tbl_Invoices[Plan_ID])="P1","Basic",
   _xlfn.SINGLE(tbl_Invoices[Plan_ID])="P2","Standard",
   _xlfn.SINGLE(tbl_Invoices[Plan_ID])="P3","Premium"
)</f>
        <v>Premium</v>
      </c>
      <c r="O2266" s="2">
        <f>IF(tbl_Invoices[[#This Row],[Revenue_Type]]="Churned",0,1)</f>
        <v>1</v>
      </c>
    </row>
    <row r="2267" spans="1:15" x14ac:dyDescent="0.25">
      <c r="A2267" t="s">
        <v>9596</v>
      </c>
      <c r="B2267" t="s">
        <v>714</v>
      </c>
      <c r="C2267" t="s">
        <v>2616</v>
      </c>
      <c r="D2267" s="1">
        <v>44532</v>
      </c>
      <c r="E2267">
        <v>55</v>
      </c>
      <c r="F2267" t="b">
        <v>1</v>
      </c>
      <c r="G2267" t="s">
        <v>4545</v>
      </c>
      <c r="H2267" t="s">
        <v>2031</v>
      </c>
      <c r="I2267" s="1">
        <f>DATE(YEAR(tbl_Invoices[[#This Row],[Invoice_Date]]), MONTH(tbl_Invoices[[#This Row],[Invoice_Date]]), DAY(tbl_Invoices[[#This Row],[Invoice_Date]]))</f>
        <v>44532</v>
      </c>
      <c r="J2267">
        <f>YEAR(tbl_Invoices[[#This Row],[Invoice_Date]])</f>
        <v>2021</v>
      </c>
      <c r="K2267" s="1">
        <f>_xlfn.XLOOKUP(tbl_Invoices[[#This Row],[Customer_ID]], tbl_Customers[Customer_ID], tbl_Customers[Cohort_Month])</f>
        <v>44804</v>
      </c>
      <c r="L2267" s="1" t="str">
        <f ca="1">_xlfn.XLOOKUP(tbl_Invoices[[#This Row],[Customer_ID]], tbl_Customers[Customer_ID], tbl_Customers[Age_Group])</f>
        <v>18–24</v>
      </c>
      <c r="M2267" s="1" t="str">
        <f>_xlfn.XLOOKUP(tbl_Invoices[[#This Row],[Customer_ID]], tbl_Customers[Customer_ID], tbl_Customers[Region])</f>
        <v>South</v>
      </c>
      <c r="N2267" s="1" t="str" cm="1">
        <f t="array" ref="N2267">_xlfn.IFS(
   _xlfn.SINGLE(tbl_Invoices[Plan_ID])="P1","Basic",
   _xlfn.SINGLE(tbl_Invoices[Plan_ID])="P2","Standard",
   _xlfn.SINGLE(tbl_Invoices[Plan_ID])="P3","Premium"
)</f>
        <v>Premium</v>
      </c>
      <c r="O2267" s="2">
        <f>IF(tbl_Invoices[[#This Row],[Revenue_Type]]="Churned",0,1)</f>
        <v>0</v>
      </c>
    </row>
    <row r="2268" spans="1:15" x14ac:dyDescent="0.25">
      <c r="A2268" t="s">
        <v>6320</v>
      </c>
      <c r="B2268" t="s">
        <v>821</v>
      </c>
      <c r="C2268" t="s">
        <v>4004</v>
      </c>
      <c r="D2268" s="1">
        <v>44532</v>
      </c>
      <c r="E2268">
        <v>55</v>
      </c>
      <c r="F2268" t="b">
        <v>1</v>
      </c>
      <c r="G2268" t="s">
        <v>4538</v>
      </c>
      <c r="H2268" t="s">
        <v>2031</v>
      </c>
      <c r="I2268" s="1">
        <f>DATE(YEAR(tbl_Invoices[[#This Row],[Invoice_Date]]), MONTH(tbl_Invoices[[#This Row],[Invoice_Date]]), DAY(tbl_Invoices[[#This Row],[Invoice_Date]]))</f>
        <v>44532</v>
      </c>
      <c r="J2268">
        <f>YEAR(tbl_Invoices[[#This Row],[Invoice_Date]])</f>
        <v>2021</v>
      </c>
      <c r="K2268" s="1">
        <f>_xlfn.XLOOKUP(tbl_Invoices[[#This Row],[Customer_ID]], tbl_Customers[Customer_ID], tbl_Customers[Cohort_Month])</f>
        <v>44865</v>
      </c>
      <c r="L2268" s="1" t="str">
        <f ca="1">_xlfn.XLOOKUP(tbl_Invoices[[#This Row],[Customer_ID]], tbl_Customers[Customer_ID], tbl_Customers[Age_Group])</f>
        <v>35–44</v>
      </c>
      <c r="M2268" s="1" t="str">
        <f>_xlfn.XLOOKUP(tbl_Invoices[[#This Row],[Customer_ID]], tbl_Customers[Customer_ID], tbl_Customers[Region])</f>
        <v>South</v>
      </c>
      <c r="N2268" s="1" t="str" cm="1">
        <f t="array" ref="N2268">_xlfn.IFS(
   _xlfn.SINGLE(tbl_Invoices[Plan_ID])="P1","Basic",
   _xlfn.SINGLE(tbl_Invoices[Plan_ID])="P2","Standard",
   _xlfn.SINGLE(tbl_Invoices[Plan_ID])="P3","Premium"
)</f>
        <v>Premium</v>
      </c>
      <c r="O2268" s="2">
        <f>IF(tbl_Invoices[[#This Row],[Revenue_Type]]="Churned",0,1)</f>
        <v>1</v>
      </c>
    </row>
    <row r="2269" spans="1:15" x14ac:dyDescent="0.25">
      <c r="A2269" t="s">
        <v>5475</v>
      </c>
      <c r="B2269" t="s">
        <v>1155</v>
      </c>
      <c r="C2269" t="s">
        <v>2388</v>
      </c>
      <c r="D2269" s="1">
        <v>44532</v>
      </c>
      <c r="E2269">
        <v>25</v>
      </c>
      <c r="F2269" t="b">
        <v>1</v>
      </c>
      <c r="G2269" t="s">
        <v>4547</v>
      </c>
      <c r="H2269" t="s">
        <v>2034</v>
      </c>
      <c r="I2269" s="1">
        <f>DATE(YEAR(tbl_Invoices[[#This Row],[Invoice_Date]]), MONTH(tbl_Invoices[[#This Row],[Invoice_Date]]), DAY(tbl_Invoices[[#This Row],[Invoice_Date]]))</f>
        <v>44532</v>
      </c>
      <c r="J2269">
        <f>YEAR(tbl_Invoices[[#This Row],[Invoice_Date]])</f>
        <v>2021</v>
      </c>
      <c r="K2269" s="1">
        <f>_xlfn.XLOOKUP(tbl_Invoices[[#This Row],[Customer_ID]], tbl_Customers[Customer_ID], tbl_Customers[Cohort_Month])</f>
        <v>44985</v>
      </c>
      <c r="L2269" s="1" t="str">
        <f ca="1">_xlfn.XLOOKUP(tbl_Invoices[[#This Row],[Customer_ID]], tbl_Customers[Customer_ID], tbl_Customers[Age_Group])</f>
        <v>25–34</v>
      </c>
      <c r="M2269" s="1" t="str">
        <f>_xlfn.XLOOKUP(tbl_Invoices[[#This Row],[Customer_ID]], tbl_Customers[Customer_ID], tbl_Customers[Region])</f>
        <v>West</v>
      </c>
      <c r="N2269" s="1" t="str" cm="1">
        <f t="array" ref="N2269">_xlfn.IFS(
   _xlfn.SINGLE(tbl_Invoices[Plan_ID])="P1","Basic",
   _xlfn.SINGLE(tbl_Invoices[Plan_ID])="P2","Standard",
   _xlfn.SINGLE(tbl_Invoices[Plan_ID])="P3","Premium"
)</f>
        <v>Standard</v>
      </c>
      <c r="O2269" s="2">
        <f>IF(tbl_Invoices[[#This Row],[Revenue_Type]]="Churned",0,1)</f>
        <v>1</v>
      </c>
    </row>
    <row r="2270" spans="1:15" x14ac:dyDescent="0.25">
      <c r="A2270" t="s">
        <v>4554</v>
      </c>
      <c r="B2270" t="s">
        <v>1171</v>
      </c>
      <c r="C2270" t="s">
        <v>2735</v>
      </c>
      <c r="D2270" s="1">
        <v>44532</v>
      </c>
      <c r="E2270">
        <v>25</v>
      </c>
      <c r="F2270" t="b">
        <v>1</v>
      </c>
      <c r="G2270" t="s">
        <v>4538</v>
      </c>
      <c r="H2270" t="s">
        <v>2034</v>
      </c>
      <c r="I2270" s="1">
        <f>DATE(YEAR(tbl_Invoices[[#This Row],[Invoice_Date]]), MONTH(tbl_Invoices[[#This Row],[Invoice_Date]]), DAY(tbl_Invoices[[#This Row],[Invoice_Date]]))</f>
        <v>44532</v>
      </c>
      <c r="J2270">
        <f>YEAR(tbl_Invoices[[#This Row],[Invoice_Date]])</f>
        <v>2021</v>
      </c>
      <c r="K2270" s="1">
        <f>_xlfn.XLOOKUP(tbl_Invoices[[#This Row],[Customer_ID]], tbl_Customers[Customer_ID], tbl_Customers[Cohort_Month])</f>
        <v>44316</v>
      </c>
      <c r="L2270" s="1" t="str">
        <f ca="1">_xlfn.XLOOKUP(tbl_Invoices[[#This Row],[Customer_ID]], tbl_Customers[Customer_ID], tbl_Customers[Age_Group])</f>
        <v>55+</v>
      </c>
      <c r="M2270" s="1" t="str">
        <f>_xlfn.XLOOKUP(tbl_Invoices[[#This Row],[Customer_ID]], tbl_Customers[Customer_ID], tbl_Customers[Region])</f>
        <v>East</v>
      </c>
      <c r="N2270" s="1" t="str" cm="1">
        <f t="array" ref="N2270">_xlfn.IFS(
   _xlfn.SINGLE(tbl_Invoices[Plan_ID])="P1","Basic",
   _xlfn.SINGLE(tbl_Invoices[Plan_ID])="P2","Standard",
   _xlfn.SINGLE(tbl_Invoices[Plan_ID])="P3","Premium"
)</f>
        <v>Standard</v>
      </c>
      <c r="O2270" s="2">
        <f>IF(tbl_Invoices[[#This Row],[Revenue_Type]]="Churned",0,1)</f>
        <v>1</v>
      </c>
    </row>
    <row r="2271" spans="1:15" x14ac:dyDescent="0.25">
      <c r="A2271" t="s">
        <v>6203</v>
      </c>
      <c r="B2271" t="s">
        <v>51</v>
      </c>
      <c r="C2271" t="s">
        <v>3691</v>
      </c>
      <c r="D2271" s="1">
        <v>44533</v>
      </c>
      <c r="E2271">
        <v>12</v>
      </c>
      <c r="F2271" t="b">
        <v>1</v>
      </c>
      <c r="G2271" t="s">
        <v>4545</v>
      </c>
      <c r="H2271" t="s">
        <v>2027</v>
      </c>
      <c r="I2271" s="1">
        <f>DATE(YEAR(tbl_Invoices[[#This Row],[Invoice_Date]]), MONTH(tbl_Invoices[[#This Row],[Invoice_Date]]), DAY(tbl_Invoices[[#This Row],[Invoice_Date]]))</f>
        <v>44533</v>
      </c>
      <c r="J2271">
        <f>YEAR(tbl_Invoices[[#This Row],[Invoice_Date]])</f>
        <v>2021</v>
      </c>
      <c r="K2271" s="1">
        <f>_xlfn.XLOOKUP(tbl_Invoices[[#This Row],[Customer_ID]], tbl_Customers[Customer_ID], tbl_Customers[Cohort_Month])</f>
        <v>44681</v>
      </c>
      <c r="L2271" s="1" t="str">
        <f ca="1">_xlfn.XLOOKUP(tbl_Invoices[[#This Row],[Customer_ID]], tbl_Customers[Customer_ID], tbl_Customers[Age_Group])</f>
        <v>45–54</v>
      </c>
      <c r="M2271" s="1" t="str">
        <f>_xlfn.XLOOKUP(tbl_Invoices[[#This Row],[Customer_ID]], tbl_Customers[Customer_ID], tbl_Customers[Region])</f>
        <v>International</v>
      </c>
      <c r="N2271" s="1" t="str" cm="1">
        <f t="array" ref="N2271">_xlfn.IFS(
   _xlfn.SINGLE(tbl_Invoices[Plan_ID])="P1","Basic",
   _xlfn.SINGLE(tbl_Invoices[Plan_ID])="P2","Standard",
   _xlfn.SINGLE(tbl_Invoices[Plan_ID])="P3","Premium"
)</f>
        <v>Basic</v>
      </c>
      <c r="O2271" s="2">
        <f>IF(tbl_Invoices[[#This Row],[Revenue_Type]]="Churned",0,1)</f>
        <v>0</v>
      </c>
    </row>
    <row r="2272" spans="1:15" x14ac:dyDescent="0.25">
      <c r="A2272" t="s">
        <v>6645</v>
      </c>
      <c r="B2272" t="s">
        <v>216</v>
      </c>
      <c r="C2272" t="s">
        <v>3027</v>
      </c>
      <c r="D2272" s="1">
        <v>44533</v>
      </c>
      <c r="E2272">
        <v>12</v>
      </c>
      <c r="F2272" t="b">
        <v>1</v>
      </c>
      <c r="G2272" t="s">
        <v>4547</v>
      </c>
      <c r="H2272" t="s">
        <v>2027</v>
      </c>
      <c r="I2272" s="1">
        <f>DATE(YEAR(tbl_Invoices[[#This Row],[Invoice_Date]]), MONTH(tbl_Invoices[[#This Row],[Invoice_Date]]), DAY(tbl_Invoices[[#This Row],[Invoice_Date]]))</f>
        <v>44533</v>
      </c>
      <c r="J2272">
        <f>YEAR(tbl_Invoices[[#This Row],[Invoice_Date]])</f>
        <v>2021</v>
      </c>
      <c r="K2272" s="1">
        <f>_xlfn.XLOOKUP(tbl_Invoices[[#This Row],[Customer_ID]], tbl_Customers[Customer_ID], tbl_Customers[Cohort_Month])</f>
        <v>44227</v>
      </c>
      <c r="L2272" s="1" t="str">
        <f ca="1">_xlfn.XLOOKUP(tbl_Invoices[[#This Row],[Customer_ID]], tbl_Customers[Customer_ID], tbl_Customers[Age_Group])</f>
        <v>45–54</v>
      </c>
      <c r="M2272" s="1" t="str">
        <f>_xlfn.XLOOKUP(tbl_Invoices[[#This Row],[Customer_ID]], tbl_Customers[Customer_ID], tbl_Customers[Region])</f>
        <v>Midwest</v>
      </c>
      <c r="N2272" s="1" t="str" cm="1">
        <f t="array" ref="N2272">_xlfn.IFS(
   _xlfn.SINGLE(tbl_Invoices[Plan_ID])="P1","Basic",
   _xlfn.SINGLE(tbl_Invoices[Plan_ID])="P2","Standard",
   _xlfn.SINGLE(tbl_Invoices[Plan_ID])="P3","Premium"
)</f>
        <v>Basic</v>
      </c>
      <c r="O2272" s="2">
        <f>IF(tbl_Invoices[[#This Row],[Revenue_Type]]="Churned",0,1)</f>
        <v>1</v>
      </c>
    </row>
    <row r="2273" spans="1:15" x14ac:dyDescent="0.25">
      <c r="A2273" t="s">
        <v>6953</v>
      </c>
      <c r="B2273" t="s">
        <v>244</v>
      </c>
      <c r="C2273" t="s">
        <v>2110</v>
      </c>
      <c r="D2273" s="1">
        <v>44533</v>
      </c>
      <c r="E2273">
        <v>12</v>
      </c>
      <c r="F2273" t="b">
        <v>1</v>
      </c>
      <c r="G2273" t="s">
        <v>4540</v>
      </c>
      <c r="H2273" t="s">
        <v>2027</v>
      </c>
      <c r="I2273" s="1">
        <f>DATE(YEAR(tbl_Invoices[[#This Row],[Invoice_Date]]), MONTH(tbl_Invoices[[#This Row],[Invoice_Date]]), DAY(tbl_Invoices[[#This Row],[Invoice_Date]]))</f>
        <v>44533</v>
      </c>
      <c r="J2273">
        <f>YEAR(tbl_Invoices[[#This Row],[Invoice_Date]])</f>
        <v>2021</v>
      </c>
      <c r="K2273" s="1">
        <f>_xlfn.XLOOKUP(tbl_Invoices[[#This Row],[Customer_ID]], tbl_Customers[Customer_ID], tbl_Customers[Cohort_Month])</f>
        <v>44712</v>
      </c>
      <c r="L2273" s="1" t="str">
        <f ca="1">_xlfn.XLOOKUP(tbl_Invoices[[#This Row],[Customer_ID]], tbl_Customers[Customer_ID], tbl_Customers[Age_Group])</f>
        <v>25–34</v>
      </c>
      <c r="M2273" s="1" t="str">
        <f>_xlfn.XLOOKUP(tbl_Invoices[[#This Row],[Customer_ID]], tbl_Customers[Customer_ID], tbl_Customers[Region])</f>
        <v>West</v>
      </c>
      <c r="N2273" s="1" t="str" cm="1">
        <f t="array" ref="N2273">_xlfn.IFS(
   _xlfn.SINGLE(tbl_Invoices[Plan_ID])="P1","Basic",
   _xlfn.SINGLE(tbl_Invoices[Plan_ID])="P2","Standard",
   _xlfn.SINGLE(tbl_Invoices[Plan_ID])="P3","Premium"
)</f>
        <v>Basic</v>
      </c>
      <c r="O2273" s="2">
        <f>IF(tbl_Invoices[[#This Row],[Revenue_Type]]="Churned",0,1)</f>
        <v>1</v>
      </c>
    </row>
    <row r="2274" spans="1:15" x14ac:dyDescent="0.25">
      <c r="A2274" t="s">
        <v>9699</v>
      </c>
      <c r="B2274" t="s">
        <v>480</v>
      </c>
      <c r="C2274" t="s">
        <v>2935</v>
      </c>
      <c r="D2274" s="1">
        <v>44533</v>
      </c>
      <c r="E2274">
        <v>55</v>
      </c>
      <c r="F2274" t="b">
        <v>1</v>
      </c>
      <c r="G2274" t="s">
        <v>4545</v>
      </c>
      <c r="H2274" t="s">
        <v>2031</v>
      </c>
      <c r="I2274" s="1">
        <f>DATE(YEAR(tbl_Invoices[[#This Row],[Invoice_Date]]), MONTH(tbl_Invoices[[#This Row],[Invoice_Date]]), DAY(tbl_Invoices[[#This Row],[Invoice_Date]]))</f>
        <v>44533</v>
      </c>
      <c r="J2274">
        <f>YEAR(tbl_Invoices[[#This Row],[Invoice_Date]])</f>
        <v>2021</v>
      </c>
      <c r="K2274" s="1">
        <f>_xlfn.XLOOKUP(tbl_Invoices[[#This Row],[Customer_ID]], tbl_Customers[Customer_ID], tbl_Customers[Cohort_Month])</f>
        <v>44286</v>
      </c>
      <c r="L2274" s="1" t="str">
        <f ca="1">_xlfn.XLOOKUP(tbl_Invoices[[#This Row],[Customer_ID]], tbl_Customers[Customer_ID], tbl_Customers[Age_Group])</f>
        <v>25–34</v>
      </c>
      <c r="M2274" s="1" t="str">
        <f>_xlfn.XLOOKUP(tbl_Invoices[[#This Row],[Customer_ID]], tbl_Customers[Customer_ID], tbl_Customers[Region])</f>
        <v>Midwest</v>
      </c>
      <c r="N2274" s="1" t="str" cm="1">
        <f t="array" ref="N2274">_xlfn.IFS(
   _xlfn.SINGLE(tbl_Invoices[Plan_ID])="P1","Basic",
   _xlfn.SINGLE(tbl_Invoices[Plan_ID])="P2","Standard",
   _xlfn.SINGLE(tbl_Invoices[Plan_ID])="P3","Premium"
)</f>
        <v>Premium</v>
      </c>
      <c r="O2274" s="2">
        <f>IF(tbl_Invoices[[#This Row],[Revenue_Type]]="Churned",0,1)</f>
        <v>0</v>
      </c>
    </row>
    <row r="2275" spans="1:15" x14ac:dyDescent="0.25">
      <c r="A2275" t="s">
        <v>6114</v>
      </c>
      <c r="B2275" t="s">
        <v>770</v>
      </c>
      <c r="C2275" t="s">
        <v>2278</v>
      </c>
      <c r="D2275" s="1">
        <v>44533</v>
      </c>
      <c r="E2275">
        <v>55</v>
      </c>
      <c r="F2275" t="b">
        <v>1</v>
      </c>
      <c r="G2275" t="s">
        <v>4538</v>
      </c>
      <c r="H2275" t="s">
        <v>2031</v>
      </c>
      <c r="I2275" s="1">
        <f>DATE(YEAR(tbl_Invoices[[#This Row],[Invoice_Date]]), MONTH(tbl_Invoices[[#This Row],[Invoice_Date]]), DAY(tbl_Invoices[[#This Row],[Invoice_Date]]))</f>
        <v>44533</v>
      </c>
      <c r="J2275">
        <f>YEAR(tbl_Invoices[[#This Row],[Invoice_Date]])</f>
        <v>2021</v>
      </c>
      <c r="K2275" s="1">
        <f>_xlfn.XLOOKUP(tbl_Invoices[[#This Row],[Customer_ID]], tbl_Customers[Customer_ID], tbl_Customers[Cohort_Month])</f>
        <v>44985</v>
      </c>
      <c r="L2275" s="1" t="str">
        <f ca="1">_xlfn.XLOOKUP(tbl_Invoices[[#This Row],[Customer_ID]], tbl_Customers[Customer_ID], tbl_Customers[Age_Group])</f>
        <v>25–34</v>
      </c>
      <c r="M2275" s="1" t="str">
        <f>_xlfn.XLOOKUP(tbl_Invoices[[#This Row],[Customer_ID]], tbl_Customers[Customer_ID], tbl_Customers[Region])</f>
        <v>East</v>
      </c>
      <c r="N2275" s="1" t="str" cm="1">
        <f t="array" ref="N2275">_xlfn.IFS(
   _xlfn.SINGLE(tbl_Invoices[Plan_ID])="P1","Basic",
   _xlfn.SINGLE(tbl_Invoices[Plan_ID])="P2","Standard",
   _xlfn.SINGLE(tbl_Invoices[Plan_ID])="P3","Premium"
)</f>
        <v>Premium</v>
      </c>
      <c r="O2275" s="2">
        <f>IF(tbl_Invoices[[#This Row],[Revenue_Type]]="Churned",0,1)</f>
        <v>1</v>
      </c>
    </row>
    <row r="2276" spans="1:15" x14ac:dyDescent="0.25">
      <c r="A2276" t="s">
        <v>6565</v>
      </c>
      <c r="B2276" t="s">
        <v>809</v>
      </c>
      <c r="C2276" t="s">
        <v>2624</v>
      </c>
      <c r="D2276" s="1">
        <v>44533</v>
      </c>
      <c r="E2276">
        <v>55</v>
      </c>
      <c r="F2276" t="b">
        <v>1</v>
      </c>
      <c r="G2276" t="s">
        <v>4547</v>
      </c>
      <c r="H2276" t="s">
        <v>2031</v>
      </c>
      <c r="I2276" s="1">
        <f>DATE(YEAR(tbl_Invoices[[#This Row],[Invoice_Date]]), MONTH(tbl_Invoices[[#This Row],[Invoice_Date]]), DAY(tbl_Invoices[[#This Row],[Invoice_Date]]))</f>
        <v>44533</v>
      </c>
      <c r="J2276">
        <f>YEAR(tbl_Invoices[[#This Row],[Invoice_Date]])</f>
        <v>2021</v>
      </c>
      <c r="K2276" s="1">
        <f>_xlfn.XLOOKUP(tbl_Invoices[[#This Row],[Customer_ID]], tbl_Customers[Customer_ID], tbl_Customers[Cohort_Month])</f>
        <v>44712</v>
      </c>
      <c r="L2276" s="1" t="str">
        <f ca="1">_xlfn.XLOOKUP(tbl_Invoices[[#This Row],[Customer_ID]], tbl_Customers[Customer_ID], tbl_Customers[Age_Group])</f>
        <v>55+</v>
      </c>
      <c r="M2276" s="1" t="str">
        <f>_xlfn.XLOOKUP(tbl_Invoices[[#This Row],[Customer_ID]], tbl_Customers[Customer_ID], tbl_Customers[Region])</f>
        <v>East</v>
      </c>
      <c r="N2276" s="1" t="str" cm="1">
        <f t="array" ref="N2276">_xlfn.IFS(
   _xlfn.SINGLE(tbl_Invoices[Plan_ID])="P1","Basic",
   _xlfn.SINGLE(tbl_Invoices[Plan_ID])="P2","Standard",
   _xlfn.SINGLE(tbl_Invoices[Plan_ID])="P3","Premium"
)</f>
        <v>Premium</v>
      </c>
      <c r="O2276" s="2">
        <f>IF(tbl_Invoices[[#This Row],[Revenue_Type]]="Churned",0,1)</f>
        <v>1</v>
      </c>
    </row>
    <row r="2277" spans="1:15" x14ac:dyDescent="0.25">
      <c r="A2277" t="s">
        <v>5847</v>
      </c>
      <c r="B2277" t="s">
        <v>989</v>
      </c>
      <c r="C2277" t="s">
        <v>3730</v>
      </c>
      <c r="D2277" s="1">
        <v>44533</v>
      </c>
      <c r="E2277">
        <v>25</v>
      </c>
      <c r="F2277" t="b">
        <v>1</v>
      </c>
      <c r="G2277" t="s">
        <v>4545</v>
      </c>
      <c r="H2277" t="s">
        <v>2034</v>
      </c>
      <c r="I2277" s="1">
        <f>DATE(YEAR(tbl_Invoices[[#This Row],[Invoice_Date]]), MONTH(tbl_Invoices[[#This Row],[Invoice_Date]]), DAY(tbl_Invoices[[#This Row],[Invoice_Date]]))</f>
        <v>44533</v>
      </c>
      <c r="J2277">
        <f>YEAR(tbl_Invoices[[#This Row],[Invoice_Date]])</f>
        <v>2021</v>
      </c>
      <c r="K2277" s="1">
        <f>_xlfn.XLOOKUP(tbl_Invoices[[#This Row],[Customer_ID]], tbl_Customers[Customer_ID], tbl_Customers[Cohort_Month])</f>
        <v>44530</v>
      </c>
      <c r="L2277" s="1" t="str">
        <f ca="1">_xlfn.XLOOKUP(tbl_Invoices[[#This Row],[Customer_ID]], tbl_Customers[Customer_ID], tbl_Customers[Age_Group])</f>
        <v>35–44</v>
      </c>
      <c r="M2277" s="1" t="str">
        <f>_xlfn.XLOOKUP(tbl_Invoices[[#This Row],[Customer_ID]], tbl_Customers[Customer_ID], tbl_Customers[Region])</f>
        <v>South</v>
      </c>
      <c r="N2277" s="1" t="str" cm="1">
        <f t="array" ref="N2277">_xlfn.IFS(
   _xlfn.SINGLE(tbl_Invoices[Plan_ID])="P1","Basic",
   _xlfn.SINGLE(tbl_Invoices[Plan_ID])="P2","Standard",
   _xlfn.SINGLE(tbl_Invoices[Plan_ID])="P3","Premium"
)</f>
        <v>Standard</v>
      </c>
      <c r="O2277" s="2">
        <f>IF(tbl_Invoices[[#This Row],[Revenue_Type]]="Churned",0,1)</f>
        <v>0</v>
      </c>
    </row>
    <row r="2278" spans="1:15" x14ac:dyDescent="0.25">
      <c r="A2278" t="s">
        <v>8092</v>
      </c>
      <c r="B2278" t="s">
        <v>1503</v>
      </c>
      <c r="C2278" t="s">
        <v>3092</v>
      </c>
      <c r="D2278" s="1">
        <v>44533</v>
      </c>
      <c r="E2278">
        <v>25</v>
      </c>
      <c r="F2278" t="b">
        <v>1</v>
      </c>
      <c r="G2278" t="s">
        <v>4538</v>
      </c>
      <c r="H2278" t="s">
        <v>2034</v>
      </c>
      <c r="I2278" s="1">
        <f>DATE(YEAR(tbl_Invoices[[#This Row],[Invoice_Date]]), MONTH(tbl_Invoices[[#This Row],[Invoice_Date]]), DAY(tbl_Invoices[[#This Row],[Invoice_Date]]))</f>
        <v>44533</v>
      </c>
      <c r="J2278">
        <f>YEAR(tbl_Invoices[[#This Row],[Invoice_Date]])</f>
        <v>2021</v>
      </c>
      <c r="K2278" s="1">
        <f>_xlfn.XLOOKUP(tbl_Invoices[[#This Row],[Customer_ID]], tbl_Customers[Customer_ID], tbl_Customers[Cohort_Month])</f>
        <v>44865</v>
      </c>
      <c r="L2278" s="1" t="str">
        <f ca="1">_xlfn.XLOOKUP(tbl_Invoices[[#This Row],[Customer_ID]], tbl_Customers[Customer_ID], tbl_Customers[Age_Group])</f>
        <v>35–44</v>
      </c>
      <c r="M2278" s="1" t="str">
        <f>_xlfn.XLOOKUP(tbl_Invoices[[#This Row],[Customer_ID]], tbl_Customers[Customer_ID], tbl_Customers[Region])</f>
        <v>Midwest</v>
      </c>
      <c r="N2278" s="1" t="str" cm="1">
        <f t="array" ref="N2278">_xlfn.IFS(
   _xlfn.SINGLE(tbl_Invoices[Plan_ID])="P1","Basic",
   _xlfn.SINGLE(tbl_Invoices[Plan_ID])="P2","Standard",
   _xlfn.SINGLE(tbl_Invoices[Plan_ID])="P3","Premium"
)</f>
        <v>Standard</v>
      </c>
      <c r="O2278" s="2">
        <f>IF(tbl_Invoices[[#This Row],[Revenue_Type]]="Churned",0,1)</f>
        <v>1</v>
      </c>
    </row>
    <row r="2279" spans="1:15" x14ac:dyDescent="0.25">
      <c r="A2279" t="s">
        <v>4798</v>
      </c>
      <c r="B2279" t="s">
        <v>1615</v>
      </c>
      <c r="C2279" t="s">
        <v>3069</v>
      </c>
      <c r="D2279" s="1">
        <v>44533</v>
      </c>
      <c r="E2279">
        <v>12</v>
      </c>
      <c r="F2279" t="b">
        <v>1</v>
      </c>
      <c r="G2279" t="s">
        <v>4540</v>
      </c>
      <c r="H2279" t="s">
        <v>2027</v>
      </c>
      <c r="I2279" s="1">
        <f>DATE(YEAR(tbl_Invoices[[#This Row],[Invoice_Date]]), MONTH(tbl_Invoices[[#This Row],[Invoice_Date]]), DAY(tbl_Invoices[[#This Row],[Invoice_Date]]))</f>
        <v>44533</v>
      </c>
      <c r="J2279">
        <f>YEAR(tbl_Invoices[[#This Row],[Invoice_Date]])</f>
        <v>2021</v>
      </c>
      <c r="K2279" s="1">
        <f>_xlfn.XLOOKUP(tbl_Invoices[[#This Row],[Customer_ID]], tbl_Customers[Customer_ID], tbl_Customers[Cohort_Month])</f>
        <v>44500</v>
      </c>
      <c r="L2279" s="1" t="str">
        <f ca="1">_xlfn.XLOOKUP(tbl_Invoices[[#This Row],[Customer_ID]], tbl_Customers[Customer_ID], tbl_Customers[Age_Group])</f>
        <v>35–44</v>
      </c>
      <c r="M2279" s="1" t="str">
        <f>_xlfn.XLOOKUP(tbl_Invoices[[#This Row],[Customer_ID]], tbl_Customers[Customer_ID], tbl_Customers[Region])</f>
        <v>West</v>
      </c>
      <c r="N2279" s="1" t="str" cm="1">
        <f t="array" ref="N2279">_xlfn.IFS(
   _xlfn.SINGLE(tbl_Invoices[Plan_ID])="P1","Basic",
   _xlfn.SINGLE(tbl_Invoices[Plan_ID])="P2","Standard",
   _xlfn.SINGLE(tbl_Invoices[Plan_ID])="P3","Premium"
)</f>
        <v>Basic</v>
      </c>
      <c r="O2279" s="2">
        <f>IF(tbl_Invoices[[#This Row],[Revenue_Type]]="Churned",0,1)</f>
        <v>1</v>
      </c>
    </row>
    <row r="2280" spans="1:15" x14ac:dyDescent="0.25">
      <c r="A2280" t="s">
        <v>9152</v>
      </c>
      <c r="B2280" t="s">
        <v>1696</v>
      </c>
      <c r="C2280" t="s">
        <v>3545</v>
      </c>
      <c r="D2280" s="1">
        <v>44533</v>
      </c>
      <c r="E2280">
        <v>55</v>
      </c>
      <c r="F2280" t="b">
        <v>1</v>
      </c>
      <c r="G2280" t="s">
        <v>4545</v>
      </c>
      <c r="H2280" t="s">
        <v>2031</v>
      </c>
      <c r="I2280" s="1">
        <f>DATE(YEAR(tbl_Invoices[[#This Row],[Invoice_Date]]), MONTH(tbl_Invoices[[#This Row],[Invoice_Date]]), DAY(tbl_Invoices[[#This Row],[Invoice_Date]]))</f>
        <v>44533</v>
      </c>
      <c r="J2280">
        <f>YEAR(tbl_Invoices[[#This Row],[Invoice_Date]])</f>
        <v>2021</v>
      </c>
      <c r="K2280" s="1">
        <f>_xlfn.XLOOKUP(tbl_Invoices[[#This Row],[Customer_ID]], tbl_Customers[Customer_ID], tbl_Customers[Cohort_Month])</f>
        <v>44620</v>
      </c>
      <c r="L2280" s="1" t="str">
        <f ca="1">_xlfn.XLOOKUP(tbl_Invoices[[#This Row],[Customer_ID]], tbl_Customers[Customer_ID], tbl_Customers[Age_Group])</f>
        <v>35–44</v>
      </c>
      <c r="M2280" s="1" t="str">
        <f>_xlfn.XLOOKUP(tbl_Invoices[[#This Row],[Customer_ID]], tbl_Customers[Customer_ID], tbl_Customers[Region])</f>
        <v>International</v>
      </c>
      <c r="N2280" s="1" t="str" cm="1">
        <f t="array" ref="N2280">_xlfn.IFS(
   _xlfn.SINGLE(tbl_Invoices[Plan_ID])="P1","Basic",
   _xlfn.SINGLE(tbl_Invoices[Plan_ID])="P2","Standard",
   _xlfn.SINGLE(tbl_Invoices[Plan_ID])="P3","Premium"
)</f>
        <v>Premium</v>
      </c>
      <c r="O2280" s="2">
        <f>IF(tbl_Invoices[[#This Row],[Revenue_Type]]="Churned",0,1)</f>
        <v>0</v>
      </c>
    </row>
    <row r="2281" spans="1:15" x14ac:dyDescent="0.25">
      <c r="A2281" t="s">
        <v>6442</v>
      </c>
      <c r="B2281" t="s">
        <v>149</v>
      </c>
      <c r="C2281" t="s">
        <v>4003</v>
      </c>
      <c r="D2281" s="1">
        <v>44534</v>
      </c>
      <c r="E2281">
        <v>25</v>
      </c>
      <c r="F2281" t="b">
        <v>1</v>
      </c>
      <c r="G2281" t="s">
        <v>4547</v>
      </c>
      <c r="H2281" t="s">
        <v>2034</v>
      </c>
      <c r="I2281" s="1">
        <f>DATE(YEAR(tbl_Invoices[[#This Row],[Invoice_Date]]), MONTH(tbl_Invoices[[#This Row],[Invoice_Date]]), DAY(tbl_Invoices[[#This Row],[Invoice_Date]]))</f>
        <v>44534</v>
      </c>
      <c r="J2281">
        <f>YEAR(tbl_Invoices[[#This Row],[Invoice_Date]])</f>
        <v>2021</v>
      </c>
      <c r="K2281" s="1">
        <f>_xlfn.XLOOKUP(tbl_Invoices[[#This Row],[Customer_ID]], tbl_Customers[Customer_ID], tbl_Customers[Cohort_Month])</f>
        <v>44286</v>
      </c>
      <c r="L2281" s="1" t="str">
        <f ca="1">_xlfn.XLOOKUP(tbl_Invoices[[#This Row],[Customer_ID]], tbl_Customers[Customer_ID], tbl_Customers[Age_Group])</f>
        <v>35–44</v>
      </c>
      <c r="M2281" s="1" t="str">
        <f>_xlfn.XLOOKUP(tbl_Invoices[[#This Row],[Customer_ID]], tbl_Customers[Customer_ID], tbl_Customers[Region])</f>
        <v>International</v>
      </c>
      <c r="N2281" s="1" t="str" cm="1">
        <f t="array" ref="N2281">_xlfn.IFS(
   _xlfn.SINGLE(tbl_Invoices[Plan_ID])="P1","Basic",
   _xlfn.SINGLE(tbl_Invoices[Plan_ID])="P2","Standard",
   _xlfn.SINGLE(tbl_Invoices[Plan_ID])="P3","Premium"
)</f>
        <v>Standard</v>
      </c>
      <c r="O2281" s="2">
        <f>IF(tbl_Invoices[[#This Row],[Revenue_Type]]="Churned",0,1)</f>
        <v>1</v>
      </c>
    </row>
    <row r="2282" spans="1:15" x14ac:dyDescent="0.25">
      <c r="A2282" t="s">
        <v>9836</v>
      </c>
      <c r="B2282" t="s">
        <v>222</v>
      </c>
      <c r="C2282" t="s">
        <v>3925</v>
      </c>
      <c r="D2282" s="1">
        <v>44534</v>
      </c>
      <c r="E2282">
        <v>25</v>
      </c>
      <c r="F2282" t="b">
        <v>1</v>
      </c>
      <c r="G2282" t="s">
        <v>4538</v>
      </c>
      <c r="H2282" t="s">
        <v>2034</v>
      </c>
      <c r="I2282" s="1">
        <f>DATE(YEAR(tbl_Invoices[[#This Row],[Invoice_Date]]), MONTH(tbl_Invoices[[#This Row],[Invoice_Date]]), DAY(tbl_Invoices[[#This Row],[Invoice_Date]]))</f>
        <v>44534</v>
      </c>
      <c r="J2282">
        <f>YEAR(tbl_Invoices[[#This Row],[Invoice_Date]])</f>
        <v>2021</v>
      </c>
      <c r="K2282" s="1">
        <f>_xlfn.XLOOKUP(tbl_Invoices[[#This Row],[Customer_ID]], tbl_Customers[Customer_ID], tbl_Customers[Cohort_Month])</f>
        <v>44985</v>
      </c>
      <c r="L2282" s="1" t="str">
        <f ca="1">_xlfn.XLOOKUP(tbl_Invoices[[#This Row],[Customer_ID]], tbl_Customers[Customer_ID], tbl_Customers[Age_Group])</f>
        <v>55+</v>
      </c>
      <c r="M2282" s="1" t="str">
        <f>_xlfn.XLOOKUP(tbl_Invoices[[#This Row],[Customer_ID]], tbl_Customers[Customer_ID], tbl_Customers[Region])</f>
        <v>International</v>
      </c>
      <c r="N2282" s="1" t="str" cm="1">
        <f t="array" ref="N2282">_xlfn.IFS(
   _xlfn.SINGLE(tbl_Invoices[Plan_ID])="P1","Basic",
   _xlfn.SINGLE(tbl_Invoices[Plan_ID])="P2","Standard",
   _xlfn.SINGLE(tbl_Invoices[Plan_ID])="P3","Premium"
)</f>
        <v>Standard</v>
      </c>
      <c r="O2282" s="2">
        <f>IF(tbl_Invoices[[#This Row],[Revenue_Type]]="Churned",0,1)</f>
        <v>1</v>
      </c>
    </row>
    <row r="2283" spans="1:15" x14ac:dyDescent="0.25">
      <c r="A2283" t="s">
        <v>7878</v>
      </c>
      <c r="B2283" t="s">
        <v>1006</v>
      </c>
      <c r="C2283" t="s">
        <v>4281</v>
      </c>
      <c r="D2283" s="1">
        <v>44534</v>
      </c>
      <c r="E2283">
        <v>55</v>
      </c>
      <c r="F2283" t="b">
        <v>1</v>
      </c>
      <c r="G2283" t="s">
        <v>4549</v>
      </c>
      <c r="H2283" t="s">
        <v>2031</v>
      </c>
      <c r="I2283" s="1">
        <f>DATE(YEAR(tbl_Invoices[[#This Row],[Invoice_Date]]), MONTH(tbl_Invoices[[#This Row],[Invoice_Date]]), DAY(tbl_Invoices[[#This Row],[Invoice_Date]]))</f>
        <v>44534</v>
      </c>
      <c r="J2283">
        <f>YEAR(tbl_Invoices[[#This Row],[Invoice_Date]])</f>
        <v>2021</v>
      </c>
      <c r="K2283" s="1">
        <f>_xlfn.XLOOKUP(tbl_Invoices[[#This Row],[Customer_ID]], tbl_Customers[Customer_ID], tbl_Customers[Cohort_Month])</f>
        <v>44865</v>
      </c>
      <c r="L2283" s="1" t="str">
        <f ca="1">_xlfn.XLOOKUP(tbl_Invoices[[#This Row],[Customer_ID]], tbl_Customers[Customer_ID], tbl_Customers[Age_Group])</f>
        <v>35–44</v>
      </c>
      <c r="M2283" s="1" t="str">
        <f>_xlfn.XLOOKUP(tbl_Invoices[[#This Row],[Customer_ID]], tbl_Customers[Customer_ID], tbl_Customers[Region])</f>
        <v>East</v>
      </c>
      <c r="N2283" s="1" t="str" cm="1">
        <f t="array" ref="N2283">_xlfn.IFS(
   _xlfn.SINGLE(tbl_Invoices[Plan_ID])="P1","Basic",
   _xlfn.SINGLE(tbl_Invoices[Plan_ID])="P2","Standard",
   _xlfn.SINGLE(tbl_Invoices[Plan_ID])="P3","Premium"
)</f>
        <v>Premium</v>
      </c>
      <c r="O2283" s="2">
        <f>IF(tbl_Invoices[[#This Row],[Revenue_Type]]="Churned",0,1)</f>
        <v>1</v>
      </c>
    </row>
    <row r="2284" spans="1:15" x14ac:dyDescent="0.25">
      <c r="A2284" t="s">
        <v>6020</v>
      </c>
      <c r="B2284" t="s">
        <v>1254</v>
      </c>
      <c r="C2284" t="s">
        <v>2667</v>
      </c>
      <c r="D2284" s="1">
        <v>44534</v>
      </c>
      <c r="E2284">
        <v>25</v>
      </c>
      <c r="F2284" t="b">
        <v>1</v>
      </c>
      <c r="G2284" t="s">
        <v>4538</v>
      </c>
      <c r="H2284" t="s">
        <v>2034</v>
      </c>
      <c r="I2284" s="1">
        <f>DATE(YEAR(tbl_Invoices[[#This Row],[Invoice_Date]]), MONTH(tbl_Invoices[[#This Row],[Invoice_Date]]), DAY(tbl_Invoices[[#This Row],[Invoice_Date]]))</f>
        <v>44534</v>
      </c>
      <c r="J2284">
        <f>YEAR(tbl_Invoices[[#This Row],[Invoice_Date]])</f>
        <v>2021</v>
      </c>
      <c r="K2284" s="1">
        <f>_xlfn.XLOOKUP(tbl_Invoices[[#This Row],[Customer_ID]], tbl_Customers[Customer_ID], tbl_Customers[Cohort_Month])</f>
        <v>44773</v>
      </c>
      <c r="L2284" s="1" t="str">
        <f ca="1">_xlfn.XLOOKUP(tbl_Invoices[[#This Row],[Customer_ID]], tbl_Customers[Customer_ID], tbl_Customers[Age_Group])</f>
        <v>18–24</v>
      </c>
      <c r="M2284" s="1" t="str">
        <f>_xlfn.XLOOKUP(tbl_Invoices[[#This Row],[Customer_ID]], tbl_Customers[Customer_ID], tbl_Customers[Region])</f>
        <v>West</v>
      </c>
      <c r="N2284" s="1" t="str" cm="1">
        <f t="array" ref="N2284">_xlfn.IFS(
   _xlfn.SINGLE(tbl_Invoices[Plan_ID])="P1","Basic",
   _xlfn.SINGLE(tbl_Invoices[Plan_ID])="P2","Standard",
   _xlfn.SINGLE(tbl_Invoices[Plan_ID])="P3","Premium"
)</f>
        <v>Standard</v>
      </c>
      <c r="O2284" s="2">
        <f>IF(tbl_Invoices[[#This Row],[Revenue_Type]]="Churned",0,1)</f>
        <v>1</v>
      </c>
    </row>
    <row r="2285" spans="1:15" x14ac:dyDescent="0.25">
      <c r="A2285" t="s">
        <v>4824</v>
      </c>
      <c r="B2285" t="s">
        <v>1525</v>
      </c>
      <c r="C2285" t="s">
        <v>3739</v>
      </c>
      <c r="D2285" s="1">
        <v>44534</v>
      </c>
      <c r="E2285">
        <v>12</v>
      </c>
      <c r="F2285" t="b">
        <v>1</v>
      </c>
      <c r="G2285" t="s">
        <v>4547</v>
      </c>
      <c r="H2285" t="s">
        <v>2027</v>
      </c>
      <c r="I2285" s="1">
        <f>DATE(YEAR(tbl_Invoices[[#This Row],[Invoice_Date]]), MONTH(tbl_Invoices[[#This Row],[Invoice_Date]]), DAY(tbl_Invoices[[#This Row],[Invoice_Date]]))</f>
        <v>44534</v>
      </c>
      <c r="J2285">
        <f>YEAR(tbl_Invoices[[#This Row],[Invoice_Date]])</f>
        <v>2021</v>
      </c>
      <c r="K2285" s="1">
        <f>_xlfn.XLOOKUP(tbl_Invoices[[#This Row],[Customer_ID]], tbl_Customers[Customer_ID], tbl_Customers[Cohort_Month])</f>
        <v>44439</v>
      </c>
      <c r="L2285" s="1" t="str">
        <f ca="1">_xlfn.XLOOKUP(tbl_Invoices[[#This Row],[Customer_ID]], tbl_Customers[Customer_ID], tbl_Customers[Age_Group])</f>
        <v>35–44</v>
      </c>
      <c r="M2285" s="1" t="str">
        <f>_xlfn.XLOOKUP(tbl_Invoices[[#This Row],[Customer_ID]], tbl_Customers[Customer_ID], tbl_Customers[Region])</f>
        <v>Midwest</v>
      </c>
      <c r="N2285" s="1" t="str" cm="1">
        <f t="array" ref="N2285">_xlfn.IFS(
   _xlfn.SINGLE(tbl_Invoices[Plan_ID])="P1","Basic",
   _xlfn.SINGLE(tbl_Invoices[Plan_ID])="P2","Standard",
   _xlfn.SINGLE(tbl_Invoices[Plan_ID])="P3","Premium"
)</f>
        <v>Basic</v>
      </c>
      <c r="O2285" s="2">
        <f>IF(tbl_Invoices[[#This Row],[Revenue_Type]]="Churned",0,1)</f>
        <v>1</v>
      </c>
    </row>
    <row r="2286" spans="1:15" x14ac:dyDescent="0.25">
      <c r="A2286" t="s">
        <v>7310</v>
      </c>
      <c r="B2286" t="s">
        <v>1119</v>
      </c>
      <c r="C2286" t="s">
        <v>3599</v>
      </c>
      <c r="D2286" s="1">
        <v>44535</v>
      </c>
      <c r="E2286">
        <v>12</v>
      </c>
      <c r="F2286" t="b">
        <v>1</v>
      </c>
      <c r="G2286" t="s">
        <v>4538</v>
      </c>
      <c r="H2286" t="s">
        <v>2027</v>
      </c>
      <c r="I2286" s="1">
        <f>DATE(YEAR(tbl_Invoices[[#This Row],[Invoice_Date]]), MONTH(tbl_Invoices[[#This Row],[Invoice_Date]]), DAY(tbl_Invoices[[#This Row],[Invoice_Date]]))</f>
        <v>44535</v>
      </c>
      <c r="J2286">
        <f>YEAR(tbl_Invoices[[#This Row],[Invoice_Date]])</f>
        <v>2021</v>
      </c>
      <c r="K2286" s="1">
        <f>_xlfn.XLOOKUP(tbl_Invoices[[#This Row],[Customer_ID]], tbl_Customers[Customer_ID], tbl_Customers[Cohort_Month])</f>
        <v>44773</v>
      </c>
      <c r="L2286" s="1" t="str">
        <f ca="1">_xlfn.XLOOKUP(tbl_Invoices[[#This Row],[Customer_ID]], tbl_Customers[Customer_ID], tbl_Customers[Age_Group])</f>
        <v>25–34</v>
      </c>
      <c r="M2286" s="1" t="str">
        <f>_xlfn.XLOOKUP(tbl_Invoices[[#This Row],[Customer_ID]], tbl_Customers[Customer_ID], tbl_Customers[Region])</f>
        <v>South</v>
      </c>
      <c r="N2286" s="1" t="str" cm="1">
        <f t="array" ref="N2286">_xlfn.IFS(
   _xlfn.SINGLE(tbl_Invoices[Plan_ID])="P1","Basic",
   _xlfn.SINGLE(tbl_Invoices[Plan_ID])="P2","Standard",
   _xlfn.SINGLE(tbl_Invoices[Plan_ID])="P3","Premium"
)</f>
        <v>Basic</v>
      </c>
      <c r="O2286" s="2">
        <f>IF(tbl_Invoices[[#This Row],[Revenue_Type]]="Churned",0,1)</f>
        <v>1</v>
      </c>
    </row>
    <row r="2287" spans="1:15" x14ac:dyDescent="0.25">
      <c r="A2287" t="s">
        <v>6547</v>
      </c>
      <c r="B2287" t="s">
        <v>1331</v>
      </c>
      <c r="C2287" t="s">
        <v>3651</v>
      </c>
      <c r="D2287" s="1">
        <v>44535</v>
      </c>
      <c r="E2287">
        <v>12</v>
      </c>
      <c r="F2287" t="b">
        <v>1</v>
      </c>
      <c r="G2287" t="s">
        <v>4538</v>
      </c>
      <c r="H2287" t="s">
        <v>2027</v>
      </c>
      <c r="I2287" s="1">
        <f>DATE(YEAR(tbl_Invoices[[#This Row],[Invoice_Date]]), MONTH(tbl_Invoices[[#This Row],[Invoice_Date]]), DAY(tbl_Invoices[[#This Row],[Invoice_Date]]))</f>
        <v>44535</v>
      </c>
      <c r="J2287">
        <f>YEAR(tbl_Invoices[[#This Row],[Invoice_Date]])</f>
        <v>2021</v>
      </c>
      <c r="K2287" s="1">
        <f>_xlfn.XLOOKUP(tbl_Invoices[[#This Row],[Customer_ID]], tbl_Customers[Customer_ID], tbl_Customers[Cohort_Month])</f>
        <v>44620</v>
      </c>
      <c r="L2287" s="1" t="str">
        <f ca="1">_xlfn.XLOOKUP(tbl_Invoices[[#This Row],[Customer_ID]], tbl_Customers[Customer_ID], tbl_Customers[Age_Group])</f>
        <v>25–34</v>
      </c>
      <c r="M2287" s="1" t="str">
        <f>_xlfn.XLOOKUP(tbl_Invoices[[#This Row],[Customer_ID]], tbl_Customers[Customer_ID], tbl_Customers[Region])</f>
        <v>Midwest</v>
      </c>
      <c r="N2287" s="1" t="str" cm="1">
        <f t="array" ref="N2287">_xlfn.IFS(
   _xlfn.SINGLE(tbl_Invoices[Plan_ID])="P1","Basic",
   _xlfn.SINGLE(tbl_Invoices[Plan_ID])="P2","Standard",
   _xlfn.SINGLE(tbl_Invoices[Plan_ID])="P3","Premium"
)</f>
        <v>Basic</v>
      </c>
      <c r="O2287" s="2">
        <f>IF(tbl_Invoices[[#This Row],[Revenue_Type]]="Churned",0,1)</f>
        <v>1</v>
      </c>
    </row>
    <row r="2288" spans="1:15" x14ac:dyDescent="0.25">
      <c r="A2288" t="s">
        <v>8615</v>
      </c>
      <c r="B2288" t="s">
        <v>309</v>
      </c>
      <c r="C2288" t="s">
        <v>3555</v>
      </c>
      <c r="D2288" s="1">
        <v>44536</v>
      </c>
      <c r="E2288">
        <v>55</v>
      </c>
      <c r="F2288" t="b">
        <v>1</v>
      </c>
      <c r="G2288" t="s">
        <v>4547</v>
      </c>
      <c r="H2288" t="s">
        <v>2031</v>
      </c>
      <c r="I2288" s="1">
        <f>DATE(YEAR(tbl_Invoices[[#This Row],[Invoice_Date]]), MONTH(tbl_Invoices[[#This Row],[Invoice_Date]]), DAY(tbl_Invoices[[#This Row],[Invoice_Date]]))</f>
        <v>44536</v>
      </c>
      <c r="J2288">
        <f>YEAR(tbl_Invoices[[#This Row],[Invoice_Date]])</f>
        <v>2021</v>
      </c>
      <c r="K2288" s="1">
        <f>_xlfn.XLOOKUP(tbl_Invoices[[#This Row],[Customer_ID]], tbl_Customers[Customer_ID], tbl_Customers[Cohort_Month])</f>
        <v>44286</v>
      </c>
      <c r="L2288" s="1" t="str">
        <f ca="1">_xlfn.XLOOKUP(tbl_Invoices[[#This Row],[Customer_ID]], tbl_Customers[Customer_ID], tbl_Customers[Age_Group])</f>
        <v>25–34</v>
      </c>
      <c r="M2288" s="1" t="str">
        <f>_xlfn.XLOOKUP(tbl_Invoices[[#This Row],[Customer_ID]], tbl_Customers[Customer_ID], tbl_Customers[Region])</f>
        <v>Midwest</v>
      </c>
      <c r="N2288" s="1" t="str" cm="1">
        <f t="array" ref="N2288">_xlfn.IFS(
   _xlfn.SINGLE(tbl_Invoices[Plan_ID])="P1","Basic",
   _xlfn.SINGLE(tbl_Invoices[Plan_ID])="P2","Standard",
   _xlfn.SINGLE(tbl_Invoices[Plan_ID])="P3","Premium"
)</f>
        <v>Premium</v>
      </c>
      <c r="O2288" s="2">
        <f>IF(tbl_Invoices[[#This Row],[Revenue_Type]]="Churned",0,1)</f>
        <v>1</v>
      </c>
    </row>
    <row r="2289" spans="1:15" x14ac:dyDescent="0.25">
      <c r="A2289" t="s">
        <v>6225</v>
      </c>
      <c r="B2289" t="s">
        <v>343</v>
      </c>
      <c r="C2289" t="s">
        <v>4256</v>
      </c>
      <c r="D2289" s="1">
        <v>44536</v>
      </c>
      <c r="E2289">
        <v>12</v>
      </c>
      <c r="F2289" t="b">
        <v>1</v>
      </c>
      <c r="G2289" t="s">
        <v>4547</v>
      </c>
      <c r="H2289" t="s">
        <v>2027</v>
      </c>
      <c r="I2289" s="1">
        <f>DATE(YEAR(tbl_Invoices[[#This Row],[Invoice_Date]]), MONTH(tbl_Invoices[[#This Row],[Invoice_Date]]), DAY(tbl_Invoices[[#This Row],[Invoice_Date]]))</f>
        <v>44536</v>
      </c>
      <c r="J2289">
        <f>YEAR(tbl_Invoices[[#This Row],[Invoice_Date]])</f>
        <v>2021</v>
      </c>
      <c r="K2289" s="1">
        <f>_xlfn.XLOOKUP(tbl_Invoices[[#This Row],[Customer_ID]], tbl_Customers[Customer_ID], tbl_Customers[Cohort_Month])</f>
        <v>44895</v>
      </c>
      <c r="L2289" s="1" t="str">
        <f ca="1">_xlfn.XLOOKUP(tbl_Invoices[[#This Row],[Customer_ID]], tbl_Customers[Customer_ID], tbl_Customers[Age_Group])</f>
        <v>45–54</v>
      </c>
      <c r="M2289" s="1" t="str">
        <f>_xlfn.XLOOKUP(tbl_Invoices[[#This Row],[Customer_ID]], tbl_Customers[Customer_ID], tbl_Customers[Region])</f>
        <v>Midwest</v>
      </c>
      <c r="N2289" s="1" t="str" cm="1">
        <f t="array" ref="N2289">_xlfn.IFS(
   _xlfn.SINGLE(tbl_Invoices[Plan_ID])="P1","Basic",
   _xlfn.SINGLE(tbl_Invoices[Plan_ID])="P2","Standard",
   _xlfn.SINGLE(tbl_Invoices[Plan_ID])="P3","Premium"
)</f>
        <v>Basic</v>
      </c>
      <c r="O2289" s="2">
        <f>IF(tbl_Invoices[[#This Row],[Revenue_Type]]="Churned",0,1)</f>
        <v>1</v>
      </c>
    </row>
    <row r="2290" spans="1:15" x14ac:dyDescent="0.25">
      <c r="A2290" t="s">
        <v>6972</v>
      </c>
      <c r="B2290" t="s">
        <v>375</v>
      </c>
      <c r="C2290" t="s">
        <v>2497</v>
      </c>
      <c r="D2290" s="1">
        <v>44536</v>
      </c>
      <c r="E2290">
        <v>12</v>
      </c>
      <c r="F2290" t="b">
        <v>1</v>
      </c>
      <c r="G2290" t="s">
        <v>4549</v>
      </c>
      <c r="H2290" t="s">
        <v>2027</v>
      </c>
      <c r="I2290" s="1">
        <f>DATE(YEAR(tbl_Invoices[[#This Row],[Invoice_Date]]), MONTH(tbl_Invoices[[#This Row],[Invoice_Date]]), DAY(tbl_Invoices[[#This Row],[Invoice_Date]]))</f>
        <v>44536</v>
      </c>
      <c r="J2290">
        <f>YEAR(tbl_Invoices[[#This Row],[Invoice_Date]])</f>
        <v>2021</v>
      </c>
      <c r="K2290" s="1">
        <f>_xlfn.XLOOKUP(tbl_Invoices[[#This Row],[Customer_ID]], tbl_Customers[Customer_ID], tbl_Customers[Cohort_Month])</f>
        <v>44773</v>
      </c>
      <c r="L2290" s="1" t="str">
        <f ca="1">_xlfn.XLOOKUP(tbl_Invoices[[#This Row],[Customer_ID]], tbl_Customers[Customer_ID], tbl_Customers[Age_Group])</f>
        <v>55+</v>
      </c>
      <c r="M2290" s="1" t="str">
        <f>_xlfn.XLOOKUP(tbl_Invoices[[#This Row],[Customer_ID]], tbl_Customers[Customer_ID], tbl_Customers[Region])</f>
        <v>East</v>
      </c>
      <c r="N2290" s="1" t="str" cm="1">
        <f t="array" ref="N2290">_xlfn.IFS(
   _xlfn.SINGLE(tbl_Invoices[Plan_ID])="P1","Basic",
   _xlfn.SINGLE(tbl_Invoices[Plan_ID])="P2","Standard",
   _xlfn.SINGLE(tbl_Invoices[Plan_ID])="P3","Premium"
)</f>
        <v>Basic</v>
      </c>
      <c r="O2290" s="2">
        <f>IF(tbl_Invoices[[#This Row],[Revenue_Type]]="Churned",0,1)</f>
        <v>1</v>
      </c>
    </row>
    <row r="2291" spans="1:15" x14ac:dyDescent="0.25">
      <c r="A2291" t="s">
        <v>10369</v>
      </c>
      <c r="B2291" t="s">
        <v>383</v>
      </c>
      <c r="C2291" t="s">
        <v>3996</v>
      </c>
      <c r="D2291" s="1">
        <v>44536</v>
      </c>
      <c r="E2291">
        <v>12</v>
      </c>
      <c r="F2291" t="b">
        <v>1</v>
      </c>
      <c r="G2291" t="s">
        <v>4549</v>
      </c>
      <c r="H2291" t="s">
        <v>2027</v>
      </c>
      <c r="I2291" s="1">
        <f>DATE(YEAR(tbl_Invoices[[#This Row],[Invoice_Date]]), MONTH(tbl_Invoices[[#This Row],[Invoice_Date]]), DAY(tbl_Invoices[[#This Row],[Invoice_Date]]))</f>
        <v>44536</v>
      </c>
      <c r="J2291">
        <f>YEAR(tbl_Invoices[[#This Row],[Invoice_Date]])</f>
        <v>2021</v>
      </c>
      <c r="K2291" s="1">
        <f>_xlfn.XLOOKUP(tbl_Invoices[[#This Row],[Customer_ID]], tbl_Customers[Customer_ID], tbl_Customers[Cohort_Month])</f>
        <v>44620</v>
      </c>
      <c r="L2291" s="1" t="str">
        <f ca="1">_xlfn.XLOOKUP(tbl_Invoices[[#This Row],[Customer_ID]], tbl_Customers[Customer_ID], tbl_Customers[Age_Group])</f>
        <v>45–54</v>
      </c>
      <c r="M2291" s="1" t="str">
        <f>_xlfn.XLOOKUP(tbl_Invoices[[#This Row],[Customer_ID]], tbl_Customers[Customer_ID], tbl_Customers[Region])</f>
        <v>International</v>
      </c>
      <c r="N2291" s="1" t="str" cm="1">
        <f t="array" ref="N2291">_xlfn.IFS(
   _xlfn.SINGLE(tbl_Invoices[Plan_ID])="P1","Basic",
   _xlfn.SINGLE(tbl_Invoices[Plan_ID])="P2","Standard",
   _xlfn.SINGLE(tbl_Invoices[Plan_ID])="P3","Premium"
)</f>
        <v>Basic</v>
      </c>
      <c r="O2291" s="2">
        <f>IF(tbl_Invoices[[#This Row],[Revenue_Type]]="Churned",0,1)</f>
        <v>1</v>
      </c>
    </row>
    <row r="2292" spans="1:15" x14ac:dyDescent="0.25">
      <c r="A2292" t="s">
        <v>8315</v>
      </c>
      <c r="B2292" t="s">
        <v>644</v>
      </c>
      <c r="C2292" t="s">
        <v>2485</v>
      </c>
      <c r="D2292" s="1">
        <v>44536</v>
      </c>
      <c r="E2292">
        <v>25</v>
      </c>
      <c r="F2292" t="b">
        <v>1</v>
      </c>
      <c r="G2292" t="s">
        <v>4549</v>
      </c>
      <c r="H2292" t="s">
        <v>2034</v>
      </c>
      <c r="I2292" s="1">
        <f>DATE(YEAR(tbl_Invoices[[#This Row],[Invoice_Date]]), MONTH(tbl_Invoices[[#This Row],[Invoice_Date]]), DAY(tbl_Invoices[[#This Row],[Invoice_Date]]))</f>
        <v>44536</v>
      </c>
      <c r="J2292">
        <f>YEAR(tbl_Invoices[[#This Row],[Invoice_Date]])</f>
        <v>2021</v>
      </c>
      <c r="K2292" s="1">
        <f>_xlfn.XLOOKUP(tbl_Invoices[[#This Row],[Customer_ID]], tbl_Customers[Customer_ID], tbl_Customers[Cohort_Month])</f>
        <v>44255</v>
      </c>
      <c r="L2292" s="1" t="str">
        <f ca="1">_xlfn.XLOOKUP(tbl_Invoices[[#This Row],[Customer_ID]], tbl_Customers[Customer_ID], tbl_Customers[Age_Group])</f>
        <v>55+</v>
      </c>
      <c r="M2292" s="1" t="str">
        <f>_xlfn.XLOOKUP(tbl_Invoices[[#This Row],[Customer_ID]], tbl_Customers[Customer_ID], tbl_Customers[Region])</f>
        <v>South</v>
      </c>
      <c r="N2292" s="1" t="str" cm="1">
        <f t="array" ref="N2292">_xlfn.IFS(
   _xlfn.SINGLE(tbl_Invoices[Plan_ID])="P1","Basic",
   _xlfn.SINGLE(tbl_Invoices[Plan_ID])="P2","Standard",
   _xlfn.SINGLE(tbl_Invoices[Plan_ID])="P3","Premium"
)</f>
        <v>Standard</v>
      </c>
      <c r="O2292" s="2">
        <f>IF(tbl_Invoices[[#This Row],[Revenue_Type]]="Churned",0,1)</f>
        <v>1</v>
      </c>
    </row>
    <row r="2293" spans="1:15" x14ac:dyDescent="0.25">
      <c r="A2293" t="s">
        <v>8153</v>
      </c>
      <c r="B2293" t="s">
        <v>769</v>
      </c>
      <c r="C2293" t="s">
        <v>2927</v>
      </c>
      <c r="D2293" s="1">
        <v>44536</v>
      </c>
      <c r="E2293">
        <v>25</v>
      </c>
      <c r="F2293" t="b">
        <v>1</v>
      </c>
      <c r="G2293" t="s">
        <v>4538</v>
      </c>
      <c r="H2293" t="s">
        <v>2034</v>
      </c>
      <c r="I2293" s="1">
        <f>DATE(YEAR(tbl_Invoices[[#This Row],[Invoice_Date]]), MONTH(tbl_Invoices[[#This Row],[Invoice_Date]]), DAY(tbl_Invoices[[#This Row],[Invoice_Date]]))</f>
        <v>44536</v>
      </c>
      <c r="J2293">
        <f>YEAR(tbl_Invoices[[#This Row],[Invoice_Date]])</f>
        <v>2021</v>
      </c>
      <c r="K2293" s="1">
        <f>_xlfn.XLOOKUP(tbl_Invoices[[#This Row],[Customer_ID]], tbl_Customers[Customer_ID], tbl_Customers[Cohort_Month])</f>
        <v>44227</v>
      </c>
      <c r="L2293" s="1" t="str">
        <f ca="1">_xlfn.XLOOKUP(tbl_Invoices[[#This Row],[Customer_ID]], tbl_Customers[Customer_ID], tbl_Customers[Age_Group])</f>
        <v>35–44</v>
      </c>
      <c r="M2293" s="1" t="str">
        <f>_xlfn.XLOOKUP(tbl_Invoices[[#This Row],[Customer_ID]], tbl_Customers[Customer_ID], tbl_Customers[Region])</f>
        <v>South</v>
      </c>
      <c r="N2293" s="1" t="str" cm="1">
        <f t="array" ref="N2293">_xlfn.IFS(
   _xlfn.SINGLE(tbl_Invoices[Plan_ID])="P1","Basic",
   _xlfn.SINGLE(tbl_Invoices[Plan_ID])="P2","Standard",
   _xlfn.SINGLE(tbl_Invoices[Plan_ID])="P3","Premium"
)</f>
        <v>Standard</v>
      </c>
      <c r="O2293" s="2">
        <f>IF(tbl_Invoices[[#This Row],[Revenue_Type]]="Churned",0,1)</f>
        <v>1</v>
      </c>
    </row>
    <row r="2294" spans="1:15" x14ac:dyDescent="0.25">
      <c r="A2294" t="s">
        <v>8974</v>
      </c>
      <c r="B2294" t="s">
        <v>783</v>
      </c>
      <c r="C2294" t="s">
        <v>3213</v>
      </c>
      <c r="D2294" s="1">
        <v>44536</v>
      </c>
      <c r="E2294">
        <v>12</v>
      </c>
      <c r="F2294" t="b">
        <v>1</v>
      </c>
      <c r="G2294" t="s">
        <v>4540</v>
      </c>
      <c r="H2294" t="s">
        <v>2027</v>
      </c>
      <c r="I2294" s="1">
        <f>DATE(YEAR(tbl_Invoices[[#This Row],[Invoice_Date]]), MONTH(tbl_Invoices[[#This Row],[Invoice_Date]]), DAY(tbl_Invoices[[#This Row],[Invoice_Date]]))</f>
        <v>44536</v>
      </c>
      <c r="J2294">
        <f>YEAR(tbl_Invoices[[#This Row],[Invoice_Date]])</f>
        <v>2021</v>
      </c>
      <c r="K2294" s="1">
        <f>_xlfn.XLOOKUP(tbl_Invoices[[#This Row],[Customer_ID]], tbl_Customers[Customer_ID], tbl_Customers[Cohort_Month])</f>
        <v>44773</v>
      </c>
      <c r="L2294" s="1" t="str">
        <f ca="1">_xlfn.XLOOKUP(tbl_Invoices[[#This Row],[Customer_ID]], tbl_Customers[Customer_ID], tbl_Customers[Age_Group])</f>
        <v>45–54</v>
      </c>
      <c r="M2294" s="1" t="str">
        <f>_xlfn.XLOOKUP(tbl_Invoices[[#This Row],[Customer_ID]], tbl_Customers[Customer_ID], tbl_Customers[Region])</f>
        <v>East</v>
      </c>
      <c r="N2294" s="1" t="str" cm="1">
        <f t="array" ref="N2294">_xlfn.IFS(
   _xlfn.SINGLE(tbl_Invoices[Plan_ID])="P1","Basic",
   _xlfn.SINGLE(tbl_Invoices[Plan_ID])="P2","Standard",
   _xlfn.SINGLE(tbl_Invoices[Plan_ID])="P3","Premium"
)</f>
        <v>Basic</v>
      </c>
      <c r="O2294" s="2">
        <f>IF(tbl_Invoices[[#This Row],[Revenue_Type]]="Churned",0,1)</f>
        <v>1</v>
      </c>
    </row>
    <row r="2295" spans="1:15" x14ac:dyDescent="0.25">
      <c r="A2295" t="s">
        <v>6195</v>
      </c>
      <c r="B2295" t="s">
        <v>1401</v>
      </c>
      <c r="C2295" t="s">
        <v>3436</v>
      </c>
      <c r="D2295" s="1">
        <v>44536</v>
      </c>
      <c r="E2295">
        <v>25</v>
      </c>
      <c r="F2295" t="b">
        <v>1</v>
      </c>
      <c r="G2295" t="s">
        <v>4549</v>
      </c>
      <c r="H2295" t="s">
        <v>2034</v>
      </c>
      <c r="I2295" s="1">
        <f>DATE(YEAR(tbl_Invoices[[#This Row],[Invoice_Date]]), MONTH(tbl_Invoices[[#This Row],[Invoice_Date]]), DAY(tbl_Invoices[[#This Row],[Invoice_Date]]))</f>
        <v>44536</v>
      </c>
      <c r="J2295">
        <f>YEAR(tbl_Invoices[[#This Row],[Invoice_Date]])</f>
        <v>2021</v>
      </c>
      <c r="K2295" s="1">
        <f>_xlfn.XLOOKUP(tbl_Invoices[[#This Row],[Customer_ID]], tbl_Customers[Customer_ID], tbl_Customers[Cohort_Month])</f>
        <v>44500</v>
      </c>
      <c r="L2295" s="1" t="str">
        <f ca="1">_xlfn.XLOOKUP(tbl_Invoices[[#This Row],[Customer_ID]], tbl_Customers[Customer_ID], tbl_Customers[Age_Group])</f>
        <v>25–34</v>
      </c>
      <c r="M2295" s="1" t="str">
        <f>_xlfn.XLOOKUP(tbl_Invoices[[#This Row],[Customer_ID]], tbl_Customers[Customer_ID], tbl_Customers[Region])</f>
        <v>West</v>
      </c>
      <c r="N2295" s="1" t="str" cm="1">
        <f t="array" ref="N2295">_xlfn.IFS(
   _xlfn.SINGLE(tbl_Invoices[Plan_ID])="P1","Basic",
   _xlfn.SINGLE(tbl_Invoices[Plan_ID])="P2","Standard",
   _xlfn.SINGLE(tbl_Invoices[Plan_ID])="P3","Premium"
)</f>
        <v>Standard</v>
      </c>
      <c r="O2295" s="2">
        <f>IF(tbl_Invoices[[#This Row],[Revenue_Type]]="Churned",0,1)</f>
        <v>1</v>
      </c>
    </row>
    <row r="2296" spans="1:15" x14ac:dyDescent="0.25">
      <c r="A2296" t="s">
        <v>10171</v>
      </c>
      <c r="B2296" t="s">
        <v>1729</v>
      </c>
      <c r="C2296" t="s">
        <v>3557</v>
      </c>
      <c r="D2296" s="1">
        <v>44536</v>
      </c>
      <c r="E2296">
        <v>55</v>
      </c>
      <c r="F2296" t="b">
        <v>1</v>
      </c>
      <c r="G2296" t="s">
        <v>4538</v>
      </c>
      <c r="H2296" t="s">
        <v>2031</v>
      </c>
      <c r="I2296" s="1">
        <f>DATE(YEAR(tbl_Invoices[[#This Row],[Invoice_Date]]), MONTH(tbl_Invoices[[#This Row],[Invoice_Date]]), DAY(tbl_Invoices[[#This Row],[Invoice_Date]]))</f>
        <v>44536</v>
      </c>
      <c r="J2296">
        <f>YEAR(tbl_Invoices[[#This Row],[Invoice_Date]])</f>
        <v>2021</v>
      </c>
      <c r="K2296" s="1">
        <f>_xlfn.XLOOKUP(tbl_Invoices[[#This Row],[Customer_ID]], tbl_Customers[Customer_ID], tbl_Customers[Cohort_Month])</f>
        <v>44865</v>
      </c>
      <c r="L2296" s="1" t="str">
        <f ca="1">_xlfn.XLOOKUP(tbl_Invoices[[#This Row],[Customer_ID]], tbl_Customers[Customer_ID], tbl_Customers[Age_Group])</f>
        <v>55+</v>
      </c>
      <c r="M2296" s="1" t="str">
        <f>_xlfn.XLOOKUP(tbl_Invoices[[#This Row],[Customer_ID]], tbl_Customers[Customer_ID], tbl_Customers[Region])</f>
        <v>East</v>
      </c>
      <c r="N2296" s="1" t="str" cm="1">
        <f t="array" ref="N2296">_xlfn.IFS(
   _xlfn.SINGLE(tbl_Invoices[Plan_ID])="P1","Basic",
   _xlfn.SINGLE(tbl_Invoices[Plan_ID])="P2","Standard",
   _xlfn.SINGLE(tbl_Invoices[Plan_ID])="P3","Premium"
)</f>
        <v>Premium</v>
      </c>
      <c r="O2296" s="2">
        <f>IF(tbl_Invoices[[#This Row],[Revenue_Type]]="Churned",0,1)</f>
        <v>1</v>
      </c>
    </row>
    <row r="2297" spans="1:15" x14ac:dyDescent="0.25">
      <c r="A2297" t="s">
        <v>7436</v>
      </c>
      <c r="B2297" t="s">
        <v>761</v>
      </c>
      <c r="C2297" t="s">
        <v>3921</v>
      </c>
      <c r="D2297" s="1">
        <v>44537</v>
      </c>
      <c r="E2297">
        <v>12</v>
      </c>
      <c r="F2297" t="b">
        <v>1</v>
      </c>
      <c r="G2297" t="s">
        <v>4538</v>
      </c>
      <c r="H2297" t="s">
        <v>2027</v>
      </c>
      <c r="I2297" s="1">
        <f>DATE(YEAR(tbl_Invoices[[#This Row],[Invoice_Date]]), MONTH(tbl_Invoices[[#This Row],[Invoice_Date]]), DAY(tbl_Invoices[[#This Row],[Invoice_Date]]))</f>
        <v>44537</v>
      </c>
      <c r="J2297">
        <f>YEAR(tbl_Invoices[[#This Row],[Invoice_Date]])</f>
        <v>2021</v>
      </c>
      <c r="K2297" s="1">
        <f>_xlfn.XLOOKUP(tbl_Invoices[[#This Row],[Customer_ID]], tbl_Customers[Customer_ID], tbl_Customers[Cohort_Month])</f>
        <v>44926</v>
      </c>
      <c r="L2297" s="1" t="str">
        <f ca="1">_xlfn.XLOOKUP(tbl_Invoices[[#This Row],[Customer_ID]], tbl_Customers[Customer_ID], tbl_Customers[Age_Group])</f>
        <v>45–54</v>
      </c>
      <c r="M2297" s="1" t="str">
        <f>_xlfn.XLOOKUP(tbl_Invoices[[#This Row],[Customer_ID]], tbl_Customers[Customer_ID], tbl_Customers[Region])</f>
        <v>Midwest</v>
      </c>
      <c r="N2297" s="1" t="str" cm="1">
        <f t="array" ref="N2297">_xlfn.IFS(
   _xlfn.SINGLE(tbl_Invoices[Plan_ID])="P1","Basic",
   _xlfn.SINGLE(tbl_Invoices[Plan_ID])="P2","Standard",
   _xlfn.SINGLE(tbl_Invoices[Plan_ID])="P3","Premium"
)</f>
        <v>Basic</v>
      </c>
      <c r="O2297" s="2">
        <f>IF(tbl_Invoices[[#This Row],[Revenue_Type]]="Churned",0,1)</f>
        <v>1</v>
      </c>
    </row>
    <row r="2298" spans="1:15" x14ac:dyDescent="0.25">
      <c r="A2298" t="s">
        <v>6899</v>
      </c>
      <c r="B2298" t="s">
        <v>1562</v>
      </c>
      <c r="C2298" t="s">
        <v>3272</v>
      </c>
      <c r="D2298" s="1">
        <v>44537</v>
      </c>
      <c r="E2298">
        <v>55</v>
      </c>
      <c r="F2298" t="b">
        <v>1</v>
      </c>
      <c r="G2298" t="s">
        <v>4545</v>
      </c>
      <c r="H2298" t="s">
        <v>2031</v>
      </c>
      <c r="I2298" s="1">
        <f>DATE(YEAR(tbl_Invoices[[#This Row],[Invoice_Date]]), MONTH(tbl_Invoices[[#This Row],[Invoice_Date]]), DAY(tbl_Invoices[[#This Row],[Invoice_Date]]))</f>
        <v>44537</v>
      </c>
      <c r="J2298">
        <f>YEAR(tbl_Invoices[[#This Row],[Invoice_Date]])</f>
        <v>2021</v>
      </c>
      <c r="K2298" s="1">
        <f>_xlfn.XLOOKUP(tbl_Invoices[[#This Row],[Customer_ID]], tbl_Customers[Customer_ID], tbl_Customers[Cohort_Month])</f>
        <v>44286</v>
      </c>
      <c r="L2298" s="1" t="str">
        <f ca="1">_xlfn.XLOOKUP(tbl_Invoices[[#This Row],[Customer_ID]], tbl_Customers[Customer_ID], tbl_Customers[Age_Group])</f>
        <v>45–54</v>
      </c>
      <c r="M2298" s="1" t="str">
        <f>_xlfn.XLOOKUP(tbl_Invoices[[#This Row],[Customer_ID]], tbl_Customers[Customer_ID], tbl_Customers[Region])</f>
        <v>South</v>
      </c>
      <c r="N2298" s="1" t="str" cm="1">
        <f t="array" ref="N2298">_xlfn.IFS(
   _xlfn.SINGLE(tbl_Invoices[Plan_ID])="P1","Basic",
   _xlfn.SINGLE(tbl_Invoices[Plan_ID])="P2","Standard",
   _xlfn.SINGLE(tbl_Invoices[Plan_ID])="P3","Premium"
)</f>
        <v>Premium</v>
      </c>
      <c r="O2298" s="2">
        <f>IF(tbl_Invoices[[#This Row],[Revenue_Type]]="Churned",0,1)</f>
        <v>0</v>
      </c>
    </row>
    <row r="2299" spans="1:15" x14ac:dyDescent="0.25">
      <c r="A2299" t="s">
        <v>10058</v>
      </c>
      <c r="B2299" t="s">
        <v>1792</v>
      </c>
      <c r="C2299" t="s">
        <v>3102</v>
      </c>
      <c r="D2299" s="1">
        <v>44537</v>
      </c>
      <c r="E2299">
        <v>12</v>
      </c>
      <c r="F2299" t="b">
        <v>1</v>
      </c>
      <c r="G2299" t="s">
        <v>4538</v>
      </c>
      <c r="H2299" t="s">
        <v>2027</v>
      </c>
      <c r="I2299" s="1">
        <f>DATE(YEAR(tbl_Invoices[[#This Row],[Invoice_Date]]), MONTH(tbl_Invoices[[#This Row],[Invoice_Date]]), DAY(tbl_Invoices[[#This Row],[Invoice_Date]]))</f>
        <v>44537</v>
      </c>
      <c r="J2299">
        <f>YEAR(tbl_Invoices[[#This Row],[Invoice_Date]])</f>
        <v>2021</v>
      </c>
      <c r="K2299" s="1">
        <f>_xlfn.XLOOKUP(tbl_Invoices[[#This Row],[Customer_ID]], tbl_Customers[Customer_ID], tbl_Customers[Cohort_Month])</f>
        <v>44316</v>
      </c>
      <c r="L2299" s="1" t="str">
        <f ca="1">_xlfn.XLOOKUP(tbl_Invoices[[#This Row],[Customer_ID]], tbl_Customers[Customer_ID], tbl_Customers[Age_Group])</f>
        <v>35–44</v>
      </c>
      <c r="M2299" s="1" t="str">
        <f>_xlfn.XLOOKUP(tbl_Invoices[[#This Row],[Customer_ID]], tbl_Customers[Customer_ID], tbl_Customers[Region])</f>
        <v>South</v>
      </c>
      <c r="N2299" s="1" t="str" cm="1">
        <f t="array" ref="N2299">_xlfn.IFS(
   _xlfn.SINGLE(tbl_Invoices[Plan_ID])="P1","Basic",
   _xlfn.SINGLE(tbl_Invoices[Plan_ID])="P2","Standard",
   _xlfn.SINGLE(tbl_Invoices[Plan_ID])="P3","Premium"
)</f>
        <v>Basic</v>
      </c>
      <c r="O2299" s="2">
        <f>IF(tbl_Invoices[[#This Row],[Revenue_Type]]="Churned",0,1)</f>
        <v>1</v>
      </c>
    </row>
    <row r="2300" spans="1:15" x14ac:dyDescent="0.25">
      <c r="A2300" t="s">
        <v>4666</v>
      </c>
      <c r="B2300" t="s">
        <v>1832</v>
      </c>
      <c r="C2300" t="s">
        <v>2632</v>
      </c>
      <c r="D2300" s="1">
        <v>44537</v>
      </c>
      <c r="E2300">
        <v>25</v>
      </c>
      <c r="F2300" t="b">
        <v>1</v>
      </c>
      <c r="G2300" t="s">
        <v>4540</v>
      </c>
      <c r="H2300" t="s">
        <v>2034</v>
      </c>
      <c r="I2300" s="1">
        <f>DATE(YEAR(tbl_Invoices[[#This Row],[Invoice_Date]]), MONTH(tbl_Invoices[[#This Row],[Invoice_Date]]), DAY(tbl_Invoices[[#This Row],[Invoice_Date]]))</f>
        <v>44537</v>
      </c>
      <c r="J2300">
        <f>YEAR(tbl_Invoices[[#This Row],[Invoice_Date]])</f>
        <v>2021</v>
      </c>
      <c r="K2300" s="1">
        <f>_xlfn.XLOOKUP(tbl_Invoices[[#This Row],[Customer_ID]], tbl_Customers[Customer_ID], tbl_Customers[Cohort_Month])</f>
        <v>44895</v>
      </c>
      <c r="L2300" s="1" t="str">
        <f ca="1">_xlfn.XLOOKUP(tbl_Invoices[[#This Row],[Customer_ID]], tbl_Customers[Customer_ID], tbl_Customers[Age_Group])</f>
        <v>45–54</v>
      </c>
      <c r="M2300" s="1" t="str">
        <f>_xlfn.XLOOKUP(tbl_Invoices[[#This Row],[Customer_ID]], tbl_Customers[Customer_ID], tbl_Customers[Region])</f>
        <v>International</v>
      </c>
      <c r="N2300" s="1" t="str" cm="1">
        <f t="array" ref="N2300">_xlfn.IFS(
   _xlfn.SINGLE(tbl_Invoices[Plan_ID])="P1","Basic",
   _xlfn.SINGLE(tbl_Invoices[Plan_ID])="P2","Standard",
   _xlfn.SINGLE(tbl_Invoices[Plan_ID])="P3","Premium"
)</f>
        <v>Standard</v>
      </c>
      <c r="O2300" s="2">
        <f>IF(tbl_Invoices[[#This Row],[Revenue_Type]]="Churned",0,1)</f>
        <v>1</v>
      </c>
    </row>
    <row r="2301" spans="1:15" x14ac:dyDescent="0.25">
      <c r="A2301" t="s">
        <v>5085</v>
      </c>
      <c r="B2301" t="s">
        <v>76</v>
      </c>
      <c r="C2301" t="s">
        <v>2246</v>
      </c>
      <c r="D2301" s="1">
        <v>44538</v>
      </c>
      <c r="E2301">
        <v>55</v>
      </c>
      <c r="F2301" t="b">
        <v>1</v>
      </c>
      <c r="G2301" t="s">
        <v>4547</v>
      </c>
      <c r="H2301" t="s">
        <v>2031</v>
      </c>
      <c r="I2301" s="1">
        <f>DATE(YEAR(tbl_Invoices[[#This Row],[Invoice_Date]]), MONTH(tbl_Invoices[[#This Row],[Invoice_Date]]), DAY(tbl_Invoices[[#This Row],[Invoice_Date]]))</f>
        <v>44538</v>
      </c>
      <c r="J2301">
        <f>YEAR(tbl_Invoices[[#This Row],[Invoice_Date]])</f>
        <v>2021</v>
      </c>
      <c r="K2301" s="1">
        <f>_xlfn.XLOOKUP(tbl_Invoices[[#This Row],[Customer_ID]], tbl_Customers[Customer_ID], tbl_Customers[Cohort_Month])</f>
        <v>44469</v>
      </c>
      <c r="L2301" s="1" t="str">
        <f ca="1">_xlfn.XLOOKUP(tbl_Invoices[[#This Row],[Customer_ID]], tbl_Customers[Customer_ID], tbl_Customers[Age_Group])</f>
        <v>35–44</v>
      </c>
      <c r="M2301" s="1" t="str">
        <f>_xlfn.XLOOKUP(tbl_Invoices[[#This Row],[Customer_ID]], tbl_Customers[Customer_ID], tbl_Customers[Region])</f>
        <v>International</v>
      </c>
      <c r="N2301" s="1" t="str" cm="1">
        <f t="array" ref="N2301">_xlfn.IFS(
   _xlfn.SINGLE(tbl_Invoices[Plan_ID])="P1","Basic",
   _xlfn.SINGLE(tbl_Invoices[Plan_ID])="P2","Standard",
   _xlfn.SINGLE(tbl_Invoices[Plan_ID])="P3","Premium"
)</f>
        <v>Premium</v>
      </c>
      <c r="O2301" s="2">
        <f>IF(tbl_Invoices[[#This Row],[Revenue_Type]]="Churned",0,1)</f>
        <v>1</v>
      </c>
    </row>
    <row r="2302" spans="1:15" x14ac:dyDescent="0.25">
      <c r="A2302" t="s">
        <v>8664</v>
      </c>
      <c r="B2302" t="s">
        <v>414</v>
      </c>
      <c r="C2302" t="s">
        <v>3075</v>
      </c>
      <c r="D2302" s="1">
        <v>44538</v>
      </c>
      <c r="E2302">
        <v>12</v>
      </c>
      <c r="F2302" t="b">
        <v>1</v>
      </c>
      <c r="G2302" t="s">
        <v>4545</v>
      </c>
      <c r="H2302" t="s">
        <v>2027</v>
      </c>
      <c r="I2302" s="1">
        <f>DATE(YEAR(tbl_Invoices[[#This Row],[Invoice_Date]]), MONTH(tbl_Invoices[[#This Row],[Invoice_Date]]), DAY(tbl_Invoices[[#This Row],[Invoice_Date]]))</f>
        <v>44538</v>
      </c>
      <c r="J2302">
        <f>YEAR(tbl_Invoices[[#This Row],[Invoice_Date]])</f>
        <v>2021</v>
      </c>
      <c r="K2302" s="1">
        <f>_xlfn.XLOOKUP(tbl_Invoices[[#This Row],[Customer_ID]], tbl_Customers[Customer_ID], tbl_Customers[Cohort_Month])</f>
        <v>44773</v>
      </c>
      <c r="L2302" s="1" t="str">
        <f ca="1">_xlfn.XLOOKUP(tbl_Invoices[[#This Row],[Customer_ID]], tbl_Customers[Customer_ID], tbl_Customers[Age_Group])</f>
        <v>25–34</v>
      </c>
      <c r="M2302" s="1" t="str">
        <f>_xlfn.XLOOKUP(tbl_Invoices[[#This Row],[Customer_ID]], tbl_Customers[Customer_ID], tbl_Customers[Region])</f>
        <v>International</v>
      </c>
      <c r="N2302" s="1" t="str" cm="1">
        <f t="array" ref="N2302">_xlfn.IFS(
   _xlfn.SINGLE(tbl_Invoices[Plan_ID])="P1","Basic",
   _xlfn.SINGLE(tbl_Invoices[Plan_ID])="P2","Standard",
   _xlfn.SINGLE(tbl_Invoices[Plan_ID])="P3","Premium"
)</f>
        <v>Basic</v>
      </c>
      <c r="O2302" s="2">
        <f>IF(tbl_Invoices[[#This Row],[Revenue_Type]]="Churned",0,1)</f>
        <v>0</v>
      </c>
    </row>
    <row r="2303" spans="1:15" x14ac:dyDescent="0.25">
      <c r="A2303" t="s">
        <v>6439</v>
      </c>
      <c r="B2303" t="s">
        <v>428</v>
      </c>
      <c r="C2303" t="s">
        <v>4278</v>
      </c>
      <c r="D2303" s="1">
        <v>44538</v>
      </c>
      <c r="E2303">
        <v>12</v>
      </c>
      <c r="F2303" t="b">
        <v>1</v>
      </c>
      <c r="G2303" t="s">
        <v>4545</v>
      </c>
      <c r="H2303" t="s">
        <v>2027</v>
      </c>
      <c r="I2303" s="1">
        <f>DATE(YEAR(tbl_Invoices[[#This Row],[Invoice_Date]]), MONTH(tbl_Invoices[[#This Row],[Invoice_Date]]), DAY(tbl_Invoices[[#This Row],[Invoice_Date]]))</f>
        <v>44538</v>
      </c>
      <c r="J2303">
        <f>YEAR(tbl_Invoices[[#This Row],[Invoice_Date]])</f>
        <v>2021</v>
      </c>
      <c r="K2303" s="1">
        <f>_xlfn.XLOOKUP(tbl_Invoices[[#This Row],[Customer_ID]], tbl_Customers[Customer_ID], tbl_Customers[Cohort_Month])</f>
        <v>44286</v>
      </c>
      <c r="L2303" s="1" t="str">
        <f ca="1">_xlfn.XLOOKUP(tbl_Invoices[[#This Row],[Customer_ID]], tbl_Customers[Customer_ID], tbl_Customers[Age_Group])</f>
        <v>25–34</v>
      </c>
      <c r="M2303" s="1" t="str">
        <f>_xlfn.XLOOKUP(tbl_Invoices[[#This Row],[Customer_ID]], tbl_Customers[Customer_ID], tbl_Customers[Region])</f>
        <v>West</v>
      </c>
      <c r="N2303" s="1" t="str" cm="1">
        <f t="array" ref="N2303">_xlfn.IFS(
   _xlfn.SINGLE(tbl_Invoices[Plan_ID])="P1","Basic",
   _xlfn.SINGLE(tbl_Invoices[Plan_ID])="P2","Standard",
   _xlfn.SINGLE(tbl_Invoices[Plan_ID])="P3","Premium"
)</f>
        <v>Basic</v>
      </c>
      <c r="O2303" s="2">
        <f>IF(tbl_Invoices[[#This Row],[Revenue_Type]]="Churned",0,1)</f>
        <v>0</v>
      </c>
    </row>
    <row r="2304" spans="1:15" x14ac:dyDescent="0.25">
      <c r="A2304" t="s">
        <v>10361</v>
      </c>
      <c r="B2304" t="s">
        <v>511</v>
      </c>
      <c r="C2304" t="s">
        <v>4400</v>
      </c>
      <c r="D2304" s="1">
        <v>44538</v>
      </c>
      <c r="E2304">
        <v>12</v>
      </c>
      <c r="F2304" t="b">
        <v>1</v>
      </c>
      <c r="G2304" t="s">
        <v>4538</v>
      </c>
      <c r="H2304" t="s">
        <v>2027</v>
      </c>
      <c r="I2304" s="1">
        <f>DATE(YEAR(tbl_Invoices[[#This Row],[Invoice_Date]]), MONTH(tbl_Invoices[[#This Row],[Invoice_Date]]), DAY(tbl_Invoices[[#This Row],[Invoice_Date]]))</f>
        <v>44538</v>
      </c>
      <c r="J2304">
        <f>YEAR(tbl_Invoices[[#This Row],[Invoice_Date]])</f>
        <v>2021</v>
      </c>
      <c r="K2304" s="1">
        <f>_xlfn.XLOOKUP(tbl_Invoices[[#This Row],[Customer_ID]], tbl_Customers[Customer_ID], tbl_Customers[Cohort_Month])</f>
        <v>44500</v>
      </c>
      <c r="L2304" s="1" t="str">
        <f ca="1">_xlfn.XLOOKUP(tbl_Invoices[[#This Row],[Customer_ID]], tbl_Customers[Customer_ID], tbl_Customers[Age_Group])</f>
        <v>25–34</v>
      </c>
      <c r="M2304" s="1" t="str">
        <f>_xlfn.XLOOKUP(tbl_Invoices[[#This Row],[Customer_ID]], tbl_Customers[Customer_ID], tbl_Customers[Region])</f>
        <v>East</v>
      </c>
      <c r="N2304" s="1" t="str" cm="1">
        <f t="array" ref="N2304">_xlfn.IFS(
   _xlfn.SINGLE(tbl_Invoices[Plan_ID])="P1","Basic",
   _xlfn.SINGLE(tbl_Invoices[Plan_ID])="P2","Standard",
   _xlfn.SINGLE(tbl_Invoices[Plan_ID])="P3","Premium"
)</f>
        <v>Basic</v>
      </c>
      <c r="O2304" s="2">
        <f>IF(tbl_Invoices[[#This Row],[Revenue_Type]]="Churned",0,1)</f>
        <v>1</v>
      </c>
    </row>
    <row r="2305" spans="1:15" x14ac:dyDescent="0.25">
      <c r="A2305" t="s">
        <v>9974</v>
      </c>
      <c r="B2305" t="s">
        <v>575</v>
      </c>
      <c r="C2305" t="s">
        <v>3159</v>
      </c>
      <c r="D2305" s="1">
        <v>44538</v>
      </c>
      <c r="E2305">
        <v>12</v>
      </c>
      <c r="F2305" t="b">
        <v>1</v>
      </c>
      <c r="G2305" t="s">
        <v>4538</v>
      </c>
      <c r="H2305" t="s">
        <v>2027</v>
      </c>
      <c r="I2305" s="1">
        <f>DATE(YEAR(tbl_Invoices[[#This Row],[Invoice_Date]]), MONTH(tbl_Invoices[[#This Row],[Invoice_Date]]), DAY(tbl_Invoices[[#This Row],[Invoice_Date]]))</f>
        <v>44538</v>
      </c>
      <c r="J2305">
        <f>YEAR(tbl_Invoices[[#This Row],[Invoice_Date]])</f>
        <v>2021</v>
      </c>
      <c r="K2305" s="1">
        <f>_xlfn.XLOOKUP(tbl_Invoices[[#This Row],[Customer_ID]], tbl_Customers[Customer_ID], tbl_Customers[Cohort_Month])</f>
        <v>44620</v>
      </c>
      <c r="L2305" s="1" t="str">
        <f ca="1">_xlfn.XLOOKUP(tbl_Invoices[[#This Row],[Customer_ID]], tbl_Customers[Customer_ID], tbl_Customers[Age_Group])</f>
        <v>25–34</v>
      </c>
      <c r="M2305" s="1" t="str">
        <f>_xlfn.XLOOKUP(tbl_Invoices[[#This Row],[Customer_ID]], tbl_Customers[Customer_ID], tbl_Customers[Region])</f>
        <v>West</v>
      </c>
      <c r="N2305" s="1" t="str" cm="1">
        <f t="array" ref="N2305">_xlfn.IFS(
   _xlfn.SINGLE(tbl_Invoices[Plan_ID])="P1","Basic",
   _xlfn.SINGLE(tbl_Invoices[Plan_ID])="P2","Standard",
   _xlfn.SINGLE(tbl_Invoices[Plan_ID])="P3","Premium"
)</f>
        <v>Basic</v>
      </c>
      <c r="O2305" s="2">
        <f>IF(tbl_Invoices[[#This Row],[Revenue_Type]]="Churned",0,1)</f>
        <v>1</v>
      </c>
    </row>
    <row r="2306" spans="1:15" x14ac:dyDescent="0.25">
      <c r="A2306" t="s">
        <v>7882</v>
      </c>
      <c r="B2306" t="s">
        <v>861</v>
      </c>
      <c r="C2306" t="s">
        <v>3501</v>
      </c>
      <c r="D2306" s="1">
        <v>44538</v>
      </c>
      <c r="E2306">
        <v>55</v>
      </c>
      <c r="F2306" t="b">
        <v>1</v>
      </c>
      <c r="G2306" t="s">
        <v>4538</v>
      </c>
      <c r="H2306" t="s">
        <v>2031</v>
      </c>
      <c r="I2306" s="1">
        <f>DATE(YEAR(tbl_Invoices[[#This Row],[Invoice_Date]]), MONTH(tbl_Invoices[[#This Row],[Invoice_Date]]), DAY(tbl_Invoices[[#This Row],[Invoice_Date]]))</f>
        <v>44538</v>
      </c>
      <c r="J2306">
        <f>YEAR(tbl_Invoices[[#This Row],[Invoice_Date]])</f>
        <v>2021</v>
      </c>
      <c r="K2306" s="1">
        <f>_xlfn.XLOOKUP(tbl_Invoices[[#This Row],[Customer_ID]], tbl_Customers[Customer_ID], tbl_Customers[Cohort_Month])</f>
        <v>44592</v>
      </c>
      <c r="L2306" s="1" t="str">
        <f ca="1">_xlfn.XLOOKUP(tbl_Invoices[[#This Row],[Customer_ID]], tbl_Customers[Customer_ID], tbl_Customers[Age_Group])</f>
        <v>35–44</v>
      </c>
      <c r="M2306" s="1" t="str">
        <f>_xlfn.XLOOKUP(tbl_Invoices[[#This Row],[Customer_ID]], tbl_Customers[Customer_ID], tbl_Customers[Region])</f>
        <v>East</v>
      </c>
      <c r="N2306" s="1" t="str" cm="1">
        <f t="array" ref="N2306">_xlfn.IFS(
   _xlfn.SINGLE(tbl_Invoices[Plan_ID])="P1","Basic",
   _xlfn.SINGLE(tbl_Invoices[Plan_ID])="P2","Standard",
   _xlfn.SINGLE(tbl_Invoices[Plan_ID])="P3","Premium"
)</f>
        <v>Premium</v>
      </c>
      <c r="O2306" s="2">
        <f>IF(tbl_Invoices[[#This Row],[Revenue_Type]]="Churned",0,1)</f>
        <v>1</v>
      </c>
    </row>
    <row r="2307" spans="1:15" x14ac:dyDescent="0.25">
      <c r="A2307" t="s">
        <v>10121</v>
      </c>
      <c r="B2307" t="s">
        <v>941</v>
      </c>
      <c r="C2307" t="s">
        <v>3762</v>
      </c>
      <c r="D2307" s="1">
        <v>44538</v>
      </c>
      <c r="E2307">
        <v>55</v>
      </c>
      <c r="F2307" t="b">
        <v>1</v>
      </c>
      <c r="G2307" t="s">
        <v>4538</v>
      </c>
      <c r="H2307" t="s">
        <v>2031</v>
      </c>
      <c r="I2307" s="1">
        <f>DATE(YEAR(tbl_Invoices[[#This Row],[Invoice_Date]]), MONTH(tbl_Invoices[[#This Row],[Invoice_Date]]), DAY(tbl_Invoices[[#This Row],[Invoice_Date]]))</f>
        <v>44538</v>
      </c>
      <c r="J2307">
        <f>YEAR(tbl_Invoices[[#This Row],[Invoice_Date]])</f>
        <v>2021</v>
      </c>
      <c r="K2307" s="1">
        <f>_xlfn.XLOOKUP(tbl_Invoices[[#This Row],[Customer_ID]], tbl_Customers[Customer_ID], tbl_Customers[Cohort_Month])</f>
        <v>44255</v>
      </c>
      <c r="L2307" s="1" t="str">
        <f ca="1">_xlfn.XLOOKUP(tbl_Invoices[[#This Row],[Customer_ID]], tbl_Customers[Customer_ID], tbl_Customers[Age_Group])</f>
        <v>25–34</v>
      </c>
      <c r="M2307" s="1" t="str">
        <f>_xlfn.XLOOKUP(tbl_Invoices[[#This Row],[Customer_ID]], tbl_Customers[Customer_ID], tbl_Customers[Region])</f>
        <v>Midwest</v>
      </c>
      <c r="N2307" s="1" t="str" cm="1">
        <f t="array" ref="N2307">_xlfn.IFS(
   _xlfn.SINGLE(tbl_Invoices[Plan_ID])="P1","Basic",
   _xlfn.SINGLE(tbl_Invoices[Plan_ID])="P2","Standard",
   _xlfn.SINGLE(tbl_Invoices[Plan_ID])="P3","Premium"
)</f>
        <v>Premium</v>
      </c>
      <c r="O2307" s="2">
        <f>IF(tbl_Invoices[[#This Row],[Revenue_Type]]="Churned",0,1)</f>
        <v>1</v>
      </c>
    </row>
    <row r="2308" spans="1:15" x14ac:dyDescent="0.25">
      <c r="A2308" t="s">
        <v>7547</v>
      </c>
      <c r="B2308" t="s">
        <v>1740</v>
      </c>
      <c r="C2308" t="s">
        <v>3112</v>
      </c>
      <c r="D2308" s="1">
        <v>44538</v>
      </c>
      <c r="E2308">
        <v>12</v>
      </c>
      <c r="F2308" t="b">
        <v>1</v>
      </c>
      <c r="G2308" t="s">
        <v>4538</v>
      </c>
      <c r="H2308" t="s">
        <v>2027</v>
      </c>
      <c r="I2308" s="1">
        <f>DATE(YEAR(tbl_Invoices[[#This Row],[Invoice_Date]]), MONTH(tbl_Invoices[[#This Row],[Invoice_Date]]), DAY(tbl_Invoices[[#This Row],[Invoice_Date]]))</f>
        <v>44538</v>
      </c>
      <c r="J2308">
        <f>YEAR(tbl_Invoices[[#This Row],[Invoice_Date]])</f>
        <v>2021</v>
      </c>
      <c r="K2308" s="1">
        <f>_xlfn.XLOOKUP(tbl_Invoices[[#This Row],[Customer_ID]], tbl_Customers[Customer_ID], tbl_Customers[Cohort_Month])</f>
        <v>44255</v>
      </c>
      <c r="L2308" s="1" t="str">
        <f ca="1">_xlfn.XLOOKUP(tbl_Invoices[[#This Row],[Customer_ID]], tbl_Customers[Customer_ID], tbl_Customers[Age_Group])</f>
        <v>25–34</v>
      </c>
      <c r="M2308" s="1" t="str">
        <f>_xlfn.XLOOKUP(tbl_Invoices[[#This Row],[Customer_ID]], tbl_Customers[Customer_ID], tbl_Customers[Region])</f>
        <v>East</v>
      </c>
      <c r="N2308" s="1" t="str" cm="1">
        <f t="array" ref="N2308">_xlfn.IFS(
   _xlfn.SINGLE(tbl_Invoices[Plan_ID])="P1","Basic",
   _xlfn.SINGLE(tbl_Invoices[Plan_ID])="P2","Standard",
   _xlfn.SINGLE(tbl_Invoices[Plan_ID])="P3","Premium"
)</f>
        <v>Basic</v>
      </c>
      <c r="O2308" s="2">
        <f>IF(tbl_Invoices[[#This Row],[Revenue_Type]]="Churned",0,1)</f>
        <v>1</v>
      </c>
    </row>
    <row r="2309" spans="1:15" x14ac:dyDescent="0.25">
      <c r="A2309" t="s">
        <v>8737</v>
      </c>
      <c r="B2309" t="s">
        <v>1761</v>
      </c>
      <c r="C2309" t="s">
        <v>3778</v>
      </c>
      <c r="D2309" s="1">
        <v>44538</v>
      </c>
      <c r="E2309">
        <v>12</v>
      </c>
      <c r="F2309" t="b">
        <v>1</v>
      </c>
      <c r="G2309" t="s">
        <v>4549</v>
      </c>
      <c r="H2309" t="s">
        <v>2027</v>
      </c>
      <c r="I2309" s="1">
        <f>DATE(YEAR(tbl_Invoices[[#This Row],[Invoice_Date]]), MONTH(tbl_Invoices[[#This Row],[Invoice_Date]]), DAY(tbl_Invoices[[#This Row],[Invoice_Date]]))</f>
        <v>44538</v>
      </c>
      <c r="J2309">
        <f>YEAR(tbl_Invoices[[#This Row],[Invoice_Date]])</f>
        <v>2021</v>
      </c>
      <c r="K2309" s="1">
        <f>_xlfn.XLOOKUP(tbl_Invoices[[#This Row],[Customer_ID]], tbl_Customers[Customer_ID], tbl_Customers[Cohort_Month])</f>
        <v>44651</v>
      </c>
      <c r="L2309" s="1" t="str">
        <f ca="1">_xlfn.XLOOKUP(tbl_Invoices[[#This Row],[Customer_ID]], tbl_Customers[Customer_ID], tbl_Customers[Age_Group])</f>
        <v>55+</v>
      </c>
      <c r="M2309" s="1" t="str">
        <f>_xlfn.XLOOKUP(tbl_Invoices[[#This Row],[Customer_ID]], tbl_Customers[Customer_ID], tbl_Customers[Region])</f>
        <v>West</v>
      </c>
      <c r="N2309" s="1" t="str" cm="1">
        <f t="array" ref="N2309">_xlfn.IFS(
   _xlfn.SINGLE(tbl_Invoices[Plan_ID])="P1","Basic",
   _xlfn.SINGLE(tbl_Invoices[Plan_ID])="P2","Standard",
   _xlfn.SINGLE(tbl_Invoices[Plan_ID])="P3","Premium"
)</f>
        <v>Basic</v>
      </c>
      <c r="O2309" s="2">
        <f>IF(tbl_Invoices[[#This Row],[Revenue_Type]]="Churned",0,1)</f>
        <v>1</v>
      </c>
    </row>
    <row r="2310" spans="1:15" x14ac:dyDescent="0.25">
      <c r="A2310" t="s">
        <v>6045</v>
      </c>
      <c r="B2310" t="s">
        <v>1912</v>
      </c>
      <c r="C2310" t="s">
        <v>2145</v>
      </c>
      <c r="D2310" s="1">
        <v>44538</v>
      </c>
      <c r="E2310">
        <v>12</v>
      </c>
      <c r="F2310" t="b">
        <v>1</v>
      </c>
      <c r="G2310" t="s">
        <v>4547</v>
      </c>
      <c r="H2310" t="s">
        <v>2027</v>
      </c>
      <c r="I2310" s="1">
        <f>DATE(YEAR(tbl_Invoices[[#This Row],[Invoice_Date]]), MONTH(tbl_Invoices[[#This Row],[Invoice_Date]]), DAY(tbl_Invoices[[#This Row],[Invoice_Date]]))</f>
        <v>44538</v>
      </c>
      <c r="J2310">
        <f>YEAR(tbl_Invoices[[#This Row],[Invoice_Date]])</f>
        <v>2021</v>
      </c>
      <c r="K2310" s="1">
        <f>_xlfn.XLOOKUP(tbl_Invoices[[#This Row],[Customer_ID]], tbl_Customers[Customer_ID], tbl_Customers[Cohort_Month])</f>
        <v>44895</v>
      </c>
      <c r="L2310" s="1" t="str">
        <f ca="1">_xlfn.XLOOKUP(tbl_Invoices[[#This Row],[Customer_ID]], tbl_Customers[Customer_ID], tbl_Customers[Age_Group])</f>
        <v>45–54</v>
      </c>
      <c r="M2310" s="1" t="str">
        <f>_xlfn.XLOOKUP(tbl_Invoices[[#This Row],[Customer_ID]], tbl_Customers[Customer_ID], tbl_Customers[Region])</f>
        <v>South</v>
      </c>
      <c r="N2310" s="1" t="str" cm="1">
        <f t="array" ref="N2310">_xlfn.IFS(
   _xlfn.SINGLE(tbl_Invoices[Plan_ID])="P1","Basic",
   _xlfn.SINGLE(tbl_Invoices[Plan_ID])="P2","Standard",
   _xlfn.SINGLE(tbl_Invoices[Plan_ID])="P3","Premium"
)</f>
        <v>Basic</v>
      </c>
      <c r="O2310" s="2">
        <f>IF(tbl_Invoices[[#This Row],[Revenue_Type]]="Churned",0,1)</f>
        <v>1</v>
      </c>
    </row>
    <row r="2311" spans="1:15" x14ac:dyDescent="0.25">
      <c r="A2311" t="s">
        <v>7078</v>
      </c>
      <c r="B2311" t="s">
        <v>1931</v>
      </c>
      <c r="C2311" t="s">
        <v>4011</v>
      </c>
      <c r="D2311" s="1">
        <v>44538</v>
      </c>
      <c r="E2311">
        <v>25</v>
      </c>
      <c r="F2311" t="b">
        <v>1</v>
      </c>
      <c r="G2311" t="s">
        <v>4547</v>
      </c>
      <c r="H2311" t="s">
        <v>2034</v>
      </c>
      <c r="I2311" s="1">
        <f>DATE(YEAR(tbl_Invoices[[#This Row],[Invoice_Date]]), MONTH(tbl_Invoices[[#This Row],[Invoice_Date]]), DAY(tbl_Invoices[[#This Row],[Invoice_Date]]))</f>
        <v>44538</v>
      </c>
      <c r="J2311">
        <f>YEAR(tbl_Invoices[[#This Row],[Invoice_Date]])</f>
        <v>2021</v>
      </c>
      <c r="K2311" s="1">
        <f>_xlfn.XLOOKUP(tbl_Invoices[[#This Row],[Customer_ID]], tbl_Customers[Customer_ID], tbl_Customers[Cohort_Month])</f>
        <v>44530</v>
      </c>
      <c r="L2311" s="1" t="str">
        <f ca="1">_xlfn.XLOOKUP(tbl_Invoices[[#This Row],[Customer_ID]], tbl_Customers[Customer_ID], tbl_Customers[Age_Group])</f>
        <v>45–54</v>
      </c>
      <c r="M2311" s="1" t="str">
        <f>_xlfn.XLOOKUP(tbl_Invoices[[#This Row],[Customer_ID]], tbl_Customers[Customer_ID], tbl_Customers[Region])</f>
        <v>International</v>
      </c>
      <c r="N2311" s="1" t="str" cm="1">
        <f t="array" ref="N2311">_xlfn.IFS(
   _xlfn.SINGLE(tbl_Invoices[Plan_ID])="P1","Basic",
   _xlfn.SINGLE(tbl_Invoices[Plan_ID])="P2","Standard",
   _xlfn.SINGLE(tbl_Invoices[Plan_ID])="P3","Premium"
)</f>
        <v>Standard</v>
      </c>
      <c r="O2311" s="2">
        <f>IF(tbl_Invoices[[#This Row],[Revenue_Type]]="Churned",0,1)</f>
        <v>1</v>
      </c>
    </row>
    <row r="2312" spans="1:15" x14ac:dyDescent="0.25">
      <c r="A2312" t="s">
        <v>8304</v>
      </c>
      <c r="B2312" t="s">
        <v>56</v>
      </c>
      <c r="C2312" t="s">
        <v>2365</v>
      </c>
      <c r="D2312" s="1">
        <v>44539</v>
      </c>
      <c r="E2312">
        <v>55</v>
      </c>
      <c r="F2312" t="b">
        <v>1</v>
      </c>
      <c r="G2312" t="s">
        <v>4538</v>
      </c>
      <c r="H2312" t="s">
        <v>2031</v>
      </c>
      <c r="I2312" s="1">
        <f>DATE(YEAR(tbl_Invoices[[#This Row],[Invoice_Date]]), MONTH(tbl_Invoices[[#This Row],[Invoice_Date]]), DAY(tbl_Invoices[[#This Row],[Invoice_Date]]))</f>
        <v>44539</v>
      </c>
      <c r="J2312">
        <f>YEAR(tbl_Invoices[[#This Row],[Invoice_Date]])</f>
        <v>2021</v>
      </c>
      <c r="K2312" s="1">
        <f>_xlfn.XLOOKUP(tbl_Invoices[[#This Row],[Customer_ID]], tbl_Customers[Customer_ID], tbl_Customers[Cohort_Month])</f>
        <v>44227</v>
      </c>
      <c r="L2312" s="1" t="str">
        <f ca="1">_xlfn.XLOOKUP(tbl_Invoices[[#This Row],[Customer_ID]], tbl_Customers[Customer_ID], tbl_Customers[Age_Group])</f>
        <v>55+</v>
      </c>
      <c r="M2312" s="1" t="str">
        <f>_xlfn.XLOOKUP(tbl_Invoices[[#This Row],[Customer_ID]], tbl_Customers[Customer_ID], tbl_Customers[Region])</f>
        <v>East</v>
      </c>
      <c r="N2312" s="1" t="str" cm="1">
        <f t="array" ref="N2312">_xlfn.IFS(
   _xlfn.SINGLE(tbl_Invoices[Plan_ID])="P1","Basic",
   _xlfn.SINGLE(tbl_Invoices[Plan_ID])="P2","Standard",
   _xlfn.SINGLE(tbl_Invoices[Plan_ID])="P3","Premium"
)</f>
        <v>Premium</v>
      </c>
      <c r="O2312" s="2">
        <f>IF(tbl_Invoices[[#This Row],[Revenue_Type]]="Churned",0,1)</f>
        <v>1</v>
      </c>
    </row>
    <row r="2313" spans="1:15" x14ac:dyDescent="0.25">
      <c r="A2313" t="s">
        <v>6034</v>
      </c>
      <c r="B2313" t="s">
        <v>595</v>
      </c>
      <c r="C2313" t="s">
        <v>4294</v>
      </c>
      <c r="D2313" s="1">
        <v>44539</v>
      </c>
      <c r="E2313">
        <v>25</v>
      </c>
      <c r="F2313" t="b">
        <v>1</v>
      </c>
      <c r="G2313" t="s">
        <v>4547</v>
      </c>
      <c r="H2313" t="s">
        <v>2034</v>
      </c>
      <c r="I2313" s="1">
        <f>DATE(YEAR(tbl_Invoices[[#This Row],[Invoice_Date]]), MONTH(tbl_Invoices[[#This Row],[Invoice_Date]]), DAY(tbl_Invoices[[#This Row],[Invoice_Date]]))</f>
        <v>44539</v>
      </c>
      <c r="J2313">
        <f>YEAR(tbl_Invoices[[#This Row],[Invoice_Date]])</f>
        <v>2021</v>
      </c>
      <c r="K2313" s="1">
        <f>_xlfn.XLOOKUP(tbl_Invoices[[#This Row],[Customer_ID]], tbl_Customers[Customer_ID], tbl_Customers[Cohort_Month])</f>
        <v>44957</v>
      </c>
      <c r="L2313" s="1" t="str">
        <f ca="1">_xlfn.XLOOKUP(tbl_Invoices[[#This Row],[Customer_ID]], tbl_Customers[Customer_ID], tbl_Customers[Age_Group])</f>
        <v>25–34</v>
      </c>
      <c r="M2313" s="1" t="str">
        <f>_xlfn.XLOOKUP(tbl_Invoices[[#This Row],[Customer_ID]], tbl_Customers[Customer_ID], tbl_Customers[Region])</f>
        <v>Midwest</v>
      </c>
      <c r="N2313" s="1" t="str" cm="1">
        <f t="array" ref="N2313">_xlfn.IFS(
   _xlfn.SINGLE(tbl_Invoices[Plan_ID])="P1","Basic",
   _xlfn.SINGLE(tbl_Invoices[Plan_ID])="P2","Standard",
   _xlfn.SINGLE(tbl_Invoices[Plan_ID])="P3","Premium"
)</f>
        <v>Standard</v>
      </c>
      <c r="O2313" s="2">
        <f>IF(tbl_Invoices[[#This Row],[Revenue_Type]]="Churned",0,1)</f>
        <v>1</v>
      </c>
    </row>
    <row r="2314" spans="1:15" x14ac:dyDescent="0.25">
      <c r="A2314" t="s">
        <v>8674</v>
      </c>
      <c r="B2314" t="s">
        <v>808</v>
      </c>
      <c r="C2314" t="s">
        <v>3076</v>
      </c>
      <c r="D2314" s="1">
        <v>44539</v>
      </c>
      <c r="E2314">
        <v>55</v>
      </c>
      <c r="F2314" t="b">
        <v>1</v>
      </c>
      <c r="G2314" t="s">
        <v>4540</v>
      </c>
      <c r="H2314" t="s">
        <v>2031</v>
      </c>
      <c r="I2314" s="1">
        <f>DATE(YEAR(tbl_Invoices[[#This Row],[Invoice_Date]]), MONTH(tbl_Invoices[[#This Row],[Invoice_Date]]), DAY(tbl_Invoices[[#This Row],[Invoice_Date]]))</f>
        <v>44539</v>
      </c>
      <c r="J2314">
        <f>YEAR(tbl_Invoices[[#This Row],[Invoice_Date]])</f>
        <v>2021</v>
      </c>
      <c r="K2314" s="1">
        <f>_xlfn.XLOOKUP(tbl_Invoices[[#This Row],[Customer_ID]], tbl_Customers[Customer_ID], tbl_Customers[Cohort_Month])</f>
        <v>45107</v>
      </c>
      <c r="L2314" s="1" t="str">
        <f ca="1">_xlfn.XLOOKUP(tbl_Invoices[[#This Row],[Customer_ID]], tbl_Customers[Customer_ID], tbl_Customers[Age_Group])</f>
        <v>35–44</v>
      </c>
      <c r="M2314" s="1" t="str">
        <f>_xlfn.XLOOKUP(tbl_Invoices[[#This Row],[Customer_ID]], tbl_Customers[Customer_ID], tbl_Customers[Region])</f>
        <v>West</v>
      </c>
      <c r="N2314" s="1" t="str" cm="1">
        <f t="array" ref="N2314">_xlfn.IFS(
   _xlfn.SINGLE(tbl_Invoices[Plan_ID])="P1","Basic",
   _xlfn.SINGLE(tbl_Invoices[Plan_ID])="P2","Standard",
   _xlfn.SINGLE(tbl_Invoices[Plan_ID])="P3","Premium"
)</f>
        <v>Premium</v>
      </c>
      <c r="O2314" s="2">
        <f>IF(tbl_Invoices[[#This Row],[Revenue_Type]]="Churned",0,1)</f>
        <v>1</v>
      </c>
    </row>
    <row r="2315" spans="1:15" x14ac:dyDescent="0.25">
      <c r="A2315" t="s">
        <v>6007</v>
      </c>
      <c r="B2315" t="s">
        <v>987</v>
      </c>
      <c r="C2315" t="s">
        <v>2407</v>
      </c>
      <c r="D2315" s="1">
        <v>44539</v>
      </c>
      <c r="E2315">
        <v>12</v>
      </c>
      <c r="F2315" t="b">
        <v>1</v>
      </c>
      <c r="G2315" t="s">
        <v>4538</v>
      </c>
      <c r="H2315" t="s">
        <v>2027</v>
      </c>
      <c r="I2315" s="1">
        <f>DATE(YEAR(tbl_Invoices[[#This Row],[Invoice_Date]]), MONTH(tbl_Invoices[[#This Row],[Invoice_Date]]), DAY(tbl_Invoices[[#This Row],[Invoice_Date]]))</f>
        <v>44539</v>
      </c>
      <c r="J2315">
        <f>YEAR(tbl_Invoices[[#This Row],[Invoice_Date]])</f>
        <v>2021</v>
      </c>
      <c r="K2315" s="1">
        <f>_xlfn.XLOOKUP(tbl_Invoices[[#This Row],[Customer_ID]], tbl_Customers[Customer_ID], tbl_Customers[Cohort_Month])</f>
        <v>44926</v>
      </c>
      <c r="L2315" s="1" t="str">
        <f ca="1">_xlfn.XLOOKUP(tbl_Invoices[[#This Row],[Customer_ID]], tbl_Customers[Customer_ID], tbl_Customers[Age_Group])</f>
        <v>25–34</v>
      </c>
      <c r="M2315" s="1" t="str">
        <f>_xlfn.XLOOKUP(tbl_Invoices[[#This Row],[Customer_ID]], tbl_Customers[Customer_ID], tbl_Customers[Region])</f>
        <v>Midwest</v>
      </c>
      <c r="N2315" s="1" t="str" cm="1">
        <f t="array" ref="N2315">_xlfn.IFS(
   _xlfn.SINGLE(tbl_Invoices[Plan_ID])="P1","Basic",
   _xlfn.SINGLE(tbl_Invoices[Plan_ID])="P2","Standard",
   _xlfn.SINGLE(tbl_Invoices[Plan_ID])="P3","Premium"
)</f>
        <v>Basic</v>
      </c>
      <c r="O2315" s="2">
        <f>IF(tbl_Invoices[[#This Row],[Revenue_Type]]="Churned",0,1)</f>
        <v>1</v>
      </c>
    </row>
    <row r="2316" spans="1:15" x14ac:dyDescent="0.25">
      <c r="A2316" t="s">
        <v>10065</v>
      </c>
      <c r="B2316" t="s">
        <v>1740</v>
      </c>
      <c r="C2316" t="s">
        <v>2826</v>
      </c>
      <c r="D2316" s="1">
        <v>44539</v>
      </c>
      <c r="E2316">
        <v>12</v>
      </c>
      <c r="F2316" t="b">
        <v>1</v>
      </c>
      <c r="G2316" t="s">
        <v>4538</v>
      </c>
      <c r="H2316" t="s">
        <v>2027</v>
      </c>
      <c r="I2316" s="1">
        <f>DATE(YEAR(tbl_Invoices[[#This Row],[Invoice_Date]]), MONTH(tbl_Invoices[[#This Row],[Invoice_Date]]), DAY(tbl_Invoices[[#This Row],[Invoice_Date]]))</f>
        <v>44539</v>
      </c>
      <c r="J2316">
        <f>YEAR(tbl_Invoices[[#This Row],[Invoice_Date]])</f>
        <v>2021</v>
      </c>
      <c r="K2316" s="1">
        <f>_xlfn.XLOOKUP(tbl_Invoices[[#This Row],[Customer_ID]], tbl_Customers[Customer_ID], tbl_Customers[Cohort_Month])</f>
        <v>44255</v>
      </c>
      <c r="L2316" s="1" t="str">
        <f ca="1">_xlfn.XLOOKUP(tbl_Invoices[[#This Row],[Customer_ID]], tbl_Customers[Customer_ID], tbl_Customers[Age_Group])</f>
        <v>25–34</v>
      </c>
      <c r="M2316" s="1" t="str">
        <f>_xlfn.XLOOKUP(tbl_Invoices[[#This Row],[Customer_ID]], tbl_Customers[Customer_ID], tbl_Customers[Region])</f>
        <v>East</v>
      </c>
      <c r="N2316" s="1" t="str" cm="1">
        <f t="array" ref="N2316">_xlfn.IFS(
   _xlfn.SINGLE(tbl_Invoices[Plan_ID])="P1","Basic",
   _xlfn.SINGLE(tbl_Invoices[Plan_ID])="P2","Standard",
   _xlfn.SINGLE(tbl_Invoices[Plan_ID])="P3","Premium"
)</f>
        <v>Basic</v>
      </c>
      <c r="O2316" s="2">
        <f>IF(tbl_Invoices[[#This Row],[Revenue_Type]]="Churned",0,1)</f>
        <v>1</v>
      </c>
    </row>
    <row r="2317" spans="1:15" x14ac:dyDescent="0.25">
      <c r="A2317" t="s">
        <v>5393</v>
      </c>
      <c r="B2317" t="s">
        <v>1861</v>
      </c>
      <c r="C2317" t="s">
        <v>3257</v>
      </c>
      <c r="D2317" s="1">
        <v>44539</v>
      </c>
      <c r="E2317">
        <v>25</v>
      </c>
      <c r="F2317" t="b">
        <v>1</v>
      </c>
      <c r="G2317" t="s">
        <v>4545</v>
      </c>
      <c r="H2317" t="s">
        <v>2034</v>
      </c>
      <c r="I2317" s="1">
        <f>DATE(YEAR(tbl_Invoices[[#This Row],[Invoice_Date]]), MONTH(tbl_Invoices[[#This Row],[Invoice_Date]]), DAY(tbl_Invoices[[#This Row],[Invoice_Date]]))</f>
        <v>44539</v>
      </c>
      <c r="J2317">
        <f>YEAR(tbl_Invoices[[#This Row],[Invoice_Date]])</f>
        <v>2021</v>
      </c>
      <c r="K2317" s="1">
        <f>_xlfn.XLOOKUP(tbl_Invoices[[#This Row],[Customer_ID]], tbl_Customers[Customer_ID], tbl_Customers[Cohort_Month])</f>
        <v>44681</v>
      </c>
      <c r="L2317" s="1" t="str">
        <f ca="1">_xlfn.XLOOKUP(tbl_Invoices[[#This Row],[Customer_ID]], tbl_Customers[Customer_ID], tbl_Customers[Age_Group])</f>
        <v>35–44</v>
      </c>
      <c r="M2317" s="1" t="str">
        <f>_xlfn.XLOOKUP(tbl_Invoices[[#This Row],[Customer_ID]], tbl_Customers[Customer_ID], tbl_Customers[Region])</f>
        <v>East</v>
      </c>
      <c r="N2317" s="1" t="str" cm="1">
        <f t="array" ref="N2317">_xlfn.IFS(
   _xlfn.SINGLE(tbl_Invoices[Plan_ID])="P1","Basic",
   _xlfn.SINGLE(tbl_Invoices[Plan_ID])="P2","Standard",
   _xlfn.SINGLE(tbl_Invoices[Plan_ID])="P3","Premium"
)</f>
        <v>Standard</v>
      </c>
      <c r="O2317" s="2">
        <f>IF(tbl_Invoices[[#This Row],[Revenue_Type]]="Churned",0,1)</f>
        <v>0</v>
      </c>
    </row>
    <row r="2318" spans="1:15" x14ac:dyDescent="0.25">
      <c r="A2318" t="s">
        <v>5274</v>
      </c>
      <c r="B2318" t="s">
        <v>1909</v>
      </c>
      <c r="C2318" t="s">
        <v>2677</v>
      </c>
      <c r="D2318" s="1">
        <v>44539</v>
      </c>
      <c r="E2318">
        <v>12</v>
      </c>
      <c r="F2318" t="b">
        <v>1</v>
      </c>
      <c r="G2318" t="s">
        <v>4545</v>
      </c>
      <c r="H2318" t="s">
        <v>2027</v>
      </c>
      <c r="I2318" s="1">
        <f>DATE(YEAR(tbl_Invoices[[#This Row],[Invoice_Date]]), MONTH(tbl_Invoices[[#This Row],[Invoice_Date]]), DAY(tbl_Invoices[[#This Row],[Invoice_Date]]))</f>
        <v>44539</v>
      </c>
      <c r="J2318">
        <f>YEAR(tbl_Invoices[[#This Row],[Invoice_Date]])</f>
        <v>2021</v>
      </c>
      <c r="K2318" s="1">
        <f>_xlfn.XLOOKUP(tbl_Invoices[[#This Row],[Customer_ID]], tbl_Customers[Customer_ID], tbl_Customers[Cohort_Month])</f>
        <v>44926</v>
      </c>
      <c r="L2318" s="1" t="str">
        <f ca="1">_xlfn.XLOOKUP(tbl_Invoices[[#This Row],[Customer_ID]], tbl_Customers[Customer_ID], tbl_Customers[Age_Group])</f>
        <v>35–44</v>
      </c>
      <c r="M2318" s="1" t="str">
        <f>_xlfn.XLOOKUP(tbl_Invoices[[#This Row],[Customer_ID]], tbl_Customers[Customer_ID], tbl_Customers[Region])</f>
        <v>East</v>
      </c>
      <c r="N2318" s="1" t="str" cm="1">
        <f t="array" ref="N2318">_xlfn.IFS(
   _xlfn.SINGLE(tbl_Invoices[Plan_ID])="P1","Basic",
   _xlfn.SINGLE(tbl_Invoices[Plan_ID])="P2","Standard",
   _xlfn.SINGLE(tbl_Invoices[Plan_ID])="P3","Premium"
)</f>
        <v>Basic</v>
      </c>
      <c r="O2318" s="2">
        <f>IF(tbl_Invoices[[#This Row],[Revenue_Type]]="Churned",0,1)</f>
        <v>0</v>
      </c>
    </row>
    <row r="2319" spans="1:15" x14ac:dyDescent="0.25">
      <c r="A2319" t="s">
        <v>9322</v>
      </c>
      <c r="B2319" t="s">
        <v>797</v>
      </c>
      <c r="C2319" t="s">
        <v>2997</v>
      </c>
      <c r="D2319" s="1">
        <v>44540</v>
      </c>
      <c r="E2319">
        <v>55</v>
      </c>
      <c r="F2319" t="b">
        <v>1</v>
      </c>
      <c r="G2319" t="s">
        <v>4538</v>
      </c>
      <c r="H2319" t="s">
        <v>2031</v>
      </c>
      <c r="I2319" s="1">
        <f>DATE(YEAR(tbl_Invoices[[#This Row],[Invoice_Date]]), MONTH(tbl_Invoices[[#This Row],[Invoice_Date]]), DAY(tbl_Invoices[[#This Row],[Invoice_Date]]))</f>
        <v>44540</v>
      </c>
      <c r="J2319">
        <f>YEAR(tbl_Invoices[[#This Row],[Invoice_Date]])</f>
        <v>2021</v>
      </c>
      <c r="K2319" s="1">
        <f>_xlfn.XLOOKUP(tbl_Invoices[[#This Row],[Customer_ID]], tbl_Customers[Customer_ID], tbl_Customers[Cohort_Month])</f>
        <v>44651</v>
      </c>
      <c r="L2319" s="1" t="str">
        <f ca="1">_xlfn.XLOOKUP(tbl_Invoices[[#This Row],[Customer_ID]], tbl_Customers[Customer_ID], tbl_Customers[Age_Group])</f>
        <v>25–34</v>
      </c>
      <c r="M2319" s="1" t="str">
        <f>_xlfn.XLOOKUP(tbl_Invoices[[#This Row],[Customer_ID]], tbl_Customers[Customer_ID], tbl_Customers[Region])</f>
        <v>East</v>
      </c>
      <c r="N2319" s="1" t="str" cm="1">
        <f t="array" ref="N2319">_xlfn.IFS(
   _xlfn.SINGLE(tbl_Invoices[Plan_ID])="P1","Basic",
   _xlfn.SINGLE(tbl_Invoices[Plan_ID])="P2","Standard",
   _xlfn.SINGLE(tbl_Invoices[Plan_ID])="P3","Premium"
)</f>
        <v>Premium</v>
      </c>
      <c r="O2319" s="2">
        <f>IF(tbl_Invoices[[#This Row],[Revenue_Type]]="Churned",0,1)</f>
        <v>1</v>
      </c>
    </row>
    <row r="2320" spans="1:15" x14ac:dyDescent="0.25">
      <c r="A2320" t="s">
        <v>6199</v>
      </c>
      <c r="B2320" t="s">
        <v>958</v>
      </c>
      <c r="C2320" t="s">
        <v>3928</v>
      </c>
      <c r="D2320" s="1">
        <v>44540</v>
      </c>
      <c r="E2320">
        <v>25</v>
      </c>
      <c r="F2320" t="b">
        <v>1</v>
      </c>
      <c r="G2320" t="s">
        <v>4549</v>
      </c>
      <c r="H2320" t="s">
        <v>2034</v>
      </c>
      <c r="I2320" s="1">
        <f>DATE(YEAR(tbl_Invoices[[#This Row],[Invoice_Date]]), MONTH(tbl_Invoices[[#This Row],[Invoice_Date]]), DAY(tbl_Invoices[[#This Row],[Invoice_Date]]))</f>
        <v>44540</v>
      </c>
      <c r="J2320">
        <f>YEAR(tbl_Invoices[[#This Row],[Invoice_Date]])</f>
        <v>2021</v>
      </c>
      <c r="K2320" s="1">
        <f>_xlfn.XLOOKUP(tbl_Invoices[[#This Row],[Customer_ID]], tbl_Customers[Customer_ID], tbl_Customers[Cohort_Month])</f>
        <v>44985</v>
      </c>
      <c r="L2320" s="1" t="str">
        <f ca="1">_xlfn.XLOOKUP(tbl_Invoices[[#This Row],[Customer_ID]], tbl_Customers[Customer_ID], tbl_Customers[Age_Group])</f>
        <v>25–34</v>
      </c>
      <c r="M2320" s="1" t="str">
        <f>_xlfn.XLOOKUP(tbl_Invoices[[#This Row],[Customer_ID]], tbl_Customers[Customer_ID], tbl_Customers[Region])</f>
        <v>West</v>
      </c>
      <c r="N2320" s="1" t="str" cm="1">
        <f t="array" ref="N2320">_xlfn.IFS(
   _xlfn.SINGLE(tbl_Invoices[Plan_ID])="P1","Basic",
   _xlfn.SINGLE(tbl_Invoices[Plan_ID])="P2","Standard",
   _xlfn.SINGLE(tbl_Invoices[Plan_ID])="P3","Premium"
)</f>
        <v>Standard</v>
      </c>
      <c r="O2320" s="2">
        <f>IF(tbl_Invoices[[#This Row],[Revenue_Type]]="Churned",0,1)</f>
        <v>1</v>
      </c>
    </row>
    <row r="2321" spans="1:15" x14ac:dyDescent="0.25">
      <c r="A2321" t="s">
        <v>8926</v>
      </c>
      <c r="B2321" t="s">
        <v>993</v>
      </c>
      <c r="C2321" t="s">
        <v>2149</v>
      </c>
      <c r="D2321" s="1">
        <v>44540</v>
      </c>
      <c r="E2321">
        <v>12</v>
      </c>
      <c r="F2321" t="b">
        <v>1</v>
      </c>
      <c r="G2321" t="s">
        <v>4540</v>
      </c>
      <c r="H2321" t="s">
        <v>2027</v>
      </c>
      <c r="I2321" s="1">
        <f>DATE(YEAR(tbl_Invoices[[#This Row],[Invoice_Date]]), MONTH(tbl_Invoices[[#This Row],[Invoice_Date]]), DAY(tbl_Invoices[[#This Row],[Invoice_Date]]))</f>
        <v>44540</v>
      </c>
      <c r="J2321">
        <f>YEAR(tbl_Invoices[[#This Row],[Invoice_Date]])</f>
        <v>2021</v>
      </c>
      <c r="K2321" s="1">
        <f>_xlfn.XLOOKUP(tbl_Invoices[[#This Row],[Customer_ID]], tbl_Customers[Customer_ID], tbl_Customers[Cohort_Month])</f>
        <v>45046</v>
      </c>
      <c r="L2321" s="1" t="str">
        <f ca="1">_xlfn.XLOOKUP(tbl_Invoices[[#This Row],[Customer_ID]], tbl_Customers[Customer_ID], tbl_Customers[Age_Group])</f>
        <v>45–54</v>
      </c>
      <c r="M2321" s="1" t="str">
        <f>_xlfn.XLOOKUP(tbl_Invoices[[#This Row],[Customer_ID]], tbl_Customers[Customer_ID], tbl_Customers[Region])</f>
        <v>International</v>
      </c>
      <c r="N2321" s="1" t="str" cm="1">
        <f t="array" ref="N2321">_xlfn.IFS(
   _xlfn.SINGLE(tbl_Invoices[Plan_ID])="P1","Basic",
   _xlfn.SINGLE(tbl_Invoices[Plan_ID])="P2","Standard",
   _xlfn.SINGLE(tbl_Invoices[Plan_ID])="P3","Premium"
)</f>
        <v>Basic</v>
      </c>
      <c r="O2321" s="2">
        <f>IF(tbl_Invoices[[#This Row],[Revenue_Type]]="Churned",0,1)</f>
        <v>1</v>
      </c>
    </row>
    <row r="2322" spans="1:15" x14ac:dyDescent="0.25">
      <c r="A2322" t="s">
        <v>6909</v>
      </c>
      <c r="B2322" t="s">
        <v>1146</v>
      </c>
      <c r="C2322" t="s">
        <v>2645</v>
      </c>
      <c r="D2322" s="1">
        <v>44540</v>
      </c>
      <c r="E2322">
        <v>55</v>
      </c>
      <c r="F2322" t="b">
        <v>1</v>
      </c>
      <c r="G2322" t="s">
        <v>4547</v>
      </c>
      <c r="H2322" t="s">
        <v>2031</v>
      </c>
      <c r="I2322" s="1">
        <f>DATE(YEAR(tbl_Invoices[[#This Row],[Invoice_Date]]), MONTH(tbl_Invoices[[#This Row],[Invoice_Date]]), DAY(tbl_Invoices[[#This Row],[Invoice_Date]]))</f>
        <v>44540</v>
      </c>
      <c r="J2322">
        <f>YEAR(tbl_Invoices[[#This Row],[Invoice_Date]])</f>
        <v>2021</v>
      </c>
      <c r="K2322" s="1">
        <f>_xlfn.XLOOKUP(tbl_Invoices[[#This Row],[Customer_ID]], tbl_Customers[Customer_ID], tbl_Customers[Cohort_Month])</f>
        <v>44500</v>
      </c>
      <c r="L2322" s="1" t="str">
        <f ca="1">_xlfn.XLOOKUP(tbl_Invoices[[#This Row],[Customer_ID]], tbl_Customers[Customer_ID], tbl_Customers[Age_Group])</f>
        <v>45–54</v>
      </c>
      <c r="M2322" s="1" t="str">
        <f>_xlfn.XLOOKUP(tbl_Invoices[[#This Row],[Customer_ID]], tbl_Customers[Customer_ID], tbl_Customers[Region])</f>
        <v>South</v>
      </c>
      <c r="N2322" s="1" t="str" cm="1">
        <f t="array" ref="N2322">_xlfn.IFS(
   _xlfn.SINGLE(tbl_Invoices[Plan_ID])="P1","Basic",
   _xlfn.SINGLE(tbl_Invoices[Plan_ID])="P2","Standard",
   _xlfn.SINGLE(tbl_Invoices[Plan_ID])="P3","Premium"
)</f>
        <v>Premium</v>
      </c>
      <c r="O2322" s="2">
        <f>IF(tbl_Invoices[[#This Row],[Revenue_Type]]="Churned",0,1)</f>
        <v>1</v>
      </c>
    </row>
    <row r="2323" spans="1:15" x14ac:dyDescent="0.25">
      <c r="A2323" t="s">
        <v>10104</v>
      </c>
      <c r="B2323" t="s">
        <v>1198</v>
      </c>
      <c r="C2323" t="s">
        <v>3490</v>
      </c>
      <c r="D2323" s="1">
        <v>44540</v>
      </c>
      <c r="E2323">
        <v>25</v>
      </c>
      <c r="F2323" t="b">
        <v>1</v>
      </c>
      <c r="G2323" t="s">
        <v>4549</v>
      </c>
      <c r="H2323" t="s">
        <v>2034</v>
      </c>
      <c r="I2323" s="1">
        <f>DATE(YEAR(tbl_Invoices[[#This Row],[Invoice_Date]]), MONTH(tbl_Invoices[[#This Row],[Invoice_Date]]), DAY(tbl_Invoices[[#This Row],[Invoice_Date]]))</f>
        <v>44540</v>
      </c>
      <c r="J2323">
        <f>YEAR(tbl_Invoices[[#This Row],[Invoice_Date]])</f>
        <v>2021</v>
      </c>
      <c r="K2323" s="1">
        <f>_xlfn.XLOOKUP(tbl_Invoices[[#This Row],[Customer_ID]], tbl_Customers[Customer_ID], tbl_Customers[Cohort_Month])</f>
        <v>44742</v>
      </c>
      <c r="L2323" s="1" t="str">
        <f ca="1">_xlfn.XLOOKUP(tbl_Invoices[[#This Row],[Customer_ID]], tbl_Customers[Customer_ID], tbl_Customers[Age_Group])</f>
        <v>25–34</v>
      </c>
      <c r="M2323" s="1" t="str">
        <f>_xlfn.XLOOKUP(tbl_Invoices[[#This Row],[Customer_ID]], tbl_Customers[Customer_ID], tbl_Customers[Region])</f>
        <v>South</v>
      </c>
      <c r="N2323" s="1" t="str" cm="1">
        <f t="array" ref="N2323">_xlfn.IFS(
   _xlfn.SINGLE(tbl_Invoices[Plan_ID])="P1","Basic",
   _xlfn.SINGLE(tbl_Invoices[Plan_ID])="P2","Standard",
   _xlfn.SINGLE(tbl_Invoices[Plan_ID])="P3","Premium"
)</f>
        <v>Standard</v>
      </c>
      <c r="O2323" s="2">
        <f>IF(tbl_Invoices[[#This Row],[Revenue_Type]]="Churned",0,1)</f>
        <v>1</v>
      </c>
    </row>
    <row r="2324" spans="1:15" x14ac:dyDescent="0.25">
      <c r="A2324" t="s">
        <v>9425</v>
      </c>
      <c r="B2324" t="s">
        <v>1600</v>
      </c>
      <c r="C2324" t="s">
        <v>3402</v>
      </c>
      <c r="D2324" s="1">
        <v>44540</v>
      </c>
      <c r="E2324">
        <v>55</v>
      </c>
      <c r="F2324" t="b">
        <v>1</v>
      </c>
      <c r="G2324" t="s">
        <v>4540</v>
      </c>
      <c r="H2324" t="s">
        <v>2031</v>
      </c>
      <c r="I2324" s="1">
        <f>DATE(YEAR(tbl_Invoices[[#This Row],[Invoice_Date]]), MONTH(tbl_Invoices[[#This Row],[Invoice_Date]]), DAY(tbl_Invoices[[#This Row],[Invoice_Date]]))</f>
        <v>44540</v>
      </c>
      <c r="J2324">
        <f>YEAR(tbl_Invoices[[#This Row],[Invoice_Date]])</f>
        <v>2021</v>
      </c>
      <c r="K2324" s="1">
        <f>_xlfn.XLOOKUP(tbl_Invoices[[#This Row],[Customer_ID]], tbl_Customers[Customer_ID], tbl_Customers[Cohort_Month])</f>
        <v>45077</v>
      </c>
      <c r="L2324" s="1" t="str">
        <f ca="1">_xlfn.XLOOKUP(tbl_Invoices[[#This Row],[Customer_ID]], tbl_Customers[Customer_ID], tbl_Customers[Age_Group])</f>
        <v>18–24</v>
      </c>
      <c r="M2324" s="1" t="str">
        <f>_xlfn.XLOOKUP(tbl_Invoices[[#This Row],[Customer_ID]], tbl_Customers[Customer_ID], tbl_Customers[Region])</f>
        <v>South</v>
      </c>
      <c r="N2324" s="1" t="str" cm="1">
        <f t="array" ref="N2324">_xlfn.IFS(
   _xlfn.SINGLE(tbl_Invoices[Plan_ID])="P1","Basic",
   _xlfn.SINGLE(tbl_Invoices[Plan_ID])="P2","Standard",
   _xlfn.SINGLE(tbl_Invoices[Plan_ID])="P3","Premium"
)</f>
        <v>Premium</v>
      </c>
      <c r="O2324" s="2">
        <f>IF(tbl_Invoices[[#This Row],[Revenue_Type]]="Churned",0,1)</f>
        <v>1</v>
      </c>
    </row>
    <row r="2325" spans="1:15" x14ac:dyDescent="0.25">
      <c r="A2325" t="s">
        <v>6401</v>
      </c>
      <c r="B2325" t="s">
        <v>573</v>
      </c>
      <c r="C2325" t="s">
        <v>2108</v>
      </c>
      <c r="D2325" s="1">
        <v>44541</v>
      </c>
      <c r="E2325">
        <v>25</v>
      </c>
      <c r="F2325" t="b">
        <v>1</v>
      </c>
      <c r="G2325" t="s">
        <v>4549</v>
      </c>
      <c r="H2325" t="s">
        <v>2034</v>
      </c>
      <c r="I2325" s="1">
        <f>DATE(YEAR(tbl_Invoices[[#This Row],[Invoice_Date]]), MONTH(tbl_Invoices[[#This Row],[Invoice_Date]]), DAY(tbl_Invoices[[#This Row],[Invoice_Date]]))</f>
        <v>44541</v>
      </c>
      <c r="J2325">
        <f>YEAR(tbl_Invoices[[#This Row],[Invoice_Date]])</f>
        <v>2021</v>
      </c>
      <c r="K2325" s="1">
        <f>_xlfn.XLOOKUP(tbl_Invoices[[#This Row],[Customer_ID]], tbl_Customers[Customer_ID], tbl_Customers[Cohort_Month])</f>
        <v>44773</v>
      </c>
      <c r="L2325" s="1" t="str">
        <f ca="1">_xlfn.XLOOKUP(tbl_Invoices[[#This Row],[Customer_ID]], tbl_Customers[Customer_ID], tbl_Customers[Age_Group])</f>
        <v>55+</v>
      </c>
      <c r="M2325" s="1" t="str">
        <f>_xlfn.XLOOKUP(tbl_Invoices[[#This Row],[Customer_ID]], tbl_Customers[Customer_ID], tbl_Customers[Region])</f>
        <v>West</v>
      </c>
      <c r="N2325" s="1" t="str" cm="1">
        <f t="array" ref="N2325">_xlfn.IFS(
   _xlfn.SINGLE(tbl_Invoices[Plan_ID])="P1","Basic",
   _xlfn.SINGLE(tbl_Invoices[Plan_ID])="P2","Standard",
   _xlfn.SINGLE(tbl_Invoices[Plan_ID])="P3","Premium"
)</f>
        <v>Standard</v>
      </c>
      <c r="O2325" s="2">
        <f>IF(tbl_Invoices[[#This Row],[Revenue_Type]]="Churned",0,1)</f>
        <v>1</v>
      </c>
    </row>
    <row r="2326" spans="1:15" x14ac:dyDescent="0.25">
      <c r="A2326" t="s">
        <v>7295</v>
      </c>
      <c r="B2326" t="s">
        <v>925</v>
      </c>
      <c r="C2326" t="s">
        <v>2411</v>
      </c>
      <c r="D2326" s="1">
        <v>44541</v>
      </c>
      <c r="E2326">
        <v>12</v>
      </c>
      <c r="F2326" t="b">
        <v>1</v>
      </c>
      <c r="G2326" t="s">
        <v>4540</v>
      </c>
      <c r="H2326" t="s">
        <v>2027</v>
      </c>
      <c r="I2326" s="1">
        <f>DATE(YEAR(tbl_Invoices[[#This Row],[Invoice_Date]]), MONTH(tbl_Invoices[[#This Row],[Invoice_Date]]), DAY(tbl_Invoices[[#This Row],[Invoice_Date]]))</f>
        <v>44541</v>
      </c>
      <c r="J2326">
        <f>YEAR(tbl_Invoices[[#This Row],[Invoice_Date]])</f>
        <v>2021</v>
      </c>
      <c r="K2326" s="1">
        <f>_xlfn.XLOOKUP(tbl_Invoices[[#This Row],[Customer_ID]], tbl_Customers[Customer_ID], tbl_Customers[Cohort_Month])</f>
        <v>44469</v>
      </c>
      <c r="L2326" s="1" t="str">
        <f ca="1">_xlfn.XLOOKUP(tbl_Invoices[[#This Row],[Customer_ID]], tbl_Customers[Customer_ID], tbl_Customers[Age_Group])</f>
        <v>35–44</v>
      </c>
      <c r="M2326" s="1" t="str">
        <f>_xlfn.XLOOKUP(tbl_Invoices[[#This Row],[Customer_ID]], tbl_Customers[Customer_ID], tbl_Customers[Region])</f>
        <v>South</v>
      </c>
      <c r="N2326" s="1" t="str" cm="1">
        <f t="array" ref="N2326">_xlfn.IFS(
   _xlfn.SINGLE(tbl_Invoices[Plan_ID])="P1","Basic",
   _xlfn.SINGLE(tbl_Invoices[Plan_ID])="P2","Standard",
   _xlfn.SINGLE(tbl_Invoices[Plan_ID])="P3","Premium"
)</f>
        <v>Basic</v>
      </c>
      <c r="O2326" s="2">
        <f>IF(tbl_Invoices[[#This Row],[Revenue_Type]]="Churned",0,1)</f>
        <v>1</v>
      </c>
    </row>
    <row r="2327" spans="1:15" x14ac:dyDescent="0.25">
      <c r="A2327" t="s">
        <v>8267</v>
      </c>
      <c r="B2327" t="s">
        <v>1784</v>
      </c>
      <c r="C2327" t="s">
        <v>2221</v>
      </c>
      <c r="D2327" s="1">
        <v>44541</v>
      </c>
      <c r="E2327">
        <v>55</v>
      </c>
      <c r="F2327" t="b">
        <v>1</v>
      </c>
      <c r="G2327" t="s">
        <v>4538</v>
      </c>
      <c r="H2327" t="s">
        <v>2031</v>
      </c>
      <c r="I2327" s="1">
        <f>DATE(YEAR(tbl_Invoices[[#This Row],[Invoice_Date]]), MONTH(tbl_Invoices[[#This Row],[Invoice_Date]]), DAY(tbl_Invoices[[#This Row],[Invoice_Date]]))</f>
        <v>44541</v>
      </c>
      <c r="J2327">
        <f>YEAR(tbl_Invoices[[#This Row],[Invoice_Date]])</f>
        <v>2021</v>
      </c>
      <c r="K2327" s="1">
        <f>_xlfn.XLOOKUP(tbl_Invoices[[#This Row],[Customer_ID]], tbl_Customers[Customer_ID], tbl_Customers[Cohort_Month])</f>
        <v>44286</v>
      </c>
      <c r="L2327" s="1" t="str">
        <f ca="1">_xlfn.XLOOKUP(tbl_Invoices[[#This Row],[Customer_ID]], tbl_Customers[Customer_ID], tbl_Customers[Age_Group])</f>
        <v>55+</v>
      </c>
      <c r="M2327" s="1" t="str">
        <f>_xlfn.XLOOKUP(tbl_Invoices[[#This Row],[Customer_ID]], tbl_Customers[Customer_ID], tbl_Customers[Region])</f>
        <v>Midwest</v>
      </c>
      <c r="N2327" s="1" t="str" cm="1">
        <f t="array" ref="N2327">_xlfn.IFS(
   _xlfn.SINGLE(tbl_Invoices[Plan_ID])="P1","Basic",
   _xlfn.SINGLE(tbl_Invoices[Plan_ID])="P2","Standard",
   _xlfn.SINGLE(tbl_Invoices[Plan_ID])="P3","Premium"
)</f>
        <v>Premium</v>
      </c>
      <c r="O2327" s="2">
        <f>IF(tbl_Invoices[[#This Row],[Revenue_Type]]="Churned",0,1)</f>
        <v>1</v>
      </c>
    </row>
    <row r="2328" spans="1:15" x14ac:dyDescent="0.25">
      <c r="A2328" t="s">
        <v>6820</v>
      </c>
      <c r="B2328" t="s">
        <v>247</v>
      </c>
      <c r="C2328" t="s">
        <v>3801</v>
      </c>
      <c r="D2328" s="1">
        <v>44542</v>
      </c>
      <c r="E2328">
        <v>55</v>
      </c>
      <c r="F2328" t="b">
        <v>1</v>
      </c>
      <c r="G2328" t="s">
        <v>4547</v>
      </c>
      <c r="H2328" t="s">
        <v>2031</v>
      </c>
      <c r="I2328" s="1">
        <f>DATE(YEAR(tbl_Invoices[[#This Row],[Invoice_Date]]), MONTH(tbl_Invoices[[#This Row],[Invoice_Date]]), DAY(tbl_Invoices[[#This Row],[Invoice_Date]]))</f>
        <v>44542</v>
      </c>
      <c r="J2328">
        <f>YEAR(tbl_Invoices[[#This Row],[Invoice_Date]])</f>
        <v>2021</v>
      </c>
      <c r="K2328" s="1">
        <f>_xlfn.XLOOKUP(tbl_Invoices[[#This Row],[Customer_ID]], tbl_Customers[Customer_ID], tbl_Customers[Cohort_Month])</f>
        <v>44592</v>
      </c>
      <c r="L2328" s="1" t="str">
        <f ca="1">_xlfn.XLOOKUP(tbl_Invoices[[#This Row],[Customer_ID]], tbl_Customers[Customer_ID], tbl_Customers[Age_Group])</f>
        <v>35–44</v>
      </c>
      <c r="M2328" s="1" t="str">
        <f>_xlfn.XLOOKUP(tbl_Invoices[[#This Row],[Customer_ID]], tbl_Customers[Customer_ID], tbl_Customers[Region])</f>
        <v>East</v>
      </c>
      <c r="N2328" s="1" t="str" cm="1">
        <f t="array" ref="N2328">_xlfn.IFS(
   _xlfn.SINGLE(tbl_Invoices[Plan_ID])="P1","Basic",
   _xlfn.SINGLE(tbl_Invoices[Plan_ID])="P2","Standard",
   _xlfn.SINGLE(tbl_Invoices[Plan_ID])="P3","Premium"
)</f>
        <v>Premium</v>
      </c>
      <c r="O2328" s="2">
        <f>IF(tbl_Invoices[[#This Row],[Revenue_Type]]="Churned",0,1)</f>
        <v>1</v>
      </c>
    </row>
    <row r="2329" spans="1:15" x14ac:dyDescent="0.25">
      <c r="A2329" t="s">
        <v>5207</v>
      </c>
      <c r="B2329" t="s">
        <v>282</v>
      </c>
      <c r="C2329" t="s">
        <v>3633</v>
      </c>
      <c r="D2329" s="1">
        <v>44542</v>
      </c>
      <c r="E2329">
        <v>25</v>
      </c>
      <c r="F2329" t="b">
        <v>1</v>
      </c>
      <c r="G2329" t="s">
        <v>4545</v>
      </c>
      <c r="H2329" t="s">
        <v>2034</v>
      </c>
      <c r="I2329" s="1">
        <f>DATE(YEAR(tbl_Invoices[[#This Row],[Invoice_Date]]), MONTH(tbl_Invoices[[#This Row],[Invoice_Date]]), DAY(tbl_Invoices[[#This Row],[Invoice_Date]]))</f>
        <v>44542</v>
      </c>
      <c r="J2329">
        <f>YEAR(tbl_Invoices[[#This Row],[Invoice_Date]])</f>
        <v>2021</v>
      </c>
      <c r="K2329" s="1">
        <f>_xlfn.XLOOKUP(tbl_Invoices[[#This Row],[Customer_ID]], tbl_Customers[Customer_ID], tbl_Customers[Cohort_Month])</f>
        <v>44408</v>
      </c>
      <c r="L2329" s="1" t="str">
        <f ca="1">_xlfn.XLOOKUP(tbl_Invoices[[#This Row],[Customer_ID]], tbl_Customers[Customer_ID], tbl_Customers[Age_Group])</f>
        <v>25–34</v>
      </c>
      <c r="M2329" s="1" t="str">
        <f>_xlfn.XLOOKUP(tbl_Invoices[[#This Row],[Customer_ID]], tbl_Customers[Customer_ID], tbl_Customers[Region])</f>
        <v>Midwest</v>
      </c>
      <c r="N2329" s="1" t="str" cm="1">
        <f t="array" ref="N2329">_xlfn.IFS(
   _xlfn.SINGLE(tbl_Invoices[Plan_ID])="P1","Basic",
   _xlfn.SINGLE(tbl_Invoices[Plan_ID])="P2","Standard",
   _xlfn.SINGLE(tbl_Invoices[Plan_ID])="P3","Premium"
)</f>
        <v>Standard</v>
      </c>
      <c r="O2329" s="2">
        <f>IF(tbl_Invoices[[#This Row],[Revenue_Type]]="Churned",0,1)</f>
        <v>0</v>
      </c>
    </row>
    <row r="2330" spans="1:15" x14ac:dyDescent="0.25">
      <c r="A2330" t="s">
        <v>8847</v>
      </c>
      <c r="B2330" t="s">
        <v>674</v>
      </c>
      <c r="C2330" t="s">
        <v>3628</v>
      </c>
      <c r="D2330" s="1">
        <v>44542</v>
      </c>
      <c r="E2330">
        <v>12</v>
      </c>
      <c r="F2330" t="b">
        <v>1</v>
      </c>
      <c r="G2330" t="s">
        <v>4549</v>
      </c>
      <c r="H2330" t="s">
        <v>2027</v>
      </c>
      <c r="I2330" s="1">
        <f>DATE(YEAR(tbl_Invoices[[#This Row],[Invoice_Date]]), MONTH(tbl_Invoices[[#This Row],[Invoice_Date]]), DAY(tbl_Invoices[[#This Row],[Invoice_Date]]))</f>
        <v>44542</v>
      </c>
      <c r="J2330">
        <f>YEAR(tbl_Invoices[[#This Row],[Invoice_Date]])</f>
        <v>2021</v>
      </c>
      <c r="K2330" s="1">
        <f>_xlfn.XLOOKUP(tbl_Invoices[[#This Row],[Customer_ID]], tbl_Customers[Customer_ID], tbl_Customers[Cohort_Month])</f>
        <v>44651</v>
      </c>
      <c r="L2330" s="1" t="str">
        <f ca="1">_xlfn.XLOOKUP(tbl_Invoices[[#This Row],[Customer_ID]], tbl_Customers[Customer_ID], tbl_Customers[Age_Group])</f>
        <v>35–44</v>
      </c>
      <c r="M2330" s="1" t="str">
        <f>_xlfn.XLOOKUP(tbl_Invoices[[#This Row],[Customer_ID]], tbl_Customers[Customer_ID], tbl_Customers[Region])</f>
        <v>Midwest</v>
      </c>
      <c r="N2330" s="1" t="str" cm="1">
        <f t="array" ref="N2330">_xlfn.IFS(
   _xlfn.SINGLE(tbl_Invoices[Plan_ID])="P1","Basic",
   _xlfn.SINGLE(tbl_Invoices[Plan_ID])="P2","Standard",
   _xlfn.SINGLE(tbl_Invoices[Plan_ID])="P3","Premium"
)</f>
        <v>Basic</v>
      </c>
      <c r="O2330" s="2">
        <f>IF(tbl_Invoices[[#This Row],[Revenue_Type]]="Churned",0,1)</f>
        <v>1</v>
      </c>
    </row>
    <row r="2331" spans="1:15" x14ac:dyDescent="0.25">
      <c r="A2331" t="s">
        <v>7292</v>
      </c>
      <c r="B2331" t="s">
        <v>680</v>
      </c>
      <c r="C2331" t="s">
        <v>4427</v>
      </c>
      <c r="D2331" s="1">
        <v>44542</v>
      </c>
      <c r="E2331">
        <v>12</v>
      </c>
      <c r="F2331" t="b">
        <v>1</v>
      </c>
      <c r="G2331" t="s">
        <v>4538</v>
      </c>
      <c r="H2331" t="s">
        <v>2027</v>
      </c>
      <c r="I2331" s="1">
        <f>DATE(YEAR(tbl_Invoices[[#This Row],[Invoice_Date]]), MONTH(tbl_Invoices[[#This Row],[Invoice_Date]]), DAY(tbl_Invoices[[#This Row],[Invoice_Date]]))</f>
        <v>44542</v>
      </c>
      <c r="J2331">
        <f>YEAR(tbl_Invoices[[#This Row],[Invoice_Date]])</f>
        <v>2021</v>
      </c>
      <c r="K2331" s="1">
        <f>_xlfn.XLOOKUP(tbl_Invoices[[#This Row],[Customer_ID]], tbl_Customers[Customer_ID], tbl_Customers[Cohort_Month])</f>
        <v>44895</v>
      </c>
      <c r="L2331" s="1" t="str">
        <f ca="1">_xlfn.XLOOKUP(tbl_Invoices[[#This Row],[Customer_ID]], tbl_Customers[Customer_ID], tbl_Customers[Age_Group])</f>
        <v>55+</v>
      </c>
      <c r="M2331" s="1" t="str">
        <f>_xlfn.XLOOKUP(tbl_Invoices[[#This Row],[Customer_ID]], tbl_Customers[Customer_ID], tbl_Customers[Region])</f>
        <v>South</v>
      </c>
      <c r="N2331" s="1" t="str" cm="1">
        <f t="array" ref="N2331">_xlfn.IFS(
   _xlfn.SINGLE(tbl_Invoices[Plan_ID])="P1","Basic",
   _xlfn.SINGLE(tbl_Invoices[Plan_ID])="P2","Standard",
   _xlfn.SINGLE(tbl_Invoices[Plan_ID])="P3","Premium"
)</f>
        <v>Basic</v>
      </c>
      <c r="O2331" s="2">
        <f>IF(tbl_Invoices[[#This Row],[Revenue_Type]]="Churned",0,1)</f>
        <v>1</v>
      </c>
    </row>
    <row r="2332" spans="1:15" x14ac:dyDescent="0.25">
      <c r="A2332" t="s">
        <v>9768</v>
      </c>
      <c r="B2332" t="s">
        <v>1178</v>
      </c>
      <c r="C2332" t="s">
        <v>3536</v>
      </c>
      <c r="D2332" s="1">
        <v>44542</v>
      </c>
      <c r="E2332">
        <v>12</v>
      </c>
      <c r="F2332" t="b">
        <v>1</v>
      </c>
      <c r="G2332" t="s">
        <v>4549</v>
      </c>
      <c r="H2332" t="s">
        <v>2027</v>
      </c>
      <c r="I2332" s="1">
        <f>DATE(YEAR(tbl_Invoices[[#This Row],[Invoice_Date]]), MONTH(tbl_Invoices[[#This Row],[Invoice_Date]]), DAY(tbl_Invoices[[#This Row],[Invoice_Date]]))</f>
        <v>44542</v>
      </c>
      <c r="J2332">
        <f>YEAR(tbl_Invoices[[#This Row],[Invoice_Date]])</f>
        <v>2021</v>
      </c>
      <c r="K2332" s="1">
        <f>_xlfn.XLOOKUP(tbl_Invoices[[#This Row],[Customer_ID]], tbl_Customers[Customer_ID], tbl_Customers[Cohort_Month])</f>
        <v>44865</v>
      </c>
      <c r="L2332" s="1" t="str">
        <f ca="1">_xlfn.XLOOKUP(tbl_Invoices[[#This Row],[Customer_ID]], tbl_Customers[Customer_ID], tbl_Customers[Age_Group])</f>
        <v>25–34</v>
      </c>
      <c r="M2332" s="1" t="str">
        <f>_xlfn.XLOOKUP(tbl_Invoices[[#This Row],[Customer_ID]], tbl_Customers[Customer_ID], tbl_Customers[Region])</f>
        <v>International</v>
      </c>
      <c r="N2332" s="1" t="str" cm="1">
        <f t="array" ref="N2332">_xlfn.IFS(
   _xlfn.SINGLE(tbl_Invoices[Plan_ID])="P1","Basic",
   _xlfn.SINGLE(tbl_Invoices[Plan_ID])="P2","Standard",
   _xlfn.SINGLE(tbl_Invoices[Plan_ID])="P3","Premium"
)</f>
        <v>Basic</v>
      </c>
      <c r="O2332" s="2">
        <f>IF(tbl_Invoices[[#This Row],[Revenue_Type]]="Churned",0,1)</f>
        <v>1</v>
      </c>
    </row>
    <row r="2333" spans="1:15" x14ac:dyDescent="0.25">
      <c r="A2333" t="s">
        <v>7574</v>
      </c>
      <c r="B2333" t="s">
        <v>1251</v>
      </c>
      <c r="C2333" t="s">
        <v>3822</v>
      </c>
      <c r="D2333" s="1">
        <v>44542</v>
      </c>
      <c r="E2333">
        <v>55</v>
      </c>
      <c r="F2333" t="b">
        <v>1</v>
      </c>
      <c r="G2333" t="s">
        <v>4538</v>
      </c>
      <c r="H2333" t="s">
        <v>2031</v>
      </c>
      <c r="I2333" s="1">
        <f>DATE(YEAR(tbl_Invoices[[#This Row],[Invoice_Date]]), MONTH(tbl_Invoices[[#This Row],[Invoice_Date]]), DAY(tbl_Invoices[[#This Row],[Invoice_Date]]))</f>
        <v>44542</v>
      </c>
      <c r="J2333">
        <f>YEAR(tbl_Invoices[[#This Row],[Invoice_Date]])</f>
        <v>2021</v>
      </c>
      <c r="K2333" s="1">
        <f>_xlfn.XLOOKUP(tbl_Invoices[[#This Row],[Customer_ID]], tbl_Customers[Customer_ID], tbl_Customers[Cohort_Month])</f>
        <v>44408</v>
      </c>
      <c r="L2333" s="1" t="str">
        <f ca="1">_xlfn.XLOOKUP(tbl_Invoices[[#This Row],[Customer_ID]], tbl_Customers[Customer_ID], tbl_Customers[Age_Group])</f>
        <v>25–34</v>
      </c>
      <c r="M2333" s="1" t="str">
        <f>_xlfn.XLOOKUP(tbl_Invoices[[#This Row],[Customer_ID]], tbl_Customers[Customer_ID], tbl_Customers[Region])</f>
        <v>East</v>
      </c>
      <c r="N2333" s="1" t="str" cm="1">
        <f t="array" ref="N2333">_xlfn.IFS(
   _xlfn.SINGLE(tbl_Invoices[Plan_ID])="P1","Basic",
   _xlfn.SINGLE(tbl_Invoices[Plan_ID])="P2","Standard",
   _xlfn.SINGLE(tbl_Invoices[Plan_ID])="P3","Premium"
)</f>
        <v>Premium</v>
      </c>
      <c r="O2333" s="2">
        <f>IF(tbl_Invoices[[#This Row],[Revenue_Type]]="Churned",0,1)</f>
        <v>1</v>
      </c>
    </row>
    <row r="2334" spans="1:15" x14ac:dyDescent="0.25">
      <c r="A2334" t="s">
        <v>5588</v>
      </c>
      <c r="B2334" t="s">
        <v>1475</v>
      </c>
      <c r="C2334" t="s">
        <v>4288</v>
      </c>
      <c r="D2334" s="1">
        <v>44542</v>
      </c>
      <c r="E2334">
        <v>25</v>
      </c>
      <c r="F2334" t="b">
        <v>1</v>
      </c>
      <c r="G2334" t="s">
        <v>4549</v>
      </c>
      <c r="H2334" t="s">
        <v>2034</v>
      </c>
      <c r="I2334" s="1">
        <f>DATE(YEAR(tbl_Invoices[[#This Row],[Invoice_Date]]), MONTH(tbl_Invoices[[#This Row],[Invoice_Date]]), DAY(tbl_Invoices[[#This Row],[Invoice_Date]]))</f>
        <v>44542</v>
      </c>
      <c r="J2334">
        <f>YEAR(tbl_Invoices[[#This Row],[Invoice_Date]])</f>
        <v>2021</v>
      </c>
      <c r="K2334" s="1">
        <f>_xlfn.XLOOKUP(tbl_Invoices[[#This Row],[Customer_ID]], tbl_Customers[Customer_ID], tbl_Customers[Cohort_Month])</f>
        <v>44865</v>
      </c>
      <c r="L2334" s="1" t="str">
        <f ca="1">_xlfn.XLOOKUP(tbl_Invoices[[#This Row],[Customer_ID]], tbl_Customers[Customer_ID], tbl_Customers[Age_Group])</f>
        <v>35–44</v>
      </c>
      <c r="M2334" s="1" t="str">
        <f>_xlfn.XLOOKUP(tbl_Invoices[[#This Row],[Customer_ID]], tbl_Customers[Customer_ID], tbl_Customers[Region])</f>
        <v>Midwest</v>
      </c>
      <c r="N2334" s="1" t="str" cm="1">
        <f t="array" ref="N2334">_xlfn.IFS(
   _xlfn.SINGLE(tbl_Invoices[Plan_ID])="P1","Basic",
   _xlfn.SINGLE(tbl_Invoices[Plan_ID])="P2","Standard",
   _xlfn.SINGLE(tbl_Invoices[Plan_ID])="P3","Premium"
)</f>
        <v>Standard</v>
      </c>
      <c r="O2334" s="2">
        <f>IF(tbl_Invoices[[#This Row],[Revenue_Type]]="Churned",0,1)</f>
        <v>1</v>
      </c>
    </row>
    <row r="2335" spans="1:15" x14ac:dyDescent="0.25">
      <c r="A2335" t="s">
        <v>8057</v>
      </c>
      <c r="B2335" t="s">
        <v>314</v>
      </c>
      <c r="C2335" t="s">
        <v>4144</v>
      </c>
      <c r="D2335" s="1">
        <v>44543</v>
      </c>
      <c r="E2335">
        <v>25</v>
      </c>
      <c r="F2335" t="b">
        <v>1</v>
      </c>
      <c r="G2335" t="s">
        <v>4540</v>
      </c>
      <c r="H2335" t="s">
        <v>2034</v>
      </c>
      <c r="I2335" s="1">
        <f>DATE(YEAR(tbl_Invoices[[#This Row],[Invoice_Date]]), MONTH(tbl_Invoices[[#This Row],[Invoice_Date]]), DAY(tbl_Invoices[[#This Row],[Invoice_Date]]))</f>
        <v>44543</v>
      </c>
      <c r="J2335">
        <f>YEAR(tbl_Invoices[[#This Row],[Invoice_Date]])</f>
        <v>2021</v>
      </c>
      <c r="K2335" s="1">
        <f>_xlfn.XLOOKUP(tbl_Invoices[[#This Row],[Customer_ID]], tbl_Customers[Customer_ID], tbl_Customers[Cohort_Month])</f>
        <v>44742</v>
      </c>
      <c r="L2335" s="1" t="str">
        <f ca="1">_xlfn.XLOOKUP(tbl_Invoices[[#This Row],[Customer_ID]], tbl_Customers[Customer_ID], tbl_Customers[Age_Group])</f>
        <v>55+</v>
      </c>
      <c r="M2335" s="1" t="str">
        <f>_xlfn.XLOOKUP(tbl_Invoices[[#This Row],[Customer_ID]], tbl_Customers[Customer_ID], tbl_Customers[Region])</f>
        <v>West</v>
      </c>
      <c r="N2335" s="1" t="str" cm="1">
        <f t="array" ref="N2335">_xlfn.IFS(
   _xlfn.SINGLE(tbl_Invoices[Plan_ID])="P1","Basic",
   _xlfn.SINGLE(tbl_Invoices[Plan_ID])="P2","Standard",
   _xlfn.SINGLE(tbl_Invoices[Plan_ID])="P3","Premium"
)</f>
        <v>Standard</v>
      </c>
      <c r="O2335" s="2">
        <f>IF(tbl_Invoices[[#This Row],[Revenue_Type]]="Churned",0,1)</f>
        <v>1</v>
      </c>
    </row>
    <row r="2336" spans="1:15" x14ac:dyDescent="0.25">
      <c r="A2336" t="s">
        <v>5331</v>
      </c>
      <c r="B2336" t="s">
        <v>475</v>
      </c>
      <c r="C2336" t="s">
        <v>3347</v>
      </c>
      <c r="D2336" s="1">
        <v>44543</v>
      </c>
      <c r="E2336">
        <v>25</v>
      </c>
      <c r="F2336" t="b">
        <v>1</v>
      </c>
      <c r="G2336" t="s">
        <v>4538</v>
      </c>
      <c r="H2336" t="s">
        <v>2034</v>
      </c>
      <c r="I2336" s="1">
        <f>DATE(YEAR(tbl_Invoices[[#This Row],[Invoice_Date]]), MONTH(tbl_Invoices[[#This Row],[Invoice_Date]]), DAY(tbl_Invoices[[#This Row],[Invoice_Date]]))</f>
        <v>44543</v>
      </c>
      <c r="J2336">
        <f>YEAR(tbl_Invoices[[#This Row],[Invoice_Date]])</f>
        <v>2021</v>
      </c>
      <c r="K2336" s="1">
        <f>_xlfn.XLOOKUP(tbl_Invoices[[#This Row],[Customer_ID]], tbl_Customers[Customer_ID], tbl_Customers[Cohort_Month])</f>
        <v>44439</v>
      </c>
      <c r="L2336" s="1" t="str">
        <f ca="1">_xlfn.XLOOKUP(tbl_Invoices[[#This Row],[Customer_ID]], tbl_Customers[Customer_ID], tbl_Customers[Age_Group])</f>
        <v>35–44</v>
      </c>
      <c r="M2336" s="1" t="str">
        <f>_xlfn.XLOOKUP(tbl_Invoices[[#This Row],[Customer_ID]], tbl_Customers[Customer_ID], tbl_Customers[Region])</f>
        <v>International</v>
      </c>
      <c r="N2336" s="1" t="str" cm="1">
        <f t="array" ref="N2336">_xlfn.IFS(
   _xlfn.SINGLE(tbl_Invoices[Plan_ID])="P1","Basic",
   _xlfn.SINGLE(tbl_Invoices[Plan_ID])="P2","Standard",
   _xlfn.SINGLE(tbl_Invoices[Plan_ID])="P3","Premium"
)</f>
        <v>Standard</v>
      </c>
      <c r="O2336" s="2">
        <f>IF(tbl_Invoices[[#This Row],[Revenue_Type]]="Churned",0,1)</f>
        <v>1</v>
      </c>
    </row>
    <row r="2337" spans="1:15" x14ac:dyDescent="0.25">
      <c r="A2337" t="s">
        <v>7646</v>
      </c>
      <c r="B2337" t="s">
        <v>1378</v>
      </c>
      <c r="C2337" t="s">
        <v>3100</v>
      </c>
      <c r="D2337" s="1">
        <v>44543</v>
      </c>
      <c r="E2337">
        <v>25</v>
      </c>
      <c r="F2337" t="b">
        <v>1</v>
      </c>
      <c r="G2337" t="s">
        <v>4540</v>
      </c>
      <c r="H2337" t="s">
        <v>2034</v>
      </c>
      <c r="I2337" s="1">
        <f>DATE(YEAR(tbl_Invoices[[#This Row],[Invoice_Date]]), MONTH(tbl_Invoices[[#This Row],[Invoice_Date]]), DAY(tbl_Invoices[[#This Row],[Invoice_Date]]))</f>
        <v>44543</v>
      </c>
      <c r="J2337">
        <f>YEAR(tbl_Invoices[[#This Row],[Invoice_Date]])</f>
        <v>2021</v>
      </c>
      <c r="K2337" s="1">
        <f>_xlfn.XLOOKUP(tbl_Invoices[[#This Row],[Customer_ID]], tbl_Customers[Customer_ID], tbl_Customers[Cohort_Month])</f>
        <v>44227</v>
      </c>
      <c r="L2337" s="1" t="str">
        <f ca="1">_xlfn.XLOOKUP(tbl_Invoices[[#This Row],[Customer_ID]], tbl_Customers[Customer_ID], tbl_Customers[Age_Group])</f>
        <v>55+</v>
      </c>
      <c r="M2337" s="1" t="str">
        <f>_xlfn.XLOOKUP(tbl_Invoices[[#This Row],[Customer_ID]], tbl_Customers[Customer_ID], tbl_Customers[Region])</f>
        <v>East</v>
      </c>
      <c r="N2337" s="1" t="str" cm="1">
        <f t="array" ref="N2337">_xlfn.IFS(
   _xlfn.SINGLE(tbl_Invoices[Plan_ID])="P1","Basic",
   _xlfn.SINGLE(tbl_Invoices[Plan_ID])="P2","Standard",
   _xlfn.SINGLE(tbl_Invoices[Plan_ID])="P3","Premium"
)</f>
        <v>Standard</v>
      </c>
      <c r="O2337" s="2">
        <f>IF(tbl_Invoices[[#This Row],[Revenue_Type]]="Churned",0,1)</f>
        <v>1</v>
      </c>
    </row>
    <row r="2338" spans="1:15" x14ac:dyDescent="0.25">
      <c r="A2338" t="s">
        <v>6278</v>
      </c>
      <c r="B2338" t="s">
        <v>1757</v>
      </c>
      <c r="C2338" t="s">
        <v>3087</v>
      </c>
      <c r="D2338" s="1">
        <v>44543</v>
      </c>
      <c r="E2338">
        <v>25</v>
      </c>
      <c r="F2338" t="b">
        <v>1</v>
      </c>
      <c r="G2338" t="s">
        <v>4540</v>
      </c>
      <c r="H2338" t="s">
        <v>2034</v>
      </c>
      <c r="I2338" s="1">
        <f>DATE(YEAR(tbl_Invoices[[#This Row],[Invoice_Date]]), MONTH(tbl_Invoices[[#This Row],[Invoice_Date]]), DAY(tbl_Invoices[[#This Row],[Invoice_Date]]))</f>
        <v>44543</v>
      </c>
      <c r="J2338">
        <f>YEAR(tbl_Invoices[[#This Row],[Invoice_Date]])</f>
        <v>2021</v>
      </c>
      <c r="K2338" s="1">
        <f>_xlfn.XLOOKUP(tbl_Invoices[[#This Row],[Customer_ID]], tbl_Customers[Customer_ID], tbl_Customers[Cohort_Month])</f>
        <v>44804</v>
      </c>
      <c r="L2338" s="1" t="str">
        <f ca="1">_xlfn.XLOOKUP(tbl_Invoices[[#This Row],[Customer_ID]], tbl_Customers[Customer_ID], tbl_Customers[Age_Group])</f>
        <v>25–34</v>
      </c>
      <c r="M2338" s="1" t="str">
        <f>_xlfn.XLOOKUP(tbl_Invoices[[#This Row],[Customer_ID]], tbl_Customers[Customer_ID], tbl_Customers[Region])</f>
        <v>Midwest</v>
      </c>
      <c r="N2338" s="1" t="str" cm="1">
        <f t="array" ref="N2338">_xlfn.IFS(
   _xlfn.SINGLE(tbl_Invoices[Plan_ID])="P1","Basic",
   _xlfn.SINGLE(tbl_Invoices[Plan_ID])="P2","Standard",
   _xlfn.SINGLE(tbl_Invoices[Plan_ID])="P3","Premium"
)</f>
        <v>Standard</v>
      </c>
      <c r="O2338" s="2">
        <f>IF(tbl_Invoices[[#This Row],[Revenue_Type]]="Churned",0,1)</f>
        <v>1</v>
      </c>
    </row>
    <row r="2339" spans="1:15" x14ac:dyDescent="0.25">
      <c r="A2339" t="s">
        <v>8602</v>
      </c>
      <c r="B2339" t="s">
        <v>1832</v>
      </c>
      <c r="C2339" t="s">
        <v>3455</v>
      </c>
      <c r="D2339" s="1">
        <v>44543</v>
      </c>
      <c r="E2339">
        <v>12</v>
      </c>
      <c r="F2339" t="b">
        <v>1</v>
      </c>
      <c r="G2339" t="s">
        <v>4545</v>
      </c>
      <c r="H2339" t="s">
        <v>2027</v>
      </c>
      <c r="I2339" s="1">
        <f>DATE(YEAR(tbl_Invoices[[#This Row],[Invoice_Date]]), MONTH(tbl_Invoices[[#This Row],[Invoice_Date]]), DAY(tbl_Invoices[[#This Row],[Invoice_Date]]))</f>
        <v>44543</v>
      </c>
      <c r="J2339">
        <f>YEAR(tbl_Invoices[[#This Row],[Invoice_Date]])</f>
        <v>2021</v>
      </c>
      <c r="K2339" s="1">
        <f>_xlfn.XLOOKUP(tbl_Invoices[[#This Row],[Customer_ID]], tbl_Customers[Customer_ID], tbl_Customers[Cohort_Month])</f>
        <v>44895</v>
      </c>
      <c r="L2339" s="1" t="str">
        <f ca="1">_xlfn.XLOOKUP(tbl_Invoices[[#This Row],[Customer_ID]], tbl_Customers[Customer_ID], tbl_Customers[Age_Group])</f>
        <v>45–54</v>
      </c>
      <c r="M2339" s="1" t="str">
        <f>_xlfn.XLOOKUP(tbl_Invoices[[#This Row],[Customer_ID]], tbl_Customers[Customer_ID], tbl_Customers[Region])</f>
        <v>International</v>
      </c>
      <c r="N2339" s="1" t="str" cm="1">
        <f t="array" ref="N2339">_xlfn.IFS(
   _xlfn.SINGLE(tbl_Invoices[Plan_ID])="P1","Basic",
   _xlfn.SINGLE(tbl_Invoices[Plan_ID])="P2","Standard",
   _xlfn.SINGLE(tbl_Invoices[Plan_ID])="P3","Premium"
)</f>
        <v>Basic</v>
      </c>
      <c r="O2339" s="2">
        <f>IF(tbl_Invoices[[#This Row],[Revenue_Type]]="Churned",0,1)</f>
        <v>0</v>
      </c>
    </row>
    <row r="2340" spans="1:15" x14ac:dyDescent="0.25">
      <c r="A2340" t="s">
        <v>6527</v>
      </c>
      <c r="B2340" t="s">
        <v>302</v>
      </c>
      <c r="C2340" t="s">
        <v>2273</v>
      </c>
      <c r="D2340" s="1">
        <v>44544</v>
      </c>
      <c r="E2340">
        <v>55</v>
      </c>
      <c r="F2340" t="b">
        <v>1</v>
      </c>
      <c r="G2340" t="s">
        <v>4547</v>
      </c>
      <c r="H2340" t="s">
        <v>2031</v>
      </c>
      <c r="I2340" s="1">
        <f>DATE(YEAR(tbl_Invoices[[#This Row],[Invoice_Date]]), MONTH(tbl_Invoices[[#This Row],[Invoice_Date]]), DAY(tbl_Invoices[[#This Row],[Invoice_Date]]))</f>
        <v>44544</v>
      </c>
      <c r="J2340">
        <f>YEAR(tbl_Invoices[[#This Row],[Invoice_Date]])</f>
        <v>2021</v>
      </c>
      <c r="K2340" s="1">
        <f>_xlfn.XLOOKUP(tbl_Invoices[[#This Row],[Customer_ID]], tbl_Customers[Customer_ID], tbl_Customers[Cohort_Month])</f>
        <v>44439</v>
      </c>
      <c r="L2340" s="1" t="str">
        <f ca="1">_xlfn.XLOOKUP(tbl_Invoices[[#This Row],[Customer_ID]], tbl_Customers[Customer_ID], tbl_Customers[Age_Group])</f>
        <v>25–34</v>
      </c>
      <c r="M2340" s="1" t="str">
        <f>_xlfn.XLOOKUP(tbl_Invoices[[#This Row],[Customer_ID]], tbl_Customers[Customer_ID], tbl_Customers[Region])</f>
        <v>East</v>
      </c>
      <c r="N2340" s="1" t="str" cm="1">
        <f t="array" ref="N2340">_xlfn.IFS(
   _xlfn.SINGLE(tbl_Invoices[Plan_ID])="P1","Basic",
   _xlfn.SINGLE(tbl_Invoices[Plan_ID])="P2","Standard",
   _xlfn.SINGLE(tbl_Invoices[Plan_ID])="P3","Premium"
)</f>
        <v>Premium</v>
      </c>
      <c r="O2340" s="2">
        <f>IF(tbl_Invoices[[#This Row],[Revenue_Type]]="Churned",0,1)</f>
        <v>1</v>
      </c>
    </row>
    <row r="2341" spans="1:15" x14ac:dyDescent="0.25">
      <c r="A2341" t="s">
        <v>6107</v>
      </c>
      <c r="B2341" t="s">
        <v>674</v>
      </c>
      <c r="C2341" t="s">
        <v>3628</v>
      </c>
      <c r="D2341" s="1">
        <v>44544</v>
      </c>
      <c r="E2341">
        <v>12</v>
      </c>
      <c r="F2341" t="b">
        <v>1</v>
      </c>
      <c r="G2341" t="s">
        <v>4538</v>
      </c>
      <c r="H2341" t="s">
        <v>2027</v>
      </c>
      <c r="I2341" s="1">
        <f>DATE(YEAR(tbl_Invoices[[#This Row],[Invoice_Date]]), MONTH(tbl_Invoices[[#This Row],[Invoice_Date]]), DAY(tbl_Invoices[[#This Row],[Invoice_Date]]))</f>
        <v>44544</v>
      </c>
      <c r="J2341">
        <f>YEAR(tbl_Invoices[[#This Row],[Invoice_Date]])</f>
        <v>2021</v>
      </c>
      <c r="K2341" s="1">
        <f>_xlfn.XLOOKUP(tbl_Invoices[[#This Row],[Customer_ID]], tbl_Customers[Customer_ID], tbl_Customers[Cohort_Month])</f>
        <v>44651</v>
      </c>
      <c r="L2341" s="1" t="str">
        <f ca="1">_xlfn.XLOOKUP(tbl_Invoices[[#This Row],[Customer_ID]], tbl_Customers[Customer_ID], tbl_Customers[Age_Group])</f>
        <v>35–44</v>
      </c>
      <c r="M2341" s="1" t="str">
        <f>_xlfn.XLOOKUP(tbl_Invoices[[#This Row],[Customer_ID]], tbl_Customers[Customer_ID], tbl_Customers[Region])</f>
        <v>Midwest</v>
      </c>
      <c r="N2341" s="1" t="str" cm="1">
        <f t="array" ref="N2341">_xlfn.IFS(
   _xlfn.SINGLE(tbl_Invoices[Plan_ID])="P1","Basic",
   _xlfn.SINGLE(tbl_Invoices[Plan_ID])="P2","Standard",
   _xlfn.SINGLE(tbl_Invoices[Plan_ID])="P3","Premium"
)</f>
        <v>Basic</v>
      </c>
      <c r="O2341" s="2">
        <f>IF(tbl_Invoices[[#This Row],[Revenue_Type]]="Churned",0,1)</f>
        <v>1</v>
      </c>
    </row>
    <row r="2342" spans="1:15" x14ac:dyDescent="0.25">
      <c r="A2342" t="s">
        <v>6259</v>
      </c>
      <c r="B2342" t="s">
        <v>894</v>
      </c>
      <c r="C2342" t="s">
        <v>2065</v>
      </c>
      <c r="D2342" s="1">
        <v>44544</v>
      </c>
      <c r="E2342">
        <v>12</v>
      </c>
      <c r="F2342" t="b">
        <v>1</v>
      </c>
      <c r="G2342" t="s">
        <v>4547</v>
      </c>
      <c r="H2342" t="s">
        <v>2027</v>
      </c>
      <c r="I2342" s="1">
        <f>DATE(YEAR(tbl_Invoices[[#This Row],[Invoice_Date]]), MONTH(tbl_Invoices[[#This Row],[Invoice_Date]]), DAY(tbl_Invoices[[#This Row],[Invoice_Date]]))</f>
        <v>44544</v>
      </c>
      <c r="J2342">
        <f>YEAR(tbl_Invoices[[#This Row],[Invoice_Date]])</f>
        <v>2021</v>
      </c>
      <c r="K2342" s="1">
        <f>_xlfn.XLOOKUP(tbl_Invoices[[#This Row],[Customer_ID]], tbl_Customers[Customer_ID], tbl_Customers[Cohort_Month])</f>
        <v>44347</v>
      </c>
      <c r="L2342" s="1" t="str">
        <f ca="1">_xlfn.XLOOKUP(tbl_Invoices[[#This Row],[Customer_ID]], tbl_Customers[Customer_ID], tbl_Customers[Age_Group])</f>
        <v>45–54</v>
      </c>
      <c r="M2342" s="1" t="str">
        <f>_xlfn.XLOOKUP(tbl_Invoices[[#This Row],[Customer_ID]], tbl_Customers[Customer_ID], tbl_Customers[Region])</f>
        <v>East</v>
      </c>
      <c r="N2342" s="1" t="str" cm="1">
        <f t="array" ref="N2342">_xlfn.IFS(
   _xlfn.SINGLE(tbl_Invoices[Plan_ID])="P1","Basic",
   _xlfn.SINGLE(tbl_Invoices[Plan_ID])="P2","Standard",
   _xlfn.SINGLE(tbl_Invoices[Plan_ID])="P3","Premium"
)</f>
        <v>Basic</v>
      </c>
      <c r="O2342" s="2">
        <f>IF(tbl_Invoices[[#This Row],[Revenue_Type]]="Churned",0,1)</f>
        <v>1</v>
      </c>
    </row>
    <row r="2343" spans="1:15" x14ac:dyDescent="0.25">
      <c r="A2343" t="s">
        <v>5446</v>
      </c>
      <c r="B2343" t="s">
        <v>1058</v>
      </c>
      <c r="C2343" t="s">
        <v>3639</v>
      </c>
      <c r="D2343" s="1">
        <v>44544</v>
      </c>
      <c r="E2343">
        <v>12</v>
      </c>
      <c r="F2343" t="b">
        <v>1</v>
      </c>
      <c r="G2343" t="s">
        <v>4540</v>
      </c>
      <c r="H2343" t="s">
        <v>2027</v>
      </c>
      <c r="I2343" s="1">
        <f>DATE(YEAR(tbl_Invoices[[#This Row],[Invoice_Date]]), MONTH(tbl_Invoices[[#This Row],[Invoice_Date]]), DAY(tbl_Invoices[[#This Row],[Invoice_Date]]))</f>
        <v>44544</v>
      </c>
      <c r="J2343">
        <f>YEAR(tbl_Invoices[[#This Row],[Invoice_Date]])</f>
        <v>2021</v>
      </c>
      <c r="K2343" s="1">
        <f>_xlfn.XLOOKUP(tbl_Invoices[[#This Row],[Customer_ID]], tbl_Customers[Customer_ID], tbl_Customers[Cohort_Month])</f>
        <v>44712</v>
      </c>
      <c r="L2343" s="1" t="str">
        <f ca="1">_xlfn.XLOOKUP(tbl_Invoices[[#This Row],[Customer_ID]], tbl_Customers[Customer_ID], tbl_Customers[Age_Group])</f>
        <v>35–44</v>
      </c>
      <c r="M2343" s="1" t="str">
        <f>_xlfn.XLOOKUP(tbl_Invoices[[#This Row],[Customer_ID]], tbl_Customers[Customer_ID], tbl_Customers[Region])</f>
        <v>International</v>
      </c>
      <c r="N2343" s="1" t="str" cm="1">
        <f t="array" ref="N2343">_xlfn.IFS(
   _xlfn.SINGLE(tbl_Invoices[Plan_ID])="P1","Basic",
   _xlfn.SINGLE(tbl_Invoices[Plan_ID])="P2","Standard",
   _xlfn.SINGLE(tbl_Invoices[Plan_ID])="P3","Premium"
)</f>
        <v>Basic</v>
      </c>
      <c r="O2343" s="2">
        <f>IF(tbl_Invoices[[#This Row],[Revenue_Type]]="Churned",0,1)</f>
        <v>1</v>
      </c>
    </row>
    <row r="2344" spans="1:15" x14ac:dyDescent="0.25">
      <c r="A2344" t="s">
        <v>9021</v>
      </c>
      <c r="B2344" t="s">
        <v>1344</v>
      </c>
      <c r="C2344" t="s">
        <v>2364</v>
      </c>
      <c r="D2344" s="1">
        <v>44544</v>
      </c>
      <c r="E2344">
        <v>55</v>
      </c>
      <c r="F2344" t="b">
        <v>1</v>
      </c>
      <c r="G2344" t="s">
        <v>4547</v>
      </c>
      <c r="H2344" t="s">
        <v>2031</v>
      </c>
      <c r="I2344" s="1">
        <f>DATE(YEAR(tbl_Invoices[[#This Row],[Invoice_Date]]), MONTH(tbl_Invoices[[#This Row],[Invoice_Date]]), DAY(tbl_Invoices[[#This Row],[Invoice_Date]]))</f>
        <v>44544</v>
      </c>
      <c r="J2344">
        <f>YEAR(tbl_Invoices[[#This Row],[Invoice_Date]])</f>
        <v>2021</v>
      </c>
      <c r="K2344" s="1">
        <f>_xlfn.XLOOKUP(tbl_Invoices[[#This Row],[Customer_ID]], tbl_Customers[Customer_ID], tbl_Customers[Cohort_Month])</f>
        <v>44469</v>
      </c>
      <c r="L2344" s="1" t="str">
        <f ca="1">_xlfn.XLOOKUP(tbl_Invoices[[#This Row],[Customer_ID]], tbl_Customers[Customer_ID], tbl_Customers[Age_Group])</f>
        <v>55+</v>
      </c>
      <c r="M2344" s="1" t="str">
        <f>_xlfn.XLOOKUP(tbl_Invoices[[#This Row],[Customer_ID]], tbl_Customers[Customer_ID], tbl_Customers[Region])</f>
        <v>East</v>
      </c>
      <c r="N2344" s="1" t="str" cm="1">
        <f t="array" ref="N2344">_xlfn.IFS(
   _xlfn.SINGLE(tbl_Invoices[Plan_ID])="P1","Basic",
   _xlfn.SINGLE(tbl_Invoices[Plan_ID])="P2","Standard",
   _xlfn.SINGLE(tbl_Invoices[Plan_ID])="P3","Premium"
)</f>
        <v>Premium</v>
      </c>
      <c r="O2344" s="2">
        <f>IF(tbl_Invoices[[#This Row],[Revenue_Type]]="Churned",0,1)</f>
        <v>1</v>
      </c>
    </row>
    <row r="2345" spans="1:15" x14ac:dyDescent="0.25">
      <c r="A2345" t="s">
        <v>4696</v>
      </c>
      <c r="B2345" t="s">
        <v>1374</v>
      </c>
      <c r="C2345" t="s">
        <v>3654</v>
      </c>
      <c r="D2345" s="1">
        <v>44544</v>
      </c>
      <c r="E2345">
        <v>12</v>
      </c>
      <c r="F2345" t="b">
        <v>1</v>
      </c>
      <c r="G2345" t="s">
        <v>4538</v>
      </c>
      <c r="H2345" t="s">
        <v>2027</v>
      </c>
      <c r="I2345" s="1">
        <f>DATE(YEAR(tbl_Invoices[[#This Row],[Invoice_Date]]), MONTH(tbl_Invoices[[#This Row],[Invoice_Date]]), DAY(tbl_Invoices[[#This Row],[Invoice_Date]]))</f>
        <v>44544</v>
      </c>
      <c r="J2345">
        <f>YEAR(tbl_Invoices[[#This Row],[Invoice_Date]])</f>
        <v>2021</v>
      </c>
      <c r="K2345" s="1">
        <f>_xlfn.XLOOKUP(tbl_Invoices[[#This Row],[Customer_ID]], tbl_Customers[Customer_ID], tbl_Customers[Cohort_Month])</f>
        <v>44651</v>
      </c>
      <c r="L2345" s="1" t="str">
        <f ca="1">_xlfn.XLOOKUP(tbl_Invoices[[#This Row],[Customer_ID]], tbl_Customers[Customer_ID], tbl_Customers[Age_Group])</f>
        <v>35–44</v>
      </c>
      <c r="M2345" s="1" t="str">
        <f>_xlfn.XLOOKUP(tbl_Invoices[[#This Row],[Customer_ID]], tbl_Customers[Customer_ID], tbl_Customers[Region])</f>
        <v>South</v>
      </c>
      <c r="N2345" s="1" t="str" cm="1">
        <f t="array" ref="N2345">_xlfn.IFS(
   _xlfn.SINGLE(tbl_Invoices[Plan_ID])="P1","Basic",
   _xlfn.SINGLE(tbl_Invoices[Plan_ID])="P2","Standard",
   _xlfn.SINGLE(tbl_Invoices[Plan_ID])="P3","Premium"
)</f>
        <v>Basic</v>
      </c>
      <c r="O2345" s="2">
        <f>IF(tbl_Invoices[[#This Row],[Revenue_Type]]="Churned",0,1)</f>
        <v>1</v>
      </c>
    </row>
    <row r="2346" spans="1:15" x14ac:dyDescent="0.25">
      <c r="A2346" t="s">
        <v>5148</v>
      </c>
      <c r="B2346" t="s">
        <v>1690</v>
      </c>
      <c r="C2346" t="s">
        <v>2180</v>
      </c>
      <c r="D2346" s="1">
        <v>44544</v>
      </c>
      <c r="E2346">
        <v>12</v>
      </c>
      <c r="F2346" t="b">
        <v>1</v>
      </c>
      <c r="G2346" t="s">
        <v>4549</v>
      </c>
      <c r="H2346" t="s">
        <v>2027</v>
      </c>
      <c r="I2346" s="1">
        <f>DATE(YEAR(tbl_Invoices[[#This Row],[Invoice_Date]]), MONTH(tbl_Invoices[[#This Row],[Invoice_Date]]), DAY(tbl_Invoices[[#This Row],[Invoice_Date]]))</f>
        <v>44544</v>
      </c>
      <c r="J2346">
        <f>YEAR(tbl_Invoices[[#This Row],[Invoice_Date]])</f>
        <v>2021</v>
      </c>
      <c r="K2346" s="1">
        <f>_xlfn.XLOOKUP(tbl_Invoices[[#This Row],[Customer_ID]], tbl_Customers[Customer_ID], tbl_Customers[Cohort_Month])</f>
        <v>44985</v>
      </c>
      <c r="L2346" s="1" t="str">
        <f ca="1">_xlfn.XLOOKUP(tbl_Invoices[[#This Row],[Customer_ID]], tbl_Customers[Customer_ID], tbl_Customers[Age_Group])</f>
        <v>45–54</v>
      </c>
      <c r="M2346" s="1" t="str">
        <f>_xlfn.XLOOKUP(tbl_Invoices[[#This Row],[Customer_ID]], tbl_Customers[Customer_ID], tbl_Customers[Region])</f>
        <v>South</v>
      </c>
      <c r="N2346" s="1" t="str" cm="1">
        <f t="array" ref="N2346">_xlfn.IFS(
   _xlfn.SINGLE(tbl_Invoices[Plan_ID])="P1","Basic",
   _xlfn.SINGLE(tbl_Invoices[Plan_ID])="P2","Standard",
   _xlfn.SINGLE(tbl_Invoices[Plan_ID])="P3","Premium"
)</f>
        <v>Basic</v>
      </c>
      <c r="O2346" s="2">
        <f>IF(tbl_Invoices[[#This Row],[Revenue_Type]]="Churned",0,1)</f>
        <v>1</v>
      </c>
    </row>
    <row r="2347" spans="1:15" x14ac:dyDescent="0.25">
      <c r="A2347" t="s">
        <v>10520</v>
      </c>
      <c r="B2347" t="s">
        <v>1755</v>
      </c>
      <c r="C2347" t="s">
        <v>3810</v>
      </c>
      <c r="D2347" s="1">
        <v>44544</v>
      </c>
      <c r="E2347">
        <v>55</v>
      </c>
      <c r="F2347" t="b">
        <v>1</v>
      </c>
      <c r="G2347" t="s">
        <v>4545</v>
      </c>
      <c r="H2347" t="s">
        <v>2031</v>
      </c>
      <c r="I2347" s="1">
        <f>DATE(YEAR(tbl_Invoices[[#This Row],[Invoice_Date]]), MONTH(tbl_Invoices[[#This Row],[Invoice_Date]]), DAY(tbl_Invoices[[#This Row],[Invoice_Date]]))</f>
        <v>44544</v>
      </c>
      <c r="J2347">
        <f>YEAR(tbl_Invoices[[#This Row],[Invoice_Date]])</f>
        <v>2021</v>
      </c>
      <c r="K2347" s="1">
        <f>_xlfn.XLOOKUP(tbl_Invoices[[#This Row],[Customer_ID]], tbl_Customers[Customer_ID], tbl_Customers[Cohort_Month])</f>
        <v>44773</v>
      </c>
      <c r="L2347" s="1" t="str">
        <f ca="1">_xlfn.XLOOKUP(tbl_Invoices[[#This Row],[Customer_ID]], tbl_Customers[Customer_ID], tbl_Customers[Age_Group])</f>
        <v>45–54</v>
      </c>
      <c r="M2347" s="1" t="str">
        <f>_xlfn.XLOOKUP(tbl_Invoices[[#This Row],[Customer_ID]], tbl_Customers[Customer_ID], tbl_Customers[Region])</f>
        <v>East</v>
      </c>
      <c r="N2347" s="1" t="str" cm="1">
        <f t="array" ref="N2347">_xlfn.IFS(
   _xlfn.SINGLE(tbl_Invoices[Plan_ID])="P1","Basic",
   _xlfn.SINGLE(tbl_Invoices[Plan_ID])="P2","Standard",
   _xlfn.SINGLE(tbl_Invoices[Plan_ID])="P3","Premium"
)</f>
        <v>Premium</v>
      </c>
      <c r="O2347" s="2">
        <f>IF(tbl_Invoices[[#This Row],[Revenue_Type]]="Churned",0,1)</f>
        <v>0</v>
      </c>
    </row>
    <row r="2348" spans="1:15" x14ac:dyDescent="0.25">
      <c r="A2348" t="s">
        <v>5619</v>
      </c>
      <c r="B2348" t="s">
        <v>1907</v>
      </c>
      <c r="C2348" t="s">
        <v>2313</v>
      </c>
      <c r="D2348" s="1">
        <v>44544</v>
      </c>
      <c r="E2348">
        <v>25</v>
      </c>
      <c r="F2348" t="b">
        <v>1</v>
      </c>
      <c r="G2348" t="s">
        <v>4545</v>
      </c>
      <c r="H2348" t="s">
        <v>2034</v>
      </c>
      <c r="I2348" s="1">
        <f>DATE(YEAR(tbl_Invoices[[#This Row],[Invoice_Date]]), MONTH(tbl_Invoices[[#This Row],[Invoice_Date]]), DAY(tbl_Invoices[[#This Row],[Invoice_Date]]))</f>
        <v>44544</v>
      </c>
      <c r="J2348">
        <f>YEAR(tbl_Invoices[[#This Row],[Invoice_Date]])</f>
        <v>2021</v>
      </c>
      <c r="K2348" s="1">
        <f>_xlfn.XLOOKUP(tbl_Invoices[[#This Row],[Customer_ID]], tbl_Customers[Customer_ID], tbl_Customers[Cohort_Month])</f>
        <v>44316</v>
      </c>
      <c r="L2348" s="1" t="str">
        <f ca="1">_xlfn.XLOOKUP(tbl_Invoices[[#This Row],[Customer_ID]], tbl_Customers[Customer_ID], tbl_Customers[Age_Group])</f>
        <v>45–54</v>
      </c>
      <c r="M2348" s="1" t="str">
        <f>_xlfn.XLOOKUP(tbl_Invoices[[#This Row],[Customer_ID]], tbl_Customers[Customer_ID], tbl_Customers[Region])</f>
        <v>International</v>
      </c>
      <c r="N2348" s="1" t="str" cm="1">
        <f t="array" ref="N2348">_xlfn.IFS(
   _xlfn.SINGLE(tbl_Invoices[Plan_ID])="P1","Basic",
   _xlfn.SINGLE(tbl_Invoices[Plan_ID])="P2","Standard",
   _xlfn.SINGLE(tbl_Invoices[Plan_ID])="P3","Premium"
)</f>
        <v>Standard</v>
      </c>
      <c r="O2348" s="2">
        <f>IF(tbl_Invoices[[#This Row],[Revenue_Type]]="Churned",0,1)</f>
        <v>0</v>
      </c>
    </row>
    <row r="2349" spans="1:15" x14ac:dyDescent="0.25">
      <c r="A2349" t="s">
        <v>6041</v>
      </c>
      <c r="B2349" t="s">
        <v>764</v>
      </c>
      <c r="C2349" t="s">
        <v>3669</v>
      </c>
      <c r="D2349" s="1">
        <v>44545</v>
      </c>
      <c r="E2349">
        <v>25</v>
      </c>
      <c r="F2349" t="b">
        <v>1</v>
      </c>
      <c r="G2349" t="s">
        <v>4538</v>
      </c>
      <c r="H2349" t="s">
        <v>2034</v>
      </c>
      <c r="I2349" s="1">
        <f>DATE(YEAR(tbl_Invoices[[#This Row],[Invoice_Date]]), MONTH(tbl_Invoices[[#This Row],[Invoice_Date]]), DAY(tbl_Invoices[[#This Row],[Invoice_Date]]))</f>
        <v>44545</v>
      </c>
      <c r="J2349">
        <f>YEAR(tbl_Invoices[[#This Row],[Invoice_Date]])</f>
        <v>2021</v>
      </c>
      <c r="K2349" s="1">
        <f>_xlfn.XLOOKUP(tbl_Invoices[[#This Row],[Customer_ID]], tbl_Customers[Customer_ID], tbl_Customers[Cohort_Month])</f>
        <v>44620</v>
      </c>
      <c r="L2349" s="1" t="str">
        <f ca="1">_xlfn.XLOOKUP(tbl_Invoices[[#This Row],[Customer_ID]], tbl_Customers[Customer_ID], tbl_Customers[Age_Group])</f>
        <v>45–54</v>
      </c>
      <c r="M2349" s="1" t="str">
        <f>_xlfn.XLOOKUP(tbl_Invoices[[#This Row],[Customer_ID]], tbl_Customers[Customer_ID], tbl_Customers[Region])</f>
        <v>South</v>
      </c>
      <c r="N2349" s="1" t="str" cm="1">
        <f t="array" ref="N2349">_xlfn.IFS(
   _xlfn.SINGLE(tbl_Invoices[Plan_ID])="P1","Basic",
   _xlfn.SINGLE(tbl_Invoices[Plan_ID])="P2","Standard",
   _xlfn.SINGLE(tbl_Invoices[Plan_ID])="P3","Premium"
)</f>
        <v>Standard</v>
      </c>
      <c r="O2349" s="2">
        <f>IF(tbl_Invoices[[#This Row],[Revenue_Type]]="Churned",0,1)</f>
        <v>1</v>
      </c>
    </row>
    <row r="2350" spans="1:15" x14ac:dyDescent="0.25">
      <c r="A2350" t="s">
        <v>5682</v>
      </c>
      <c r="B2350" t="s">
        <v>1023</v>
      </c>
      <c r="C2350" t="s">
        <v>4083</v>
      </c>
      <c r="D2350" s="1">
        <v>44545</v>
      </c>
      <c r="E2350">
        <v>25</v>
      </c>
      <c r="F2350" t="b">
        <v>1</v>
      </c>
      <c r="G2350" t="s">
        <v>4540</v>
      </c>
      <c r="H2350" t="s">
        <v>2034</v>
      </c>
      <c r="I2350" s="1">
        <f>DATE(YEAR(tbl_Invoices[[#This Row],[Invoice_Date]]), MONTH(tbl_Invoices[[#This Row],[Invoice_Date]]), DAY(tbl_Invoices[[#This Row],[Invoice_Date]]))</f>
        <v>44545</v>
      </c>
      <c r="J2350">
        <f>YEAR(tbl_Invoices[[#This Row],[Invoice_Date]])</f>
        <v>2021</v>
      </c>
      <c r="K2350" s="1">
        <f>_xlfn.XLOOKUP(tbl_Invoices[[#This Row],[Customer_ID]], tbl_Customers[Customer_ID], tbl_Customers[Cohort_Month])</f>
        <v>44957</v>
      </c>
      <c r="L2350" s="1" t="str">
        <f ca="1">_xlfn.XLOOKUP(tbl_Invoices[[#This Row],[Customer_ID]], tbl_Customers[Customer_ID], tbl_Customers[Age_Group])</f>
        <v>35–44</v>
      </c>
      <c r="M2350" s="1" t="str">
        <f>_xlfn.XLOOKUP(tbl_Invoices[[#This Row],[Customer_ID]], tbl_Customers[Customer_ID], tbl_Customers[Region])</f>
        <v>South</v>
      </c>
      <c r="N2350" s="1" t="str" cm="1">
        <f t="array" ref="N2350">_xlfn.IFS(
   _xlfn.SINGLE(tbl_Invoices[Plan_ID])="P1","Basic",
   _xlfn.SINGLE(tbl_Invoices[Plan_ID])="P2","Standard",
   _xlfn.SINGLE(tbl_Invoices[Plan_ID])="P3","Premium"
)</f>
        <v>Standard</v>
      </c>
      <c r="O2350" s="2">
        <f>IF(tbl_Invoices[[#This Row],[Revenue_Type]]="Churned",0,1)</f>
        <v>1</v>
      </c>
    </row>
    <row r="2351" spans="1:15" x14ac:dyDescent="0.25">
      <c r="A2351" t="s">
        <v>6498</v>
      </c>
      <c r="B2351" t="s">
        <v>1156</v>
      </c>
      <c r="C2351" t="s">
        <v>4117</v>
      </c>
      <c r="D2351" s="1">
        <v>44545</v>
      </c>
      <c r="E2351">
        <v>25</v>
      </c>
      <c r="F2351" t="b">
        <v>1</v>
      </c>
      <c r="G2351" t="s">
        <v>4540</v>
      </c>
      <c r="H2351" t="s">
        <v>2034</v>
      </c>
      <c r="I2351" s="1">
        <f>DATE(YEAR(tbl_Invoices[[#This Row],[Invoice_Date]]), MONTH(tbl_Invoices[[#This Row],[Invoice_Date]]), DAY(tbl_Invoices[[#This Row],[Invoice_Date]]))</f>
        <v>44545</v>
      </c>
      <c r="J2351">
        <f>YEAR(tbl_Invoices[[#This Row],[Invoice_Date]])</f>
        <v>2021</v>
      </c>
      <c r="K2351" s="1">
        <f>_xlfn.XLOOKUP(tbl_Invoices[[#This Row],[Customer_ID]], tbl_Customers[Customer_ID], tbl_Customers[Cohort_Month])</f>
        <v>44712</v>
      </c>
      <c r="L2351" s="1" t="str">
        <f ca="1">_xlfn.XLOOKUP(tbl_Invoices[[#This Row],[Customer_ID]], tbl_Customers[Customer_ID], tbl_Customers[Age_Group])</f>
        <v>45–54</v>
      </c>
      <c r="M2351" s="1" t="str">
        <f>_xlfn.XLOOKUP(tbl_Invoices[[#This Row],[Customer_ID]], tbl_Customers[Customer_ID], tbl_Customers[Region])</f>
        <v>East</v>
      </c>
      <c r="N2351" s="1" t="str" cm="1">
        <f t="array" ref="N2351">_xlfn.IFS(
   _xlfn.SINGLE(tbl_Invoices[Plan_ID])="P1","Basic",
   _xlfn.SINGLE(tbl_Invoices[Plan_ID])="P2","Standard",
   _xlfn.SINGLE(tbl_Invoices[Plan_ID])="P3","Premium"
)</f>
        <v>Standard</v>
      </c>
      <c r="O2351" s="2">
        <f>IF(tbl_Invoices[[#This Row],[Revenue_Type]]="Churned",0,1)</f>
        <v>1</v>
      </c>
    </row>
    <row r="2352" spans="1:15" x14ac:dyDescent="0.25">
      <c r="A2352" t="s">
        <v>9905</v>
      </c>
      <c r="B2352" t="s">
        <v>1401</v>
      </c>
      <c r="C2352" t="s">
        <v>2783</v>
      </c>
      <c r="D2352" s="1">
        <v>44545</v>
      </c>
      <c r="E2352">
        <v>55</v>
      </c>
      <c r="F2352" t="b">
        <v>1</v>
      </c>
      <c r="G2352" t="s">
        <v>4549</v>
      </c>
      <c r="H2352" t="s">
        <v>2031</v>
      </c>
      <c r="I2352" s="1">
        <f>DATE(YEAR(tbl_Invoices[[#This Row],[Invoice_Date]]), MONTH(tbl_Invoices[[#This Row],[Invoice_Date]]), DAY(tbl_Invoices[[#This Row],[Invoice_Date]]))</f>
        <v>44545</v>
      </c>
      <c r="J2352">
        <f>YEAR(tbl_Invoices[[#This Row],[Invoice_Date]])</f>
        <v>2021</v>
      </c>
      <c r="K2352" s="1">
        <f>_xlfn.XLOOKUP(tbl_Invoices[[#This Row],[Customer_ID]], tbl_Customers[Customer_ID], tbl_Customers[Cohort_Month])</f>
        <v>44500</v>
      </c>
      <c r="L2352" s="1" t="str">
        <f ca="1">_xlfn.XLOOKUP(tbl_Invoices[[#This Row],[Customer_ID]], tbl_Customers[Customer_ID], tbl_Customers[Age_Group])</f>
        <v>25–34</v>
      </c>
      <c r="M2352" s="1" t="str">
        <f>_xlfn.XLOOKUP(tbl_Invoices[[#This Row],[Customer_ID]], tbl_Customers[Customer_ID], tbl_Customers[Region])</f>
        <v>West</v>
      </c>
      <c r="N2352" s="1" t="str" cm="1">
        <f t="array" ref="N2352">_xlfn.IFS(
   _xlfn.SINGLE(tbl_Invoices[Plan_ID])="P1","Basic",
   _xlfn.SINGLE(tbl_Invoices[Plan_ID])="P2","Standard",
   _xlfn.SINGLE(tbl_Invoices[Plan_ID])="P3","Premium"
)</f>
        <v>Premium</v>
      </c>
      <c r="O2352" s="2">
        <f>IF(tbl_Invoices[[#This Row],[Revenue_Type]]="Churned",0,1)</f>
        <v>1</v>
      </c>
    </row>
    <row r="2353" spans="1:15" x14ac:dyDescent="0.25">
      <c r="A2353" t="s">
        <v>5409</v>
      </c>
      <c r="B2353" t="s">
        <v>1708</v>
      </c>
      <c r="C2353" t="s">
        <v>4426</v>
      </c>
      <c r="D2353" s="1">
        <v>44545</v>
      </c>
      <c r="E2353">
        <v>25</v>
      </c>
      <c r="F2353" t="b">
        <v>1</v>
      </c>
      <c r="G2353" t="s">
        <v>4549</v>
      </c>
      <c r="H2353" t="s">
        <v>2034</v>
      </c>
      <c r="I2353" s="1">
        <f>DATE(YEAR(tbl_Invoices[[#This Row],[Invoice_Date]]), MONTH(tbl_Invoices[[#This Row],[Invoice_Date]]), DAY(tbl_Invoices[[#This Row],[Invoice_Date]]))</f>
        <v>44545</v>
      </c>
      <c r="J2353">
        <f>YEAR(tbl_Invoices[[#This Row],[Invoice_Date]])</f>
        <v>2021</v>
      </c>
      <c r="K2353" s="1">
        <f>_xlfn.XLOOKUP(tbl_Invoices[[#This Row],[Customer_ID]], tbl_Customers[Customer_ID], tbl_Customers[Cohort_Month])</f>
        <v>44681</v>
      </c>
      <c r="L2353" s="1" t="str">
        <f ca="1">_xlfn.XLOOKUP(tbl_Invoices[[#This Row],[Customer_ID]], tbl_Customers[Customer_ID], tbl_Customers[Age_Group])</f>
        <v>25–34</v>
      </c>
      <c r="M2353" s="1" t="str">
        <f>_xlfn.XLOOKUP(tbl_Invoices[[#This Row],[Customer_ID]], tbl_Customers[Customer_ID], tbl_Customers[Region])</f>
        <v>International</v>
      </c>
      <c r="N2353" s="1" t="str" cm="1">
        <f t="array" ref="N2353">_xlfn.IFS(
   _xlfn.SINGLE(tbl_Invoices[Plan_ID])="P1","Basic",
   _xlfn.SINGLE(tbl_Invoices[Plan_ID])="P2","Standard",
   _xlfn.SINGLE(tbl_Invoices[Plan_ID])="P3","Premium"
)</f>
        <v>Standard</v>
      </c>
      <c r="O2353" s="2">
        <f>IF(tbl_Invoices[[#This Row],[Revenue_Type]]="Churned",0,1)</f>
        <v>1</v>
      </c>
    </row>
    <row r="2354" spans="1:15" x14ac:dyDescent="0.25">
      <c r="A2354" t="s">
        <v>5217</v>
      </c>
      <c r="B2354" t="s">
        <v>1760</v>
      </c>
      <c r="C2354" t="s">
        <v>2425</v>
      </c>
      <c r="D2354" s="1">
        <v>44545</v>
      </c>
      <c r="E2354">
        <v>55</v>
      </c>
      <c r="F2354" t="b">
        <v>1</v>
      </c>
      <c r="G2354" t="s">
        <v>4545</v>
      </c>
      <c r="H2354" t="s">
        <v>2031</v>
      </c>
      <c r="I2354" s="1">
        <f>DATE(YEAR(tbl_Invoices[[#This Row],[Invoice_Date]]), MONTH(tbl_Invoices[[#This Row],[Invoice_Date]]), DAY(tbl_Invoices[[#This Row],[Invoice_Date]]))</f>
        <v>44545</v>
      </c>
      <c r="J2354">
        <f>YEAR(tbl_Invoices[[#This Row],[Invoice_Date]])</f>
        <v>2021</v>
      </c>
      <c r="K2354" s="1">
        <f>_xlfn.XLOOKUP(tbl_Invoices[[#This Row],[Customer_ID]], tbl_Customers[Customer_ID], tbl_Customers[Cohort_Month])</f>
        <v>44377</v>
      </c>
      <c r="L2354" s="1" t="str">
        <f ca="1">_xlfn.XLOOKUP(tbl_Invoices[[#This Row],[Customer_ID]], tbl_Customers[Customer_ID], tbl_Customers[Age_Group])</f>
        <v>25–34</v>
      </c>
      <c r="M2354" s="1" t="str">
        <f>_xlfn.XLOOKUP(tbl_Invoices[[#This Row],[Customer_ID]], tbl_Customers[Customer_ID], tbl_Customers[Region])</f>
        <v>South</v>
      </c>
      <c r="N2354" s="1" t="str" cm="1">
        <f t="array" ref="N2354">_xlfn.IFS(
   _xlfn.SINGLE(tbl_Invoices[Plan_ID])="P1","Basic",
   _xlfn.SINGLE(tbl_Invoices[Plan_ID])="P2","Standard",
   _xlfn.SINGLE(tbl_Invoices[Plan_ID])="P3","Premium"
)</f>
        <v>Premium</v>
      </c>
      <c r="O2354" s="2">
        <f>IF(tbl_Invoices[[#This Row],[Revenue_Type]]="Churned",0,1)</f>
        <v>0</v>
      </c>
    </row>
    <row r="2355" spans="1:15" x14ac:dyDescent="0.25">
      <c r="A2355" t="s">
        <v>7466</v>
      </c>
      <c r="B2355" t="s">
        <v>1861</v>
      </c>
      <c r="C2355" t="s">
        <v>3763</v>
      </c>
      <c r="D2355" s="1">
        <v>44545</v>
      </c>
      <c r="E2355">
        <v>12</v>
      </c>
      <c r="F2355" t="b">
        <v>1</v>
      </c>
      <c r="G2355" t="s">
        <v>4547</v>
      </c>
      <c r="H2355" t="s">
        <v>2027</v>
      </c>
      <c r="I2355" s="1">
        <f>DATE(YEAR(tbl_Invoices[[#This Row],[Invoice_Date]]), MONTH(tbl_Invoices[[#This Row],[Invoice_Date]]), DAY(tbl_Invoices[[#This Row],[Invoice_Date]]))</f>
        <v>44545</v>
      </c>
      <c r="J2355">
        <f>YEAR(tbl_Invoices[[#This Row],[Invoice_Date]])</f>
        <v>2021</v>
      </c>
      <c r="K2355" s="1">
        <f>_xlfn.XLOOKUP(tbl_Invoices[[#This Row],[Customer_ID]], tbl_Customers[Customer_ID], tbl_Customers[Cohort_Month])</f>
        <v>44681</v>
      </c>
      <c r="L2355" s="1" t="str">
        <f ca="1">_xlfn.XLOOKUP(tbl_Invoices[[#This Row],[Customer_ID]], tbl_Customers[Customer_ID], tbl_Customers[Age_Group])</f>
        <v>35–44</v>
      </c>
      <c r="M2355" s="1" t="str">
        <f>_xlfn.XLOOKUP(tbl_Invoices[[#This Row],[Customer_ID]], tbl_Customers[Customer_ID], tbl_Customers[Region])</f>
        <v>East</v>
      </c>
      <c r="N2355" s="1" t="str" cm="1">
        <f t="array" ref="N2355">_xlfn.IFS(
   _xlfn.SINGLE(tbl_Invoices[Plan_ID])="P1","Basic",
   _xlfn.SINGLE(tbl_Invoices[Plan_ID])="P2","Standard",
   _xlfn.SINGLE(tbl_Invoices[Plan_ID])="P3","Premium"
)</f>
        <v>Basic</v>
      </c>
      <c r="O2355" s="2">
        <f>IF(tbl_Invoices[[#This Row],[Revenue_Type]]="Churned",0,1)</f>
        <v>1</v>
      </c>
    </row>
    <row r="2356" spans="1:15" x14ac:dyDescent="0.25">
      <c r="A2356" t="s">
        <v>6186</v>
      </c>
      <c r="B2356" t="s">
        <v>67</v>
      </c>
      <c r="C2356" t="s">
        <v>3723</v>
      </c>
      <c r="D2356" s="1">
        <v>44546</v>
      </c>
      <c r="E2356">
        <v>12</v>
      </c>
      <c r="F2356" t="b">
        <v>1</v>
      </c>
      <c r="G2356" t="s">
        <v>4545</v>
      </c>
      <c r="H2356" t="s">
        <v>2027</v>
      </c>
      <c r="I2356" s="1">
        <f>DATE(YEAR(tbl_Invoices[[#This Row],[Invoice_Date]]), MONTH(tbl_Invoices[[#This Row],[Invoice_Date]]), DAY(tbl_Invoices[[#This Row],[Invoice_Date]]))</f>
        <v>44546</v>
      </c>
      <c r="J2356">
        <f>YEAR(tbl_Invoices[[#This Row],[Invoice_Date]])</f>
        <v>2021</v>
      </c>
      <c r="K2356" s="1">
        <f>_xlfn.XLOOKUP(tbl_Invoices[[#This Row],[Customer_ID]], tbl_Customers[Customer_ID], tbl_Customers[Cohort_Month])</f>
        <v>44561</v>
      </c>
      <c r="L2356" s="1" t="str">
        <f ca="1">_xlfn.XLOOKUP(tbl_Invoices[[#This Row],[Customer_ID]], tbl_Customers[Customer_ID], tbl_Customers[Age_Group])</f>
        <v>45–54</v>
      </c>
      <c r="M2356" s="1" t="str">
        <f>_xlfn.XLOOKUP(tbl_Invoices[[#This Row],[Customer_ID]], tbl_Customers[Customer_ID], tbl_Customers[Region])</f>
        <v>East</v>
      </c>
      <c r="N2356" s="1" t="str" cm="1">
        <f t="array" ref="N2356">_xlfn.IFS(
   _xlfn.SINGLE(tbl_Invoices[Plan_ID])="P1","Basic",
   _xlfn.SINGLE(tbl_Invoices[Plan_ID])="P2","Standard",
   _xlfn.SINGLE(tbl_Invoices[Plan_ID])="P3","Premium"
)</f>
        <v>Basic</v>
      </c>
      <c r="O2356" s="2">
        <f>IF(tbl_Invoices[[#This Row],[Revenue_Type]]="Churned",0,1)</f>
        <v>0</v>
      </c>
    </row>
    <row r="2357" spans="1:15" x14ac:dyDescent="0.25">
      <c r="A2357" t="s">
        <v>4988</v>
      </c>
      <c r="B2357" t="s">
        <v>762</v>
      </c>
      <c r="C2357" t="s">
        <v>2491</v>
      </c>
      <c r="D2357" s="1">
        <v>44546</v>
      </c>
      <c r="E2357">
        <v>12</v>
      </c>
      <c r="F2357" t="b">
        <v>1</v>
      </c>
      <c r="G2357" t="s">
        <v>4547</v>
      </c>
      <c r="H2357" t="s">
        <v>2027</v>
      </c>
      <c r="I2357" s="1">
        <f>DATE(YEAR(tbl_Invoices[[#This Row],[Invoice_Date]]), MONTH(tbl_Invoices[[#This Row],[Invoice_Date]]), DAY(tbl_Invoices[[#This Row],[Invoice_Date]]))</f>
        <v>44546</v>
      </c>
      <c r="J2357">
        <f>YEAR(tbl_Invoices[[#This Row],[Invoice_Date]])</f>
        <v>2021</v>
      </c>
      <c r="K2357" s="1">
        <f>_xlfn.XLOOKUP(tbl_Invoices[[#This Row],[Customer_ID]], tbl_Customers[Customer_ID], tbl_Customers[Cohort_Month])</f>
        <v>44592</v>
      </c>
      <c r="L2357" s="1" t="str">
        <f ca="1">_xlfn.XLOOKUP(tbl_Invoices[[#This Row],[Customer_ID]], tbl_Customers[Customer_ID], tbl_Customers[Age_Group])</f>
        <v>35–44</v>
      </c>
      <c r="M2357" s="1" t="str">
        <f>_xlfn.XLOOKUP(tbl_Invoices[[#This Row],[Customer_ID]], tbl_Customers[Customer_ID], tbl_Customers[Region])</f>
        <v>Midwest</v>
      </c>
      <c r="N2357" s="1" t="str" cm="1">
        <f t="array" ref="N2357">_xlfn.IFS(
   _xlfn.SINGLE(tbl_Invoices[Plan_ID])="P1","Basic",
   _xlfn.SINGLE(tbl_Invoices[Plan_ID])="P2","Standard",
   _xlfn.SINGLE(tbl_Invoices[Plan_ID])="P3","Premium"
)</f>
        <v>Basic</v>
      </c>
      <c r="O2357" s="2">
        <f>IF(tbl_Invoices[[#This Row],[Revenue_Type]]="Churned",0,1)</f>
        <v>1</v>
      </c>
    </row>
    <row r="2358" spans="1:15" x14ac:dyDescent="0.25">
      <c r="A2358" t="s">
        <v>9017</v>
      </c>
      <c r="B2358" t="s">
        <v>836</v>
      </c>
      <c r="C2358" t="s">
        <v>2038</v>
      </c>
      <c r="D2358" s="1">
        <v>44546</v>
      </c>
      <c r="E2358">
        <v>12</v>
      </c>
      <c r="F2358" t="b">
        <v>1</v>
      </c>
      <c r="G2358" t="s">
        <v>4540</v>
      </c>
      <c r="H2358" t="s">
        <v>2027</v>
      </c>
      <c r="I2358" s="1">
        <f>DATE(YEAR(tbl_Invoices[[#This Row],[Invoice_Date]]), MONTH(tbl_Invoices[[#This Row],[Invoice_Date]]), DAY(tbl_Invoices[[#This Row],[Invoice_Date]]))</f>
        <v>44546</v>
      </c>
      <c r="J2358">
        <f>YEAR(tbl_Invoices[[#This Row],[Invoice_Date]])</f>
        <v>2021</v>
      </c>
      <c r="K2358" s="1">
        <f>_xlfn.XLOOKUP(tbl_Invoices[[#This Row],[Customer_ID]], tbl_Customers[Customer_ID], tbl_Customers[Cohort_Month])</f>
        <v>44439</v>
      </c>
      <c r="L2358" s="1" t="str">
        <f ca="1">_xlfn.XLOOKUP(tbl_Invoices[[#This Row],[Customer_ID]], tbl_Customers[Customer_ID], tbl_Customers[Age_Group])</f>
        <v>45–54</v>
      </c>
      <c r="M2358" s="1" t="str">
        <f>_xlfn.XLOOKUP(tbl_Invoices[[#This Row],[Customer_ID]], tbl_Customers[Customer_ID], tbl_Customers[Region])</f>
        <v>International</v>
      </c>
      <c r="N2358" s="1" t="str" cm="1">
        <f t="array" ref="N2358">_xlfn.IFS(
   _xlfn.SINGLE(tbl_Invoices[Plan_ID])="P1","Basic",
   _xlfn.SINGLE(tbl_Invoices[Plan_ID])="P2","Standard",
   _xlfn.SINGLE(tbl_Invoices[Plan_ID])="P3","Premium"
)</f>
        <v>Basic</v>
      </c>
      <c r="O2358" s="2">
        <f>IF(tbl_Invoices[[#This Row],[Revenue_Type]]="Churned",0,1)</f>
        <v>1</v>
      </c>
    </row>
    <row r="2359" spans="1:15" x14ac:dyDescent="0.25">
      <c r="A2359" t="s">
        <v>5843</v>
      </c>
      <c r="B2359" t="s">
        <v>1355</v>
      </c>
      <c r="C2359" t="s">
        <v>3686</v>
      </c>
      <c r="D2359" s="1">
        <v>44546</v>
      </c>
      <c r="E2359">
        <v>25</v>
      </c>
      <c r="F2359" t="b">
        <v>1</v>
      </c>
      <c r="G2359" t="s">
        <v>4545</v>
      </c>
      <c r="H2359" t="s">
        <v>2034</v>
      </c>
      <c r="I2359" s="1">
        <f>DATE(YEAR(tbl_Invoices[[#This Row],[Invoice_Date]]), MONTH(tbl_Invoices[[#This Row],[Invoice_Date]]), DAY(tbl_Invoices[[#This Row],[Invoice_Date]]))</f>
        <v>44546</v>
      </c>
      <c r="J2359">
        <f>YEAR(tbl_Invoices[[#This Row],[Invoice_Date]])</f>
        <v>2021</v>
      </c>
      <c r="K2359" s="1">
        <f>_xlfn.XLOOKUP(tbl_Invoices[[#This Row],[Customer_ID]], tbl_Customers[Customer_ID], tbl_Customers[Cohort_Month])</f>
        <v>44773</v>
      </c>
      <c r="L2359" s="1" t="str">
        <f ca="1">_xlfn.XLOOKUP(tbl_Invoices[[#This Row],[Customer_ID]], tbl_Customers[Customer_ID], tbl_Customers[Age_Group])</f>
        <v>35–44</v>
      </c>
      <c r="M2359" s="1" t="str">
        <f>_xlfn.XLOOKUP(tbl_Invoices[[#This Row],[Customer_ID]], tbl_Customers[Customer_ID], tbl_Customers[Region])</f>
        <v>Midwest</v>
      </c>
      <c r="N2359" s="1" t="str" cm="1">
        <f t="array" ref="N2359">_xlfn.IFS(
   _xlfn.SINGLE(tbl_Invoices[Plan_ID])="P1","Basic",
   _xlfn.SINGLE(tbl_Invoices[Plan_ID])="P2","Standard",
   _xlfn.SINGLE(tbl_Invoices[Plan_ID])="P3","Premium"
)</f>
        <v>Standard</v>
      </c>
      <c r="O2359" s="2">
        <f>IF(tbl_Invoices[[#This Row],[Revenue_Type]]="Churned",0,1)</f>
        <v>0</v>
      </c>
    </row>
    <row r="2360" spans="1:15" x14ac:dyDescent="0.25">
      <c r="A2360" t="s">
        <v>5289</v>
      </c>
      <c r="B2360" t="s">
        <v>1359</v>
      </c>
      <c r="C2360" t="s">
        <v>3302</v>
      </c>
      <c r="D2360" s="1">
        <v>44546</v>
      </c>
      <c r="E2360">
        <v>55</v>
      </c>
      <c r="F2360" t="b">
        <v>1</v>
      </c>
      <c r="G2360" t="s">
        <v>4549</v>
      </c>
      <c r="H2360" t="s">
        <v>2031</v>
      </c>
      <c r="I2360" s="1">
        <f>DATE(YEAR(tbl_Invoices[[#This Row],[Invoice_Date]]), MONTH(tbl_Invoices[[#This Row],[Invoice_Date]]), DAY(tbl_Invoices[[#This Row],[Invoice_Date]]))</f>
        <v>44546</v>
      </c>
      <c r="J2360">
        <f>YEAR(tbl_Invoices[[#This Row],[Invoice_Date]])</f>
        <v>2021</v>
      </c>
      <c r="K2360" s="1">
        <f>_xlfn.XLOOKUP(tbl_Invoices[[#This Row],[Customer_ID]], tbl_Customers[Customer_ID], tbl_Customers[Cohort_Month])</f>
        <v>44408</v>
      </c>
      <c r="L2360" s="1" t="str">
        <f ca="1">_xlfn.XLOOKUP(tbl_Invoices[[#This Row],[Customer_ID]], tbl_Customers[Customer_ID], tbl_Customers[Age_Group])</f>
        <v>18–24</v>
      </c>
      <c r="M2360" s="1" t="str">
        <f>_xlfn.XLOOKUP(tbl_Invoices[[#This Row],[Customer_ID]], tbl_Customers[Customer_ID], tbl_Customers[Region])</f>
        <v>International</v>
      </c>
      <c r="N2360" s="1" t="str" cm="1">
        <f t="array" ref="N2360">_xlfn.IFS(
   _xlfn.SINGLE(tbl_Invoices[Plan_ID])="P1","Basic",
   _xlfn.SINGLE(tbl_Invoices[Plan_ID])="P2","Standard",
   _xlfn.SINGLE(tbl_Invoices[Plan_ID])="P3","Premium"
)</f>
        <v>Premium</v>
      </c>
      <c r="O2360" s="2">
        <f>IF(tbl_Invoices[[#This Row],[Revenue_Type]]="Churned",0,1)</f>
        <v>1</v>
      </c>
    </row>
    <row r="2361" spans="1:15" x14ac:dyDescent="0.25">
      <c r="A2361" t="s">
        <v>4909</v>
      </c>
      <c r="B2361" t="s">
        <v>1396</v>
      </c>
      <c r="C2361" t="s">
        <v>2192</v>
      </c>
      <c r="D2361" s="1">
        <v>44546</v>
      </c>
      <c r="E2361">
        <v>12</v>
      </c>
      <c r="F2361" t="b">
        <v>1</v>
      </c>
      <c r="G2361" t="s">
        <v>4538</v>
      </c>
      <c r="H2361" t="s">
        <v>2027</v>
      </c>
      <c r="I2361" s="1">
        <f>DATE(YEAR(tbl_Invoices[[#This Row],[Invoice_Date]]), MONTH(tbl_Invoices[[#This Row],[Invoice_Date]]), DAY(tbl_Invoices[[#This Row],[Invoice_Date]]))</f>
        <v>44546</v>
      </c>
      <c r="J2361">
        <f>YEAR(tbl_Invoices[[#This Row],[Invoice_Date]])</f>
        <v>2021</v>
      </c>
      <c r="K2361" s="1">
        <f>_xlfn.XLOOKUP(tbl_Invoices[[#This Row],[Customer_ID]], tbl_Customers[Customer_ID], tbl_Customers[Cohort_Month])</f>
        <v>44865</v>
      </c>
      <c r="L2361" s="1" t="str">
        <f ca="1">_xlfn.XLOOKUP(tbl_Invoices[[#This Row],[Customer_ID]], tbl_Customers[Customer_ID], tbl_Customers[Age_Group])</f>
        <v>18–24</v>
      </c>
      <c r="M2361" s="1" t="str">
        <f>_xlfn.XLOOKUP(tbl_Invoices[[#This Row],[Customer_ID]], tbl_Customers[Customer_ID], tbl_Customers[Region])</f>
        <v>South</v>
      </c>
      <c r="N2361" s="1" t="str" cm="1">
        <f t="array" ref="N2361">_xlfn.IFS(
   _xlfn.SINGLE(tbl_Invoices[Plan_ID])="P1","Basic",
   _xlfn.SINGLE(tbl_Invoices[Plan_ID])="P2","Standard",
   _xlfn.SINGLE(tbl_Invoices[Plan_ID])="P3","Premium"
)</f>
        <v>Basic</v>
      </c>
      <c r="O2361" s="2">
        <f>IF(tbl_Invoices[[#This Row],[Revenue_Type]]="Churned",0,1)</f>
        <v>1</v>
      </c>
    </row>
    <row r="2362" spans="1:15" x14ac:dyDescent="0.25">
      <c r="A2362" t="s">
        <v>6973</v>
      </c>
      <c r="B2362" t="s">
        <v>165</v>
      </c>
      <c r="C2362" t="s">
        <v>3830</v>
      </c>
      <c r="D2362" s="1">
        <v>44547</v>
      </c>
      <c r="E2362">
        <v>55</v>
      </c>
      <c r="F2362" t="b">
        <v>1</v>
      </c>
      <c r="G2362" t="s">
        <v>4547</v>
      </c>
      <c r="H2362" t="s">
        <v>2031</v>
      </c>
      <c r="I2362" s="1">
        <f>DATE(YEAR(tbl_Invoices[[#This Row],[Invoice_Date]]), MONTH(tbl_Invoices[[#This Row],[Invoice_Date]]), DAY(tbl_Invoices[[#This Row],[Invoice_Date]]))</f>
        <v>44547</v>
      </c>
      <c r="J2362">
        <f>YEAR(tbl_Invoices[[#This Row],[Invoice_Date]])</f>
        <v>2021</v>
      </c>
      <c r="K2362" s="1">
        <f>_xlfn.XLOOKUP(tbl_Invoices[[#This Row],[Customer_ID]], tbl_Customers[Customer_ID], tbl_Customers[Cohort_Month])</f>
        <v>44985</v>
      </c>
      <c r="L2362" s="1" t="str">
        <f ca="1">_xlfn.XLOOKUP(tbl_Invoices[[#This Row],[Customer_ID]], tbl_Customers[Customer_ID], tbl_Customers[Age_Group])</f>
        <v>45–54</v>
      </c>
      <c r="M2362" s="1" t="str">
        <f>_xlfn.XLOOKUP(tbl_Invoices[[#This Row],[Customer_ID]], tbl_Customers[Customer_ID], tbl_Customers[Region])</f>
        <v>International</v>
      </c>
      <c r="N2362" s="1" t="str" cm="1">
        <f t="array" ref="N2362">_xlfn.IFS(
   _xlfn.SINGLE(tbl_Invoices[Plan_ID])="P1","Basic",
   _xlfn.SINGLE(tbl_Invoices[Plan_ID])="P2","Standard",
   _xlfn.SINGLE(tbl_Invoices[Plan_ID])="P3","Premium"
)</f>
        <v>Premium</v>
      </c>
      <c r="O2362" s="2">
        <f>IF(tbl_Invoices[[#This Row],[Revenue_Type]]="Churned",0,1)</f>
        <v>1</v>
      </c>
    </row>
    <row r="2363" spans="1:15" x14ac:dyDescent="0.25">
      <c r="A2363" t="s">
        <v>8197</v>
      </c>
      <c r="B2363" t="s">
        <v>575</v>
      </c>
      <c r="C2363" t="s">
        <v>4531</v>
      </c>
      <c r="D2363" s="1">
        <v>44547</v>
      </c>
      <c r="E2363">
        <v>12</v>
      </c>
      <c r="F2363" t="b">
        <v>1</v>
      </c>
      <c r="G2363" t="s">
        <v>4540</v>
      </c>
      <c r="H2363" t="s">
        <v>2027</v>
      </c>
      <c r="I2363" s="1">
        <f>DATE(YEAR(tbl_Invoices[[#This Row],[Invoice_Date]]), MONTH(tbl_Invoices[[#This Row],[Invoice_Date]]), DAY(tbl_Invoices[[#This Row],[Invoice_Date]]))</f>
        <v>44547</v>
      </c>
      <c r="J2363">
        <f>YEAR(tbl_Invoices[[#This Row],[Invoice_Date]])</f>
        <v>2021</v>
      </c>
      <c r="K2363" s="1">
        <f>_xlfn.XLOOKUP(tbl_Invoices[[#This Row],[Customer_ID]], tbl_Customers[Customer_ID], tbl_Customers[Cohort_Month])</f>
        <v>44620</v>
      </c>
      <c r="L2363" s="1" t="str">
        <f ca="1">_xlfn.XLOOKUP(tbl_Invoices[[#This Row],[Customer_ID]], tbl_Customers[Customer_ID], tbl_Customers[Age_Group])</f>
        <v>25–34</v>
      </c>
      <c r="M2363" s="1" t="str">
        <f>_xlfn.XLOOKUP(tbl_Invoices[[#This Row],[Customer_ID]], tbl_Customers[Customer_ID], tbl_Customers[Region])</f>
        <v>West</v>
      </c>
      <c r="N2363" s="1" t="str" cm="1">
        <f t="array" ref="N2363">_xlfn.IFS(
   _xlfn.SINGLE(tbl_Invoices[Plan_ID])="P1","Basic",
   _xlfn.SINGLE(tbl_Invoices[Plan_ID])="P2","Standard",
   _xlfn.SINGLE(tbl_Invoices[Plan_ID])="P3","Premium"
)</f>
        <v>Basic</v>
      </c>
      <c r="O2363" s="2">
        <f>IF(tbl_Invoices[[#This Row],[Revenue_Type]]="Churned",0,1)</f>
        <v>1</v>
      </c>
    </row>
    <row r="2364" spans="1:15" x14ac:dyDescent="0.25">
      <c r="A2364" t="s">
        <v>7261</v>
      </c>
      <c r="B2364" t="s">
        <v>929</v>
      </c>
      <c r="C2364" t="s">
        <v>3043</v>
      </c>
      <c r="D2364" s="1">
        <v>44547</v>
      </c>
      <c r="E2364">
        <v>55</v>
      </c>
      <c r="F2364" t="b">
        <v>1</v>
      </c>
      <c r="G2364" t="s">
        <v>4547</v>
      </c>
      <c r="H2364" t="s">
        <v>2031</v>
      </c>
      <c r="I2364" s="1">
        <f>DATE(YEAR(tbl_Invoices[[#This Row],[Invoice_Date]]), MONTH(tbl_Invoices[[#This Row],[Invoice_Date]]), DAY(tbl_Invoices[[#This Row],[Invoice_Date]]))</f>
        <v>44547</v>
      </c>
      <c r="J2364">
        <f>YEAR(tbl_Invoices[[#This Row],[Invoice_Date]])</f>
        <v>2021</v>
      </c>
      <c r="K2364" s="1">
        <f>_xlfn.XLOOKUP(tbl_Invoices[[#This Row],[Customer_ID]], tbl_Customers[Customer_ID], tbl_Customers[Cohort_Month])</f>
        <v>44227</v>
      </c>
      <c r="L2364" s="1" t="str">
        <f ca="1">_xlfn.XLOOKUP(tbl_Invoices[[#This Row],[Customer_ID]], tbl_Customers[Customer_ID], tbl_Customers[Age_Group])</f>
        <v>45–54</v>
      </c>
      <c r="M2364" s="1" t="str">
        <f>_xlfn.XLOOKUP(tbl_Invoices[[#This Row],[Customer_ID]], tbl_Customers[Customer_ID], tbl_Customers[Region])</f>
        <v>Midwest</v>
      </c>
      <c r="N2364" s="1" t="str" cm="1">
        <f t="array" ref="N2364">_xlfn.IFS(
   _xlfn.SINGLE(tbl_Invoices[Plan_ID])="P1","Basic",
   _xlfn.SINGLE(tbl_Invoices[Plan_ID])="P2","Standard",
   _xlfn.SINGLE(tbl_Invoices[Plan_ID])="P3","Premium"
)</f>
        <v>Premium</v>
      </c>
      <c r="O2364" s="2">
        <f>IF(tbl_Invoices[[#This Row],[Revenue_Type]]="Churned",0,1)</f>
        <v>1</v>
      </c>
    </row>
    <row r="2365" spans="1:15" x14ac:dyDescent="0.25">
      <c r="A2365" t="s">
        <v>5833</v>
      </c>
      <c r="B2365" t="s">
        <v>1005</v>
      </c>
      <c r="C2365" t="s">
        <v>4156</v>
      </c>
      <c r="D2365" s="1">
        <v>44547</v>
      </c>
      <c r="E2365">
        <v>12</v>
      </c>
      <c r="F2365" t="b">
        <v>1</v>
      </c>
      <c r="G2365" t="s">
        <v>4538</v>
      </c>
      <c r="H2365" t="s">
        <v>2027</v>
      </c>
      <c r="I2365" s="1">
        <f>DATE(YEAR(tbl_Invoices[[#This Row],[Invoice_Date]]), MONTH(tbl_Invoices[[#This Row],[Invoice_Date]]), DAY(tbl_Invoices[[#This Row],[Invoice_Date]]))</f>
        <v>44547</v>
      </c>
      <c r="J2365">
        <f>YEAR(tbl_Invoices[[#This Row],[Invoice_Date]])</f>
        <v>2021</v>
      </c>
      <c r="K2365" s="1">
        <f>_xlfn.XLOOKUP(tbl_Invoices[[#This Row],[Customer_ID]], tbl_Customers[Customer_ID], tbl_Customers[Cohort_Month])</f>
        <v>44742</v>
      </c>
      <c r="L2365" s="1" t="str">
        <f ca="1">_xlfn.XLOOKUP(tbl_Invoices[[#This Row],[Customer_ID]], tbl_Customers[Customer_ID], tbl_Customers[Age_Group])</f>
        <v>35–44</v>
      </c>
      <c r="M2365" s="1" t="str">
        <f>_xlfn.XLOOKUP(tbl_Invoices[[#This Row],[Customer_ID]], tbl_Customers[Customer_ID], tbl_Customers[Region])</f>
        <v>Midwest</v>
      </c>
      <c r="N2365" s="1" t="str" cm="1">
        <f t="array" ref="N2365">_xlfn.IFS(
   _xlfn.SINGLE(tbl_Invoices[Plan_ID])="P1","Basic",
   _xlfn.SINGLE(tbl_Invoices[Plan_ID])="P2","Standard",
   _xlfn.SINGLE(tbl_Invoices[Plan_ID])="P3","Premium"
)</f>
        <v>Basic</v>
      </c>
      <c r="O2365" s="2">
        <f>IF(tbl_Invoices[[#This Row],[Revenue_Type]]="Churned",0,1)</f>
        <v>1</v>
      </c>
    </row>
    <row r="2366" spans="1:15" x14ac:dyDescent="0.25">
      <c r="A2366" t="s">
        <v>9217</v>
      </c>
      <c r="B2366" t="s">
        <v>1825</v>
      </c>
      <c r="C2366" t="s">
        <v>3299</v>
      </c>
      <c r="D2366" s="1">
        <v>44547</v>
      </c>
      <c r="E2366">
        <v>25</v>
      </c>
      <c r="F2366" t="b">
        <v>1</v>
      </c>
      <c r="G2366" t="s">
        <v>4538</v>
      </c>
      <c r="H2366" t="s">
        <v>2034</v>
      </c>
      <c r="I2366" s="1">
        <f>DATE(YEAR(tbl_Invoices[[#This Row],[Invoice_Date]]), MONTH(tbl_Invoices[[#This Row],[Invoice_Date]]), DAY(tbl_Invoices[[#This Row],[Invoice_Date]]))</f>
        <v>44547</v>
      </c>
      <c r="J2366">
        <f>YEAR(tbl_Invoices[[#This Row],[Invoice_Date]])</f>
        <v>2021</v>
      </c>
      <c r="K2366" s="1">
        <f>_xlfn.XLOOKUP(tbl_Invoices[[#This Row],[Customer_ID]], tbl_Customers[Customer_ID], tbl_Customers[Cohort_Month])</f>
        <v>44347</v>
      </c>
      <c r="L2366" s="1" t="str">
        <f ca="1">_xlfn.XLOOKUP(tbl_Invoices[[#This Row],[Customer_ID]], tbl_Customers[Customer_ID], tbl_Customers[Age_Group])</f>
        <v>45–54</v>
      </c>
      <c r="M2366" s="1" t="str">
        <f>_xlfn.XLOOKUP(tbl_Invoices[[#This Row],[Customer_ID]], tbl_Customers[Customer_ID], tbl_Customers[Region])</f>
        <v>Midwest</v>
      </c>
      <c r="N2366" s="1" t="str" cm="1">
        <f t="array" ref="N2366">_xlfn.IFS(
   _xlfn.SINGLE(tbl_Invoices[Plan_ID])="P1","Basic",
   _xlfn.SINGLE(tbl_Invoices[Plan_ID])="P2","Standard",
   _xlfn.SINGLE(tbl_Invoices[Plan_ID])="P3","Premium"
)</f>
        <v>Standard</v>
      </c>
      <c r="O2366" s="2">
        <f>IF(tbl_Invoices[[#This Row],[Revenue_Type]]="Churned",0,1)</f>
        <v>1</v>
      </c>
    </row>
    <row r="2367" spans="1:15" x14ac:dyDescent="0.25">
      <c r="A2367" t="s">
        <v>9155</v>
      </c>
      <c r="B2367" t="s">
        <v>1841</v>
      </c>
      <c r="C2367" t="s">
        <v>3998</v>
      </c>
      <c r="D2367" s="1">
        <v>44547</v>
      </c>
      <c r="E2367">
        <v>12</v>
      </c>
      <c r="F2367" t="b">
        <v>1</v>
      </c>
      <c r="G2367" t="s">
        <v>4540</v>
      </c>
      <c r="H2367" t="s">
        <v>2027</v>
      </c>
      <c r="I2367" s="1">
        <f>DATE(YEAR(tbl_Invoices[[#This Row],[Invoice_Date]]), MONTH(tbl_Invoices[[#This Row],[Invoice_Date]]), DAY(tbl_Invoices[[#This Row],[Invoice_Date]]))</f>
        <v>44547</v>
      </c>
      <c r="J2367">
        <f>YEAR(tbl_Invoices[[#This Row],[Invoice_Date]])</f>
        <v>2021</v>
      </c>
      <c r="K2367" s="1">
        <f>_xlfn.XLOOKUP(tbl_Invoices[[#This Row],[Customer_ID]], tbl_Customers[Customer_ID], tbl_Customers[Cohort_Month])</f>
        <v>44804</v>
      </c>
      <c r="L2367" s="1" t="str">
        <f ca="1">_xlfn.XLOOKUP(tbl_Invoices[[#This Row],[Customer_ID]], tbl_Customers[Customer_ID], tbl_Customers[Age_Group])</f>
        <v>35–44</v>
      </c>
      <c r="M2367" s="1" t="str">
        <f>_xlfn.XLOOKUP(tbl_Invoices[[#This Row],[Customer_ID]], tbl_Customers[Customer_ID], tbl_Customers[Region])</f>
        <v>West</v>
      </c>
      <c r="N2367" s="1" t="str" cm="1">
        <f t="array" ref="N2367">_xlfn.IFS(
   _xlfn.SINGLE(tbl_Invoices[Plan_ID])="P1","Basic",
   _xlfn.SINGLE(tbl_Invoices[Plan_ID])="P2","Standard",
   _xlfn.SINGLE(tbl_Invoices[Plan_ID])="P3","Premium"
)</f>
        <v>Basic</v>
      </c>
      <c r="O2367" s="2">
        <f>IF(tbl_Invoices[[#This Row],[Revenue_Type]]="Churned",0,1)</f>
        <v>1</v>
      </c>
    </row>
    <row r="2368" spans="1:15" x14ac:dyDescent="0.25">
      <c r="A2368" t="s">
        <v>9569</v>
      </c>
      <c r="B2368" t="s">
        <v>79</v>
      </c>
      <c r="C2368" t="s">
        <v>3701</v>
      </c>
      <c r="D2368" s="1">
        <v>44548</v>
      </c>
      <c r="E2368">
        <v>12</v>
      </c>
      <c r="F2368" t="b">
        <v>1</v>
      </c>
      <c r="G2368" t="s">
        <v>4538</v>
      </c>
      <c r="H2368" t="s">
        <v>2027</v>
      </c>
      <c r="I2368" s="1">
        <f>DATE(YEAR(tbl_Invoices[[#This Row],[Invoice_Date]]), MONTH(tbl_Invoices[[#This Row],[Invoice_Date]]), DAY(tbl_Invoices[[#This Row],[Invoice_Date]]))</f>
        <v>44548</v>
      </c>
      <c r="J2368">
        <f>YEAR(tbl_Invoices[[#This Row],[Invoice_Date]])</f>
        <v>2021</v>
      </c>
      <c r="K2368" s="1">
        <f>_xlfn.XLOOKUP(tbl_Invoices[[#This Row],[Customer_ID]], tbl_Customers[Customer_ID], tbl_Customers[Cohort_Month])</f>
        <v>44957</v>
      </c>
      <c r="L2368" s="1" t="str">
        <f ca="1">_xlfn.XLOOKUP(tbl_Invoices[[#This Row],[Customer_ID]], tbl_Customers[Customer_ID], tbl_Customers[Age_Group])</f>
        <v>45–54</v>
      </c>
      <c r="M2368" s="1" t="str">
        <f>_xlfn.XLOOKUP(tbl_Invoices[[#This Row],[Customer_ID]], tbl_Customers[Customer_ID], tbl_Customers[Region])</f>
        <v>West</v>
      </c>
      <c r="N2368" s="1" t="str" cm="1">
        <f t="array" ref="N2368">_xlfn.IFS(
   _xlfn.SINGLE(tbl_Invoices[Plan_ID])="P1","Basic",
   _xlfn.SINGLE(tbl_Invoices[Plan_ID])="P2","Standard",
   _xlfn.SINGLE(tbl_Invoices[Plan_ID])="P3","Premium"
)</f>
        <v>Basic</v>
      </c>
      <c r="O2368" s="2">
        <f>IF(tbl_Invoices[[#This Row],[Revenue_Type]]="Churned",0,1)</f>
        <v>1</v>
      </c>
    </row>
    <row r="2369" spans="1:15" x14ac:dyDescent="0.25">
      <c r="A2369" t="s">
        <v>7298</v>
      </c>
      <c r="B2369" t="s">
        <v>706</v>
      </c>
      <c r="C2369" t="s">
        <v>4491</v>
      </c>
      <c r="D2369" s="1">
        <v>44548</v>
      </c>
      <c r="E2369">
        <v>55</v>
      </c>
      <c r="F2369" t="b">
        <v>1</v>
      </c>
      <c r="G2369" t="s">
        <v>4540</v>
      </c>
      <c r="H2369" t="s">
        <v>2031</v>
      </c>
      <c r="I2369" s="1">
        <f>DATE(YEAR(tbl_Invoices[[#This Row],[Invoice_Date]]), MONTH(tbl_Invoices[[#This Row],[Invoice_Date]]), DAY(tbl_Invoices[[#This Row],[Invoice_Date]]))</f>
        <v>44548</v>
      </c>
      <c r="J2369">
        <f>YEAR(tbl_Invoices[[#This Row],[Invoice_Date]])</f>
        <v>2021</v>
      </c>
      <c r="K2369" s="1">
        <f>_xlfn.XLOOKUP(tbl_Invoices[[#This Row],[Customer_ID]], tbl_Customers[Customer_ID], tbl_Customers[Cohort_Month])</f>
        <v>44773</v>
      </c>
      <c r="L2369" s="1" t="str">
        <f ca="1">_xlfn.XLOOKUP(tbl_Invoices[[#This Row],[Customer_ID]], tbl_Customers[Customer_ID], tbl_Customers[Age_Group])</f>
        <v>25–34</v>
      </c>
      <c r="M2369" s="1" t="str">
        <f>_xlfn.XLOOKUP(tbl_Invoices[[#This Row],[Customer_ID]], tbl_Customers[Customer_ID], tbl_Customers[Region])</f>
        <v>South</v>
      </c>
      <c r="N2369" s="1" t="str" cm="1">
        <f t="array" ref="N2369">_xlfn.IFS(
   _xlfn.SINGLE(tbl_Invoices[Plan_ID])="P1","Basic",
   _xlfn.SINGLE(tbl_Invoices[Plan_ID])="P2","Standard",
   _xlfn.SINGLE(tbl_Invoices[Plan_ID])="P3","Premium"
)</f>
        <v>Premium</v>
      </c>
      <c r="O2369" s="2">
        <f>IF(tbl_Invoices[[#This Row],[Revenue_Type]]="Churned",0,1)</f>
        <v>1</v>
      </c>
    </row>
    <row r="2370" spans="1:15" x14ac:dyDescent="0.25">
      <c r="A2370" t="s">
        <v>7444</v>
      </c>
      <c r="B2370" t="s">
        <v>1044</v>
      </c>
      <c r="C2370" t="s">
        <v>4451</v>
      </c>
      <c r="D2370" s="1">
        <v>44548</v>
      </c>
      <c r="E2370">
        <v>55</v>
      </c>
      <c r="F2370" t="b">
        <v>1</v>
      </c>
      <c r="G2370" t="s">
        <v>4538</v>
      </c>
      <c r="H2370" t="s">
        <v>2031</v>
      </c>
      <c r="I2370" s="1">
        <f>DATE(YEAR(tbl_Invoices[[#This Row],[Invoice_Date]]), MONTH(tbl_Invoices[[#This Row],[Invoice_Date]]), DAY(tbl_Invoices[[#This Row],[Invoice_Date]]))</f>
        <v>44548</v>
      </c>
      <c r="J2370">
        <f>YEAR(tbl_Invoices[[#This Row],[Invoice_Date]])</f>
        <v>2021</v>
      </c>
      <c r="K2370" s="1">
        <f>_xlfn.XLOOKUP(tbl_Invoices[[#This Row],[Customer_ID]], tbl_Customers[Customer_ID], tbl_Customers[Cohort_Month])</f>
        <v>44681</v>
      </c>
      <c r="L2370" s="1" t="str">
        <f ca="1">_xlfn.XLOOKUP(tbl_Invoices[[#This Row],[Customer_ID]], tbl_Customers[Customer_ID], tbl_Customers[Age_Group])</f>
        <v>45–54</v>
      </c>
      <c r="M2370" s="1" t="str">
        <f>_xlfn.XLOOKUP(tbl_Invoices[[#This Row],[Customer_ID]], tbl_Customers[Customer_ID], tbl_Customers[Region])</f>
        <v>South</v>
      </c>
      <c r="N2370" s="1" t="str" cm="1">
        <f t="array" ref="N2370">_xlfn.IFS(
   _xlfn.SINGLE(tbl_Invoices[Plan_ID])="P1","Basic",
   _xlfn.SINGLE(tbl_Invoices[Plan_ID])="P2","Standard",
   _xlfn.SINGLE(tbl_Invoices[Plan_ID])="P3","Premium"
)</f>
        <v>Premium</v>
      </c>
      <c r="O2370" s="2">
        <f>IF(tbl_Invoices[[#This Row],[Revenue_Type]]="Churned",0,1)</f>
        <v>1</v>
      </c>
    </row>
    <row r="2371" spans="1:15" x14ac:dyDescent="0.25">
      <c r="A2371" t="s">
        <v>8351</v>
      </c>
      <c r="B2371" t="s">
        <v>1065</v>
      </c>
      <c r="C2371" t="s">
        <v>4141</v>
      </c>
      <c r="D2371" s="1">
        <v>44548</v>
      </c>
      <c r="E2371">
        <v>55</v>
      </c>
      <c r="F2371" t="b">
        <v>1</v>
      </c>
      <c r="G2371" t="s">
        <v>4549</v>
      </c>
      <c r="H2371" t="s">
        <v>2031</v>
      </c>
      <c r="I2371" s="1">
        <f>DATE(YEAR(tbl_Invoices[[#This Row],[Invoice_Date]]), MONTH(tbl_Invoices[[#This Row],[Invoice_Date]]), DAY(tbl_Invoices[[#This Row],[Invoice_Date]]))</f>
        <v>44548</v>
      </c>
      <c r="J2371">
        <f>YEAR(tbl_Invoices[[#This Row],[Invoice_Date]])</f>
        <v>2021</v>
      </c>
      <c r="K2371" s="1">
        <f>_xlfn.XLOOKUP(tbl_Invoices[[#This Row],[Customer_ID]], tbl_Customers[Customer_ID], tbl_Customers[Cohort_Month])</f>
        <v>44834</v>
      </c>
      <c r="L2371" s="1" t="str">
        <f ca="1">_xlfn.XLOOKUP(tbl_Invoices[[#This Row],[Customer_ID]], tbl_Customers[Customer_ID], tbl_Customers[Age_Group])</f>
        <v>35–44</v>
      </c>
      <c r="M2371" s="1" t="str">
        <f>_xlfn.XLOOKUP(tbl_Invoices[[#This Row],[Customer_ID]], tbl_Customers[Customer_ID], tbl_Customers[Region])</f>
        <v>West</v>
      </c>
      <c r="N2371" s="1" t="str" cm="1">
        <f t="array" ref="N2371">_xlfn.IFS(
   _xlfn.SINGLE(tbl_Invoices[Plan_ID])="P1","Basic",
   _xlfn.SINGLE(tbl_Invoices[Plan_ID])="P2","Standard",
   _xlfn.SINGLE(tbl_Invoices[Plan_ID])="P3","Premium"
)</f>
        <v>Premium</v>
      </c>
      <c r="O2371" s="2">
        <f>IF(tbl_Invoices[[#This Row],[Revenue_Type]]="Churned",0,1)</f>
        <v>1</v>
      </c>
    </row>
    <row r="2372" spans="1:15" x14ac:dyDescent="0.25">
      <c r="A2372" t="s">
        <v>6161</v>
      </c>
      <c r="B2372" t="s">
        <v>1234</v>
      </c>
      <c r="C2372" t="s">
        <v>2633</v>
      </c>
      <c r="D2372" s="1">
        <v>44548</v>
      </c>
      <c r="E2372">
        <v>12</v>
      </c>
      <c r="F2372" t="b">
        <v>1</v>
      </c>
      <c r="G2372" t="s">
        <v>4538</v>
      </c>
      <c r="H2372" t="s">
        <v>2027</v>
      </c>
      <c r="I2372" s="1">
        <f>DATE(YEAR(tbl_Invoices[[#This Row],[Invoice_Date]]), MONTH(tbl_Invoices[[#This Row],[Invoice_Date]]), DAY(tbl_Invoices[[#This Row],[Invoice_Date]]))</f>
        <v>44548</v>
      </c>
      <c r="J2372">
        <f>YEAR(tbl_Invoices[[#This Row],[Invoice_Date]])</f>
        <v>2021</v>
      </c>
      <c r="K2372" s="1">
        <f>_xlfn.XLOOKUP(tbl_Invoices[[#This Row],[Customer_ID]], tbl_Customers[Customer_ID], tbl_Customers[Cohort_Month])</f>
        <v>44439</v>
      </c>
      <c r="L2372" s="1" t="str">
        <f ca="1">_xlfn.XLOOKUP(tbl_Invoices[[#This Row],[Customer_ID]], tbl_Customers[Customer_ID], tbl_Customers[Age_Group])</f>
        <v>45–54</v>
      </c>
      <c r="M2372" s="1" t="str">
        <f>_xlfn.XLOOKUP(tbl_Invoices[[#This Row],[Customer_ID]], tbl_Customers[Customer_ID], tbl_Customers[Region])</f>
        <v>International</v>
      </c>
      <c r="N2372" s="1" t="str" cm="1">
        <f t="array" ref="N2372">_xlfn.IFS(
   _xlfn.SINGLE(tbl_Invoices[Plan_ID])="P1","Basic",
   _xlfn.SINGLE(tbl_Invoices[Plan_ID])="P2","Standard",
   _xlfn.SINGLE(tbl_Invoices[Plan_ID])="P3","Premium"
)</f>
        <v>Basic</v>
      </c>
      <c r="O2372" s="2">
        <f>IF(tbl_Invoices[[#This Row],[Revenue_Type]]="Churned",0,1)</f>
        <v>1</v>
      </c>
    </row>
    <row r="2373" spans="1:15" x14ac:dyDescent="0.25">
      <c r="A2373" t="s">
        <v>10182</v>
      </c>
      <c r="B2373" t="s">
        <v>1351</v>
      </c>
      <c r="C2373" t="s">
        <v>4052</v>
      </c>
      <c r="D2373" s="1">
        <v>44548</v>
      </c>
      <c r="E2373">
        <v>12</v>
      </c>
      <c r="F2373" t="b">
        <v>1</v>
      </c>
      <c r="G2373" t="s">
        <v>4538</v>
      </c>
      <c r="H2373" t="s">
        <v>2027</v>
      </c>
      <c r="I2373" s="1">
        <f>DATE(YEAR(tbl_Invoices[[#This Row],[Invoice_Date]]), MONTH(tbl_Invoices[[#This Row],[Invoice_Date]]), DAY(tbl_Invoices[[#This Row],[Invoice_Date]]))</f>
        <v>44548</v>
      </c>
      <c r="J2373">
        <f>YEAR(tbl_Invoices[[#This Row],[Invoice_Date]])</f>
        <v>2021</v>
      </c>
      <c r="K2373" s="1">
        <f>_xlfn.XLOOKUP(tbl_Invoices[[#This Row],[Customer_ID]], tbl_Customers[Customer_ID], tbl_Customers[Cohort_Month])</f>
        <v>45046</v>
      </c>
      <c r="L2373" s="1" t="str">
        <f ca="1">_xlfn.XLOOKUP(tbl_Invoices[[#This Row],[Customer_ID]], tbl_Customers[Customer_ID], tbl_Customers[Age_Group])</f>
        <v>55+</v>
      </c>
      <c r="M2373" s="1" t="str">
        <f>_xlfn.XLOOKUP(tbl_Invoices[[#This Row],[Customer_ID]], tbl_Customers[Customer_ID], tbl_Customers[Region])</f>
        <v>South</v>
      </c>
      <c r="N2373" s="1" t="str" cm="1">
        <f t="array" ref="N2373">_xlfn.IFS(
   _xlfn.SINGLE(tbl_Invoices[Plan_ID])="P1","Basic",
   _xlfn.SINGLE(tbl_Invoices[Plan_ID])="P2","Standard",
   _xlfn.SINGLE(tbl_Invoices[Plan_ID])="P3","Premium"
)</f>
        <v>Basic</v>
      </c>
      <c r="O2373" s="2">
        <f>IF(tbl_Invoices[[#This Row],[Revenue_Type]]="Churned",0,1)</f>
        <v>1</v>
      </c>
    </row>
    <row r="2374" spans="1:15" x14ac:dyDescent="0.25">
      <c r="A2374" t="s">
        <v>6728</v>
      </c>
      <c r="B2374" t="s">
        <v>1675</v>
      </c>
      <c r="C2374" t="s">
        <v>2095</v>
      </c>
      <c r="D2374" s="1">
        <v>44548</v>
      </c>
      <c r="E2374">
        <v>55</v>
      </c>
      <c r="F2374" t="b">
        <v>1</v>
      </c>
      <c r="G2374" t="s">
        <v>4538</v>
      </c>
      <c r="H2374" t="s">
        <v>2031</v>
      </c>
      <c r="I2374" s="1">
        <f>DATE(YEAR(tbl_Invoices[[#This Row],[Invoice_Date]]), MONTH(tbl_Invoices[[#This Row],[Invoice_Date]]), DAY(tbl_Invoices[[#This Row],[Invoice_Date]]))</f>
        <v>44548</v>
      </c>
      <c r="J2374">
        <f>YEAR(tbl_Invoices[[#This Row],[Invoice_Date]])</f>
        <v>2021</v>
      </c>
      <c r="K2374" s="1">
        <f>_xlfn.XLOOKUP(tbl_Invoices[[#This Row],[Customer_ID]], tbl_Customers[Customer_ID], tbl_Customers[Cohort_Month])</f>
        <v>45077</v>
      </c>
      <c r="L2374" s="1" t="str">
        <f ca="1">_xlfn.XLOOKUP(tbl_Invoices[[#This Row],[Customer_ID]], tbl_Customers[Customer_ID], tbl_Customers[Age_Group])</f>
        <v>25–34</v>
      </c>
      <c r="M2374" s="1" t="str">
        <f>_xlfn.XLOOKUP(tbl_Invoices[[#This Row],[Customer_ID]], tbl_Customers[Customer_ID], tbl_Customers[Region])</f>
        <v>International</v>
      </c>
      <c r="N2374" s="1" t="str" cm="1">
        <f t="array" ref="N2374">_xlfn.IFS(
   _xlfn.SINGLE(tbl_Invoices[Plan_ID])="P1","Basic",
   _xlfn.SINGLE(tbl_Invoices[Plan_ID])="P2","Standard",
   _xlfn.SINGLE(tbl_Invoices[Plan_ID])="P3","Premium"
)</f>
        <v>Premium</v>
      </c>
      <c r="O2374" s="2">
        <f>IF(tbl_Invoices[[#This Row],[Revenue_Type]]="Churned",0,1)</f>
        <v>1</v>
      </c>
    </row>
    <row r="2375" spans="1:15" x14ac:dyDescent="0.25">
      <c r="A2375" t="s">
        <v>6179</v>
      </c>
      <c r="B2375" t="s">
        <v>465</v>
      </c>
      <c r="C2375" t="s">
        <v>2759</v>
      </c>
      <c r="D2375" s="1">
        <v>44549</v>
      </c>
      <c r="E2375">
        <v>12</v>
      </c>
      <c r="F2375" t="b">
        <v>1</v>
      </c>
      <c r="G2375" t="s">
        <v>4547</v>
      </c>
      <c r="H2375" t="s">
        <v>2027</v>
      </c>
      <c r="I2375" s="1">
        <f>DATE(YEAR(tbl_Invoices[[#This Row],[Invoice_Date]]), MONTH(tbl_Invoices[[#This Row],[Invoice_Date]]), DAY(tbl_Invoices[[#This Row],[Invoice_Date]]))</f>
        <v>44549</v>
      </c>
      <c r="J2375">
        <f>YEAR(tbl_Invoices[[#This Row],[Invoice_Date]])</f>
        <v>2021</v>
      </c>
      <c r="K2375" s="1">
        <f>_xlfn.XLOOKUP(tbl_Invoices[[#This Row],[Customer_ID]], tbl_Customers[Customer_ID], tbl_Customers[Cohort_Month])</f>
        <v>44530</v>
      </c>
      <c r="L2375" s="1" t="str">
        <f ca="1">_xlfn.XLOOKUP(tbl_Invoices[[#This Row],[Customer_ID]], tbl_Customers[Customer_ID], tbl_Customers[Age_Group])</f>
        <v>25–34</v>
      </c>
      <c r="M2375" s="1" t="str">
        <f>_xlfn.XLOOKUP(tbl_Invoices[[#This Row],[Customer_ID]], tbl_Customers[Customer_ID], tbl_Customers[Region])</f>
        <v>Midwest</v>
      </c>
      <c r="N2375" s="1" t="str" cm="1">
        <f t="array" ref="N2375">_xlfn.IFS(
   _xlfn.SINGLE(tbl_Invoices[Plan_ID])="P1","Basic",
   _xlfn.SINGLE(tbl_Invoices[Plan_ID])="P2","Standard",
   _xlfn.SINGLE(tbl_Invoices[Plan_ID])="P3","Premium"
)</f>
        <v>Basic</v>
      </c>
      <c r="O2375" s="2">
        <f>IF(tbl_Invoices[[#This Row],[Revenue_Type]]="Churned",0,1)</f>
        <v>1</v>
      </c>
    </row>
    <row r="2376" spans="1:15" x14ac:dyDescent="0.25">
      <c r="A2376" t="s">
        <v>8188</v>
      </c>
      <c r="B2376" t="s">
        <v>473</v>
      </c>
      <c r="C2376" t="s">
        <v>2241</v>
      </c>
      <c r="D2376" s="1">
        <v>44549</v>
      </c>
      <c r="E2376">
        <v>55</v>
      </c>
      <c r="F2376" t="b">
        <v>1</v>
      </c>
      <c r="G2376" t="s">
        <v>4547</v>
      </c>
      <c r="H2376" t="s">
        <v>2031</v>
      </c>
      <c r="I2376" s="1">
        <f>DATE(YEAR(tbl_Invoices[[#This Row],[Invoice_Date]]), MONTH(tbl_Invoices[[#This Row],[Invoice_Date]]), DAY(tbl_Invoices[[#This Row],[Invoice_Date]]))</f>
        <v>44549</v>
      </c>
      <c r="J2376">
        <f>YEAR(tbl_Invoices[[#This Row],[Invoice_Date]])</f>
        <v>2021</v>
      </c>
      <c r="K2376" s="1">
        <f>_xlfn.XLOOKUP(tbl_Invoices[[#This Row],[Customer_ID]], tbl_Customers[Customer_ID], tbl_Customers[Cohort_Month])</f>
        <v>44286</v>
      </c>
      <c r="L2376" s="1" t="str">
        <f ca="1">_xlfn.XLOOKUP(tbl_Invoices[[#This Row],[Customer_ID]], tbl_Customers[Customer_ID], tbl_Customers[Age_Group])</f>
        <v>35–44</v>
      </c>
      <c r="M2376" s="1" t="str">
        <f>_xlfn.XLOOKUP(tbl_Invoices[[#This Row],[Customer_ID]], tbl_Customers[Customer_ID], tbl_Customers[Region])</f>
        <v>West</v>
      </c>
      <c r="N2376" s="1" t="str" cm="1">
        <f t="array" ref="N2376">_xlfn.IFS(
   _xlfn.SINGLE(tbl_Invoices[Plan_ID])="P1","Basic",
   _xlfn.SINGLE(tbl_Invoices[Plan_ID])="P2","Standard",
   _xlfn.SINGLE(tbl_Invoices[Plan_ID])="P3","Premium"
)</f>
        <v>Premium</v>
      </c>
      <c r="O2376" s="2">
        <f>IF(tbl_Invoices[[#This Row],[Revenue_Type]]="Churned",0,1)</f>
        <v>1</v>
      </c>
    </row>
    <row r="2377" spans="1:15" x14ac:dyDescent="0.25">
      <c r="A2377" t="s">
        <v>5141</v>
      </c>
      <c r="B2377" t="s">
        <v>721</v>
      </c>
      <c r="C2377" t="s">
        <v>2934</v>
      </c>
      <c r="D2377" s="1">
        <v>44549</v>
      </c>
      <c r="E2377">
        <v>12</v>
      </c>
      <c r="F2377" t="b">
        <v>1</v>
      </c>
      <c r="G2377" t="s">
        <v>4545</v>
      </c>
      <c r="H2377" t="s">
        <v>2027</v>
      </c>
      <c r="I2377" s="1">
        <f>DATE(YEAR(tbl_Invoices[[#This Row],[Invoice_Date]]), MONTH(tbl_Invoices[[#This Row],[Invoice_Date]]), DAY(tbl_Invoices[[#This Row],[Invoice_Date]]))</f>
        <v>44549</v>
      </c>
      <c r="J2377">
        <f>YEAR(tbl_Invoices[[#This Row],[Invoice_Date]])</f>
        <v>2021</v>
      </c>
      <c r="K2377" s="1">
        <f>_xlfn.XLOOKUP(tbl_Invoices[[#This Row],[Customer_ID]], tbl_Customers[Customer_ID], tbl_Customers[Cohort_Month])</f>
        <v>44895</v>
      </c>
      <c r="L2377" s="1" t="str">
        <f ca="1">_xlfn.XLOOKUP(tbl_Invoices[[#This Row],[Customer_ID]], tbl_Customers[Customer_ID], tbl_Customers[Age_Group])</f>
        <v>25–34</v>
      </c>
      <c r="M2377" s="1" t="str">
        <f>_xlfn.XLOOKUP(tbl_Invoices[[#This Row],[Customer_ID]], tbl_Customers[Customer_ID], tbl_Customers[Region])</f>
        <v>East</v>
      </c>
      <c r="N2377" s="1" t="str" cm="1">
        <f t="array" ref="N2377">_xlfn.IFS(
   _xlfn.SINGLE(tbl_Invoices[Plan_ID])="P1","Basic",
   _xlfn.SINGLE(tbl_Invoices[Plan_ID])="P2","Standard",
   _xlfn.SINGLE(tbl_Invoices[Plan_ID])="P3","Premium"
)</f>
        <v>Basic</v>
      </c>
      <c r="O2377" s="2">
        <f>IF(tbl_Invoices[[#This Row],[Revenue_Type]]="Churned",0,1)</f>
        <v>0</v>
      </c>
    </row>
    <row r="2378" spans="1:15" x14ac:dyDescent="0.25">
      <c r="A2378" t="s">
        <v>7195</v>
      </c>
      <c r="B2378" t="s">
        <v>1049</v>
      </c>
      <c r="C2378" t="s">
        <v>2459</v>
      </c>
      <c r="D2378" s="1">
        <v>44549</v>
      </c>
      <c r="E2378">
        <v>12</v>
      </c>
      <c r="F2378" t="b">
        <v>1</v>
      </c>
      <c r="G2378" t="s">
        <v>4538</v>
      </c>
      <c r="H2378" t="s">
        <v>2027</v>
      </c>
      <c r="I2378" s="1">
        <f>DATE(YEAR(tbl_Invoices[[#This Row],[Invoice_Date]]), MONTH(tbl_Invoices[[#This Row],[Invoice_Date]]), DAY(tbl_Invoices[[#This Row],[Invoice_Date]]))</f>
        <v>44549</v>
      </c>
      <c r="J2378">
        <f>YEAR(tbl_Invoices[[#This Row],[Invoice_Date]])</f>
        <v>2021</v>
      </c>
      <c r="K2378" s="1">
        <f>_xlfn.XLOOKUP(tbl_Invoices[[#This Row],[Customer_ID]], tbl_Customers[Customer_ID], tbl_Customers[Cohort_Month])</f>
        <v>44834</v>
      </c>
      <c r="L2378" s="1" t="str">
        <f ca="1">_xlfn.XLOOKUP(tbl_Invoices[[#This Row],[Customer_ID]], tbl_Customers[Customer_ID], tbl_Customers[Age_Group])</f>
        <v>35–44</v>
      </c>
      <c r="M2378" s="1" t="str">
        <f>_xlfn.XLOOKUP(tbl_Invoices[[#This Row],[Customer_ID]], tbl_Customers[Customer_ID], tbl_Customers[Region])</f>
        <v>West</v>
      </c>
      <c r="N2378" s="1" t="str" cm="1">
        <f t="array" ref="N2378">_xlfn.IFS(
   _xlfn.SINGLE(tbl_Invoices[Plan_ID])="P1","Basic",
   _xlfn.SINGLE(tbl_Invoices[Plan_ID])="P2","Standard",
   _xlfn.SINGLE(tbl_Invoices[Plan_ID])="P3","Premium"
)</f>
        <v>Basic</v>
      </c>
      <c r="O2378" s="2">
        <f>IF(tbl_Invoices[[#This Row],[Revenue_Type]]="Churned",0,1)</f>
        <v>1</v>
      </c>
    </row>
    <row r="2379" spans="1:15" x14ac:dyDescent="0.25">
      <c r="A2379" t="s">
        <v>5363</v>
      </c>
      <c r="B2379" t="s">
        <v>1675</v>
      </c>
      <c r="C2379" t="s">
        <v>2617</v>
      </c>
      <c r="D2379" s="1">
        <v>44549</v>
      </c>
      <c r="E2379">
        <v>25</v>
      </c>
      <c r="F2379" t="b">
        <v>1</v>
      </c>
      <c r="G2379" t="s">
        <v>4540</v>
      </c>
      <c r="H2379" t="s">
        <v>2034</v>
      </c>
      <c r="I2379" s="1">
        <f>DATE(YEAR(tbl_Invoices[[#This Row],[Invoice_Date]]), MONTH(tbl_Invoices[[#This Row],[Invoice_Date]]), DAY(tbl_Invoices[[#This Row],[Invoice_Date]]))</f>
        <v>44549</v>
      </c>
      <c r="J2379">
        <f>YEAR(tbl_Invoices[[#This Row],[Invoice_Date]])</f>
        <v>2021</v>
      </c>
      <c r="K2379" s="1">
        <f>_xlfn.XLOOKUP(tbl_Invoices[[#This Row],[Customer_ID]], tbl_Customers[Customer_ID], tbl_Customers[Cohort_Month])</f>
        <v>45077</v>
      </c>
      <c r="L2379" s="1" t="str">
        <f ca="1">_xlfn.XLOOKUP(tbl_Invoices[[#This Row],[Customer_ID]], tbl_Customers[Customer_ID], tbl_Customers[Age_Group])</f>
        <v>25–34</v>
      </c>
      <c r="M2379" s="1" t="str">
        <f>_xlfn.XLOOKUP(tbl_Invoices[[#This Row],[Customer_ID]], tbl_Customers[Customer_ID], tbl_Customers[Region])</f>
        <v>International</v>
      </c>
      <c r="N2379" s="1" t="str" cm="1">
        <f t="array" ref="N2379">_xlfn.IFS(
   _xlfn.SINGLE(tbl_Invoices[Plan_ID])="P1","Basic",
   _xlfn.SINGLE(tbl_Invoices[Plan_ID])="P2","Standard",
   _xlfn.SINGLE(tbl_Invoices[Plan_ID])="P3","Premium"
)</f>
        <v>Standard</v>
      </c>
      <c r="O2379" s="2">
        <f>IF(tbl_Invoices[[#This Row],[Revenue_Type]]="Churned",0,1)</f>
        <v>1</v>
      </c>
    </row>
    <row r="2380" spans="1:15" x14ac:dyDescent="0.25">
      <c r="A2380" t="s">
        <v>8027</v>
      </c>
      <c r="B2380" t="s">
        <v>286</v>
      </c>
      <c r="C2380" t="s">
        <v>4295</v>
      </c>
      <c r="D2380" s="1">
        <v>44550</v>
      </c>
      <c r="E2380">
        <v>12</v>
      </c>
      <c r="F2380" t="b">
        <v>1</v>
      </c>
      <c r="G2380" t="s">
        <v>4549</v>
      </c>
      <c r="H2380" t="s">
        <v>2027</v>
      </c>
      <c r="I2380" s="1">
        <f>DATE(YEAR(tbl_Invoices[[#This Row],[Invoice_Date]]), MONTH(tbl_Invoices[[#This Row],[Invoice_Date]]), DAY(tbl_Invoices[[#This Row],[Invoice_Date]]))</f>
        <v>44550</v>
      </c>
      <c r="J2380">
        <f>YEAR(tbl_Invoices[[#This Row],[Invoice_Date]])</f>
        <v>2021</v>
      </c>
      <c r="K2380" s="1">
        <f>_xlfn.XLOOKUP(tbl_Invoices[[#This Row],[Customer_ID]], tbl_Customers[Customer_ID], tbl_Customers[Cohort_Month])</f>
        <v>44895</v>
      </c>
      <c r="L2380" s="1" t="str">
        <f ca="1">_xlfn.XLOOKUP(tbl_Invoices[[#This Row],[Customer_ID]], tbl_Customers[Customer_ID], tbl_Customers[Age_Group])</f>
        <v>45–54</v>
      </c>
      <c r="M2380" s="1" t="str">
        <f>_xlfn.XLOOKUP(tbl_Invoices[[#This Row],[Customer_ID]], tbl_Customers[Customer_ID], tbl_Customers[Region])</f>
        <v>West</v>
      </c>
      <c r="N2380" s="1" t="str" cm="1">
        <f t="array" ref="N2380">_xlfn.IFS(
   _xlfn.SINGLE(tbl_Invoices[Plan_ID])="P1","Basic",
   _xlfn.SINGLE(tbl_Invoices[Plan_ID])="P2","Standard",
   _xlfn.SINGLE(tbl_Invoices[Plan_ID])="P3","Premium"
)</f>
        <v>Basic</v>
      </c>
      <c r="O2380" s="2">
        <f>IF(tbl_Invoices[[#This Row],[Revenue_Type]]="Churned",0,1)</f>
        <v>1</v>
      </c>
    </row>
    <row r="2381" spans="1:15" x14ac:dyDescent="0.25">
      <c r="A2381" t="s">
        <v>7924</v>
      </c>
      <c r="B2381" t="s">
        <v>584</v>
      </c>
      <c r="C2381" t="s">
        <v>4513</v>
      </c>
      <c r="D2381" s="1">
        <v>44550</v>
      </c>
      <c r="E2381">
        <v>55</v>
      </c>
      <c r="F2381" t="b">
        <v>1</v>
      </c>
      <c r="G2381" t="s">
        <v>4547</v>
      </c>
      <c r="H2381" t="s">
        <v>2031</v>
      </c>
      <c r="I2381" s="1">
        <f>DATE(YEAR(tbl_Invoices[[#This Row],[Invoice_Date]]), MONTH(tbl_Invoices[[#This Row],[Invoice_Date]]), DAY(tbl_Invoices[[#This Row],[Invoice_Date]]))</f>
        <v>44550</v>
      </c>
      <c r="J2381">
        <f>YEAR(tbl_Invoices[[#This Row],[Invoice_Date]])</f>
        <v>2021</v>
      </c>
      <c r="K2381" s="1">
        <f>_xlfn.XLOOKUP(tbl_Invoices[[#This Row],[Customer_ID]], tbl_Customers[Customer_ID], tbl_Customers[Cohort_Month])</f>
        <v>44408</v>
      </c>
      <c r="L2381" s="1" t="str">
        <f ca="1">_xlfn.XLOOKUP(tbl_Invoices[[#This Row],[Customer_ID]], tbl_Customers[Customer_ID], tbl_Customers[Age_Group])</f>
        <v>35–44</v>
      </c>
      <c r="M2381" s="1" t="str">
        <f>_xlfn.XLOOKUP(tbl_Invoices[[#This Row],[Customer_ID]], tbl_Customers[Customer_ID], tbl_Customers[Region])</f>
        <v>International</v>
      </c>
      <c r="N2381" s="1" t="str" cm="1">
        <f t="array" ref="N2381">_xlfn.IFS(
   _xlfn.SINGLE(tbl_Invoices[Plan_ID])="P1","Basic",
   _xlfn.SINGLE(tbl_Invoices[Plan_ID])="P2","Standard",
   _xlfn.SINGLE(tbl_Invoices[Plan_ID])="P3","Premium"
)</f>
        <v>Premium</v>
      </c>
      <c r="O2381" s="2">
        <f>IF(tbl_Invoices[[#This Row],[Revenue_Type]]="Churned",0,1)</f>
        <v>1</v>
      </c>
    </row>
    <row r="2382" spans="1:15" x14ac:dyDescent="0.25">
      <c r="A2382" t="s">
        <v>5382</v>
      </c>
      <c r="B2382" t="s">
        <v>1131</v>
      </c>
      <c r="C2382" t="s">
        <v>3815</v>
      </c>
      <c r="D2382" s="1">
        <v>44550</v>
      </c>
      <c r="E2382">
        <v>12</v>
      </c>
      <c r="F2382" t="b">
        <v>1</v>
      </c>
      <c r="G2382" t="s">
        <v>4547</v>
      </c>
      <c r="H2382" t="s">
        <v>2027</v>
      </c>
      <c r="I2382" s="1">
        <f>DATE(YEAR(tbl_Invoices[[#This Row],[Invoice_Date]]), MONTH(tbl_Invoices[[#This Row],[Invoice_Date]]), DAY(tbl_Invoices[[#This Row],[Invoice_Date]]))</f>
        <v>44550</v>
      </c>
      <c r="J2382">
        <f>YEAR(tbl_Invoices[[#This Row],[Invoice_Date]])</f>
        <v>2021</v>
      </c>
      <c r="K2382" s="1">
        <f>_xlfn.XLOOKUP(tbl_Invoices[[#This Row],[Customer_ID]], tbl_Customers[Customer_ID], tbl_Customers[Cohort_Month])</f>
        <v>44742</v>
      </c>
      <c r="L2382" s="1" t="str">
        <f ca="1">_xlfn.XLOOKUP(tbl_Invoices[[#This Row],[Customer_ID]], tbl_Customers[Customer_ID], tbl_Customers[Age_Group])</f>
        <v>45–54</v>
      </c>
      <c r="M2382" s="1" t="str">
        <f>_xlfn.XLOOKUP(tbl_Invoices[[#This Row],[Customer_ID]], tbl_Customers[Customer_ID], tbl_Customers[Region])</f>
        <v>International</v>
      </c>
      <c r="N2382" s="1" t="str" cm="1">
        <f t="array" ref="N2382">_xlfn.IFS(
   _xlfn.SINGLE(tbl_Invoices[Plan_ID])="P1","Basic",
   _xlfn.SINGLE(tbl_Invoices[Plan_ID])="P2","Standard",
   _xlfn.SINGLE(tbl_Invoices[Plan_ID])="P3","Premium"
)</f>
        <v>Basic</v>
      </c>
      <c r="O2382" s="2">
        <f>IF(tbl_Invoices[[#This Row],[Revenue_Type]]="Churned",0,1)</f>
        <v>1</v>
      </c>
    </row>
    <row r="2383" spans="1:15" x14ac:dyDescent="0.25">
      <c r="A2383" t="s">
        <v>6466</v>
      </c>
      <c r="B2383" t="s">
        <v>563</v>
      </c>
      <c r="C2383" t="s">
        <v>3618</v>
      </c>
      <c r="D2383" s="1">
        <v>44551</v>
      </c>
      <c r="E2383">
        <v>55</v>
      </c>
      <c r="F2383" t="b">
        <v>1</v>
      </c>
      <c r="G2383" t="s">
        <v>4545</v>
      </c>
      <c r="H2383" t="s">
        <v>2031</v>
      </c>
      <c r="I2383" s="1">
        <f>DATE(YEAR(tbl_Invoices[[#This Row],[Invoice_Date]]), MONTH(tbl_Invoices[[#This Row],[Invoice_Date]]), DAY(tbl_Invoices[[#This Row],[Invoice_Date]]))</f>
        <v>44551</v>
      </c>
      <c r="J2383">
        <f>YEAR(tbl_Invoices[[#This Row],[Invoice_Date]])</f>
        <v>2021</v>
      </c>
      <c r="K2383" s="1">
        <f>_xlfn.XLOOKUP(tbl_Invoices[[#This Row],[Customer_ID]], tbl_Customers[Customer_ID], tbl_Customers[Cohort_Month])</f>
        <v>45107</v>
      </c>
      <c r="L2383" s="1" t="str">
        <f ca="1">_xlfn.XLOOKUP(tbl_Invoices[[#This Row],[Customer_ID]], tbl_Customers[Customer_ID], tbl_Customers[Age_Group])</f>
        <v>25–34</v>
      </c>
      <c r="M2383" s="1" t="str">
        <f>_xlfn.XLOOKUP(tbl_Invoices[[#This Row],[Customer_ID]], tbl_Customers[Customer_ID], tbl_Customers[Region])</f>
        <v>East</v>
      </c>
      <c r="N2383" s="1" t="str" cm="1">
        <f t="array" ref="N2383">_xlfn.IFS(
   _xlfn.SINGLE(tbl_Invoices[Plan_ID])="P1","Basic",
   _xlfn.SINGLE(tbl_Invoices[Plan_ID])="P2","Standard",
   _xlfn.SINGLE(tbl_Invoices[Plan_ID])="P3","Premium"
)</f>
        <v>Premium</v>
      </c>
      <c r="O2383" s="2">
        <f>IF(tbl_Invoices[[#This Row],[Revenue_Type]]="Churned",0,1)</f>
        <v>0</v>
      </c>
    </row>
    <row r="2384" spans="1:15" x14ac:dyDescent="0.25">
      <c r="A2384" t="s">
        <v>9782</v>
      </c>
      <c r="B2384" t="s">
        <v>1794</v>
      </c>
      <c r="C2384" t="s">
        <v>3571</v>
      </c>
      <c r="D2384" s="1">
        <v>44551</v>
      </c>
      <c r="E2384">
        <v>12</v>
      </c>
      <c r="F2384" t="b">
        <v>1</v>
      </c>
      <c r="G2384" t="s">
        <v>4538</v>
      </c>
      <c r="H2384" t="s">
        <v>2027</v>
      </c>
      <c r="I2384" s="1">
        <f>DATE(YEAR(tbl_Invoices[[#This Row],[Invoice_Date]]), MONTH(tbl_Invoices[[#This Row],[Invoice_Date]]), DAY(tbl_Invoices[[#This Row],[Invoice_Date]]))</f>
        <v>44551</v>
      </c>
      <c r="J2384">
        <f>YEAR(tbl_Invoices[[#This Row],[Invoice_Date]])</f>
        <v>2021</v>
      </c>
      <c r="K2384" s="1">
        <f>_xlfn.XLOOKUP(tbl_Invoices[[#This Row],[Customer_ID]], tbl_Customers[Customer_ID], tbl_Customers[Cohort_Month])</f>
        <v>44439</v>
      </c>
      <c r="L2384" s="1" t="str">
        <f ca="1">_xlfn.XLOOKUP(tbl_Invoices[[#This Row],[Customer_ID]], tbl_Customers[Customer_ID], tbl_Customers[Age_Group])</f>
        <v>25–34</v>
      </c>
      <c r="M2384" s="1" t="str">
        <f>_xlfn.XLOOKUP(tbl_Invoices[[#This Row],[Customer_ID]], tbl_Customers[Customer_ID], tbl_Customers[Region])</f>
        <v>West</v>
      </c>
      <c r="N2384" s="1" t="str" cm="1">
        <f t="array" ref="N2384">_xlfn.IFS(
   _xlfn.SINGLE(tbl_Invoices[Plan_ID])="P1","Basic",
   _xlfn.SINGLE(tbl_Invoices[Plan_ID])="P2","Standard",
   _xlfn.SINGLE(tbl_Invoices[Plan_ID])="P3","Premium"
)</f>
        <v>Basic</v>
      </c>
      <c r="O2384" s="2">
        <f>IF(tbl_Invoices[[#This Row],[Revenue_Type]]="Churned",0,1)</f>
        <v>1</v>
      </c>
    </row>
    <row r="2385" spans="1:15" x14ac:dyDescent="0.25">
      <c r="A2385" t="s">
        <v>6658</v>
      </c>
      <c r="B2385" t="s">
        <v>618</v>
      </c>
      <c r="C2385" t="s">
        <v>3048</v>
      </c>
      <c r="D2385" s="1">
        <v>44552</v>
      </c>
      <c r="E2385">
        <v>12</v>
      </c>
      <c r="F2385" t="b">
        <v>1</v>
      </c>
      <c r="G2385" t="s">
        <v>4540</v>
      </c>
      <c r="H2385" t="s">
        <v>2027</v>
      </c>
      <c r="I2385" s="1">
        <f>DATE(YEAR(tbl_Invoices[[#This Row],[Invoice_Date]]), MONTH(tbl_Invoices[[#This Row],[Invoice_Date]]), DAY(tbl_Invoices[[#This Row],[Invoice_Date]]))</f>
        <v>44552</v>
      </c>
      <c r="J2385">
        <f>YEAR(tbl_Invoices[[#This Row],[Invoice_Date]])</f>
        <v>2021</v>
      </c>
      <c r="K2385" s="1">
        <f>_xlfn.XLOOKUP(tbl_Invoices[[#This Row],[Customer_ID]], tbl_Customers[Customer_ID], tbl_Customers[Cohort_Month])</f>
        <v>44439</v>
      </c>
      <c r="L2385" s="1" t="str">
        <f ca="1">_xlfn.XLOOKUP(tbl_Invoices[[#This Row],[Customer_ID]], tbl_Customers[Customer_ID], tbl_Customers[Age_Group])</f>
        <v>25–34</v>
      </c>
      <c r="M2385" s="1" t="str">
        <f>_xlfn.XLOOKUP(tbl_Invoices[[#This Row],[Customer_ID]], tbl_Customers[Customer_ID], tbl_Customers[Region])</f>
        <v>South</v>
      </c>
      <c r="N2385" s="1" t="str" cm="1">
        <f t="array" ref="N2385">_xlfn.IFS(
   _xlfn.SINGLE(tbl_Invoices[Plan_ID])="P1","Basic",
   _xlfn.SINGLE(tbl_Invoices[Plan_ID])="P2","Standard",
   _xlfn.SINGLE(tbl_Invoices[Plan_ID])="P3","Premium"
)</f>
        <v>Basic</v>
      </c>
      <c r="O2385" s="2">
        <f>IF(tbl_Invoices[[#This Row],[Revenue_Type]]="Churned",0,1)</f>
        <v>1</v>
      </c>
    </row>
    <row r="2386" spans="1:15" x14ac:dyDescent="0.25">
      <c r="A2386" t="s">
        <v>8372</v>
      </c>
      <c r="B2386" t="s">
        <v>914</v>
      </c>
      <c r="C2386" t="s">
        <v>4489</v>
      </c>
      <c r="D2386" s="1">
        <v>44552</v>
      </c>
      <c r="E2386">
        <v>25</v>
      </c>
      <c r="F2386" t="b">
        <v>1</v>
      </c>
      <c r="G2386" t="s">
        <v>4545</v>
      </c>
      <c r="H2386" t="s">
        <v>2034</v>
      </c>
      <c r="I2386" s="1">
        <f>DATE(YEAR(tbl_Invoices[[#This Row],[Invoice_Date]]), MONTH(tbl_Invoices[[#This Row],[Invoice_Date]]), DAY(tbl_Invoices[[#This Row],[Invoice_Date]]))</f>
        <v>44552</v>
      </c>
      <c r="J2386">
        <f>YEAR(tbl_Invoices[[#This Row],[Invoice_Date]])</f>
        <v>2021</v>
      </c>
      <c r="K2386" s="1">
        <f>_xlfn.XLOOKUP(tbl_Invoices[[#This Row],[Customer_ID]], tbl_Customers[Customer_ID], tbl_Customers[Cohort_Month])</f>
        <v>44439</v>
      </c>
      <c r="L2386" s="1" t="str">
        <f ca="1">_xlfn.XLOOKUP(tbl_Invoices[[#This Row],[Customer_ID]], tbl_Customers[Customer_ID], tbl_Customers[Age_Group])</f>
        <v>18–24</v>
      </c>
      <c r="M2386" s="1" t="str">
        <f>_xlfn.XLOOKUP(tbl_Invoices[[#This Row],[Customer_ID]], tbl_Customers[Customer_ID], tbl_Customers[Region])</f>
        <v>South</v>
      </c>
      <c r="N2386" s="1" t="str" cm="1">
        <f t="array" ref="N2386">_xlfn.IFS(
   _xlfn.SINGLE(tbl_Invoices[Plan_ID])="P1","Basic",
   _xlfn.SINGLE(tbl_Invoices[Plan_ID])="P2","Standard",
   _xlfn.SINGLE(tbl_Invoices[Plan_ID])="P3","Premium"
)</f>
        <v>Standard</v>
      </c>
      <c r="O2386" s="2">
        <f>IF(tbl_Invoices[[#This Row],[Revenue_Type]]="Churned",0,1)</f>
        <v>0</v>
      </c>
    </row>
    <row r="2387" spans="1:15" x14ac:dyDescent="0.25">
      <c r="A2387" t="s">
        <v>10192</v>
      </c>
      <c r="B2387" t="s">
        <v>1064</v>
      </c>
      <c r="C2387" t="s">
        <v>2973</v>
      </c>
      <c r="D2387" s="1">
        <v>44552</v>
      </c>
      <c r="E2387">
        <v>12</v>
      </c>
      <c r="F2387" t="b">
        <v>1</v>
      </c>
      <c r="G2387" t="s">
        <v>4538</v>
      </c>
      <c r="H2387" t="s">
        <v>2027</v>
      </c>
      <c r="I2387" s="1">
        <f>DATE(YEAR(tbl_Invoices[[#This Row],[Invoice_Date]]), MONTH(tbl_Invoices[[#This Row],[Invoice_Date]]), DAY(tbl_Invoices[[#This Row],[Invoice_Date]]))</f>
        <v>44552</v>
      </c>
      <c r="J2387">
        <f>YEAR(tbl_Invoices[[#This Row],[Invoice_Date]])</f>
        <v>2021</v>
      </c>
      <c r="K2387" s="1">
        <f>_xlfn.XLOOKUP(tbl_Invoices[[#This Row],[Customer_ID]], tbl_Customers[Customer_ID], tbl_Customers[Cohort_Month])</f>
        <v>44500</v>
      </c>
      <c r="L2387" s="1" t="str">
        <f ca="1">_xlfn.XLOOKUP(tbl_Invoices[[#This Row],[Customer_ID]], tbl_Customers[Customer_ID], tbl_Customers[Age_Group])</f>
        <v>35–44</v>
      </c>
      <c r="M2387" s="1" t="str">
        <f>_xlfn.XLOOKUP(tbl_Invoices[[#This Row],[Customer_ID]], tbl_Customers[Customer_ID], tbl_Customers[Region])</f>
        <v>South</v>
      </c>
      <c r="N2387" s="1" t="str" cm="1">
        <f t="array" ref="N2387">_xlfn.IFS(
   _xlfn.SINGLE(tbl_Invoices[Plan_ID])="P1","Basic",
   _xlfn.SINGLE(tbl_Invoices[Plan_ID])="P2","Standard",
   _xlfn.SINGLE(tbl_Invoices[Plan_ID])="P3","Premium"
)</f>
        <v>Basic</v>
      </c>
      <c r="O2387" s="2">
        <f>IF(tbl_Invoices[[#This Row],[Revenue_Type]]="Churned",0,1)</f>
        <v>1</v>
      </c>
    </row>
    <row r="2388" spans="1:15" x14ac:dyDescent="0.25">
      <c r="A2388" t="s">
        <v>10033</v>
      </c>
      <c r="B2388" t="s">
        <v>1151</v>
      </c>
      <c r="C2388" t="s">
        <v>2529</v>
      </c>
      <c r="D2388" s="1">
        <v>44552</v>
      </c>
      <c r="E2388">
        <v>55</v>
      </c>
      <c r="F2388" t="b">
        <v>1</v>
      </c>
      <c r="G2388" t="s">
        <v>4547</v>
      </c>
      <c r="H2388" t="s">
        <v>2031</v>
      </c>
      <c r="I2388" s="1">
        <f>DATE(YEAR(tbl_Invoices[[#This Row],[Invoice_Date]]), MONTH(tbl_Invoices[[#This Row],[Invoice_Date]]), DAY(tbl_Invoices[[#This Row],[Invoice_Date]]))</f>
        <v>44552</v>
      </c>
      <c r="J2388">
        <f>YEAR(tbl_Invoices[[#This Row],[Invoice_Date]])</f>
        <v>2021</v>
      </c>
      <c r="K2388" s="1">
        <f>_xlfn.XLOOKUP(tbl_Invoices[[#This Row],[Customer_ID]], tbl_Customers[Customer_ID], tbl_Customers[Cohort_Month])</f>
        <v>44926</v>
      </c>
      <c r="L2388" s="1" t="str">
        <f ca="1">_xlfn.XLOOKUP(tbl_Invoices[[#This Row],[Customer_ID]], tbl_Customers[Customer_ID], tbl_Customers[Age_Group])</f>
        <v>35–44</v>
      </c>
      <c r="M2388" s="1" t="str">
        <f>_xlfn.XLOOKUP(tbl_Invoices[[#This Row],[Customer_ID]], tbl_Customers[Customer_ID], tbl_Customers[Region])</f>
        <v>Midwest</v>
      </c>
      <c r="N2388" s="1" t="str" cm="1">
        <f t="array" ref="N2388">_xlfn.IFS(
   _xlfn.SINGLE(tbl_Invoices[Plan_ID])="P1","Basic",
   _xlfn.SINGLE(tbl_Invoices[Plan_ID])="P2","Standard",
   _xlfn.SINGLE(tbl_Invoices[Plan_ID])="P3","Premium"
)</f>
        <v>Premium</v>
      </c>
      <c r="O2388" s="2">
        <f>IF(tbl_Invoices[[#This Row],[Revenue_Type]]="Churned",0,1)</f>
        <v>1</v>
      </c>
    </row>
    <row r="2389" spans="1:15" x14ac:dyDescent="0.25">
      <c r="A2389" t="s">
        <v>8467</v>
      </c>
      <c r="B2389" t="s">
        <v>1263</v>
      </c>
      <c r="C2389" t="s">
        <v>2296</v>
      </c>
      <c r="D2389" s="1">
        <v>44552</v>
      </c>
      <c r="E2389">
        <v>12</v>
      </c>
      <c r="F2389" t="b">
        <v>1</v>
      </c>
      <c r="G2389" t="s">
        <v>4545</v>
      </c>
      <c r="H2389" t="s">
        <v>2027</v>
      </c>
      <c r="I2389" s="1">
        <f>DATE(YEAR(tbl_Invoices[[#This Row],[Invoice_Date]]), MONTH(tbl_Invoices[[#This Row],[Invoice_Date]]), DAY(tbl_Invoices[[#This Row],[Invoice_Date]]))</f>
        <v>44552</v>
      </c>
      <c r="J2389">
        <f>YEAR(tbl_Invoices[[#This Row],[Invoice_Date]])</f>
        <v>2021</v>
      </c>
      <c r="K2389" s="1">
        <f>_xlfn.XLOOKUP(tbl_Invoices[[#This Row],[Customer_ID]], tbl_Customers[Customer_ID], tbl_Customers[Cohort_Month])</f>
        <v>44377</v>
      </c>
      <c r="L2389" s="1" t="str">
        <f ca="1">_xlfn.XLOOKUP(tbl_Invoices[[#This Row],[Customer_ID]], tbl_Customers[Customer_ID], tbl_Customers[Age_Group])</f>
        <v>35–44</v>
      </c>
      <c r="M2389" s="1" t="str">
        <f>_xlfn.XLOOKUP(tbl_Invoices[[#This Row],[Customer_ID]], tbl_Customers[Customer_ID], tbl_Customers[Region])</f>
        <v>South</v>
      </c>
      <c r="N2389" s="1" t="str" cm="1">
        <f t="array" ref="N2389">_xlfn.IFS(
   _xlfn.SINGLE(tbl_Invoices[Plan_ID])="P1","Basic",
   _xlfn.SINGLE(tbl_Invoices[Plan_ID])="P2","Standard",
   _xlfn.SINGLE(tbl_Invoices[Plan_ID])="P3","Premium"
)</f>
        <v>Basic</v>
      </c>
      <c r="O2389" s="2">
        <f>IF(tbl_Invoices[[#This Row],[Revenue_Type]]="Churned",0,1)</f>
        <v>0</v>
      </c>
    </row>
    <row r="2390" spans="1:15" x14ac:dyDescent="0.25">
      <c r="A2390" t="s">
        <v>5131</v>
      </c>
      <c r="B2390" t="s">
        <v>1300</v>
      </c>
      <c r="C2390" t="s">
        <v>2299</v>
      </c>
      <c r="D2390" s="1">
        <v>44552</v>
      </c>
      <c r="E2390">
        <v>12</v>
      </c>
      <c r="F2390" t="b">
        <v>1</v>
      </c>
      <c r="G2390" t="s">
        <v>4540</v>
      </c>
      <c r="H2390" t="s">
        <v>2027</v>
      </c>
      <c r="I2390" s="1">
        <f>DATE(YEAR(tbl_Invoices[[#This Row],[Invoice_Date]]), MONTH(tbl_Invoices[[#This Row],[Invoice_Date]]), DAY(tbl_Invoices[[#This Row],[Invoice_Date]]))</f>
        <v>44552</v>
      </c>
      <c r="J2390">
        <f>YEAR(tbl_Invoices[[#This Row],[Invoice_Date]])</f>
        <v>2021</v>
      </c>
      <c r="K2390" s="1">
        <f>_xlfn.XLOOKUP(tbl_Invoices[[#This Row],[Customer_ID]], tbl_Customers[Customer_ID], tbl_Customers[Cohort_Month])</f>
        <v>44985</v>
      </c>
      <c r="L2390" s="1" t="str">
        <f ca="1">_xlfn.XLOOKUP(tbl_Invoices[[#This Row],[Customer_ID]], tbl_Customers[Customer_ID], tbl_Customers[Age_Group])</f>
        <v>18–24</v>
      </c>
      <c r="M2390" s="1" t="str">
        <f>_xlfn.XLOOKUP(tbl_Invoices[[#This Row],[Customer_ID]], tbl_Customers[Customer_ID], tbl_Customers[Region])</f>
        <v>West</v>
      </c>
      <c r="N2390" s="1" t="str" cm="1">
        <f t="array" ref="N2390">_xlfn.IFS(
   _xlfn.SINGLE(tbl_Invoices[Plan_ID])="P1","Basic",
   _xlfn.SINGLE(tbl_Invoices[Plan_ID])="P2","Standard",
   _xlfn.SINGLE(tbl_Invoices[Plan_ID])="P3","Premium"
)</f>
        <v>Basic</v>
      </c>
      <c r="O2390" s="2">
        <f>IF(tbl_Invoices[[#This Row],[Revenue_Type]]="Churned",0,1)</f>
        <v>1</v>
      </c>
    </row>
    <row r="2391" spans="1:15" x14ac:dyDescent="0.25">
      <c r="A2391" t="s">
        <v>9570</v>
      </c>
      <c r="B2391" t="s">
        <v>1320</v>
      </c>
      <c r="C2391" t="s">
        <v>3381</v>
      </c>
      <c r="D2391" s="1">
        <v>44552</v>
      </c>
      <c r="E2391">
        <v>25</v>
      </c>
      <c r="F2391" t="b">
        <v>1</v>
      </c>
      <c r="G2391" t="s">
        <v>4538</v>
      </c>
      <c r="H2391" t="s">
        <v>2034</v>
      </c>
      <c r="I2391" s="1">
        <f>DATE(YEAR(tbl_Invoices[[#This Row],[Invoice_Date]]), MONTH(tbl_Invoices[[#This Row],[Invoice_Date]]), DAY(tbl_Invoices[[#This Row],[Invoice_Date]]))</f>
        <v>44552</v>
      </c>
      <c r="J2391">
        <f>YEAR(tbl_Invoices[[#This Row],[Invoice_Date]])</f>
        <v>2021</v>
      </c>
      <c r="K2391" s="1">
        <f>_xlfn.XLOOKUP(tbl_Invoices[[#This Row],[Customer_ID]], tbl_Customers[Customer_ID], tbl_Customers[Cohort_Month])</f>
        <v>44316</v>
      </c>
      <c r="L2391" s="1" t="str">
        <f ca="1">_xlfn.XLOOKUP(tbl_Invoices[[#This Row],[Customer_ID]], tbl_Customers[Customer_ID], tbl_Customers[Age_Group])</f>
        <v>25–34</v>
      </c>
      <c r="M2391" s="1" t="str">
        <f>_xlfn.XLOOKUP(tbl_Invoices[[#This Row],[Customer_ID]], tbl_Customers[Customer_ID], tbl_Customers[Region])</f>
        <v>International</v>
      </c>
      <c r="N2391" s="1" t="str" cm="1">
        <f t="array" ref="N2391">_xlfn.IFS(
   _xlfn.SINGLE(tbl_Invoices[Plan_ID])="P1","Basic",
   _xlfn.SINGLE(tbl_Invoices[Plan_ID])="P2","Standard",
   _xlfn.SINGLE(tbl_Invoices[Plan_ID])="P3","Premium"
)</f>
        <v>Standard</v>
      </c>
      <c r="O2391" s="2">
        <f>IF(tbl_Invoices[[#This Row],[Revenue_Type]]="Churned",0,1)</f>
        <v>1</v>
      </c>
    </row>
    <row r="2392" spans="1:15" x14ac:dyDescent="0.25">
      <c r="A2392" t="s">
        <v>9293</v>
      </c>
      <c r="B2392" t="s">
        <v>633</v>
      </c>
      <c r="C2392" t="s">
        <v>2817</v>
      </c>
      <c r="D2392" s="1">
        <v>44553</v>
      </c>
      <c r="E2392">
        <v>55</v>
      </c>
      <c r="F2392" t="b">
        <v>1</v>
      </c>
      <c r="G2392" t="s">
        <v>4545</v>
      </c>
      <c r="H2392" t="s">
        <v>2031</v>
      </c>
      <c r="I2392" s="1">
        <f>DATE(YEAR(tbl_Invoices[[#This Row],[Invoice_Date]]), MONTH(tbl_Invoices[[#This Row],[Invoice_Date]]), DAY(tbl_Invoices[[#This Row],[Invoice_Date]]))</f>
        <v>44553</v>
      </c>
      <c r="J2392">
        <f>YEAR(tbl_Invoices[[#This Row],[Invoice_Date]])</f>
        <v>2021</v>
      </c>
      <c r="K2392" s="1">
        <f>_xlfn.XLOOKUP(tbl_Invoices[[#This Row],[Customer_ID]], tbl_Customers[Customer_ID], tbl_Customers[Cohort_Month])</f>
        <v>44895</v>
      </c>
      <c r="L2392" s="1" t="str">
        <f ca="1">_xlfn.XLOOKUP(tbl_Invoices[[#This Row],[Customer_ID]], tbl_Customers[Customer_ID], tbl_Customers[Age_Group])</f>
        <v>45–54</v>
      </c>
      <c r="M2392" s="1" t="str">
        <f>_xlfn.XLOOKUP(tbl_Invoices[[#This Row],[Customer_ID]], tbl_Customers[Customer_ID], tbl_Customers[Region])</f>
        <v>West</v>
      </c>
      <c r="N2392" s="1" t="str" cm="1">
        <f t="array" ref="N2392">_xlfn.IFS(
   _xlfn.SINGLE(tbl_Invoices[Plan_ID])="P1","Basic",
   _xlfn.SINGLE(tbl_Invoices[Plan_ID])="P2","Standard",
   _xlfn.SINGLE(tbl_Invoices[Plan_ID])="P3","Premium"
)</f>
        <v>Premium</v>
      </c>
      <c r="O2392" s="2">
        <f>IF(tbl_Invoices[[#This Row],[Revenue_Type]]="Churned",0,1)</f>
        <v>0</v>
      </c>
    </row>
    <row r="2393" spans="1:15" x14ac:dyDescent="0.25">
      <c r="A2393" t="s">
        <v>7364</v>
      </c>
      <c r="B2393" t="s">
        <v>655</v>
      </c>
      <c r="C2393" t="s">
        <v>4344</v>
      </c>
      <c r="D2393" s="1">
        <v>44553</v>
      </c>
      <c r="E2393">
        <v>12</v>
      </c>
      <c r="F2393" t="b">
        <v>1</v>
      </c>
      <c r="G2393" t="s">
        <v>4540</v>
      </c>
      <c r="H2393" t="s">
        <v>2027</v>
      </c>
      <c r="I2393" s="1">
        <f>DATE(YEAR(tbl_Invoices[[#This Row],[Invoice_Date]]), MONTH(tbl_Invoices[[#This Row],[Invoice_Date]]), DAY(tbl_Invoices[[#This Row],[Invoice_Date]]))</f>
        <v>44553</v>
      </c>
      <c r="J2393">
        <f>YEAR(tbl_Invoices[[#This Row],[Invoice_Date]])</f>
        <v>2021</v>
      </c>
      <c r="K2393" s="1">
        <f>_xlfn.XLOOKUP(tbl_Invoices[[#This Row],[Customer_ID]], tbl_Customers[Customer_ID], tbl_Customers[Cohort_Month])</f>
        <v>44316</v>
      </c>
      <c r="L2393" s="1" t="str">
        <f ca="1">_xlfn.XLOOKUP(tbl_Invoices[[#This Row],[Customer_ID]], tbl_Customers[Customer_ID], tbl_Customers[Age_Group])</f>
        <v>25–34</v>
      </c>
      <c r="M2393" s="1" t="str">
        <f>_xlfn.XLOOKUP(tbl_Invoices[[#This Row],[Customer_ID]], tbl_Customers[Customer_ID], tbl_Customers[Region])</f>
        <v>East</v>
      </c>
      <c r="N2393" s="1" t="str" cm="1">
        <f t="array" ref="N2393">_xlfn.IFS(
   _xlfn.SINGLE(tbl_Invoices[Plan_ID])="P1","Basic",
   _xlfn.SINGLE(tbl_Invoices[Plan_ID])="P2","Standard",
   _xlfn.SINGLE(tbl_Invoices[Plan_ID])="P3","Premium"
)</f>
        <v>Basic</v>
      </c>
      <c r="O2393" s="2">
        <f>IF(tbl_Invoices[[#This Row],[Revenue_Type]]="Churned",0,1)</f>
        <v>1</v>
      </c>
    </row>
    <row r="2394" spans="1:15" x14ac:dyDescent="0.25">
      <c r="A2394" t="s">
        <v>9608</v>
      </c>
      <c r="B2394" t="s">
        <v>843</v>
      </c>
      <c r="C2394" t="s">
        <v>2402</v>
      </c>
      <c r="D2394" s="1">
        <v>44553</v>
      </c>
      <c r="E2394">
        <v>55</v>
      </c>
      <c r="F2394" t="b">
        <v>1</v>
      </c>
      <c r="G2394" t="s">
        <v>4540</v>
      </c>
      <c r="H2394" t="s">
        <v>2031</v>
      </c>
      <c r="I2394" s="1">
        <f>DATE(YEAR(tbl_Invoices[[#This Row],[Invoice_Date]]), MONTH(tbl_Invoices[[#This Row],[Invoice_Date]]), DAY(tbl_Invoices[[#This Row],[Invoice_Date]]))</f>
        <v>44553</v>
      </c>
      <c r="J2394">
        <f>YEAR(tbl_Invoices[[#This Row],[Invoice_Date]])</f>
        <v>2021</v>
      </c>
      <c r="K2394" s="1">
        <f>_xlfn.XLOOKUP(tbl_Invoices[[#This Row],[Customer_ID]], tbl_Customers[Customer_ID], tbl_Customers[Cohort_Month])</f>
        <v>44651</v>
      </c>
      <c r="L2394" s="1" t="str">
        <f ca="1">_xlfn.XLOOKUP(tbl_Invoices[[#This Row],[Customer_ID]], tbl_Customers[Customer_ID], tbl_Customers[Age_Group])</f>
        <v>25–34</v>
      </c>
      <c r="M2394" s="1" t="str">
        <f>_xlfn.XLOOKUP(tbl_Invoices[[#This Row],[Customer_ID]], tbl_Customers[Customer_ID], tbl_Customers[Region])</f>
        <v>International</v>
      </c>
      <c r="N2394" s="1" t="str" cm="1">
        <f t="array" ref="N2394">_xlfn.IFS(
   _xlfn.SINGLE(tbl_Invoices[Plan_ID])="P1","Basic",
   _xlfn.SINGLE(tbl_Invoices[Plan_ID])="P2","Standard",
   _xlfn.SINGLE(tbl_Invoices[Plan_ID])="P3","Premium"
)</f>
        <v>Premium</v>
      </c>
      <c r="O2394" s="2">
        <f>IF(tbl_Invoices[[#This Row],[Revenue_Type]]="Churned",0,1)</f>
        <v>1</v>
      </c>
    </row>
    <row r="2395" spans="1:15" x14ac:dyDescent="0.25">
      <c r="A2395" t="s">
        <v>7117</v>
      </c>
      <c r="B2395" t="s">
        <v>910</v>
      </c>
      <c r="C2395" t="s">
        <v>2956</v>
      </c>
      <c r="D2395" s="1">
        <v>44553</v>
      </c>
      <c r="E2395">
        <v>55</v>
      </c>
      <c r="F2395" t="b">
        <v>1</v>
      </c>
      <c r="G2395" t="s">
        <v>4545</v>
      </c>
      <c r="H2395" t="s">
        <v>2031</v>
      </c>
      <c r="I2395" s="1">
        <f>DATE(YEAR(tbl_Invoices[[#This Row],[Invoice_Date]]), MONTH(tbl_Invoices[[#This Row],[Invoice_Date]]), DAY(tbl_Invoices[[#This Row],[Invoice_Date]]))</f>
        <v>44553</v>
      </c>
      <c r="J2395">
        <f>YEAR(tbl_Invoices[[#This Row],[Invoice_Date]])</f>
        <v>2021</v>
      </c>
      <c r="K2395" s="1">
        <f>_xlfn.XLOOKUP(tbl_Invoices[[#This Row],[Customer_ID]], tbl_Customers[Customer_ID], tbl_Customers[Cohort_Month])</f>
        <v>44255</v>
      </c>
      <c r="L2395" s="1" t="str">
        <f ca="1">_xlfn.XLOOKUP(tbl_Invoices[[#This Row],[Customer_ID]], tbl_Customers[Customer_ID], tbl_Customers[Age_Group])</f>
        <v>35–44</v>
      </c>
      <c r="M2395" s="1" t="str">
        <f>_xlfn.XLOOKUP(tbl_Invoices[[#This Row],[Customer_ID]], tbl_Customers[Customer_ID], tbl_Customers[Region])</f>
        <v>Midwest</v>
      </c>
      <c r="N2395" s="1" t="str" cm="1">
        <f t="array" ref="N2395">_xlfn.IFS(
   _xlfn.SINGLE(tbl_Invoices[Plan_ID])="P1","Basic",
   _xlfn.SINGLE(tbl_Invoices[Plan_ID])="P2","Standard",
   _xlfn.SINGLE(tbl_Invoices[Plan_ID])="P3","Premium"
)</f>
        <v>Premium</v>
      </c>
      <c r="O2395" s="2">
        <f>IF(tbl_Invoices[[#This Row],[Revenue_Type]]="Churned",0,1)</f>
        <v>0</v>
      </c>
    </row>
    <row r="2396" spans="1:15" x14ac:dyDescent="0.25">
      <c r="A2396" t="s">
        <v>8686</v>
      </c>
      <c r="B2396" t="s">
        <v>1670</v>
      </c>
      <c r="C2396" t="s">
        <v>2740</v>
      </c>
      <c r="D2396" s="1">
        <v>44553</v>
      </c>
      <c r="E2396">
        <v>55</v>
      </c>
      <c r="F2396" t="b">
        <v>1</v>
      </c>
      <c r="G2396" t="s">
        <v>4547</v>
      </c>
      <c r="H2396" t="s">
        <v>2031</v>
      </c>
      <c r="I2396" s="1">
        <f>DATE(YEAR(tbl_Invoices[[#This Row],[Invoice_Date]]), MONTH(tbl_Invoices[[#This Row],[Invoice_Date]]), DAY(tbl_Invoices[[#This Row],[Invoice_Date]]))</f>
        <v>44553</v>
      </c>
      <c r="J2396">
        <f>YEAR(tbl_Invoices[[#This Row],[Invoice_Date]])</f>
        <v>2021</v>
      </c>
      <c r="K2396" s="1">
        <f>_xlfn.XLOOKUP(tbl_Invoices[[#This Row],[Customer_ID]], tbl_Customers[Customer_ID], tbl_Customers[Cohort_Month])</f>
        <v>45107</v>
      </c>
      <c r="L2396" s="1" t="str">
        <f ca="1">_xlfn.XLOOKUP(tbl_Invoices[[#This Row],[Customer_ID]], tbl_Customers[Customer_ID], tbl_Customers[Age_Group])</f>
        <v>35–44</v>
      </c>
      <c r="M2396" s="1" t="str">
        <f>_xlfn.XLOOKUP(tbl_Invoices[[#This Row],[Customer_ID]], tbl_Customers[Customer_ID], tbl_Customers[Region])</f>
        <v>East</v>
      </c>
      <c r="N2396" s="1" t="str" cm="1">
        <f t="array" ref="N2396">_xlfn.IFS(
   _xlfn.SINGLE(tbl_Invoices[Plan_ID])="P1","Basic",
   _xlfn.SINGLE(tbl_Invoices[Plan_ID])="P2","Standard",
   _xlfn.SINGLE(tbl_Invoices[Plan_ID])="P3","Premium"
)</f>
        <v>Premium</v>
      </c>
      <c r="O2396" s="2">
        <f>IF(tbl_Invoices[[#This Row],[Revenue_Type]]="Churned",0,1)</f>
        <v>1</v>
      </c>
    </row>
    <row r="2397" spans="1:15" x14ac:dyDescent="0.25">
      <c r="A2397" t="s">
        <v>7578</v>
      </c>
      <c r="B2397" t="s">
        <v>1834</v>
      </c>
      <c r="C2397" t="s">
        <v>4205</v>
      </c>
      <c r="D2397" s="1">
        <v>44553</v>
      </c>
      <c r="E2397">
        <v>12</v>
      </c>
      <c r="F2397" t="b">
        <v>1</v>
      </c>
      <c r="G2397" t="s">
        <v>4545</v>
      </c>
      <c r="H2397" t="s">
        <v>2027</v>
      </c>
      <c r="I2397" s="1">
        <f>DATE(YEAR(tbl_Invoices[[#This Row],[Invoice_Date]]), MONTH(tbl_Invoices[[#This Row],[Invoice_Date]]), DAY(tbl_Invoices[[#This Row],[Invoice_Date]]))</f>
        <v>44553</v>
      </c>
      <c r="J2397">
        <f>YEAR(tbl_Invoices[[#This Row],[Invoice_Date]])</f>
        <v>2021</v>
      </c>
      <c r="K2397" s="1">
        <f>_xlfn.XLOOKUP(tbl_Invoices[[#This Row],[Customer_ID]], tbl_Customers[Customer_ID], tbl_Customers[Cohort_Month])</f>
        <v>44227</v>
      </c>
      <c r="L2397" s="1" t="str">
        <f ca="1">_xlfn.XLOOKUP(tbl_Invoices[[#This Row],[Customer_ID]], tbl_Customers[Customer_ID], tbl_Customers[Age_Group])</f>
        <v>55+</v>
      </c>
      <c r="M2397" s="1" t="str">
        <f>_xlfn.XLOOKUP(tbl_Invoices[[#This Row],[Customer_ID]], tbl_Customers[Customer_ID], tbl_Customers[Region])</f>
        <v>International</v>
      </c>
      <c r="N2397" s="1" t="str" cm="1">
        <f t="array" ref="N2397">_xlfn.IFS(
   _xlfn.SINGLE(tbl_Invoices[Plan_ID])="P1","Basic",
   _xlfn.SINGLE(tbl_Invoices[Plan_ID])="P2","Standard",
   _xlfn.SINGLE(tbl_Invoices[Plan_ID])="P3","Premium"
)</f>
        <v>Basic</v>
      </c>
      <c r="O2397" s="2">
        <f>IF(tbl_Invoices[[#This Row],[Revenue_Type]]="Churned",0,1)</f>
        <v>0</v>
      </c>
    </row>
    <row r="2398" spans="1:15" x14ac:dyDescent="0.25">
      <c r="A2398" t="s">
        <v>5578</v>
      </c>
      <c r="B2398" t="s">
        <v>331</v>
      </c>
      <c r="C2398" t="s">
        <v>3995</v>
      </c>
      <c r="D2398" s="1">
        <v>44554</v>
      </c>
      <c r="E2398">
        <v>12</v>
      </c>
      <c r="F2398" t="b">
        <v>1</v>
      </c>
      <c r="G2398" t="s">
        <v>4547</v>
      </c>
      <c r="H2398" t="s">
        <v>2027</v>
      </c>
      <c r="I2398" s="1">
        <f>DATE(YEAR(tbl_Invoices[[#This Row],[Invoice_Date]]), MONTH(tbl_Invoices[[#This Row],[Invoice_Date]]), DAY(tbl_Invoices[[#This Row],[Invoice_Date]]))</f>
        <v>44554</v>
      </c>
      <c r="J2398">
        <f>YEAR(tbl_Invoices[[#This Row],[Invoice_Date]])</f>
        <v>2021</v>
      </c>
      <c r="K2398" s="1">
        <f>_xlfn.XLOOKUP(tbl_Invoices[[#This Row],[Customer_ID]], tbl_Customers[Customer_ID], tbl_Customers[Cohort_Month])</f>
        <v>44408</v>
      </c>
      <c r="L2398" s="1" t="str">
        <f ca="1">_xlfn.XLOOKUP(tbl_Invoices[[#This Row],[Customer_ID]], tbl_Customers[Customer_ID], tbl_Customers[Age_Group])</f>
        <v>18–24</v>
      </c>
      <c r="M2398" s="1" t="str">
        <f>_xlfn.XLOOKUP(tbl_Invoices[[#This Row],[Customer_ID]], tbl_Customers[Customer_ID], tbl_Customers[Region])</f>
        <v>East</v>
      </c>
      <c r="N2398" s="1" t="str" cm="1">
        <f t="array" ref="N2398">_xlfn.IFS(
   _xlfn.SINGLE(tbl_Invoices[Plan_ID])="P1","Basic",
   _xlfn.SINGLE(tbl_Invoices[Plan_ID])="P2","Standard",
   _xlfn.SINGLE(tbl_Invoices[Plan_ID])="P3","Premium"
)</f>
        <v>Basic</v>
      </c>
      <c r="O2398" s="2">
        <f>IF(tbl_Invoices[[#This Row],[Revenue_Type]]="Churned",0,1)</f>
        <v>1</v>
      </c>
    </row>
    <row r="2399" spans="1:15" x14ac:dyDescent="0.25">
      <c r="A2399" t="s">
        <v>9222</v>
      </c>
      <c r="B2399" t="s">
        <v>954</v>
      </c>
      <c r="C2399" t="s">
        <v>2204</v>
      </c>
      <c r="D2399" s="1">
        <v>44554</v>
      </c>
      <c r="E2399">
        <v>55</v>
      </c>
      <c r="F2399" t="b">
        <v>1</v>
      </c>
      <c r="G2399" t="s">
        <v>4547</v>
      </c>
      <c r="H2399" t="s">
        <v>2031</v>
      </c>
      <c r="I2399" s="1">
        <f>DATE(YEAR(tbl_Invoices[[#This Row],[Invoice_Date]]), MONTH(tbl_Invoices[[#This Row],[Invoice_Date]]), DAY(tbl_Invoices[[#This Row],[Invoice_Date]]))</f>
        <v>44554</v>
      </c>
      <c r="J2399">
        <f>YEAR(tbl_Invoices[[#This Row],[Invoice_Date]])</f>
        <v>2021</v>
      </c>
      <c r="K2399" s="1">
        <f>_xlfn.XLOOKUP(tbl_Invoices[[#This Row],[Customer_ID]], tbl_Customers[Customer_ID], tbl_Customers[Cohort_Month])</f>
        <v>44439</v>
      </c>
      <c r="L2399" s="1" t="str">
        <f ca="1">_xlfn.XLOOKUP(tbl_Invoices[[#This Row],[Customer_ID]], tbl_Customers[Customer_ID], tbl_Customers[Age_Group])</f>
        <v>25–34</v>
      </c>
      <c r="M2399" s="1" t="str">
        <f>_xlfn.XLOOKUP(tbl_Invoices[[#This Row],[Customer_ID]], tbl_Customers[Customer_ID], tbl_Customers[Region])</f>
        <v>West</v>
      </c>
      <c r="N2399" s="1" t="str" cm="1">
        <f t="array" ref="N2399">_xlfn.IFS(
   _xlfn.SINGLE(tbl_Invoices[Plan_ID])="P1","Basic",
   _xlfn.SINGLE(tbl_Invoices[Plan_ID])="P2","Standard",
   _xlfn.SINGLE(tbl_Invoices[Plan_ID])="P3","Premium"
)</f>
        <v>Premium</v>
      </c>
      <c r="O2399" s="2">
        <f>IF(tbl_Invoices[[#This Row],[Revenue_Type]]="Churned",0,1)</f>
        <v>1</v>
      </c>
    </row>
    <row r="2400" spans="1:15" x14ac:dyDescent="0.25">
      <c r="A2400" t="s">
        <v>4769</v>
      </c>
      <c r="B2400" t="s">
        <v>965</v>
      </c>
      <c r="C2400" t="s">
        <v>3106</v>
      </c>
      <c r="D2400" s="1">
        <v>44554</v>
      </c>
      <c r="E2400">
        <v>25</v>
      </c>
      <c r="F2400" t="b">
        <v>1</v>
      </c>
      <c r="G2400" t="s">
        <v>4538</v>
      </c>
      <c r="H2400" t="s">
        <v>2034</v>
      </c>
      <c r="I2400" s="1">
        <f>DATE(YEAR(tbl_Invoices[[#This Row],[Invoice_Date]]), MONTH(tbl_Invoices[[#This Row],[Invoice_Date]]), DAY(tbl_Invoices[[#This Row],[Invoice_Date]]))</f>
        <v>44554</v>
      </c>
      <c r="J2400">
        <f>YEAR(tbl_Invoices[[#This Row],[Invoice_Date]])</f>
        <v>2021</v>
      </c>
      <c r="K2400" s="1">
        <f>_xlfn.XLOOKUP(tbl_Invoices[[#This Row],[Customer_ID]], tbl_Customers[Customer_ID], tbl_Customers[Cohort_Month])</f>
        <v>44316</v>
      </c>
      <c r="L2400" s="1" t="str">
        <f ca="1">_xlfn.XLOOKUP(tbl_Invoices[[#This Row],[Customer_ID]], tbl_Customers[Customer_ID], tbl_Customers[Age_Group])</f>
        <v>55+</v>
      </c>
      <c r="M2400" s="1" t="str">
        <f>_xlfn.XLOOKUP(tbl_Invoices[[#This Row],[Customer_ID]], tbl_Customers[Customer_ID], tbl_Customers[Region])</f>
        <v>South</v>
      </c>
      <c r="N2400" s="1" t="str" cm="1">
        <f t="array" ref="N2400">_xlfn.IFS(
   _xlfn.SINGLE(tbl_Invoices[Plan_ID])="P1","Basic",
   _xlfn.SINGLE(tbl_Invoices[Plan_ID])="P2","Standard",
   _xlfn.SINGLE(tbl_Invoices[Plan_ID])="P3","Premium"
)</f>
        <v>Standard</v>
      </c>
      <c r="O2400" s="2">
        <f>IF(tbl_Invoices[[#This Row],[Revenue_Type]]="Churned",0,1)</f>
        <v>1</v>
      </c>
    </row>
    <row r="2401" spans="1:15" x14ac:dyDescent="0.25">
      <c r="A2401" t="s">
        <v>10170</v>
      </c>
      <c r="B2401" t="s">
        <v>1233</v>
      </c>
      <c r="C2401" t="s">
        <v>3771</v>
      </c>
      <c r="D2401" s="1">
        <v>44554</v>
      </c>
      <c r="E2401">
        <v>25</v>
      </c>
      <c r="F2401" t="b">
        <v>1</v>
      </c>
      <c r="G2401" t="s">
        <v>4549</v>
      </c>
      <c r="H2401" t="s">
        <v>2034</v>
      </c>
      <c r="I2401" s="1">
        <f>DATE(YEAR(tbl_Invoices[[#This Row],[Invoice_Date]]), MONTH(tbl_Invoices[[#This Row],[Invoice_Date]]), DAY(tbl_Invoices[[#This Row],[Invoice_Date]]))</f>
        <v>44554</v>
      </c>
      <c r="J2401">
        <f>YEAR(tbl_Invoices[[#This Row],[Invoice_Date]])</f>
        <v>2021</v>
      </c>
      <c r="K2401" s="1">
        <f>_xlfn.XLOOKUP(tbl_Invoices[[#This Row],[Customer_ID]], tbl_Customers[Customer_ID], tbl_Customers[Cohort_Month])</f>
        <v>44255</v>
      </c>
      <c r="L2401" s="1" t="str">
        <f ca="1">_xlfn.XLOOKUP(tbl_Invoices[[#This Row],[Customer_ID]], tbl_Customers[Customer_ID], tbl_Customers[Age_Group])</f>
        <v>25–34</v>
      </c>
      <c r="M2401" s="1" t="str">
        <f>_xlfn.XLOOKUP(tbl_Invoices[[#This Row],[Customer_ID]], tbl_Customers[Customer_ID], tbl_Customers[Region])</f>
        <v>West</v>
      </c>
      <c r="N2401" s="1" t="str" cm="1">
        <f t="array" ref="N2401">_xlfn.IFS(
   _xlfn.SINGLE(tbl_Invoices[Plan_ID])="P1","Basic",
   _xlfn.SINGLE(tbl_Invoices[Plan_ID])="P2","Standard",
   _xlfn.SINGLE(tbl_Invoices[Plan_ID])="P3","Premium"
)</f>
        <v>Standard</v>
      </c>
      <c r="O2401" s="2">
        <f>IF(tbl_Invoices[[#This Row],[Revenue_Type]]="Churned",0,1)</f>
        <v>1</v>
      </c>
    </row>
    <row r="2402" spans="1:15" x14ac:dyDescent="0.25">
      <c r="A2402" t="s">
        <v>7909</v>
      </c>
      <c r="B2402" t="s">
        <v>1554</v>
      </c>
      <c r="C2402" t="s">
        <v>2726</v>
      </c>
      <c r="D2402" s="1">
        <v>44554</v>
      </c>
      <c r="E2402">
        <v>55</v>
      </c>
      <c r="F2402" t="b">
        <v>1</v>
      </c>
      <c r="G2402" t="s">
        <v>4549</v>
      </c>
      <c r="H2402" t="s">
        <v>2031</v>
      </c>
      <c r="I2402" s="1">
        <f>DATE(YEAR(tbl_Invoices[[#This Row],[Invoice_Date]]), MONTH(tbl_Invoices[[#This Row],[Invoice_Date]]), DAY(tbl_Invoices[[#This Row],[Invoice_Date]]))</f>
        <v>44554</v>
      </c>
      <c r="J2402">
        <f>YEAR(tbl_Invoices[[#This Row],[Invoice_Date]])</f>
        <v>2021</v>
      </c>
      <c r="K2402" s="1">
        <f>_xlfn.XLOOKUP(tbl_Invoices[[#This Row],[Customer_ID]], tbl_Customers[Customer_ID], tbl_Customers[Cohort_Month])</f>
        <v>44742</v>
      </c>
      <c r="L2402" s="1" t="str">
        <f ca="1">_xlfn.XLOOKUP(tbl_Invoices[[#This Row],[Customer_ID]], tbl_Customers[Customer_ID], tbl_Customers[Age_Group])</f>
        <v>45–54</v>
      </c>
      <c r="M2402" s="1" t="str">
        <f>_xlfn.XLOOKUP(tbl_Invoices[[#This Row],[Customer_ID]], tbl_Customers[Customer_ID], tbl_Customers[Region])</f>
        <v>International</v>
      </c>
      <c r="N2402" s="1" t="str" cm="1">
        <f t="array" ref="N2402">_xlfn.IFS(
   _xlfn.SINGLE(tbl_Invoices[Plan_ID])="P1","Basic",
   _xlfn.SINGLE(tbl_Invoices[Plan_ID])="P2","Standard",
   _xlfn.SINGLE(tbl_Invoices[Plan_ID])="P3","Premium"
)</f>
        <v>Premium</v>
      </c>
      <c r="O2402" s="2">
        <f>IF(tbl_Invoices[[#This Row],[Revenue_Type]]="Churned",0,1)</f>
        <v>1</v>
      </c>
    </row>
    <row r="2403" spans="1:15" x14ac:dyDescent="0.25">
      <c r="A2403" t="s">
        <v>8779</v>
      </c>
      <c r="B2403" t="s">
        <v>1678</v>
      </c>
      <c r="C2403" t="s">
        <v>2801</v>
      </c>
      <c r="D2403" s="1">
        <v>44554</v>
      </c>
      <c r="E2403">
        <v>12</v>
      </c>
      <c r="F2403" t="b">
        <v>1</v>
      </c>
      <c r="G2403" t="s">
        <v>4547</v>
      </c>
      <c r="H2403" t="s">
        <v>2027</v>
      </c>
      <c r="I2403" s="1">
        <f>DATE(YEAR(tbl_Invoices[[#This Row],[Invoice_Date]]), MONTH(tbl_Invoices[[#This Row],[Invoice_Date]]), DAY(tbl_Invoices[[#This Row],[Invoice_Date]]))</f>
        <v>44554</v>
      </c>
      <c r="J2403">
        <f>YEAR(tbl_Invoices[[#This Row],[Invoice_Date]])</f>
        <v>2021</v>
      </c>
      <c r="K2403" s="1">
        <f>_xlfn.XLOOKUP(tbl_Invoices[[#This Row],[Customer_ID]], tbl_Customers[Customer_ID], tbl_Customers[Cohort_Month])</f>
        <v>45046</v>
      </c>
      <c r="L2403" s="1" t="str">
        <f ca="1">_xlfn.XLOOKUP(tbl_Invoices[[#This Row],[Customer_ID]], tbl_Customers[Customer_ID], tbl_Customers[Age_Group])</f>
        <v>35–44</v>
      </c>
      <c r="M2403" s="1" t="str">
        <f>_xlfn.XLOOKUP(tbl_Invoices[[#This Row],[Customer_ID]], tbl_Customers[Customer_ID], tbl_Customers[Region])</f>
        <v>East</v>
      </c>
      <c r="N2403" s="1" t="str" cm="1">
        <f t="array" ref="N2403">_xlfn.IFS(
   _xlfn.SINGLE(tbl_Invoices[Plan_ID])="P1","Basic",
   _xlfn.SINGLE(tbl_Invoices[Plan_ID])="P2","Standard",
   _xlfn.SINGLE(tbl_Invoices[Plan_ID])="P3","Premium"
)</f>
        <v>Basic</v>
      </c>
      <c r="O2403" s="2">
        <f>IF(tbl_Invoices[[#This Row],[Revenue_Type]]="Churned",0,1)</f>
        <v>1</v>
      </c>
    </row>
    <row r="2404" spans="1:15" x14ac:dyDescent="0.25">
      <c r="A2404" t="s">
        <v>9135</v>
      </c>
      <c r="B2404" t="s">
        <v>1716</v>
      </c>
      <c r="C2404" t="s">
        <v>2165</v>
      </c>
      <c r="D2404" s="1">
        <v>44554</v>
      </c>
      <c r="E2404">
        <v>12</v>
      </c>
      <c r="F2404" t="b">
        <v>1</v>
      </c>
      <c r="G2404" t="s">
        <v>4549</v>
      </c>
      <c r="H2404" t="s">
        <v>2027</v>
      </c>
      <c r="I2404" s="1">
        <f>DATE(YEAR(tbl_Invoices[[#This Row],[Invoice_Date]]), MONTH(tbl_Invoices[[#This Row],[Invoice_Date]]), DAY(tbl_Invoices[[#This Row],[Invoice_Date]]))</f>
        <v>44554</v>
      </c>
      <c r="J2404">
        <f>YEAR(tbl_Invoices[[#This Row],[Invoice_Date]])</f>
        <v>2021</v>
      </c>
      <c r="K2404" s="1">
        <f>_xlfn.XLOOKUP(tbl_Invoices[[#This Row],[Customer_ID]], tbl_Customers[Customer_ID], tbl_Customers[Cohort_Month])</f>
        <v>45046</v>
      </c>
      <c r="L2404" s="1" t="str">
        <f ca="1">_xlfn.XLOOKUP(tbl_Invoices[[#This Row],[Customer_ID]], tbl_Customers[Customer_ID], tbl_Customers[Age_Group])</f>
        <v>35–44</v>
      </c>
      <c r="M2404" s="1" t="str">
        <f>_xlfn.XLOOKUP(tbl_Invoices[[#This Row],[Customer_ID]], tbl_Customers[Customer_ID], tbl_Customers[Region])</f>
        <v>East</v>
      </c>
      <c r="N2404" s="1" t="str" cm="1">
        <f t="array" ref="N2404">_xlfn.IFS(
   _xlfn.SINGLE(tbl_Invoices[Plan_ID])="P1","Basic",
   _xlfn.SINGLE(tbl_Invoices[Plan_ID])="P2","Standard",
   _xlfn.SINGLE(tbl_Invoices[Plan_ID])="P3","Premium"
)</f>
        <v>Basic</v>
      </c>
      <c r="O2404" s="2">
        <f>IF(tbl_Invoices[[#This Row],[Revenue_Type]]="Churned",0,1)</f>
        <v>1</v>
      </c>
    </row>
    <row r="2405" spans="1:15" x14ac:dyDescent="0.25">
      <c r="A2405" t="s">
        <v>10507</v>
      </c>
      <c r="B2405" t="s">
        <v>1740</v>
      </c>
      <c r="C2405" t="s">
        <v>2391</v>
      </c>
      <c r="D2405" s="1">
        <v>44554</v>
      </c>
      <c r="E2405">
        <v>25</v>
      </c>
      <c r="F2405" t="b">
        <v>1</v>
      </c>
      <c r="G2405" t="s">
        <v>4540</v>
      </c>
      <c r="H2405" t="s">
        <v>2034</v>
      </c>
      <c r="I2405" s="1">
        <f>DATE(YEAR(tbl_Invoices[[#This Row],[Invoice_Date]]), MONTH(tbl_Invoices[[#This Row],[Invoice_Date]]), DAY(tbl_Invoices[[#This Row],[Invoice_Date]]))</f>
        <v>44554</v>
      </c>
      <c r="J2405">
        <f>YEAR(tbl_Invoices[[#This Row],[Invoice_Date]])</f>
        <v>2021</v>
      </c>
      <c r="K2405" s="1">
        <f>_xlfn.XLOOKUP(tbl_Invoices[[#This Row],[Customer_ID]], tbl_Customers[Customer_ID], tbl_Customers[Cohort_Month])</f>
        <v>44255</v>
      </c>
      <c r="L2405" s="1" t="str">
        <f ca="1">_xlfn.XLOOKUP(tbl_Invoices[[#This Row],[Customer_ID]], tbl_Customers[Customer_ID], tbl_Customers[Age_Group])</f>
        <v>25–34</v>
      </c>
      <c r="M2405" s="1" t="str">
        <f>_xlfn.XLOOKUP(tbl_Invoices[[#This Row],[Customer_ID]], tbl_Customers[Customer_ID], tbl_Customers[Region])</f>
        <v>East</v>
      </c>
      <c r="N2405" s="1" t="str" cm="1">
        <f t="array" ref="N2405">_xlfn.IFS(
   _xlfn.SINGLE(tbl_Invoices[Plan_ID])="P1","Basic",
   _xlfn.SINGLE(tbl_Invoices[Plan_ID])="P2","Standard",
   _xlfn.SINGLE(tbl_Invoices[Plan_ID])="P3","Premium"
)</f>
        <v>Standard</v>
      </c>
      <c r="O2405" s="2">
        <f>IF(tbl_Invoices[[#This Row],[Revenue_Type]]="Churned",0,1)</f>
        <v>1</v>
      </c>
    </row>
    <row r="2406" spans="1:15" x14ac:dyDescent="0.25">
      <c r="A2406" t="s">
        <v>8097</v>
      </c>
      <c r="B2406" t="s">
        <v>931</v>
      </c>
      <c r="C2406" t="s">
        <v>2580</v>
      </c>
      <c r="D2406" s="1">
        <v>44555</v>
      </c>
      <c r="E2406">
        <v>25</v>
      </c>
      <c r="F2406" t="b">
        <v>1</v>
      </c>
      <c r="G2406" t="s">
        <v>4545</v>
      </c>
      <c r="H2406" t="s">
        <v>2034</v>
      </c>
      <c r="I2406" s="1">
        <f>DATE(YEAR(tbl_Invoices[[#This Row],[Invoice_Date]]), MONTH(tbl_Invoices[[#This Row],[Invoice_Date]]), DAY(tbl_Invoices[[#This Row],[Invoice_Date]]))</f>
        <v>44555</v>
      </c>
      <c r="J2406">
        <f>YEAR(tbl_Invoices[[#This Row],[Invoice_Date]])</f>
        <v>2021</v>
      </c>
      <c r="K2406" s="1">
        <f>_xlfn.XLOOKUP(tbl_Invoices[[#This Row],[Customer_ID]], tbl_Customers[Customer_ID], tbl_Customers[Cohort_Month])</f>
        <v>44773</v>
      </c>
      <c r="L2406" s="1" t="str">
        <f ca="1">_xlfn.XLOOKUP(tbl_Invoices[[#This Row],[Customer_ID]], tbl_Customers[Customer_ID], tbl_Customers[Age_Group])</f>
        <v>18–24</v>
      </c>
      <c r="M2406" s="1" t="str">
        <f>_xlfn.XLOOKUP(tbl_Invoices[[#This Row],[Customer_ID]], tbl_Customers[Customer_ID], tbl_Customers[Region])</f>
        <v>East</v>
      </c>
      <c r="N2406" s="1" t="str" cm="1">
        <f t="array" ref="N2406">_xlfn.IFS(
   _xlfn.SINGLE(tbl_Invoices[Plan_ID])="P1","Basic",
   _xlfn.SINGLE(tbl_Invoices[Plan_ID])="P2","Standard",
   _xlfn.SINGLE(tbl_Invoices[Plan_ID])="P3","Premium"
)</f>
        <v>Standard</v>
      </c>
      <c r="O2406" s="2">
        <f>IF(tbl_Invoices[[#This Row],[Revenue_Type]]="Churned",0,1)</f>
        <v>0</v>
      </c>
    </row>
    <row r="2407" spans="1:15" x14ac:dyDescent="0.25">
      <c r="A2407" t="s">
        <v>10234</v>
      </c>
      <c r="B2407" t="s">
        <v>1095</v>
      </c>
      <c r="C2407" t="s">
        <v>3926</v>
      </c>
      <c r="D2407" s="1">
        <v>44555</v>
      </c>
      <c r="E2407">
        <v>25</v>
      </c>
      <c r="F2407" t="b">
        <v>1</v>
      </c>
      <c r="G2407" t="s">
        <v>4549</v>
      </c>
      <c r="H2407" t="s">
        <v>2034</v>
      </c>
      <c r="I2407" s="1">
        <f>DATE(YEAR(tbl_Invoices[[#This Row],[Invoice_Date]]), MONTH(tbl_Invoices[[#This Row],[Invoice_Date]]), DAY(tbl_Invoices[[#This Row],[Invoice_Date]]))</f>
        <v>44555</v>
      </c>
      <c r="J2407">
        <f>YEAR(tbl_Invoices[[#This Row],[Invoice_Date]])</f>
        <v>2021</v>
      </c>
      <c r="K2407" s="1">
        <f>_xlfn.XLOOKUP(tbl_Invoices[[#This Row],[Customer_ID]], tbl_Customers[Customer_ID], tbl_Customers[Cohort_Month])</f>
        <v>44895</v>
      </c>
      <c r="L2407" s="1" t="str">
        <f ca="1">_xlfn.XLOOKUP(tbl_Invoices[[#This Row],[Customer_ID]], tbl_Customers[Customer_ID], tbl_Customers[Age_Group])</f>
        <v>55+</v>
      </c>
      <c r="M2407" s="1" t="str">
        <f>_xlfn.XLOOKUP(tbl_Invoices[[#This Row],[Customer_ID]], tbl_Customers[Customer_ID], tbl_Customers[Region])</f>
        <v>International</v>
      </c>
      <c r="N2407" s="1" t="str" cm="1">
        <f t="array" ref="N2407">_xlfn.IFS(
   _xlfn.SINGLE(tbl_Invoices[Plan_ID])="P1","Basic",
   _xlfn.SINGLE(tbl_Invoices[Plan_ID])="P2","Standard",
   _xlfn.SINGLE(tbl_Invoices[Plan_ID])="P3","Premium"
)</f>
        <v>Standard</v>
      </c>
      <c r="O2407" s="2">
        <f>IF(tbl_Invoices[[#This Row],[Revenue_Type]]="Churned",0,1)</f>
        <v>1</v>
      </c>
    </row>
    <row r="2408" spans="1:15" x14ac:dyDescent="0.25">
      <c r="A2408" t="s">
        <v>5459</v>
      </c>
      <c r="B2408" t="s">
        <v>1131</v>
      </c>
      <c r="C2408" t="s">
        <v>3815</v>
      </c>
      <c r="D2408" s="1">
        <v>44555</v>
      </c>
      <c r="E2408">
        <v>12</v>
      </c>
      <c r="F2408" t="b">
        <v>1</v>
      </c>
      <c r="G2408" t="s">
        <v>4547</v>
      </c>
      <c r="H2408" t="s">
        <v>2027</v>
      </c>
      <c r="I2408" s="1">
        <f>DATE(YEAR(tbl_Invoices[[#This Row],[Invoice_Date]]), MONTH(tbl_Invoices[[#This Row],[Invoice_Date]]), DAY(tbl_Invoices[[#This Row],[Invoice_Date]]))</f>
        <v>44555</v>
      </c>
      <c r="J2408">
        <f>YEAR(tbl_Invoices[[#This Row],[Invoice_Date]])</f>
        <v>2021</v>
      </c>
      <c r="K2408" s="1">
        <f>_xlfn.XLOOKUP(tbl_Invoices[[#This Row],[Customer_ID]], tbl_Customers[Customer_ID], tbl_Customers[Cohort_Month])</f>
        <v>44742</v>
      </c>
      <c r="L2408" s="1" t="str">
        <f ca="1">_xlfn.XLOOKUP(tbl_Invoices[[#This Row],[Customer_ID]], tbl_Customers[Customer_ID], tbl_Customers[Age_Group])</f>
        <v>45–54</v>
      </c>
      <c r="M2408" s="1" t="str">
        <f>_xlfn.XLOOKUP(tbl_Invoices[[#This Row],[Customer_ID]], tbl_Customers[Customer_ID], tbl_Customers[Region])</f>
        <v>International</v>
      </c>
      <c r="N2408" s="1" t="str" cm="1">
        <f t="array" ref="N2408">_xlfn.IFS(
   _xlfn.SINGLE(tbl_Invoices[Plan_ID])="P1","Basic",
   _xlfn.SINGLE(tbl_Invoices[Plan_ID])="P2","Standard",
   _xlfn.SINGLE(tbl_Invoices[Plan_ID])="P3","Premium"
)</f>
        <v>Basic</v>
      </c>
      <c r="O2408" s="2">
        <f>IF(tbl_Invoices[[#This Row],[Revenue_Type]]="Churned",0,1)</f>
        <v>1</v>
      </c>
    </row>
    <row r="2409" spans="1:15" x14ac:dyDescent="0.25">
      <c r="A2409" t="s">
        <v>5801</v>
      </c>
      <c r="B2409" t="s">
        <v>162</v>
      </c>
      <c r="C2409" t="s">
        <v>3468</v>
      </c>
      <c r="D2409" s="1">
        <v>44556</v>
      </c>
      <c r="E2409">
        <v>12</v>
      </c>
      <c r="F2409" t="b">
        <v>1</v>
      </c>
      <c r="G2409" t="s">
        <v>4538</v>
      </c>
      <c r="H2409" t="s">
        <v>2027</v>
      </c>
      <c r="I2409" s="1">
        <f>DATE(YEAR(tbl_Invoices[[#This Row],[Invoice_Date]]), MONTH(tbl_Invoices[[#This Row],[Invoice_Date]]), DAY(tbl_Invoices[[#This Row],[Invoice_Date]]))</f>
        <v>44556</v>
      </c>
      <c r="J2409">
        <f>YEAR(tbl_Invoices[[#This Row],[Invoice_Date]])</f>
        <v>2021</v>
      </c>
      <c r="K2409" s="1">
        <f>_xlfn.XLOOKUP(tbl_Invoices[[#This Row],[Customer_ID]], tbl_Customers[Customer_ID], tbl_Customers[Cohort_Month])</f>
        <v>44469</v>
      </c>
      <c r="L2409" s="1" t="str">
        <f ca="1">_xlfn.XLOOKUP(tbl_Invoices[[#This Row],[Customer_ID]], tbl_Customers[Customer_ID], tbl_Customers[Age_Group])</f>
        <v>25–34</v>
      </c>
      <c r="M2409" s="1" t="str">
        <f>_xlfn.XLOOKUP(tbl_Invoices[[#This Row],[Customer_ID]], tbl_Customers[Customer_ID], tbl_Customers[Region])</f>
        <v>West</v>
      </c>
      <c r="N2409" s="1" t="str" cm="1">
        <f t="array" ref="N2409">_xlfn.IFS(
   _xlfn.SINGLE(tbl_Invoices[Plan_ID])="P1","Basic",
   _xlfn.SINGLE(tbl_Invoices[Plan_ID])="P2","Standard",
   _xlfn.SINGLE(tbl_Invoices[Plan_ID])="P3","Premium"
)</f>
        <v>Basic</v>
      </c>
      <c r="O2409" s="2">
        <f>IF(tbl_Invoices[[#This Row],[Revenue_Type]]="Churned",0,1)</f>
        <v>1</v>
      </c>
    </row>
    <row r="2410" spans="1:15" x14ac:dyDescent="0.25">
      <c r="A2410" t="s">
        <v>9384</v>
      </c>
      <c r="B2410" t="s">
        <v>1444</v>
      </c>
      <c r="C2410" t="s">
        <v>3770</v>
      </c>
      <c r="D2410" s="1">
        <v>44556</v>
      </c>
      <c r="E2410">
        <v>12</v>
      </c>
      <c r="F2410" t="b">
        <v>1</v>
      </c>
      <c r="G2410" t="s">
        <v>4547</v>
      </c>
      <c r="H2410" t="s">
        <v>2027</v>
      </c>
      <c r="I2410" s="1">
        <f>DATE(YEAR(tbl_Invoices[[#This Row],[Invoice_Date]]), MONTH(tbl_Invoices[[#This Row],[Invoice_Date]]), DAY(tbl_Invoices[[#This Row],[Invoice_Date]]))</f>
        <v>44556</v>
      </c>
      <c r="J2410">
        <f>YEAR(tbl_Invoices[[#This Row],[Invoice_Date]])</f>
        <v>2021</v>
      </c>
      <c r="K2410" s="1">
        <f>_xlfn.XLOOKUP(tbl_Invoices[[#This Row],[Customer_ID]], tbl_Customers[Customer_ID], tbl_Customers[Cohort_Month])</f>
        <v>44773</v>
      </c>
      <c r="L2410" s="1" t="str">
        <f ca="1">_xlfn.XLOOKUP(tbl_Invoices[[#This Row],[Customer_ID]], tbl_Customers[Customer_ID], tbl_Customers[Age_Group])</f>
        <v>25–34</v>
      </c>
      <c r="M2410" s="1" t="str">
        <f>_xlfn.XLOOKUP(tbl_Invoices[[#This Row],[Customer_ID]], tbl_Customers[Customer_ID], tbl_Customers[Region])</f>
        <v>South</v>
      </c>
      <c r="N2410" s="1" t="str" cm="1">
        <f t="array" ref="N2410">_xlfn.IFS(
   _xlfn.SINGLE(tbl_Invoices[Plan_ID])="P1","Basic",
   _xlfn.SINGLE(tbl_Invoices[Plan_ID])="P2","Standard",
   _xlfn.SINGLE(tbl_Invoices[Plan_ID])="P3","Premium"
)</f>
        <v>Basic</v>
      </c>
      <c r="O2410" s="2">
        <f>IF(tbl_Invoices[[#This Row],[Revenue_Type]]="Churned",0,1)</f>
        <v>1</v>
      </c>
    </row>
    <row r="2411" spans="1:15" x14ac:dyDescent="0.25">
      <c r="A2411" t="s">
        <v>8280</v>
      </c>
      <c r="B2411" t="s">
        <v>1795</v>
      </c>
      <c r="C2411" t="s">
        <v>3324</v>
      </c>
      <c r="D2411" s="1">
        <v>44556</v>
      </c>
      <c r="E2411">
        <v>55</v>
      </c>
      <c r="F2411" t="b">
        <v>1</v>
      </c>
      <c r="G2411" t="s">
        <v>4540</v>
      </c>
      <c r="H2411" t="s">
        <v>2031</v>
      </c>
      <c r="I2411" s="1">
        <f>DATE(YEAR(tbl_Invoices[[#This Row],[Invoice_Date]]), MONTH(tbl_Invoices[[#This Row],[Invoice_Date]]), DAY(tbl_Invoices[[#This Row],[Invoice_Date]]))</f>
        <v>44556</v>
      </c>
      <c r="J2411">
        <f>YEAR(tbl_Invoices[[#This Row],[Invoice_Date]])</f>
        <v>2021</v>
      </c>
      <c r="K2411" s="1">
        <f>_xlfn.XLOOKUP(tbl_Invoices[[#This Row],[Customer_ID]], tbl_Customers[Customer_ID], tbl_Customers[Cohort_Month])</f>
        <v>44865</v>
      </c>
      <c r="L2411" s="1" t="str">
        <f ca="1">_xlfn.XLOOKUP(tbl_Invoices[[#This Row],[Customer_ID]], tbl_Customers[Customer_ID], tbl_Customers[Age_Group])</f>
        <v>35–44</v>
      </c>
      <c r="M2411" s="1" t="str">
        <f>_xlfn.XLOOKUP(tbl_Invoices[[#This Row],[Customer_ID]], tbl_Customers[Customer_ID], tbl_Customers[Region])</f>
        <v>Midwest</v>
      </c>
      <c r="N2411" s="1" t="str" cm="1">
        <f t="array" ref="N2411">_xlfn.IFS(
   _xlfn.SINGLE(tbl_Invoices[Plan_ID])="P1","Basic",
   _xlfn.SINGLE(tbl_Invoices[Plan_ID])="P2","Standard",
   _xlfn.SINGLE(tbl_Invoices[Plan_ID])="P3","Premium"
)</f>
        <v>Premium</v>
      </c>
      <c r="O2411" s="2">
        <f>IF(tbl_Invoices[[#This Row],[Revenue_Type]]="Churned",0,1)</f>
        <v>1</v>
      </c>
    </row>
    <row r="2412" spans="1:15" x14ac:dyDescent="0.25">
      <c r="A2412" t="s">
        <v>10108</v>
      </c>
      <c r="B2412" t="s">
        <v>1844</v>
      </c>
      <c r="C2412" t="s">
        <v>4009</v>
      </c>
      <c r="D2412" s="1">
        <v>44556</v>
      </c>
      <c r="E2412">
        <v>12</v>
      </c>
      <c r="F2412" t="b">
        <v>1</v>
      </c>
      <c r="G2412" t="s">
        <v>4538</v>
      </c>
      <c r="H2412" t="s">
        <v>2027</v>
      </c>
      <c r="I2412" s="1">
        <f>DATE(YEAR(tbl_Invoices[[#This Row],[Invoice_Date]]), MONTH(tbl_Invoices[[#This Row],[Invoice_Date]]), DAY(tbl_Invoices[[#This Row],[Invoice_Date]]))</f>
        <v>44556</v>
      </c>
      <c r="J2412">
        <f>YEAR(tbl_Invoices[[#This Row],[Invoice_Date]])</f>
        <v>2021</v>
      </c>
      <c r="K2412" s="1">
        <f>_xlfn.XLOOKUP(tbl_Invoices[[#This Row],[Customer_ID]], tbl_Customers[Customer_ID], tbl_Customers[Cohort_Month])</f>
        <v>44377</v>
      </c>
      <c r="L2412" s="1" t="str">
        <f ca="1">_xlfn.XLOOKUP(tbl_Invoices[[#This Row],[Customer_ID]], tbl_Customers[Customer_ID], tbl_Customers[Age_Group])</f>
        <v>45–54</v>
      </c>
      <c r="M2412" s="1" t="str">
        <f>_xlfn.XLOOKUP(tbl_Invoices[[#This Row],[Customer_ID]], tbl_Customers[Customer_ID], tbl_Customers[Region])</f>
        <v>West</v>
      </c>
      <c r="N2412" s="1" t="str" cm="1">
        <f t="array" ref="N2412">_xlfn.IFS(
   _xlfn.SINGLE(tbl_Invoices[Plan_ID])="P1","Basic",
   _xlfn.SINGLE(tbl_Invoices[Plan_ID])="P2","Standard",
   _xlfn.SINGLE(tbl_Invoices[Plan_ID])="P3","Premium"
)</f>
        <v>Basic</v>
      </c>
      <c r="O2412" s="2">
        <f>IF(tbl_Invoices[[#This Row],[Revenue_Type]]="Churned",0,1)</f>
        <v>1</v>
      </c>
    </row>
    <row r="2413" spans="1:15" x14ac:dyDescent="0.25">
      <c r="A2413" t="s">
        <v>9673</v>
      </c>
      <c r="B2413" t="s">
        <v>243</v>
      </c>
      <c r="C2413" t="s">
        <v>3256</v>
      </c>
      <c r="D2413" s="1">
        <v>44557</v>
      </c>
      <c r="E2413">
        <v>12</v>
      </c>
      <c r="F2413" t="b">
        <v>1</v>
      </c>
      <c r="G2413" t="s">
        <v>4549</v>
      </c>
      <c r="H2413" t="s">
        <v>2027</v>
      </c>
      <c r="I2413" s="1">
        <f>DATE(YEAR(tbl_Invoices[[#This Row],[Invoice_Date]]), MONTH(tbl_Invoices[[#This Row],[Invoice_Date]]), DAY(tbl_Invoices[[#This Row],[Invoice_Date]]))</f>
        <v>44557</v>
      </c>
      <c r="J2413">
        <f>YEAR(tbl_Invoices[[#This Row],[Invoice_Date]])</f>
        <v>2021</v>
      </c>
      <c r="K2413" s="1">
        <f>_xlfn.XLOOKUP(tbl_Invoices[[#This Row],[Customer_ID]], tbl_Customers[Customer_ID], tbl_Customers[Cohort_Month])</f>
        <v>44530</v>
      </c>
      <c r="L2413" s="1" t="str">
        <f ca="1">_xlfn.XLOOKUP(tbl_Invoices[[#This Row],[Customer_ID]], tbl_Customers[Customer_ID], tbl_Customers[Age_Group])</f>
        <v>25–34</v>
      </c>
      <c r="M2413" s="1" t="str">
        <f>_xlfn.XLOOKUP(tbl_Invoices[[#This Row],[Customer_ID]], tbl_Customers[Customer_ID], tbl_Customers[Region])</f>
        <v>East</v>
      </c>
      <c r="N2413" s="1" t="str" cm="1">
        <f t="array" ref="N2413">_xlfn.IFS(
   _xlfn.SINGLE(tbl_Invoices[Plan_ID])="P1","Basic",
   _xlfn.SINGLE(tbl_Invoices[Plan_ID])="P2","Standard",
   _xlfn.SINGLE(tbl_Invoices[Plan_ID])="P3","Premium"
)</f>
        <v>Basic</v>
      </c>
      <c r="O2413" s="2">
        <f>IF(tbl_Invoices[[#This Row],[Revenue_Type]]="Churned",0,1)</f>
        <v>1</v>
      </c>
    </row>
    <row r="2414" spans="1:15" x14ac:dyDescent="0.25">
      <c r="A2414" t="s">
        <v>9961</v>
      </c>
      <c r="B2414" t="s">
        <v>372</v>
      </c>
      <c r="C2414" t="s">
        <v>3312</v>
      </c>
      <c r="D2414" s="1">
        <v>44557</v>
      </c>
      <c r="E2414">
        <v>25</v>
      </c>
      <c r="F2414" t="b">
        <v>1</v>
      </c>
      <c r="G2414" t="s">
        <v>4547</v>
      </c>
      <c r="H2414" t="s">
        <v>2034</v>
      </c>
      <c r="I2414" s="1">
        <f>DATE(YEAR(tbl_Invoices[[#This Row],[Invoice_Date]]), MONTH(tbl_Invoices[[#This Row],[Invoice_Date]]), DAY(tbl_Invoices[[#This Row],[Invoice_Date]]))</f>
        <v>44557</v>
      </c>
      <c r="J2414">
        <f>YEAR(tbl_Invoices[[#This Row],[Invoice_Date]])</f>
        <v>2021</v>
      </c>
      <c r="K2414" s="1">
        <f>_xlfn.XLOOKUP(tbl_Invoices[[#This Row],[Customer_ID]], tbl_Customers[Customer_ID], tbl_Customers[Cohort_Month])</f>
        <v>44316</v>
      </c>
      <c r="L2414" s="1" t="str">
        <f ca="1">_xlfn.XLOOKUP(tbl_Invoices[[#This Row],[Customer_ID]], tbl_Customers[Customer_ID], tbl_Customers[Age_Group])</f>
        <v>18–24</v>
      </c>
      <c r="M2414" s="1" t="str">
        <f>_xlfn.XLOOKUP(tbl_Invoices[[#This Row],[Customer_ID]], tbl_Customers[Customer_ID], tbl_Customers[Region])</f>
        <v>South</v>
      </c>
      <c r="N2414" s="1" t="str" cm="1">
        <f t="array" ref="N2414">_xlfn.IFS(
   _xlfn.SINGLE(tbl_Invoices[Plan_ID])="P1","Basic",
   _xlfn.SINGLE(tbl_Invoices[Plan_ID])="P2","Standard",
   _xlfn.SINGLE(tbl_Invoices[Plan_ID])="P3","Premium"
)</f>
        <v>Standard</v>
      </c>
      <c r="O2414" s="2">
        <f>IF(tbl_Invoices[[#This Row],[Revenue_Type]]="Churned",0,1)</f>
        <v>1</v>
      </c>
    </row>
    <row r="2415" spans="1:15" x14ac:dyDescent="0.25">
      <c r="A2415" t="s">
        <v>10516</v>
      </c>
      <c r="B2415" t="s">
        <v>454</v>
      </c>
      <c r="C2415" t="s">
        <v>3574</v>
      </c>
      <c r="D2415" s="1">
        <v>44557</v>
      </c>
      <c r="E2415">
        <v>55</v>
      </c>
      <c r="F2415" t="b">
        <v>1</v>
      </c>
      <c r="G2415" t="s">
        <v>4547</v>
      </c>
      <c r="H2415" t="s">
        <v>2031</v>
      </c>
      <c r="I2415" s="1">
        <f>DATE(YEAR(tbl_Invoices[[#This Row],[Invoice_Date]]), MONTH(tbl_Invoices[[#This Row],[Invoice_Date]]), DAY(tbl_Invoices[[#This Row],[Invoice_Date]]))</f>
        <v>44557</v>
      </c>
      <c r="J2415">
        <f>YEAR(tbl_Invoices[[#This Row],[Invoice_Date]])</f>
        <v>2021</v>
      </c>
      <c r="K2415" s="1">
        <f>_xlfn.XLOOKUP(tbl_Invoices[[#This Row],[Customer_ID]], tbl_Customers[Customer_ID], tbl_Customers[Cohort_Month])</f>
        <v>44895</v>
      </c>
      <c r="L2415" s="1" t="str">
        <f ca="1">_xlfn.XLOOKUP(tbl_Invoices[[#This Row],[Customer_ID]], tbl_Customers[Customer_ID], tbl_Customers[Age_Group])</f>
        <v>25–34</v>
      </c>
      <c r="M2415" s="1" t="str">
        <f>_xlfn.XLOOKUP(tbl_Invoices[[#This Row],[Customer_ID]], tbl_Customers[Customer_ID], tbl_Customers[Region])</f>
        <v>Midwest</v>
      </c>
      <c r="N2415" s="1" t="str" cm="1">
        <f t="array" ref="N2415">_xlfn.IFS(
   _xlfn.SINGLE(tbl_Invoices[Plan_ID])="P1","Basic",
   _xlfn.SINGLE(tbl_Invoices[Plan_ID])="P2","Standard",
   _xlfn.SINGLE(tbl_Invoices[Plan_ID])="P3","Premium"
)</f>
        <v>Premium</v>
      </c>
      <c r="O2415" s="2">
        <f>IF(tbl_Invoices[[#This Row],[Revenue_Type]]="Churned",0,1)</f>
        <v>1</v>
      </c>
    </row>
    <row r="2416" spans="1:15" x14ac:dyDescent="0.25">
      <c r="A2416" t="s">
        <v>6394</v>
      </c>
      <c r="B2416" t="s">
        <v>793</v>
      </c>
      <c r="C2416" t="s">
        <v>2238</v>
      </c>
      <c r="D2416" s="1">
        <v>44557</v>
      </c>
      <c r="E2416">
        <v>25</v>
      </c>
      <c r="F2416" t="b">
        <v>1</v>
      </c>
      <c r="G2416" t="s">
        <v>4540</v>
      </c>
      <c r="H2416" t="s">
        <v>2034</v>
      </c>
      <c r="I2416" s="1">
        <f>DATE(YEAR(tbl_Invoices[[#This Row],[Invoice_Date]]), MONTH(tbl_Invoices[[#This Row],[Invoice_Date]]), DAY(tbl_Invoices[[#This Row],[Invoice_Date]]))</f>
        <v>44557</v>
      </c>
      <c r="J2416">
        <f>YEAR(tbl_Invoices[[#This Row],[Invoice_Date]])</f>
        <v>2021</v>
      </c>
      <c r="K2416" s="1">
        <f>_xlfn.XLOOKUP(tbl_Invoices[[#This Row],[Customer_ID]], tbl_Customers[Customer_ID], tbl_Customers[Cohort_Month])</f>
        <v>44773</v>
      </c>
      <c r="L2416" s="1" t="str">
        <f ca="1">_xlfn.XLOOKUP(tbl_Invoices[[#This Row],[Customer_ID]], tbl_Customers[Customer_ID], tbl_Customers[Age_Group])</f>
        <v>25–34</v>
      </c>
      <c r="M2416" s="1" t="str">
        <f>_xlfn.XLOOKUP(tbl_Invoices[[#This Row],[Customer_ID]], tbl_Customers[Customer_ID], tbl_Customers[Region])</f>
        <v>East</v>
      </c>
      <c r="N2416" s="1" t="str" cm="1">
        <f t="array" ref="N2416">_xlfn.IFS(
   _xlfn.SINGLE(tbl_Invoices[Plan_ID])="P1","Basic",
   _xlfn.SINGLE(tbl_Invoices[Plan_ID])="P2","Standard",
   _xlfn.SINGLE(tbl_Invoices[Plan_ID])="P3","Premium"
)</f>
        <v>Standard</v>
      </c>
      <c r="O2416" s="2">
        <f>IF(tbl_Invoices[[#This Row],[Revenue_Type]]="Churned",0,1)</f>
        <v>1</v>
      </c>
    </row>
    <row r="2417" spans="1:15" x14ac:dyDescent="0.25">
      <c r="A2417" t="s">
        <v>7796</v>
      </c>
      <c r="B2417" t="s">
        <v>905</v>
      </c>
      <c r="C2417" t="s">
        <v>2962</v>
      </c>
      <c r="D2417" s="1">
        <v>44557</v>
      </c>
      <c r="E2417">
        <v>25</v>
      </c>
      <c r="F2417" t="b">
        <v>1</v>
      </c>
      <c r="G2417" t="s">
        <v>4545</v>
      </c>
      <c r="H2417" t="s">
        <v>2034</v>
      </c>
      <c r="I2417" s="1">
        <f>DATE(YEAR(tbl_Invoices[[#This Row],[Invoice_Date]]), MONTH(tbl_Invoices[[#This Row],[Invoice_Date]]), DAY(tbl_Invoices[[#This Row],[Invoice_Date]]))</f>
        <v>44557</v>
      </c>
      <c r="J2417">
        <f>YEAR(tbl_Invoices[[#This Row],[Invoice_Date]])</f>
        <v>2021</v>
      </c>
      <c r="K2417" s="1">
        <f>_xlfn.XLOOKUP(tbl_Invoices[[#This Row],[Customer_ID]], tbl_Customers[Customer_ID], tbl_Customers[Cohort_Month])</f>
        <v>44651</v>
      </c>
      <c r="L2417" s="1" t="str">
        <f ca="1">_xlfn.XLOOKUP(tbl_Invoices[[#This Row],[Customer_ID]], tbl_Customers[Customer_ID], tbl_Customers[Age_Group])</f>
        <v>45–54</v>
      </c>
      <c r="M2417" s="1" t="str">
        <f>_xlfn.XLOOKUP(tbl_Invoices[[#This Row],[Customer_ID]], tbl_Customers[Customer_ID], tbl_Customers[Region])</f>
        <v>Midwest</v>
      </c>
      <c r="N2417" s="1" t="str" cm="1">
        <f t="array" ref="N2417">_xlfn.IFS(
   _xlfn.SINGLE(tbl_Invoices[Plan_ID])="P1","Basic",
   _xlfn.SINGLE(tbl_Invoices[Plan_ID])="P2","Standard",
   _xlfn.SINGLE(tbl_Invoices[Plan_ID])="P3","Premium"
)</f>
        <v>Standard</v>
      </c>
      <c r="O2417" s="2">
        <f>IF(tbl_Invoices[[#This Row],[Revenue_Type]]="Churned",0,1)</f>
        <v>0</v>
      </c>
    </row>
    <row r="2418" spans="1:15" x14ac:dyDescent="0.25">
      <c r="A2418" t="s">
        <v>10076</v>
      </c>
      <c r="B2418" t="s">
        <v>917</v>
      </c>
      <c r="C2418" t="s">
        <v>4108</v>
      </c>
      <c r="D2418" s="1">
        <v>44557</v>
      </c>
      <c r="E2418">
        <v>12</v>
      </c>
      <c r="F2418" t="b">
        <v>1</v>
      </c>
      <c r="G2418" t="s">
        <v>4538</v>
      </c>
      <c r="H2418" t="s">
        <v>2027</v>
      </c>
      <c r="I2418" s="1">
        <f>DATE(YEAR(tbl_Invoices[[#This Row],[Invoice_Date]]), MONTH(tbl_Invoices[[#This Row],[Invoice_Date]]), DAY(tbl_Invoices[[#This Row],[Invoice_Date]]))</f>
        <v>44557</v>
      </c>
      <c r="J2418">
        <f>YEAR(tbl_Invoices[[#This Row],[Invoice_Date]])</f>
        <v>2021</v>
      </c>
      <c r="K2418" s="1">
        <f>_xlfn.XLOOKUP(tbl_Invoices[[#This Row],[Customer_ID]], tbl_Customers[Customer_ID], tbl_Customers[Cohort_Month])</f>
        <v>44561</v>
      </c>
      <c r="L2418" s="1" t="str">
        <f ca="1">_xlfn.XLOOKUP(tbl_Invoices[[#This Row],[Customer_ID]], tbl_Customers[Customer_ID], tbl_Customers[Age_Group])</f>
        <v>25–34</v>
      </c>
      <c r="M2418" s="1" t="str">
        <f>_xlfn.XLOOKUP(tbl_Invoices[[#This Row],[Customer_ID]], tbl_Customers[Customer_ID], tbl_Customers[Region])</f>
        <v>International</v>
      </c>
      <c r="N2418" s="1" t="str" cm="1">
        <f t="array" ref="N2418">_xlfn.IFS(
   _xlfn.SINGLE(tbl_Invoices[Plan_ID])="P1","Basic",
   _xlfn.SINGLE(tbl_Invoices[Plan_ID])="P2","Standard",
   _xlfn.SINGLE(tbl_Invoices[Plan_ID])="P3","Premium"
)</f>
        <v>Basic</v>
      </c>
      <c r="O2418" s="2">
        <f>IF(tbl_Invoices[[#This Row],[Revenue_Type]]="Churned",0,1)</f>
        <v>1</v>
      </c>
    </row>
    <row r="2419" spans="1:15" x14ac:dyDescent="0.25">
      <c r="A2419" t="s">
        <v>9315</v>
      </c>
      <c r="B2419" t="s">
        <v>1186</v>
      </c>
      <c r="C2419" t="s">
        <v>2894</v>
      </c>
      <c r="D2419" s="1">
        <v>44557</v>
      </c>
      <c r="E2419">
        <v>55</v>
      </c>
      <c r="F2419" t="b">
        <v>1</v>
      </c>
      <c r="G2419" t="s">
        <v>4538</v>
      </c>
      <c r="H2419" t="s">
        <v>2031</v>
      </c>
      <c r="I2419" s="1">
        <f>DATE(YEAR(tbl_Invoices[[#This Row],[Invoice_Date]]), MONTH(tbl_Invoices[[#This Row],[Invoice_Date]]), DAY(tbl_Invoices[[#This Row],[Invoice_Date]]))</f>
        <v>44557</v>
      </c>
      <c r="J2419">
        <f>YEAR(tbl_Invoices[[#This Row],[Invoice_Date]])</f>
        <v>2021</v>
      </c>
      <c r="K2419" s="1">
        <f>_xlfn.XLOOKUP(tbl_Invoices[[#This Row],[Customer_ID]], tbl_Customers[Customer_ID], tbl_Customers[Cohort_Month])</f>
        <v>44286</v>
      </c>
      <c r="L2419" s="1" t="str">
        <f ca="1">_xlfn.XLOOKUP(tbl_Invoices[[#This Row],[Customer_ID]], tbl_Customers[Customer_ID], tbl_Customers[Age_Group])</f>
        <v>25–34</v>
      </c>
      <c r="M2419" s="1" t="str">
        <f>_xlfn.XLOOKUP(tbl_Invoices[[#This Row],[Customer_ID]], tbl_Customers[Customer_ID], tbl_Customers[Region])</f>
        <v>South</v>
      </c>
      <c r="N2419" s="1" t="str" cm="1">
        <f t="array" ref="N2419">_xlfn.IFS(
   _xlfn.SINGLE(tbl_Invoices[Plan_ID])="P1","Basic",
   _xlfn.SINGLE(tbl_Invoices[Plan_ID])="P2","Standard",
   _xlfn.SINGLE(tbl_Invoices[Plan_ID])="P3","Premium"
)</f>
        <v>Premium</v>
      </c>
      <c r="O2419" s="2">
        <f>IF(tbl_Invoices[[#This Row],[Revenue_Type]]="Churned",0,1)</f>
        <v>1</v>
      </c>
    </row>
    <row r="2420" spans="1:15" x14ac:dyDescent="0.25">
      <c r="A2420" t="s">
        <v>10227</v>
      </c>
      <c r="B2420" t="s">
        <v>1782</v>
      </c>
      <c r="C2420" t="s">
        <v>2761</v>
      </c>
      <c r="D2420" s="1">
        <v>44557</v>
      </c>
      <c r="E2420">
        <v>55</v>
      </c>
      <c r="F2420" t="b">
        <v>1</v>
      </c>
      <c r="G2420" t="s">
        <v>4547</v>
      </c>
      <c r="H2420" t="s">
        <v>2031</v>
      </c>
      <c r="I2420" s="1">
        <f>DATE(YEAR(tbl_Invoices[[#This Row],[Invoice_Date]]), MONTH(tbl_Invoices[[#This Row],[Invoice_Date]]), DAY(tbl_Invoices[[#This Row],[Invoice_Date]]))</f>
        <v>44557</v>
      </c>
      <c r="J2420">
        <f>YEAR(tbl_Invoices[[#This Row],[Invoice_Date]])</f>
        <v>2021</v>
      </c>
      <c r="K2420" s="1">
        <f>_xlfn.XLOOKUP(tbl_Invoices[[#This Row],[Customer_ID]], tbl_Customers[Customer_ID], tbl_Customers[Cohort_Month])</f>
        <v>44865</v>
      </c>
      <c r="L2420" s="1" t="str">
        <f ca="1">_xlfn.XLOOKUP(tbl_Invoices[[#This Row],[Customer_ID]], tbl_Customers[Customer_ID], tbl_Customers[Age_Group])</f>
        <v>35–44</v>
      </c>
      <c r="M2420" s="1" t="str">
        <f>_xlfn.XLOOKUP(tbl_Invoices[[#This Row],[Customer_ID]], tbl_Customers[Customer_ID], tbl_Customers[Region])</f>
        <v>Midwest</v>
      </c>
      <c r="N2420" s="1" t="str" cm="1">
        <f t="array" ref="N2420">_xlfn.IFS(
   _xlfn.SINGLE(tbl_Invoices[Plan_ID])="P1","Basic",
   _xlfn.SINGLE(tbl_Invoices[Plan_ID])="P2","Standard",
   _xlfn.SINGLE(tbl_Invoices[Plan_ID])="P3","Premium"
)</f>
        <v>Premium</v>
      </c>
      <c r="O2420" s="2">
        <f>IF(tbl_Invoices[[#This Row],[Revenue_Type]]="Churned",0,1)</f>
        <v>1</v>
      </c>
    </row>
    <row r="2421" spans="1:15" x14ac:dyDescent="0.25">
      <c r="A2421" t="s">
        <v>9316</v>
      </c>
      <c r="B2421" t="s">
        <v>1827</v>
      </c>
      <c r="C2421" t="s">
        <v>4153</v>
      </c>
      <c r="D2421" s="1">
        <v>44557</v>
      </c>
      <c r="E2421">
        <v>12</v>
      </c>
      <c r="F2421" t="b">
        <v>1</v>
      </c>
      <c r="G2421" t="s">
        <v>4547</v>
      </c>
      <c r="H2421" t="s">
        <v>2027</v>
      </c>
      <c r="I2421" s="1">
        <f>DATE(YEAR(tbl_Invoices[[#This Row],[Invoice_Date]]), MONTH(tbl_Invoices[[#This Row],[Invoice_Date]]), DAY(tbl_Invoices[[#This Row],[Invoice_Date]]))</f>
        <v>44557</v>
      </c>
      <c r="J2421">
        <f>YEAR(tbl_Invoices[[#This Row],[Invoice_Date]])</f>
        <v>2021</v>
      </c>
      <c r="K2421" s="1">
        <f>_xlfn.XLOOKUP(tbl_Invoices[[#This Row],[Customer_ID]], tbl_Customers[Customer_ID], tbl_Customers[Cohort_Month])</f>
        <v>44773</v>
      </c>
      <c r="L2421" s="1" t="str">
        <f ca="1">_xlfn.XLOOKUP(tbl_Invoices[[#This Row],[Customer_ID]], tbl_Customers[Customer_ID], tbl_Customers[Age_Group])</f>
        <v>55+</v>
      </c>
      <c r="M2421" s="1" t="str">
        <f>_xlfn.XLOOKUP(tbl_Invoices[[#This Row],[Customer_ID]], tbl_Customers[Customer_ID], tbl_Customers[Region])</f>
        <v>South</v>
      </c>
      <c r="N2421" s="1" t="str" cm="1">
        <f t="array" ref="N2421">_xlfn.IFS(
   _xlfn.SINGLE(tbl_Invoices[Plan_ID])="P1","Basic",
   _xlfn.SINGLE(tbl_Invoices[Plan_ID])="P2","Standard",
   _xlfn.SINGLE(tbl_Invoices[Plan_ID])="P3","Premium"
)</f>
        <v>Basic</v>
      </c>
      <c r="O2421" s="2">
        <f>IF(tbl_Invoices[[#This Row],[Revenue_Type]]="Churned",0,1)</f>
        <v>1</v>
      </c>
    </row>
    <row r="2422" spans="1:15" x14ac:dyDescent="0.25">
      <c r="A2422" t="s">
        <v>5881</v>
      </c>
      <c r="B2422" t="s">
        <v>216</v>
      </c>
      <c r="C2422" t="s">
        <v>4242</v>
      </c>
      <c r="D2422" s="1">
        <v>44558</v>
      </c>
      <c r="E2422">
        <v>25</v>
      </c>
      <c r="F2422" t="b">
        <v>1</v>
      </c>
      <c r="G2422" t="s">
        <v>4549</v>
      </c>
      <c r="H2422" t="s">
        <v>2034</v>
      </c>
      <c r="I2422" s="1">
        <f>DATE(YEAR(tbl_Invoices[[#This Row],[Invoice_Date]]), MONTH(tbl_Invoices[[#This Row],[Invoice_Date]]), DAY(tbl_Invoices[[#This Row],[Invoice_Date]]))</f>
        <v>44558</v>
      </c>
      <c r="J2422">
        <f>YEAR(tbl_Invoices[[#This Row],[Invoice_Date]])</f>
        <v>2021</v>
      </c>
      <c r="K2422" s="1">
        <f>_xlfn.XLOOKUP(tbl_Invoices[[#This Row],[Customer_ID]], tbl_Customers[Customer_ID], tbl_Customers[Cohort_Month])</f>
        <v>44227</v>
      </c>
      <c r="L2422" s="1" t="str">
        <f ca="1">_xlfn.XLOOKUP(tbl_Invoices[[#This Row],[Customer_ID]], tbl_Customers[Customer_ID], tbl_Customers[Age_Group])</f>
        <v>45–54</v>
      </c>
      <c r="M2422" s="1" t="str">
        <f>_xlfn.XLOOKUP(tbl_Invoices[[#This Row],[Customer_ID]], tbl_Customers[Customer_ID], tbl_Customers[Region])</f>
        <v>Midwest</v>
      </c>
      <c r="N2422" s="1" t="str" cm="1">
        <f t="array" ref="N2422">_xlfn.IFS(
   _xlfn.SINGLE(tbl_Invoices[Plan_ID])="P1","Basic",
   _xlfn.SINGLE(tbl_Invoices[Plan_ID])="P2","Standard",
   _xlfn.SINGLE(tbl_Invoices[Plan_ID])="P3","Premium"
)</f>
        <v>Standard</v>
      </c>
      <c r="O2422" s="2">
        <f>IF(tbl_Invoices[[#This Row],[Revenue_Type]]="Churned",0,1)</f>
        <v>1</v>
      </c>
    </row>
    <row r="2423" spans="1:15" x14ac:dyDescent="0.25">
      <c r="A2423" t="s">
        <v>10118</v>
      </c>
      <c r="B2423" t="s">
        <v>260</v>
      </c>
      <c r="C2423" t="s">
        <v>2652</v>
      </c>
      <c r="D2423" s="1">
        <v>44558</v>
      </c>
      <c r="E2423">
        <v>25</v>
      </c>
      <c r="F2423" t="b">
        <v>1</v>
      </c>
      <c r="G2423" t="s">
        <v>4538</v>
      </c>
      <c r="H2423" t="s">
        <v>2034</v>
      </c>
      <c r="I2423" s="1">
        <f>DATE(YEAR(tbl_Invoices[[#This Row],[Invoice_Date]]), MONTH(tbl_Invoices[[#This Row],[Invoice_Date]]), DAY(tbl_Invoices[[#This Row],[Invoice_Date]]))</f>
        <v>44558</v>
      </c>
      <c r="J2423">
        <f>YEAR(tbl_Invoices[[#This Row],[Invoice_Date]])</f>
        <v>2021</v>
      </c>
      <c r="K2423" s="1">
        <f>_xlfn.XLOOKUP(tbl_Invoices[[#This Row],[Customer_ID]], tbl_Customers[Customer_ID], tbl_Customers[Cohort_Month])</f>
        <v>44712</v>
      </c>
      <c r="L2423" s="1" t="str">
        <f ca="1">_xlfn.XLOOKUP(tbl_Invoices[[#This Row],[Customer_ID]], tbl_Customers[Customer_ID], tbl_Customers[Age_Group])</f>
        <v>35–44</v>
      </c>
      <c r="M2423" s="1" t="str">
        <f>_xlfn.XLOOKUP(tbl_Invoices[[#This Row],[Customer_ID]], tbl_Customers[Customer_ID], tbl_Customers[Region])</f>
        <v>International</v>
      </c>
      <c r="N2423" s="1" t="str" cm="1">
        <f t="array" ref="N2423">_xlfn.IFS(
   _xlfn.SINGLE(tbl_Invoices[Plan_ID])="P1","Basic",
   _xlfn.SINGLE(tbl_Invoices[Plan_ID])="P2","Standard",
   _xlfn.SINGLE(tbl_Invoices[Plan_ID])="P3","Premium"
)</f>
        <v>Standard</v>
      </c>
      <c r="O2423" s="2">
        <f>IF(tbl_Invoices[[#This Row],[Revenue_Type]]="Churned",0,1)</f>
        <v>1</v>
      </c>
    </row>
    <row r="2424" spans="1:15" x14ac:dyDescent="0.25">
      <c r="A2424" t="s">
        <v>8644</v>
      </c>
      <c r="B2424" t="s">
        <v>621</v>
      </c>
      <c r="C2424" t="s">
        <v>2539</v>
      </c>
      <c r="D2424" s="1">
        <v>44558</v>
      </c>
      <c r="E2424">
        <v>12</v>
      </c>
      <c r="F2424" t="b">
        <v>1</v>
      </c>
      <c r="G2424" t="s">
        <v>4547</v>
      </c>
      <c r="H2424" t="s">
        <v>2027</v>
      </c>
      <c r="I2424" s="1">
        <f>DATE(YEAR(tbl_Invoices[[#This Row],[Invoice_Date]]), MONTH(tbl_Invoices[[#This Row],[Invoice_Date]]), DAY(tbl_Invoices[[#This Row],[Invoice_Date]]))</f>
        <v>44558</v>
      </c>
      <c r="J2424">
        <f>YEAR(tbl_Invoices[[#This Row],[Invoice_Date]])</f>
        <v>2021</v>
      </c>
      <c r="K2424" s="1">
        <f>_xlfn.XLOOKUP(tbl_Invoices[[#This Row],[Customer_ID]], tbl_Customers[Customer_ID], tbl_Customers[Cohort_Month])</f>
        <v>44408</v>
      </c>
      <c r="L2424" s="1" t="str">
        <f ca="1">_xlfn.XLOOKUP(tbl_Invoices[[#This Row],[Customer_ID]], tbl_Customers[Customer_ID], tbl_Customers[Age_Group])</f>
        <v>25–34</v>
      </c>
      <c r="M2424" s="1" t="str">
        <f>_xlfn.XLOOKUP(tbl_Invoices[[#This Row],[Customer_ID]], tbl_Customers[Customer_ID], tbl_Customers[Region])</f>
        <v>South</v>
      </c>
      <c r="N2424" s="1" t="str" cm="1">
        <f t="array" ref="N2424">_xlfn.IFS(
   _xlfn.SINGLE(tbl_Invoices[Plan_ID])="P1","Basic",
   _xlfn.SINGLE(tbl_Invoices[Plan_ID])="P2","Standard",
   _xlfn.SINGLE(tbl_Invoices[Plan_ID])="P3","Premium"
)</f>
        <v>Basic</v>
      </c>
      <c r="O2424" s="2">
        <f>IF(tbl_Invoices[[#This Row],[Revenue_Type]]="Churned",0,1)</f>
        <v>1</v>
      </c>
    </row>
    <row r="2425" spans="1:15" x14ac:dyDescent="0.25">
      <c r="A2425" t="s">
        <v>9880</v>
      </c>
      <c r="B2425" t="s">
        <v>644</v>
      </c>
      <c r="C2425" t="s">
        <v>2485</v>
      </c>
      <c r="D2425" s="1">
        <v>44558</v>
      </c>
      <c r="E2425">
        <v>25</v>
      </c>
      <c r="F2425" t="b">
        <v>1</v>
      </c>
      <c r="G2425" t="s">
        <v>4545</v>
      </c>
      <c r="H2425" t="s">
        <v>2034</v>
      </c>
      <c r="I2425" s="1">
        <f>DATE(YEAR(tbl_Invoices[[#This Row],[Invoice_Date]]), MONTH(tbl_Invoices[[#This Row],[Invoice_Date]]), DAY(tbl_Invoices[[#This Row],[Invoice_Date]]))</f>
        <v>44558</v>
      </c>
      <c r="J2425">
        <f>YEAR(tbl_Invoices[[#This Row],[Invoice_Date]])</f>
        <v>2021</v>
      </c>
      <c r="K2425" s="1">
        <f>_xlfn.XLOOKUP(tbl_Invoices[[#This Row],[Customer_ID]], tbl_Customers[Customer_ID], tbl_Customers[Cohort_Month])</f>
        <v>44255</v>
      </c>
      <c r="L2425" s="1" t="str">
        <f ca="1">_xlfn.XLOOKUP(tbl_Invoices[[#This Row],[Customer_ID]], tbl_Customers[Customer_ID], tbl_Customers[Age_Group])</f>
        <v>55+</v>
      </c>
      <c r="M2425" s="1" t="str">
        <f>_xlfn.XLOOKUP(tbl_Invoices[[#This Row],[Customer_ID]], tbl_Customers[Customer_ID], tbl_Customers[Region])</f>
        <v>South</v>
      </c>
      <c r="N2425" s="1" t="str" cm="1">
        <f t="array" ref="N2425">_xlfn.IFS(
   _xlfn.SINGLE(tbl_Invoices[Plan_ID])="P1","Basic",
   _xlfn.SINGLE(tbl_Invoices[Plan_ID])="P2","Standard",
   _xlfn.SINGLE(tbl_Invoices[Plan_ID])="P3","Premium"
)</f>
        <v>Standard</v>
      </c>
      <c r="O2425" s="2">
        <f>IF(tbl_Invoices[[#This Row],[Revenue_Type]]="Churned",0,1)</f>
        <v>0</v>
      </c>
    </row>
    <row r="2426" spans="1:15" x14ac:dyDescent="0.25">
      <c r="A2426" t="s">
        <v>9064</v>
      </c>
      <c r="B2426" t="s">
        <v>756</v>
      </c>
      <c r="C2426" t="s">
        <v>2306</v>
      </c>
      <c r="D2426" s="1">
        <v>44558</v>
      </c>
      <c r="E2426">
        <v>25</v>
      </c>
      <c r="F2426" t="b">
        <v>1</v>
      </c>
      <c r="G2426" t="s">
        <v>4545</v>
      </c>
      <c r="H2426" t="s">
        <v>2034</v>
      </c>
      <c r="I2426" s="1">
        <f>DATE(YEAR(tbl_Invoices[[#This Row],[Invoice_Date]]), MONTH(tbl_Invoices[[#This Row],[Invoice_Date]]), DAY(tbl_Invoices[[#This Row],[Invoice_Date]]))</f>
        <v>44558</v>
      </c>
      <c r="J2426">
        <f>YEAR(tbl_Invoices[[#This Row],[Invoice_Date]])</f>
        <v>2021</v>
      </c>
      <c r="K2426" s="1">
        <f>_xlfn.XLOOKUP(tbl_Invoices[[#This Row],[Customer_ID]], tbl_Customers[Customer_ID], tbl_Customers[Cohort_Month])</f>
        <v>44651</v>
      </c>
      <c r="L2426" s="1" t="str">
        <f ca="1">_xlfn.XLOOKUP(tbl_Invoices[[#This Row],[Customer_ID]], tbl_Customers[Customer_ID], tbl_Customers[Age_Group])</f>
        <v>35–44</v>
      </c>
      <c r="M2426" s="1" t="str">
        <f>_xlfn.XLOOKUP(tbl_Invoices[[#This Row],[Customer_ID]], tbl_Customers[Customer_ID], tbl_Customers[Region])</f>
        <v>West</v>
      </c>
      <c r="N2426" s="1" t="str" cm="1">
        <f t="array" ref="N2426">_xlfn.IFS(
   _xlfn.SINGLE(tbl_Invoices[Plan_ID])="P1","Basic",
   _xlfn.SINGLE(tbl_Invoices[Plan_ID])="P2","Standard",
   _xlfn.SINGLE(tbl_Invoices[Plan_ID])="P3","Premium"
)</f>
        <v>Standard</v>
      </c>
      <c r="O2426" s="2">
        <f>IF(tbl_Invoices[[#This Row],[Revenue_Type]]="Churned",0,1)</f>
        <v>0</v>
      </c>
    </row>
    <row r="2427" spans="1:15" x14ac:dyDescent="0.25">
      <c r="A2427" t="s">
        <v>8727</v>
      </c>
      <c r="B2427" t="s">
        <v>961</v>
      </c>
      <c r="C2427" t="s">
        <v>3847</v>
      </c>
      <c r="D2427" s="1">
        <v>44558</v>
      </c>
      <c r="E2427">
        <v>55</v>
      </c>
      <c r="F2427" t="b">
        <v>1</v>
      </c>
      <c r="G2427" t="s">
        <v>4540</v>
      </c>
      <c r="H2427" t="s">
        <v>2031</v>
      </c>
      <c r="I2427" s="1">
        <f>DATE(YEAR(tbl_Invoices[[#This Row],[Invoice_Date]]), MONTH(tbl_Invoices[[#This Row],[Invoice_Date]]), DAY(tbl_Invoices[[#This Row],[Invoice_Date]]))</f>
        <v>44558</v>
      </c>
      <c r="J2427">
        <f>YEAR(tbl_Invoices[[#This Row],[Invoice_Date]])</f>
        <v>2021</v>
      </c>
      <c r="K2427" s="1">
        <f>_xlfn.XLOOKUP(tbl_Invoices[[#This Row],[Customer_ID]], tbl_Customers[Customer_ID], tbl_Customers[Cohort_Month])</f>
        <v>44834</v>
      </c>
      <c r="L2427" s="1" t="str">
        <f ca="1">_xlfn.XLOOKUP(tbl_Invoices[[#This Row],[Customer_ID]], tbl_Customers[Customer_ID], tbl_Customers[Age_Group])</f>
        <v>25–34</v>
      </c>
      <c r="M2427" s="1" t="str">
        <f>_xlfn.XLOOKUP(tbl_Invoices[[#This Row],[Customer_ID]], tbl_Customers[Customer_ID], tbl_Customers[Region])</f>
        <v>East</v>
      </c>
      <c r="N2427" s="1" t="str" cm="1">
        <f t="array" ref="N2427">_xlfn.IFS(
   _xlfn.SINGLE(tbl_Invoices[Plan_ID])="P1","Basic",
   _xlfn.SINGLE(tbl_Invoices[Plan_ID])="P2","Standard",
   _xlfn.SINGLE(tbl_Invoices[Plan_ID])="P3","Premium"
)</f>
        <v>Premium</v>
      </c>
      <c r="O2427" s="2">
        <f>IF(tbl_Invoices[[#This Row],[Revenue_Type]]="Churned",0,1)</f>
        <v>1</v>
      </c>
    </row>
    <row r="2428" spans="1:15" x14ac:dyDescent="0.25">
      <c r="A2428" t="s">
        <v>9655</v>
      </c>
      <c r="B2428" t="s">
        <v>1155</v>
      </c>
      <c r="C2428" t="s">
        <v>2669</v>
      </c>
      <c r="D2428" s="1">
        <v>44558</v>
      </c>
      <c r="E2428">
        <v>12</v>
      </c>
      <c r="F2428" t="b">
        <v>1</v>
      </c>
      <c r="G2428" t="s">
        <v>4545</v>
      </c>
      <c r="H2428" t="s">
        <v>2027</v>
      </c>
      <c r="I2428" s="1">
        <f>DATE(YEAR(tbl_Invoices[[#This Row],[Invoice_Date]]), MONTH(tbl_Invoices[[#This Row],[Invoice_Date]]), DAY(tbl_Invoices[[#This Row],[Invoice_Date]]))</f>
        <v>44558</v>
      </c>
      <c r="J2428">
        <f>YEAR(tbl_Invoices[[#This Row],[Invoice_Date]])</f>
        <v>2021</v>
      </c>
      <c r="K2428" s="1">
        <f>_xlfn.XLOOKUP(tbl_Invoices[[#This Row],[Customer_ID]], tbl_Customers[Customer_ID], tbl_Customers[Cohort_Month])</f>
        <v>44985</v>
      </c>
      <c r="L2428" s="1" t="str">
        <f ca="1">_xlfn.XLOOKUP(tbl_Invoices[[#This Row],[Customer_ID]], tbl_Customers[Customer_ID], tbl_Customers[Age_Group])</f>
        <v>25–34</v>
      </c>
      <c r="M2428" s="1" t="str">
        <f>_xlfn.XLOOKUP(tbl_Invoices[[#This Row],[Customer_ID]], tbl_Customers[Customer_ID], tbl_Customers[Region])</f>
        <v>West</v>
      </c>
      <c r="N2428" s="1" t="str" cm="1">
        <f t="array" ref="N2428">_xlfn.IFS(
   _xlfn.SINGLE(tbl_Invoices[Plan_ID])="P1","Basic",
   _xlfn.SINGLE(tbl_Invoices[Plan_ID])="P2","Standard",
   _xlfn.SINGLE(tbl_Invoices[Plan_ID])="P3","Premium"
)</f>
        <v>Basic</v>
      </c>
      <c r="O2428" s="2">
        <f>IF(tbl_Invoices[[#This Row],[Revenue_Type]]="Churned",0,1)</f>
        <v>0</v>
      </c>
    </row>
    <row r="2429" spans="1:15" x14ac:dyDescent="0.25">
      <c r="A2429" t="s">
        <v>8049</v>
      </c>
      <c r="B2429" t="s">
        <v>1774</v>
      </c>
      <c r="C2429" t="s">
        <v>2900</v>
      </c>
      <c r="D2429" s="1">
        <v>44558</v>
      </c>
      <c r="E2429">
        <v>55</v>
      </c>
      <c r="F2429" t="b">
        <v>1</v>
      </c>
      <c r="G2429" t="s">
        <v>4549</v>
      </c>
      <c r="H2429" t="s">
        <v>2031</v>
      </c>
      <c r="I2429" s="1">
        <f>DATE(YEAR(tbl_Invoices[[#This Row],[Invoice_Date]]), MONTH(tbl_Invoices[[#This Row],[Invoice_Date]]), DAY(tbl_Invoices[[#This Row],[Invoice_Date]]))</f>
        <v>44558</v>
      </c>
      <c r="J2429">
        <f>YEAR(tbl_Invoices[[#This Row],[Invoice_Date]])</f>
        <v>2021</v>
      </c>
      <c r="K2429" s="1">
        <f>_xlfn.XLOOKUP(tbl_Invoices[[#This Row],[Customer_ID]], tbl_Customers[Customer_ID], tbl_Customers[Cohort_Month])</f>
        <v>44681</v>
      </c>
      <c r="L2429" s="1" t="str">
        <f ca="1">_xlfn.XLOOKUP(tbl_Invoices[[#This Row],[Customer_ID]], tbl_Customers[Customer_ID], tbl_Customers[Age_Group])</f>
        <v>45–54</v>
      </c>
      <c r="M2429" s="1" t="str">
        <f>_xlfn.XLOOKUP(tbl_Invoices[[#This Row],[Customer_ID]], tbl_Customers[Customer_ID], tbl_Customers[Region])</f>
        <v>Midwest</v>
      </c>
      <c r="N2429" s="1" t="str" cm="1">
        <f t="array" ref="N2429">_xlfn.IFS(
   _xlfn.SINGLE(tbl_Invoices[Plan_ID])="P1","Basic",
   _xlfn.SINGLE(tbl_Invoices[Plan_ID])="P2","Standard",
   _xlfn.SINGLE(tbl_Invoices[Plan_ID])="P3","Premium"
)</f>
        <v>Premium</v>
      </c>
      <c r="O2429" s="2">
        <f>IF(tbl_Invoices[[#This Row],[Revenue_Type]]="Churned",0,1)</f>
        <v>1</v>
      </c>
    </row>
    <row r="2430" spans="1:15" x14ac:dyDescent="0.25">
      <c r="A2430" t="s">
        <v>4669</v>
      </c>
      <c r="B2430" t="s">
        <v>348</v>
      </c>
      <c r="C2430" t="s">
        <v>4088</v>
      </c>
      <c r="D2430" s="1">
        <v>44559</v>
      </c>
      <c r="E2430">
        <v>12</v>
      </c>
      <c r="F2430" t="b">
        <v>1</v>
      </c>
      <c r="G2430" t="s">
        <v>4540</v>
      </c>
      <c r="H2430" t="s">
        <v>2027</v>
      </c>
      <c r="I2430" s="1">
        <f>DATE(YEAR(tbl_Invoices[[#This Row],[Invoice_Date]]), MONTH(tbl_Invoices[[#This Row],[Invoice_Date]]), DAY(tbl_Invoices[[#This Row],[Invoice_Date]]))</f>
        <v>44559</v>
      </c>
      <c r="J2430">
        <f>YEAR(tbl_Invoices[[#This Row],[Invoice_Date]])</f>
        <v>2021</v>
      </c>
      <c r="K2430" s="1">
        <f>_xlfn.XLOOKUP(tbl_Invoices[[#This Row],[Customer_ID]], tbl_Customers[Customer_ID], tbl_Customers[Cohort_Month])</f>
        <v>44620</v>
      </c>
      <c r="L2430" s="1" t="str">
        <f ca="1">_xlfn.XLOOKUP(tbl_Invoices[[#This Row],[Customer_ID]], tbl_Customers[Customer_ID], tbl_Customers[Age_Group])</f>
        <v>35–44</v>
      </c>
      <c r="M2430" s="1" t="str">
        <f>_xlfn.XLOOKUP(tbl_Invoices[[#This Row],[Customer_ID]], tbl_Customers[Customer_ID], tbl_Customers[Region])</f>
        <v>International</v>
      </c>
      <c r="N2430" s="1" t="str" cm="1">
        <f t="array" ref="N2430">_xlfn.IFS(
   _xlfn.SINGLE(tbl_Invoices[Plan_ID])="P1","Basic",
   _xlfn.SINGLE(tbl_Invoices[Plan_ID])="P2","Standard",
   _xlfn.SINGLE(tbl_Invoices[Plan_ID])="P3","Premium"
)</f>
        <v>Basic</v>
      </c>
      <c r="O2430" s="2">
        <f>IF(tbl_Invoices[[#This Row],[Revenue_Type]]="Churned",0,1)</f>
        <v>1</v>
      </c>
    </row>
    <row r="2431" spans="1:15" x14ac:dyDescent="0.25">
      <c r="A2431" t="s">
        <v>7964</v>
      </c>
      <c r="B2431" t="s">
        <v>414</v>
      </c>
      <c r="C2431" t="s">
        <v>2729</v>
      </c>
      <c r="D2431" s="1">
        <v>44559</v>
      </c>
      <c r="E2431">
        <v>12</v>
      </c>
      <c r="F2431" t="b">
        <v>1</v>
      </c>
      <c r="G2431" t="s">
        <v>4549</v>
      </c>
      <c r="H2431" t="s">
        <v>2027</v>
      </c>
      <c r="I2431" s="1">
        <f>DATE(YEAR(tbl_Invoices[[#This Row],[Invoice_Date]]), MONTH(tbl_Invoices[[#This Row],[Invoice_Date]]), DAY(tbl_Invoices[[#This Row],[Invoice_Date]]))</f>
        <v>44559</v>
      </c>
      <c r="J2431">
        <f>YEAR(tbl_Invoices[[#This Row],[Invoice_Date]])</f>
        <v>2021</v>
      </c>
      <c r="K2431" s="1">
        <f>_xlfn.XLOOKUP(tbl_Invoices[[#This Row],[Customer_ID]], tbl_Customers[Customer_ID], tbl_Customers[Cohort_Month])</f>
        <v>44773</v>
      </c>
      <c r="L2431" s="1" t="str">
        <f ca="1">_xlfn.XLOOKUP(tbl_Invoices[[#This Row],[Customer_ID]], tbl_Customers[Customer_ID], tbl_Customers[Age_Group])</f>
        <v>25–34</v>
      </c>
      <c r="M2431" s="1" t="str">
        <f>_xlfn.XLOOKUP(tbl_Invoices[[#This Row],[Customer_ID]], tbl_Customers[Customer_ID], tbl_Customers[Region])</f>
        <v>International</v>
      </c>
      <c r="N2431" s="1" t="str" cm="1">
        <f t="array" ref="N2431">_xlfn.IFS(
   _xlfn.SINGLE(tbl_Invoices[Plan_ID])="P1","Basic",
   _xlfn.SINGLE(tbl_Invoices[Plan_ID])="P2","Standard",
   _xlfn.SINGLE(tbl_Invoices[Plan_ID])="P3","Premium"
)</f>
        <v>Basic</v>
      </c>
      <c r="O2431" s="2">
        <f>IF(tbl_Invoices[[#This Row],[Revenue_Type]]="Churned",0,1)</f>
        <v>1</v>
      </c>
    </row>
    <row r="2432" spans="1:15" x14ac:dyDescent="0.25">
      <c r="A2432" t="s">
        <v>5434</v>
      </c>
      <c r="B2432" t="s">
        <v>648</v>
      </c>
      <c r="C2432" t="s">
        <v>2420</v>
      </c>
      <c r="D2432" s="1">
        <v>44559</v>
      </c>
      <c r="E2432">
        <v>12</v>
      </c>
      <c r="F2432" t="b">
        <v>1</v>
      </c>
      <c r="G2432" t="s">
        <v>4540</v>
      </c>
      <c r="H2432" t="s">
        <v>2027</v>
      </c>
      <c r="I2432" s="1">
        <f>DATE(YEAR(tbl_Invoices[[#This Row],[Invoice_Date]]), MONTH(tbl_Invoices[[#This Row],[Invoice_Date]]), DAY(tbl_Invoices[[#This Row],[Invoice_Date]]))</f>
        <v>44559</v>
      </c>
      <c r="J2432">
        <f>YEAR(tbl_Invoices[[#This Row],[Invoice_Date]])</f>
        <v>2021</v>
      </c>
      <c r="K2432" s="1">
        <f>_xlfn.XLOOKUP(tbl_Invoices[[#This Row],[Customer_ID]], tbl_Customers[Customer_ID], tbl_Customers[Cohort_Month])</f>
        <v>44561</v>
      </c>
      <c r="L2432" s="1" t="str">
        <f ca="1">_xlfn.XLOOKUP(tbl_Invoices[[#This Row],[Customer_ID]], tbl_Customers[Customer_ID], tbl_Customers[Age_Group])</f>
        <v>35–44</v>
      </c>
      <c r="M2432" s="1" t="str">
        <f>_xlfn.XLOOKUP(tbl_Invoices[[#This Row],[Customer_ID]], tbl_Customers[Customer_ID], tbl_Customers[Region])</f>
        <v>International</v>
      </c>
      <c r="N2432" s="1" t="str" cm="1">
        <f t="array" ref="N2432">_xlfn.IFS(
   _xlfn.SINGLE(tbl_Invoices[Plan_ID])="P1","Basic",
   _xlfn.SINGLE(tbl_Invoices[Plan_ID])="P2","Standard",
   _xlfn.SINGLE(tbl_Invoices[Plan_ID])="P3","Premium"
)</f>
        <v>Basic</v>
      </c>
      <c r="O2432" s="2">
        <f>IF(tbl_Invoices[[#This Row],[Revenue_Type]]="Churned",0,1)</f>
        <v>1</v>
      </c>
    </row>
    <row r="2433" spans="1:15" x14ac:dyDescent="0.25">
      <c r="A2433" t="s">
        <v>8137</v>
      </c>
      <c r="B2433" t="s">
        <v>757</v>
      </c>
      <c r="C2433" t="s">
        <v>2988</v>
      </c>
      <c r="D2433" s="1">
        <v>44559</v>
      </c>
      <c r="E2433">
        <v>25</v>
      </c>
      <c r="F2433" t="b">
        <v>1</v>
      </c>
      <c r="G2433" t="s">
        <v>4549</v>
      </c>
      <c r="H2433" t="s">
        <v>2034</v>
      </c>
      <c r="I2433" s="1">
        <f>DATE(YEAR(tbl_Invoices[[#This Row],[Invoice_Date]]), MONTH(tbl_Invoices[[#This Row],[Invoice_Date]]), DAY(tbl_Invoices[[#This Row],[Invoice_Date]]))</f>
        <v>44559</v>
      </c>
      <c r="J2433">
        <f>YEAR(tbl_Invoices[[#This Row],[Invoice_Date]])</f>
        <v>2021</v>
      </c>
      <c r="K2433" s="1">
        <f>_xlfn.XLOOKUP(tbl_Invoices[[#This Row],[Customer_ID]], tbl_Customers[Customer_ID], tbl_Customers[Cohort_Month])</f>
        <v>44865</v>
      </c>
      <c r="L2433" s="1" t="str">
        <f ca="1">_xlfn.XLOOKUP(tbl_Invoices[[#This Row],[Customer_ID]], tbl_Customers[Customer_ID], tbl_Customers[Age_Group])</f>
        <v>35–44</v>
      </c>
      <c r="M2433" s="1" t="str">
        <f>_xlfn.XLOOKUP(tbl_Invoices[[#This Row],[Customer_ID]], tbl_Customers[Customer_ID], tbl_Customers[Region])</f>
        <v>Midwest</v>
      </c>
      <c r="N2433" s="1" t="str" cm="1">
        <f t="array" ref="N2433">_xlfn.IFS(
   _xlfn.SINGLE(tbl_Invoices[Plan_ID])="P1","Basic",
   _xlfn.SINGLE(tbl_Invoices[Plan_ID])="P2","Standard",
   _xlfn.SINGLE(tbl_Invoices[Plan_ID])="P3","Premium"
)</f>
        <v>Standard</v>
      </c>
      <c r="O2433" s="2">
        <f>IF(tbl_Invoices[[#This Row],[Revenue_Type]]="Churned",0,1)</f>
        <v>1</v>
      </c>
    </row>
    <row r="2434" spans="1:15" x14ac:dyDescent="0.25">
      <c r="A2434" t="s">
        <v>10312</v>
      </c>
      <c r="B2434" t="s">
        <v>1304</v>
      </c>
      <c r="C2434" t="s">
        <v>2138</v>
      </c>
      <c r="D2434" s="1">
        <v>44559</v>
      </c>
      <c r="E2434">
        <v>55</v>
      </c>
      <c r="F2434" t="b">
        <v>1</v>
      </c>
      <c r="G2434" t="s">
        <v>4540</v>
      </c>
      <c r="H2434" t="s">
        <v>2031</v>
      </c>
      <c r="I2434" s="1">
        <f>DATE(YEAR(tbl_Invoices[[#This Row],[Invoice_Date]]), MONTH(tbl_Invoices[[#This Row],[Invoice_Date]]), DAY(tbl_Invoices[[#This Row],[Invoice_Date]]))</f>
        <v>44559</v>
      </c>
      <c r="J2434">
        <f>YEAR(tbl_Invoices[[#This Row],[Invoice_Date]])</f>
        <v>2021</v>
      </c>
      <c r="K2434" s="1">
        <f>_xlfn.XLOOKUP(tbl_Invoices[[#This Row],[Customer_ID]], tbl_Customers[Customer_ID], tbl_Customers[Cohort_Month])</f>
        <v>44804</v>
      </c>
      <c r="L2434" s="1" t="str">
        <f ca="1">_xlfn.XLOOKUP(tbl_Invoices[[#This Row],[Customer_ID]], tbl_Customers[Customer_ID], tbl_Customers[Age_Group])</f>
        <v>35–44</v>
      </c>
      <c r="M2434" s="1" t="str">
        <f>_xlfn.XLOOKUP(tbl_Invoices[[#This Row],[Customer_ID]], tbl_Customers[Customer_ID], tbl_Customers[Region])</f>
        <v>East</v>
      </c>
      <c r="N2434" s="1" t="str" cm="1">
        <f t="array" ref="N2434">_xlfn.IFS(
   _xlfn.SINGLE(tbl_Invoices[Plan_ID])="P1","Basic",
   _xlfn.SINGLE(tbl_Invoices[Plan_ID])="P2","Standard",
   _xlfn.SINGLE(tbl_Invoices[Plan_ID])="P3","Premium"
)</f>
        <v>Premium</v>
      </c>
      <c r="O2434" s="2">
        <f>IF(tbl_Invoices[[#This Row],[Revenue_Type]]="Churned",0,1)</f>
        <v>1</v>
      </c>
    </row>
    <row r="2435" spans="1:15" x14ac:dyDescent="0.25">
      <c r="A2435" t="s">
        <v>9966</v>
      </c>
      <c r="B2435" t="s">
        <v>1584</v>
      </c>
      <c r="C2435" t="s">
        <v>3356</v>
      </c>
      <c r="D2435" s="1">
        <v>44559</v>
      </c>
      <c r="E2435">
        <v>55</v>
      </c>
      <c r="F2435" t="b">
        <v>1</v>
      </c>
      <c r="G2435" t="s">
        <v>4538</v>
      </c>
      <c r="H2435" t="s">
        <v>2031</v>
      </c>
      <c r="I2435" s="1">
        <f>DATE(YEAR(tbl_Invoices[[#This Row],[Invoice_Date]]), MONTH(tbl_Invoices[[#This Row],[Invoice_Date]]), DAY(tbl_Invoices[[#This Row],[Invoice_Date]]))</f>
        <v>44559</v>
      </c>
      <c r="J2435">
        <f>YEAR(tbl_Invoices[[#This Row],[Invoice_Date]])</f>
        <v>2021</v>
      </c>
      <c r="K2435" s="1">
        <f>_xlfn.XLOOKUP(tbl_Invoices[[#This Row],[Customer_ID]], tbl_Customers[Customer_ID], tbl_Customers[Cohort_Month])</f>
        <v>44773</v>
      </c>
      <c r="L2435" s="1" t="str">
        <f ca="1">_xlfn.XLOOKUP(tbl_Invoices[[#This Row],[Customer_ID]], tbl_Customers[Customer_ID], tbl_Customers[Age_Group])</f>
        <v>25–34</v>
      </c>
      <c r="M2435" s="1" t="str">
        <f>_xlfn.XLOOKUP(tbl_Invoices[[#This Row],[Customer_ID]], tbl_Customers[Customer_ID], tbl_Customers[Region])</f>
        <v>East</v>
      </c>
      <c r="N2435" s="1" t="str" cm="1">
        <f t="array" ref="N2435">_xlfn.IFS(
   _xlfn.SINGLE(tbl_Invoices[Plan_ID])="P1","Basic",
   _xlfn.SINGLE(tbl_Invoices[Plan_ID])="P2","Standard",
   _xlfn.SINGLE(tbl_Invoices[Plan_ID])="P3","Premium"
)</f>
        <v>Premium</v>
      </c>
      <c r="O2435" s="2">
        <f>IF(tbl_Invoices[[#This Row],[Revenue_Type]]="Churned",0,1)</f>
        <v>1</v>
      </c>
    </row>
    <row r="2436" spans="1:15" x14ac:dyDescent="0.25">
      <c r="A2436" t="s">
        <v>8094</v>
      </c>
      <c r="B2436" t="s">
        <v>1923</v>
      </c>
      <c r="C2436" t="s">
        <v>3880</v>
      </c>
      <c r="D2436" s="1">
        <v>44559</v>
      </c>
      <c r="E2436">
        <v>55</v>
      </c>
      <c r="F2436" t="b">
        <v>1</v>
      </c>
      <c r="G2436" t="s">
        <v>4545</v>
      </c>
      <c r="H2436" t="s">
        <v>2031</v>
      </c>
      <c r="I2436" s="1">
        <f>DATE(YEAR(tbl_Invoices[[#This Row],[Invoice_Date]]), MONTH(tbl_Invoices[[#This Row],[Invoice_Date]]), DAY(tbl_Invoices[[#This Row],[Invoice_Date]]))</f>
        <v>44559</v>
      </c>
      <c r="J2436">
        <f>YEAR(tbl_Invoices[[#This Row],[Invoice_Date]])</f>
        <v>2021</v>
      </c>
      <c r="K2436" s="1">
        <f>_xlfn.XLOOKUP(tbl_Invoices[[#This Row],[Customer_ID]], tbl_Customers[Customer_ID], tbl_Customers[Cohort_Month])</f>
        <v>44620</v>
      </c>
      <c r="L2436" s="1" t="str">
        <f ca="1">_xlfn.XLOOKUP(tbl_Invoices[[#This Row],[Customer_ID]], tbl_Customers[Customer_ID], tbl_Customers[Age_Group])</f>
        <v>25–34</v>
      </c>
      <c r="M2436" s="1" t="str">
        <f>_xlfn.XLOOKUP(tbl_Invoices[[#This Row],[Customer_ID]], tbl_Customers[Customer_ID], tbl_Customers[Region])</f>
        <v>East</v>
      </c>
      <c r="N2436" s="1" t="str" cm="1">
        <f t="array" ref="N2436">_xlfn.IFS(
   _xlfn.SINGLE(tbl_Invoices[Plan_ID])="P1","Basic",
   _xlfn.SINGLE(tbl_Invoices[Plan_ID])="P2","Standard",
   _xlfn.SINGLE(tbl_Invoices[Plan_ID])="P3","Premium"
)</f>
        <v>Premium</v>
      </c>
      <c r="O2436" s="2">
        <f>IF(tbl_Invoices[[#This Row],[Revenue_Type]]="Churned",0,1)</f>
        <v>0</v>
      </c>
    </row>
    <row r="2437" spans="1:15" x14ac:dyDescent="0.25">
      <c r="A2437" t="s">
        <v>8101</v>
      </c>
      <c r="B2437" t="s">
        <v>246</v>
      </c>
      <c r="C2437" t="s">
        <v>3543</v>
      </c>
      <c r="D2437" s="1">
        <v>44560</v>
      </c>
      <c r="E2437">
        <v>55</v>
      </c>
      <c r="F2437" t="b">
        <v>1</v>
      </c>
      <c r="G2437" t="s">
        <v>4545</v>
      </c>
      <c r="H2437" t="s">
        <v>2031</v>
      </c>
      <c r="I2437" s="1">
        <f>DATE(YEAR(tbl_Invoices[[#This Row],[Invoice_Date]]), MONTH(tbl_Invoices[[#This Row],[Invoice_Date]]), DAY(tbl_Invoices[[#This Row],[Invoice_Date]]))</f>
        <v>44560</v>
      </c>
      <c r="J2437">
        <f>YEAR(tbl_Invoices[[#This Row],[Invoice_Date]])</f>
        <v>2021</v>
      </c>
      <c r="K2437" s="1">
        <f>_xlfn.XLOOKUP(tbl_Invoices[[#This Row],[Customer_ID]], tbl_Customers[Customer_ID], tbl_Customers[Cohort_Month])</f>
        <v>44316</v>
      </c>
      <c r="L2437" s="1" t="str">
        <f ca="1">_xlfn.XLOOKUP(tbl_Invoices[[#This Row],[Customer_ID]], tbl_Customers[Customer_ID], tbl_Customers[Age_Group])</f>
        <v>45–54</v>
      </c>
      <c r="M2437" s="1" t="str">
        <f>_xlfn.XLOOKUP(tbl_Invoices[[#This Row],[Customer_ID]], tbl_Customers[Customer_ID], tbl_Customers[Region])</f>
        <v>International</v>
      </c>
      <c r="N2437" s="1" t="str" cm="1">
        <f t="array" ref="N2437">_xlfn.IFS(
   _xlfn.SINGLE(tbl_Invoices[Plan_ID])="P1","Basic",
   _xlfn.SINGLE(tbl_Invoices[Plan_ID])="P2","Standard",
   _xlfn.SINGLE(tbl_Invoices[Plan_ID])="P3","Premium"
)</f>
        <v>Premium</v>
      </c>
      <c r="O2437" s="2">
        <f>IF(tbl_Invoices[[#This Row],[Revenue_Type]]="Churned",0,1)</f>
        <v>0</v>
      </c>
    </row>
    <row r="2438" spans="1:15" x14ac:dyDescent="0.25">
      <c r="A2438" t="s">
        <v>5219</v>
      </c>
      <c r="B2438" t="s">
        <v>285</v>
      </c>
      <c r="C2438" t="s">
        <v>2692</v>
      </c>
      <c r="D2438" s="1">
        <v>44560</v>
      </c>
      <c r="E2438">
        <v>25</v>
      </c>
      <c r="F2438" t="b">
        <v>1</v>
      </c>
      <c r="G2438" t="s">
        <v>4547</v>
      </c>
      <c r="H2438" t="s">
        <v>2034</v>
      </c>
      <c r="I2438" s="1">
        <f>DATE(YEAR(tbl_Invoices[[#This Row],[Invoice_Date]]), MONTH(tbl_Invoices[[#This Row],[Invoice_Date]]), DAY(tbl_Invoices[[#This Row],[Invoice_Date]]))</f>
        <v>44560</v>
      </c>
      <c r="J2438">
        <f>YEAR(tbl_Invoices[[#This Row],[Invoice_Date]])</f>
        <v>2021</v>
      </c>
      <c r="K2438" s="1">
        <f>_xlfn.XLOOKUP(tbl_Invoices[[#This Row],[Customer_ID]], tbl_Customers[Customer_ID], tbl_Customers[Cohort_Month])</f>
        <v>44620</v>
      </c>
      <c r="L2438" s="1" t="str">
        <f ca="1">_xlfn.XLOOKUP(tbl_Invoices[[#This Row],[Customer_ID]], tbl_Customers[Customer_ID], tbl_Customers[Age_Group])</f>
        <v>35–44</v>
      </c>
      <c r="M2438" s="1" t="str">
        <f>_xlfn.XLOOKUP(tbl_Invoices[[#This Row],[Customer_ID]], tbl_Customers[Customer_ID], tbl_Customers[Region])</f>
        <v>Midwest</v>
      </c>
      <c r="N2438" s="1" t="str" cm="1">
        <f t="array" ref="N2438">_xlfn.IFS(
   _xlfn.SINGLE(tbl_Invoices[Plan_ID])="P1","Basic",
   _xlfn.SINGLE(tbl_Invoices[Plan_ID])="P2","Standard",
   _xlfn.SINGLE(tbl_Invoices[Plan_ID])="P3","Premium"
)</f>
        <v>Standard</v>
      </c>
      <c r="O2438" s="2">
        <f>IF(tbl_Invoices[[#This Row],[Revenue_Type]]="Churned",0,1)</f>
        <v>1</v>
      </c>
    </row>
    <row r="2439" spans="1:15" x14ac:dyDescent="0.25">
      <c r="A2439" t="s">
        <v>9232</v>
      </c>
      <c r="B2439" t="s">
        <v>397</v>
      </c>
      <c r="C2439" t="s">
        <v>2174</v>
      </c>
      <c r="D2439" s="1">
        <v>44560</v>
      </c>
      <c r="E2439">
        <v>25</v>
      </c>
      <c r="F2439" t="b">
        <v>1</v>
      </c>
      <c r="G2439" t="s">
        <v>4538</v>
      </c>
      <c r="H2439" t="s">
        <v>2034</v>
      </c>
      <c r="I2439" s="1">
        <f>DATE(YEAR(tbl_Invoices[[#This Row],[Invoice_Date]]), MONTH(tbl_Invoices[[#This Row],[Invoice_Date]]), DAY(tbl_Invoices[[#This Row],[Invoice_Date]]))</f>
        <v>44560</v>
      </c>
      <c r="J2439">
        <f>YEAR(tbl_Invoices[[#This Row],[Invoice_Date]])</f>
        <v>2021</v>
      </c>
      <c r="K2439" s="1">
        <f>_xlfn.XLOOKUP(tbl_Invoices[[#This Row],[Customer_ID]], tbl_Customers[Customer_ID], tbl_Customers[Cohort_Month])</f>
        <v>44681</v>
      </c>
      <c r="L2439" s="1" t="str">
        <f ca="1">_xlfn.XLOOKUP(tbl_Invoices[[#This Row],[Customer_ID]], tbl_Customers[Customer_ID], tbl_Customers[Age_Group])</f>
        <v>55+</v>
      </c>
      <c r="M2439" s="1" t="str">
        <f>_xlfn.XLOOKUP(tbl_Invoices[[#This Row],[Customer_ID]], tbl_Customers[Customer_ID], tbl_Customers[Region])</f>
        <v>East</v>
      </c>
      <c r="N2439" s="1" t="str" cm="1">
        <f t="array" ref="N2439">_xlfn.IFS(
   _xlfn.SINGLE(tbl_Invoices[Plan_ID])="P1","Basic",
   _xlfn.SINGLE(tbl_Invoices[Plan_ID])="P2","Standard",
   _xlfn.SINGLE(tbl_Invoices[Plan_ID])="P3","Premium"
)</f>
        <v>Standard</v>
      </c>
      <c r="O2439" s="2">
        <f>IF(tbl_Invoices[[#This Row],[Revenue_Type]]="Churned",0,1)</f>
        <v>1</v>
      </c>
    </row>
    <row r="2440" spans="1:15" x14ac:dyDescent="0.25">
      <c r="A2440" t="s">
        <v>10257</v>
      </c>
      <c r="B2440" t="s">
        <v>667</v>
      </c>
      <c r="C2440" t="s">
        <v>2625</v>
      </c>
      <c r="D2440" s="1">
        <v>44560</v>
      </c>
      <c r="E2440">
        <v>12</v>
      </c>
      <c r="F2440" t="b">
        <v>1</v>
      </c>
      <c r="G2440" t="s">
        <v>4545</v>
      </c>
      <c r="H2440" t="s">
        <v>2027</v>
      </c>
      <c r="I2440" s="1">
        <f>DATE(YEAR(tbl_Invoices[[#This Row],[Invoice_Date]]), MONTH(tbl_Invoices[[#This Row],[Invoice_Date]]), DAY(tbl_Invoices[[#This Row],[Invoice_Date]]))</f>
        <v>44560</v>
      </c>
      <c r="J2440">
        <f>YEAR(tbl_Invoices[[#This Row],[Invoice_Date]])</f>
        <v>2021</v>
      </c>
      <c r="K2440" s="1">
        <f>_xlfn.XLOOKUP(tbl_Invoices[[#This Row],[Customer_ID]], tbl_Customers[Customer_ID], tbl_Customers[Cohort_Month])</f>
        <v>44926</v>
      </c>
      <c r="L2440" s="1" t="str">
        <f ca="1">_xlfn.XLOOKUP(tbl_Invoices[[#This Row],[Customer_ID]], tbl_Customers[Customer_ID], tbl_Customers[Age_Group])</f>
        <v>35–44</v>
      </c>
      <c r="M2440" s="1" t="str">
        <f>_xlfn.XLOOKUP(tbl_Invoices[[#This Row],[Customer_ID]], tbl_Customers[Customer_ID], tbl_Customers[Region])</f>
        <v>International</v>
      </c>
      <c r="N2440" s="1" t="str" cm="1">
        <f t="array" ref="N2440">_xlfn.IFS(
   _xlfn.SINGLE(tbl_Invoices[Plan_ID])="P1","Basic",
   _xlfn.SINGLE(tbl_Invoices[Plan_ID])="P2","Standard",
   _xlfn.SINGLE(tbl_Invoices[Plan_ID])="P3","Premium"
)</f>
        <v>Basic</v>
      </c>
      <c r="O2440" s="2">
        <f>IF(tbl_Invoices[[#This Row],[Revenue_Type]]="Churned",0,1)</f>
        <v>0</v>
      </c>
    </row>
    <row r="2441" spans="1:15" x14ac:dyDescent="0.25">
      <c r="A2441" t="s">
        <v>6132</v>
      </c>
      <c r="B2441" t="s">
        <v>889</v>
      </c>
      <c r="C2441" t="s">
        <v>4107</v>
      </c>
      <c r="D2441" s="1">
        <v>44560</v>
      </c>
      <c r="E2441">
        <v>25</v>
      </c>
      <c r="F2441" t="b">
        <v>1</v>
      </c>
      <c r="G2441" t="s">
        <v>4538</v>
      </c>
      <c r="H2441" t="s">
        <v>2034</v>
      </c>
      <c r="I2441" s="1">
        <f>DATE(YEAR(tbl_Invoices[[#This Row],[Invoice_Date]]), MONTH(tbl_Invoices[[#This Row],[Invoice_Date]]), DAY(tbl_Invoices[[#This Row],[Invoice_Date]]))</f>
        <v>44560</v>
      </c>
      <c r="J2441">
        <f>YEAR(tbl_Invoices[[#This Row],[Invoice_Date]])</f>
        <v>2021</v>
      </c>
      <c r="K2441" s="1">
        <f>_xlfn.XLOOKUP(tbl_Invoices[[#This Row],[Customer_ID]], tbl_Customers[Customer_ID], tbl_Customers[Cohort_Month])</f>
        <v>44620</v>
      </c>
      <c r="L2441" s="1" t="str">
        <f ca="1">_xlfn.XLOOKUP(tbl_Invoices[[#This Row],[Customer_ID]], tbl_Customers[Customer_ID], tbl_Customers[Age_Group])</f>
        <v>18–24</v>
      </c>
      <c r="M2441" s="1" t="str">
        <f>_xlfn.XLOOKUP(tbl_Invoices[[#This Row],[Customer_ID]], tbl_Customers[Customer_ID], tbl_Customers[Region])</f>
        <v>South</v>
      </c>
      <c r="N2441" s="1" t="str" cm="1">
        <f t="array" ref="N2441">_xlfn.IFS(
   _xlfn.SINGLE(tbl_Invoices[Plan_ID])="P1","Basic",
   _xlfn.SINGLE(tbl_Invoices[Plan_ID])="P2","Standard",
   _xlfn.SINGLE(tbl_Invoices[Plan_ID])="P3","Premium"
)</f>
        <v>Standard</v>
      </c>
      <c r="O2441" s="2">
        <f>IF(tbl_Invoices[[#This Row],[Revenue_Type]]="Churned",0,1)</f>
        <v>1</v>
      </c>
    </row>
    <row r="2442" spans="1:15" x14ac:dyDescent="0.25">
      <c r="A2442" t="s">
        <v>4956</v>
      </c>
      <c r="B2442" t="s">
        <v>985</v>
      </c>
      <c r="C2442" t="s">
        <v>2752</v>
      </c>
      <c r="D2442" s="1">
        <v>44560</v>
      </c>
      <c r="E2442">
        <v>12</v>
      </c>
      <c r="F2442" t="b">
        <v>1</v>
      </c>
      <c r="G2442" t="s">
        <v>4538</v>
      </c>
      <c r="H2442" t="s">
        <v>2027</v>
      </c>
      <c r="I2442" s="1">
        <f>DATE(YEAR(tbl_Invoices[[#This Row],[Invoice_Date]]), MONTH(tbl_Invoices[[#This Row],[Invoice_Date]]), DAY(tbl_Invoices[[#This Row],[Invoice_Date]]))</f>
        <v>44560</v>
      </c>
      <c r="J2442">
        <f>YEAR(tbl_Invoices[[#This Row],[Invoice_Date]])</f>
        <v>2021</v>
      </c>
      <c r="K2442" s="1">
        <f>_xlfn.XLOOKUP(tbl_Invoices[[#This Row],[Customer_ID]], tbl_Customers[Customer_ID], tbl_Customers[Cohort_Month])</f>
        <v>44469</v>
      </c>
      <c r="L2442" s="1" t="str">
        <f ca="1">_xlfn.XLOOKUP(tbl_Invoices[[#This Row],[Customer_ID]], tbl_Customers[Customer_ID], tbl_Customers[Age_Group])</f>
        <v>25–34</v>
      </c>
      <c r="M2442" s="1" t="str">
        <f>_xlfn.XLOOKUP(tbl_Invoices[[#This Row],[Customer_ID]], tbl_Customers[Customer_ID], tbl_Customers[Region])</f>
        <v>South</v>
      </c>
      <c r="N2442" s="1" t="str" cm="1">
        <f t="array" ref="N2442">_xlfn.IFS(
   _xlfn.SINGLE(tbl_Invoices[Plan_ID])="P1","Basic",
   _xlfn.SINGLE(tbl_Invoices[Plan_ID])="P2","Standard",
   _xlfn.SINGLE(tbl_Invoices[Plan_ID])="P3","Premium"
)</f>
        <v>Basic</v>
      </c>
      <c r="O2442" s="2">
        <f>IF(tbl_Invoices[[#This Row],[Revenue_Type]]="Churned",0,1)</f>
        <v>1</v>
      </c>
    </row>
    <row r="2443" spans="1:15" x14ac:dyDescent="0.25">
      <c r="A2443" t="s">
        <v>10493</v>
      </c>
      <c r="B2443" t="s">
        <v>1081</v>
      </c>
      <c r="C2443" t="s">
        <v>2261</v>
      </c>
      <c r="D2443" s="1">
        <v>44560</v>
      </c>
      <c r="E2443">
        <v>55</v>
      </c>
      <c r="F2443" t="b">
        <v>1</v>
      </c>
      <c r="G2443" t="s">
        <v>4547</v>
      </c>
      <c r="H2443" t="s">
        <v>2031</v>
      </c>
      <c r="I2443" s="1">
        <f>DATE(YEAR(tbl_Invoices[[#This Row],[Invoice_Date]]), MONTH(tbl_Invoices[[#This Row],[Invoice_Date]]), DAY(tbl_Invoices[[#This Row],[Invoice_Date]]))</f>
        <v>44560</v>
      </c>
      <c r="J2443">
        <f>YEAR(tbl_Invoices[[#This Row],[Invoice_Date]])</f>
        <v>2021</v>
      </c>
      <c r="K2443" s="1">
        <f>_xlfn.XLOOKUP(tbl_Invoices[[#This Row],[Customer_ID]], tbl_Customers[Customer_ID], tbl_Customers[Cohort_Month])</f>
        <v>44712</v>
      </c>
      <c r="L2443" s="1" t="str">
        <f ca="1">_xlfn.XLOOKUP(tbl_Invoices[[#This Row],[Customer_ID]], tbl_Customers[Customer_ID], tbl_Customers[Age_Group])</f>
        <v>18–24</v>
      </c>
      <c r="M2443" s="1" t="str">
        <f>_xlfn.XLOOKUP(tbl_Invoices[[#This Row],[Customer_ID]], tbl_Customers[Customer_ID], tbl_Customers[Region])</f>
        <v>West</v>
      </c>
      <c r="N2443" s="1" t="str" cm="1">
        <f t="array" ref="N2443">_xlfn.IFS(
   _xlfn.SINGLE(tbl_Invoices[Plan_ID])="P1","Basic",
   _xlfn.SINGLE(tbl_Invoices[Plan_ID])="P2","Standard",
   _xlfn.SINGLE(tbl_Invoices[Plan_ID])="P3","Premium"
)</f>
        <v>Premium</v>
      </c>
      <c r="O2443" s="2">
        <f>IF(tbl_Invoices[[#This Row],[Revenue_Type]]="Churned",0,1)</f>
        <v>1</v>
      </c>
    </row>
    <row r="2444" spans="1:15" x14ac:dyDescent="0.25">
      <c r="A2444" t="s">
        <v>6526</v>
      </c>
      <c r="B2444" t="s">
        <v>1107</v>
      </c>
      <c r="C2444" t="s">
        <v>3061</v>
      </c>
      <c r="D2444" s="1">
        <v>44560</v>
      </c>
      <c r="E2444">
        <v>25</v>
      </c>
      <c r="F2444" t="b">
        <v>1</v>
      </c>
      <c r="G2444" t="s">
        <v>4545</v>
      </c>
      <c r="H2444" t="s">
        <v>2034</v>
      </c>
      <c r="I2444" s="1">
        <f>DATE(YEAR(tbl_Invoices[[#This Row],[Invoice_Date]]), MONTH(tbl_Invoices[[#This Row],[Invoice_Date]]), DAY(tbl_Invoices[[#This Row],[Invoice_Date]]))</f>
        <v>44560</v>
      </c>
      <c r="J2444">
        <f>YEAR(tbl_Invoices[[#This Row],[Invoice_Date]])</f>
        <v>2021</v>
      </c>
      <c r="K2444" s="1">
        <f>_xlfn.XLOOKUP(tbl_Invoices[[#This Row],[Customer_ID]], tbl_Customers[Customer_ID], tbl_Customers[Cohort_Month])</f>
        <v>44926</v>
      </c>
      <c r="L2444" s="1" t="str">
        <f ca="1">_xlfn.XLOOKUP(tbl_Invoices[[#This Row],[Customer_ID]], tbl_Customers[Customer_ID], tbl_Customers[Age_Group])</f>
        <v>45–54</v>
      </c>
      <c r="M2444" s="1" t="str">
        <f>_xlfn.XLOOKUP(tbl_Invoices[[#This Row],[Customer_ID]], tbl_Customers[Customer_ID], tbl_Customers[Region])</f>
        <v>South</v>
      </c>
      <c r="N2444" s="1" t="str" cm="1">
        <f t="array" ref="N2444">_xlfn.IFS(
   _xlfn.SINGLE(tbl_Invoices[Plan_ID])="P1","Basic",
   _xlfn.SINGLE(tbl_Invoices[Plan_ID])="P2","Standard",
   _xlfn.SINGLE(tbl_Invoices[Plan_ID])="P3","Premium"
)</f>
        <v>Standard</v>
      </c>
      <c r="O2444" s="2">
        <f>IF(tbl_Invoices[[#This Row],[Revenue_Type]]="Churned",0,1)</f>
        <v>0</v>
      </c>
    </row>
    <row r="2445" spans="1:15" x14ac:dyDescent="0.25">
      <c r="A2445" t="s">
        <v>7639</v>
      </c>
      <c r="B2445" t="s">
        <v>136</v>
      </c>
      <c r="C2445" t="s">
        <v>2059</v>
      </c>
      <c r="D2445" s="1">
        <v>44561</v>
      </c>
      <c r="E2445">
        <v>25</v>
      </c>
      <c r="F2445" t="b">
        <v>1</v>
      </c>
      <c r="G2445" t="s">
        <v>4547</v>
      </c>
      <c r="H2445" t="s">
        <v>2034</v>
      </c>
      <c r="I2445" s="1">
        <f>DATE(YEAR(tbl_Invoices[[#This Row],[Invoice_Date]]), MONTH(tbl_Invoices[[#This Row],[Invoice_Date]]), DAY(tbl_Invoices[[#This Row],[Invoice_Date]]))</f>
        <v>44561</v>
      </c>
      <c r="J2445">
        <f>YEAR(tbl_Invoices[[#This Row],[Invoice_Date]])</f>
        <v>2021</v>
      </c>
      <c r="K2445" s="1">
        <f>_xlfn.XLOOKUP(tbl_Invoices[[#This Row],[Customer_ID]], tbl_Customers[Customer_ID], tbl_Customers[Cohort_Month])</f>
        <v>44926</v>
      </c>
      <c r="L2445" s="1" t="str">
        <f ca="1">_xlfn.XLOOKUP(tbl_Invoices[[#This Row],[Customer_ID]], tbl_Customers[Customer_ID], tbl_Customers[Age_Group])</f>
        <v>18–24</v>
      </c>
      <c r="M2445" s="1" t="str">
        <f>_xlfn.XLOOKUP(tbl_Invoices[[#This Row],[Customer_ID]], tbl_Customers[Customer_ID], tbl_Customers[Region])</f>
        <v>West</v>
      </c>
      <c r="N2445" s="1" t="str" cm="1">
        <f t="array" ref="N2445">_xlfn.IFS(
   _xlfn.SINGLE(tbl_Invoices[Plan_ID])="P1","Basic",
   _xlfn.SINGLE(tbl_Invoices[Plan_ID])="P2","Standard",
   _xlfn.SINGLE(tbl_Invoices[Plan_ID])="P3","Premium"
)</f>
        <v>Standard</v>
      </c>
      <c r="O2445" s="2">
        <f>IF(tbl_Invoices[[#This Row],[Revenue_Type]]="Churned",0,1)</f>
        <v>1</v>
      </c>
    </row>
    <row r="2446" spans="1:15" x14ac:dyDescent="0.25">
      <c r="A2446" t="s">
        <v>8969</v>
      </c>
      <c r="B2446" t="s">
        <v>213</v>
      </c>
      <c r="C2446" t="s">
        <v>4462</v>
      </c>
      <c r="D2446" s="1">
        <v>44561</v>
      </c>
      <c r="E2446">
        <v>12</v>
      </c>
      <c r="F2446" t="b">
        <v>1</v>
      </c>
      <c r="G2446" t="s">
        <v>4540</v>
      </c>
      <c r="H2446" t="s">
        <v>2027</v>
      </c>
      <c r="I2446" s="1">
        <f>DATE(YEAR(tbl_Invoices[[#This Row],[Invoice_Date]]), MONTH(tbl_Invoices[[#This Row],[Invoice_Date]]), DAY(tbl_Invoices[[#This Row],[Invoice_Date]]))</f>
        <v>44561</v>
      </c>
      <c r="J2446">
        <f>YEAR(tbl_Invoices[[#This Row],[Invoice_Date]])</f>
        <v>2021</v>
      </c>
      <c r="K2446" s="1">
        <f>_xlfn.XLOOKUP(tbl_Invoices[[#This Row],[Customer_ID]], tbl_Customers[Customer_ID], tbl_Customers[Cohort_Month])</f>
        <v>44651</v>
      </c>
      <c r="L2446" s="1" t="str">
        <f ca="1">_xlfn.XLOOKUP(tbl_Invoices[[#This Row],[Customer_ID]], tbl_Customers[Customer_ID], tbl_Customers[Age_Group])</f>
        <v>55+</v>
      </c>
      <c r="M2446" s="1" t="str">
        <f>_xlfn.XLOOKUP(tbl_Invoices[[#This Row],[Customer_ID]], tbl_Customers[Customer_ID], tbl_Customers[Region])</f>
        <v>International</v>
      </c>
      <c r="N2446" s="1" t="str" cm="1">
        <f t="array" ref="N2446">_xlfn.IFS(
   _xlfn.SINGLE(tbl_Invoices[Plan_ID])="P1","Basic",
   _xlfn.SINGLE(tbl_Invoices[Plan_ID])="P2","Standard",
   _xlfn.SINGLE(tbl_Invoices[Plan_ID])="P3","Premium"
)</f>
        <v>Basic</v>
      </c>
      <c r="O2446" s="2">
        <f>IF(tbl_Invoices[[#This Row],[Revenue_Type]]="Churned",0,1)</f>
        <v>1</v>
      </c>
    </row>
    <row r="2447" spans="1:15" x14ac:dyDescent="0.25">
      <c r="A2447" t="s">
        <v>8487</v>
      </c>
      <c r="B2447" t="s">
        <v>258</v>
      </c>
      <c r="C2447" t="s">
        <v>2512</v>
      </c>
      <c r="D2447" s="1">
        <v>44561</v>
      </c>
      <c r="E2447">
        <v>55</v>
      </c>
      <c r="F2447" t="b">
        <v>1</v>
      </c>
      <c r="G2447" t="s">
        <v>4545</v>
      </c>
      <c r="H2447" t="s">
        <v>2031</v>
      </c>
      <c r="I2447" s="1">
        <f>DATE(YEAR(tbl_Invoices[[#This Row],[Invoice_Date]]), MONTH(tbl_Invoices[[#This Row],[Invoice_Date]]), DAY(tbl_Invoices[[#This Row],[Invoice_Date]]))</f>
        <v>44561</v>
      </c>
      <c r="J2447">
        <f>YEAR(tbl_Invoices[[#This Row],[Invoice_Date]])</f>
        <v>2021</v>
      </c>
      <c r="K2447" s="1">
        <f>_xlfn.XLOOKUP(tbl_Invoices[[#This Row],[Customer_ID]], tbl_Customers[Customer_ID], tbl_Customers[Cohort_Month])</f>
        <v>44286</v>
      </c>
      <c r="L2447" s="1" t="str">
        <f ca="1">_xlfn.XLOOKUP(tbl_Invoices[[#This Row],[Customer_ID]], tbl_Customers[Customer_ID], tbl_Customers[Age_Group])</f>
        <v>55+</v>
      </c>
      <c r="M2447" s="1" t="str">
        <f>_xlfn.XLOOKUP(tbl_Invoices[[#This Row],[Customer_ID]], tbl_Customers[Customer_ID], tbl_Customers[Region])</f>
        <v>East</v>
      </c>
      <c r="N2447" s="1" t="str" cm="1">
        <f t="array" ref="N2447">_xlfn.IFS(
   _xlfn.SINGLE(tbl_Invoices[Plan_ID])="P1","Basic",
   _xlfn.SINGLE(tbl_Invoices[Plan_ID])="P2","Standard",
   _xlfn.SINGLE(tbl_Invoices[Plan_ID])="P3","Premium"
)</f>
        <v>Premium</v>
      </c>
      <c r="O2447" s="2">
        <f>IF(tbl_Invoices[[#This Row],[Revenue_Type]]="Churned",0,1)</f>
        <v>0</v>
      </c>
    </row>
    <row r="2448" spans="1:15" x14ac:dyDescent="0.25">
      <c r="A2448" t="s">
        <v>7308</v>
      </c>
      <c r="B2448" t="s">
        <v>1429</v>
      </c>
      <c r="C2448" t="s">
        <v>3371</v>
      </c>
      <c r="D2448" s="1">
        <v>44561</v>
      </c>
      <c r="E2448">
        <v>12</v>
      </c>
      <c r="F2448" t="b">
        <v>1</v>
      </c>
      <c r="G2448" t="s">
        <v>4545</v>
      </c>
      <c r="H2448" t="s">
        <v>2027</v>
      </c>
      <c r="I2448" s="1">
        <f>DATE(YEAR(tbl_Invoices[[#This Row],[Invoice_Date]]), MONTH(tbl_Invoices[[#This Row],[Invoice_Date]]), DAY(tbl_Invoices[[#This Row],[Invoice_Date]]))</f>
        <v>44561</v>
      </c>
      <c r="J2448">
        <f>YEAR(tbl_Invoices[[#This Row],[Invoice_Date]])</f>
        <v>2021</v>
      </c>
      <c r="K2448" s="1">
        <f>_xlfn.XLOOKUP(tbl_Invoices[[#This Row],[Customer_ID]], tbl_Customers[Customer_ID], tbl_Customers[Cohort_Month])</f>
        <v>44742</v>
      </c>
      <c r="L2448" s="1" t="str">
        <f ca="1">_xlfn.XLOOKUP(tbl_Invoices[[#This Row],[Customer_ID]], tbl_Customers[Customer_ID], tbl_Customers[Age_Group])</f>
        <v>25–34</v>
      </c>
      <c r="M2448" s="1" t="str">
        <f>_xlfn.XLOOKUP(tbl_Invoices[[#This Row],[Customer_ID]], tbl_Customers[Customer_ID], tbl_Customers[Region])</f>
        <v>South</v>
      </c>
      <c r="N2448" s="1" t="str" cm="1">
        <f t="array" ref="N2448">_xlfn.IFS(
   _xlfn.SINGLE(tbl_Invoices[Plan_ID])="P1","Basic",
   _xlfn.SINGLE(tbl_Invoices[Plan_ID])="P2","Standard",
   _xlfn.SINGLE(tbl_Invoices[Plan_ID])="P3","Premium"
)</f>
        <v>Basic</v>
      </c>
      <c r="O2448" s="2">
        <f>IF(tbl_Invoices[[#This Row],[Revenue_Type]]="Churned",0,1)</f>
        <v>0</v>
      </c>
    </row>
    <row r="2449" spans="1:15" x14ac:dyDescent="0.25">
      <c r="A2449" t="s">
        <v>8088</v>
      </c>
      <c r="B2449" t="s">
        <v>1779</v>
      </c>
      <c r="C2449" t="s">
        <v>2452</v>
      </c>
      <c r="D2449" s="1">
        <v>44561</v>
      </c>
      <c r="E2449">
        <v>25</v>
      </c>
      <c r="F2449" t="b">
        <v>1</v>
      </c>
      <c r="G2449" t="s">
        <v>4547</v>
      </c>
      <c r="H2449" t="s">
        <v>2034</v>
      </c>
      <c r="I2449" s="1">
        <f>DATE(YEAR(tbl_Invoices[[#This Row],[Invoice_Date]]), MONTH(tbl_Invoices[[#This Row],[Invoice_Date]]), DAY(tbl_Invoices[[#This Row],[Invoice_Date]]))</f>
        <v>44561</v>
      </c>
      <c r="J2449">
        <f>YEAR(tbl_Invoices[[#This Row],[Invoice_Date]])</f>
        <v>2021</v>
      </c>
      <c r="K2449" s="1">
        <f>_xlfn.XLOOKUP(tbl_Invoices[[#This Row],[Customer_ID]], tbl_Customers[Customer_ID], tbl_Customers[Cohort_Month])</f>
        <v>44926</v>
      </c>
      <c r="L2449" s="1" t="str">
        <f ca="1">_xlfn.XLOOKUP(tbl_Invoices[[#This Row],[Customer_ID]], tbl_Customers[Customer_ID], tbl_Customers[Age_Group])</f>
        <v>45–54</v>
      </c>
      <c r="M2449" s="1" t="str">
        <f>_xlfn.XLOOKUP(tbl_Invoices[[#This Row],[Customer_ID]], tbl_Customers[Customer_ID], tbl_Customers[Region])</f>
        <v>International</v>
      </c>
      <c r="N2449" s="1" t="str" cm="1">
        <f t="array" ref="N2449">_xlfn.IFS(
   _xlfn.SINGLE(tbl_Invoices[Plan_ID])="P1","Basic",
   _xlfn.SINGLE(tbl_Invoices[Plan_ID])="P2","Standard",
   _xlfn.SINGLE(tbl_Invoices[Plan_ID])="P3","Premium"
)</f>
        <v>Standard</v>
      </c>
      <c r="O2449" s="2">
        <f>IF(tbl_Invoices[[#This Row],[Revenue_Type]]="Churned",0,1)</f>
        <v>1</v>
      </c>
    </row>
    <row r="2450" spans="1:15" x14ac:dyDescent="0.25">
      <c r="A2450" t="s">
        <v>8661</v>
      </c>
      <c r="B2450" t="s">
        <v>414</v>
      </c>
      <c r="C2450" t="s">
        <v>3504</v>
      </c>
      <c r="D2450" s="1">
        <v>44562</v>
      </c>
      <c r="E2450">
        <v>55</v>
      </c>
      <c r="F2450" t="b">
        <v>1</v>
      </c>
      <c r="G2450" t="s">
        <v>4540</v>
      </c>
      <c r="H2450" t="s">
        <v>2031</v>
      </c>
      <c r="I2450" s="1">
        <f>DATE(YEAR(tbl_Invoices[[#This Row],[Invoice_Date]]), MONTH(tbl_Invoices[[#This Row],[Invoice_Date]]), DAY(tbl_Invoices[[#This Row],[Invoice_Date]]))</f>
        <v>44562</v>
      </c>
      <c r="J2450">
        <f>YEAR(tbl_Invoices[[#This Row],[Invoice_Date]])</f>
        <v>2022</v>
      </c>
      <c r="K2450" s="1">
        <f>_xlfn.XLOOKUP(tbl_Invoices[[#This Row],[Customer_ID]], tbl_Customers[Customer_ID], tbl_Customers[Cohort_Month])</f>
        <v>44773</v>
      </c>
      <c r="L2450" s="1" t="str">
        <f ca="1">_xlfn.XLOOKUP(tbl_Invoices[[#This Row],[Customer_ID]], tbl_Customers[Customer_ID], tbl_Customers[Age_Group])</f>
        <v>25–34</v>
      </c>
      <c r="M2450" s="1" t="str">
        <f>_xlfn.XLOOKUP(tbl_Invoices[[#This Row],[Customer_ID]], tbl_Customers[Customer_ID], tbl_Customers[Region])</f>
        <v>International</v>
      </c>
      <c r="N2450" s="1" t="str" cm="1">
        <f t="array" ref="N2450">_xlfn.IFS(
   _xlfn.SINGLE(tbl_Invoices[Plan_ID])="P1","Basic",
   _xlfn.SINGLE(tbl_Invoices[Plan_ID])="P2","Standard",
   _xlfn.SINGLE(tbl_Invoices[Plan_ID])="P3","Premium"
)</f>
        <v>Premium</v>
      </c>
      <c r="O2450" s="2">
        <f>IF(tbl_Invoices[[#This Row],[Revenue_Type]]="Churned",0,1)</f>
        <v>1</v>
      </c>
    </row>
    <row r="2451" spans="1:15" x14ac:dyDescent="0.25">
      <c r="A2451" t="s">
        <v>8959</v>
      </c>
      <c r="B2451" t="s">
        <v>608</v>
      </c>
      <c r="C2451" t="s">
        <v>4032</v>
      </c>
      <c r="D2451" s="1">
        <v>44562</v>
      </c>
      <c r="E2451">
        <v>55</v>
      </c>
      <c r="F2451" t="b">
        <v>1</v>
      </c>
      <c r="G2451" t="s">
        <v>4545</v>
      </c>
      <c r="H2451" t="s">
        <v>2031</v>
      </c>
      <c r="I2451" s="1">
        <f>DATE(YEAR(tbl_Invoices[[#This Row],[Invoice_Date]]), MONTH(tbl_Invoices[[#This Row],[Invoice_Date]]), DAY(tbl_Invoices[[#This Row],[Invoice_Date]]))</f>
        <v>44562</v>
      </c>
      <c r="J2451">
        <f>YEAR(tbl_Invoices[[#This Row],[Invoice_Date]])</f>
        <v>2022</v>
      </c>
      <c r="K2451" s="1">
        <f>_xlfn.XLOOKUP(tbl_Invoices[[#This Row],[Customer_ID]], tbl_Customers[Customer_ID], tbl_Customers[Cohort_Month])</f>
        <v>44439</v>
      </c>
      <c r="L2451" s="1" t="str">
        <f ca="1">_xlfn.XLOOKUP(tbl_Invoices[[#This Row],[Customer_ID]], tbl_Customers[Customer_ID], tbl_Customers[Age_Group])</f>
        <v>45–54</v>
      </c>
      <c r="M2451" s="1" t="str">
        <f>_xlfn.XLOOKUP(tbl_Invoices[[#This Row],[Customer_ID]], tbl_Customers[Customer_ID], tbl_Customers[Region])</f>
        <v>Midwest</v>
      </c>
      <c r="N2451" s="1" t="str" cm="1">
        <f t="array" ref="N2451">_xlfn.IFS(
   _xlfn.SINGLE(tbl_Invoices[Plan_ID])="P1","Basic",
   _xlfn.SINGLE(tbl_Invoices[Plan_ID])="P2","Standard",
   _xlfn.SINGLE(tbl_Invoices[Plan_ID])="P3","Premium"
)</f>
        <v>Premium</v>
      </c>
      <c r="O2451" s="2">
        <f>IF(tbl_Invoices[[#This Row],[Revenue_Type]]="Churned",0,1)</f>
        <v>0</v>
      </c>
    </row>
    <row r="2452" spans="1:15" x14ac:dyDescent="0.25">
      <c r="A2452" t="s">
        <v>5197</v>
      </c>
      <c r="B2452" t="s">
        <v>623</v>
      </c>
      <c r="C2452" t="s">
        <v>2861</v>
      </c>
      <c r="D2452" s="1">
        <v>44562</v>
      </c>
      <c r="E2452">
        <v>25</v>
      </c>
      <c r="F2452" t="b">
        <v>1</v>
      </c>
      <c r="G2452" t="s">
        <v>4538</v>
      </c>
      <c r="H2452" t="s">
        <v>2034</v>
      </c>
      <c r="I2452" s="1">
        <f>DATE(YEAR(tbl_Invoices[[#This Row],[Invoice_Date]]), MONTH(tbl_Invoices[[#This Row],[Invoice_Date]]), DAY(tbl_Invoices[[#This Row],[Invoice_Date]]))</f>
        <v>44562</v>
      </c>
      <c r="J2452">
        <f>YEAR(tbl_Invoices[[#This Row],[Invoice_Date]])</f>
        <v>2022</v>
      </c>
      <c r="K2452" s="1">
        <f>_xlfn.XLOOKUP(tbl_Invoices[[#This Row],[Customer_ID]], tbl_Customers[Customer_ID], tbl_Customers[Cohort_Month])</f>
        <v>44561</v>
      </c>
      <c r="L2452" s="1" t="str">
        <f ca="1">_xlfn.XLOOKUP(tbl_Invoices[[#This Row],[Customer_ID]], tbl_Customers[Customer_ID], tbl_Customers[Age_Group])</f>
        <v>18–24</v>
      </c>
      <c r="M2452" s="1" t="str">
        <f>_xlfn.XLOOKUP(tbl_Invoices[[#This Row],[Customer_ID]], tbl_Customers[Customer_ID], tbl_Customers[Region])</f>
        <v>South</v>
      </c>
      <c r="N2452" s="1" t="str" cm="1">
        <f t="array" ref="N2452">_xlfn.IFS(
   _xlfn.SINGLE(tbl_Invoices[Plan_ID])="P1","Basic",
   _xlfn.SINGLE(tbl_Invoices[Plan_ID])="P2","Standard",
   _xlfn.SINGLE(tbl_Invoices[Plan_ID])="P3","Premium"
)</f>
        <v>Standard</v>
      </c>
      <c r="O2452" s="2">
        <f>IF(tbl_Invoices[[#This Row],[Revenue_Type]]="Churned",0,1)</f>
        <v>1</v>
      </c>
    </row>
    <row r="2453" spans="1:15" x14ac:dyDescent="0.25">
      <c r="A2453" t="s">
        <v>10143</v>
      </c>
      <c r="B2453" t="s">
        <v>734</v>
      </c>
      <c r="C2453" t="s">
        <v>3123</v>
      </c>
      <c r="D2453" s="1">
        <v>44562</v>
      </c>
      <c r="E2453">
        <v>12</v>
      </c>
      <c r="F2453" t="b">
        <v>1</v>
      </c>
      <c r="G2453" t="s">
        <v>4538</v>
      </c>
      <c r="H2453" t="s">
        <v>2027</v>
      </c>
      <c r="I2453" s="1">
        <f>DATE(YEAR(tbl_Invoices[[#This Row],[Invoice_Date]]), MONTH(tbl_Invoices[[#This Row],[Invoice_Date]]), DAY(tbl_Invoices[[#This Row],[Invoice_Date]]))</f>
        <v>44562</v>
      </c>
      <c r="J2453">
        <f>YEAR(tbl_Invoices[[#This Row],[Invoice_Date]])</f>
        <v>2022</v>
      </c>
      <c r="K2453" s="1">
        <f>_xlfn.XLOOKUP(tbl_Invoices[[#This Row],[Customer_ID]], tbl_Customers[Customer_ID], tbl_Customers[Cohort_Month])</f>
        <v>44865</v>
      </c>
      <c r="L2453" s="1" t="str">
        <f ca="1">_xlfn.XLOOKUP(tbl_Invoices[[#This Row],[Customer_ID]], tbl_Customers[Customer_ID], tbl_Customers[Age_Group])</f>
        <v>45–54</v>
      </c>
      <c r="M2453" s="1" t="str">
        <f>_xlfn.XLOOKUP(tbl_Invoices[[#This Row],[Customer_ID]], tbl_Customers[Customer_ID], tbl_Customers[Region])</f>
        <v>South</v>
      </c>
      <c r="N2453" s="1" t="str" cm="1">
        <f t="array" ref="N2453">_xlfn.IFS(
   _xlfn.SINGLE(tbl_Invoices[Plan_ID])="P1","Basic",
   _xlfn.SINGLE(tbl_Invoices[Plan_ID])="P2","Standard",
   _xlfn.SINGLE(tbl_Invoices[Plan_ID])="P3","Premium"
)</f>
        <v>Basic</v>
      </c>
      <c r="O2453" s="2">
        <f>IF(tbl_Invoices[[#This Row],[Revenue_Type]]="Churned",0,1)</f>
        <v>1</v>
      </c>
    </row>
    <row r="2454" spans="1:15" x14ac:dyDescent="0.25">
      <c r="A2454" t="s">
        <v>6854</v>
      </c>
      <c r="B2454" t="s">
        <v>1748</v>
      </c>
      <c r="C2454" t="s">
        <v>2823</v>
      </c>
      <c r="D2454" s="1">
        <v>44562</v>
      </c>
      <c r="E2454">
        <v>55</v>
      </c>
      <c r="F2454" t="b">
        <v>1</v>
      </c>
      <c r="G2454" t="s">
        <v>4549</v>
      </c>
      <c r="H2454" t="s">
        <v>2031</v>
      </c>
      <c r="I2454" s="1">
        <f>DATE(YEAR(tbl_Invoices[[#This Row],[Invoice_Date]]), MONTH(tbl_Invoices[[#This Row],[Invoice_Date]]), DAY(tbl_Invoices[[#This Row],[Invoice_Date]]))</f>
        <v>44562</v>
      </c>
      <c r="J2454">
        <f>YEAR(tbl_Invoices[[#This Row],[Invoice_Date]])</f>
        <v>2022</v>
      </c>
      <c r="K2454" s="1">
        <f>_xlfn.XLOOKUP(tbl_Invoices[[#This Row],[Customer_ID]], tbl_Customers[Customer_ID], tbl_Customers[Cohort_Month])</f>
        <v>44347</v>
      </c>
      <c r="L2454" s="1" t="str">
        <f ca="1">_xlfn.XLOOKUP(tbl_Invoices[[#This Row],[Customer_ID]], tbl_Customers[Customer_ID], tbl_Customers[Age_Group])</f>
        <v>25–34</v>
      </c>
      <c r="M2454" s="1" t="str">
        <f>_xlfn.XLOOKUP(tbl_Invoices[[#This Row],[Customer_ID]], tbl_Customers[Customer_ID], tbl_Customers[Region])</f>
        <v>South</v>
      </c>
      <c r="N2454" s="1" t="str" cm="1">
        <f t="array" ref="N2454">_xlfn.IFS(
   _xlfn.SINGLE(tbl_Invoices[Plan_ID])="P1","Basic",
   _xlfn.SINGLE(tbl_Invoices[Plan_ID])="P2","Standard",
   _xlfn.SINGLE(tbl_Invoices[Plan_ID])="P3","Premium"
)</f>
        <v>Premium</v>
      </c>
      <c r="O2454" s="2">
        <f>IF(tbl_Invoices[[#This Row],[Revenue_Type]]="Churned",0,1)</f>
        <v>1</v>
      </c>
    </row>
    <row r="2455" spans="1:15" x14ac:dyDescent="0.25">
      <c r="A2455" t="s">
        <v>4757</v>
      </c>
      <c r="B2455" t="s">
        <v>1945</v>
      </c>
      <c r="C2455" t="s">
        <v>2744</v>
      </c>
      <c r="D2455" s="1">
        <v>44562</v>
      </c>
      <c r="E2455">
        <v>55</v>
      </c>
      <c r="F2455" t="b">
        <v>1</v>
      </c>
      <c r="G2455" t="s">
        <v>4540</v>
      </c>
      <c r="H2455" t="s">
        <v>2031</v>
      </c>
      <c r="I2455" s="1">
        <f>DATE(YEAR(tbl_Invoices[[#This Row],[Invoice_Date]]), MONTH(tbl_Invoices[[#This Row],[Invoice_Date]]), DAY(tbl_Invoices[[#This Row],[Invoice_Date]]))</f>
        <v>44562</v>
      </c>
      <c r="J2455">
        <f>YEAR(tbl_Invoices[[#This Row],[Invoice_Date]])</f>
        <v>2022</v>
      </c>
      <c r="K2455" s="1">
        <f>_xlfn.XLOOKUP(tbl_Invoices[[#This Row],[Customer_ID]], tbl_Customers[Customer_ID], tbl_Customers[Cohort_Month])</f>
        <v>44651</v>
      </c>
      <c r="L2455" s="1" t="str">
        <f ca="1">_xlfn.XLOOKUP(tbl_Invoices[[#This Row],[Customer_ID]], tbl_Customers[Customer_ID], tbl_Customers[Age_Group])</f>
        <v>35–44</v>
      </c>
      <c r="M2455" s="1" t="str">
        <f>_xlfn.XLOOKUP(tbl_Invoices[[#This Row],[Customer_ID]], tbl_Customers[Customer_ID], tbl_Customers[Region])</f>
        <v>East</v>
      </c>
      <c r="N2455" s="1" t="str" cm="1">
        <f t="array" ref="N2455">_xlfn.IFS(
   _xlfn.SINGLE(tbl_Invoices[Plan_ID])="P1","Basic",
   _xlfn.SINGLE(tbl_Invoices[Plan_ID])="P2","Standard",
   _xlfn.SINGLE(tbl_Invoices[Plan_ID])="P3","Premium"
)</f>
        <v>Premium</v>
      </c>
      <c r="O2455" s="2">
        <f>IF(tbl_Invoices[[#This Row],[Revenue_Type]]="Churned",0,1)</f>
        <v>1</v>
      </c>
    </row>
    <row r="2456" spans="1:15" x14ac:dyDescent="0.25">
      <c r="A2456" t="s">
        <v>10501</v>
      </c>
      <c r="B2456" t="s">
        <v>55</v>
      </c>
      <c r="C2456" t="s">
        <v>3207</v>
      </c>
      <c r="D2456" s="1">
        <v>44563</v>
      </c>
      <c r="E2456">
        <v>12</v>
      </c>
      <c r="F2456" t="b">
        <v>1</v>
      </c>
      <c r="G2456" t="s">
        <v>4540</v>
      </c>
      <c r="H2456" t="s">
        <v>2027</v>
      </c>
      <c r="I2456" s="1">
        <f>DATE(YEAR(tbl_Invoices[[#This Row],[Invoice_Date]]), MONTH(tbl_Invoices[[#This Row],[Invoice_Date]]), DAY(tbl_Invoices[[#This Row],[Invoice_Date]]))</f>
        <v>44563</v>
      </c>
      <c r="J2456">
        <f>YEAR(tbl_Invoices[[#This Row],[Invoice_Date]])</f>
        <v>2022</v>
      </c>
      <c r="K2456" s="1">
        <f>_xlfn.XLOOKUP(tbl_Invoices[[#This Row],[Customer_ID]], tbl_Customers[Customer_ID], tbl_Customers[Cohort_Month])</f>
        <v>45107</v>
      </c>
      <c r="L2456" s="1" t="str">
        <f ca="1">_xlfn.XLOOKUP(tbl_Invoices[[#This Row],[Customer_ID]], tbl_Customers[Customer_ID], tbl_Customers[Age_Group])</f>
        <v>35–44</v>
      </c>
      <c r="M2456" s="1" t="str">
        <f>_xlfn.XLOOKUP(tbl_Invoices[[#This Row],[Customer_ID]], tbl_Customers[Customer_ID], tbl_Customers[Region])</f>
        <v>South</v>
      </c>
      <c r="N2456" s="1" t="str" cm="1">
        <f t="array" ref="N2456">_xlfn.IFS(
   _xlfn.SINGLE(tbl_Invoices[Plan_ID])="P1","Basic",
   _xlfn.SINGLE(tbl_Invoices[Plan_ID])="P2","Standard",
   _xlfn.SINGLE(tbl_Invoices[Plan_ID])="P3","Premium"
)</f>
        <v>Basic</v>
      </c>
      <c r="O2456" s="2">
        <f>IF(tbl_Invoices[[#This Row],[Revenue_Type]]="Churned",0,1)</f>
        <v>1</v>
      </c>
    </row>
    <row r="2457" spans="1:15" x14ac:dyDescent="0.25">
      <c r="A2457" t="s">
        <v>6151</v>
      </c>
      <c r="B2457" t="s">
        <v>210</v>
      </c>
      <c r="C2457" t="s">
        <v>4030</v>
      </c>
      <c r="D2457" s="1">
        <v>44563</v>
      </c>
      <c r="E2457">
        <v>55</v>
      </c>
      <c r="F2457" t="b">
        <v>1</v>
      </c>
      <c r="G2457" t="s">
        <v>4549</v>
      </c>
      <c r="H2457" t="s">
        <v>2031</v>
      </c>
      <c r="I2457" s="1">
        <f>DATE(YEAR(tbl_Invoices[[#This Row],[Invoice_Date]]), MONTH(tbl_Invoices[[#This Row],[Invoice_Date]]), DAY(tbl_Invoices[[#This Row],[Invoice_Date]]))</f>
        <v>44563</v>
      </c>
      <c r="J2457">
        <f>YEAR(tbl_Invoices[[#This Row],[Invoice_Date]])</f>
        <v>2022</v>
      </c>
      <c r="K2457" s="1">
        <f>_xlfn.XLOOKUP(tbl_Invoices[[#This Row],[Customer_ID]], tbl_Customers[Customer_ID], tbl_Customers[Cohort_Month])</f>
        <v>44561</v>
      </c>
      <c r="L2457" s="1" t="str">
        <f ca="1">_xlfn.XLOOKUP(tbl_Invoices[[#This Row],[Customer_ID]], tbl_Customers[Customer_ID], tbl_Customers[Age_Group])</f>
        <v>35–44</v>
      </c>
      <c r="M2457" s="1" t="str">
        <f>_xlfn.XLOOKUP(tbl_Invoices[[#This Row],[Customer_ID]], tbl_Customers[Customer_ID], tbl_Customers[Region])</f>
        <v>International</v>
      </c>
      <c r="N2457" s="1" t="str" cm="1">
        <f t="array" ref="N2457">_xlfn.IFS(
   _xlfn.SINGLE(tbl_Invoices[Plan_ID])="P1","Basic",
   _xlfn.SINGLE(tbl_Invoices[Plan_ID])="P2","Standard",
   _xlfn.SINGLE(tbl_Invoices[Plan_ID])="P3","Premium"
)</f>
        <v>Premium</v>
      </c>
      <c r="O2457" s="2">
        <f>IF(tbl_Invoices[[#This Row],[Revenue_Type]]="Churned",0,1)</f>
        <v>1</v>
      </c>
    </row>
    <row r="2458" spans="1:15" x14ac:dyDescent="0.25">
      <c r="A2458" t="s">
        <v>10310</v>
      </c>
      <c r="B2458" t="s">
        <v>414</v>
      </c>
      <c r="C2458" t="s">
        <v>2586</v>
      </c>
      <c r="D2458" s="1">
        <v>44563</v>
      </c>
      <c r="E2458">
        <v>12</v>
      </c>
      <c r="F2458" t="b">
        <v>1</v>
      </c>
      <c r="G2458" t="s">
        <v>4538</v>
      </c>
      <c r="H2458" t="s">
        <v>2027</v>
      </c>
      <c r="I2458" s="1">
        <f>DATE(YEAR(tbl_Invoices[[#This Row],[Invoice_Date]]), MONTH(tbl_Invoices[[#This Row],[Invoice_Date]]), DAY(tbl_Invoices[[#This Row],[Invoice_Date]]))</f>
        <v>44563</v>
      </c>
      <c r="J2458">
        <f>YEAR(tbl_Invoices[[#This Row],[Invoice_Date]])</f>
        <v>2022</v>
      </c>
      <c r="K2458" s="1">
        <f>_xlfn.XLOOKUP(tbl_Invoices[[#This Row],[Customer_ID]], tbl_Customers[Customer_ID], tbl_Customers[Cohort_Month])</f>
        <v>44773</v>
      </c>
      <c r="L2458" s="1" t="str">
        <f ca="1">_xlfn.XLOOKUP(tbl_Invoices[[#This Row],[Customer_ID]], tbl_Customers[Customer_ID], tbl_Customers[Age_Group])</f>
        <v>25–34</v>
      </c>
      <c r="M2458" s="1" t="str">
        <f>_xlfn.XLOOKUP(tbl_Invoices[[#This Row],[Customer_ID]], tbl_Customers[Customer_ID], tbl_Customers[Region])</f>
        <v>International</v>
      </c>
      <c r="N2458" s="1" t="str" cm="1">
        <f t="array" ref="N2458">_xlfn.IFS(
   _xlfn.SINGLE(tbl_Invoices[Plan_ID])="P1","Basic",
   _xlfn.SINGLE(tbl_Invoices[Plan_ID])="P2","Standard",
   _xlfn.SINGLE(tbl_Invoices[Plan_ID])="P3","Premium"
)</f>
        <v>Basic</v>
      </c>
      <c r="O2458" s="2">
        <f>IF(tbl_Invoices[[#This Row],[Revenue_Type]]="Churned",0,1)</f>
        <v>1</v>
      </c>
    </row>
    <row r="2459" spans="1:15" x14ac:dyDescent="0.25">
      <c r="A2459" t="s">
        <v>6237</v>
      </c>
      <c r="B2459" t="s">
        <v>573</v>
      </c>
      <c r="C2459" t="s">
        <v>2961</v>
      </c>
      <c r="D2459" s="1">
        <v>44563</v>
      </c>
      <c r="E2459">
        <v>55</v>
      </c>
      <c r="F2459" t="b">
        <v>1</v>
      </c>
      <c r="G2459" t="s">
        <v>4549</v>
      </c>
      <c r="H2459" t="s">
        <v>2031</v>
      </c>
      <c r="I2459" s="1">
        <f>DATE(YEAR(tbl_Invoices[[#This Row],[Invoice_Date]]), MONTH(tbl_Invoices[[#This Row],[Invoice_Date]]), DAY(tbl_Invoices[[#This Row],[Invoice_Date]]))</f>
        <v>44563</v>
      </c>
      <c r="J2459">
        <f>YEAR(tbl_Invoices[[#This Row],[Invoice_Date]])</f>
        <v>2022</v>
      </c>
      <c r="K2459" s="1">
        <f>_xlfn.XLOOKUP(tbl_Invoices[[#This Row],[Customer_ID]], tbl_Customers[Customer_ID], tbl_Customers[Cohort_Month])</f>
        <v>44773</v>
      </c>
      <c r="L2459" s="1" t="str">
        <f ca="1">_xlfn.XLOOKUP(tbl_Invoices[[#This Row],[Customer_ID]], tbl_Customers[Customer_ID], tbl_Customers[Age_Group])</f>
        <v>55+</v>
      </c>
      <c r="M2459" s="1" t="str">
        <f>_xlfn.XLOOKUP(tbl_Invoices[[#This Row],[Customer_ID]], tbl_Customers[Customer_ID], tbl_Customers[Region])</f>
        <v>West</v>
      </c>
      <c r="N2459" s="1" t="str" cm="1">
        <f t="array" ref="N2459">_xlfn.IFS(
   _xlfn.SINGLE(tbl_Invoices[Plan_ID])="P1","Basic",
   _xlfn.SINGLE(tbl_Invoices[Plan_ID])="P2","Standard",
   _xlfn.SINGLE(tbl_Invoices[Plan_ID])="P3","Premium"
)</f>
        <v>Premium</v>
      </c>
      <c r="O2459" s="2">
        <f>IF(tbl_Invoices[[#This Row],[Revenue_Type]]="Churned",0,1)</f>
        <v>1</v>
      </c>
    </row>
    <row r="2460" spans="1:15" x14ac:dyDescent="0.25">
      <c r="A2460" t="s">
        <v>5886</v>
      </c>
      <c r="B2460" t="s">
        <v>1045</v>
      </c>
      <c r="C2460" t="s">
        <v>3635</v>
      </c>
      <c r="D2460" s="1">
        <v>44563</v>
      </c>
      <c r="E2460">
        <v>55</v>
      </c>
      <c r="F2460" t="b">
        <v>1</v>
      </c>
      <c r="G2460" t="s">
        <v>4540</v>
      </c>
      <c r="H2460" t="s">
        <v>2031</v>
      </c>
      <c r="I2460" s="1">
        <f>DATE(YEAR(tbl_Invoices[[#This Row],[Invoice_Date]]), MONTH(tbl_Invoices[[#This Row],[Invoice_Date]]), DAY(tbl_Invoices[[#This Row],[Invoice_Date]]))</f>
        <v>44563</v>
      </c>
      <c r="J2460">
        <f>YEAR(tbl_Invoices[[#This Row],[Invoice_Date]])</f>
        <v>2022</v>
      </c>
      <c r="K2460" s="1">
        <f>_xlfn.XLOOKUP(tbl_Invoices[[#This Row],[Customer_ID]], tbl_Customers[Customer_ID], tbl_Customers[Cohort_Month])</f>
        <v>44469</v>
      </c>
      <c r="L2460" s="1" t="str">
        <f ca="1">_xlfn.XLOOKUP(tbl_Invoices[[#This Row],[Customer_ID]], tbl_Customers[Customer_ID], tbl_Customers[Age_Group])</f>
        <v>35–44</v>
      </c>
      <c r="M2460" s="1" t="str">
        <f>_xlfn.XLOOKUP(tbl_Invoices[[#This Row],[Customer_ID]], tbl_Customers[Customer_ID], tbl_Customers[Region])</f>
        <v>West</v>
      </c>
      <c r="N2460" s="1" t="str" cm="1">
        <f t="array" ref="N2460">_xlfn.IFS(
   _xlfn.SINGLE(tbl_Invoices[Plan_ID])="P1","Basic",
   _xlfn.SINGLE(tbl_Invoices[Plan_ID])="P2","Standard",
   _xlfn.SINGLE(tbl_Invoices[Plan_ID])="P3","Premium"
)</f>
        <v>Premium</v>
      </c>
      <c r="O2460" s="2">
        <f>IF(tbl_Invoices[[#This Row],[Revenue_Type]]="Churned",0,1)</f>
        <v>1</v>
      </c>
    </row>
    <row r="2461" spans="1:15" x14ac:dyDescent="0.25">
      <c r="A2461" t="s">
        <v>9495</v>
      </c>
      <c r="B2461" t="s">
        <v>1115</v>
      </c>
      <c r="C2461" t="s">
        <v>4050</v>
      </c>
      <c r="D2461" s="1">
        <v>44563</v>
      </c>
      <c r="E2461">
        <v>55</v>
      </c>
      <c r="F2461" t="b">
        <v>1</v>
      </c>
      <c r="G2461" t="s">
        <v>4549</v>
      </c>
      <c r="H2461" t="s">
        <v>2031</v>
      </c>
      <c r="I2461" s="1">
        <f>DATE(YEAR(tbl_Invoices[[#This Row],[Invoice_Date]]), MONTH(tbl_Invoices[[#This Row],[Invoice_Date]]), DAY(tbl_Invoices[[#This Row],[Invoice_Date]]))</f>
        <v>44563</v>
      </c>
      <c r="J2461">
        <f>YEAR(tbl_Invoices[[#This Row],[Invoice_Date]])</f>
        <v>2022</v>
      </c>
      <c r="K2461" s="1">
        <f>_xlfn.XLOOKUP(tbl_Invoices[[#This Row],[Customer_ID]], tbl_Customers[Customer_ID], tbl_Customers[Cohort_Month])</f>
        <v>44408</v>
      </c>
      <c r="L2461" s="1" t="str">
        <f ca="1">_xlfn.XLOOKUP(tbl_Invoices[[#This Row],[Customer_ID]], tbl_Customers[Customer_ID], tbl_Customers[Age_Group])</f>
        <v>25–34</v>
      </c>
      <c r="M2461" s="1" t="str">
        <f>_xlfn.XLOOKUP(tbl_Invoices[[#This Row],[Customer_ID]], tbl_Customers[Customer_ID], tbl_Customers[Region])</f>
        <v>West</v>
      </c>
      <c r="N2461" s="1" t="str" cm="1">
        <f t="array" ref="N2461">_xlfn.IFS(
   _xlfn.SINGLE(tbl_Invoices[Plan_ID])="P1","Basic",
   _xlfn.SINGLE(tbl_Invoices[Plan_ID])="P2","Standard",
   _xlfn.SINGLE(tbl_Invoices[Plan_ID])="P3","Premium"
)</f>
        <v>Premium</v>
      </c>
      <c r="O2461" s="2">
        <f>IF(tbl_Invoices[[#This Row],[Revenue_Type]]="Churned",0,1)</f>
        <v>1</v>
      </c>
    </row>
    <row r="2462" spans="1:15" x14ac:dyDescent="0.25">
      <c r="A2462" t="s">
        <v>9683</v>
      </c>
      <c r="B2462" t="s">
        <v>1421</v>
      </c>
      <c r="C2462" t="s">
        <v>3407</v>
      </c>
      <c r="D2462" s="1">
        <v>44563</v>
      </c>
      <c r="E2462">
        <v>25</v>
      </c>
      <c r="F2462" t="b">
        <v>1</v>
      </c>
      <c r="G2462" t="s">
        <v>4540</v>
      </c>
      <c r="H2462" t="s">
        <v>2034</v>
      </c>
      <c r="I2462" s="1">
        <f>DATE(YEAR(tbl_Invoices[[#This Row],[Invoice_Date]]), MONTH(tbl_Invoices[[#This Row],[Invoice_Date]]), DAY(tbl_Invoices[[#This Row],[Invoice_Date]]))</f>
        <v>44563</v>
      </c>
      <c r="J2462">
        <f>YEAR(tbl_Invoices[[#This Row],[Invoice_Date]])</f>
        <v>2022</v>
      </c>
      <c r="K2462" s="1">
        <f>_xlfn.XLOOKUP(tbl_Invoices[[#This Row],[Customer_ID]], tbl_Customers[Customer_ID], tbl_Customers[Cohort_Month])</f>
        <v>44286</v>
      </c>
      <c r="L2462" s="1" t="str">
        <f ca="1">_xlfn.XLOOKUP(tbl_Invoices[[#This Row],[Customer_ID]], tbl_Customers[Customer_ID], tbl_Customers[Age_Group])</f>
        <v>55+</v>
      </c>
      <c r="M2462" s="1" t="str">
        <f>_xlfn.XLOOKUP(tbl_Invoices[[#This Row],[Customer_ID]], tbl_Customers[Customer_ID], tbl_Customers[Region])</f>
        <v>West</v>
      </c>
      <c r="N2462" s="1" t="str" cm="1">
        <f t="array" ref="N2462">_xlfn.IFS(
   _xlfn.SINGLE(tbl_Invoices[Plan_ID])="P1","Basic",
   _xlfn.SINGLE(tbl_Invoices[Plan_ID])="P2","Standard",
   _xlfn.SINGLE(tbl_Invoices[Plan_ID])="P3","Premium"
)</f>
        <v>Standard</v>
      </c>
      <c r="O2462" s="2">
        <f>IF(tbl_Invoices[[#This Row],[Revenue_Type]]="Churned",0,1)</f>
        <v>1</v>
      </c>
    </row>
    <row r="2463" spans="1:15" x14ac:dyDescent="0.25">
      <c r="A2463" t="s">
        <v>5907</v>
      </c>
      <c r="B2463" t="s">
        <v>1626</v>
      </c>
      <c r="C2463" t="s">
        <v>3986</v>
      </c>
      <c r="D2463" s="1">
        <v>44563</v>
      </c>
      <c r="E2463">
        <v>25</v>
      </c>
      <c r="F2463" t="b">
        <v>1</v>
      </c>
      <c r="G2463" t="s">
        <v>4538</v>
      </c>
      <c r="H2463" t="s">
        <v>2034</v>
      </c>
      <c r="I2463" s="1">
        <f>DATE(YEAR(tbl_Invoices[[#This Row],[Invoice_Date]]), MONTH(tbl_Invoices[[#This Row],[Invoice_Date]]), DAY(tbl_Invoices[[#This Row],[Invoice_Date]]))</f>
        <v>44563</v>
      </c>
      <c r="J2463">
        <f>YEAR(tbl_Invoices[[#This Row],[Invoice_Date]])</f>
        <v>2022</v>
      </c>
      <c r="K2463" s="1">
        <f>_xlfn.XLOOKUP(tbl_Invoices[[#This Row],[Customer_ID]], tbl_Customers[Customer_ID], tbl_Customers[Cohort_Month])</f>
        <v>45077</v>
      </c>
      <c r="L2463" s="1" t="str">
        <f ca="1">_xlfn.XLOOKUP(tbl_Invoices[[#This Row],[Customer_ID]], tbl_Customers[Customer_ID], tbl_Customers[Age_Group])</f>
        <v>45–54</v>
      </c>
      <c r="M2463" s="1" t="str">
        <f>_xlfn.XLOOKUP(tbl_Invoices[[#This Row],[Customer_ID]], tbl_Customers[Customer_ID], tbl_Customers[Region])</f>
        <v>East</v>
      </c>
      <c r="N2463" s="1" t="str" cm="1">
        <f t="array" ref="N2463">_xlfn.IFS(
   _xlfn.SINGLE(tbl_Invoices[Plan_ID])="P1","Basic",
   _xlfn.SINGLE(tbl_Invoices[Plan_ID])="P2","Standard",
   _xlfn.SINGLE(tbl_Invoices[Plan_ID])="P3","Premium"
)</f>
        <v>Standard</v>
      </c>
      <c r="O2463" s="2">
        <f>IF(tbl_Invoices[[#This Row],[Revenue_Type]]="Churned",0,1)</f>
        <v>1</v>
      </c>
    </row>
    <row r="2464" spans="1:15" x14ac:dyDescent="0.25">
      <c r="A2464" t="s">
        <v>6779</v>
      </c>
      <c r="B2464" t="s">
        <v>1882</v>
      </c>
      <c r="C2464" t="s">
        <v>3825</v>
      </c>
      <c r="D2464" s="1">
        <v>44563</v>
      </c>
      <c r="E2464">
        <v>25</v>
      </c>
      <c r="F2464" t="b">
        <v>1</v>
      </c>
      <c r="G2464" t="s">
        <v>4540</v>
      </c>
      <c r="H2464" t="s">
        <v>2034</v>
      </c>
      <c r="I2464" s="1">
        <f>DATE(YEAR(tbl_Invoices[[#This Row],[Invoice_Date]]), MONTH(tbl_Invoices[[#This Row],[Invoice_Date]]), DAY(tbl_Invoices[[#This Row],[Invoice_Date]]))</f>
        <v>44563</v>
      </c>
      <c r="J2464">
        <f>YEAR(tbl_Invoices[[#This Row],[Invoice_Date]])</f>
        <v>2022</v>
      </c>
      <c r="K2464" s="1">
        <f>_xlfn.XLOOKUP(tbl_Invoices[[#This Row],[Customer_ID]], tbl_Customers[Customer_ID], tbl_Customers[Cohort_Month])</f>
        <v>44712</v>
      </c>
      <c r="L2464" s="1" t="str">
        <f ca="1">_xlfn.XLOOKUP(tbl_Invoices[[#This Row],[Customer_ID]], tbl_Customers[Customer_ID], tbl_Customers[Age_Group])</f>
        <v>45–54</v>
      </c>
      <c r="M2464" s="1" t="str">
        <f>_xlfn.XLOOKUP(tbl_Invoices[[#This Row],[Customer_ID]], tbl_Customers[Customer_ID], tbl_Customers[Region])</f>
        <v>Midwest</v>
      </c>
      <c r="N2464" s="1" t="str" cm="1">
        <f t="array" ref="N2464">_xlfn.IFS(
   _xlfn.SINGLE(tbl_Invoices[Plan_ID])="P1","Basic",
   _xlfn.SINGLE(tbl_Invoices[Plan_ID])="P2","Standard",
   _xlfn.SINGLE(tbl_Invoices[Plan_ID])="P3","Premium"
)</f>
        <v>Standard</v>
      </c>
      <c r="O2464" s="2">
        <f>IF(tbl_Invoices[[#This Row],[Revenue_Type]]="Churned",0,1)</f>
        <v>1</v>
      </c>
    </row>
    <row r="2465" spans="1:15" x14ac:dyDescent="0.25">
      <c r="A2465" t="s">
        <v>5195</v>
      </c>
      <c r="B2465" t="s">
        <v>226</v>
      </c>
      <c r="C2465" t="s">
        <v>4178</v>
      </c>
      <c r="D2465" s="1">
        <v>44564</v>
      </c>
      <c r="E2465">
        <v>12</v>
      </c>
      <c r="F2465" t="b">
        <v>1</v>
      </c>
      <c r="G2465" t="s">
        <v>4547</v>
      </c>
      <c r="H2465" t="s">
        <v>2027</v>
      </c>
      <c r="I2465" s="1">
        <f>DATE(YEAR(tbl_Invoices[[#This Row],[Invoice_Date]]), MONTH(tbl_Invoices[[#This Row],[Invoice_Date]]), DAY(tbl_Invoices[[#This Row],[Invoice_Date]]))</f>
        <v>44564</v>
      </c>
      <c r="J2465">
        <f>YEAR(tbl_Invoices[[#This Row],[Invoice_Date]])</f>
        <v>2022</v>
      </c>
      <c r="K2465" s="1">
        <f>_xlfn.XLOOKUP(tbl_Invoices[[#This Row],[Customer_ID]], tbl_Customers[Customer_ID], tbl_Customers[Cohort_Month])</f>
        <v>45107</v>
      </c>
      <c r="L2465" s="1" t="str">
        <f ca="1">_xlfn.XLOOKUP(tbl_Invoices[[#This Row],[Customer_ID]], tbl_Customers[Customer_ID], tbl_Customers[Age_Group])</f>
        <v>35–44</v>
      </c>
      <c r="M2465" s="1" t="str">
        <f>_xlfn.XLOOKUP(tbl_Invoices[[#This Row],[Customer_ID]], tbl_Customers[Customer_ID], tbl_Customers[Region])</f>
        <v>South</v>
      </c>
      <c r="N2465" s="1" t="str" cm="1">
        <f t="array" ref="N2465">_xlfn.IFS(
   _xlfn.SINGLE(tbl_Invoices[Plan_ID])="P1","Basic",
   _xlfn.SINGLE(tbl_Invoices[Plan_ID])="P2","Standard",
   _xlfn.SINGLE(tbl_Invoices[Plan_ID])="P3","Premium"
)</f>
        <v>Basic</v>
      </c>
      <c r="O2465" s="2">
        <f>IF(tbl_Invoices[[#This Row],[Revenue_Type]]="Churned",0,1)</f>
        <v>1</v>
      </c>
    </row>
    <row r="2466" spans="1:15" x14ac:dyDescent="0.25">
      <c r="A2466" t="s">
        <v>4881</v>
      </c>
      <c r="B2466" t="s">
        <v>781</v>
      </c>
      <c r="C2466" t="s">
        <v>3756</v>
      </c>
      <c r="D2466" s="1">
        <v>44564</v>
      </c>
      <c r="E2466">
        <v>55</v>
      </c>
      <c r="F2466" t="b">
        <v>1</v>
      </c>
      <c r="G2466" t="s">
        <v>4545</v>
      </c>
      <c r="H2466" t="s">
        <v>2031</v>
      </c>
      <c r="I2466" s="1">
        <f>DATE(YEAR(tbl_Invoices[[#This Row],[Invoice_Date]]), MONTH(tbl_Invoices[[#This Row],[Invoice_Date]]), DAY(tbl_Invoices[[#This Row],[Invoice_Date]]))</f>
        <v>44564</v>
      </c>
      <c r="J2466">
        <f>YEAR(tbl_Invoices[[#This Row],[Invoice_Date]])</f>
        <v>2022</v>
      </c>
      <c r="K2466" s="1">
        <f>_xlfn.XLOOKUP(tbl_Invoices[[#This Row],[Customer_ID]], tbl_Customers[Customer_ID], tbl_Customers[Cohort_Month])</f>
        <v>44681</v>
      </c>
      <c r="L2466" s="1" t="str">
        <f ca="1">_xlfn.XLOOKUP(tbl_Invoices[[#This Row],[Customer_ID]], tbl_Customers[Customer_ID], tbl_Customers[Age_Group])</f>
        <v>25–34</v>
      </c>
      <c r="M2466" s="1" t="str">
        <f>_xlfn.XLOOKUP(tbl_Invoices[[#This Row],[Customer_ID]], tbl_Customers[Customer_ID], tbl_Customers[Region])</f>
        <v>South</v>
      </c>
      <c r="N2466" s="1" t="str" cm="1">
        <f t="array" ref="N2466">_xlfn.IFS(
   _xlfn.SINGLE(tbl_Invoices[Plan_ID])="P1","Basic",
   _xlfn.SINGLE(tbl_Invoices[Plan_ID])="P2","Standard",
   _xlfn.SINGLE(tbl_Invoices[Plan_ID])="P3","Premium"
)</f>
        <v>Premium</v>
      </c>
      <c r="O2466" s="2">
        <f>IF(tbl_Invoices[[#This Row],[Revenue_Type]]="Churned",0,1)</f>
        <v>0</v>
      </c>
    </row>
    <row r="2467" spans="1:15" x14ac:dyDescent="0.25">
      <c r="A2467" t="s">
        <v>7819</v>
      </c>
      <c r="B2467" t="s">
        <v>1189</v>
      </c>
      <c r="C2467" t="s">
        <v>2271</v>
      </c>
      <c r="D2467" s="1">
        <v>44564</v>
      </c>
      <c r="E2467">
        <v>25</v>
      </c>
      <c r="F2467" t="b">
        <v>1</v>
      </c>
      <c r="G2467" t="s">
        <v>4538</v>
      </c>
      <c r="H2467" t="s">
        <v>2034</v>
      </c>
      <c r="I2467" s="1">
        <f>DATE(YEAR(tbl_Invoices[[#This Row],[Invoice_Date]]), MONTH(tbl_Invoices[[#This Row],[Invoice_Date]]), DAY(tbl_Invoices[[#This Row],[Invoice_Date]]))</f>
        <v>44564</v>
      </c>
      <c r="J2467">
        <f>YEAR(tbl_Invoices[[#This Row],[Invoice_Date]])</f>
        <v>2022</v>
      </c>
      <c r="K2467" s="1">
        <f>_xlfn.XLOOKUP(tbl_Invoices[[#This Row],[Customer_ID]], tbl_Customers[Customer_ID], tbl_Customers[Cohort_Month])</f>
        <v>44773</v>
      </c>
      <c r="L2467" s="1" t="str">
        <f ca="1">_xlfn.XLOOKUP(tbl_Invoices[[#This Row],[Customer_ID]], tbl_Customers[Customer_ID], tbl_Customers[Age_Group])</f>
        <v>35–44</v>
      </c>
      <c r="M2467" s="1" t="str">
        <f>_xlfn.XLOOKUP(tbl_Invoices[[#This Row],[Customer_ID]], tbl_Customers[Customer_ID], tbl_Customers[Region])</f>
        <v>Midwest</v>
      </c>
      <c r="N2467" s="1" t="str" cm="1">
        <f t="array" ref="N2467">_xlfn.IFS(
   _xlfn.SINGLE(tbl_Invoices[Plan_ID])="P1","Basic",
   _xlfn.SINGLE(tbl_Invoices[Plan_ID])="P2","Standard",
   _xlfn.SINGLE(tbl_Invoices[Plan_ID])="P3","Premium"
)</f>
        <v>Standard</v>
      </c>
      <c r="O2467" s="2">
        <f>IF(tbl_Invoices[[#This Row],[Revenue_Type]]="Churned",0,1)</f>
        <v>1</v>
      </c>
    </row>
    <row r="2468" spans="1:15" x14ac:dyDescent="0.25">
      <c r="A2468" t="s">
        <v>6420</v>
      </c>
      <c r="B2468" t="s">
        <v>1405</v>
      </c>
      <c r="C2468" t="s">
        <v>3201</v>
      </c>
      <c r="D2468" s="1">
        <v>44564</v>
      </c>
      <c r="E2468">
        <v>12</v>
      </c>
      <c r="F2468" t="b">
        <v>1</v>
      </c>
      <c r="G2468" t="s">
        <v>4540</v>
      </c>
      <c r="H2468" t="s">
        <v>2027</v>
      </c>
      <c r="I2468" s="1">
        <f>DATE(YEAR(tbl_Invoices[[#This Row],[Invoice_Date]]), MONTH(tbl_Invoices[[#This Row],[Invoice_Date]]), DAY(tbl_Invoices[[#This Row],[Invoice_Date]]))</f>
        <v>44564</v>
      </c>
      <c r="J2468">
        <f>YEAR(tbl_Invoices[[#This Row],[Invoice_Date]])</f>
        <v>2022</v>
      </c>
      <c r="K2468" s="1">
        <f>_xlfn.XLOOKUP(tbl_Invoices[[#This Row],[Customer_ID]], tbl_Customers[Customer_ID], tbl_Customers[Cohort_Month])</f>
        <v>44651</v>
      </c>
      <c r="L2468" s="1" t="str">
        <f ca="1">_xlfn.XLOOKUP(tbl_Invoices[[#This Row],[Customer_ID]], tbl_Customers[Customer_ID], tbl_Customers[Age_Group])</f>
        <v>25–34</v>
      </c>
      <c r="M2468" s="1" t="str">
        <f>_xlfn.XLOOKUP(tbl_Invoices[[#This Row],[Customer_ID]], tbl_Customers[Customer_ID], tbl_Customers[Region])</f>
        <v>South</v>
      </c>
      <c r="N2468" s="1" t="str" cm="1">
        <f t="array" ref="N2468">_xlfn.IFS(
   _xlfn.SINGLE(tbl_Invoices[Plan_ID])="P1","Basic",
   _xlfn.SINGLE(tbl_Invoices[Plan_ID])="P2","Standard",
   _xlfn.SINGLE(tbl_Invoices[Plan_ID])="P3","Premium"
)</f>
        <v>Basic</v>
      </c>
      <c r="O2468" s="2">
        <f>IF(tbl_Invoices[[#This Row],[Revenue_Type]]="Churned",0,1)</f>
        <v>1</v>
      </c>
    </row>
    <row r="2469" spans="1:15" x14ac:dyDescent="0.25">
      <c r="A2469" t="s">
        <v>8141</v>
      </c>
      <c r="B2469" t="s">
        <v>1744</v>
      </c>
      <c r="C2469" t="s">
        <v>3813</v>
      </c>
      <c r="D2469" s="1">
        <v>44564</v>
      </c>
      <c r="E2469">
        <v>12</v>
      </c>
      <c r="F2469" t="b">
        <v>1</v>
      </c>
      <c r="G2469" t="s">
        <v>4538</v>
      </c>
      <c r="H2469" t="s">
        <v>2027</v>
      </c>
      <c r="I2469" s="1">
        <f>DATE(YEAR(tbl_Invoices[[#This Row],[Invoice_Date]]), MONTH(tbl_Invoices[[#This Row],[Invoice_Date]]), DAY(tbl_Invoices[[#This Row],[Invoice_Date]]))</f>
        <v>44564</v>
      </c>
      <c r="J2469">
        <f>YEAR(tbl_Invoices[[#This Row],[Invoice_Date]])</f>
        <v>2022</v>
      </c>
      <c r="K2469" s="1">
        <f>_xlfn.XLOOKUP(tbl_Invoices[[#This Row],[Customer_ID]], tbl_Customers[Customer_ID], tbl_Customers[Cohort_Month])</f>
        <v>44316</v>
      </c>
      <c r="L2469" s="1" t="str">
        <f ca="1">_xlfn.XLOOKUP(tbl_Invoices[[#This Row],[Customer_ID]], tbl_Customers[Customer_ID], tbl_Customers[Age_Group])</f>
        <v>55+</v>
      </c>
      <c r="M2469" s="1" t="str">
        <f>_xlfn.XLOOKUP(tbl_Invoices[[#This Row],[Customer_ID]], tbl_Customers[Customer_ID], tbl_Customers[Region])</f>
        <v>International</v>
      </c>
      <c r="N2469" s="1" t="str" cm="1">
        <f t="array" ref="N2469">_xlfn.IFS(
   _xlfn.SINGLE(tbl_Invoices[Plan_ID])="P1","Basic",
   _xlfn.SINGLE(tbl_Invoices[Plan_ID])="P2","Standard",
   _xlfn.SINGLE(tbl_Invoices[Plan_ID])="P3","Premium"
)</f>
        <v>Basic</v>
      </c>
      <c r="O2469" s="2">
        <f>IF(tbl_Invoices[[#This Row],[Revenue_Type]]="Churned",0,1)</f>
        <v>1</v>
      </c>
    </row>
    <row r="2470" spans="1:15" x14ac:dyDescent="0.25">
      <c r="A2470" t="s">
        <v>7037</v>
      </c>
      <c r="B2470" t="s">
        <v>74</v>
      </c>
      <c r="C2470" t="s">
        <v>4293</v>
      </c>
      <c r="D2470" s="1">
        <v>44565</v>
      </c>
      <c r="E2470">
        <v>25</v>
      </c>
      <c r="F2470" t="b">
        <v>1</v>
      </c>
      <c r="G2470" t="s">
        <v>4549</v>
      </c>
      <c r="H2470" t="s">
        <v>2034</v>
      </c>
      <c r="I2470" s="1">
        <f>DATE(YEAR(tbl_Invoices[[#This Row],[Invoice_Date]]), MONTH(tbl_Invoices[[#This Row],[Invoice_Date]]), DAY(tbl_Invoices[[#This Row],[Invoice_Date]]))</f>
        <v>44565</v>
      </c>
      <c r="J2470">
        <f>YEAR(tbl_Invoices[[#This Row],[Invoice_Date]])</f>
        <v>2022</v>
      </c>
      <c r="K2470" s="1">
        <f>_xlfn.XLOOKUP(tbl_Invoices[[#This Row],[Customer_ID]], tbl_Customers[Customer_ID], tbl_Customers[Cohort_Month])</f>
        <v>44561</v>
      </c>
      <c r="L2470" s="1" t="str">
        <f ca="1">_xlfn.XLOOKUP(tbl_Invoices[[#This Row],[Customer_ID]], tbl_Customers[Customer_ID], tbl_Customers[Age_Group])</f>
        <v>55+</v>
      </c>
      <c r="M2470" s="1" t="str">
        <f>_xlfn.XLOOKUP(tbl_Invoices[[#This Row],[Customer_ID]], tbl_Customers[Customer_ID], tbl_Customers[Region])</f>
        <v>South</v>
      </c>
      <c r="N2470" s="1" t="str" cm="1">
        <f t="array" ref="N2470">_xlfn.IFS(
   _xlfn.SINGLE(tbl_Invoices[Plan_ID])="P1","Basic",
   _xlfn.SINGLE(tbl_Invoices[Plan_ID])="P2","Standard",
   _xlfn.SINGLE(tbl_Invoices[Plan_ID])="P3","Premium"
)</f>
        <v>Standard</v>
      </c>
      <c r="O2470" s="2">
        <f>IF(tbl_Invoices[[#This Row],[Revenue_Type]]="Churned",0,1)</f>
        <v>1</v>
      </c>
    </row>
    <row r="2471" spans="1:15" x14ac:dyDescent="0.25">
      <c r="A2471" t="s">
        <v>9023</v>
      </c>
      <c r="B2471" t="s">
        <v>167</v>
      </c>
      <c r="C2471" t="s">
        <v>3071</v>
      </c>
      <c r="D2471" s="1">
        <v>44565</v>
      </c>
      <c r="E2471">
        <v>25</v>
      </c>
      <c r="F2471" t="b">
        <v>1</v>
      </c>
      <c r="G2471" t="s">
        <v>4545</v>
      </c>
      <c r="H2471" t="s">
        <v>2034</v>
      </c>
      <c r="I2471" s="1">
        <f>DATE(YEAR(tbl_Invoices[[#This Row],[Invoice_Date]]), MONTH(tbl_Invoices[[#This Row],[Invoice_Date]]), DAY(tbl_Invoices[[#This Row],[Invoice_Date]]))</f>
        <v>44565</v>
      </c>
      <c r="J2471">
        <f>YEAR(tbl_Invoices[[#This Row],[Invoice_Date]])</f>
        <v>2022</v>
      </c>
      <c r="K2471" s="1">
        <f>_xlfn.XLOOKUP(tbl_Invoices[[#This Row],[Customer_ID]], tbl_Customers[Customer_ID], tbl_Customers[Cohort_Month])</f>
        <v>44773</v>
      </c>
      <c r="L2471" s="1" t="str">
        <f ca="1">_xlfn.XLOOKUP(tbl_Invoices[[#This Row],[Customer_ID]], tbl_Customers[Customer_ID], tbl_Customers[Age_Group])</f>
        <v>35–44</v>
      </c>
      <c r="M2471" s="1" t="str">
        <f>_xlfn.XLOOKUP(tbl_Invoices[[#This Row],[Customer_ID]], tbl_Customers[Customer_ID], tbl_Customers[Region])</f>
        <v>Midwest</v>
      </c>
      <c r="N2471" s="1" t="str" cm="1">
        <f t="array" ref="N2471">_xlfn.IFS(
   _xlfn.SINGLE(tbl_Invoices[Plan_ID])="P1","Basic",
   _xlfn.SINGLE(tbl_Invoices[Plan_ID])="P2","Standard",
   _xlfn.SINGLE(tbl_Invoices[Plan_ID])="P3","Premium"
)</f>
        <v>Standard</v>
      </c>
      <c r="O2471" s="2">
        <f>IF(tbl_Invoices[[#This Row],[Revenue_Type]]="Churned",0,1)</f>
        <v>0</v>
      </c>
    </row>
    <row r="2472" spans="1:15" x14ac:dyDescent="0.25">
      <c r="A2472" t="s">
        <v>5165</v>
      </c>
      <c r="B2472" t="s">
        <v>252</v>
      </c>
      <c r="C2472" t="s">
        <v>2254</v>
      </c>
      <c r="D2472" s="1">
        <v>44565</v>
      </c>
      <c r="E2472">
        <v>25</v>
      </c>
      <c r="F2472" t="b">
        <v>1</v>
      </c>
      <c r="G2472" t="s">
        <v>4545</v>
      </c>
      <c r="H2472" t="s">
        <v>2034</v>
      </c>
      <c r="I2472" s="1">
        <f>DATE(YEAR(tbl_Invoices[[#This Row],[Invoice_Date]]), MONTH(tbl_Invoices[[#This Row],[Invoice_Date]]), DAY(tbl_Invoices[[#This Row],[Invoice_Date]]))</f>
        <v>44565</v>
      </c>
      <c r="J2472">
        <f>YEAR(tbl_Invoices[[#This Row],[Invoice_Date]])</f>
        <v>2022</v>
      </c>
      <c r="K2472" s="1">
        <f>_xlfn.XLOOKUP(tbl_Invoices[[#This Row],[Customer_ID]], tbl_Customers[Customer_ID], tbl_Customers[Cohort_Month])</f>
        <v>44469</v>
      </c>
      <c r="L2472" s="1" t="str">
        <f ca="1">_xlfn.XLOOKUP(tbl_Invoices[[#This Row],[Customer_ID]], tbl_Customers[Customer_ID], tbl_Customers[Age_Group])</f>
        <v>18–24</v>
      </c>
      <c r="M2472" s="1" t="str">
        <f>_xlfn.XLOOKUP(tbl_Invoices[[#This Row],[Customer_ID]], tbl_Customers[Customer_ID], tbl_Customers[Region])</f>
        <v>International</v>
      </c>
      <c r="N2472" s="1" t="str" cm="1">
        <f t="array" ref="N2472">_xlfn.IFS(
   _xlfn.SINGLE(tbl_Invoices[Plan_ID])="P1","Basic",
   _xlfn.SINGLE(tbl_Invoices[Plan_ID])="P2","Standard",
   _xlfn.SINGLE(tbl_Invoices[Plan_ID])="P3","Premium"
)</f>
        <v>Standard</v>
      </c>
      <c r="O2472" s="2">
        <f>IF(tbl_Invoices[[#This Row],[Revenue_Type]]="Churned",0,1)</f>
        <v>0</v>
      </c>
    </row>
    <row r="2473" spans="1:15" x14ac:dyDescent="0.25">
      <c r="A2473" t="s">
        <v>6248</v>
      </c>
      <c r="B2473" t="s">
        <v>306</v>
      </c>
      <c r="C2473" t="s">
        <v>4259</v>
      </c>
      <c r="D2473" s="1">
        <v>44565</v>
      </c>
      <c r="E2473">
        <v>25</v>
      </c>
      <c r="F2473" t="b">
        <v>1</v>
      </c>
      <c r="G2473" t="s">
        <v>4540</v>
      </c>
      <c r="H2473" t="s">
        <v>2034</v>
      </c>
      <c r="I2473" s="1">
        <f>DATE(YEAR(tbl_Invoices[[#This Row],[Invoice_Date]]), MONTH(tbl_Invoices[[#This Row],[Invoice_Date]]), DAY(tbl_Invoices[[#This Row],[Invoice_Date]]))</f>
        <v>44565</v>
      </c>
      <c r="J2473">
        <f>YEAR(tbl_Invoices[[#This Row],[Invoice_Date]])</f>
        <v>2022</v>
      </c>
      <c r="K2473" s="1">
        <f>_xlfn.XLOOKUP(tbl_Invoices[[#This Row],[Customer_ID]], tbl_Customers[Customer_ID], tbl_Customers[Cohort_Month])</f>
        <v>44865</v>
      </c>
      <c r="L2473" s="1" t="str">
        <f ca="1">_xlfn.XLOOKUP(tbl_Invoices[[#This Row],[Customer_ID]], tbl_Customers[Customer_ID], tbl_Customers[Age_Group])</f>
        <v>55+</v>
      </c>
      <c r="M2473" s="1" t="str">
        <f>_xlfn.XLOOKUP(tbl_Invoices[[#This Row],[Customer_ID]], tbl_Customers[Customer_ID], tbl_Customers[Region])</f>
        <v>International</v>
      </c>
      <c r="N2473" s="1" t="str" cm="1">
        <f t="array" ref="N2473">_xlfn.IFS(
   _xlfn.SINGLE(tbl_Invoices[Plan_ID])="P1","Basic",
   _xlfn.SINGLE(tbl_Invoices[Plan_ID])="P2","Standard",
   _xlfn.SINGLE(tbl_Invoices[Plan_ID])="P3","Premium"
)</f>
        <v>Standard</v>
      </c>
      <c r="O2473" s="2">
        <f>IF(tbl_Invoices[[#This Row],[Revenue_Type]]="Churned",0,1)</f>
        <v>1</v>
      </c>
    </row>
    <row r="2474" spans="1:15" x14ac:dyDescent="0.25">
      <c r="A2474" t="s">
        <v>6435</v>
      </c>
      <c r="B2474" t="s">
        <v>1304</v>
      </c>
      <c r="C2474" t="s">
        <v>2138</v>
      </c>
      <c r="D2474" s="1">
        <v>44565</v>
      </c>
      <c r="E2474">
        <v>55</v>
      </c>
      <c r="F2474" t="b">
        <v>1</v>
      </c>
      <c r="G2474" t="s">
        <v>4549</v>
      </c>
      <c r="H2474" t="s">
        <v>2031</v>
      </c>
      <c r="I2474" s="1">
        <f>DATE(YEAR(tbl_Invoices[[#This Row],[Invoice_Date]]), MONTH(tbl_Invoices[[#This Row],[Invoice_Date]]), DAY(tbl_Invoices[[#This Row],[Invoice_Date]]))</f>
        <v>44565</v>
      </c>
      <c r="J2474">
        <f>YEAR(tbl_Invoices[[#This Row],[Invoice_Date]])</f>
        <v>2022</v>
      </c>
      <c r="K2474" s="1">
        <f>_xlfn.XLOOKUP(tbl_Invoices[[#This Row],[Customer_ID]], tbl_Customers[Customer_ID], tbl_Customers[Cohort_Month])</f>
        <v>44804</v>
      </c>
      <c r="L2474" s="1" t="str">
        <f ca="1">_xlfn.XLOOKUP(tbl_Invoices[[#This Row],[Customer_ID]], tbl_Customers[Customer_ID], tbl_Customers[Age_Group])</f>
        <v>35–44</v>
      </c>
      <c r="M2474" s="1" t="str">
        <f>_xlfn.XLOOKUP(tbl_Invoices[[#This Row],[Customer_ID]], tbl_Customers[Customer_ID], tbl_Customers[Region])</f>
        <v>East</v>
      </c>
      <c r="N2474" s="1" t="str" cm="1">
        <f t="array" ref="N2474">_xlfn.IFS(
   _xlfn.SINGLE(tbl_Invoices[Plan_ID])="P1","Basic",
   _xlfn.SINGLE(tbl_Invoices[Plan_ID])="P2","Standard",
   _xlfn.SINGLE(tbl_Invoices[Plan_ID])="P3","Premium"
)</f>
        <v>Premium</v>
      </c>
      <c r="O2474" s="2">
        <f>IF(tbl_Invoices[[#This Row],[Revenue_Type]]="Churned",0,1)</f>
        <v>1</v>
      </c>
    </row>
    <row r="2475" spans="1:15" x14ac:dyDescent="0.25">
      <c r="A2475" t="s">
        <v>7348</v>
      </c>
      <c r="B2475" t="s">
        <v>1335</v>
      </c>
      <c r="C2475" t="s">
        <v>3364</v>
      </c>
      <c r="D2475" s="1">
        <v>44565</v>
      </c>
      <c r="E2475">
        <v>25</v>
      </c>
      <c r="F2475" t="b">
        <v>1</v>
      </c>
      <c r="G2475" t="s">
        <v>4545</v>
      </c>
      <c r="H2475" t="s">
        <v>2034</v>
      </c>
      <c r="I2475" s="1">
        <f>DATE(YEAR(tbl_Invoices[[#This Row],[Invoice_Date]]), MONTH(tbl_Invoices[[#This Row],[Invoice_Date]]), DAY(tbl_Invoices[[#This Row],[Invoice_Date]]))</f>
        <v>44565</v>
      </c>
      <c r="J2475">
        <f>YEAR(tbl_Invoices[[#This Row],[Invoice_Date]])</f>
        <v>2022</v>
      </c>
      <c r="K2475" s="1">
        <f>_xlfn.XLOOKUP(tbl_Invoices[[#This Row],[Customer_ID]], tbl_Customers[Customer_ID], tbl_Customers[Cohort_Month])</f>
        <v>44895</v>
      </c>
      <c r="L2475" s="1" t="str">
        <f ca="1">_xlfn.XLOOKUP(tbl_Invoices[[#This Row],[Customer_ID]], tbl_Customers[Customer_ID], tbl_Customers[Age_Group])</f>
        <v>45–54</v>
      </c>
      <c r="M2475" s="1" t="str">
        <f>_xlfn.XLOOKUP(tbl_Invoices[[#This Row],[Customer_ID]], tbl_Customers[Customer_ID], tbl_Customers[Region])</f>
        <v>West</v>
      </c>
      <c r="N2475" s="1" t="str" cm="1">
        <f t="array" ref="N2475">_xlfn.IFS(
   _xlfn.SINGLE(tbl_Invoices[Plan_ID])="P1","Basic",
   _xlfn.SINGLE(tbl_Invoices[Plan_ID])="P2","Standard",
   _xlfn.SINGLE(tbl_Invoices[Plan_ID])="P3","Premium"
)</f>
        <v>Standard</v>
      </c>
      <c r="O2475" s="2">
        <f>IF(tbl_Invoices[[#This Row],[Revenue_Type]]="Churned",0,1)</f>
        <v>0</v>
      </c>
    </row>
    <row r="2476" spans="1:15" x14ac:dyDescent="0.25">
      <c r="A2476" t="s">
        <v>10151</v>
      </c>
      <c r="B2476" t="s">
        <v>1782</v>
      </c>
      <c r="C2476" t="s">
        <v>2761</v>
      </c>
      <c r="D2476" s="1">
        <v>44565</v>
      </c>
      <c r="E2476">
        <v>55</v>
      </c>
      <c r="F2476" t="b">
        <v>1</v>
      </c>
      <c r="G2476" t="s">
        <v>4545</v>
      </c>
      <c r="H2476" t="s">
        <v>2031</v>
      </c>
      <c r="I2476" s="1">
        <f>DATE(YEAR(tbl_Invoices[[#This Row],[Invoice_Date]]), MONTH(tbl_Invoices[[#This Row],[Invoice_Date]]), DAY(tbl_Invoices[[#This Row],[Invoice_Date]]))</f>
        <v>44565</v>
      </c>
      <c r="J2476">
        <f>YEAR(tbl_Invoices[[#This Row],[Invoice_Date]])</f>
        <v>2022</v>
      </c>
      <c r="K2476" s="1">
        <f>_xlfn.XLOOKUP(tbl_Invoices[[#This Row],[Customer_ID]], tbl_Customers[Customer_ID], tbl_Customers[Cohort_Month])</f>
        <v>44865</v>
      </c>
      <c r="L2476" s="1" t="str">
        <f ca="1">_xlfn.XLOOKUP(tbl_Invoices[[#This Row],[Customer_ID]], tbl_Customers[Customer_ID], tbl_Customers[Age_Group])</f>
        <v>35–44</v>
      </c>
      <c r="M2476" s="1" t="str">
        <f>_xlfn.XLOOKUP(tbl_Invoices[[#This Row],[Customer_ID]], tbl_Customers[Customer_ID], tbl_Customers[Region])</f>
        <v>Midwest</v>
      </c>
      <c r="N2476" s="1" t="str" cm="1">
        <f t="array" ref="N2476">_xlfn.IFS(
   _xlfn.SINGLE(tbl_Invoices[Plan_ID])="P1","Basic",
   _xlfn.SINGLE(tbl_Invoices[Plan_ID])="P2","Standard",
   _xlfn.SINGLE(tbl_Invoices[Plan_ID])="P3","Premium"
)</f>
        <v>Premium</v>
      </c>
      <c r="O2476" s="2">
        <f>IF(tbl_Invoices[[#This Row],[Revenue_Type]]="Churned",0,1)</f>
        <v>0</v>
      </c>
    </row>
    <row r="2477" spans="1:15" x14ac:dyDescent="0.25">
      <c r="A2477" t="s">
        <v>7302</v>
      </c>
      <c r="B2477" t="s">
        <v>53</v>
      </c>
      <c r="C2477" t="s">
        <v>2758</v>
      </c>
      <c r="D2477" s="1">
        <v>44566</v>
      </c>
      <c r="E2477">
        <v>55</v>
      </c>
      <c r="F2477" t="b">
        <v>1</v>
      </c>
      <c r="G2477" t="s">
        <v>4549</v>
      </c>
      <c r="H2477" t="s">
        <v>2031</v>
      </c>
      <c r="I2477" s="1">
        <f>DATE(YEAR(tbl_Invoices[[#This Row],[Invoice_Date]]), MONTH(tbl_Invoices[[#This Row],[Invoice_Date]]), DAY(tbl_Invoices[[#This Row],[Invoice_Date]]))</f>
        <v>44566</v>
      </c>
      <c r="J2477">
        <f>YEAR(tbl_Invoices[[#This Row],[Invoice_Date]])</f>
        <v>2022</v>
      </c>
      <c r="K2477" s="1">
        <f>_xlfn.XLOOKUP(tbl_Invoices[[#This Row],[Customer_ID]], tbl_Customers[Customer_ID], tbl_Customers[Cohort_Month])</f>
        <v>44500</v>
      </c>
      <c r="L2477" s="1" t="str">
        <f ca="1">_xlfn.XLOOKUP(tbl_Invoices[[#This Row],[Customer_ID]], tbl_Customers[Customer_ID], tbl_Customers[Age_Group])</f>
        <v>45–54</v>
      </c>
      <c r="M2477" s="1" t="str">
        <f>_xlfn.XLOOKUP(tbl_Invoices[[#This Row],[Customer_ID]], tbl_Customers[Customer_ID], tbl_Customers[Region])</f>
        <v>West</v>
      </c>
      <c r="N2477" s="1" t="str" cm="1">
        <f t="array" ref="N2477">_xlfn.IFS(
   _xlfn.SINGLE(tbl_Invoices[Plan_ID])="P1","Basic",
   _xlfn.SINGLE(tbl_Invoices[Plan_ID])="P2","Standard",
   _xlfn.SINGLE(tbl_Invoices[Plan_ID])="P3","Premium"
)</f>
        <v>Premium</v>
      </c>
      <c r="O2477" s="2">
        <f>IF(tbl_Invoices[[#This Row],[Revenue_Type]]="Churned",0,1)</f>
        <v>1</v>
      </c>
    </row>
    <row r="2478" spans="1:15" x14ac:dyDescent="0.25">
      <c r="A2478" t="s">
        <v>5024</v>
      </c>
      <c r="B2478" t="s">
        <v>427</v>
      </c>
      <c r="C2478" t="s">
        <v>2219</v>
      </c>
      <c r="D2478" s="1">
        <v>44566</v>
      </c>
      <c r="E2478">
        <v>12</v>
      </c>
      <c r="F2478" t="b">
        <v>1</v>
      </c>
      <c r="G2478" t="s">
        <v>4540</v>
      </c>
      <c r="H2478" t="s">
        <v>2027</v>
      </c>
      <c r="I2478" s="1">
        <f>DATE(YEAR(tbl_Invoices[[#This Row],[Invoice_Date]]), MONTH(tbl_Invoices[[#This Row],[Invoice_Date]]), DAY(tbl_Invoices[[#This Row],[Invoice_Date]]))</f>
        <v>44566</v>
      </c>
      <c r="J2478">
        <f>YEAR(tbl_Invoices[[#This Row],[Invoice_Date]])</f>
        <v>2022</v>
      </c>
      <c r="K2478" s="1">
        <f>_xlfn.XLOOKUP(tbl_Invoices[[#This Row],[Customer_ID]], tbl_Customers[Customer_ID], tbl_Customers[Cohort_Month])</f>
        <v>44742</v>
      </c>
      <c r="L2478" s="1" t="str">
        <f ca="1">_xlfn.XLOOKUP(tbl_Invoices[[#This Row],[Customer_ID]], tbl_Customers[Customer_ID], tbl_Customers[Age_Group])</f>
        <v>25–34</v>
      </c>
      <c r="M2478" s="1" t="str">
        <f>_xlfn.XLOOKUP(tbl_Invoices[[#This Row],[Customer_ID]], tbl_Customers[Customer_ID], tbl_Customers[Region])</f>
        <v>International</v>
      </c>
      <c r="N2478" s="1" t="str" cm="1">
        <f t="array" ref="N2478">_xlfn.IFS(
   _xlfn.SINGLE(tbl_Invoices[Plan_ID])="P1","Basic",
   _xlfn.SINGLE(tbl_Invoices[Plan_ID])="P2","Standard",
   _xlfn.SINGLE(tbl_Invoices[Plan_ID])="P3","Premium"
)</f>
        <v>Basic</v>
      </c>
      <c r="O2478" s="2">
        <f>IF(tbl_Invoices[[#This Row],[Revenue_Type]]="Churned",0,1)</f>
        <v>1</v>
      </c>
    </row>
    <row r="2479" spans="1:15" x14ac:dyDescent="0.25">
      <c r="A2479" t="s">
        <v>8666</v>
      </c>
      <c r="B2479" t="s">
        <v>579</v>
      </c>
      <c r="C2479" t="s">
        <v>3648</v>
      </c>
      <c r="D2479" s="1">
        <v>44566</v>
      </c>
      <c r="E2479">
        <v>12</v>
      </c>
      <c r="F2479" t="b">
        <v>1</v>
      </c>
      <c r="G2479" t="s">
        <v>4540</v>
      </c>
      <c r="H2479" t="s">
        <v>2027</v>
      </c>
      <c r="I2479" s="1">
        <f>DATE(YEAR(tbl_Invoices[[#This Row],[Invoice_Date]]), MONTH(tbl_Invoices[[#This Row],[Invoice_Date]]), DAY(tbl_Invoices[[#This Row],[Invoice_Date]]))</f>
        <v>44566</v>
      </c>
      <c r="J2479">
        <f>YEAR(tbl_Invoices[[#This Row],[Invoice_Date]])</f>
        <v>2022</v>
      </c>
      <c r="K2479" s="1">
        <f>_xlfn.XLOOKUP(tbl_Invoices[[#This Row],[Customer_ID]], tbl_Customers[Customer_ID], tbl_Customers[Cohort_Month])</f>
        <v>44439</v>
      </c>
      <c r="L2479" s="1" t="str">
        <f ca="1">_xlfn.XLOOKUP(tbl_Invoices[[#This Row],[Customer_ID]], tbl_Customers[Customer_ID], tbl_Customers[Age_Group])</f>
        <v>18–24</v>
      </c>
      <c r="M2479" s="1" t="str">
        <f>_xlfn.XLOOKUP(tbl_Invoices[[#This Row],[Customer_ID]], tbl_Customers[Customer_ID], tbl_Customers[Region])</f>
        <v>East</v>
      </c>
      <c r="N2479" s="1" t="str" cm="1">
        <f t="array" ref="N2479">_xlfn.IFS(
   _xlfn.SINGLE(tbl_Invoices[Plan_ID])="P1","Basic",
   _xlfn.SINGLE(tbl_Invoices[Plan_ID])="P2","Standard",
   _xlfn.SINGLE(tbl_Invoices[Plan_ID])="P3","Premium"
)</f>
        <v>Basic</v>
      </c>
      <c r="O2479" s="2">
        <f>IF(tbl_Invoices[[#This Row],[Revenue_Type]]="Churned",0,1)</f>
        <v>1</v>
      </c>
    </row>
    <row r="2480" spans="1:15" x14ac:dyDescent="0.25">
      <c r="A2480" t="s">
        <v>5299</v>
      </c>
      <c r="B2480" t="s">
        <v>843</v>
      </c>
      <c r="C2480" t="s">
        <v>4152</v>
      </c>
      <c r="D2480" s="1">
        <v>44566</v>
      </c>
      <c r="E2480">
        <v>55</v>
      </c>
      <c r="F2480" t="b">
        <v>1</v>
      </c>
      <c r="G2480" t="s">
        <v>4549</v>
      </c>
      <c r="H2480" t="s">
        <v>2031</v>
      </c>
      <c r="I2480" s="1">
        <f>DATE(YEAR(tbl_Invoices[[#This Row],[Invoice_Date]]), MONTH(tbl_Invoices[[#This Row],[Invoice_Date]]), DAY(tbl_Invoices[[#This Row],[Invoice_Date]]))</f>
        <v>44566</v>
      </c>
      <c r="J2480">
        <f>YEAR(tbl_Invoices[[#This Row],[Invoice_Date]])</f>
        <v>2022</v>
      </c>
      <c r="K2480" s="1">
        <f>_xlfn.XLOOKUP(tbl_Invoices[[#This Row],[Customer_ID]], tbl_Customers[Customer_ID], tbl_Customers[Cohort_Month])</f>
        <v>44651</v>
      </c>
      <c r="L2480" s="1" t="str">
        <f ca="1">_xlfn.XLOOKUP(tbl_Invoices[[#This Row],[Customer_ID]], tbl_Customers[Customer_ID], tbl_Customers[Age_Group])</f>
        <v>25–34</v>
      </c>
      <c r="M2480" s="1" t="str">
        <f>_xlfn.XLOOKUP(tbl_Invoices[[#This Row],[Customer_ID]], tbl_Customers[Customer_ID], tbl_Customers[Region])</f>
        <v>International</v>
      </c>
      <c r="N2480" s="1" t="str" cm="1">
        <f t="array" ref="N2480">_xlfn.IFS(
   _xlfn.SINGLE(tbl_Invoices[Plan_ID])="P1","Basic",
   _xlfn.SINGLE(tbl_Invoices[Plan_ID])="P2","Standard",
   _xlfn.SINGLE(tbl_Invoices[Plan_ID])="P3","Premium"
)</f>
        <v>Premium</v>
      </c>
      <c r="O2480" s="2">
        <f>IF(tbl_Invoices[[#This Row],[Revenue_Type]]="Churned",0,1)</f>
        <v>1</v>
      </c>
    </row>
    <row r="2481" spans="1:15" x14ac:dyDescent="0.25">
      <c r="A2481" t="s">
        <v>8316</v>
      </c>
      <c r="B2481" t="s">
        <v>1007</v>
      </c>
      <c r="C2481" t="s">
        <v>2777</v>
      </c>
      <c r="D2481" s="1">
        <v>44566</v>
      </c>
      <c r="E2481">
        <v>12</v>
      </c>
      <c r="F2481" t="b">
        <v>1</v>
      </c>
      <c r="G2481" t="s">
        <v>4547</v>
      </c>
      <c r="H2481" t="s">
        <v>2027</v>
      </c>
      <c r="I2481" s="1">
        <f>DATE(YEAR(tbl_Invoices[[#This Row],[Invoice_Date]]), MONTH(tbl_Invoices[[#This Row],[Invoice_Date]]), DAY(tbl_Invoices[[#This Row],[Invoice_Date]]))</f>
        <v>44566</v>
      </c>
      <c r="J2481">
        <f>YEAR(tbl_Invoices[[#This Row],[Invoice_Date]])</f>
        <v>2022</v>
      </c>
      <c r="K2481" s="1">
        <f>_xlfn.XLOOKUP(tbl_Invoices[[#This Row],[Customer_ID]], tbl_Customers[Customer_ID], tbl_Customers[Cohort_Month])</f>
        <v>44561</v>
      </c>
      <c r="L2481" s="1" t="str">
        <f ca="1">_xlfn.XLOOKUP(tbl_Invoices[[#This Row],[Customer_ID]], tbl_Customers[Customer_ID], tbl_Customers[Age_Group])</f>
        <v>25–34</v>
      </c>
      <c r="M2481" s="1" t="str">
        <f>_xlfn.XLOOKUP(tbl_Invoices[[#This Row],[Customer_ID]], tbl_Customers[Customer_ID], tbl_Customers[Region])</f>
        <v>South</v>
      </c>
      <c r="N2481" s="1" t="str" cm="1">
        <f t="array" ref="N2481">_xlfn.IFS(
   _xlfn.SINGLE(tbl_Invoices[Plan_ID])="P1","Basic",
   _xlfn.SINGLE(tbl_Invoices[Plan_ID])="P2","Standard",
   _xlfn.SINGLE(tbl_Invoices[Plan_ID])="P3","Premium"
)</f>
        <v>Basic</v>
      </c>
      <c r="O2481" s="2">
        <f>IF(tbl_Invoices[[#This Row],[Revenue_Type]]="Churned",0,1)</f>
        <v>1</v>
      </c>
    </row>
    <row r="2482" spans="1:15" x14ac:dyDescent="0.25">
      <c r="A2482" t="s">
        <v>8780</v>
      </c>
      <c r="B2482" t="s">
        <v>1241</v>
      </c>
      <c r="C2482" t="s">
        <v>2342</v>
      </c>
      <c r="D2482" s="1">
        <v>44566</v>
      </c>
      <c r="E2482">
        <v>12</v>
      </c>
      <c r="F2482" t="b">
        <v>1</v>
      </c>
      <c r="G2482" t="s">
        <v>4540</v>
      </c>
      <c r="H2482" t="s">
        <v>2027</v>
      </c>
      <c r="I2482" s="1">
        <f>DATE(YEAR(tbl_Invoices[[#This Row],[Invoice_Date]]), MONTH(tbl_Invoices[[#This Row],[Invoice_Date]]), DAY(tbl_Invoices[[#This Row],[Invoice_Date]]))</f>
        <v>44566</v>
      </c>
      <c r="J2482">
        <f>YEAR(tbl_Invoices[[#This Row],[Invoice_Date]])</f>
        <v>2022</v>
      </c>
      <c r="K2482" s="1">
        <f>_xlfn.XLOOKUP(tbl_Invoices[[#This Row],[Customer_ID]], tbl_Customers[Customer_ID], tbl_Customers[Cohort_Month])</f>
        <v>44286</v>
      </c>
      <c r="L2482" s="1" t="str">
        <f ca="1">_xlfn.XLOOKUP(tbl_Invoices[[#This Row],[Customer_ID]], tbl_Customers[Customer_ID], tbl_Customers[Age_Group])</f>
        <v>55+</v>
      </c>
      <c r="M2482" s="1" t="str">
        <f>_xlfn.XLOOKUP(tbl_Invoices[[#This Row],[Customer_ID]], tbl_Customers[Customer_ID], tbl_Customers[Region])</f>
        <v>East</v>
      </c>
      <c r="N2482" s="1" t="str" cm="1">
        <f t="array" ref="N2482">_xlfn.IFS(
   _xlfn.SINGLE(tbl_Invoices[Plan_ID])="P1","Basic",
   _xlfn.SINGLE(tbl_Invoices[Plan_ID])="P2","Standard",
   _xlfn.SINGLE(tbl_Invoices[Plan_ID])="P3","Premium"
)</f>
        <v>Basic</v>
      </c>
      <c r="O2482" s="2">
        <f>IF(tbl_Invoices[[#This Row],[Revenue_Type]]="Churned",0,1)</f>
        <v>1</v>
      </c>
    </row>
    <row r="2483" spans="1:15" x14ac:dyDescent="0.25">
      <c r="A2483" t="s">
        <v>4716</v>
      </c>
      <c r="B2483" t="s">
        <v>1388</v>
      </c>
      <c r="C2483" t="s">
        <v>3841</v>
      </c>
      <c r="D2483" s="1">
        <v>44566</v>
      </c>
      <c r="E2483">
        <v>25</v>
      </c>
      <c r="F2483" t="b">
        <v>1</v>
      </c>
      <c r="G2483" t="s">
        <v>4538</v>
      </c>
      <c r="H2483" t="s">
        <v>2034</v>
      </c>
      <c r="I2483" s="1">
        <f>DATE(YEAR(tbl_Invoices[[#This Row],[Invoice_Date]]), MONTH(tbl_Invoices[[#This Row],[Invoice_Date]]), DAY(tbl_Invoices[[#This Row],[Invoice_Date]]))</f>
        <v>44566</v>
      </c>
      <c r="J2483">
        <f>YEAR(tbl_Invoices[[#This Row],[Invoice_Date]])</f>
        <v>2022</v>
      </c>
      <c r="K2483" s="1">
        <f>_xlfn.XLOOKUP(tbl_Invoices[[#This Row],[Customer_ID]], tbl_Customers[Customer_ID], tbl_Customers[Cohort_Month])</f>
        <v>44773</v>
      </c>
      <c r="L2483" s="1" t="str">
        <f ca="1">_xlfn.XLOOKUP(tbl_Invoices[[#This Row],[Customer_ID]], tbl_Customers[Customer_ID], tbl_Customers[Age_Group])</f>
        <v>25–34</v>
      </c>
      <c r="M2483" s="1" t="str">
        <f>_xlfn.XLOOKUP(tbl_Invoices[[#This Row],[Customer_ID]], tbl_Customers[Customer_ID], tbl_Customers[Region])</f>
        <v>East</v>
      </c>
      <c r="N2483" s="1" t="str" cm="1">
        <f t="array" ref="N2483">_xlfn.IFS(
   _xlfn.SINGLE(tbl_Invoices[Plan_ID])="P1","Basic",
   _xlfn.SINGLE(tbl_Invoices[Plan_ID])="P2","Standard",
   _xlfn.SINGLE(tbl_Invoices[Plan_ID])="P3","Premium"
)</f>
        <v>Standard</v>
      </c>
      <c r="O2483" s="2">
        <f>IF(tbl_Invoices[[#This Row],[Revenue_Type]]="Churned",0,1)</f>
        <v>1</v>
      </c>
    </row>
    <row r="2484" spans="1:15" x14ac:dyDescent="0.25">
      <c r="A2484" t="s">
        <v>5481</v>
      </c>
      <c r="B2484" t="s">
        <v>1774</v>
      </c>
      <c r="C2484" t="s">
        <v>2178</v>
      </c>
      <c r="D2484" s="1">
        <v>44566</v>
      </c>
      <c r="E2484">
        <v>25</v>
      </c>
      <c r="F2484" t="b">
        <v>1</v>
      </c>
      <c r="G2484" t="s">
        <v>4547</v>
      </c>
      <c r="H2484" t="s">
        <v>2034</v>
      </c>
      <c r="I2484" s="1">
        <f>DATE(YEAR(tbl_Invoices[[#This Row],[Invoice_Date]]), MONTH(tbl_Invoices[[#This Row],[Invoice_Date]]), DAY(tbl_Invoices[[#This Row],[Invoice_Date]]))</f>
        <v>44566</v>
      </c>
      <c r="J2484">
        <f>YEAR(tbl_Invoices[[#This Row],[Invoice_Date]])</f>
        <v>2022</v>
      </c>
      <c r="K2484" s="1">
        <f>_xlfn.XLOOKUP(tbl_Invoices[[#This Row],[Customer_ID]], tbl_Customers[Customer_ID], tbl_Customers[Cohort_Month])</f>
        <v>44681</v>
      </c>
      <c r="L2484" s="1" t="str">
        <f ca="1">_xlfn.XLOOKUP(tbl_Invoices[[#This Row],[Customer_ID]], tbl_Customers[Customer_ID], tbl_Customers[Age_Group])</f>
        <v>45–54</v>
      </c>
      <c r="M2484" s="1" t="str">
        <f>_xlfn.XLOOKUP(tbl_Invoices[[#This Row],[Customer_ID]], tbl_Customers[Customer_ID], tbl_Customers[Region])</f>
        <v>Midwest</v>
      </c>
      <c r="N2484" s="1" t="str" cm="1">
        <f t="array" ref="N2484">_xlfn.IFS(
   _xlfn.SINGLE(tbl_Invoices[Plan_ID])="P1","Basic",
   _xlfn.SINGLE(tbl_Invoices[Plan_ID])="P2","Standard",
   _xlfn.SINGLE(tbl_Invoices[Plan_ID])="P3","Premium"
)</f>
        <v>Standard</v>
      </c>
      <c r="O2484" s="2">
        <f>IF(tbl_Invoices[[#This Row],[Revenue_Type]]="Churned",0,1)</f>
        <v>1</v>
      </c>
    </row>
    <row r="2485" spans="1:15" x14ac:dyDescent="0.25">
      <c r="A2485" t="s">
        <v>8319</v>
      </c>
      <c r="B2485" t="s">
        <v>735</v>
      </c>
      <c r="C2485" t="s">
        <v>2879</v>
      </c>
      <c r="D2485" s="1">
        <v>44567</v>
      </c>
      <c r="E2485">
        <v>12</v>
      </c>
      <c r="F2485" t="b">
        <v>1</v>
      </c>
      <c r="G2485" t="s">
        <v>4545</v>
      </c>
      <c r="H2485" t="s">
        <v>2027</v>
      </c>
      <c r="I2485" s="1">
        <f>DATE(YEAR(tbl_Invoices[[#This Row],[Invoice_Date]]), MONTH(tbl_Invoices[[#This Row],[Invoice_Date]]), DAY(tbl_Invoices[[#This Row],[Invoice_Date]]))</f>
        <v>44567</v>
      </c>
      <c r="J2485">
        <f>YEAR(tbl_Invoices[[#This Row],[Invoice_Date]])</f>
        <v>2022</v>
      </c>
      <c r="K2485" s="1">
        <f>_xlfn.XLOOKUP(tbl_Invoices[[#This Row],[Customer_ID]], tbl_Customers[Customer_ID], tbl_Customers[Cohort_Month])</f>
        <v>44834</v>
      </c>
      <c r="L2485" s="1" t="str">
        <f ca="1">_xlfn.XLOOKUP(tbl_Invoices[[#This Row],[Customer_ID]], tbl_Customers[Customer_ID], tbl_Customers[Age_Group])</f>
        <v>35–44</v>
      </c>
      <c r="M2485" s="1" t="str">
        <f>_xlfn.XLOOKUP(tbl_Invoices[[#This Row],[Customer_ID]], tbl_Customers[Customer_ID], tbl_Customers[Region])</f>
        <v>East</v>
      </c>
      <c r="N2485" s="1" t="str" cm="1">
        <f t="array" ref="N2485">_xlfn.IFS(
   _xlfn.SINGLE(tbl_Invoices[Plan_ID])="P1","Basic",
   _xlfn.SINGLE(tbl_Invoices[Plan_ID])="P2","Standard",
   _xlfn.SINGLE(tbl_Invoices[Plan_ID])="P3","Premium"
)</f>
        <v>Basic</v>
      </c>
      <c r="O2485" s="2">
        <f>IF(tbl_Invoices[[#This Row],[Revenue_Type]]="Churned",0,1)</f>
        <v>0</v>
      </c>
    </row>
    <row r="2486" spans="1:15" x14ac:dyDescent="0.25">
      <c r="A2486" t="s">
        <v>7623</v>
      </c>
      <c r="B2486" t="s">
        <v>767</v>
      </c>
      <c r="C2486" t="s">
        <v>2967</v>
      </c>
      <c r="D2486" s="1">
        <v>44567</v>
      </c>
      <c r="E2486">
        <v>55</v>
      </c>
      <c r="F2486" t="b">
        <v>1</v>
      </c>
      <c r="G2486" t="s">
        <v>4540</v>
      </c>
      <c r="H2486" t="s">
        <v>2031</v>
      </c>
      <c r="I2486" s="1">
        <f>DATE(YEAR(tbl_Invoices[[#This Row],[Invoice_Date]]), MONTH(tbl_Invoices[[#This Row],[Invoice_Date]]), DAY(tbl_Invoices[[#This Row],[Invoice_Date]]))</f>
        <v>44567</v>
      </c>
      <c r="J2486">
        <f>YEAR(tbl_Invoices[[#This Row],[Invoice_Date]])</f>
        <v>2022</v>
      </c>
      <c r="K2486" s="1">
        <f>_xlfn.XLOOKUP(tbl_Invoices[[#This Row],[Customer_ID]], tbl_Customers[Customer_ID], tbl_Customers[Cohort_Month])</f>
        <v>44895</v>
      </c>
      <c r="L2486" s="1" t="str">
        <f ca="1">_xlfn.XLOOKUP(tbl_Invoices[[#This Row],[Customer_ID]], tbl_Customers[Customer_ID], tbl_Customers[Age_Group])</f>
        <v>45–54</v>
      </c>
      <c r="M2486" s="1" t="str">
        <f>_xlfn.XLOOKUP(tbl_Invoices[[#This Row],[Customer_ID]], tbl_Customers[Customer_ID], tbl_Customers[Region])</f>
        <v>Midwest</v>
      </c>
      <c r="N2486" s="1" t="str" cm="1">
        <f t="array" ref="N2486">_xlfn.IFS(
   _xlfn.SINGLE(tbl_Invoices[Plan_ID])="P1","Basic",
   _xlfn.SINGLE(tbl_Invoices[Plan_ID])="P2","Standard",
   _xlfn.SINGLE(tbl_Invoices[Plan_ID])="P3","Premium"
)</f>
        <v>Premium</v>
      </c>
      <c r="O2486" s="2">
        <f>IF(tbl_Invoices[[#This Row],[Revenue_Type]]="Churned",0,1)</f>
        <v>1</v>
      </c>
    </row>
    <row r="2487" spans="1:15" x14ac:dyDescent="0.25">
      <c r="A2487" t="s">
        <v>9180</v>
      </c>
      <c r="B2487" t="s">
        <v>894</v>
      </c>
      <c r="C2487" t="s">
        <v>2065</v>
      </c>
      <c r="D2487" s="1">
        <v>44567</v>
      </c>
      <c r="E2487">
        <v>12</v>
      </c>
      <c r="F2487" t="b">
        <v>1</v>
      </c>
      <c r="G2487" t="s">
        <v>4549</v>
      </c>
      <c r="H2487" t="s">
        <v>2027</v>
      </c>
      <c r="I2487" s="1">
        <f>DATE(YEAR(tbl_Invoices[[#This Row],[Invoice_Date]]), MONTH(tbl_Invoices[[#This Row],[Invoice_Date]]), DAY(tbl_Invoices[[#This Row],[Invoice_Date]]))</f>
        <v>44567</v>
      </c>
      <c r="J2487">
        <f>YEAR(tbl_Invoices[[#This Row],[Invoice_Date]])</f>
        <v>2022</v>
      </c>
      <c r="K2487" s="1">
        <f>_xlfn.XLOOKUP(tbl_Invoices[[#This Row],[Customer_ID]], tbl_Customers[Customer_ID], tbl_Customers[Cohort_Month])</f>
        <v>44347</v>
      </c>
      <c r="L2487" s="1" t="str">
        <f ca="1">_xlfn.XLOOKUP(tbl_Invoices[[#This Row],[Customer_ID]], tbl_Customers[Customer_ID], tbl_Customers[Age_Group])</f>
        <v>45–54</v>
      </c>
      <c r="M2487" s="1" t="str">
        <f>_xlfn.XLOOKUP(tbl_Invoices[[#This Row],[Customer_ID]], tbl_Customers[Customer_ID], tbl_Customers[Region])</f>
        <v>East</v>
      </c>
      <c r="N2487" s="1" t="str" cm="1">
        <f t="array" ref="N2487">_xlfn.IFS(
   _xlfn.SINGLE(tbl_Invoices[Plan_ID])="P1","Basic",
   _xlfn.SINGLE(tbl_Invoices[Plan_ID])="P2","Standard",
   _xlfn.SINGLE(tbl_Invoices[Plan_ID])="P3","Premium"
)</f>
        <v>Basic</v>
      </c>
      <c r="O2487" s="2">
        <f>IF(tbl_Invoices[[#This Row],[Revenue_Type]]="Churned",0,1)</f>
        <v>1</v>
      </c>
    </row>
    <row r="2488" spans="1:15" x14ac:dyDescent="0.25">
      <c r="A2488" t="s">
        <v>9536</v>
      </c>
      <c r="B2488" t="s">
        <v>1088</v>
      </c>
      <c r="C2488" t="s">
        <v>2893</v>
      </c>
      <c r="D2488" s="1">
        <v>44567</v>
      </c>
      <c r="E2488">
        <v>12</v>
      </c>
      <c r="F2488" t="b">
        <v>1</v>
      </c>
      <c r="G2488" t="s">
        <v>4549</v>
      </c>
      <c r="H2488" t="s">
        <v>2027</v>
      </c>
      <c r="I2488" s="1">
        <f>DATE(YEAR(tbl_Invoices[[#This Row],[Invoice_Date]]), MONTH(tbl_Invoices[[#This Row],[Invoice_Date]]), DAY(tbl_Invoices[[#This Row],[Invoice_Date]]))</f>
        <v>44567</v>
      </c>
      <c r="J2488">
        <f>YEAR(tbl_Invoices[[#This Row],[Invoice_Date]])</f>
        <v>2022</v>
      </c>
      <c r="K2488" s="1">
        <f>_xlfn.XLOOKUP(tbl_Invoices[[#This Row],[Customer_ID]], tbl_Customers[Customer_ID], tbl_Customers[Cohort_Month])</f>
        <v>44316</v>
      </c>
      <c r="L2488" s="1" t="str">
        <f ca="1">_xlfn.XLOOKUP(tbl_Invoices[[#This Row],[Customer_ID]], tbl_Customers[Customer_ID], tbl_Customers[Age_Group])</f>
        <v>25–34</v>
      </c>
      <c r="M2488" s="1" t="str">
        <f>_xlfn.XLOOKUP(tbl_Invoices[[#This Row],[Customer_ID]], tbl_Customers[Customer_ID], tbl_Customers[Region])</f>
        <v>West</v>
      </c>
      <c r="N2488" s="1" t="str" cm="1">
        <f t="array" ref="N2488">_xlfn.IFS(
   _xlfn.SINGLE(tbl_Invoices[Plan_ID])="P1","Basic",
   _xlfn.SINGLE(tbl_Invoices[Plan_ID])="P2","Standard",
   _xlfn.SINGLE(tbl_Invoices[Plan_ID])="P3","Premium"
)</f>
        <v>Basic</v>
      </c>
      <c r="O2488" s="2">
        <f>IF(tbl_Invoices[[#This Row],[Revenue_Type]]="Churned",0,1)</f>
        <v>1</v>
      </c>
    </row>
    <row r="2489" spans="1:15" x14ac:dyDescent="0.25">
      <c r="A2489" t="s">
        <v>5992</v>
      </c>
      <c r="B2489" t="s">
        <v>1130</v>
      </c>
      <c r="C2489" t="s">
        <v>4352</v>
      </c>
      <c r="D2489" s="1">
        <v>44567</v>
      </c>
      <c r="E2489">
        <v>12</v>
      </c>
      <c r="F2489" t="b">
        <v>1</v>
      </c>
      <c r="G2489" t="s">
        <v>4549</v>
      </c>
      <c r="H2489" t="s">
        <v>2027</v>
      </c>
      <c r="I2489" s="1">
        <f>DATE(YEAR(tbl_Invoices[[#This Row],[Invoice_Date]]), MONTH(tbl_Invoices[[#This Row],[Invoice_Date]]), DAY(tbl_Invoices[[#This Row],[Invoice_Date]]))</f>
        <v>44567</v>
      </c>
      <c r="J2489">
        <f>YEAR(tbl_Invoices[[#This Row],[Invoice_Date]])</f>
        <v>2022</v>
      </c>
      <c r="K2489" s="1">
        <f>_xlfn.XLOOKUP(tbl_Invoices[[#This Row],[Customer_ID]], tbl_Customers[Customer_ID], tbl_Customers[Cohort_Month])</f>
        <v>44985</v>
      </c>
      <c r="L2489" s="1" t="str">
        <f ca="1">_xlfn.XLOOKUP(tbl_Invoices[[#This Row],[Customer_ID]], tbl_Customers[Customer_ID], tbl_Customers[Age_Group])</f>
        <v>35–44</v>
      </c>
      <c r="M2489" s="1" t="str">
        <f>_xlfn.XLOOKUP(tbl_Invoices[[#This Row],[Customer_ID]], tbl_Customers[Customer_ID], tbl_Customers[Region])</f>
        <v>South</v>
      </c>
      <c r="N2489" s="1" t="str" cm="1">
        <f t="array" ref="N2489">_xlfn.IFS(
   _xlfn.SINGLE(tbl_Invoices[Plan_ID])="P1","Basic",
   _xlfn.SINGLE(tbl_Invoices[Plan_ID])="P2","Standard",
   _xlfn.SINGLE(tbl_Invoices[Plan_ID])="P3","Premium"
)</f>
        <v>Basic</v>
      </c>
      <c r="O2489" s="2">
        <f>IF(tbl_Invoices[[#This Row],[Revenue_Type]]="Churned",0,1)</f>
        <v>1</v>
      </c>
    </row>
    <row r="2490" spans="1:15" x14ac:dyDescent="0.25">
      <c r="A2490" t="s">
        <v>8768</v>
      </c>
      <c r="B2490" t="s">
        <v>1262</v>
      </c>
      <c r="C2490" t="s">
        <v>2762</v>
      </c>
      <c r="D2490" s="1">
        <v>44567</v>
      </c>
      <c r="E2490">
        <v>55</v>
      </c>
      <c r="F2490" t="b">
        <v>1</v>
      </c>
      <c r="G2490" t="s">
        <v>4545</v>
      </c>
      <c r="H2490" t="s">
        <v>2031</v>
      </c>
      <c r="I2490" s="1">
        <f>DATE(YEAR(tbl_Invoices[[#This Row],[Invoice_Date]]), MONTH(tbl_Invoices[[#This Row],[Invoice_Date]]), DAY(tbl_Invoices[[#This Row],[Invoice_Date]]))</f>
        <v>44567</v>
      </c>
      <c r="J2490">
        <f>YEAR(tbl_Invoices[[#This Row],[Invoice_Date]])</f>
        <v>2022</v>
      </c>
      <c r="K2490" s="1">
        <f>_xlfn.XLOOKUP(tbl_Invoices[[#This Row],[Customer_ID]], tbl_Customers[Customer_ID], tbl_Customers[Cohort_Month])</f>
        <v>44286</v>
      </c>
      <c r="L2490" s="1" t="str">
        <f ca="1">_xlfn.XLOOKUP(tbl_Invoices[[#This Row],[Customer_ID]], tbl_Customers[Customer_ID], tbl_Customers[Age_Group])</f>
        <v>25–34</v>
      </c>
      <c r="M2490" s="1" t="str">
        <f>_xlfn.XLOOKUP(tbl_Invoices[[#This Row],[Customer_ID]], tbl_Customers[Customer_ID], tbl_Customers[Region])</f>
        <v>International</v>
      </c>
      <c r="N2490" s="1" t="str" cm="1">
        <f t="array" ref="N2490">_xlfn.IFS(
   _xlfn.SINGLE(tbl_Invoices[Plan_ID])="P1","Basic",
   _xlfn.SINGLE(tbl_Invoices[Plan_ID])="P2","Standard",
   _xlfn.SINGLE(tbl_Invoices[Plan_ID])="P3","Premium"
)</f>
        <v>Premium</v>
      </c>
      <c r="O2490" s="2">
        <f>IF(tbl_Invoices[[#This Row],[Revenue_Type]]="Churned",0,1)</f>
        <v>0</v>
      </c>
    </row>
    <row r="2491" spans="1:15" x14ac:dyDescent="0.25">
      <c r="A2491" t="s">
        <v>5259</v>
      </c>
      <c r="B2491" t="s">
        <v>1505</v>
      </c>
      <c r="C2491" t="s">
        <v>3950</v>
      </c>
      <c r="D2491" s="1">
        <v>44567</v>
      </c>
      <c r="E2491">
        <v>25</v>
      </c>
      <c r="F2491" t="b">
        <v>1</v>
      </c>
      <c r="G2491" t="s">
        <v>4545</v>
      </c>
      <c r="H2491" t="s">
        <v>2034</v>
      </c>
      <c r="I2491" s="1">
        <f>DATE(YEAR(tbl_Invoices[[#This Row],[Invoice_Date]]), MONTH(tbl_Invoices[[#This Row],[Invoice_Date]]), DAY(tbl_Invoices[[#This Row],[Invoice_Date]]))</f>
        <v>44567</v>
      </c>
      <c r="J2491">
        <f>YEAR(tbl_Invoices[[#This Row],[Invoice_Date]])</f>
        <v>2022</v>
      </c>
      <c r="K2491" s="1">
        <f>_xlfn.XLOOKUP(tbl_Invoices[[#This Row],[Customer_ID]], tbl_Customers[Customer_ID], tbl_Customers[Cohort_Month])</f>
        <v>44620</v>
      </c>
      <c r="L2491" s="1" t="str">
        <f ca="1">_xlfn.XLOOKUP(tbl_Invoices[[#This Row],[Customer_ID]], tbl_Customers[Customer_ID], tbl_Customers[Age_Group])</f>
        <v>45–54</v>
      </c>
      <c r="M2491" s="1" t="str">
        <f>_xlfn.XLOOKUP(tbl_Invoices[[#This Row],[Customer_ID]], tbl_Customers[Customer_ID], tbl_Customers[Region])</f>
        <v>South</v>
      </c>
      <c r="N2491" s="1" t="str" cm="1">
        <f t="array" ref="N2491">_xlfn.IFS(
   _xlfn.SINGLE(tbl_Invoices[Plan_ID])="P1","Basic",
   _xlfn.SINGLE(tbl_Invoices[Plan_ID])="P2","Standard",
   _xlfn.SINGLE(tbl_Invoices[Plan_ID])="P3","Premium"
)</f>
        <v>Standard</v>
      </c>
      <c r="O2491" s="2">
        <f>IF(tbl_Invoices[[#This Row],[Revenue_Type]]="Churned",0,1)</f>
        <v>0</v>
      </c>
    </row>
    <row r="2492" spans="1:15" x14ac:dyDescent="0.25">
      <c r="A2492" t="s">
        <v>7135</v>
      </c>
      <c r="B2492" t="s">
        <v>1758</v>
      </c>
      <c r="C2492" t="s">
        <v>3390</v>
      </c>
      <c r="D2492" s="1">
        <v>44567</v>
      </c>
      <c r="E2492">
        <v>55</v>
      </c>
      <c r="F2492" t="b">
        <v>1</v>
      </c>
      <c r="G2492" t="s">
        <v>4547</v>
      </c>
      <c r="H2492" t="s">
        <v>2031</v>
      </c>
      <c r="I2492" s="1">
        <f>DATE(YEAR(tbl_Invoices[[#This Row],[Invoice_Date]]), MONTH(tbl_Invoices[[#This Row],[Invoice_Date]]), DAY(tbl_Invoices[[#This Row],[Invoice_Date]]))</f>
        <v>44567</v>
      </c>
      <c r="J2492">
        <f>YEAR(tbl_Invoices[[#This Row],[Invoice_Date]])</f>
        <v>2022</v>
      </c>
      <c r="K2492" s="1">
        <f>_xlfn.XLOOKUP(tbl_Invoices[[#This Row],[Customer_ID]], tbl_Customers[Customer_ID], tbl_Customers[Cohort_Month])</f>
        <v>44957</v>
      </c>
      <c r="L2492" s="1" t="str">
        <f ca="1">_xlfn.XLOOKUP(tbl_Invoices[[#This Row],[Customer_ID]], tbl_Customers[Customer_ID], tbl_Customers[Age_Group])</f>
        <v>45–54</v>
      </c>
      <c r="M2492" s="1" t="str">
        <f>_xlfn.XLOOKUP(tbl_Invoices[[#This Row],[Customer_ID]], tbl_Customers[Customer_ID], tbl_Customers[Region])</f>
        <v>West</v>
      </c>
      <c r="N2492" s="1" t="str" cm="1">
        <f t="array" ref="N2492">_xlfn.IFS(
   _xlfn.SINGLE(tbl_Invoices[Plan_ID])="P1","Basic",
   _xlfn.SINGLE(tbl_Invoices[Plan_ID])="P2","Standard",
   _xlfn.SINGLE(tbl_Invoices[Plan_ID])="P3","Premium"
)</f>
        <v>Premium</v>
      </c>
      <c r="O2492" s="2">
        <f>IF(tbl_Invoices[[#This Row],[Revenue_Type]]="Churned",0,1)</f>
        <v>1</v>
      </c>
    </row>
    <row r="2493" spans="1:15" x14ac:dyDescent="0.25">
      <c r="A2493" t="s">
        <v>5320</v>
      </c>
      <c r="B2493" t="s">
        <v>1971</v>
      </c>
      <c r="C2493" t="s">
        <v>4179</v>
      </c>
      <c r="D2493" s="1">
        <v>44567</v>
      </c>
      <c r="E2493">
        <v>25</v>
      </c>
      <c r="F2493" t="b">
        <v>1</v>
      </c>
      <c r="G2493" t="s">
        <v>4538</v>
      </c>
      <c r="H2493" t="s">
        <v>2034</v>
      </c>
      <c r="I2493" s="1">
        <f>DATE(YEAR(tbl_Invoices[[#This Row],[Invoice_Date]]), MONTH(tbl_Invoices[[#This Row],[Invoice_Date]]), DAY(tbl_Invoices[[#This Row],[Invoice_Date]]))</f>
        <v>44567</v>
      </c>
      <c r="J2493">
        <f>YEAR(tbl_Invoices[[#This Row],[Invoice_Date]])</f>
        <v>2022</v>
      </c>
      <c r="K2493" s="1">
        <f>_xlfn.XLOOKUP(tbl_Invoices[[#This Row],[Customer_ID]], tbl_Customers[Customer_ID], tbl_Customers[Cohort_Month])</f>
        <v>44530</v>
      </c>
      <c r="L2493" s="1" t="str">
        <f ca="1">_xlfn.XLOOKUP(tbl_Invoices[[#This Row],[Customer_ID]], tbl_Customers[Customer_ID], tbl_Customers[Age_Group])</f>
        <v>45–54</v>
      </c>
      <c r="M2493" s="1" t="str">
        <f>_xlfn.XLOOKUP(tbl_Invoices[[#This Row],[Customer_ID]], tbl_Customers[Customer_ID], tbl_Customers[Region])</f>
        <v>International</v>
      </c>
      <c r="N2493" s="1" t="str" cm="1">
        <f t="array" ref="N2493">_xlfn.IFS(
   _xlfn.SINGLE(tbl_Invoices[Plan_ID])="P1","Basic",
   _xlfn.SINGLE(tbl_Invoices[Plan_ID])="P2","Standard",
   _xlfn.SINGLE(tbl_Invoices[Plan_ID])="P3","Premium"
)</f>
        <v>Standard</v>
      </c>
      <c r="O2493" s="2">
        <f>IF(tbl_Invoices[[#This Row],[Revenue_Type]]="Churned",0,1)</f>
        <v>1</v>
      </c>
    </row>
    <row r="2494" spans="1:15" x14ac:dyDescent="0.25">
      <c r="A2494" t="s">
        <v>5919</v>
      </c>
      <c r="B2494" t="s">
        <v>34</v>
      </c>
      <c r="C2494" t="s">
        <v>2794</v>
      </c>
      <c r="D2494" s="1">
        <v>44568</v>
      </c>
      <c r="E2494">
        <v>12</v>
      </c>
      <c r="F2494" t="b">
        <v>1</v>
      </c>
      <c r="G2494" t="s">
        <v>4547</v>
      </c>
      <c r="H2494" t="s">
        <v>2027</v>
      </c>
      <c r="I2494" s="1">
        <f>DATE(YEAR(tbl_Invoices[[#This Row],[Invoice_Date]]), MONTH(tbl_Invoices[[#This Row],[Invoice_Date]]), DAY(tbl_Invoices[[#This Row],[Invoice_Date]]))</f>
        <v>44568</v>
      </c>
      <c r="J2494">
        <f>YEAR(tbl_Invoices[[#This Row],[Invoice_Date]])</f>
        <v>2022</v>
      </c>
      <c r="K2494" s="1">
        <f>_xlfn.XLOOKUP(tbl_Invoices[[#This Row],[Customer_ID]], tbl_Customers[Customer_ID], tbl_Customers[Cohort_Month])</f>
        <v>44651</v>
      </c>
      <c r="L2494" s="1" t="str">
        <f ca="1">_xlfn.XLOOKUP(tbl_Invoices[[#This Row],[Customer_ID]], tbl_Customers[Customer_ID], tbl_Customers[Age_Group])</f>
        <v>35–44</v>
      </c>
      <c r="M2494" s="1" t="str">
        <f>_xlfn.XLOOKUP(tbl_Invoices[[#This Row],[Customer_ID]], tbl_Customers[Customer_ID], tbl_Customers[Region])</f>
        <v>Midwest</v>
      </c>
      <c r="N2494" s="1" t="str" cm="1">
        <f t="array" ref="N2494">_xlfn.IFS(
   _xlfn.SINGLE(tbl_Invoices[Plan_ID])="P1","Basic",
   _xlfn.SINGLE(tbl_Invoices[Plan_ID])="P2","Standard",
   _xlfn.SINGLE(tbl_Invoices[Plan_ID])="P3","Premium"
)</f>
        <v>Basic</v>
      </c>
      <c r="O2494" s="2">
        <f>IF(tbl_Invoices[[#This Row],[Revenue_Type]]="Churned",0,1)</f>
        <v>1</v>
      </c>
    </row>
    <row r="2495" spans="1:15" x14ac:dyDescent="0.25">
      <c r="A2495" t="s">
        <v>7881</v>
      </c>
      <c r="B2495" t="s">
        <v>1366</v>
      </c>
      <c r="C2495" t="s">
        <v>3073</v>
      </c>
      <c r="D2495" s="1">
        <v>44568</v>
      </c>
      <c r="E2495">
        <v>25</v>
      </c>
      <c r="F2495" t="b">
        <v>1</v>
      </c>
      <c r="G2495" t="s">
        <v>4549</v>
      </c>
      <c r="H2495" t="s">
        <v>2034</v>
      </c>
      <c r="I2495" s="1">
        <f>DATE(YEAR(tbl_Invoices[[#This Row],[Invoice_Date]]), MONTH(tbl_Invoices[[#This Row],[Invoice_Date]]), DAY(tbl_Invoices[[#This Row],[Invoice_Date]]))</f>
        <v>44568</v>
      </c>
      <c r="J2495">
        <f>YEAR(tbl_Invoices[[#This Row],[Invoice_Date]])</f>
        <v>2022</v>
      </c>
      <c r="K2495" s="1">
        <f>_xlfn.XLOOKUP(tbl_Invoices[[#This Row],[Customer_ID]], tbl_Customers[Customer_ID], tbl_Customers[Cohort_Month])</f>
        <v>44651</v>
      </c>
      <c r="L2495" s="1" t="str">
        <f ca="1">_xlfn.XLOOKUP(tbl_Invoices[[#This Row],[Customer_ID]], tbl_Customers[Customer_ID], tbl_Customers[Age_Group])</f>
        <v>35–44</v>
      </c>
      <c r="M2495" s="1" t="str">
        <f>_xlfn.XLOOKUP(tbl_Invoices[[#This Row],[Customer_ID]], tbl_Customers[Customer_ID], tbl_Customers[Region])</f>
        <v>South</v>
      </c>
      <c r="N2495" s="1" t="str" cm="1">
        <f t="array" ref="N2495">_xlfn.IFS(
   _xlfn.SINGLE(tbl_Invoices[Plan_ID])="P1","Basic",
   _xlfn.SINGLE(tbl_Invoices[Plan_ID])="P2","Standard",
   _xlfn.SINGLE(tbl_Invoices[Plan_ID])="P3","Premium"
)</f>
        <v>Standard</v>
      </c>
      <c r="O2495" s="2">
        <f>IF(tbl_Invoices[[#This Row],[Revenue_Type]]="Churned",0,1)</f>
        <v>1</v>
      </c>
    </row>
    <row r="2496" spans="1:15" x14ac:dyDescent="0.25">
      <c r="A2496" t="s">
        <v>6234</v>
      </c>
      <c r="B2496" t="s">
        <v>1442</v>
      </c>
      <c r="C2496" t="s">
        <v>3844</v>
      </c>
      <c r="D2496" s="1">
        <v>44568</v>
      </c>
      <c r="E2496">
        <v>25</v>
      </c>
      <c r="F2496" t="b">
        <v>1</v>
      </c>
      <c r="G2496" t="s">
        <v>4538</v>
      </c>
      <c r="H2496" t="s">
        <v>2034</v>
      </c>
      <c r="I2496" s="1">
        <f>DATE(YEAR(tbl_Invoices[[#This Row],[Invoice_Date]]), MONTH(tbl_Invoices[[#This Row],[Invoice_Date]]), DAY(tbl_Invoices[[#This Row],[Invoice_Date]]))</f>
        <v>44568</v>
      </c>
      <c r="J2496">
        <f>YEAR(tbl_Invoices[[#This Row],[Invoice_Date]])</f>
        <v>2022</v>
      </c>
      <c r="K2496" s="1">
        <f>_xlfn.XLOOKUP(tbl_Invoices[[#This Row],[Customer_ID]], tbl_Customers[Customer_ID], tbl_Customers[Cohort_Month])</f>
        <v>44377</v>
      </c>
      <c r="L2496" s="1" t="str">
        <f ca="1">_xlfn.XLOOKUP(tbl_Invoices[[#This Row],[Customer_ID]], tbl_Customers[Customer_ID], tbl_Customers[Age_Group])</f>
        <v>18–24</v>
      </c>
      <c r="M2496" s="1" t="str">
        <f>_xlfn.XLOOKUP(tbl_Invoices[[#This Row],[Customer_ID]], tbl_Customers[Customer_ID], tbl_Customers[Region])</f>
        <v>West</v>
      </c>
      <c r="N2496" s="1" t="str" cm="1">
        <f t="array" ref="N2496">_xlfn.IFS(
   _xlfn.SINGLE(tbl_Invoices[Plan_ID])="P1","Basic",
   _xlfn.SINGLE(tbl_Invoices[Plan_ID])="P2","Standard",
   _xlfn.SINGLE(tbl_Invoices[Plan_ID])="P3","Premium"
)</f>
        <v>Standard</v>
      </c>
      <c r="O2496" s="2">
        <f>IF(tbl_Invoices[[#This Row],[Revenue_Type]]="Churned",0,1)</f>
        <v>1</v>
      </c>
    </row>
    <row r="2497" spans="1:15" x14ac:dyDescent="0.25">
      <c r="A2497" t="s">
        <v>8922</v>
      </c>
      <c r="B2497" t="s">
        <v>1721</v>
      </c>
      <c r="C2497" t="s">
        <v>2530</v>
      </c>
      <c r="D2497" s="1">
        <v>44568</v>
      </c>
      <c r="E2497">
        <v>55</v>
      </c>
      <c r="F2497" t="b">
        <v>1</v>
      </c>
      <c r="G2497" t="s">
        <v>4545</v>
      </c>
      <c r="H2497" t="s">
        <v>2031</v>
      </c>
      <c r="I2497" s="1">
        <f>DATE(YEAR(tbl_Invoices[[#This Row],[Invoice_Date]]), MONTH(tbl_Invoices[[#This Row],[Invoice_Date]]), DAY(tbl_Invoices[[#This Row],[Invoice_Date]]))</f>
        <v>44568</v>
      </c>
      <c r="J2497">
        <f>YEAR(tbl_Invoices[[#This Row],[Invoice_Date]])</f>
        <v>2022</v>
      </c>
      <c r="K2497" s="1">
        <f>_xlfn.XLOOKUP(tbl_Invoices[[#This Row],[Customer_ID]], tbl_Customers[Customer_ID], tbl_Customers[Cohort_Month])</f>
        <v>44439</v>
      </c>
      <c r="L2497" s="1" t="str">
        <f ca="1">_xlfn.XLOOKUP(tbl_Invoices[[#This Row],[Customer_ID]], tbl_Customers[Customer_ID], tbl_Customers[Age_Group])</f>
        <v>45–54</v>
      </c>
      <c r="M2497" s="1" t="str">
        <f>_xlfn.XLOOKUP(tbl_Invoices[[#This Row],[Customer_ID]], tbl_Customers[Customer_ID], tbl_Customers[Region])</f>
        <v>South</v>
      </c>
      <c r="N2497" s="1" t="str" cm="1">
        <f t="array" ref="N2497">_xlfn.IFS(
   _xlfn.SINGLE(tbl_Invoices[Plan_ID])="P1","Basic",
   _xlfn.SINGLE(tbl_Invoices[Plan_ID])="P2","Standard",
   _xlfn.SINGLE(tbl_Invoices[Plan_ID])="P3","Premium"
)</f>
        <v>Premium</v>
      </c>
      <c r="O2497" s="2">
        <f>IF(tbl_Invoices[[#This Row],[Revenue_Type]]="Churned",0,1)</f>
        <v>0</v>
      </c>
    </row>
    <row r="2498" spans="1:15" x14ac:dyDescent="0.25">
      <c r="A2498" t="s">
        <v>8773</v>
      </c>
      <c r="B2498" t="s">
        <v>1934</v>
      </c>
      <c r="C2498" t="s">
        <v>3157</v>
      </c>
      <c r="D2498" s="1">
        <v>44568</v>
      </c>
      <c r="E2498">
        <v>55</v>
      </c>
      <c r="F2498" t="b">
        <v>1</v>
      </c>
      <c r="G2498" t="s">
        <v>4547</v>
      </c>
      <c r="H2498" t="s">
        <v>2031</v>
      </c>
      <c r="I2498" s="1">
        <f>DATE(YEAR(tbl_Invoices[[#This Row],[Invoice_Date]]), MONTH(tbl_Invoices[[#This Row],[Invoice_Date]]), DAY(tbl_Invoices[[#This Row],[Invoice_Date]]))</f>
        <v>44568</v>
      </c>
      <c r="J2498">
        <f>YEAR(tbl_Invoices[[#This Row],[Invoice_Date]])</f>
        <v>2022</v>
      </c>
      <c r="K2498" s="1">
        <f>_xlfn.XLOOKUP(tbl_Invoices[[#This Row],[Customer_ID]], tbl_Customers[Customer_ID], tbl_Customers[Cohort_Month])</f>
        <v>44895</v>
      </c>
      <c r="L2498" s="1" t="str">
        <f ca="1">_xlfn.XLOOKUP(tbl_Invoices[[#This Row],[Customer_ID]], tbl_Customers[Customer_ID], tbl_Customers[Age_Group])</f>
        <v>35–44</v>
      </c>
      <c r="M2498" s="1" t="str">
        <f>_xlfn.XLOOKUP(tbl_Invoices[[#This Row],[Customer_ID]], tbl_Customers[Customer_ID], tbl_Customers[Region])</f>
        <v>South</v>
      </c>
      <c r="N2498" s="1" t="str" cm="1">
        <f t="array" ref="N2498">_xlfn.IFS(
   _xlfn.SINGLE(tbl_Invoices[Plan_ID])="P1","Basic",
   _xlfn.SINGLE(tbl_Invoices[Plan_ID])="P2","Standard",
   _xlfn.SINGLE(tbl_Invoices[Plan_ID])="P3","Premium"
)</f>
        <v>Premium</v>
      </c>
      <c r="O2498" s="2">
        <f>IF(tbl_Invoices[[#This Row],[Revenue_Type]]="Churned",0,1)</f>
        <v>1</v>
      </c>
    </row>
    <row r="2499" spans="1:15" x14ac:dyDescent="0.25">
      <c r="A2499" t="s">
        <v>9925</v>
      </c>
      <c r="B2499" t="s">
        <v>221</v>
      </c>
      <c r="C2499" t="s">
        <v>2949</v>
      </c>
      <c r="D2499" s="1">
        <v>44569</v>
      </c>
      <c r="E2499">
        <v>25</v>
      </c>
      <c r="F2499" t="b">
        <v>1</v>
      </c>
      <c r="G2499" t="s">
        <v>4538</v>
      </c>
      <c r="H2499" t="s">
        <v>2034</v>
      </c>
      <c r="I2499" s="1">
        <f>DATE(YEAR(tbl_Invoices[[#This Row],[Invoice_Date]]), MONTH(tbl_Invoices[[#This Row],[Invoice_Date]]), DAY(tbl_Invoices[[#This Row],[Invoice_Date]]))</f>
        <v>44569</v>
      </c>
      <c r="J2499">
        <f>YEAR(tbl_Invoices[[#This Row],[Invoice_Date]])</f>
        <v>2022</v>
      </c>
      <c r="K2499" s="1">
        <f>_xlfn.XLOOKUP(tbl_Invoices[[#This Row],[Customer_ID]], tbl_Customers[Customer_ID], tbl_Customers[Cohort_Month])</f>
        <v>44712</v>
      </c>
      <c r="L2499" s="1" t="str">
        <f ca="1">_xlfn.XLOOKUP(tbl_Invoices[[#This Row],[Customer_ID]], tbl_Customers[Customer_ID], tbl_Customers[Age_Group])</f>
        <v>25–34</v>
      </c>
      <c r="M2499" s="1" t="str">
        <f>_xlfn.XLOOKUP(tbl_Invoices[[#This Row],[Customer_ID]], tbl_Customers[Customer_ID], tbl_Customers[Region])</f>
        <v>South</v>
      </c>
      <c r="N2499" s="1" t="str" cm="1">
        <f t="array" ref="N2499">_xlfn.IFS(
   _xlfn.SINGLE(tbl_Invoices[Plan_ID])="P1","Basic",
   _xlfn.SINGLE(tbl_Invoices[Plan_ID])="P2","Standard",
   _xlfn.SINGLE(tbl_Invoices[Plan_ID])="P3","Premium"
)</f>
        <v>Standard</v>
      </c>
      <c r="O2499" s="2">
        <f>IF(tbl_Invoices[[#This Row],[Revenue_Type]]="Churned",0,1)</f>
        <v>1</v>
      </c>
    </row>
    <row r="2500" spans="1:15" x14ac:dyDescent="0.25">
      <c r="A2500" t="s">
        <v>9301</v>
      </c>
      <c r="B2500" t="s">
        <v>575</v>
      </c>
      <c r="C2500" t="s">
        <v>3159</v>
      </c>
      <c r="D2500" s="1">
        <v>44569</v>
      </c>
      <c r="E2500">
        <v>12</v>
      </c>
      <c r="F2500" t="b">
        <v>1</v>
      </c>
      <c r="G2500" t="s">
        <v>4549</v>
      </c>
      <c r="H2500" t="s">
        <v>2027</v>
      </c>
      <c r="I2500" s="1">
        <f>DATE(YEAR(tbl_Invoices[[#This Row],[Invoice_Date]]), MONTH(tbl_Invoices[[#This Row],[Invoice_Date]]), DAY(tbl_Invoices[[#This Row],[Invoice_Date]]))</f>
        <v>44569</v>
      </c>
      <c r="J2500">
        <f>YEAR(tbl_Invoices[[#This Row],[Invoice_Date]])</f>
        <v>2022</v>
      </c>
      <c r="K2500" s="1">
        <f>_xlfn.XLOOKUP(tbl_Invoices[[#This Row],[Customer_ID]], tbl_Customers[Customer_ID], tbl_Customers[Cohort_Month])</f>
        <v>44620</v>
      </c>
      <c r="L2500" s="1" t="str">
        <f ca="1">_xlfn.XLOOKUP(tbl_Invoices[[#This Row],[Customer_ID]], tbl_Customers[Customer_ID], tbl_Customers[Age_Group])</f>
        <v>25–34</v>
      </c>
      <c r="M2500" s="1" t="str">
        <f>_xlfn.XLOOKUP(tbl_Invoices[[#This Row],[Customer_ID]], tbl_Customers[Customer_ID], tbl_Customers[Region])</f>
        <v>West</v>
      </c>
      <c r="N2500" s="1" t="str" cm="1">
        <f t="array" ref="N2500">_xlfn.IFS(
   _xlfn.SINGLE(tbl_Invoices[Plan_ID])="P1","Basic",
   _xlfn.SINGLE(tbl_Invoices[Plan_ID])="P2","Standard",
   _xlfn.SINGLE(tbl_Invoices[Plan_ID])="P3","Premium"
)</f>
        <v>Basic</v>
      </c>
      <c r="O2500" s="2">
        <f>IF(tbl_Invoices[[#This Row],[Revenue_Type]]="Churned",0,1)</f>
        <v>1</v>
      </c>
    </row>
    <row r="2501" spans="1:15" x14ac:dyDescent="0.25">
      <c r="A2501" t="s">
        <v>9083</v>
      </c>
      <c r="B2501" t="s">
        <v>1017</v>
      </c>
      <c r="C2501" t="s">
        <v>2426</v>
      </c>
      <c r="D2501" s="1">
        <v>44569</v>
      </c>
      <c r="E2501">
        <v>25</v>
      </c>
      <c r="F2501" t="b">
        <v>1</v>
      </c>
      <c r="G2501" t="s">
        <v>4549</v>
      </c>
      <c r="H2501" t="s">
        <v>2034</v>
      </c>
      <c r="I2501" s="1">
        <f>DATE(YEAR(tbl_Invoices[[#This Row],[Invoice_Date]]), MONTH(tbl_Invoices[[#This Row],[Invoice_Date]]), DAY(tbl_Invoices[[#This Row],[Invoice_Date]]))</f>
        <v>44569</v>
      </c>
      <c r="J2501">
        <f>YEAR(tbl_Invoices[[#This Row],[Invoice_Date]])</f>
        <v>2022</v>
      </c>
      <c r="K2501" s="1">
        <f>_xlfn.XLOOKUP(tbl_Invoices[[#This Row],[Customer_ID]], tbl_Customers[Customer_ID], tbl_Customers[Cohort_Month])</f>
        <v>45046</v>
      </c>
      <c r="L2501" s="1" t="str">
        <f ca="1">_xlfn.XLOOKUP(tbl_Invoices[[#This Row],[Customer_ID]], tbl_Customers[Customer_ID], tbl_Customers[Age_Group])</f>
        <v>45–54</v>
      </c>
      <c r="M2501" s="1" t="str">
        <f>_xlfn.XLOOKUP(tbl_Invoices[[#This Row],[Customer_ID]], tbl_Customers[Customer_ID], tbl_Customers[Region])</f>
        <v>South</v>
      </c>
      <c r="N2501" s="1" t="str" cm="1">
        <f t="array" ref="N2501">_xlfn.IFS(
   _xlfn.SINGLE(tbl_Invoices[Plan_ID])="P1","Basic",
   _xlfn.SINGLE(tbl_Invoices[Plan_ID])="P2","Standard",
   _xlfn.SINGLE(tbl_Invoices[Plan_ID])="P3","Premium"
)</f>
        <v>Standard</v>
      </c>
      <c r="O2501" s="2">
        <f>IF(tbl_Invoices[[#This Row],[Revenue_Type]]="Churned",0,1)</f>
        <v>1</v>
      </c>
    </row>
    <row r="2502" spans="1:15" x14ac:dyDescent="0.25">
      <c r="A2502" t="s">
        <v>8303</v>
      </c>
      <c r="B2502" t="s">
        <v>1049</v>
      </c>
      <c r="C2502" t="s">
        <v>2459</v>
      </c>
      <c r="D2502" s="1">
        <v>44569</v>
      </c>
      <c r="E2502">
        <v>12</v>
      </c>
      <c r="F2502" t="b">
        <v>1</v>
      </c>
      <c r="G2502" t="s">
        <v>4538</v>
      </c>
      <c r="H2502" t="s">
        <v>2027</v>
      </c>
      <c r="I2502" s="1">
        <f>DATE(YEAR(tbl_Invoices[[#This Row],[Invoice_Date]]), MONTH(tbl_Invoices[[#This Row],[Invoice_Date]]), DAY(tbl_Invoices[[#This Row],[Invoice_Date]]))</f>
        <v>44569</v>
      </c>
      <c r="J2502">
        <f>YEAR(tbl_Invoices[[#This Row],[Invoice_Date]])</f>
        <v>2022</v>
      </c>
      <c r="K2502" s="1">
        <f>_xlfn.XLOOKUP(tbl_Invoices[[#This Row],[Customer_ID]], tbl_Customers[Customer_ID], tbl_Customers[Cohort_Month])</f>
        <v>44834</v>
      </c>
      <c r="L2502" s="1" t="str">
        <f ca="1">_xlfn.XLOOKUP(tbl_Invoices[[#This Row],[Customer_ID]], tbl_Customers[Customer_ID], tbl_Customers[Age_Group])</f>
        <v>35–44</v>
      </c>
      <c r="M2502" s="1" t="str">
        <f>_xlfn.XLOOKUP(tbl_Invoices[[#This Row],[Customer_ID]], tbl_Customers[Customer_ID], tbl_Customers[Region])</f>
        <v>West</v>
      </c>
      <c r="N2502" s="1" t="str" cm="1">
        <f t="array" ref="N2502">_xlfn.IFS(
   _xlfn.SINGLE(tbl_Invoices[Plan_ID])="P1","Basic",
   _xlfn.SINGLE(tbl_Invoices[Plan_ID])="P2","Standard",
   _xlfn.SINGLE(tbl_Invoices[Plan_ID])="P3","Premium"
)</f>
        <v>Basic</v>
      </c>
      <c r="O2502" s="2">
        <f>IF(tbl_Invoices[[#This Row],[Revenue_Type]]="Churned",0,1)</f>
        <v>1</v>
      </c>
    </row>
    <row r="2503" spans="1:15" x14ac:dyDescent="0.25">
      <c r="A2503" t="s">
        <v>5273</v>
      </c>
      <c r="B2503" t="s">
        <v>1257</v>
      </c>
      <c r="C2503" t="s">
        <v>3240</v>
      </c>
      <c r="D2503" s="1">
        <v>44569</v>
      </c>
      <c r="E2503">
        <v>25</v>
      </c>
      <c r="F2503" t="b">
        <v>1</v>
      </c>
      <c r="G2503" t="s">
        <v>4538</v>
      </c>
      <c r="H2503" t="s">
        <v>2034</v>
      </c>
      <c r="I2503" s="1">
        <f>DATE(YEAR(tbl_Invoices[[#This Row],[Invoice_Date]]), MONTH(tbl_Invoices[[#This Row],[Invoice_Date]]), DAY(tbl_Invoices[[#This Row],[Invoice_Date]]))</f>
        <v>44569</v>
      </c>
      <c r="J2503">
        <f>YEAR(tbl_Invoices[[#This Row],[Invoice_Date]])</f>
        <v>2022</v>
      </c>
      <c r="K2503" s="1">
        <f>_xlfn.XLOOKUP(tbl_Invoices[[#This Row],[Customer_ID]], tbl_Customers[Customer_ID], tbl_Customers[Cohort_Month])</f>
        <v>44377</v>
      </c>
      <c r="L2503" s="1" t="str">
        <f ca="1">_xlfn.XLOOKUP(tbl_Invoices[[#This Row],[Customer_ID]], tbl_Customers[Customer_ID], tbl_Customers[Age_Group])</f>
        <v>45–54</v>
      </c>
      <c r="M2503" s="1" t="str">
        <f>_xlfn.XLOOKUP(tbl_Invoices[[#This Row],[Customer_ID]], tbl_Customers[Customer_ID], tbl_Customers[Region])</f>
        <v>South</v>
      </c>
      <c r="N2503" s="1" t="str" cm="1">
        <f t="array" ref="N2503">_xlfn.IFS(
   _xlfn.SINGLE(tbl_Invoices[Plan_ID])="P1","Basic",
   _xlfn.SINGLE(tbl_Invoices[Plan_ID])="P2","Standard",
   _xlfn.SINGLE(tbl_Invoices[Plan_ID])="P3","Premium"
)</f>
        <v>Standard</v>
      </c>
      <c r="O2503" s="2">
        <f>IF(tbl_Invoices[[#This Row],[Revenue_Type]]="Churned",0,1)</f>
        <v>1</v>
      </c>
    </row>
    <row r="2504" spans="1:15" x14ac:dyDescent="0.25">
      <c r="A2504" t="s">
        <v>8278</v>
      </c>
      <c r="B2504" t="s">
        <v>1586</v>
      </c>
      <c r="C2504" t="s">
        <v>3387</v>
      </c>
      <c r="D2504" s="1">
        <v>44569</v>
      </c>
      <c r="E2504">
        <v>55</v>
      </c>
      <c r="F2504" t="b">
        <v>1</v>
      </c>
      <c r="G2504" t="s">
        <v>4545</v>
      </c>
      <c r="H2504" t="s">
        <v>2031</v>
      </c>
      <c r="I2504" s="1">
        <f>DATE(YEAR(tbl_Invoices[[#This Row],[Invoice_Date]]), MONTH(tbl_Invoices[[#This Row],[Invoice_Date]]), DAY(tbl_Invoices[[#This Row],[Invoice_Date]]))</f>
        <v>44569</v>
      </c>
      <c r="J2504">
        <f>YEAR(tbl_Invoices[[#This Row],[Invoice_Date]])</f>
        <v>2022</v>
      </c>
      <c r="K2504" s="1">
        <f>_xlfn.XLOOKUP(tbl_Invoices[[#This Row],[Customer_ID]], tbl_Customers[Customer_ID], tbl_Customers[Cohort_Month])</f>
        <v>44286</v>
      </c>
      <c r="L2504" s="1" t="str">
        <f ca="1">_xlfn.XLOOKUP(tbl_Invoices[[#This Row],[Customer_ID]], tbl_Customers[Customer_ID], tbl_Customers[Age_Group])</f>
        <v>18–24</v>
      </c>
      <c r="M2504" s="1" t="str">
        <f>_xlfn.XLOOKUP(tbl_Invoices[[#This Row],[Customer_ID]], tbl_Customers[Customer_ID], tbl_Customers[Region])</f>
        <v>International</v>
      </c>
      <c r="N2504" s="1" t="str" cm="1">
        <f t="array" ref="N2504">_xlfn.IFS(
   _xlfn.SINGLE(tbl_Invoices[Plan_ID])="P1","Basic",
   _xlfn.SINGLE(tbl_Invoices[Plan_ID])="P2","Standard",
   _xlfn.SINGLE(tbl_Invoices[Plan_ID])="P3","Premium"
)</f>
        <v>Premium</v>
      </c>
      <c r="O2504" s="2">
        <f>IF(tbl_Invoices[[#This Row],[Revenue_Type]]="Churned",0,1)</f>
        <v>0</v>
      </c>
    </row>
    <row r="2505" spans="1:15" x14ac:dyDescent="0.25">
      <c r="A2505" t="s">
        <v>9063</v>
      </c>
      <c r="B2505" t="s">
        <v>1721</v>
      </c>
      <c r="C2505" t="s">
        <v>2885</v>
      </c>
      <c r="D2505" s="1">
        <v>44569</v>
      </c>
      <c r="E2505">
        <v>55</v>
      </c>
      <c r="F2505" t="b">
        <v>1</v>
      </c>
      <c r="G2505" t="s">
        <v>4540</v>
      </c>
      <c r="H2505" t="s">
        <v>2031</v>
      </c>
      <c r="I2505" s="1">
        <f>DATE(YEAR(tbl_Invoices[[#This Row],[Invoice_Date]]), MONTH(tbl_Invoices[[#This Row],[Invoice_Date]]), DAY(tbl_Invoices[[#This Row],[Invoice_Date]]))</f>
        <v>44569</v>
      </c>
      <c r="J2505">
        <f>YEAR(tbl_Invoices[[#This Row],[Invoice_Date]])</f>
        <v>2022</v>
      </c>
      <c r="K2505" s="1">
        <f>_xlfn.XLOOKUP(tbl_Invoices[[#This Row],[Customer_ID]], tbl_Customers[Customer_ID], tbl_Customers[Cohort_Month])</f>
        <v>44439</v>
      </c>
      <c r="L2505" s="1" t="str">
        <f ca="1">_xlfn.XLOOKUP(tbl_Invoices[[#This Row],[Customer_ID]], tbl_Customers[Customer_ID], tbl_Customers[Age_Group])</f>
        <v>45–54</v>
      </c>
      <c r="M2505" s="1" t="str">
        <f>_xlfn.XLOOKUP(tbl_Invoices[[#This Row],[Customer_ID]], tbl_Customers[Customer_ID], tbl_Customers[Region])</f>
        <v>South</v>
      </c>
      <c r="N2505" s="1" t="str" cm="1">
        <f t="array" ref="N2505">_xlfn.IFS(
   _xlfn.SINGLE(tbl_Invoices[Plan_ID])="P1","Basic",
   _xlfn.SINGLE(tbl_Invoices[Plan_ID])="P2","Standard",
   _xlfn.SINGLE(tbl_Invoices[Plan_ID])="P3","Premium"
)</f>
        <v>Premium</v>
      </c>
      <c r="O2505" s="2">
        <f>IF(tbl_Invoices[[#This Row],[Revenue_Type]]="Churned",0,1)</f>
        <v>1</v>
      </c>
    </row>
    <row r="2506" spans="1:15" x14ac:dyDescent="0.25">
      <c r="A2506" t="s">
        <v>7775</v>
      </c>
      <c r="B2506" t="s">
        <v>1993</v>
      </c>
      <c r="C2506" t="s">
        <v>4192</v>
      </c>
      <c r="D2506" s="1">
        <v>44569</v>
      </c>
      <c r="E2506">
        <v>25</v>
      </c>
      <c r="F2506" t="b">
        <v>1</v>
      </c>
      <c r="G2506" t="s">
        <v>4540</v>
      </c>
      <c r="H2506" t="s">
        <v>2034</v>
      </c>
      <c r="I2506" s="1">
        <f>DATE(YEAR(tbl_Invoices[[#This Row],[Invoice_Date]]), MONTH(tbl_Invoices[[#This Row],[Invoice_Date]]), DAY(tbl_Invoices[[#This Row],[Invoice_Date]]))</f>
        <v>44569</v>
      </c>
      <c r="J2506">
        <f>YEAR(tbl_Invoices[[#This Row],[Invoice_Date]])</f>
        <v>2022</v>
      </c>
      <c r="K2506" s="1">
        <f>_xlfn.XLOOKUP(tbl_Invoices[[#This Row],[Customer_ID]], tbl_Customers[Customer_ID], tbl_Customers[Cohort_Month])</f>
        <v>44651</v>
      </c>
      <c r="L2506" s="1" t="str">
        <f ca="1">_xlfn.XLOOKUP(tbl_Invoices[[#This Row],[Customer_ID]], tbl_Customers[Customer_ID], tbl_Customers[Age_Group])</f>
        <v>45–54</v>
      </c>
      <c r="M2506" s="1" t="str">
        <f>_xlfn.XLOOKUP(tbl_Invoices[[#This Row],[Customer_ID]], tbl_Customers[Customer_ID], tbl_Customers[Region])</f>
        <v>International</v>
      </c>
      <c r="N2506" s="1" t="str" cm="1">
        <f t="array" ref="N2506">_xlfn.IFS(
   _xlfn.SINGLE(tbl_Invoices[Plan_ID])="P1","Basic",
   _xlfn.SINGLE(tbl_Invoices[Plan_ID])="P2","Standard",
   _xlfn.SINGLE(tbl_Invoices[Plan_ID])="P3","Premium"
)</f>
        <v>Standard</v>
      </c>
      <c r="O2506" s="2">
        <f>IF(tbl_Invoices[[#This Row],[Revenue_Type]]="Churned",0,1)</f>
        <v>1</v>
      </c>
    </row>
    <row r="2507" spans="1:15" x14ac:dyDescent="0.25">
      <c r="A2507" t="s">
        <v>7491</v>
      </c>
      <c r="B2507" t="s">
        <v>555</v>
      </c>
      <c r="C2507" t="s">
        <v>2743</v>
      </c>
      <c r="D2507" s="1">
        <v>44570</v>
      </c>
      <c r="E2507">
        <v>55</v>
      </c>
      <c r="F2507" t="b">
        <v>1</v>
      </c>
      <c r="G2507" t="s">
        <v>4549</v>
      </c>
      <c r="H2507" t="s">
        <v>2031</v>
      </c>
      <c r="I2507" s="1">
        <f>DATE(YEAR(tbl_Invoices[[#This Row],[Invoice_Date]]), MONTH(tbl_Invoices[[#This Row],[Invoice_Date]]), DAY(tbl_Invoices[[#This Row],[Invoice_Date]]))</f>
        <v>44570</v>
      </c>
      <c r="J2507">
        <f>YEAR(tbl_Invoices[[#This Row],[Invoice_Date]])</f>
        <v>2022</v>
      </c>
      <c r="K2507" s="1">
        <f>_xlfn.XLOOKUP(tbl_Invoices[[#This Row],[Customer_ID]], tbl_Customers[Customer_ID], tbl_Customers[Cohort_Month])</f>
        <v>44773</v>
      </c>
      <c r="L2507" s="1" t="str">
        <f ca="1">_xlfn.XLOOKUP(tbl_Invoices[[#This Row],[Customer_ID]], tbl_Customers[Customer_ID], tbl_Customers[Age_Group])</f>
        <v>35–44</v>
      </c>
      <c r="M2507" s="1" t="str">
        <f>_xlfn.XLOOKUP(tbl_Invoices[[#This Row],[Customer_ID]], tbl_Customers[Customer_ID], tbl_Customers[Region])</f>
        <v>Midwest</v>
      </c>
      <c r="N2507" s="1" t="str" cm="1">
        <f t="array" ref="N2507">_xlfn.IFS(
   _xlfn.SINGLE(tbl_Invoices[Plan_ID])="P1","Basic",
   _xlfn.SINGLE(tbl_Invoices[Plan_ID])="P2","Standard",
   _xlfn.SINGLE(tbl_Invoices[Plan_ID])="P3","Premium"
)</f>
        <v>Premium</v>
      </c>
      <c r="O2507" s="2">
        <f>IF(tbl_Invoices[[#This Row],[Revenue_Type]]="Churned",0,1)</f>
        <v>1</v>
      </c>
    </row>
    <row r="2508" spans="1:15" x14ac:dyDescent="0.25">
      <c r="A2508" t="s">
        <v>9592</v>
      </c>
      <c r="B2508" t="s">
        <v>777</v>
      </c>
      <c r="C2508" t="s">
        <v>3426</v>
      </c>
      <c r="D2508" s="1">
        <v>44570</v>
      </c>
      <c r="E2508">
        <v>12</v>
      </c>
      <c r="F2508" t="b">
        <v>1</v>
      </c>
      <c r="G2508" t="s">
        <v>4538</v>
      </c>
      <c r="H2508" t="s">
        <v>2027</v>
      </c>
      <c r="I2508" s="1">
        <f>DATE(YEAR(tbl_Invoices[[#This Row],[Invoice_Date]]), MONTH(tbl_Invoices[[#This Row],[Invoice_Date]]), DAY(tbl_Invoices[[#This Row],[Invoice_Date]]))</f>
        <v>44570</v>
      </c>
      <c r="J2508">
        <f>YEAR(tbl_Invoices[[#This Row],[Invoice_Date]])</f>
        <v>2022</v>
      </c>
      <c r="K2508" s="1">
        <f>_xlfn.XLOOKUP(tbl_Invoices[[#This Row],[Customer_ID]], tbl_Customers[Customer_ID], tbl_Customers[Cohort_Month])</f>
        <v>44377</v>
      </c>
      <c r="L2508" s="1" t="str">
        <f ca="1">_xlfn.XLOOKUP(tbl_Invoices[[#This Row],[Customer_ID]], tbl_Customers[Customer_ID], tbl_Customers[Age_Group])</f>
        <v>45–54</v>
      </c>
      <c r="M2508" s="1" t="str">
        <f>_xlfn.XLOOKUP(tbl_Invoices[[#This Row],[Customer_ID]], tbl_Customers[Customer_ID], tbl_Customers[Region])</f>
        <v>West</v>
      </c>
      <c r="N2508" s="1" t="str" cm="1">
        <f t="array" ref="N2508">_xlfn.IFS(
   _xlfn.SINGLE(tbl_Invoices[Plan_ID])="P1","Basic",
   _xlfn.SINGLE(tbl_Invoices[Plan_ID])="P2","Standard",
   _xlfn.SINGLE(tbl_Invoices[Plan_ID])="P3","Premium"
)</f>
        <v>Basic</v>
      </c>
      <c r="O2508" s="2">
        <f>IF(tbl_Invoices[[#This Row],[Revenue_Type]]="Churned",0,1)</f>
        <v>1</v>
      </c>
    </row>
    <row r="2509" spans="1:15" x14ac:dyDescent="0.25">
      <c r="A2509" t="s">
        <v>8124</v>
      </c>
      <c r="B2509" t="s">
        <v>1611</v>
      </c>
      <c r="C2509" t="s">
        <v>4525</v>
      </c>
      <c r="D2509" s="1">
        <v>44570</v>
      </c>
      <c r="E2509">
        <v>25</v>
      </c>
      <c r="F2509" t="b">
        <v>1</v>
      </c>
      <c r="G2509" t="s">
        <v>4538</v>
      </c>
      <c r="H2509" t="s">
        <v>2034</v>
      </c>
      <c r="I2509" s="1">
        <f>DATE(YEAR(tbl_Invoices[[#This Row],[Invoice_Date]]), MONTH(tbl_Invoices[[#This Row],[Invoice_Date]]), DAY(tbl_Invoices[[#This Row],[Invoice_Date]]))</f>
        <v>44570</v>
      </c>
      <c r="J2509">
        <f>YEAR(tbl_Invoices[[#This Row],[Invoice_Date]])</f>
        <v>2022</v>
      </c>
      <c r="K2509" s="1">
        <f>_xlfn.XLOOKUP(tbl_Invoices[[#This Row],[Customer_ID]], tbl_Customers[Customer_ID], tbl_Customers[Cohort_Month])</f>
        <v>44227</v>
      </c>
      <c r="L2509" s="1" t="str">
        <f ca="1">_xlfn.XLOOKUP(tbl_Invoices[[#This Row],[Customer_ID]], tbl_Customers[Customer_ID], tbl_Customers[Age_Group])</f>
        <v>45–54</v>
      </c>
      <c r="M2509" s="1" t="str">
        <f>_xlfn.XLOOKUP(tbl_Invoices[[#This Row],[Customer_ID]], tbl_Customers[Customer_ID], tbl_Customers[Region])</f>
        <v>West</v>
      </c>
      <c r="N2509" s="1" t="str" cm="1">
        <f t="array" ref="N2509">_xlfn.IFS(
   _xlfn.SINGLE(tbl_Invoices[Plan_ID])="P1","Basic",
   _xlfn.SINGLE(tbl_Invoices[Plan_ID])="P2","Standard",
   _xlfn.SINGLE(tbl_Invoices[Plan_ID])="P3","Premium"
)</f>
        <v>Standard</v>
      </c>
      <c r="O2509" s="2">
        <f>IF(tbl_Invoices[[#This Row],[Revenue_Type]]="Churned",0,1)</f>
        <v>1</v>
      </c>
    </row>
    <row r="2510" spans="1:15" x14ac:dyDescent="0.25">
      <c r="A2510" t="s">
        <v>10114</v>
      </c>
      <c r="B2510" t="s">
        <v>1943</v>
      </c>
      <c r="C2510" t="s">
        <v>2873</v>
      </c>
      <c r="D2510" s="1">
        <v>44570</v>
      </c>
      <c r="E2510">
        <v>55</v>
      </c>
      <c r="F2510" t="b">
        <v>1</v>
      </c>
      <c r="G2510" t="s">
        <v>4538</v>
      </c>
      <c r="H2510" t="s">
        <v>2031</v>
      </c>
      <c r="I2510" s="1">
        <f>DATE(YEAR(tbl_Invoices[[#This Row],[Invoice_Date]]), MONTH(tbl_Invoices[[#This Row],[Invoice_Date]]), DAY(tbl_Invoices[[#This Row],[Invoice_Date]]))</f>
        <v>44570</v>
      </c>
      <c r="J2510">
        <f>YEAR(tbl_Invoices[[#This Row],[Invoice_Date]])</f>
        <v>2022</v>
      </c>
      <c r="K2510" s="1">
        <f>_xlfn.XLOOKUP(tbl_Invoices[[#This Row],[Customer_ID]], tbl_Customers[Customer_ID], tbl_Customers[Cohort_Month])</f>
        <v>44286</v>
      </c>
      <c r="L2510" s="1" t="str">
        <f ca="1">_xlfn.XLOOKUP(tbl_Invoices[[#This Row],[Customer_ID]], tbl_Customers[Customer_ID], tbl_Customers[Age_Group])</f>
        <v>45–54</v>
      </c>
      <c r="M2510" s="1" t="str">
        <f>_xlfn.XLOOKUP(tbl_Invoices[[#This Row],[Customer_ID]], tbl_Customers[Customer_ID], tbl_Customers[Region])</f>
        <v>Midwest</v>
      </c>
      <c r="N2510" s="1" t="str" cm="1">
        <f t="array" ref="N2510">_xlfn.IFS(
   _xlfn.SINGLE(tbl_Invoices[Plan_ID])="P1","Basic",
   _xlfn.SINGLE(tbl_Invoices[Plan_ID])="P2","Standard",
   _xlfn.SINGLE(tbl_Invoices[Plan_ID])="P3","Premium"
)</f>
        <v>Premium</v>
      </c>
      <c r="O2510" s="2">
        <f>IF(tbl_Invoices[[#This Row],[Revenue_Type]]="Churned",0,1)</f>
        <v>1</v>
      </c>
    </row>
    <row r="2511" spans="1:15" x14ac:dyDescent="0.25">
      <c r="A2511" t="s">
        <v>8373</v>
      </c>
      <c r="B2511" t="s">
        <v>803</v>
      </c>
      <c r="C2511" t="s">
        <v>2331</v>
      </c>
      <c r="D2511" s="1">
        <v>44571</v>
      </c>
      <c r="E2511">
        <v>12</v>
      </c>
      <c r="F2511" t="b">
        <v>1</v>
      </c>
      <c r="G2511" t="s">
        <v>4540</v>
      </c>
      <c r="H2511" t="s">
        <v>2027</v>
      </c>
      <c r="I2511" s="1">
        <f>DATE(YEAR(tbl_Invoices[[#This Row],[Invoice_Date]]), MONTH(tbl_Invoices[[#This Row],[Invoice_Date]]), DAY(tbl_Invoices[[#This Row],[Invoice_Date]]))</f>
        <v>44571</v>
      </c>
      <c r="J2511">
        <f>YEAR(tbl_Invoices[[#This Row],[Invoice_Date]])</f>
        <v>2022</v>
      </c>
      <c r="K2511" s="1">
        <f>_xlfn.XLOOKUP(tbl_Invoices[[#This Row],[Customer_ID]], tbl_Customers[Customer_ID], tbl_Customers[Cohort_Month])</f>
        <v>45077</v>
      </c>
      <c r="L2511" s="1" t="str">
        <f ca="1">_xlfn.XLOOKUP(tbl_Invoices[[#This Row],[Customer_ID]], tbl_Customers[Customer_ID], tbl_Customers[Age_Group])</f>
        <v>35–44</v>
      </c>
      <c r="M2511" s="1" t="str">
        <f>_xlfn.XLOOKUP(tbl_Invoices[[#This Row],[Customer_ID]], tbl_Customers[Customer_ID], tbl_Customers[Region])</f>
        <v>East</v>
      </c>
      <c r="N2511" s="1" t="str" cm="1">
        <f t="array" ref="N2511">_xlfn.IFS(
   _xlfn.SINGLE(tbl_Invoices[Plan_ID])="P1","Basic",
   _xlfn.SINGLE(tbl_Invoices[Plan_ID])="P2","Standard",
   _xlfn.SINGLE(tbl_Invoices[Plan_ID])="P3","Premium"
)</f>
        <v>Basic</v>
      </c>
      <c r="O2511" s="2">
        <f>IF(tbl_Invoices[[#This Row],[Revenue_Type]]="Churned",0,1)</f>
        <v>1</v>
      </c>
    </row>
    <row r="2512" spans="1:15" x14ac:dyDescent="0.25">
      <c r="A2512" t="s">
        <v>8824</v>
      </c>
      <c r="B2512" t="s">
        <v>974</v>
      </c>
      <c r="C2512" t="s">
        <v>3089</v>
      </c>
      <c r="D2512" s="1">
        <v>44571</v>
      </c>
      <c r="E2512">
        <v>12</v>
      </c>
      <c r="F2512" t="b">
        <v>1</v>
      </c>
      <c r="G2512" t="s">
        <v>4538</v>
      </c>
      <c r="H2512" t="s">
        <v>2027</v>
      </c>
      <c r="I2512" s="1">
        <f>DATE(YEAR(tbl_Invoices[[#This Row],[Invoice_Date]]), MONTH(tbl_Invoices[[#This Row],[Invoice_Date]]), DAY(tbl_Invoices[[#This Row],[Invoice_Date]]))</f>
        <v>44571</v>
      </c>
      <c r="J2512">
        <f>YEAR(tbl_Invoices[[#This Row],[Invoice_Date]])</f>
        <v>2022</v>
      </c>
      <c r="K2512" s="1">
        <f>_xlfn.XLOOKUP(tbl_Invoices[[#This Row],[Customer_ID]], tbl_Customers[Customer_ID], tbl_Customers[Cohort_Month])</f>
        <v>44804</v>
      </c>
      <c r="L2512" s="1" t="str">
        <f ca="1">_xlfn.XLOOKUP(tbl_Invoices[[#This Row],[Customer_ID]], tbl_Customers[Customer_ID], tbl_Customers[Age_Group])</f>
        <v>25–34</v>
      </c>
      <c r="M2512" s="1" t="str">
        <f>_xlfn.XLOOKUP(tbl_Invoices[[#This Row],[Customer_ID]], tbl_Customers[Customer_ID], tbl_Customers[Region])</f>
        <v>South</v>
      </c>
      <c r="N2512" s="1" t="str" cm="1">
        <f t="array" ref="N2512">_xlfn.IFS(
   _xlfn.SINGLE(tbl_Invoices[Plan_ID])="P1","Basic",
   _xlfn.SINGLE(tbl_Invoices[Plan_ID])="P2","Standard",
   _xlfn.SINGLE(tbl_Invoices[Plan_ID])="P3","Premium"
)</f>
        <v>Basic</v>
      </c>
      <c r="O2512" s="2">
        <f>IF(tbl_Invoices[[#This Row],[Revenue_Type]]="Churned",0,1)</f>
        <v>1</v>
      </c>
    </row>
    <row r="2513" spans="1:15" x14ac:dyDescent="0.25">
      <c r="A2513" t="s">
        <v>9093</v>
      </c>
      <c r="B2513" t="s">
        <v>253</v>
      </c>
      <c r="C2513" t="s">
        <v>4517</v>
      </c>
      <c r="D2513" s="1">
        <v>44572</v>
      </c>
      <c r="E2513">
        <v>55</v>
      </c>
      <c r="F2513" t="b">
        <v>1</v>
      </c>
      <c r="G2513" t="s">
        <v>4538</v>
      </c>
      <c r="H2513" t="s">
        <v>2031</v>
      </c>
      <c r="I2513" s="1">
        <f>DATE(YEAR(tbl_Invoices[[#This Row],[Invoice_Date]]), MONTH(tbl_Invoices[[#This Row],[Invoice_Date]]), DAY(tbl_Invoices[[#This Row],[Invoice_Date]]))</f>
        <v>44572</v>
      </c>
      <c r="J2513">
        <f>YEAR(tbl_Invoices[[#This Row],[Invoice_Date]])</f>
        <v>2022</v>
      </c>
      <c r="K2513" s="1">
        <f>_xlfn.XLOOKUP(tbl_Invoices[[#This Row],[Customer_ID]], tbl_Customers[Customer_ID], tbl_Customers[Cohort_Month])</f>
        <v>44286</v>
      </c>
      <c r="L2513" s="1" t="str">
        <f ca="1">_xlfn.XLOOKUP(tbl_Invoices[[#This Row],[Customer_ID]], tbl_Customers[Customer_ID], tbl_Customers[Age_Group])</f>
        <v>25–34</v>
      </c>
      <c r="M2513" s="1" t="str">
        <f>_xlfn.XLOOKUP(tbl_Invoices[[#This Row],[Customer_ID]], tbl_Customers[Customer_ID], tbl_Customers[Region])</f>
        <v>South</v>
      </c>
      <c r="N2513" s="1" t="str" cm="1">
        <f t="array" ref="N2513">_xlfn.IFS(
   _xlfn.SINGLE(tbl_Invoices[Plan_ID])="P1","Basic",
   _xlfn.SINGLE(tbl_Invoices[Plan_ID])="P2","Standard",
   _xlfn.SINGLE(tbl_Invoices[Plan_ID])="P3","Premium"
)</f>
        <v>Premium</v>
      </c>
      <c r="O2513" s="2">
        <f>IF(tbl_Invoices[[#This Row],[Revenue_Type]]="Churned",0,1)</f>
        <v>1</v>
      </c>
    </row>
    <row r="2514" spans="1:15" x14ac:dyDescent="0.25">
      <c r="A2514" t="s">
        <v>8045</v>
      </c>
      <c r="B2514" t="s">
        <v>1712</v>
      </c>
      <c r="C2514" t="s">
        <v>4463</v>
      </c>
      <c r="D2514" s="1">
        <v>44572</v>
      </c>
      <c r="E2514">
        <v>25</v>
      </c>
      <c r="F2514" t="b">
        <v>1</v>
      </c>
      <c r="G2514" t="s">
        <v>4538</v>
      </c>
      <c r="H2514" t="s">
        <v>2034</v>
      </c>
      <c r="I2514" s="1">
        <f>DATE(YEAR(tbl_Invoices[[#This Row],[Invoice_Date]]), MONTH(tbl_Invoices[[#This Row],[Invoice_Date]]), DAY(tbl_Invoices[[#This Row],[Invoice_Date]]))</f>
        <v>44572</v>
      </c>
      <c r="J2514">
        <f>YEAR(tbl_Invoices[[#This Row],[Invoice_Date]])</f>
        <v>2022</v>
      </c>
      <c r="K2514" s="1">
        <f>_xlfn.XLOOKUP(tbl_Invoices[[#This Row],[Customer_ID]], tbl_Customers[Customer_ID], tbl_Customers[Cohort_Month])</f>
        <v>44895</v>
      </c>
      <c r="L2514" s="1" t="str">
        <f ca="1">_xlfn.XLOOKUP(tbl_Invoices[[#This Row],[Customer_ID]], tbl_Customers[Customer_ID], tbl_Customers[Age_Group])</f>
        <v>45–54</v>
      </c>
      <c r="M2514" s="1" t="str">
        <f>_xlfn.XLOOKUP(tbl_Invoices[[#This Row],[Customer_ID]], tbl_Customers[Customer_ID], tbl_Customers[Region])</f>
        <v>West</v>
      </c>
      <c r="N2514" s="1" t="str" cm="1">
        <f t="array" ref="N2514">_xlfn.IFS(
   _xlfn.SINGLE(tbl_Invoices[Plan_ID])="P1","Basic",
   _xlfn.SINGLE(tbl_Invoices[Plan_ID])="P2","Standard",
   _xlfn.SINGLE(tbl_Invoices[Plan_ID])="P3","Premium"
)</f>
        <v>Standard</v>
      </c>
      <c r="O2514" s="2">
        <f>IF(tbl_Invoices[[#This Row],[Revenue_Type]]="Churned",0,1)</f>
        <v>1</v>
      </c>
    </row>
    <row r="2515" spans="1:15" x14ac:dyDescent="0.25">
      <c r="A2515" t="s">
        <v>7473</v>
      </c>
      <c r="B2515" t="s">
        <v>213</v>
      </c>
      <c r="C2515" t="s">
        <v>2410</v>
      </c>
      <c r="D2515" s="1">
        <v>44573</v>
      </c>
      <c r="E2515">
        <v>25</v>
      </c>
      <c r="F2515" t="b">
        <v>1</v>
      </c>
      <c r="G2515" t="s">
        <v>4538</v>
      </c>
      <c r="H2515" t="s">
        <v>2034</v>
      </c>
      <c r="I2515" s="1">
        <f>DATE(YEAR(tbl_Invoices[[#This Row],[Invoice_Date]]), MONTH(tbl_Invoices[[#This Row],[Invoice_Date]]), DAY(tbl_Invoices[[#This Row],[Invoice_Date]]))</f>
        <v>44573</v>
      </c>
      <c r="J2515">
        <f>YEAR(tbl_Invoices[[#This Row],[Invoice_Date]])</f>
        <v>2022</v>
      </c>
      <c r="K2515" s="1">
        <f>_xlfn.XLOOKUP(tbl_Invoices[[#This Row],[Customer_ID]], tbl_Customers[Customer_ID], tbl_Customers[Cohort_Month])</f>
        <v>44651</v>
      </c>
      <c r="L2515" s="1" t="str">
        <f ca="1">_xlfn.XLOOKUP(tbl_Invoices[[#This Row],[Customer_ID]], tbl_Customers[Customer_ID], tbl_Customers[Age_Group])</f>
        <v>55+</v>
      </c>
      <c r="M2515" s="1" t="str">
        <f>_xlfn.XLOOKUP(tbl_Invoices[[#This Row],[Customer_ID]], tbl_Customers[Customer_ID], tbl_Customers[Region])</f>
        <v>International</v>
      </c>
      <c r="N2515" s="1" t="str" cm="1">
        <f t="array" ref="N2515">_xlfn.IFS(
   _xlfn.SINGLE(tbl_Invoices[Plan_ID])="P1","Basic",
   _xlfn.SINGLE(tbl_Invoices[Plan_ID])="P2","Standard",
   _xlfn.SINGLE(tbl_Invoices[Plan_ID])="P3","Premium"
)</f>
        <v>Standard</v>
      </c>
      <c r="O2515" s="2">
        <f>IF(tbl_Invoices[[#This Row],[Revenue_Type]]="Churned",0,1)</f>
        <v>1</v>
      </c>
    </row>
    <row r="2516" spans="1:15" x14ac:dyDescent="0.25">
      <c r="A2516" t="s">
        <v>7682</v>
      </c>
      <c r="B2516" t="s">
        <v>243</v>
      </c>
      <c r="C2516" t="s">
        <v>2751</v>
      </c>
      <c r="D2516" s="1">
        <v>44573</v>
      </c>
      <c r="E2516">
        <v>55</v>
      </c>
      <c r="F2516" t="b">
        <v>1</v>
      </c>
      <c r="G2516" t="s">
        <v>4547</v>
      </c>
      <c r="H2516" t="s">
        <v>2031</v>
      </c>
      <c r="I2516" s="1">
        <f>DATE(YEAR(tbl_Invoices[[#This Row],[Invoice_Date]]), MONTH(tbl_Invoices[[#This Row],[Invoice_Date]]), DAY(tbl_Invoices[[#This Row],[Invoice_Date]]))</f>
        <v>44573</v>
      </c>
      <c r="J2516">
        <f>YEAR(tbl_Invoices[[#This Row],[Invoice_Date]])</f>
        <v>2022</v>
      </c>
      <c r="K2516" s="1">
        <f>_xlfn.XLOOKUP(tbl_Invoices[[#This Row],[Customer_ID]], tbl_Customers[Customer_ID], tbl_Customers[Cohort_Month])</f>
        <v>44530</v>
      </c>
      <c r="L2516" s="1" t="str">
        <f ca="1">_xlfn.XLOOKUP(tbl_Invoices[[#This Row],[Customer_ID]], tbl_Customers[Customer_ID], tbl_Customers[Age_Group])</f>
        <v>25–34</v>
      </c>
      <c r="M2516" s="1" t="str">
        <f>_xlfn.XLOOKUP(tbl_Invoices[[#This Row],[Customer_ID]], tbl_Customers[Customer_ID], tbl_Customers[Region])</f>
        <v>East</v>
      </c>
      <c r="N2516" s="1" t="str" cm="1">
        <f t="array" ref="N2516">_xlfn.IFS(
   _xlfn.SINGLE(tbl_Invoices[Plan_ID])="P1","Basic",
   _xlfn.SINGLE(tbl_Invoices[Plan_ID])="P2","Standard",
   _xlfn.SINGLE(tbl_Invoices[Plan_ID])="P3","Premium"
)</f>
        <v>Premium</v>
      </c>
      <c r="O2516" s="2">
        <f>IF(tbl_Invoices[[#This Row],[Revenue_Type]]="Churned",0,1)</f>
        <v>1</v>
      </c>
    </row>
    <row r="2517" spans="1:15" x14ac:dyDescent="0.25">
      <c r="A2517" t="s">
        <v>6407</v>
      </c>
      <c r="B2517" t="s">
        <v>342</v>
      </c>
      <c r="C2517" t="s">
        <v>2269</v>
      </c>
      <c r="D2517" s="1">
        <v>44573</v>
      </c>
      <c r="E2517">
        <v>25</v>
      </c>
      <c r="F2517" t="b">
        <v>1</v>
      </c>
      <c r="G2517" t="s">
        <v>4545</v>
      </c>
      <c r="H2517" t="s">
        <v>2034</v>
      </c>
      <c r="I2517" s="1">
        <f>DATE(YEAR(tbl_Invoices[[#This Row],[Invoice_Date]]), MONTH(tbl_Invoices[[#This Row],[Invoice_Date]]), DAY(tbl_Invoices[[#This Row],[Invoice_Date]]))</f>
        <v>44573</v>
      </c>
      <c r="J2517">
        <f>YEAR(tbl_Invoices[[#This Row],[Invoice_Date]])</f>
        <v>2022</v>
      </c>
      <c r="K2517" s="1">
        <f>_xlfn.XLOOKUP(tbl_Invoices[[#This Row],[Customer_ID]], tbl_Customers[Customer_ID], tbl_Customers[Cohort_Month])</f>
        <v>44255</v>
      </c>
      <c r="L2517" s="1" t="str">
        <f ca="1">_xlfn.XLOOKUP(tbl_Invoices[[#This Row],[Customer_ID]], tbl_Customers[Customer_ID], tbl_Customers[Age_Group])</f>
        <v>25–34</v>
      </c>
      <c r="M2517" s="1" t="str">
        <f>_xlfn.XLOOKUP(tbl_Invoices[[#This Row],[Customer_ID]], tbl_Customers[Customer_ID], tbl_Customers[Region])</f>
        <v>South</v>
      </c>
      <c r="N2517" s="1" t="str" cm="1">
        <f t="array" ref="N2517">_xlfn.IFS(
   _xlfn.SINGLE(tbl_Invoices[Plan_ID])="P1","Basic",
   _xlfn.SINGLE(tbl_Invoices[Plan_ID])="P2","Standard",
   _xlfn.SINGLE(tbl_Invoices[Plan_ID])="P3","Premium"
)</f>
        <v>Standard</v>
      </c>
      <c r="O2517" s="2">
        <f>IF(tbl_Invoices[[#This Row],[Revenue_Type]]="Churned",0,1)</f>
        <v>0</v>
      </c>
    </row>
    <row r="2518" spans="1:15" x14ac:dyDescent="0.25">
      <c r="A2518" t="s">
        <v>10464</v>
      </c>
      <c r="B2518" t="s">
        <v>348</v>
      </c>
      <c r="C2518" t="s">
        <v>4088</v>
      </c>
      <c r="D2518" s="1">
        <v>44573</v>
      </c>
      <c r="E2518">
        <v>12</v>
      </c>
      <c r="F2518" t="b">
        <v>1</v>
      </c>
      <c r="G2518" t="s">
        <v>4540</v>
      </c>
      <c r="H2518" t="s">
        <v>2027</v>
      </c>
      <c r="I2518" s="1">
        <f>DATE(YEAR(tbl_Invoices[[#This Row],[Invoice_Date]]), MONTH(tbl_Invoices[[#This Row],[Invoice_Date]]), DAY(tbl_Invoices[[#This Row],[Invoice_Date]]))</f>
        <v>44573</v>
      </c>
      <c r="J2518">
        <f>YEAR(tbl_Invoices[[#This Row],[Invoice_Date]])</f>
        <v>2022</v>
      </c>
      <c r="K2518" s="1">
        <f>_xlfn.XLOOKUP(tbl_Invoices[[#This Row],[Customer_ID]], tbl_Customers[Customer_ID], tbl_Customers[Cohort_Month])</f>
        <v>44620</v>
      </c>
      <c r="L2518" s="1" t="str">
        <f ca="1">_xlfn.XLOOKUP(tbl_Invoices[[#This Row],[Customer_ID]], tbl_Customers[Customer_ID], tbl_Customers[Age_Group])</f>
        <v>35–44</v>
      </c>
      <c r="M2518" s="1" t="str">
        <f>_xlfn.XLOOKUP(tbl_Invoices[[#This Row],[Customer_ID]], tbl_Customers[Customer_ID], tbl_Customers[Region])</f>
        <v>International</v>
      </c>
      <c r="N2518" s="1" t="str" cm="1">
        <f t="array" ref="N2518">_xlfn.IFS(
   _xlfn.SINGLE(tbl_Invoices[Plan_ID])="P1","Basic",
   _xlfn.SINGLE(tbl_Invoices[Plan_ID])="P2","Standard",
   _xlfn.SINGLE(tbl_Invoices[Plan_ID])="P3","Premium"
)</f>
        <v>Basic</v>
      </c>
      <c r="O2518" s="2">
        <f>IF(tbl_Invoices[[#This Row],[Revenue_Type]]="Churned",0,1)</f>
        <v>1</v>
      </c>
    </row>
    <row r="2519" spans="1:15" x14ac:dyDescent="0.25">
      <c r="A2519" t="s">
        <v>4590</v>
      </c>
      <c r="B2519" t="s">
        <v>1088</v>
      </c>
      <c r="C2519" t="s">
        <v>4174</v>
      </c>
      <c r="D2519" s="1">
        <v>44573</v>
      </c>
      <c r="E2519">
        <v>12</v>
      </c>
      <c r="F2519" t="b">
        <v>1</v>
      </c>
      <c r="G2519" t="s">
        <v>4540</v>
      </c>
      <c r="H2519" t="s">
        <v>2027</v>
      </c>
      <c r="I2519" s="1">
        <f>DATE(YEAR(tbl_Invoices[[#This Row],[Invoice_Date]]), MONTH(tbl_Invoices[[#This Row],[Invoice_Date]]), DAY(tbl_Invoices[[#This Row],[Invoice_Date]]))</f>
        <v>44573</v>
      </c>
      <c r="J2519">
        <f>YEAR(tbl_Invoices[[#This Row],[Invoice_Date]])</f>
        <v>2022</v>
      </c>
      <c r="K2519" s="1">
        <f>_xlfn.XLOOKUP(tbl_Invoices[[#This Row],[Customer_ID]], tbl_Customers[Customer_ID], tbl_Customers[Cohort_Month])</f>
        <v>44316</v>
      </c>
      <c r="L2519" s="1" t="str">
        <f ca="1">_xlfn.XLOOKUP(tbl_Invoices[[#This Row],[Customer_ID]], tbl_Customers[Customer_ID], tbl_Customers[Age_Group])</f>
        <v>25–34</v>
      </c>
      <c r="M2519" s="1" t="str">
        <f>_xlfn.XLOOKUP(tbl_Invoices[[#This Row],[Customer_ID]], tbl_Customers[Customer_ID], tbl_Customers[Region])</f>
        <v>West</v>
      </c>
      <c r="N2519" s="1" t="str" cm="1">
        <f t="array" ref="N2519">_xlfn.IFS(
   _xlfn.SINGLE(tbl_Invoices[Plan_ID])="P1","Basic",
   _xlfn.SINGLE(tbl_Invoices[Plan_ID])="P2","Standard",
   _xlfn.SINGLE(tbl_Invoices[Plan_ID])="P3","Premium"
)</f>
        <v>Basic</v>
      </c>
      <c r="O2519" s="2">
        <f>IF(tbl_Invoices[[#This Row],[Revenue_Type]]="Churned",0,1)</f>
        <v>1</v>
      </c>
    </row>
    <row r="2520" spans="1:15" x14ac:dyDescent="0.25">
      <c r="A2520" t="s">
        <v>4885</v>
      </c>
      <c r="B2520" t="s">
        <v>1194</v>
      </c>
      <c r="C2520" t="s">
        <v>2925</v>
      </c>
      <c r="D2520" s="1">
        <v>44573</v>
      </c>
      <c r="E2520">
        <v>25</v>
      </c>
      <c r="F2520" t="b">
        <v>1</v>
      </c>
      <c r="G2520" t="s">
        <v>4549</v>
      </c>
      <c r="H2520" t="s">
        <v>2034</v>
      </c>
      <c r="I2520" s="1">
        <f>DATE(YEAR(tbl_Invoices[[#This Row],[Invoice_Date]]), MONTH(tbl_Invoices[[#This Row],[Invoice_Date]]), DAY(tbl_Invoices[[#This Row],[Invoice_Date]]))</f>
        <v>44573</v>
      </c>
      <c r="J2520">
        <f>YEAR(tbl_Invoices[[#This Row],[Invoice_Date]])</f>
        <v>2022</v>
      </c>
      <c r="K2520" s="1">
        <f>_xlfn.XLOOKUP(tbl_Invoices[[#This Row],[Customer_ID]], tbl_Customers[Customer_ID], tbl_Customers[Cohort_Month])</f>
        <v>45016</v>
      </c>
      <c r="L2520" s="1" t="str">
        <f ca="1">_xlfn.XLOOKUP(tbl_Invoices[[#This Row],[Customer_ID]], tbl_Customers[Customer_ID], tbl_Customers[Age_Group])</f>
        <v>35–44</v>
      </c>
      <c r="M2520" s="1" t="str">
        <f>_xlfn.XLOOKUP(tbl_Invoices[[#This Row],[Customer_ID]], tbl_Customers[Customer_ID], tbl_Customers[Region])</f>
        <v>West</v>
      </c>
      <c r="N2520" s="1" t="str" cm="1">
        <f t="array" ref="N2520">_xlfn.IFS(
   _xlfn.SINGLE(tbl_Invoices[Plan_ID])="P1","Basic",
   _xlfn.SINGLE(tbl_Invoices[Plan_ID])="P2","Standard",
   _xlfn.SINGLE(tbl_Invoices[Plan_ID])="P3","Premium"
)</f>
        <v>Standard</v>
      </c>
      <c r="O2520" s="2">
        <f>IF(tbl_Invoices[[#This Row],[Revenue_Type]]="Churned",0,1)</f>
        <v>1</v>
      </c>
    </row>
    <row r="2521" spans="1:15" x14ac:dyDescent="0.25">
      <c r="A2521" t="s">
        <v>4560</v>
      </c>
      <c r="B2521" t="s">
        <v>1693</v>
      </c>
      <c r="C2521" t="s">
        <v>2357</v>
      </c>
      <c r="D2521" s="1">
        <v>44573</v>
      </c>
      <c r="E2521">
        <v>12</v>
      </c>
      <c r="F2521" t="b">
        <v>1</v>
      </c>
      <c r="G2521" t="s">
        <v>4540</v>
      </c>
      <c r="H2521" t="s">
        <v>2027</v>
      </c>
      <c r="I2521" s="1">
        <f>DATE(YEAR(tbl_Invoices[[#This Row],[Invoice_Date]]), MONTH(tbl_Invoices[[#This Row],[Invoice_Date]]), DAY(tbl_Invoices[[#This Row],[Invoice_Date]]))</f>
        <v>44573</v>
      </c>
      <c r="J2521">
        <f>YEAR(tbl_Invoices[[#This Row],[Invoice_Date]])</f>
        <v>2022</v>
      </c>
      <c r="K2521" s="1">
        <f>_xlfn.XLOOKUP(tbl_Invoices[[#This Row],[Customer_ID]], tbl_Customers[Customer_ID], tbl_Customers[Cohort_Month])</f>
        <v>44895</v>
      </c>
      <c r="L2521" s="1" t="str">
        <f ca="1">_xlfn.XLOOKUP(tbl_Invoices[[#This Row],[Customer_ID]], tbl_Customers[Customer_ID], tbl_Customers[Age_Group])</f>
        <v>35–44</v>
      </c>
      <c r="M2521" s="1" t="str">
        <f>_xlfn.XLOOKUP(tbl_Invoices[[#This Row],[Customer_ID]], tbl_Customers[Customer_ID], tbl_Customers[Region])</f>
        <v>Midwest</v>
      </c>
      <c r="N2521" s="1" t="str" cm="1">
        <f t="array" ref="N2521">_xlfn.IFS(
   _xlfn.SINGLE(tbl_Invoices[Plan_ID])="P1","Basic",
   _xlfn.SINGLE(tbl_Invoices[Plan_ID])="P2","Standard",
   _xlfn.SINGLE(tbl_Invoices[Plan_ID])="P3","Premium"
)</f>
        <v>Basic</v>
      </c>
      <c r="O2521" s="2">
        <f>IF(tbl_Invoices[[#This Row],[Revenue_Type]]="Churned",0,1)</f>
        <v>1</v>
      </c>
    </row>
    <row r="2522" spans="1:15" x14ac:dyDescent="0.25">
      <c r="A2522" t="s">
        <v>4900</v>
      </c>
      <c r="B2522" t="s">
        <v>74</v>
      </c>
      <c r="C2522" t="s">
        <v>2430</v>
      </c>
      <c r="D2522" s="1">
        <v>44574</v>
      </c>
      <c r="E2522">
        <v>12</v>
      </c>
      <c r="F2522" t="b">
        <v>1</v>
      </c>
      <c r="G2522" t="s">
        <v>4540</v>
      </c>
      <c r="H2522" t="s">
        <v>2027</v>
      </c>
      <c r="I2522" s="1">
        <f>DATE(YEAR(tbl_Invoices[[#This Row],[Invoice_Date]]), MONTH(tbl_Invoices[[#This Row],[Invoice_Date]]), DAY(tbl_Invoices[[#This Row],[Invoice_Date]]))</f>
        <v>44574</v>
      </c>
      <c r="J2522">
        <f>YEAR(tbl_Invoices[[#This Row],[Invoice_Date]])</f>
        <v>2022</v>
      </c>
      <c r="K2522" s="1">
        <f>_xlfn.XLOOKUP(tbl_Invoices[[#This Row],[Customer_ID]], tbl_Customers[Customer_ID], tbl_Customers[Cohort_Month])</f>
        <v>44561</v>
      </c>
      <c r="L2522" s="1" t="str">
        <f ca="1">_xlfn.XLOOKUP(tbl_Invoices[[#This Row],[Customer_ID]], tbl_Customers[Customer_ID], tbl_Customers[Age_Group])</f>
        <v>55+</v>
      </c>
      <c r="M2522" s="1" t="str">
        <f>_xlfn.XLOOKUP(tbl_Invoices[[#This Row],[Customer_ID]], tbl_Customers[Customer_ID], tbl_Customers[Region])</f>
        <v>South</v>
      </c>
      <c r="N2522" s="1" t="str" cm="1">
        <f t="array" ref="N2522">_xlfn.IFS(
   _xlfn.SINGLE(tbl_Invoices[Plan_ID])="P1","Basic",
   _xlfn.SINGLE(tbl_Invoices[Plan_ID])="P2","Standard",
   _xlfn.SINGLE(tbl_Invoices[Plan_ID])="P3","Premium"
)</f>
        <v>Basic</v>
      </c>
      <c r="O2522" s="2">
        <f>IF(tbl_Invoices[[#This Row],[Revenue_Type]]="Churned",0,1)</f>
        <v>1</v>
      </c>
    </row>
    <row r="2523" spans="1:15" x14ac:dyDescent="0.25">
      <c r="A2523" t="s">
        <v>9821</v>
      </c>
      <c r="B2523" t="s">
        <v>381</v>
      </c>
      <c r="C2523" t="s">
        <v>2955</v>
      </c>
      <c r="D2523" s="1">
        <v>44574</v>
      </c>
      <c r="E2523">
        <v>25</v>
      </c>
      <c r="F2523" t="b">
        <v>1</v>
      </c>
      <c r="G2523" t="s">
        <v>4540</v>
      </c>
      <c r="H2523" t="s">
        <v>2034</v>
      </c>
      <c r="I2523" s="1">
        <f>DATE(YEAR(tbl_Invoices[[#This Row],[Invoice_Date]]), MONTH(tbl_Invoices[[#This Row],[Invoice_Date]]), DAY(tbl_Invoices[[#This Row],[Invoice_Date]]))</f>
        <v>44574</v>
      </c>
      <c r="J2523">
        <f>YEAR(tbl_Invoices[[#This Row],[Invoice_Date]])</f>
        <v>2022</v>
      </c>
      <c r="K2523" s="1">
        <f>_xlfn.XLOOKUP(tbl_Invoices[[#This Row],[Customer_ID]], tbl_Customers[Customer_ID], tbl_Customers[Cohort_Month])</f>
        <v>44439</v>
      </c>
      <c r="L2523" s="1" t="str">
        <f ca="1">_xlfn.XLOOKUP(tbl_Invoices[[#This Row],[Customer_ID]], tbl_Customers[Customer_ID], tbl_Customers[Age_Group])</f>
        <v>25–34</v>
      </c>
      <c r="M2523" s="1" t="str">
        <f>_xlfn.XLOOKUP(tbl_Invoices[[#This Row],[Customer_ID]], tbl_Customers[Customer_ID], tbl_Customers[Region])</f>
        <v>East</v>
      </c>
      <c r="N2523" s="1" t="str" cm="1">
        <f t="array" ref="N2523">_xlfn.IFS(
   _xlfn.SINGLE(tbl_Invoices[Plan_ID])="P1","Basic",
   _xlfn.SINGLE(tbl_Invoices[Plan_ID])="P2","Standard",
   _xlfn.SINGLE(tbl_Invoices[Plan_ID])="P3","Premium"
)</f>
        <v>Standard</v>
      </c>
      <c r="O2523" s="2">
        <f>IF(tbl_Invoices[[#This Row],[Revenue_Type]]="Churned",0,1)</f>
        <v>1</v>
      </c>
    </row>
    <row r="2524" spans="1:15" x14ac:dyDescent="0.25">
      <c r="A2524" t="s">
        <v>6163</v>
      </c>
      <c r="B2524" t="s">
        <v>555</v>
      </c>
      <c r="C2524" t="s">
        <v>2743</v>
      </c>
      <c r="D2524" s="1">
        <v>44574</v>
      </c>
      <c r="E2524">
        <v>55</v>
      </c>
      <c r="F2524" t="b">
        <v>1</v>
      </c>
      <c r="G2524" t="s">
        <v>4538</v>
      </c>
      <c r="H2524" t="s">
        <v>2031</v>
      </c>
      <c r="I2524" s="1">
        <f>DATE(YEAR(tbl_Invoices[[#This Row],[Invoice_Date]]), MONTH(tbl_Invoices[[#This Row],[Invoice_Date]]), DAY(tbl_Invoices[[#This Row],[Invoice_Date]]))</f>
        <v>44574</v>
      </c>
      <c r="J2524">
        <f>YEAR(tbl_Invoices[[#This Row],[Invoice_Date]])</f>
        <v>2022</v>
      </c>
      <c r="K2524" s="1">
        <f>_xlfn.XLOOKUP(tbl_Invoices[[#This Row],[Customer_ID]], tbl_Customers[Customer_ID], tbl_Customers[Cohort_Month])</f>
        <v>44773</v>
      </c>
      <c r="L2524" s="1" t="str">
        <f ca="1">_xlfn.XLOOKUP(tbl_Invoices[[#This Row],[Customer_ID]], tbl_Customers[Customer_ID], tbl_Customers[Age_Group])</f>
        <v>35–44</v>
      </c>
      <c r="M2524" s="1" t="str">
        <f>_xlfn.XLOOKUP(tbl_Invoices[[#This Row],[Customer_ID]], tbl_Customers[Customer_ID], tbl_Customers[Region])</f>
        <v>Midwest</v>
      </c>
      <c r="N2524" s="1" t="str" cm="1">
        <f t="array" ref="N2524">_xlfn.IFS(
   _xlfn.SINGLE(tbl_Invoices[Plan_ID])="P1","Basic",
   _xlfn.SINGLE(tbl_Invoices[Plan_ID])="P2","Standard",
   _xlfn.SINGLE(tbl_Invoices[Plan_ID])="P3","Premium"
)</f>
        <v>Premium</v>
      </c>
      <c r="O2524" s="2">
        <f>IF(tbl_Invoices[[#This Row],[Revenue_Type]]="Churned",0,1)</f>
        <v>1</v>
      </c>
    </row>
    <row r="2525" spans="1:15" x14ac:dyDescent="0.25">
      <c r="A2525" t="s">
        <v>6872</v>
      </c>
      <c r="B2525" t="s">
        <v>957</v>
      </c>
      <c r="C2525" t="s">
        <v>3118</v>
      </c>
      <c r="D2525" s="1">
        <v>44574</v>
      </c>
      <c r="E2525">
        <v>25</v>
      </c>
      <c r="F2525" t="b">
        <v>1</v>
      </c>
      <c r="G2525" t="s">
        <v>4549</v>
      </c>
      <c r="H2525" t="s">
        <v>2034</v>
      </c>
      <c r="I2525" s="1">
        <f>DATE(YEAR(tbl_Invoices[[#This Row],[Invoice_Date]]), MONTH(tbl_Invoices[[#This Row],[Invoice_Date]]), DAY(tbl_Invoices[[#This Row],[Invoice_Date]]))</f>
        <v>44574</v>
      </c>
      <c r="J2525">
        <f>YEAR(tbl_Invoices[[#This Row],[Invoice_Date]])</f>
        <v>2022</v>
      </c>
      <c r="K2525" s="1">
        <f>_xlfn.XLOOKUP(tbl_Invoices[[#This Row],[Customer_ID]], tbl_Customers[Customer_ID], tbl_Customers[Cohort_Month])</f>
        <v>44469</v>
      </c>
      <c r="L2525" s="1" t="str">
        <f ca="1">_xlfn.XLOOKUP(tbl_Invoices[[#This Row],[Customer_ID]], tbl_Customers[Customer_ID], tbl_Customers[Age_Group])</f>
        <v>25–34</v>
      </c>
      <c r="M2525" s="1" t="str">
        <f>_xlfn.XLOOKUP(tbl_Invoices[[#This Row],[Customer_ID]], tbl_Customers[Customer_ID], tbl_Customers[Region])</f>
        <v>International</v>
      </c>
      <c r="N2525" s="1" t="str" cm="1">
        <f t="array" ref="N2525">_xlfn.IFS(
   _xlfn.SINGLE(tbl_Invoices[Plan_ID])="P1","Basic",
   _xlfn.SINGLE(tbl_Invoices[Plan_ID])="P2","Standard",
   _xlfn.SINGLE(tbl_Invoices[Plan_ID])="P3","Premium"
)</f>
        <v>Standard</v>
      </c>
      <c r="O2525" s="2">
        <f>IF(tbl_Invoices[[#This Row],[Revenue_Type]]="Churned",0,1)</f>
        <v>1</v>
      </c>
    </row>
    <row r="2526" spans="1:15" x14ac:dyDescent="0.25">
      <c r="A2526" t="s">
        <v>8470</v>
      </c>
      <c r="B2526" t="s">
        <v>957</v>
      </c>
      <c r="C2526" t="s">
        <v>3118</v>
      </c>
      <c r="D2526" s="1">
        <v>44574</v>
      </c>
      <c r="E2526">
        <v>25</v>
      </c>
      <c r="F2526" t="b">
        <v>1</v>
      </c>
      <c r="G2526" t="s">
        <v>4549</v>
      </c>
      <c r="H2526" t="s">
        <v>2034</v>
      </c>
      <c r="I2526" s="1">
        <f>DATE(YEAR(tbl_Invoices[[#This Row],[Invoice_Date]]), MONTH(tbl_Invoices[[#This Row],[Invoice_Date]]), DAY(tbl_Invoices[[#This Row],[Invoice_Date]]))</f>
        <v>44574</v>
      </c>
      <c r="J2526">
        <f>YEAR(tbl_Invoices[[#This Row],[Invoice_Date]])</f>
        <v>2022</v>
      </c>
      <c r="K2526" s="1">
        <f>_xlfn.XLOOKUP(tbl_Invoices[[#This Row],[Customer_ID]], tbl_Customers[Customer_ID], tbl_Customers[Cohort_Month])</f>
        <v>44469</v>
      </c>
      <c r="L2526" s="1" t="str">
        <f ca="1">_xlfn.XLOOKUP(tbl_Invoices[[#This Row],[Customer_ID]], tbl_Customers[Customer_ID], tbl_Customers[Age_Group])</f>
        <v>25–34</v>
      </c>
      <c r="M2526" s="1" t="str">
        <f>_xlfn.XLOOKUP(tbl_Invoices[[#This Row],[Customer_ID]], tbl_Customers[Customer_ID], tbl_Customers[Region])</f>
        <v>International</v>
      </c>
      <c r="N2526" s="1" t="str" cm="1">
        <f t="array" ref="N2526">_xlfn.IFS(
   _xlfn.SINGLE(tbl_Invoices[Plan_ID])="P1","Basic",
   _xlfn.SINGLE(tbl_Invoices[Plan_ID])="P2","Standard",
   _xlfn.SINGLE(tbl_Invoices[Plan_ID])="P3","Premium"
)</f>
        <v>Standard</v>
      </c>
      <c r="O2526" s="2">
        <f>IF(tbl_Invoices[[#This Row],[Revenue_Type]]="Churned",0,1)</f>
        <v>1</v>
      </c>
    </row>
    <row r="2527" spans="1:15" x14ac:dyDescent="0.25">
      <c r="A2527" t="s">
        <v>8692</v>
      </c>
      <c r="B2527" t="s">
        <v>1066</v>
      </c>
      <c r="C2527" t="s">
        <v>2153</v>
      </c>
      <c r="D2527" s="1">
        <v>44574</v>
      </c>
      <c r="E2527">
        <v>55</v>
      </c>
      <c r="F2527" t="b">
        <v>1</v>
      </c>
      <c r="G2527" t="s">
        <v>4547</v>
      </c>
      <c r="H2527" t="s">
        <v>2031</v>
      </c>
      <c r="I2527" s="1">
        <f>DATE(YEAR(tbl_Invoices[[#This Row],[Invoice_Date]]), MONTH(tbl_Invoices[[#This Row],[Invoice_Date]]), DAY(tbl_Invoices[[#This Row],[Invoice_Date]]))</f>
        <v>44574</v>
      </c>
      <c r="J2527">
        <f>YEAR(tbl_Invoices[[#This Row],[Invoice_Date]])</f>
        <v>2022</v>
      </c>
      <c r="K2527" s="1">
        <f>_xlfn.XLOOKUP(tbl_Invoices[[#This Row],[Customer_ID]], tbl_Customers[Customer_ID], tbl_Customers[Cohort_Month])</f>
        <v>44926</v>
      </c>
      <c r="L2527" s="1" t="str">
        <f ca="1">_xlfn.XLOOKUP(tbl_Invoices[[#This Row],[Customer_ID]], tbl_Customers[Customer_ID], tbl_Customers[Age_Group])</f>
        <v>25–34</v>
      </c>
      <c r="M2527" s="1" t="str">
        <f>_xlfn.XLOOKUP(tbl_Invoices[[#This Row],[Customer_ID]], tbl_Customers[Customer_ID], tbl_Customers[Region])</f>
        <v>South</v>
      </c>
      <c r="N2527" s="1" t="str" cm="1">
        <f t="array" ref="N2527">_xlfn.IFS(
   _xlfn.SINGLE(tbl_Invoices[Plan_ID])="P1","Basic",
   _xlfn.SINGLE(tbl_Invoices[Plan_ID])="P2","Standard",
   _xlfn.SINGLE(tbl_Invoices[Plan_ID])="P3","Premium"
)</f>
        <v>Premium</v>
      </c>
      <c r="O2527" s="2">
        <f>IF(tbl_Invoices[[#This Row],[Revenue_Type]]="Churned",0,1)</f>
        <v>1</v>
      </c>
    </row>
    <row r="2528" spans="1:15" x14ac:dyDescent="0.25">
      <c r="A2528" t="s">
        <v>6704</v>
      </c>
      <c r="B2528" t="s">
        <v>1295</v>
      </c>
      <c r="C2528" t="s">
        <v>3018</v>
      </c>
      <c r="D2528" s="1">
        <v>44574</v>
      </c>
      <c r="E2528">
        <v>55</v>
      </c>
      <c r="F2528" t="b">
        <v>1</v>
      </c>
      <c r="G2528" t="s">
        <v>4545</v>
      </c>
      <c r="H2528" t="s">
        <v>2031</v>
      </c>
      <c r="I2528" s="1">
        <f>DATE(YEAR(tbl_Invoices[[#This Row],[Invoice_Date]]), MONTH(tbl_Invoices[[#This Row],[Invoice_Date]]), DAY(tbl_Invoices[[#This Row],[Invoice_Date]]))</f>
        <v>44574</v>
      </c>
      <c r="J2528">
        <f>YEAR(tbl_Invoices[[#This Row],[Invoice_Date]])</f>
        <v>2022</v>
      </c>
      <c r="K2528" s="1">
        <f>_xlfn.XLOOKUP(tbl_Invoices[[#This Row],[Customer_ID]], tbl_Customers[Customer_ID], tbl_Customers[Cohort_Month])</f>
        <v>45077</v>
      </c>
      <c r="L2528" s="1" t="str">
        <f ca="1">_xlfn.XLOOKUP(tbl_Invoices[[#This Row],[Customer_ID]], tbl_Customers[Customer_ID], tbl_Customers[Age_Group])</f>
        <v>25–34</v>
      </c>
      <c r="M2528" s="1" t="str">
        <f>_xlfn.XLOOKUP(tbl_Invoices[[#This Row],[Customer_ID]], tbl_Customers[Customer_ID], tbl_Customers[Region])</f>
        <v>Midwest</v>
      </c>
      <c r="N2528" s="1" t="str" cm="1">
        <f t="array" ref="N2528">_xlfn.IFS(
   _xlfn.SINGLE(tbl_Invoices[Plan_ID])="P1","Basic",
   _xlfn.SINGLE(tbl_Invoices[Plan_ID])="P2","Standard",
   _xlfn.SINGLE(tbl_Invoices[Plan_ID])="P3","Premium"
)</f>
        <v>Premium</v>
      </c>
      <c r="O2528" s="2">
        <f>IF(tbl_Invoices[[#This Row],[Revenue_Type]]="Churned",0,1)</f>
        <v>0</v>
      </c>
    </row>
    <row r="2529" spans="1:15" x14ac:dyDescent="0.25">
      <c r="A2529" t="s">
        <v>8531</v>
      </c>
      <c r="B2529" t="s">
        <v>1621</v>
      </c>
      <c r="C2529" t="s">
        <v>2527</v>
      </c>
      <c r="D2529" s="1">
        <v>44574</v>
      </c>
      <c r="E2529">
        <v>12</v>
      </c>
      <c r="F2529" t="b">
        <v>1</v>
      </c>
      <c r="G2529" t="s">
        <v>4545</v>
      </c>
      <c r="H2529" t="s">
        <v>2027</v>
      </c>
      <c r="I2529" s="1">
        <f>DATE(YEAR(tbl_Invoices[[#This Row],[Invoice_Date]]), MONTH(tbl_Invoices[[#This Row],[Invoice_Date]]), DAY(tbl_Invoices[[#This Row],[Invoice_Date]]))</f>
        <v>44574</v>
      </c>
      <c r="J2529">
        <f>YEAR(tbl_Invoices[[#This Row],[Invoice_Date]])</f>
        <v>2022</v>
      </c>
      <c r="K2529" s="1">
        <f>_xlfn.XLOOKUP(tbl_Invoices[[#This Row],[Customer_ID]], tbl_Customers[Customer_ID], tbl_Customers[Cohort_Month])</f>
        <v>44985</v>
      </c>
      <c r="L2529" s="1" t="str">
        <f ca="1">_xlfn.XLOOKUP(tbl_Invoices[[#This Row],[Customer_ID]], tbl_Customers[Customer_ID], tbl_Customers[Age_Group])</f>
        <v>25–34</v>
      </c>
      <c r="M2529" s="1" t="str">
        <f>_xlfn.XLOOKUP(tbl_Invoices[[#This Row],[Customer_ID]], tbl_Customers[Customer_ID], tbl_Customers[Region])</f>
        <v>West</v>
      </c>
      <c r="N2529" s="1" t="str" cm="1">
        <f t="array" ref="N2529">_xlfn.IFS(
   _xlfn.SINGLE(tbl_Invoices[Plan_ID])="P1","Basic",
   _xlfn.SINGLE(tbl_Invoices[Plan_ID])="P2","Standard",
   _xlfn.SINGLE(tbl_Invoices[Plan_ID])="P3","Premium"
)</f>
        <v>Basic</v>
      </c>
      <c r="O2529" s="2">
        <f>IF(tbl_Invoices[[#This Row],[Revenue_Type]]="Churned",0,1)</f>
        <v>0</v>
      </c>
    </row>
    <row r="2530" spans="1:15" x14ac:dyDescent="0.25">
      <c r="A2530" t="s">
        <v>7331</v>
      </c>
      <c r="B2530" t="s">
        <v>1639</v>
      </c>
      <c r="C2530" t="s">
        <v>3276</v>
      </c>
      <c r="D2530" s="1">
        <v>44574</v>
      </c>
      <c r="E2530">
        <v>55</v>
      </c>
      <c r="F2530" t="b">
        <v>1</v>
      </c>
      <c r="G2530" t="s">
        <v>4540</v>
      </c>
      <c r="H2530" t="s">
        <v>2031</v>
      </c>
      <c r="I2530" s="1">
        <f>DATE(YEAR(tbl_Invoices[[#This Row],[Invoice_Date]]), MONTH(tbl_Invoices[[#This Row],[Invoice_Date]]), DAY(tbl_Invoices[[#This Row],[Invoice_Date]]))</f>
        <v>44574</v>
      </c>
      <c r="J2530">
        <f>YEAR(tbl_Invoices[[#This Row],[Invoice_Date]])</f>
        <v>2022</v>
      </c>
      <c r="K2530" s="1">
        <f>_xlfn.XLOOKUP(tbl_Invoices[[#This Row],[Customer_ID]], tbl_Customers[Customer_ID], tbl_Customers[Cohort_Month])</f>
        <v>44895</v>
      </c>
      <c r="L2530" s="1" t="str">
        <f ca="1">_xlfn.XLOOKUP(tbl_Invoices[[#This Row],[Customer_ID]], tbl_Customers[Customer_ID], tbl_Customers[Age_Group])</f>
        <v>18–24</v>
      </c>
      <c r="M2530" s="1" t="str">
        <f>_xlfn.XLOOKUP(tbl_Invoices[[#This Row],[Customer_ID]], tbl_Customers[Customer_ID], tbl_Customers[Region])</f>
        <v>South</v>
      </c>
      <c r="N2530" s="1" t="str" cm="1">
        <f t="array" ref="N2530">_xlfn.IFS(
   _xlfn.SINGLE(tbl_Invoices[Plan_ID])="P1","Basic",
   _xlfn.SINGLE(tbl_Invoices[Plan_ID])="P2","Standard",
   _xlfn.SINGLE(tbl_Invoices[Plan_ID])="P3","Premium"
)</f>
        <v>Premium</v>
      </c>
      <c r="O2530" s="2">
        <f>IF(tbl_Invoices[[#This Row],[Revenue_Type]]="Churned",0,1)</f>
        <v>1</v>
      </c>
    </row>
    <row r="2531" spans="1:15" x14ac:dyDescent="0.25">
      <c r="A2531" t="s">
        <v>6595</v>
      </c>
      <c r="B2531" t="s">
        <v>1902</v>
      </c>
      <c r="C2531" t="s">
        <v>4167</v>
      </c>
      <c r="D2531" s="1">
        <v>44574</v>
      </c>
      <c r="E2531">
        <v>25</v>
      </c>
      <c r="F2531" t="b">
        <v>1</v>
      </c>
      <c r="G2531" t="s">
        <v>4547</v>
      </c>
      <c r="H2531" t="s">
        <v>2034</v>
      </c>
      <c r="I2531" s="1">
        <f>DATE(YEAR(tbl_Invoices[[#This Row],[Invoice_Date]]), MONTH(tbl_Invoices[[#This Row],[Invoice_Date]]), DAY(tbl_Invoices[[#This Row],[Invoice_Date]]))</f>
        <v>44574</v>
      </c>
      <c r="J2531">
        <f>YEAR(tbl_Invoices[[#This Row],[Invoice_Date]])</f>
        <v>2022</v>
      </c>
      <c r="K2531" s="1">
        <f>_xlfn.XLOOKUP(tbl_Invoices[[#This Row],[Customer_ID]], tbl_Customers[Customer_ID], tbl_Customers[Cohort_Month])</f>
        <v>44500</v>
      </c>
      <c r="L2531" s="1" t="str">
        <f ca="1">_xlfn.XLOOKUP(tbl_Invoices[[#This Row],[Customer_ID]], tbl_Customers[Customer_ID], tbl_Customers[Age_Group])</f>
        <v>45–54</v>
      </c>
      <c r="M2531" s="1" t="str">
        <f>_xlfn.XLOOKUP(tbl_Invoices[[#This Row],[Customer_ID]], tbl_Customers[Customer_ID], tbl_Customers[Region])</f>
        <v>International</v>
      </c>
      <c r="N2531" s="1" t="str" cm="1">
        <f t="array" ref="N2531">_xlfn.IFS(
   _xlfn.SINGLE(tbl_Invoices[Plan_ID])="P1","Basic",
   _xlfn.SINGLE(tbl_Invoices[Plan_ID])="P2","Standard",
   _xlfn.SINGLE(tbl_Invoices[Plan_ID])="P3","Premium"
)</f>
        <v>Standard</v>
      </c>
      <c r="O2531" s="2">
        <f>IF(tbl_Invoices[[#This Row],[Revenue_Type]]="Churned",0,1)</f>
        <v>1</v>
      </c>
    </row>
    <row r="2532" spans="1:15" x14ac:dyDescent="0.25">
      <c r="A2532" t="s">
        <v>7123</v>
      </c>
      <c r="B2532" t="s">
        <v>2015</v>
      </c>
      <c r="C2532" t="s">
        <v>3211</v>
      </c>
      <c r="D2532" s="1">
        <v>44574</v>
      </c>
      <c r="E2532">
        <v>55</v>
      </c>
      <c r="F2532" t="b">
        <v>1</v>
      </c>
      <c r="G2532" t="s">
        <v>4549</v>
      </c>
      <c r="H2532" t="s">
        <v>2031</v>
      </c>
      <c r="I2532" s="1">
        <f>DATE(YEAR(tbl_Invoices[[#This Row],[Invoice_Date]]), MONTH(tbl_Invoices[[#This Row],[Invoice_Date]]), DAY(tbl_Invoices[[#This Row],[Invoice_Date]]))</f>
        <v>44574</v>
      </c>
      <c r="J2532">
        <f>YEAR(tbl_Invoices[[#This Row],[Invoice_Date]])</f>
        <v>2022</v>
      </c>
      <c r="K2532" s="1">
        <f>_xlfn.XLOOKUP(tbl_Invoices[[#This Row],[Customer_ID]], tbl_Customers[Customer_ID], tbl_Customers[Cohort_Month])</f>
        <v>44561</v>
      </c>
      <c r="L2532" s="1" t="str">
        <f ca="1">_xlfn.XLOOKUP(tbl_Invoices[[#This Row],[Customer_ID]], tbl_Customers[Customer_ID], tbl_Customers[Age_Group])</f>
        <v>18–24</v>
      </c>
      <c r="M2532" s="1" t="str">
        <f>_xlfn.XLOOKUP(tbl_Invoices[[#This Row],[Customer_ID]], tbl_Customers[Customer_ID], tbl_Customers[Region])</f>
        <v>South</v>
      </c>
      <c r="N2532" s="1" t="str" cm="1">
        <f t="array" ref="N2532">_xlfn.IFS(
   _xlfn.SINGLE(tbl_Invoices[Plan_ID])="P1","Basic",
   _xlfn.SINGLE(tbl_Invoices[Plan_ID])="P2","Standard",
   _xlfn.SINGLE(tbl_Invoices[Plan_ID])="P3","Premium"
)</f>
        <v>Premium</v>
      </c>
      <c r="O2532" s="2">
        <f>IF(tbl_Invoices[[#This Row],[Revenue_Type]]="Churned",0,1)</f>
        <v>1</v>
      </c>
    </row>
    <row r="2533" spans="1:15" x14ac:dyDescent="0.25">
      <c r="A2533" t="s">
        <v>4639</v>
      </c>
      <c r="B2533" t="s">
        <v>27</v>
      </c>
      <c r="C2533" t="s">
        <v>3722</v>
      </c>
      <c r="D2533" s="1">
        <v>44575</v>
      </c>
      <c r="E2533">
        <v>55</v>
      </c>
      <c r="F2533" t="b">
        <v>1</v>
      </c>
      <c r="G2533" t="s">
        <v>4545</v>
      </c>
      <c r="H2533" t="s">
        <v>2031</v>
      </c>
      <c r="I2533" s="1">
        <f>DATE(YEAR(tbl_Invoices[[#This Row],[Invoice_Date]]), MONTH(tbl_Invoices[[#This Row],[Invoice_Date]]), DAY(tbl_Invoices[[#This Row],[Invoice_Date]]))</f>
        <v>44575</v>
      </c>
      <c r="J2533">
        <f>YEAR(tbl_Invoices[[#This Row],[Invoice_Date]])</f>
        <v>2022</v>
      </c>
      <c r="K2533" s="1">
        <f>_xlfn.XLOOKUP(tbl_Invoices[[#This Row],[Customer_ID]], tbl_Customers[Customer_ID], tbl_Customers[Cohort_Month])</f>
        <v>44316</v>
      </c>
      <c r="L2533" s="1" t="str">
        <f ca="1">_xlfn.XLOOKUP(tbl_Invoices[[#This Row],[Customer_ID]], tbl_Customers[Customer_ID], tbl_Customers[Age_Group])</f>
        <v>45–54</v>
      </c>
      <c r="M2533" s="1" t="str">
        <f>_xlfn.XLOOKUP(tbl_Invoices[[#This Row],[Customer_ID]], tbl_Customers[Customer_ID], tbl_Customers[Region])</f>
        <v>South</v>
      </c>
      <c r="N2533" s="1" t="str" cm="1">
        <f t="array" ref="N2533">_xlfn.IFS(
   _xlfn.SINGLE(tbl_Invoices[Plan_ID])="P1","Basic",
   _xlfn.SINGLE(tbl_Invoices[Plan_ID])="P2","Standard",
   _xlfn.SINGLE(tbl_Invoices[Plan_ID])="P3","Premium"
)</f>
        <v>Premium</v>
      </c>
      <c r="O2533" s="2">
        <f>IF(tbl_Invoices[[#This Row],[Revenue_Type]]="Churned",0,1)</f>
        <v>0</v>
      </c>
    </row>
    <row r="2534" spans="1:15" x14ac:dyDescent="0.25">
      <c r="A2534" t="s">
        <v>5540</v>
      </c>
      <c r="B2534" t="s">
        <v>329</v>
      </c>
      <c r="C2534" t="s">
        <v>3091</v>
      </c>
      <c r="D2534" s="1">
        <v>44575</v>
      </c>
      <c r="E2534">
        <v>25</v>
      </c>
      <c r="F2534" t="b">
        <v>1</v>
      </c>
      <c r="G2534" t="s">
        <v>4545</v>
      </c>
      <c r="H2534" t="s">
        <v>2034</v>
      </c>
      <c r="I2534" s="1">
        <f>DATE(YEAR(tbl_Invoices[[#This Row],[Invoice_Date]]), MONTH(tbl_Invoices[[#This Row],[Invoice_Date]]), DAY(tbl_Invoices[[#This Row],[Invoice_Date]]))</f>
        <v>44575</v>
      </c>
      <c r="J2534">
        <f>YEAR(tbl_Invoices[[#This Row],[Invoice_Date]])</f>
        <v>2022</v>
      </c>
      <c r="K2534" s="1">
        <f>_xlfn.XLOOKUP(tbl_Invoices[[#This Row],[Customer_ID]], tbl_Customers[Customer_ID], tbl_Customers[Cohort_Month])</f>
        <v>45046</v>
      </c>
      <c r="L2534" s="1" t="str">
        <f ca="1">_xlfn.XLOOKUP(tbl_Invoices[[#This Row],[Customer_ID]], tbl_Customers[Customer_ID], tbl_Customers[Age_Group])</f>
        <v>25–34</v>
      </c>
      <c r="M2534" s="1" t="str">
        <f>_xlfn.XLOOKUP(tbl_Invoices[[#This Row],[Customer_ID]], tbl_Customers[Customer_ID], tbl_Customers[Region])</f>
        <v>South</v>
      </c>
      <c r="N2534" s="1" t="str" cm="1">
        <f t="array" ref="N2534">_xlfn.IFS(
   _xlfn.SINGLE(tbl_Invoices[Plan_ID])="P1","Basic",
   _xlfn.SINGLE(tbl_Invoices[Plan_ID])="P2","Standard",
   _xlfn.SINGLE(tbl_Invoices[Plan_ID])="P3","Premium"
)</f>
        <v>Standard</v>
      </c>
      <c r="O2534" s="2">
        <f>IF(tbl_Invoices[[#This Row],[Revenue_Type]]="Churned",0,1)</f>
        <v>0</v>
      </c>
    </row>
    <row r="2535" spans="1:15" x14ac:dyDescent="0.25">
      <c r="A2535" t="s">
        <v>9978</v>
      </c>
      <c r="B2535" t="s">
        <v>463</v>
      </c>
      <c r="C2535" t="s">
        <v>3429</v>
      </c>
      <c r="D2535" s="1">
        <v>44575</v>
      </c>
      <c r="E2535">
        <v>12</v>
      </c>
      <c r="F2535" t="b">
        <v>1</v>
      </c>
      <c r="G2535" t="s">
        <v>4540</v>
      </c>
      <c r="H2535" t="s">
        <v>2027</v>
      </c>
      <c r="I2535" s="1">
        <f>DATE(YEAR(tbl_Invoices[[#This Row],[Invoice_Date]]), MONTH(tbl_Invoices[[#This Row],[Invoice_Date]]), DAY(tbl_Invoices[[#This Row],[Invoice_Date]]))</f>
        <v>44575</v>
      </c>
      <c r="J2535">
        <f>YEAR(tbl_Invoices[[#This Row],[Invoice_Date]])</f>
        <v>2022</v>
      </c>
      <c r="K2535" s="1">
        <f>_xlfn.XLOOKUP(tbl_Invoices[[#This Row],[Customer_ID]], tbl_Customers[Customer_ID], tbl_Customers[Cohort_Month])</f>
        <v>44530</v>
      </c>
      <c r="L2535" s="1" t="str">
        <f ca="1">_xlfn.XLOOKUP(tbl_Invoices[[#This Row],[Customer_ID]], tbl_Customers[Customer_ID], tbl_Customers[Age_Group])</f>
        <v>45–54</v>
      </c>
      <c r="M2535" s="1" t="str">
        <f>_xlfn.XLOOKUP(tbl_Invoices[[#This Row],[Customer_ID]], tbl_Customers[Customer_ID], tbl_Customers[Region])</f>
        <v>Midwest</v>
      </c>
      <c r="N2535" s="1" t="str" cm="1">
        <f t="array" ref="N2535">_xlfn.IFS(
   _xlfn.SINGLE(tbl_Invoices[Plan_ID])="P1","Basic",
   _xlfn.SINGLE(tbl_Invoices[Plan_ID])="P2","Standard",
   _xlfn.SINGLE(tbl_Invoices[Plan_ID])="P3","Premium"
)</f>
        <v>Basic</v>
      </c>
      <c r="O2535" s="2">
        <f>IF(tbl_Invoices[[#This Row],[Revenue_Type]]="Churned",0,1)</f>
        <v>1</v>
      </c>
    </row>
    <row r="2536" spans="1:15" x14ac:dyDescent="0.25">
      <c r="A2536" t="s">
        <v>5547</v>
      </c>
      <c r="B2536" t="s">
        <v>521</v>
      </c>
      <c r="C2536" t="s">
        <v>2579</v>
      </c>
      <c r="D2536" s="1">
        <v>44575</v>
      </c>
      <c r="E2536">
        <v>55</v>
      </c>
      <c r="F2536" t="b">
        <v>1</v>
      </c>
      <c r="G2536" t="s">
        <v>4538</v>
      </c>
      <c r="H2536" t="s">
        <v>2031</v>
      </c>
      <c r="I2536" s="1">
        <f>DATE(YEAR(tbl_Invoices[[#This Row],[Invoice_Date]]), MONTH(tbl_Invoices[[#This Row],[Invoice_Date]]), DAY(tbl_Invoices[[#This Row],[Invoice_Date]]))</f>
        <v>44575</v>
      </c>
      <c r="J2536">
        <f>YEAR(tbl_Invoices[[#This Row],[Invoice_Date]])</f>
        <v>2022</v>
      </c>
      <c r="K2536" s="1">
        <f>_xlfn.XLOOKUP(tbl_Invoices[[#This Row],[Customer_ID]], tbl_Customers[Customer_ID], tbl_Customers[Cohort_Month])</f>
        <v>44742</v>
      </c>
      <c r="L2536" s="1" t="str">
        <f ca="1">_xlfn.XLOOKUP(tbl_Invoices[[#This Row],[Customer_ID]], tbl_Customers[Customer_ID], tbl_Customers[Age_Group])</f>
        <v>45–54</v>
      </c>
      <c r="M2536" s="1" t="str">
        <f>_xlfn.XLOOKUP(tbl_Invoices[[#This Row],[Customer_ID]], tbl_Customers[Customer_ID], tbl_Customers[Region])</f>
        <v>East</v>
      </c>
      <c r="N2536" s="1" t="str" cm="1">
        <f t="array" ref="N2536">_xlfn.IFS(
   _xlfn.SINGLE(tbl_Invoices[Plan_ID])="P1","Basic",
   _xlfn.SINGLE(tbl_Invoices[Plan_ID])="P2","Standard",
   _xlfn.SINGLE(tbl_Invoices[Plan_ID])="P3","Premium"
)</f>
        <v>Premium</v>
      </c>
      <c r="O2536" s="2">
        <f>IF(tbl_Invoices[[#This Row],[Revenue_Type]]="Churned",0,1)</f>
        <v>1</v>
      </c>
    </row>
    <row r="2537" spans="1:15" x14ac:dyDescent="0.25">
      <c r="A2537" t="s">
        <v>5498</v>
      </c>
      <c r="B2537" t="s">
        <v>782</v>
      </c>
      <c r="C2537" t="s">
        <v>2350</v>
      </c>
      <c r="D2537" s="1">
        <v>44575</v>
      </c>
      <c r="E2537">
        <v>12</v>
      </c>
      <c r="F2537" t="b">
        <v>1</v>
      </c>
      <c r="G2537" t="s">
        <v>4538</v>
      </c>
      <c r="H2537" t="s">
        <v>2027</v>
      </c>
      <c r="I2537" s="1">
        <f>DATE(YEAR(tbl_Invoices[[#This Row],[Invoice_Date]]), MONTH(tbl_Invoices[[#This Row],[Invoice_Date]]), DAY(tbl_Invoices[[#This Row],[Invoice_Date]]))</f>
        <v>44575</v>
      </c>
      <c r="J2537">
        <f>YEAR(tbl_Invoices[[#This Row],[Invoice_Date]])</f>
        <v>2022</v>
      </c>
      <c r="K2537" s="1">
        <f>_xlfn.XLOOKUP(tbl_Invoices[[#This Row],[Customer_ID]], tbl_Customers[Customer_ID], tbl_Customers[Cohort_Month])</f>
        <v>44255</v>
      </c>
      <c r="L2537" s="1" t="str">
        <f ca="1">_xlfn.XLOOKUP(tbl_Invoices[[#This Row],[Customer_ID]], tbl_Customers[Customer_ID], tbl_Customers[Age_Group])</f>
        <v>35–44</v>
      </c>
      <c r="M2537" s="1" t="str">
        <f>_xlfn.XLOOKUP(tbl_Invoices[[#This Row],[Customer_ID]], tbl_Customers[Customer_ID], tbl_Customers[Region])</f>
        <v>International</v>
      </c>
      <c r="N2537" s="1" t="str" cm="1">
        <f t="array" ref="N2537">_xlfn.IFS(
   _xlfn.SINGLE(tbl_Invoices[Plan_ID])="P1","Basic",
   _xlfn.SINGLE(tbl_Invoices[Plan_ID])="P2","Standard",
   _xlfn.SINGLE(tbl_Invoices[Plan_ID])="P3","Premium"
)</f>
        <v>Basic</v>
      </c>
      <c r="O2537" s="2">
        <f>IF(tbl_Invoices[[#This Row],[Revenue_Type]]="Churned",0,1)</f>
        <v>1</v>
      </c>
    </row>
    <row r="2538" spans="1:15" x14ac:dyDescent="0.25">
      <c r="A2538" t="s">
        <v>6283</v>
      </c>
      <c r="B2538" t="s">
        <v>1497</v>
      </c>
      <c r="C2538" t="s">
        <v>2774</v>
      </c>
      <c r="D2538" s="1">
        <v>44575</v>
      </c>
      <c r="E2538">
        <v>55</v>
      </c>
      <c r="F2538" t="b">
        <v>1</v>
      </c>
      <c r="G2538" t="s">
        <v>4547</v>
      </c>
      <c r="H2538" t="s">
        <v>2031</v>
      </c>
      <c r="I2538" s="1">
        <f>DATE(YEAR(tbl_Invoices[[#This Row],[Invoice_Date]]), MONTH(tbl_Invoices[[#This Row],[Invoice_Date]]), DAY(tbl_Invoices[[#This Row],[Invoice_Date]]))</f>
        <v>44575</v>
      </c>
      <c r="J2538">
        <f>YEAR(tbl_Invoices[[#This Row],[Invoice_Date]])</f>
        <v>2022</v>
      </c>
      <c r="K2538" s="1">
        <f>_xlfn.XLOOKUP(tbl_Invoices[[#This Row],[Customer_ID]], tbl_Customers[Customer_ID], tbl_Customers[Cohort_Month])</f>
        <v>44377</v>
      </c>
      <c r="L2538" s="1" t="str">
        <f ca="1">_xlfn.XLOOKUP(tbl_Invoices[[#This Row],[Customer_ID]], tbl_Customers[Customer_ID], tbl_Customers[Age_Group])</f>
        <v>45–54</v>
      </c>
      <c r="M2538" s="1" t="str">
        <f>_xlfn.XLOOKUP(tbl_Invoices[[#This Row],[Customer_ID]], tbl_Customers[Customer_ID], tbl_Customers[Region])</f>
        <v>West</v>
      </c>
      <c r="N2538" s="1" t="str" cm="1">
        <f t="array" ref="N2538">_xlfn.IFS(
   _xlfn.SINGLE(tbl_Invoices[Plan_ID])="P1","Basic",
   _xlfn.SINGLE(tbl_Invoices[Plan_ID])="P2","Standard",
   _xlfn.SINGLE(tbl_Invoices[Plan_ID])="P3","Premium"
)</f>
        <v>Premium</v>
      </c>
      <c r="O2538" s="2">
        <f>IF(tbl_Invoices[[#This Row],[Revenue_Type]]="Churned",0,1)</f>
        <v>1</v>
      </c>
    </row>
    <row r="2539" spans="1:15" x14ac:dyDescent="0.25">
      <c r="A2539" t="s">
        <v>7953</v>
      </c>
      <c r="B2539" t="s">
        <v>252</v>
      </c>
      <c r="C2539" t="s">
        <v>2254</v>
      </c>
      <c r="D2539" s="1">
        <v>44576</v>
      </c>
      <c r="E2539">
        <v>25</v>
      </c>
      <c r="F2539" t="b">
        <v>1</v>
      </c>
      <c r="G2539" t="s">
        <v>4538</v>
      </c>
      <c r="H2539" t="s">
        <v>2034</v>
      </c>
      <c r="I2539" s="1">
        <f>DATE(YEAR(tbl_Invoices[[#This Row],[Invoice_Date]]), MONTH(tbl_Invoices[[#This Row],[Invoice_Date]]), DAY(tbl_Invoices[[#This Row],[Invoice_Date]]))</f>
        <v>44576</v>
      </c>
      <c r="J2539">
        <f>YEAR(tbl_Invoices[[#This Row],[Invoice_Date]])</f>
        <v>2022</v>
      </c>
      <c r="K2539" s="1">
        <f>_xlfn.XLOOKUP(tbl_Invoices[[#This Row],[Customer_ID]], tbl_Customers[Customer_ID], tbl_Customers[Cohort_Month])</f>
        <v>44469</v>
      </c>
      <c r="L2539" s="1" t="str">
        <f ca="1">_xlfn.XLOOKUP(tbl_Invoices[[#This Row],[Customer_ID]], tbl_Customers[Customer_ID], tbl_Customers[Age_Group])</f>
        <v>18–24</v>
      </c>
      <c r="M2539" s="1" t="str">
        <f>_xlfn.XLOOKUP(tbl_Invoices[[#This Row],[Customer_ID]], tbl_Customers[Customer_ID], tbl_Customers[Region])</f>
        <v>International</v>
      </c>
      <c r="N2539" s="1" t="str" cm="1">
        <f t="array" ref="N2539">_xlfn.IFS(
   _xlfn.SINGLE(tbl_Invoices[Plan_ID])="P1","Basic",
   _xlfn.SINGLE(tbl_Invoices[Plan_ID])="P2","Standard",
   _xlfn.SINGLE(tbl_Invoices[Plan_ID])="P3","Premium"
)</f>
        <v>Standard</v>
      </c>
      <c r="O2539" s="2">
        <f>IF(tbl_Invoices[[#This Row],[Revenue_Type]]="Churned",0,1)</f>
        <v>1</v>
      </c>
    </row>
    <row r="2540" spans="1:15" x14ac:dyDescent="0.25">
      <c r="A2540" t="s">
        <v>7296</v>
      </c>
      <c r="B2540" t="s">
        <v>479</v>
      </c>
      <c r="C2540" t="s">
        <v>4445</v>
      </c>
      <c r="D2540" s="1">
        <v>44576</v>
      </c>
      <c r="E2540">
        <v>12</v>
      </c>
      <c r="F2540" t="b">
        <v>1</v>
      </c>
      <c r="G2540" t="s">
        <v>4540</v>
      </c>
      <c r="H2540" t="s">
        <v>2027</v>
      </c>
      <c r="I2540" s="1">
        <f>DATE(YEAR(tbl_Invoices[[#This Row],[Invoice_Date]]), MONTH(tbl_Invoices[[#This Row],[Invoice_Date]]), DAY(tbl_Invoices[[#This Row],[Invoice_Date]]))</f>
        <v>44576</v>
      </c>
      <c r="J2540">
        <f>YEAR(tbl_Invoices[[#This Row],[Invoice_Date]])</f>
        <v>2022</v>
      </c>
      <c r="K2540" s="1">
        <f>_xlfn.XLOOKUP(tbl_Invoices[[#This Row],[Customer_ID]], tbl_Customers[Customer_ID], tbl_Customers[Cohort_Month])</f>
        <v>44561</v>
      </c>
      <c r="L2540" s="1" t="str">
        <f ca="1">_xlfn.XLOOKUP(tbl_Invoices[[#This Row],[Customer_ID]], tbl_Customers[Customer_ID], tbl_Customers[Age_Group])</f>
        <v>45–54</v>
      </c>
      <c r="M2540" s="1" t="str">
        <f>_xlfn.XLOOKUP(tbl_Invoices[[#This Row],[Customer_ID]], tbl_Customers[Customer_ID], tbl_Customers[Region])</f>
        <v>East</v>
      </c>
      <c r="N2540" s="1" t="str" cm="1">
        <f t="array" ref="N2540">_xlfn.IFS(
   _xlfn.SINGLE(tbl_Invoices[Plan_ID])="P1","Basic",
   _xlfn.SINGLE(tbl_Invoices[Plan_ID])="P2","Standard",
   _xlfn.SINGLE(tbl_Invoices[Plan_ID])="P3","Premium"
)</f>
        <v>Basic</v>
      </c>
      <c r="O2540" s="2">
        <f>IF(tbl_Invoices[[#This Row],[Revenue_Type]]="Churned",0,1)</f>
        <v>1</v>
      </c>
    </row>
    <row r="2541" spans="1:15" x14ac:dyDescent="0.25">
      <c r="A2541" t="s">
        <v>4686</v>
      </c>
      <c r="B2541" t="s">
        <v>731</v>
      </c>
      <c r="C2541" t="s">
        <v>3014</v>
      </c>
      <c r="D2541" s="1">
        <v>44576</v>
      </c>
      <c r="E2541">
        <v>25</v>
      </c>
      <c r="F2541" t="b">
        <v>1</v>
      </c>
      <c r="G2541" t="s">
        <v>4538</v>
      </c>
      <c r="H2541" t="s">
        <v>2034</v>
      </c>
      <c r="I2541" s="1">
        <f>DATE(YEAR(tbl_Invoices[[#This Row],[Invoice_Date]]), MONTH(tbl_Invoices[[#This Row],[Invoice_Date]]), DAY(tbl_Invoices[[#This Row],[Invoice_Date]]))</f>
        <v>44576</v>
      </c>
      <c r="J2541">
        <f>YEAR(tbl_Invoices[[#This Row],[Invoice_Date]])</f>
        <v>2022</v>
      </c>
      <c r="K2541" s="1">
        <f>_xlfn.XLOOKUP(tbl_Invoices[[#This Row],[Customer_ID]], tbl_Customers[Customer_ID], tbl_Customers[Cohort_Month])</f>
        <v>44500</v>
      </c>
      <c r="L2541" s="1" t="str">
        <f ca="1">_xlfn.XLOOKUP(tbl_Invoices[[#This Row],[Customer_ID]], tbl_Customers[Customer_ID], tbl_Customers[Age_Group])</f>
        <v>55+</v>
      </c>
      <c r="M2541" s="1" t="str">
        <f>_xlfn.XLOOKUP(tbl_Invoices[[#This Row],[Customer_ID]], tbl_Customers[Customer_ID], tbl_Customers[Region])</f>
        <v>West</v>
      </c>
      <c r="N2541" s="1" t="str" cm="1">
        <f t="array" ref="N2541">_xlfn.IFS(
   _xlfn.SINGLE(tbl_Invoices[Plan_ID])="P1","Basic",
   _xlfn.SINGLE(tbl_Invoices[Plan_ID])="P2","Standard",
   _xlfn.SINGLE(tbl_Invoices[Plan_ID])="P3","Premium"
)</f>
        <v>Standard</v>
      </c>
      <c r="O2541" s="2">
        <f>IF(tbl_Invoices[[#This Row],[Revenue_Type]]="Churned",0,1)</f>
        <v>1</v>
      </c>
    </row>
    <row r="2542" spans="1:15" x14ac:dyDescent="0.25">
      <c r="A2542" t="s">
        <v>5896</v>
      </c>
      <c r="B2542" t="s">
        <v>811</v>
      </c>
      <c r="C2542" t="s">
        <v>2259</v>
      </c>
      <c r="D2542" s="1">
        <v>44576</v>
      </c>
      <c r="E2542">
        <v>12</v>
      </c>
      <c r="F2542" t="b">
        <v>1</v>
      </c>
      <c r="G2542" t="s">
        <v>4547</v>
      </c>
      <c r="H2542" t="s">
        <v>2027</v>
      </c>
      <c r="I2542" s="1">
        <f>DATE(YEAR(tbl_Invoices[[#This Row],[Invoice_Date]]), MONTH(tbl_Invoices[[#This Row],[Invoice_Date]]), DAY(tbl_Invoices[[#This Row],[Invoice_Date]]))</f>
        <v>44576</v>
      </c>
      <c r="J2542">
        <f>YEAR(tbl_Invoices[[#This Row],[Invoice_Date]])</f>
        <v>2022</v>
      </c>
      <c r="K2542" s="1">
        <f>_xlfn.XLOOKUP(tbl_Invoices[[#This Row],[Customer_ID]], tbl_Customers[Customer_ID], tbl_Customers[Cohort_Month])</f>
        <v>44469</v>
      </c>
      <c r="L2542" s="1" t="str">
        <f ca="1">_xlfn.XLOOKUP(tbl_Invoices[[#This Row],[Customer_ID]], tbl_Customers[Customer_ID], tbl_Customers[Age_Group])</f>
        <v>55+</v>
      </c>
      <c r="M2542" s="1" t="str">
        <f>_xlfn.XLOOKUP(tbl_Invoices[[#This Row],[Customer_ID]], tbl_Customers[Customer_ID], tbl_Customers[Region])</f>
        <v>East</v>
      </c>
      <c r="N2542" s="1" t="str" cm="1">
        <f t="array" ref="N2542">_xlfn.IFS(
   _xlfn.SINGLE(tbl_Invoices[Plan_ID])="P1","Basic",
   _xlfn.SINGLE(tbl_Invoices[Plan_ID])="P2","Standard",
   _xlfn.SINGLE(tbl_Invoices[Plan_ID])="P3","Premium"
)</f>
        <v>Basic</v>
      </c>
      <c r="O2542" s="2">
        <f>IF(tbl_Invoices[[#This Row],[Revenue_Type]]="Churned",0,1)</f>
        <v>1</v>
      </c>
    </row>
    <row r="2543" spans="1:15" x14ac:dyDescent="0.25">
      <c r="A2543" t="s">
        <v>9299</v>
      </c>
      <c r="B2543" t="s">
        <v>1263</v>
      </c>
      <c r="C2543" t="s">
        <v>3851</v>
      </c>
      <c r="D2543" s="1">
        <v>44576</v>
      </c>
      <c r="E2543">
        <v>12</v>
      </c>
      <c r="F2543" t="b">
        <v>1</v>
      </c>
      <c r="G2543" t="s">
        <v>4547</v>
      </c>
      <c r="H2543" t="s">
        <v>2027</v>
      </c>
      <c r="I2543" s="1">
        <f>DATE(YEAR(tbl_Invoices[[#This Row],[Invoice_Date]]), MONTH(tbl_Invoices[[#This Row],[Invoice_Date]]), DAY(tbl_Invoices[[#This Row],[Invoice_Date]]))</f>
        <v>44576</v>
      </c>
      <c r="J2543">
        <f>YEAR(tbl_Invoices[[#This Row],[Invoice_Date]])</f>
        <v>2022</v>
      </c>
      <c r="K2543" s="1">
        <f>_xlfn.XLOOKUP(tbl_Invoices[[#This Row],[Customer_ID]], tbl_Customers[Customer_ID], tbl_Customers[Cohort_Month])</f>
        <v>44377</v>
      </c>
      <c r="L2543" s="1" t="str">
        <f ca="1">_xlfn.XLOOKUP(tbl_Invoices[[#This Row],[Customer_ID]], tbl_Customers[Customer_ID], tbl_Customers[Age_Group])</f>
        <v>35–44</v>
      </c>
      <c r="M2543" s="1" t="str">
        <f>_xlfn.XLOOKUP(tbl_Invoices[[#This Row],[Customer_ID]], tbl_Customers[Customer_ID], tbl_Customers[Region])</f>
        <v>South</v>
      </c>
      <c r="N2543" s="1" t="str" cm="1">
        <f t="array" ref="N2543">_xlfn.IFS(
   _xlfn.SINGLE(tbl_Invoices[Plan_ID])="P1","Basic",
   _xlfn.SINGLE(tbl_Invoices[Plan_ID])="P2","Standard",
   _xlfn.SINGLE(tbl_Invoices[Plan_ID])="P3","Premium"
)</f>
        <v>Basic</v>
      </c>
      <c r="O2543" s="2">
        <f>IF(tbl_Invoices[[#This Row],[Revenue_Type]]="Churned",0,1)</f>
        <v>1</v>
      </c>
    </row>
    <row r="2544" spans="1:15" x14ac:dyDescent="0.25">
      <c r="A2544" t="s">
        <v>8810</v>
      </c>
      <c r="B2544" t="s">
        <v>179</v>
      </c>
      <c r="C2544" t="s">
        <v>2887</v>
      </c>
      <c r="D2544" s="1">
        <v>44577</v>
      </c>
      <c r="E2544">
        <v>12</v>
      </c>
      <c r="F2544" t="b">
        <v>1</v>
      </c>
      <c r="G2544" t="s">
        <v>4545</v>
      </c>
      <c r="H2544" t="s">
        <v>2027</v>
      </c>
      <c r="I2544" s="1">
        <f>DATE(YEAR(tbl_Invoices[[#This Row],[Invoice_Date]]), MONTH(tbl_Invoices[[#This Row],[Invoice_Date]]), DAY(tbl_Invoices[[#This Row],[Invoice_Date]]))</f>
        <v>44577</v>
      </c>
      <c r="J2544">
        <f>YEAR(tbl_Invoices[[#This Row],[Invoice_Date]])</f>
        <v>2022</v>
      </c>
      <c r="K2544" s="1">
        <f>_xlfn.XLOOKUP(tbl_Invoices[[#This Row],[Customer_ID]], tbl_Customers[Customer_ID], tbl_Customers[Cohort_Month])</f>
        <v>44316</v>
      </c>
      <c r="L2544" s="1" t="str">
        <f ca="1">_xlfn.XLOOKUP(tbl_Invoices[[#This Row],[Customer_ID]], tbl_Customers[Customer_ID], tbl_Customers[Age_Group])</f>
        <v>18–24</v>
      </c>
      <c r="M2544" s="1" t="str">
        <f>_xlfn.XLOOKUP(tbl_Invoices[[#This Row],[Customer_ID]], tbl_Customers[Customer_ID], tbl_Customers[Region])</f>
        <v>International</v>
      </c>
      <c r="N2544" s="1" t="str" cm="1">
        <f t="array" ref="N2544">_xlfn.IFS(
   _xlfn.SINGLE(tbl_Invoices[Plan_ID])="P1","Basic",
   _xlfn.SINGLE(tbl_Invoices[Plan_ID])="P2","Standard",
   _xlfn.SINGLE(tbl_Invoices[Plan_ID])="P3","Premium"
)</f>
        <v>Basic</v>
      </c>
      <c r="O2544" s="2">
        <f>IF(tbl_Invoices[[#This Row],[Revenue_Type]]="Churned",0,1)</f>
        <v>0</v>
      </c>
    </row>
    <row r="2545" spans="1:15" x14ac:dyDescent="0.25">
      <c r="A2545" t="s">
        <v>8914</v>
      </c>
      <c r="B2545" t="s">
        <v>484</v>
      </c>
      <c r="C2545" t="s">
        <v>2177</v>
      </c>
      <c r="D2545" s="1">
        <v>44577</v>
      </c>
      <c r="E2545">
        <v>55</v>
      </c>
      <c r="F2545" t="b">
        <v>1</v>
      </c>
      <c r="G2545" t="s">
        <v>4545</v>
      </c>
      <c r="H2545" t="s">
        <v>2031</v>
      </c>
      <c r="I2545" s="1">
        <f>DATE(YEAR(tbl_Invoices[[#This Row],[Invoice_Date]]), MONTH(tbl_Invoices[[#This Row],[Invoice_Date]]), DAY(tbl_Invoices[[#This Row],[Invoice_Date]]))</f>
        <v>44577</v>
      </c>
      <c r="J2545">
        <f>YEAR(tbl_Invoices[[#This Row],[Invoice_Date]])</f>
        <v>2022</v>
      </c>
      <c r="K2545" s="1">
        <f>_xlfn.XLOOKUP(tbl_Invoices[[#This Row],[Customer_ID]], tbl_Customers[Customer_ID], tbl_Customers[Cohort_Month])</f>
        <v>44500</v>
      </c>
      <c r="L2545" s="1" t="str">
        <f ca="1">_xlfn.XLOOKUP(tbl_Invoices[[#This Row],[Customer_ID]], tbl_Customers[Customer_ID], tbl_Customers[Age_Group])</f>
        <v>25–34</v>
      </c>
      <c r="M2545" s="1" t="str">
        <f>_xlfn.XLOOKUP(tbl_Invoices[[#This Row],[Customer_ID]], tbl_Customers[Customer_ID], tbl_Customers[Region])</f>
        <v>Midwest</v>
      </c>
      <c r="N2545" s="1" t="str" cm="1">
        <f t="array" ref="N2545">_xlfn.IFS(
   _xlfn.SINGLE(tbl_Invoices[Plan_ID])="P1","Basic",
   _xlfn.SINGLE(tbl_Invoices[Plan_ID])="P2","Standard",
   _xlfn.SINGLE(tbl_Invoices[Plan_ID])="P3","Premium"
)</f>
        <v>Premium</v>
      </c>
      <c r="O2545" s="2">
        <f>IF(tbl_Invoices[[#This Row],[Revenue_Type]]="Churned",0,1)</f>
        <v>0</v>
      </c>
    </row>
    <row r="2546" spans="1:15" x14ac:dyDescent="0.25">
      <c r="A2546" t="s">
        <v>8325</v>
      </c>
      <c r="B2546" t="s">
        <v>633</v>
      </c>
      <c r="C2546" t="s">
        <v>2817</v>
      </c>
      <c r="D2546" s="1">
        <v>44577</v>
      </c>
      <c r="E2546">
        <v>55</v>
      </c>
      <c r="F2546" t="b">
        <v>1</v>
      </c>
      <c r="G2546" t="s">
        <v>4540</v>
      </c>
      <c r="H2546" t="s">
        <v>2031</v>
      </c>
      <c r="I2546" s="1">
        <f>DATE(YEAR(tbl_Invoices[[#This Row],[Invoice_Date]]), MONTH(tbl_Invoices[[#This Row],[Invoice_Date]]), DAY(tbl_Invoices[[#This Row],[Invoice_Date]]))</f>
        <v>44577</v>
      </c>
      <c r="J2546">
        <f>YEAR(tbl_Invoices[[#This Row],[Invoice_Date]])</f>
        <v>2022</v>
      </c>
      <c r="K2546" s="1">
        <f>_xlfn.XLOOKUP(tbl_Invoices[[#This Row],[Customer_ID]], tbl_Customers[Customer_ID], tbl_Customers[Cohort_Month])</f>
        <v>44895</v>
      </c>
      <c r="L2546" s="1" t="str">
        <f ca="1">_xlfn.XLOOKUP(tbl_Invoices[[#This Row],[Customer_ID]], tbl_Customers[Customer_ID], tbl_Customers[Age_Group])</f>
        <v>45–54</v>
      </c>
      <c r="M2546" s="1" t="str">
        <f>_xlfn.XLOOKUP(tbl_Invoices[[#This Row],[Customer_ID]], tbl_Customers[Customer_ID], tbl_Customers[Region])</f>
        <v>West</v>
      </c>
      <c r="N2546" s="1" t="str" cm="1">
        <f t="array" ref="N2546">_xlfn.IFS(
   _xlfn.SINGLE(tbl_Invoices[Plan_ID])="P1","Basic",
   _xlfn.SINGLE(tbl_Invoices[Plan_ID])="P2","Standard",
   _xlfn.SINGLE(tbl_Invoices[Plan_ID])="P3","Premium"
)</f>
        <v>Premium</v>
      </c>
      <c r="O2546" s="2">
        <f>IF(tbl_Invoices[[#This Row],[Revenue_Type]]="Churned",0,1)</f>
        <v>1</v>
      </c>
    </row>
    <row r="2547" spans="1:15" x14ac:dyDescent="0.25">
      <c r="A2547" t="s">
        <v>9689</v>
      </c>
      <c r="B2547" t="s">
        <v>720</v>
      </c>
      <c r="C2547" t="s">
        <v>2697</v>
      </c>
      <c r="D2547" s="1">
        <v>44577</v>
      </c>
      <c r="E2547">
        <v>25</v>
      </c>
      <c r="F2547" t="b">
        <v>1</v>
      </c>
      <c r="G2547" t="s">
        <v>4547</v>
      </c>
      <c r="H2547" t="s">
        <v>2034</v>
      </c>
      <c r="I2547" s="1">
        <f>DATE(YEAR(tbl_Invoices[[#This Row],[Invoice_Date]]), MONTH(tbl_Invoices[[#This Row],[Invoice_Date]]), DAY(tbl_Invoices[[#This Row],[Invoice_Date]]))</f>
        <v>44577</v>
      </c>
      <c r="J2547">
        <f>YEAR(tbl_Invoices[[#This Row],[Invoice_Date]])</f>
        <v>2022</v>
      </c>
      <c r="K2547" s="1">
        <f>_xlfn.XLOOKUP(tbl_Invoices[[#This Row],[Customer_ID]], tbl_Customers[Customer_ID], tbl_Customers[Cohort_Month])</f>
        <v>44651</v>
      </c>
      <c r="L2547" s="1" t="str">
        <f ca="1">_xlfn.XLOOKUP(tbl_Invoices[[#This Row],[Customer_ID]], tbl_Customers[Customer_ID], tbl_Customers[Age_Group])</f>
        <v>55+</v>
      </c>
      <c r="M2547" s="1" t="str">
        <f>_xlfn.XLOOKUP(tbl_Invoices[[#This Row],[Customer_ID]], tbl_Customers[Customer_ID], tbl_Customers[Region])</f>
        <v>Midwest</v>
      </c>
      <c r="N2547" s="1" t="str" cm="1">
        <f t="array" ref="N2547">_xlfn.IFS(
   _xlfn.SINGLE(tbl_Invoices[Plan_ID])="P1","Basic",
   _xlfn.SINGLE(tbl_Invoices[Plan_ID])="P2","Standard",
   _xlfn.SINGLE(tbl_Invoices[Plan_ID])="P3","Premium"
)</f>
        <v>Standard</v>
      </c>
      <c r="O2547" s="2">
        <f>IF(tbl_Invoices[[#This Row],[Revenue_Type]]="Churned",0,1)</f>
        <v>1</v>
      </c>
    </row>
    <row r="2548" spans="1:15" x14ac:dyDescent="0.25">
      <c r="A2548" t="s">
        <v>5554</v>
      </c>
      <c r="B2548" t="s">
        <v>727</v>
      </c>
      <c r="C2548" t="s">
        <v>3354</v>
      </c>
      <c r="D2548" s="1">
        <v>44577</v>
      </c>
      <c r="E2548">
        <v>25</v>
      </c>
      <c r="F2548" t="b">
        <v>1</v>
      </c>
      <c r="G2548" t="s">
        <v>4540</v>
      </c>
      <c r="H2548" t="s">
        <v>2034</v>
      </c>
      <c r="I2548" s="1">
        <f>DATE(YEAR(tbl_Invoices[[#This Row],[Invoice_Date]]), MONTH(tbl_Invoices[[#This Row],[Invoice_Date]]), DAY(tbl_Invoices[[#This Row],[Invoice_Date]]))</f>
        <v>44577</v>
      </c>
      <c r="J2548">
        <f>YEAR(tbl_Invoices[[#This Row],[Invoice_Date]])</f>
        <v>2022</v>
      </c>
      <c r="K2548" s="1">
        <f>_xlfn.XLOOKUP(tbl_Invoices[[#This Row],[Customer_ID]], tbl_Customers[Customer_ID], tbl_Customers[Cohort_Month])</f>
        <v>44957</v>
      </c>
      <c r="L2548" s="1" t="str">
        <f ca="1">_xlfn.XLOOKUP(tbl_Invoices[[#This Row],[Customer_ID]], tbl_Customers[Customer_ID], tbl_Customers[Age_Group])</f>
        <v>35–44</v>
      </c>
      <c r="M2548" s="1" t="str">
        <f>_xlfn.XLOOKUP(tbl_Invoices[[#This Row],[Customer_ID]], tbl_Customers[Customer_ID], tbl_Customers[Region])</f>
        <v>Midwest</v>
      </c>
      <c r="N2548" s="1" t="str" cm="1">
        <f t="array" ref="N2548">_xlfn.IFS(
   _xlfn.SINGLE(tbl_Invoices[Plan_ID])="P1","Basic",
   _xlfn.SINGLE(tbl_Invoices[Plan_ID])="P2","Standard",
   _xlfn.SINGLE(tbl_Invoices[Plan_ID])="P3","Premium"
)</f>
        <v>Standard</v>
      </c>
      <c r="O2548" s="2">
        <f>IF(tbl_Invoices[[#This Row],[Revenue_Type]]="Churned",0,1)</f>
        <v>1</v>
      </c>
    </row>
    <row r="2549" spans="1:15" x14ac:dyDescent="0.25">
      <c r="A2549" t="s">
        <v>9688</v>
      </c>
      <c r="B2549" t="s">
        <v>840</v>
      </c>
      <c r="C2549" t="s">
        <v>2367</v>
      </c>
      <c r="D2549" s="1">
        <v>44577</v>
      </c>
      <c r="E2549">
        <v>25</v>
      </c>
      <c r="F2549" t="b">
        <v>1</v>
      </c>
      <c r="G2549" t="s">
        <v>4547</v>
      </c>
      <c r="H2549" t="s">
        <v>2034</v>
      </c>
      <c r="I2549" s="1">
        <f>DATE(YEAR(tbl_Invoices[[#This Row],[Invoice_Date]]), MONTH(tbl_Invoices[[#This Row],[Invoice_Date]]), DAY(tbl_Invoices[[#This Row],[Invoice_Date]]))</f>
        <v>44577</v>
      </c>
      <c r="J2549">
        <f>YEAR(tbl_Invoices[[#This Row],[Invoice_Date]])</f>
        <v>2022</v>
      </c>
      <c r="K2549" s="1">
        <f>_xlfn.XLOOKUP(tbl_Invoices[[#This Row],[Customer_ID]], tbl_Customers[Customer_ID], tbl_Customers[Cohort_Month])</f>
        <v>44926</v>
      </c>
      <c r="L2549" s="1" t="str">
        <f ca="1">_xlfn.XLOOKUP(tbl_Invoices[[#This Row],[Customer_ID]], tbl_Customers[Customer_ID], tbl_Customers[Age_Group])</f>
        <v>18–24</v>
      </c>
      <c r="M2549" s="1" t="str">
        <f>_xlfn.XLOOKUP(tbl_Invoices[[#This Row],[Customer_ID]], tbl_Customers[Customer_ID], tbl_Customers[Region])</f>
        <v>Midwest</v>
      </c>
      <c r="N2549" s="1" t="str" cm="1">
        <f t="array" ref="N2549">_xlfn.IFS(
   _xlfn.SINGLE(tbl_Invoices[Plan_ID])="P1","Basic",
   _xlfn.SINGLE(tbl_Invoices[Plan_ID])="P2","Standard",
   _xlfn.SINGLE(tbl_Invoices[Plan_ID])="P3","Premium"
)</f>
        <v>Standard</v>
      </c>
      <c r="O2549" s="2">
        <f>IF(tbl_Invoices[[#This Row],[Revenue_Type]]="Churned",0,1)</f>
        <v>1</v>
      </c>
    </row>
    <row r="2550" spans="1:15" x14ac:dyDescent="0.25">
      <c r="A2550" t="s">
        <v>6285</v>
      </c>
      <c r="B2550" t="s">
        <v>798</v>
      </c>
      <c r="C2550" t="s">
        <v>2435</v>
      </c>
      <c r="D2550" s="1">
        <v>44578</v>
      </c>
      <c r="E2550">
        <v>55</v>
      </c>
      <c r="F2550" t="b">
        <v>1</v>
      </c>
      <c r="G2550" t="s">
        <v>4538</v>
      </c>
      <c r="H2550" t="s">
        <v>2031</v>
      </c>
      <c r="I2550" s="1">
        <f>DATE(YEAR(tbl_Invoices[[#This Row],[Invoice_Date]]), MONTH(tbl_Invoices[[#This Row],[Invoice_Date]]), DAY(tbl_Invoices[[#This Row],[Invoice_Date]]))</f>
        <v>44578</v>
      </c>
      <c r="J2550">
        <f>YEAR(tbl_Invoices[[#This Row],[Invoice_Date]])</f>
        <v>2022</v>
      </c>
      <c r="K2550" s="1">
        <f>_xlfn.XLOOKUP(tbl_Invoices[[#This Row],[Customer_ID]], tbl_Customers[Customer_ID], tbl_Customers[Cohort_Month])</f>
        <v>44834</v>
      </c>
      <c r="L2550" s="1" t="str">
        <f ca="1">_xlfn.XLOOKUP(tbl_Invoices[[#This Row],[Customer_ID]], tbl_Customers[Customer_ID], tbl_Customers[Age_Group])</f>
        <v>45–54</v>
      </c>
      <c r="M2550" s="1" t="str">
        <f>_xlfn.XLOOKUP(tbl_Invoices[[#This Row],[Customer_ID]], tbl_Customers[Customer_ID], tbl_Customers[Region])</f>
        <v>Midwest</v>
      </c>
      <c r="N2550" s="1" t="str" cm="1">
        <f t="array" ref="N2550">_xlfn.IFS(
   _xlfn.SINGLE(tbl_Invoices[Plan_ID])="P1","Basic",
   _xlfn.SINGLE(tbl_Invoices[Plan_ID])="P2","Standard",
   _xlfn.SINGLE(tbl_Invoices[Plan_ID])="P3","Premium"
)</f>
        <v>Premium</v>
      </c>
      <c r="O2550" s="2">
        <f>IF(tbl_Invoices[[#This Row],[Revenue_Type]]="Churned",0,1)</f>
        <v>1</v>
      </c>
    </row>
    <row r="2551" spans="1:15" x14ac:dyDescent="0.25">
      <c r="A2551" t="s">
        <v>5295</v>
      </c>
      <c r="B2551" t="s">
        <v>1391</v>
      </c>
      <c r="C2551" t="s">
        <v>4086</v>
      </c>
      <c r="D2551" s="1">
        <v>44578</v>
      </c>
      <c r="E2551">
        <v>12</v>
      </c>
      <c r="F2551" t="b">
        <v>1</v>
      </c>
      <c r="G2551" t="s">
        <v>4545</v>
      </c>
      <c r="H2551" t="s">
        <v>2027</v>
      </c>
      <c r="I2551" s="1">
        <f>DATE(YEAR(tbl_Invoices[[#This Row],[Invoice_Date]]), MONTH(tbl_Invoices[[#This Row],[Invoice_Date]]), DAY(tbl_Invoices[[#This Row],[Invoice_Date]]))</f>
        <v>44578</v>
      </c>
      <c r="J2551">
        <f>YEAR(tbl_Invoices[[#This Row],[Invoice_Date]])</f>
        <v>2022</v>
      </c>
      <c r="K2551" s="1">
        <f>_xlfn.XLOOKUP(tbl_Invoices[[#This Row],[Customer_ID]], tbl_Customers[Customer_ID], tbl_Customers[Cohort_Month])</f>
        <v>44439</v>
      </c>
      <c r="L2551" s="1" t="str">
        <f ca="1">_xlfn.XLOOKUP(tbl_Invoices[[#This Row],[Customer_ID]], tbl_Customers[Customer_ID], tbl_Customers[Age_Group])</f>
        <v>45–54</v>
      </c>
      <c r="M2551" s="1" t="str">
        <f>_xlfn.XLOOKUP(tbl_Invoices[[#This Row],[Customer_ID]], tbl_Customers[Customer_ID], tbl_Customers[Region])</f>
        <v>Midwest</v>
      </c>
      <c r="N2551" s="1" t="str" cm="1">
        <f t="array" ref="N2551">_xlfn.IFS(
   _xlfn.SINGLE(tbl_Invoices[Plan_ID])="P1","Basic",
   _xlfn.SINGLE(tbl_Invoices[Plan_ID])="P2","Standard",
   _xlfn.SINGLE(tbl_Invoices[Plan_ID])="P3","Premium"
)</f>
        <v>Basic</v>
      </c>
      <c r="O2551" s="2">
        <f>IF(tbl_Invoices[[#This Row],[Revenue_Type]]="Churned",0,1)</f>
        <v>0</v>
      </c>
    </row>
    <row r="2552" spans="1:15" x14ac:dyDescent="0.25">
      <c r="A2552" t="s">
        <v>5430</v>
      </c>
      <c r="B2552" t="s">
        <v>1765</v>
      </c>
      <c r="C2552" t="s">
        <v>3597</v>
      </c>
      <c r="D2552" s="1">
        <v>44578</v>
      </c>
      <c r="E2552">
        <v>55</v>
      </c>
      <c r="F2552" t="b">
        <v>1</v>
      </c>
      <c r="G2552" t="s">
        <v>4549</v>
      </c>
      <c r="H2552" t="s">
        <v>2031</v>
      </c>
      <c r="I2552" s="1">
        <f>DATE(YEAR(tbl_Invoices[[#This Row],[Invoice_Date]]), MONTH(tbl_Invoices[[#This Row],[Invoice_Date]]), DAY(tbl_Invoices[[#This Row],[Invoice_Date]]))</f>
        <v>44578</v>
      </c>
      <c r="J2552">
        <f>YEAR(tbl_Invoices[[#This Row],[Invoice_Date]])</f>
        <v>2022</v>
      </c>
      <c r="K2552" s="1">
        <f>_xlfn.XLOOKUP(tbl_Invoices[[#This Row],[Customer_ID]], tbl_Customers[Customer_ID], tbl_Customers[Cohort_Month])</f>
        <v>44712</v>
      </c>
      <c r="L2552" s="1" t="str">
        <f ca="1">_xlfn.XLOOKUP(tbl_Invoices[[#This Row],[Customer_ID]], tbl_Customers[Customer_ID], tbl_Customers[Age_Group])</f>
        <v>45–54</v>
      </c>
      <c r="M2552" s="1" t="str">
        <f>_xlfn.XLOOKUP(tbl_Invoices[[#This Row],[Customer_ID]], tbl_Customers[Customer_ID], tbl_Customers[Region])</f>
        <v>South</v>
      </c>
      <c r="N2552" s="1" t="str" cm="1">
        <f t="array" ref="N2552">_xlfn.IFS(
   _xlfn.SINGLE(tbl_Invoices[Plan_ID])="P1","Basic",
   _xlfn.SINGLE(tbl_Invoices[Plan_ID])="P2","Standard",
   _xlfn.SINGLE(tbl_Invoices[Plan_ID])="P3","Premium"
)</f>
        <v>Premium</v>
      </c>
      <c r="O2552" s="2">
        <f>IF(tbl_Invoices[[#This Row],[Revenue_Type]]="Churned",0,1)</f>
        <v>1</v>
      </c>
    </row>
    <row r="2553" spans="1:15" x14ac:dyDescent="0.25">
      <c r="A2553" t="s">
        <v>7851</v>
      </c>
      <c r="B2553" t="s">
        <v>1980</v>
      </c>
      <c r="C2553" t="s">
        <v>2584</v>
      </c>
      <c r="D2553" s="1">
        <v>44578</v>
      </c>
      <c r="E2553">
        <v>25</v>
      </c>
      <c r="F2553" t="b">
        <v>1</v>
      </c>
      <c r="G2553" t="s">
        <v>4547</v>
      </c>
      <c r="H2553" t="s">
        <v>2034</v>
      </c>
      <c r="I2553" s="1">
        <f>DATE(YEAR(tbl_Invoices[[#This Row],[Invoice_Date]]), MONTH(tbl_Invoices[[#This Row],[Invoice_Date]]), DAY(tbl_Invoices[[#This Row],[Invoice_Date]]))</f>
        <v>44578</v>
      </c>
      <c r="J2553">
        <f>YEAR(tbl_Invoices[[#This Row],[Invoice_Date]])</f>
        <v>2022</v>
      </c>
      <c r="K2553" s="1">
        <f>_xlfn.XLOOKUP(tbl_Invoices[[#This Row],[Customer_ID]], tbl_Customers[Customer_ID], tbl_Customers[Cohort_Month])</f>
        <v>44439</v>
      </c>
      <c r="L2553" s="1" t="str">
        <f ca="1">_xlfn.XLOOKUP(tbl_Invoices[[#This Row],[Customer_ID]], tbl_Customers[Customer_ID], tbl_Customers[Age_Group])</f>
        <v>25–34</v>
      </c>
      <c r="M2553" s="1" t="str">
        <f>_xlfn.XLOOKUP(tbl_Invoices[[#This Row],[Customer_ID]], tbl_Customers[Customer_ID], tbl_Customers[Region])</f>
        <v>International</v>
      </c>
      <c r="N2553" s="1" t="str" cm="1">
        <f t="array" ref="N2553">_xlfn.IFS(
   _xlfn.SINGLE(tbl_Invoices[Plan_ID])="P1","Basic",
   _xlfn.SINGLE(tbl_Invoices[Plan_ID])="P2","Standard",
   _xlfn.SINGLE(tbl_Invoices[Plan_ID])="P3","Premium"
)</f>
        <v>Standard</v>
      </c>
      <c r="O2553" s="2">
        <f>IF(tbl_Invoices[[#This Row],[Revenue_Type]]="Churned",0,1)</f>
        <v>1</v>
      </c>
    </row>
    <row r="2554" spans="1:15" x14ac:dyDescent="0.25">
      <c r="A2554" t="s">
        <v>8055</v>
      </c>
      <c r="B2554" t="s">
        <v>413</v>
      </c>
      <c r="C2554" t="s">
        <v>2063</v>
      </c>
      <c r="D2554" s="1">
        <v>44579</v>
      </c>
      <c r="E2554">
        <v>55</v>
      </c>
      <c r="F2554" t="b">
        <v>1</v>
      </c>
      <c r="G2554" t="s">
        <v>4549</v>
      </c>
      <c r="H2554" t="s">
        <v>2031</v>
      </c>
      <c r="I2554" s="1">
        <f>DATE(YEAR(tbl_Invoices[[#This Row],[Invoice_Date]]), MONTH(tbl_Invoices[[#This Row],[Invoice_Date]]), DAY(tbl_Invoices[[#This Row],[Invoice_Date]]))</f>
        <v>44579</v>
      </c>
      <c r="J2554">
        <f>YEAR(tbl_Invoices[[#This Row],[Invoice_Date]])</f>
        <v>2022</v>
      </c>
      <c r="K2554" s="1">
        <f>_xlfn.XLOOKUP(tbl_Invoices[[#This Row],[Customer_ID]], tbl_Customers[Customer_ID], tbl_Customers[Cohort_Month])</f>
        <v>44957</v>
      </c>
      <c r="L2554" s="1" t="str">
        <f ca="1">_xlfn.XLOOKUP(tbl_Invoices[[#This Row],[Customer_ID]], tbl_Customers[Customer_ID], tbl_Customers[Age_Group])</f>
        <v>35–44</v>
      </c>
      <c r="M2554" s="1" t="str">
        <f>_xlfn.XLOOKUP(tbl_Invoices[[#This Row],[Customer_ID]], tbl_Customers[Customer_ID], tbl_Customers[Region])</f>
        <v>West</v>
      </c>
      <c r="N2554" s="1" t="str" cm="1">
        <f t="array" ref="N2554">_xlfn.IFS(
   _xlfn.SINGLE(tbl_Invoices[Plan_ID])="P1","Basic",
   _xlfn.SINGLE(tbl_Invoices[Plan_ID])="P2","Standard",
   _xlfn.SINGLE(tbl_Invoices[Plan_ID])="P3","Premium"
)</f>
        <v>Premium</v>
      </c>
      <c r="O2554" s="2">
        <f>IF(tbl_Invoices[[#This Row],[Revenue_Type]]="Churned",0,1)</f>
        <v>1</v>
      </c>
    </row>
    <row r="2555" spans="1:15" x14ac:dyDescent="0.25">
      <c r="A2555" t="s">
        <v>9327</v>
      </c>
      <c r="B2555" t="s">
        <v>474</v>
      </c>
      <c r="C2555" t="s">
        <v>3480</v>
      </c>
      <c r="D2555" s="1">
        <v>44579</v>
      </c>
      <c r="E2555">
        <v>12</v>
      </c>
      <c r="F2555" t="b">
        <v>1</v>
      </c>
      <c r="G2555" t="s">
        <v>4540</v>
      </c>
      <c r="H2555" t="s">
        <v>2027</v>
      </c>
      <c r="I2555" s="1">
        <f>DATE(YEAR(tbl_Invoices[[#This Row],[Invoice_Date]]), MONTH(tbl_Invoices[[#This Row],[Invoice_Date]]), DAY(tbl_Invoices[[#This Row],[Invoice_Date]]))</f>
        <v>44579</v>
      </c>
      <c r="J2555">
        <f>YEAR(tbl_Invoices[[#This Row],[Invoice_Date]])</f>
        <v>2022</v>
      </c>
      <c r="K2555" s="1">
        <f>_xlfn.XLOOKUP(tbl_Invoices[[#This Row],[Customer_ID]], tbl_Customers[Customer_ID], tbl_Customers[Cohort_Month])</f>
        <v>44773</v>
      </c>
      <c r="L2555" s="1" t="str">
        <f ca="1">_xlfn.XLOOKUP(tbl_Invoices[[#This Row],[Customer_ID]], tbl_Customers[Customer_ID], tbl_Customers[Age_Group])</f>
        <v>45–54</v>
      </c>
      <c r="M2555" s="1" t="str">
        <f>_xlfn.XLOOKUP(tbl_Invoices[[#This Row],[Customer_ID]], tbl_Customers[Customer_ID], tbl_Customers[Region])</f>
        <v>Midwest</v>
      </c>
      <c r="N2555" s="1" t="str" cm="1">
        <f t="array" ref="N2555">_xlfn.IFS(
   _xlfn.SINGLE(tbl_Invoices[Plan_ID])="P1","Basic",
   _xlfn.SINGLE(tbl_Invoices[Plan_ID])="P2","Standard",
   _xlfn.SINGLE(tbl_Invoices[Plan_ID])="P3","Premium"
)</f>
        <v>Basic</v>
      </c>
      <c r="O2555" s="2">
        <f>IF(tbl_Invoices[[#This Row],[Revenue_Type]]="Churned",0,1)</f>
        <v>1</v>
      </c>
    </row>
    <row r="2556" spans="1:15" x14ac:dyDescent="0.25">
      <c r="A2556" t="s">
        <v>5774</v>
      </c>
      <c r="B2556" t="s">
        <v>675</v>
      </c>
      <c r="C2556" t="s">
        <v>4526</v>
      </c>
      <c r="D2556" s="1">
        <v>44579</v>
      </c>
      <c r="E2556">
        <v>55</v>
      </c>
      <c r="F2556" t="b">
        <v>1</v>
      </c>
      <c r="G2556" t="s">
        <v>4538</v>
      </c>
      <c r="H2556" t="s">
        <v>2031</v>
      </c>
      <c r="I2556" s="1">
        <f>DATE(YEAR(tbl_Invoices[[#This Row],[Invoice_Date]]), MONTH(tbl_Invoices[[#This Row],[Invoice_Date]]), DAY(tbl_Invoices[[#This Row],[Invoice_Date]]))</f>
        <v>44579</v>
      </c>
      <c r="J2556">
        <f>YEAR(tbl_Invoices[[#This Row],[Invoice_Date]])</f>
        <v>2022</v>
      </c>
      <c r="K2556" s="1">
        <f>_xlfn.XLOOKUP(tbl_Invoices[[#This Row],[Customer_ID]], tbl_Customers[Customer_ID], tbl_Customers[Cohort_Month])</f>
        <v>44286</v>
      </c>
      <c r="L2556" s="1" t="str">
        <f ca="1">_xlfn.XLOOKUP(tbl_Invoices[[#This Row],[Customer_ID]], tbl_Customers[Customer_ID], tbl_Customers[Age_Group])</f>
        <v>45–54</v>
      </c>
      <c r="M2556" s="1" t="str">
        <f>_xlfn.XLOOKUP(tbl_Invoices[[#This Row],[Customer_ID]], tbl_Customers[Customer_ID], tbl_Customers[Region])</f>
        <v>Midwest</v>
      </c>
      <c r="N2556" s="1" t="str" cm="1">
        <f t="array" ref="N2556">_xlfn.IFS(
   _xlfn.SINGLE(tbl_Invoices[Plan_ID])="P1","Basic",
   _xlfn.SINGLE(tbl_Invoices[Plan_ID])="P2","Standard",
   _xlfn.SINGLE(tbl_Invoices[Plan_ID])="P3","Premium"
)</f>
        <v>Premium</v>
      </c>
      <c r="O2556" s="2">
        <f>IF(tbl_Invoices[[#This Row],[Revenue_Type]]="Churned",0,1)</f>
        <v>1</v>
      </c>
    </row>
    <row r="2557" spans="1:15" x14ac:dyDescent="0.25">
      <c r="A2557" t="s">
        <v>9656</v>
      </c>
      <c r="B2557" t="s">
        <v>728</v>
      </c>
      <c r="C2557" t="s">
        <v>4096</v>
      </c>
      <c r="D2557" s="1">
        <v>44579</v>
      </c>
      <c r="E2557">
        <v>12</v>
      </c>
      <c r="F2557" t="b">
        <v>1</v>
      </c>
      <c r="G2557" t="s">
        <v>4538</v>
      </c>
      <c r="H2557" t="s">
        <v>2027</v>
      </c>
      <c r="I2557" s="1">
        <f>DATE(YEAR(tbl_Invoices[[#This Row],[Invoice_Date]]), MONTH(tbl_Invoices[[#This Row],[Invoice_Date]]), DAY(tbl_Invoices[[#This Row],[Invoice_Date]]))</f>
        <v>44579</v>
      </c>
      <c r="J2557">
        <f>YEAR(tbl_Invoices[[#This Row],[Invoice_Date]])</f>
        <v>2022</v>
      </c>
      <c r="K2557" s="1">
        <f>_xlfn.XLOOKUP(tbl_Invoices[[#This Row],[Customer_ID]], tbl_Customers[Customer_ID], tbl_Customers[Cohort_Month])</f>
        <v>44377</v>
      </c>
      <c r="L2557" s="1" t="str">
        <f ca="1">_xlfn.XLOOKUP(tbl_Invoices[[#This Row],[Customer_ID]], tbl_Customers[Customer_ID], tbl_Customers[Age_Group])</f>
        <v>35–44</v>
      </c>
      <c r="M2557" s="1" t="str">
        <f>_xlfn.XLOOKUP(tbl_Invoices[[#This Row],[Customer_ID]], tbl_Customers[Customer_ID], tbl_Customers[Region])</f>
        <v>East</v>
      </c>
      <c r="N2557" s="1" t="str" cm="1">
        <f t="array" ref="N2557">_xlfn.IFS(
   _xlfn.SINGLE(tbl_Invoices[Plan_ID])="P1","Basic",
   _xlfn.SINGLE(tbl_Invoices[Plan_ID])="P2","Standard",
   _xlfn.SINGLE(tbl_Invoices[Plan_ID])="P3","Premium"
)</f>
        <v>Basic</v>
      </c>
      <c r="O2557" s="2">
        <f>IF(tbl_Invoices[[#This Row],[Revenue_Type]]="Churned",0,1)</f>
        <v>1</v>
      </c>
    </row>
    <row r="2558" spans="1:15" x14ac:dyDescent="0.25">
      <c r="A2558" t="s">
        <v>9098</v>
      </c>
      <c r="B2558" t="s">
        <v>739</v>
      </c>
      <c r="C2558" t="s">
        <v>3630</v>
      </c>
      <c r="D2558" s="1">
        <v>44579</v>
      </c>
      <c r="E2558">
        <v>25</v>
      </c>
      <c r="F2558" t="b">
        <v>1</v>
      </c>
      <c r="G2558" t="s">
        <v>4549</v>
      </c>
      <c r="H2558" t="s">
        <v>2034</v>
      </c>
      <c r="I2558" s="1">
        <f>DATE(YEAR(tbl_Invoices[[#This Row],[Invoice_Date]]), MONTH(tbl_Invoices[[#This Row],[Invoice_Date]]), DAY(tbl_Invoices[[#This Row],[Invoice_Date]]))</f>
        <v>44579</v>
      </c>
      <c r="J2558">
        <f>YEAR(tbl_Invoices[[#This Row],[Invoice_Date]])</f>
        <v>2022</v>
      </c>
      <c r="K2558" s="1">
        <f>_xlfn.XLOOKUP(tbl_Invoices[[#This Row],[Customer_ID]], tbl_Customers[Customer_ID], tbl_Customers[Cohort_Month])</f>
        <v>44985</v>
      </c>
      <c r="L2558" s="1" t="str">
        <f ca="1">_xlfn.XLOOKUP(tbl_Invoices[[#This Row],[Customer_ID]], tbl_Customers[Customer_ID], tbl_Customers[Age_Group])</f>
        <v>45–54</v>
      </c>
      <c r="M2558" s="1" t="str">
        <f>_xlfn.XLOOKUP(tbl_Invoices[[#This Row],[Customer_ID]], tbl_Customers[Customer_ID], tbl_Customers[Region])</f>
        <v>Midwest</v>
      </c>
      <c r="N2558" s="1" t="str" cm="1">
        <f t="array" ref="N2558">_xlfn.IFS(
   _xlfn.SINGLE(tbl_Invoices[Plan_ID])="P1","Basic",
   _xlfn.SINGLE(tbl_Invoices[Plan_ID])="P2","Standard",
   _xlfn.SINGLE(tbl_Invoices[Plan_ID])="P3","Premium"
)</f>
        <v>Standard</v>
      </c>
      <c r="O2558" s="2">
        <f>IF(tbl_Invoices[[#This Row],[Revenue_Type]]="Churned",0,1)</f>
        <v>1</v>
      </c>
    </row>
    <row r="2559" spans="1:15" x14ac:dyDescent="0.25">
      <c r="A2559" t="s">
        <v>10332</v>
      </c>
      <c r="B2559" t="s">
        <v>1157</v>
      </c>
      <c r="C2559" t="s">
        <v>3423</v>
      </c>
      <c r="D2559" s="1">
        <v>44579</v>
      </c>
      <c r="E2559">
        <v>25</v>
      </c>
      <c r="F2559" t="b">
        <v>1</v>
      </c>
      <c r="G2559" t="s">
        <v>4540</v>
      </c>
      <c r="H2559" t="s">
        <v>2034</v>
      </c>
      <c r="I2559" s="1">
        <f>DATE(YEAR(tbl_Invoices[[#This Row],[Invoice_Date]]), MONTH(tbl_Invoices[[#This Row],[Invoice_Date]]), DAY(tbl_Invoices[[#This Row],[Invoice_Date]]))</f>
        <v>44579</v>
      </c>
      <c r="J2559">
        <f>YEAR(tbl_Invoices[[#This Row],[Invoice_Date]])</f>
        <v>2022</v>
      </c>
      <c r="K2559" s="1">
        <f>_xlfn.XLOOKUP(tbl_Invoices[[#This Row],[Customer_ID]], tbl_Customers[Customer_ID], tbl_Customers[Cohort_Month])</f>
        <v>44316</v>
      </c>
      <c r="L2559" s="1" t="str">
        <f ca="1">_xlfn.XLOOKUP(tbl_Invoices[[#This Row],[Customer_ID]], tbl_Customers[Customer_ID], tbl_Customers[Age_Group])</f>
        <v>25–34</v>
      </c>
      <c r="M2559" s="1" t="str">
        <f>_xlfn.XLOOKUP(tbl_Invoices[[#This Row],[Customer_ID]], tbl_Customers[Customer_ID], tbl_Customers[Region])</f>
        <v>Midwest</v>
      </c>
      <c r="N2559" s="1" t="str" cm="1">
        <f t="array" ref="N2559">_xlfn.IFS(
   _xlfn.SINGLE(tbl_Invoices[Plan_ID])="P1","Basic",
   _xlfn.SINGLE(tbl_Invoices[Plan_ID])="P2","Standard",
   _xlfn.SINGLE(tbl_Invoices[Plan_ID])="P3","Premium"
)</f>
        <v>Standard</v>
      </c>
      <c r="O2559" s="2">
        <f>IF(tbl_Invoices[[#This Row],[Revenue_Type]]="Churned",0,1)</f>
        <v>1</v>
      </c>
    </row>
    <row r="2560" spans="1:15" x14ac:dyDescent="0.25">
      <c r="A2560" t="s">
        <v>9800</v>
      </c>
      <c r="B2560" t="s">
        <v>1386</v>
      </c>
      <c r="C2560" t="s">
        <v>2902</v>
      </c>
      <c r="D2560" s="1">
        <v>44579</v>
      </c>
      <c r="E2560">
        <v>25</v>
      </c>
      <c r="F2560" t="b">
        <v>1</v>
      </c>
      <c r="G2560" t="s">
        <v>4545</v>
      </c>
      <c r="H2560" t="s">
        <v>2034</v>
      </c>
      <c r="I2560" s="1">
        <f>DATE(YEAR(tbl_Invoices[[#This Row],[Invoice_Date]]), MONTH(tbl_Invoices[[#This Row],[Invoice_Date]]), DAY(tbl_Invoices[[#This Row],[Invoice_Date]]))</f>
        <v>44579</v>
      </c>
      <c r="J2560">
        <f>YEAR(tbl_Invoices[[#This Row],[Invoice_Date]])</f>
        <v>2022</v>
      </c>
      <c r="K2560" s="1">
        <f>_xlfn.XLOOKUP(tbl_Invoices[[#This Row],[Customer_ID]], tbl_Customers[Customer_ID], tbl_Customers[Cohort_Month])</f>
        <v>44773</v>
      </c>
      <c r="L2560" s="1" t="str">
        <f ca="1">_xlfn.XLOOKUP(tbl_Invoices[[#This Row],[Customer_ID]], tbl_Customers[Customer_ID], tbl_Customers[Age_Group])</f>
        <v>35–44</v>
      </c>
      <c r="M2560" s="1" t="str">
        <f>_xlfn.XLOOKUP(tbl_Invoices[[#This Row],[Customer_ID]], tbl_Customers[Customer_ID], tbl_Customers[Region])</f>
        <v>International</v>
      </c>
      <c r="N2560" s="1" t="str" cm="1">
        <f t="array" ref="N2560">_xlfn.IFS(
   _xlfn.SINGLE(tbl_Invoices[Plan_ID])="P1","Basic",
   _xlfn.SINGLE(tbl_Invoices[Plan_ID])="P2","Standard",
   _xlfn.SINGLE(tbl_Invoices[Plan_ID])="P3","Premium"
)</f>
        <v>Standard</v>
      </c>
      <c r="O2560" s="2">
        <f>IF(tbl_Invoices[[#This Row],[Revenue_Type]]="Churned",0,1)</f>
        <v>0</v>
      </c>
    </row>
    <row r="2561" spans="1:15" x14ac:dyDescent="0.25">
      <c r="A2561" t="s">
        <v>7097</v>
      </c>
      <c r="B2561" t="s">
        <v>1593</v>
      </c>
      <c r="C2561" t="s">
        <v>2422</v>
      </c>
      <c r="D2561" s="1">
        <v>44579</v>
      </c>
      <c r="E2561">
        <v>12</v>
      </c>
      <c r="F2561" t="b">
        <v>1</v>
      </c>
      <c r="G2561" t="s">
        <v>4540</v>
      </c>
      <c r="H2561" t="s">
        <v>2027</v>
      </c>
      <c r="I2561" s="1">
        <f>DATE(YEAR(tbl_Invoices[[#This Row],[Invoice_Date]]), MONTH(tbl_Invoices[[#This Row],[Invoice_Date]]), DAY(tbl_Invoices[[#This Row],[Invoice_Date]]))</f>
        <v>44579</v>
      </c>
      <c r="J2561">
        <f>YEAR(tbl_Invoices[[#This Row],[Invoice_Date]])</f>
        <v>2022</v>
      </c>
      <c r="K2561" s="1">
        <f>_xlfn.XLOOKUP(tbl_Invoices[[#This Row],[Customer_ID]], tbl_Customers[Customer_ID], tbl_Customers[Cohort_Month])</f>
        <v>44926</v>
      </c>
      <c r="L2561" s="1" t="str">
        <f ca="1">_xlfn.XLOOKUP(tbl_Invoices[[#This Row],[Customer_ID]], tbl_Customers[Customer_ID], tbl_Customers[Age_Group])</f>
        <v>35–44</v>
      </c>
      <c r="M2561" s="1" t="str">
        <f>_xlfn.XLOOKUP(tbl_Invoices[[#This Row],[Customer_ID]], tbl_Customers[Customer_ID], tbl_Customers[Region])</f>
        <v>Midwest</v>
      </c>
      <c r="N2561" s="1" t="str" cm="1">
        <f t="array" ref="N2561">_xlfn.IFS(
   _xlfn.SINGLE(tbl_Invoices[Plan_ID])="P1","Basic",
   _xlfn.SINGLE(tbl_Invoices[Plan_ID])="P2","Standard",
   _xlfn.SINGLE(tbl_Invoices[Plan_ID])="P3","Premium"
)</f>
        <v>Basic</v>
      </c>
      <c r="O2561" s="2">
        <f>IF(tbl_Invoices[[#This Row],[Revenue_Type]]="Churned",0,1)</f>
        <v>1</v>
      </c>
    </row>
    <row r="2562" spans="1:15" x14ac:dyDescent="0.25">
      <c r="A2562" t="s">
        <v>4805</v>
      </c>
      <c r="B2562" t="s">
        <v>1843</v>
      </c>
      <c r="C2562" t="s">
        <v>4275</v>
      </c>
      <c r="D2562" s="1">
        <v>44579</v>
      </c>
      <c r="E2562">
        <v>55</v>
      </c>
      <c r="F2562" t="b">
        <v>1</v>
      </c>
      <c r="G2562" t="s">
        <v>4538</v>
      </c>
      <c r="H2562" t="s">
        <v>2031</v>
      </c>
      <c r="I2562" s="1">
        <f>DATE(YEAR(tbl_Invoices[[#This Row],[Invoice_Date]]), MONTH(tbl_Invoices[[#This Row],[Invoice_Date]]), DAY(tbl_Invoices[[#This Row],[Invoice_Date]]))</f>
        <v>44579</v>
      </c>
      <c r="J2562">
        <f>YEAR(tbl_Invoices[[#This Row],[Invoice_Date]])</f>
        <v>2022</v>
      </c>
      <c r="K2562" s="1">
        <f>_xlfn.XLOOKUP(tbl_Invoices[[#This Row],[Customer_ID]], tbl_Customers[Customer_ID], tbl_Customers[Cohort_Month])</f>
        <v>44227</v>
      </c>
      <c r="L2562" s="1" t="str">
        <f ca="1">_xlfn.XLOOKUP(tbl_Invoices[[#This Row],[Customer_ID]], tbl_Customers[Customer_ID], tbl_Customers[Age_Group])</f>
        <v>45–54</v>
      </c>
      <c r="M2562" s="1" t="str">
        <f>_xlfn.XLOOKUP(tbl_Invoices[[#This Row],[Customer_ID]], tbl_Customers[Customer_ID], tbl_Customers[Region])</f>
        <v>West</v>
      </c>
      <c r="N2562" s="1" t="str" cm="1">
        <f t="array" ref="N2562">_xlfn.IFS(
   _xlfn.SINGLE(tbl_Invoices[Plan_ID])="P1","Basic",
   _xlfn.SINGLE(tbl_Invoices[Plan_ID])="P2","Standard",
   _xlfn.SINGLE(tbl_Invoices[Plan_ID])="P3","Premium"
)</f>
        <v>Premium</v>
      </c>
      <c r="O2562" s="2">
        <f>IF(tbl_Invoices[[#This Row],[Revenue_Type]]="Churned",0,1)</f>
        <v>1</v>
      </c>
    </row>
    <row r="2563" spans="1:15" x14ac:dyDescent="0.25">
      <c r="A2563" t="s">
        <v>6355</v>
      </c>
      <c r="B2563" t="s">
        <v>1861</v>
      </c>
      <c r="C2563" t="s">
        <v>4113</v>
      </c>
      <c r="D2563" s="1">
        <v>44579</v>
      </c>
      <c r="E2563">
        <v>25</v>
      </c>
      <c r="F2563" t="b">
        <v>1</v>
      </c>
      <c r="G2563" t="s">
        <v>4540</v>
      </c>
      <c r="H2563" t="s">
        <v>2034</v>
      </c>
      <c r="I2563" s="1">
        <f>DATE(YEAR(tbl_Invoices[[#This Row],[Invoice_Date]]), MONTH(tbl_Invoices[[#This Row],[Invoice_Date]]), DAY(tbl_Invoices[[#This Row],[Invoice_Date]]))</f>
        <v>44579</v>
      </c>
      <c r="J2563">
        <f>YEAR(tbl_Invoices[[#This Row],[Invoice_Date]])</f>
        <v>2022</v>
      </c>
      <c r="K2563" s="1">
        <f>_xlfn.XLOOKUP(tbl_Invoices[[#This Row],[Customer_ID]], tbl_Customers[Customer_ID], tbl_Customers[Cohort_Month])</f>
        <v>44681</v>
      </c>
      <c r="L2563" s="1" t="str">
        <f ca="1">_xlfn.XLOOKUP(tbl_Invoices[[#This Row],[Customer_ID]], tbl_Customers[Customer_ID], tbl_Customers[Age_Group])</f>
        <v>35–44</v>
      </c>
      <c r="M2563" s="1" t="str">
        <f>_xlfn.XLOOKUP(tbl_Invoices[[#This Row],[Customer_ID]], tbl_Customers[Customer_ID], tbl_Customers[Region])</f>
        <v>East</v>
      </c>
      <c r="N2563" s="1" t="str" cm="1">
        <f t="array" ref="N2563">_xlfn.IFS(
   _xlfn.SINGLE(tbl_Invoices[Plan_ID])="P1","Basic",
   _xlfn.SINGLE(tbl_Invoices[Plan_ID])="P2","Standard",
   _xlfn.SINGLE(tbl_Invoices[Plan_ID])="P3","Premium"
)</f>
        <v>Standard</v>
      </c>
      <c r="O2563" s="2">
        <f>IF(tbl_Invoices[[#This Row],[Revenue_Type]]="Churned",0,1)</f>
        <v>1</v>
      </c>
    </row>
    <row r="2564" spans="1:15" x14ac:dyDescent="0.25">
      <c r="A2564" t="s">
        <v>7091</v>
      </c>
      <c r="B2564" t="s">
        <v>220</v>
      </c>
      <c r="C2564" t="s">
        <v>2953</v>
      </c>
      <c r="D2564" s="1">
        <v>44580</v>
      </c>
      <c r="E2564">
        <v>12</v>
      </c>
      <c r="F2564" t="b">
        <v>1</v>
      </c>
      <c r="G2564" t="s">
        <v>4545</v>
      </c>
      <c r="H2564" t="s">
        <v>2027</v>
      </c>
      <c r="I2564" s="1">
        <f>DATE(YEAR(tbl_Invoices[[#This Row],[Invoice_Date]]), MONTH(tbl_Invoices[[#This Row],[Invoice_Date]]), DAY(tbl_Invoices[[#This Row],[Invoice_Date]]))</f>
        <v>44580</v>
      </c>
      <c r="J2564">
        <f>YEAR(tbl_Invoices[[#This Row],[Invoice_Date]])</f>
        <v>2022</v>
      </c>
      <c r="K2564" s="1">
        <f>_xlfn.XLOOKUP(tbl_Invoices[[#This Row],[Customer_ID]], tbl_Customers[Customer_ID], tbl_Customers[Cohort_Month])</f>
        <v>44469</v>
      </c>
      <c r="L2564" s="1" t="str">
        <f ca="1">_xlfn.XLOOKUP(tbl_Invoices[[#This Row],[Customer_ID]], tbl_Customers[Customer_ID], tbl_Customers[Age_Group])</f>
        <v>45–54</v>
      </c>
      <c r="M2564" s="1" t="str">
        <f>_xlfn.XLOOKUP(tbl_Invoices[[#This Row],[Customer_ID]], tbl_Customers[Customer_ID], tbl_Customers[Region])</f>
        <v>International</v>
      </c>
      <c r="N2564" s="1" t="str" cm="1">
        <f t="array" ref="N2564">_xlfn.IFS(
   _xlfn.SINGLE(tbl_Invoices[Plan_ID])="P1","Basic",
   _xlfn.SINGLE(tbl_Invoices[Plan_ID])="P2","Standard",
   _xlfn.SINGLE(tbl_Invoices[Plan_ID])="P3","Premium"
)</f>
        <v>Basic</v>
      </c>
      <c r="O2564" s="2">
        <f>IF(tbl_Invoices[[#This Row],[Revenue_Type]]="Churned",0,1)</f>
        <v>0</v>
      </c>
    </row>
    <row r="2565" spans="1:15" x14ac:dyDescent="0.25">
      <c r="A2565" t="s">
        <v>6384</v>
      </c>
      <c r="B2565" t="s">
        <v>254</v>
      </c>
      <c r="C2565" t="s">
        <v>3244</v>
      </c>
      <c r="D2565" s="1">
        <v>44580</v>
      </c>
      <c r="E2565">
        <v>12</v>
      </c>
      <c r="F2565" t="b">
        <v>1</v>
      </c>
      <c r="G2565" t="s">
        <v>4549</v>
      </c>
      <c r="H2565" t="s">
        <v>2027</v>
      </c>
      <c r="I2565" s="1">
        <f>DATE(YEAR(tbl_Invoices[[#This Row],[Invoice_Date]]), MONTH(tbl_Invoices[[#This Row],[Invoice_Date]]), DAY(tbl_Invoices[[#This Row],[Invoice_Date]]))</f>
        <v>44580</v>
      </c>
      <c r="J2565">
        <f>YEAR(tbl_Invoices[[#This Row],[Invoice_Date]])</f>
        <v>2022</v>
      </c>
      <c r="K2565" s="1">
        <f>_xlfn.XLOOKUP(tbl_Invoices[[#This Row],[Customer_ID]], tbl_Customers[Customer_ID], tbl_Customers[Cohort_Month])</f>
        <v>44469</v>
      </c>
      <c r="L2565" s="1" t="str">
        <f ca="1">_xlfn.XLOOKUP(tbl_Invoices[[#This Row],[Customer_ID]], tbl_Customers[Customer_ID], tbl_Customers[Age_Group])</f>
        <v>45–54</v>
      </c>
      <c r="M2565" s="1" t="str">
        <f>_xlfn.XLOOKUP(tbl_Invoices[[#This Row],[Customer_ID]], tbl_Customers[Customer_ID], tbl_Customers[Region])</f>
        <v>Midwest</v>
      </c>
      <c r="N2565" s="1" t="str" cm="1">
        <f t="array" ref="N2565">_xlfn.IFS(
   _xlfn.SINGLE(tbl_Invoices[Plan_ID])="P1","Basic",
   _xlfn.SINGLE(tbl_Invoices[Plan_ID])="P2","Standard",
   _xlfn.SINGLE(tbl_Invoices[Plan_ID])="P3","Premium"
)</f>
        <v>Basic</v>
      </c>
      <c r="O2565" s="2">
        <f>IF(tbl_Invoices[[#This Row],[Revenue_Type]]="Churned",0,1)</f>
        <v>1</v>
      </c>
    </row>
    <row r="2566" spans="1:15" x14ac:dyDescent="0.25">
      <c r="A2566" t="s">
        <v>9417</v>
      </c>
      <c r="B2566" t="s">
        <v>411</v>
      </c>
      <c r="C2566" t="s">
        <v>3229</v>
      </c>
      <c r="D2566" s="1">
        <v>44580</v>
      </c>
      <c r="E2566">
        <v>55</v>
      </c>
      <c r="F2566" t="b">
        <v>1</v>
      </c>
      <c r="G2566" t="s">
        <v>4549</v>
      </c>
      <c r="H2566" t="s">
        <v>2031</v>
      </c>
      <c r="I2566" s="1">
        <f>DATE(YEAR(tbl_Invoices[[#This Row],[Invoice_Date]]), MONTH(tbl_Invoices[[#This Row],[Invoice_Date]]), DAY(tbl_Invoices[[#This Row],[Invoice_Date]]))</f>
        <v>44580</v>
      </c>
      <c r="J2566">
        <f>YEAR(tbl_Invoices[[#This Row],[Invoice_Date]])</f>
        <v>2022</v>
      </c>
      <c r="K2566" s="1">
        <f>_xlfn.XLOOKUP(tbl_Invoices[[#This Row],[Customer_ID]], tbl_Customers[Customer_ID], tbl_Customers[Cohort_Month])</f>
        <v>44286</v>
      </c>
      <c r="L2566" s="1" t="str">
        <f ca="1">_xlfn.XLOOKUP(tbl_Invoices[[#This Row],[Customer_ID]], tbl_Customers[Customer_ID], tbl_Customers[Age_Group])</f>
        <v>45–54</v>
      </c>
      <c r="M2566" s="1" t="str">
        <f>_xlfn.XLOOKUP(tbl_Invoices[[#This Row],[Customer_ID]], tbl_Customers[Customer_ID], tbl_Customers[Region])</f>
        <v>West</v>
      </c>
      <c r="N2566" s="1" t="str" cm="1">
        <f t="array" ref="N2566">_xlfn.IFS(
   _xlfn.SINGLE(tbl_Invoices[Plan_ID])="P1","Basic",
   _xlfn.SINGLE(tbl_Invoices[Plan_ID])="P2","Standard",
   _xlfn.SINGLE(tbl_Invoices[Plan_ID])="P3","Premium"
)</f>
        <v>Premium</v>
      </c>
      <c r="O2566" s="2">
        <f>IF(tbl_Invoices[[#This Row],[Revenue_Type]]="Churned",0,1)</f>
        <v>1</v>
      </c>
    </row>
    <row r="2567" spans="1:15" x14ac:dyDescent="0.25">
      <c r="A2567" t="s">
        <v>6514</v>
      </c>
      <c r="B2567" t="s">
        <v>586</v>
      </c>
      <c r="C2567" t="s">
        <v>4245</v>
      </c>
      <c r="D2567" s="1">
        <v>44580</v>
      </c>
      <c r="E2567">
        <v>55</v>
      </c>
      <c r="F2567" t="b">
        <v>1</v>
      </c>
      <c r="G2567" t="s">
        <v>4549</v>
      </c>
      <c r="H2567" t="s">
        <v>2031</v>
      </c>
      <c r="I2567" s="1">
        <f>DATE(YEAR(tbl_Invoices[[#This Row],[Invoice_Date]]), MONTH(tbl_Invoices[[#This Row],[Invoice_Date]]), DAY(tbl_Invoices[[#This Row],[Invoice_Date]]))</f>
        <v>44580</v>
      </c>
      <c r="J2567">
        <f>YEAR(tbl_Invoices[[#This Row],[Invoice_Date]])</f>
        <v>2022</v>
      </c>
      <c r="K2567" s="1">
        <f>_xlfn.XLOOKUP(tbl_Invoices[[#This Row],[Customer_ID]], tbl_Customers[Customer_ID], tbl_Customers[Cohort_Month])</f>
        <v>44227</v>
      </c>
      <c r="L2567" s="1" t="str">
        <f ca="1">_xlfn.XLOOKUP(tbl_Invoices[[#This Row],[Customer_ID]], tbl_Customers[Customer_ID], tbl_Customers[Age_Group])</f>
        <v>18–24</v>
      </c>
      <c r="M2567" s="1" t="str">
        <f>_xlfn.XLOOKUP(tbl_Invoices[[#This Row],[Customer_ID]], tbl_Customers[Customer_ID], tbl_Customers[Region])</f>
        <v>West</v>
      </c>
      <c r="N2567" s="1" t="str" cm="1">
        <f t="array" ref="N2567">_xlfn.IFS(
   _xlfn.SINGLE(tbl_Invoices[Plan_ID])="P1","Basic",
   _xlfn.SINGLE(tbl_Invoices[Plan_ID])="P2","Standard",
   _xlfn.SINGLE(tbl_Invoices[Plan_ID])="P3","Premium"
)</f>
        <v>Premium</v>
      </c>
      <c r="O2567" s="2">
        <f>IF(tbl_Invoices[[#This Row],[Revenue_Type]]="Churned",0,1)</f>
        <v>1</v>
      </c>
    </row>
    <row r="2568" spans="1:15" x14ac:dyDescent="0.25">
      <c r="A2568" t="s">
        <v>6304</v>
      </c>
      <c r="B2568" t="s">
        <v>943</v>
      </c>
      <c r="C2568" t="s">
        <v>4079</v>
      </c>
      <c r="D2568" s="1">
        <v>44580</v>
      </c>
      <c r="E2568">
        <v>12</v>
      </c>
      <c r="F2568" t="b">
        <v>1</v>
      </c>
      <c r="G2568" t="s">
        <v>4545</v>
      </c>
      <c r="H2568" t="s">
        <v>2027</v>
      </c>
      <c r="I2568" s="1">
        <f>DATE(YEAR(tbl_Invoices[[#This Row],[Invoice_Date]]), MONTH(tbl_Invoices[[#This Row],[Invoice_Date]]), DAY(tbl_Invoices[[#This Row],[Invoice_Date]]))</f>
        <v>44580</v>
      </c>
      <c r="J2568">
        <f>YEAR(tbl_Invoices[[#This Row],[Invoice_Date]])</f>
        <v>2022</v>
      </c>
      <c r="K2568" s="1">
        <f>_xlfn.XLOOKUP(tbl_Invoices[[#This Row],[Customer_ID]], tbl_Customers[Customer_ID], tbl_Customers[Cohort_Month])</f>
        <v>44408</v>
      </c>
      <c r="L2568" s="1" t="str">
        <f ca="1">_xlfn.XLOOKUP(tbl_Invoices[[#This Row],[Customer_ID]], tbl_Customers[Customer_ID], tbl_Customers[Age_Group])</f>
        <v>45–54</v>
      </c>
      <c r="M2568" s="1" t="str">
        <f>_xlfn.XLOOKUP(tbl_Invoices[[#This Row],[Customer_ID]], tbl_Customers[Customer_ID], tbl_Customers[Region])</f>
        <v>South</v>
      </c>
      <c r="N2568" s="1" t="str" cm="1">
        <f t="array" ref="N2568">_xlfn.IFS(
   _xlfn.SINGLE(tbl_Invoices[Plan_ID])="P1","Basic",
   _xlfn.SINGLE(tbl_Invoices[Plan_ID])="P2","Standard",
   _xlfn.SINGLE(tbl_Invoices[Plan_ID])="P3","Premium"
)</f>
        <v>Basic</v>
      </c>
      <c r="O2568" s="2">
        <f>IF(tbl_Invoices[[#This Row],[Revenue_Type]]="Churned",0,1)</f>
        <v>0</v>
      </c>
    </row>
    <row r="2569" spans="1:15" x14ac:dyDescent="0.25">
      <c r="A2569" t="s">
        <v>8122</v>
      </c>
      <c r="B2569" t="s">
        <v>1187</v>
      </c>
      <c r="C2569" t="s">
        <v>2562</v>
      </c>
      <c r="D2569" s="1">
        <v>44580</v>
      </c>
      <c r="E2569">
        <v>25</v>
      </c>
      <c r="F2569" t="b">
        <v>1</v>
      </c>
      <c r="G2569" t="s">
        <v>4540</v>
      </c>
      <c r="H2569" t="s">
        <v>2034</v>
      </c>
      <c r="I2569" s="1">
        <f>DATE(YEAR(tbl_Invoices[[#This Row],[Invoice_Date]]), MONTH(tbl_Invoices[[#This Row],[Invoice_Date]]), DAY(tbl_Invoices[[#This Row],[Invoice_Date]]))</f>
        <v>44580</v>
      </c>
      <c r="J2569">
        <f>YEAR(tbl_Invoices[[#This Row],[Invoice_Date]])</f>
        <v>2022</v>
      </c>
      <c r="K2569" s="1">
        <f>_xlfn.XLOOKUP(tbl_Invoices[[#This Row],[Customer_ID]], tbl_Customers[Customer_ID], tbl_Customers[Cohort_Month])</f>
        <v>44469</v>
      </c>
      <c r="L2569" s="1" t="str">
        <f ca="1">_xlfn.XLOOKUP(tbl_Invoices[[#This Row],[Customer_ID]], tbl_Customers[Customer_ID], tbl_Customers[Age_Group])</f>
        <v>18–24</v>
      </c>
      <c r="M2569" s="1" t="str">
        <f>_xlfn.XLOOKUP(tbl_Invoices[[#This Row],[Customer_ID]], tbl_Customers[Customer_ID], tbl_Customers[Region])</f>
        <v>West</v>
      </c>
      <c r="N2569" s="1" t="str" cm="1">
        <f t="array" ref="N2569">_xlfn.IFS(
   _xlfn.SINGLE(tbl_Invoices[Plan_ID])="P1","Basic",
   _xlfn.SINGLE(tbl_Invoices[Plan_ID])="P2","Standard",
   _xlfn.SINGLE(tbl_Invoices[Plan_ID])="P3","Premium"
)</f>
        <v>Standard</v>
      </c>
      <c r="O2569" s="2">
        <f>IF(tbl_Invoices[[#This Row],[Revenue_Type]]="Churned",0,1)</f>
        <v>1</v>
      </c>
    </row>
    <row r="2570" spans="1:15" x14ac:dyDescent="0.25">
      <c r="A2570" t="s">
        <v>9395</v>
      </c>
      <c r="B2570" t="s">
        <v>1263</v>
      </c>
      <c r="C2570" t="s">
        <v>2296</v>
      </c>
      <c r="D2570" s="1">
        <v>44580</v>
      </c>
      <c r="E2570">
        <v>12</v>
      </c>
      <c r="F2570" t="b">
        <v>1</v>
      </c>
      <c r="G2570" t="s">
        <v>4540</v>
      </c>
      <c r="H2570" t="s">
        <v>2027</v>
      </c>
      <c r="I2570" s="1">
        <f>DATE(YEAR(tbl_Invoices[[#This Row],[Invoice_Date]]), MONTH(tbl_Invoices[[#This Row],[Invoice_Date]]), DAY(tbl_Invoices[[#This Row],[Invoice_Date]]))</f>
        <v>44580</v>
      </c>
      <c r="J2570">
        <f>YEAR(tbl_Invoices[[#This Row],[Invoice_Date]])</f>
        <v>2022</v>
      </c>
      <c r="K2570" s="1">
        <f>_xlfn.XLOOKUP(tbl_Invoices[[#This Row],[Customer_ID]], tbl_Customers[Customer_ID], tbl_Customers[Cohort_Month])</f>
        <v>44377</v>
      </c>
      <c r="L2570" s="1" t="str">
        <f ca="1">_xlfn.XLOOKUP(tbl_Invoices[[#This Row],[Customer_ID]], tbl_Customers[Customer_ID], tbl_Customers[Age_Group])</f>
        <v>35–44</v>
      </c>
      <c r="M2570" s="1" t="str">
        <f>_xlfn.XLOOKUP(tbl_Invoices[[#This Row],[Customer_ID]], tbl_Customers[Customer_ID], tbl_Customers[Region])</f>
        <v>South</v>
      </c>
      <c r="N2570" s="1" t="str" cm="1">
        <f t="array" ref="N2570">_xlfn.IFS(
   _xlfn.SINGLE(tbl_Invoices[Plan_ID])="P1","Basic",
   _xlfn.SINGLE(tbl_Invoices[Plan_ID])="P2","Standard",
   _xlfn.SINGLE(tbl_Invoices[Plan_ID])="P3","Premium"
)</f>
        <v>Basic</v>
      </c>
      <c r="O2570" s="2">
        <f>IF(tbl_Invoices[[#This Row],[Revenue_Type]]="Churned",0,1)</f>
        <v>1</v>
      </c>
    </row>
    <row r="2571" spans="1:15" x14ac:dyDescent="0.25">
      <c r="A2571" t="s">
        <v>5556</v>
      </c>
      <c r="B2571" t="s">
        <v>1401</v>
      </c>
      <c r="C2571" t="s">
        <v>2783</v>
      </c>
      <c r="D2571" s="1">
        <v>44580</v>
      </c>
      <c r="E2571">
        <v>55</v>
      </c>
      <c r="F2571" t="b">
        <v>1</v>
      </c>
      <c r="G2571" t="s">
        <v>4545</v>
      </c>
      <c r="H2571" t="s">
        <v>2031</v>
      </c>
      <c r="I2571" s="1">
        <f>DATE(YEAR(tbl_Invoices[[#This Row],[Invoice_Date]]), MONTH(tbl_Invoices[[#This Row],[Invoice_Date]]), DAY(tbl_Invoices[[#This Row],[Invoice_Date]]))</f>
        <v>44580</v>
      </c>
      <c r="J2571">
        <f>YEAR(tbl_Invoices[[#This Row],[Invoice_Date]])</f>
        <v>2022</v>
      </c>
      <c r="K2571" s="1">
        <f>_xlfn.XLOOKUP(tbl_Invoices[[#This Row],[Customer_ID]], tbl_Customers[Customer_ID], tbl_Customers[Cohort_Month])</f>
        <v>44500</v>
      </c>
      <c r="L2571" s="1" t="str">
        <f ca="1">_xlfn.XLOOKUP(tbl_Invoices[[#This Row],[Customer_ID]], tbl_Customers[Customer_ID], tbl_Customers[Age_Group])</f>
        <v>25–34</v>
      </c>
      <c r="M2571" s="1" t="str">
        <f>_xlfn.XLOOKUP(tbl_Invoices[[#This Row],[Customer_ID]], tbl_Customers[Customer_ID], tbl_Customers[Region])</f>
        <v>West</v>
      </c>
      <c r="N2571" s="1" t="str" cm="1">
        <f t="array" ref="N2571">_xlfn.IFS(
   _xlfn.SINGLE(tbl_Invoices[Plan_ID])="P1","Basic",
   _xlfn.SINGLE(tbl_Invoices[Plan_ID])="P2","Standard",
   _xlfn.SINGLE(tbl_Invoices[Plan_ID])="P3","Premium"
)</f>
        <v>Premium</v>
      </c>
      <c r="O2571" s="2">
        <f>IF(tbl_Invoices[[#This Row],[Revenue_Type]]="Churned",0,1)</f>
        <v>0</v>
      </c>
    </row>
    <row r="2572" spans="1:15" x14ac:dyDescent="0.25">
      <c r="A2572" t="s">
        <v>7223</v>
      </c>
      <c r="B2572" t="s">
        <v>1422</v>
      </c>
      <c r="C2572" t="s">
        <v>3892</v>
      </c>
      <c r="D2572" s="1">
        <v>44580</v>
      </c>
      <c r="E2572">
        <v>12</v>
      </c>
      <c r="F2572" t="b">
        <v>1</v>
      </c>
      <c r="G2572" t="s">
        <v>4545</v>
      </c>
      <c r="H2572" t="s">
        <v>2027</v>
      </c>
      <c r="I2572" s="1">
        <f>DATE(YEAR(tbl_Invoices[[#This Row],[Invoice_Date]]), MONTH(tbl_Invoices[[#This Row],[Invoice_Date]]), DAY(tbl_Invoices[[#This Row],[Invoice_Date]]))</f>
        <v>44580</v>
      </c>
      <c r="J2572">
        <f>YEAR(tbl_Invoices[[#This Row],[Invoice_Date]])</f>
        <v>2022</v>
      </c>
      <c r="K2572" s="1">
        <f>_xlfn.XLOOKUP(tbl_Invoices[[#This Row],[Customer_ID]], tbl_Customers[Customer_ID], tbl_Customers[Cohort_Month])</f>
        <v>44500</v>
      </c>
      <c r="L2572" s="1" t="str">
        <f ca="1">_xlfn.XLOOKUP(tbl_Invoices[[#This Row],[Customer_ID]], tbl_Customers[Customer_ID], tbl_Customers[Age_Group])</f>
        <v>18–24</v>
      </c>
      <c r="M2572" s="1" t="str">
        <f>_xlfn.XLOOKUP(tbl_Invoices[[#This Row],[Customer_ID]], tbl_Customers[Customer_ID], tbl_Customers[Region])</f>
        <v>South</v>
      </c>
      <c r="N2572" s="1" t="str" cm="1">
        <f t="array" ref="N2572">_xlfn.IFS(
   _xlfn.SINGLE(tbl_Invoices[Plan_ID])="P1","Basic",
   _xlfn.SINGLE(tbl_Invoices[Plan_ID])="P2","Standard",
   _xlfn.SINGLE(tbl_Invoices[Plan_ID])="P3","Premium"
)</f>
        <v>Basic</v>
      </c>
      <c r="O2572" s="2">
        <f>IF(tbl_Invoices[[#This Row],[Revenue_Type]]="Churned",0,1)</f>
        <v>0</v>
      </c>
    </row>
    <row r="2573" spans="1:15" x14ac:dyDescent="0.25">
      <c r="A2573" t="s">
        <v>6938</v>
      </c>
      <c r="B2573" t="s">
        <v>1474</v>
      </c>
      <c r="C2573" t="s">
        <v>2288</v>
      </c>
      <c r="D2573" s="1">
        <v>44580</v>
      </c>
      <c r="E2573">
        <v>25</v>
      </c>
      <c r="F2573" t="b">
        <v>1</v>
      </c>
      <c r="G2573" t="s">
        <v>4538</v>
      </c>
      <c r="H2573" t="s">
        <v>2034</v>
      </c>
      <c r="I2573" s="1">
        <f>DATE(YEAR(tbl_Invoices[[#This Row],[Invoice_Date]]), MONTH(tbl_Invoices[[#This Row],[Invoice_Date]]), DAY(tbl_Invoices[[#This Row],[Invoice_Date]]))</f>
        <v>44580</v>
      </c>
      <c r="J2573">
        <f>YEAR(tbl_Invoices[[#This Row],[Invoice_Date]])</f>
        <v>2022</v>
      </c>
      <c r="K2573" s="1">
        <f>_xlfn.XLOOKUP(tbl_Invoices[[#This Row],[Customer_ID]], tbl_Customers[Customer_ID], tbl_Customers[Cohort_Month])</f>
        <v>45046</v>
      </c>
      <c r="L2573" s="1" t="str">
        <f ca="1">_xlfn.XLOOKUP(tbl_Invoices[[#This Row],[Customer_ID]], tbl_Customers[Customer_ID], tbl_Customers[Age_Group])</f>
        <v>25–34</v>
      </c>
      <c r="M2573" s="1" t="str">
        <f>_xlfn.XLOOKUP(tbl_Invoices[[#This Row],[Customer_ID]], tbl_Customers[Customer_ID], tbl_Customers[Region])</f>
        <v>South</v>
      </c>
      <c r="N2573" s="1" t="str" cm="1">
        <f t="array" ref="N2573">_xlfn.IFS(
   _xlfn.SINGLE(tbl_Invoices[Plan_ID])="P1","Basic",
   _xlfn.SINGLE(tbl_Invoices[Plan_ID])="P2","Standard",
   _xlfn.SINGLE(tbl_Invoices[Plan_ID])="P3","Premium"
)</f>
        <v>Standard</v>
      </c>
      <c r="O2573" s="2">
        <f>IF(tbl_Invoices[[#This Row],[Revenue_Type]]="Churned",0,1)</f>
        <v>1</v>
      </c>
    </row>
    <row r="2574" spans="1:15" x14ac:dyDescent="0.25">
      <c r="A2574" t="s">
        <v>6348</v>
      </c>
      <c r="B2574" t="s">
        <v>1849</v>
      </c>
      <c r="C2574" t="s">
        <v>3296</v>
      </c>
      <c r="D2574" s="1">
        <v>44580</v>
      </c>
      <c r="E2574">
        <v>25</v>
      </c>
      <c r="F2574" t="b">
        <v>1</v>
      </c>
      <c r="G2574" t="s">
        <v>4540</v>
      </c>
      <c r="H2574" t="s">
        <v>2034</v>
      </c>
      <c r="I2574" s="1">
        <f>DATE(YEAR(tbl_Invoices[[#This Row],[Invoice_Date]]), MONTH(tbl_Invoices[[#This Row],[Invoice_Date]]), DAY(tbl_Invoices[[#This Row],[Invoice_Date]]))</f>
        <v>44580</v>
      </c>
      <c r="J2574">
        <f>YEAR(tbl_Invoices[[#This Row],[Invoice_Date]])</f>
        <v>2022</v>
      </c>
      <c r="K2574" s="1">
        <f>_xlfn.XLOOKUP(tbl_Invoices[[#This Row],[Customer_ID]], tbl_Customers[Customer_ID], tbl_Customers[Cohort_Month])</f>
        <v>44651</v>
      </c>
      <c r="L2574" s="1" t="str">
        <f ca="1">_xlfn.XLOOKUP(tbl_Invoices[[#This Row],[Customer_ID]], tbl_Customers[Customer_ID], tbl_Customers[Age_Group])</f>
        <v>18–24</v>
      </c>
      <c r="M2574" s="1" t="str">
        <f>_xlfn.XLOOKUP(tbl_Invoices[[#This Row],[Customer_ID]], tbl_Customers[Customer_ID], tbl_Customers[Region])</f>
        <v>West</v>
      </c>
      <c r="N2574" s="1" t="str" cm="1">
        <f t="array" ref="N2574">_xlfn.IFS(
   _xlfn.SINGLE(tbl_Invoices[Plan_ID])="P1","Basic",
   _xlfn.SINGLE(tbl_Invoices[Plan_ID])="P2","Standard",
   _xlfn.SINGLE(tbl_Invoices[Plan_ID])="P3","Premium"
)</f>
        <v>Standard</v>
      </c>
      <c r="O2574" s="2">
        <f>IF(tbl_Invoices[[#This Row],[Revenue_Type]]="Churned",0,1)</f>
        <v>1</v>
      </c>
    </row>
    <row r="2575" spans="1:15" x14ac:dyDescent="0.25">
      <c r="A2575" t="s">
        <v>6812</v>
      </c>
      <c r="B2575" t="s">
        <v>1988</v>
      </c>
      <c r="C2575" t="s">
        <v>3353</v>
      </c>
      <c r="D2575" s="1">
        <v>44580</v>
      </c>
      <c r="E2575">
        <v>25</v>
      </c>
      <c r="F2575" t="b">
        <v>1</v>
      </c>
      <c r="G2575" t="s">
        <v>4538</v>
      </c>
      <c r="H2575" t="s">
        <v>2034</v>
      </c>
      <c r="I2575" s="1">
        <f>DATE(YEAR(tbl_Invoices[[#This Row],[Invoice_Date]]), MONTH(tbl_Invoices[[#This Row],[Invoice_Date]]), DAY(tbl_Invoices[[#This Row],[Invoice_Date]]))</f>
        <v>44580</v>
      </c>
      <c r="J2575">
        <f>YEAR(tbl_Invoices[[#This Row],[Invoice_Date]])</f>
        <v>2022</v>
      </c>
      <c r="K2575" s="1">
        <f>_xlfn.XLOOKUP(tbl_Invoices[[#This Row],[Customer_ID]], tbl_Customers[Customer_ID], tbl_Customers[Cohort_Month])</f>
        <v>44985</v>
      </c>
      <c r="L2575" s="1" t="str">
        <f ca="1">_xlfn.XLOOKUP(tbl_Invoices[[#This Row],[Customer_ID]], tbl_Customers[Customer_ID], tbl_Customers[Age_Group])</f>
        <v>25–34</v>
      </c>
      <c r="M2575" s="1" t="str">
        <f>_xlfn.XLOOKUP(tbl_Invoices[[#This Row],[Customer_ID]], tbl_Customers[Customer_ID], tbl_Customers[Region])</f>
        <v>East</v>
      </c>
      <c r="N2575" s="1" t="str" cm="1">
        <f t="array" ref="N2575">_xlfn.IFS(
   _xlfn.SINGLE(tbl_Invoices[Plan_ID])="P1","Basic",
   _xlfn.SINGLE(tbl_Invoices[Plan_ID])="P2","Standard",
   _xlfn.SINGLE(tbl_Invoices[Plan_ID])="P3","Premium"
)</f>
        <v>Standard</v>
      </c>
      <c r="O2575" s="2">
        <f>IF(tbl_Invoices[[#This Row],[Revenue_Type]]="Churned",0,1)</f>
        <v>1</v>
      </c>
    </row>
    <row r="2576" spans="1:15" x14ac:dyDescent="0.25">
      <c r="A2576" t="s">
        <v>5723</v>
      </c>
      <c r="B2576" t="s">
        <v>134</v>
      </c>
      <c r="C2576" t="s">
        <v>2597</v>
      </c>
      <c r="D2576" s="1">
        <v>44581</v>
      </c>
      <c r="E2576">
        <v>25</v>
      </c>
      <c r="F2576" t="b">
        <v>1</v>
      </c>
      <c r="G2576" t="s">
        <v>4547</v>
      </c>
      <c r="H2576" t="s">
        <v>2034</v>
      </c>
      <c r="I2576" s="1">
        <f>DATE(YEAR(tbl_Invoices[[#This Row],[Invoice_Date]]), MONTH(tbl_Invoices[[#This Row],[Invoice_Date]]), DAY(tbl_Invoices[[#This Row],[Invoice_Date]]))</f>
        <v>44581</v>
      </c>
      <c r="J2576">
        <f>YEAR(tbl_Invoices[[#This Row],[Invoice_Date]])</f>
        <v>2022</v>
      </c>
      <c r="K2576" s="1">
        <f>_xlfn.XLOOKUP(tbl_Invoices[[#This Row],[Customer_ID]], tbl_Customers[Customer_ID], tbl_Customers[Cohort_Month])</f>
        <v>44773</v>
      </c>
      <c r="L2576" s="1" t="str">
        <f ca="1">_xlfn.XLOOKUP(tbl_Invoices[[#This Row],[Customer_ID]], tbl_Customers[Customer_ID], tbl_Customers[Age_Group])</f>
        <v>35–44</v>
      </c>
      <c r="M2576" s="1" t="str">
        <f>_xlfn.XLOOKUP(tbl_Invoices[[#This Row],[Customer_ID]], tbl_Customers[Customer_ID], tbl_Customers[Region])</f>
        <v>International</v>
      </c>
      <c r="N2576" s="1" t="str" cm="1">
        <f t="array" ref="N2576">_xlfn.IFS(
   _xlfn.SINGLE(tbl_Invoices[Plan_ID])="P1","Basic",
   _xlfn.SINGLE(tbl_Invoices[Plan_ID])="P2","Standard",
   _xlfn.SINGLE(tbl_Invoices[Plan_ID])="P3","Premium"
)</f>
        <v>Standard</v>
      </c>
      <c r="O2576" s="2">
        <f>IF(tbl_Invoices[[#This Row],[Revenue_Type]]="Churned",0,1)</f>
        <v>1</v>
      </c>
    </row>
    <row r="2577" spans="1:15" x14ac:dyDescent="0.25">
      <c r="A2577" t="s">
        <v>9123</v>
      </c>
      <c r="B2577" t="s">
        <v>716</v>
      </c>
      <c r="C2577" t="s">
        <v>4002</v>
      </c>
      <c r="D2577" s="1">
        <v>44581</v>
      </c>
      <c r="E2577">
        <v>12</v>
      </c>
      <c r="F2577" t="b">
        <v>1</v>
      </c>
      <c r="G2577" t="s">
        <v>4547</v>
      </c>
      <c r="H2577" t="s">
        <v>2027</v>
      </c>
      <c r="I2577" s="1">
        <f>DATE(YEAR(tbl_Invoices[[#This Row],[Invoice_Date]]), MONTH(tbl_Invoices[[#This Row],[Invoice_Date]]), DAY(tbl_Invoices[[#This Row],[Invoice_Date]]))</f>
        <v>44581</v>
      </c>
      <c r="J2577">
        <f>YEAR(tbl_Invoices[[#This Row],[Invoice_Date]])</f>
        <v>2022</v>
      </c>
      <c r="K2577" s="1">
        <f>_xlfn.XLOOKUP(tbl_Invoices[[#This Row],[Customer_ID]], tbl_Customers[Customer_ID], tbl_Customers[Cohort_Month])</f>
        <v>44895</v>
      </c>
      <c r="L2577" s="1" t="str">
        <f ca="1">_xlfn.XLOOKUP(tbl_Invoices[[#This Row],[Customer_ID]], tbl_Customers[Customer_ID], tbl_Customers[Age_Group])</f>
        <v>35–44</v>
      </c>
      <c r="M2577" s="1" t="str">
        <f>_xlfn.XLOOKUP(tbl_Invoices[[#This Row],[Customer_ID]], tbl_Customers[Customer_ID], tbl_Customers[Region])</f>
        <v>East</v>
      </c>
      <c r="N2577" s="1" t="str" cm="1">
        <f t="array" ref="N2577">_xlfn.IFS(
   _xlfn.SINGLE(tbl_Invoices[Plan_ID])="P1","Basic",
   _xlfn.SINGLE(tbl_Invoices[Plan_ID])="P2","Standard",
   _xlfn.SINGLE(tbl_Invoices[Plan_ID])="P3","Premium"
)</f>
        <v>Basic</v>
      </c>
      <c r="O2577" s="2">
        <f>IF(tbl_Invoices[[#This Row],[Revenue_Type]]="Churned",0,1)</f>
        <v>1</v>
      </c>
    </row>
    <row r="2578" spans="1:15" x14ac:dyDescent="0.25">
      <c r="A2578" t="s">
        <v>7665</v>
      </c>
      <c r="B2578" t="s">
        <v>730</v>
      </c>
      <c r="C2578" t="s">
        <v>2309</v>
      </c>
      <c r="D2578" s="1">
        <v>44581</v>
      </c>
      <c r="E2578">
        <v>12</v>
      </c>
      <c r="F2578" t="b">
        <v>1</v>
      </c>
      <c r="G2578" t="s">
        <v>4538</v>
      </c>
      <c r="H2578" t="s">
        <v>2027</v>
      </c>
      <c r="I2578" s="1">
        <f>DATE(YEAR(tbl_Invoices[[#This Row],[Invoice_Date]]), MONTH(tbl_Invoices[[#This Row],[Invoice_Date]]), DAY(tbl_Invoices[[#This Row],[Invoice_Date]]))</f>
        <v>44581</v>
      </c>
      <c r="J2578">
        <f>YEAR(tbl_Invoices[[#This Row],[Invoice_Date]])</f>
        <v>2022</v>
      </c>
      <c r="K2578" s="1">
        <f>_xlfn.XLOOKUP(tbl_Invoices[[#This Row],[Customer_ID]], tbl_Customers[Customer_ID], tbl_Customers[Cohort_Month])</f>
        <v>44286</v>
      </c>
      <c r="L2578" s="1" t="str">
        <f ca="1">_xlfn.XLOOKUP(tbl_Invoices[[#This Row],[Customer_ID]], tbl_Customers[Customer_ID], tbl_Customers[Age_Group])</f>
        <v>25–34</v>
      </c>
      <c r="M2578" s="1" t="str">
        <f>_xlfn.XLOOKUP(tbl_Invoices[[#This Row],[Customer_ID]], tbl_Customers[Customer_ID], tbl_Customers[Region])</f>
        <v>International</v>
      </c>
      <c r="N2578" s="1" t="str" cm="1">
        <f t="array" ref="N2578">_xlfn.IFS(
   _xlfn.SINGLE(tbl_Invoices[Plan_ID])="P1","Basic",
   _xlfn.SINGLE(tbl_Invoices[Plan_ID])="P2","Standard",
   _xlfn.SINGLE(tbl_Invoices[Plan_ID])="P3","Premium"
)</f>
        <v>Basic</v>
      </c>
      <c r="O2578" s="2">
        <f>IF(tbl_Invoices[[#This Row],[Revenue_Type]]="Churned",0,1)</f>
        <v>1</v>
      </c>
    </row>
    <row r="2579" spans="1:15" x14ac:dyDescent="0.25">
      <c r="A2579" t="s">
        <v>9552</v>
      </c>
      <c r="B2579" t="s">
        <v>1195</v>
      </c>
      <c r="C2579" t="s">
        <v>3448</v>
      </c>
      <c r="D2579" s="1">
        <v>44581</v>
      </c>
      <c r="E2579">
        <v>55</v>
      </c>
      <c r="F2579" t="b">
        <v>1</v>
      </c>
      <c r="G2579" t="s">
        <v>4547</v>
      </c>
      <c r="H2579" t="s">
        <v>2031</v>
      </c>
      <c r="I2579" s="1">
        <f>DATE(YEAR(tbl_Invoices[[#This Row],[Invoice_Date]]), MONTH(tbl_Invoices[[#This Row],[Invoice_Date]]), DAY(tbl_Invoices[[#This Row],[Invoice_Date]]))</f>
        <v>44581</v>
      </c>
      <c r="J2579">
        <f>YEAR(tbl_Invoices[[#This Row],[Invoice_Date]])</f>
        <v>2022</v>
      </c>
      <c r="K2579" s="1">
        <f>_xlfn.XLOOKUP(tbl_Invoices[[#This Row],[Customer_ID]], tbl_Customers[Customer_ID], tbl_Customers[Cohort_Month])</f>
        <v>44834</v>
      </c>
      <c r="L2579" s="1" t="str">
        <f ca="1">_xlfn.XLOOKUP(tbl_Invoices[[#This Row],[Customer_ID]], tbl_Customers[Customer_ID], tbl_Customers[Age_Group])</f>
        <v>35–44</v>
      </c>
      <c r="M2579" s="1" t="str">
        <f>_xlfn.XLOOKUP(tbl_Invoices[[#This Row],[Customer_ID]], tbl_Customers[Customer_ID], tbl_Customers[Region])</f>
        <v>East</v>
      </c>
      <c r="N2579" s="1" t="str" cm="1">
        <f t="array" ref="N2579">_xlfn.IFS(
   _xlfn.SINGLE(tbl_Invoices[Plan_ID])="P1","Basic",
   _xlfn.SINGLE(tbl_Invoices[Plan_ID])="P2","Standard",
   _xlfn.SINGLE(tbl_Invoices[Plan_ID])="P3","Premium"
)</f>
        <v>Premium</v>
      </c>
      <c r="O2579" s="2">
        <f>IF(tbl_Invoices[[#This Row],[Revenue_Type]]="Churned",0,1)</f>
        <v>1</v>
      </c>
    </row>
    <row r="2580" spans="1:15" x14ac:dyDescent="0.25">
      <c r="A2580" t="s">
        <v>7284</v>
      </c>
      <c r="B2580" t="s">
        <v>1233</v>
      </c>
      <c r="C2580" t="s">
        <v>2268</v>
      </c>
      <c r="D2580" s="1">
        <v>44581</v>
      </c>
      <c r="E2580">
        <v>55</v>
      </c>
      <c r="F2580" t="b">
        <v>1</v>
      </c>
      <c r="G2580" t="s">
        <v>4547</v>
      </c>
      <c r="H2580" t="s">
        <v>2031</v>
      </c>
      <c r="I2580" s="1">
        <f>DATE(YEAR(tbl_Invoices[[#This Row],[Invoice_Date]]), MONTH(tbl_Invoices[[#This Row],[Invoice_Date]]), DAY(tbl_Invoices[[#This Row],[Invoice_Date]]))</f>
        <v>44581</v>
      </c>
      <c r="J2580">
        <f>YEAR(tbl_Invoices[[#This Row],[Invoice_Date]])</f>
        <v>2022</v>
      </c>
      <c r="K2580" s="1">
        <f>_xlfn.XLOOKUP(tbl_Invoices[[#This Row],[Customer_ID]], tbl_Customers[Customer_ID], tbl_Customers[Cohort_Month])</f>
        <v>44255</v>
      </c>
      <c r="L2580" s="1" t="str">
        <f ca="1">_xlfn.XLOOKUP(tbl_Invoices[[#This Row],[Customer_ID]], tbl_Customers[Customer_ID], tbl_Customers[Age_Group])</f>
        <v>25–34</v>
      </c>
      <c r="M2580" s="1" t="str">
        <f>_xlfn.XLOOKUP(tbl_Invoices[[#This Row],[Customer_ID]], tbl_Customers[Customer_ID], tbl_Customers[Region])</f>
        <v>West</v>
      </c>
      <c r="N2580" s="1" t="str" cm="1">
        <f t="array" ref="N2580">_xlfn.IFS(
   _xlfn.SINGLE(tbl_Invoices[Plan_ID])="P1","Basic",
   _xlfn.SINGLE(tbl_Invoices[Plan_ID])="P2","Standard",
   _xlfn.SINGLE(tbl_Invoices[Plan_ID])="P3","Premium"
)</f>
        <v>Premium</v>
      </c>
      <c r="O2580" s="2">
        <f>IF(tbl_Invoices[[#This Row],[Revenue_Type]]="Churned",0,1)</f>
        <v>1</v>
      </c>
    </row>
    <row r="2581" spans="1:15" x14ac:dyDescent="0.25">
      <c r="A2581" t="s">
        <v>10296</v>
      </c>
      <c r="B2581" t="s">
        <v>1331</v>
      </c>
      <c r="C2581" t="s">
        <v>2917</v>
      </c>
      <c r="D2581" s="1">
        <v>44581</v>
      </c>
      <c r="E2581">
        <v>25</v>
      </c>
      <c r="F2581" t="b">
        <v>1</v>
      </c>
      <c r="G2581" t="s">
        <v>4547</v>
      </c>
      <c r="H2581" t="s">
        <v>2034</v>
      </c>
      <c r="I2581" s="1">
        <f>DATE(YEAR(tbl_Invoices[[#This Row],[Invoice_Date]]), MONTH(tbl_Invoices[[#This Row],[Invoice_Date]]), DAY(tbl_Invoices[[#This Row],[Invoice_Date]]))</f>
        <v>44581</v>
      </c>
      <c r="J2581">
        <f>YEAR(tbl_Invoices[[#This Row],[Invoice_Date]])</f>
        <v>2022</v>
      </c>
      <c r="K2581" s="1">
        <f>_xlfn.XLOOKUP(tbl_Invoices[[#This Row],[Customer_ID]], tbl_Customers[Customer_ID], tbl_Customers[Cohort_Month])</f>
        <v>44620</v>
      </c>
      <c r="L2581" s="1" t="str">
        <f ca="1">_xlfn.XLOOKUP(tbl_Invoices[[#This Row],[Customer_ID]], tbl_Customers[Customer_ID], tbl_Customers[Age_Group])</f>
        <v>25–34</v>
      </c>
      <c r="M2581" s="1" t="str">
        <f>_xlfn.XLOOKUP(tbl_Invoices[[#This Row],[Customer_ID]], tbl_Customers[Customer_ID], tbl_Customers[Region])</f>
        <v>Midwest</v>
      </c>
      <c r="N2581" s="1" t="str" cm="1">
        <f t="array" ref="N2581">_xlfn.IFS(
   _xlfn.SINGLE(tbl_Invoices[Plan_ID])="P1","Basic",
   _xlfn.SINGLE(tbl_Invoices[Plan_ID])="P2","Standard",
   _xlfn.SINGLE(tbl_Invoices[Plan_ID])="P3","Premium"
)</f>
        <v>Standard</v>
      </c>
      <c r="O2581" s="2">
        <f>IF(tbl_Invoices[[#This Row],[Revenue_Type]]="Churned",0,1)</f>
        <v>1</v>
      </c>
    </row>
    <row r="2582" spans="1:15" x14ac:dyDescent="0.25">
      <c r="A2582" t="s">
        <v>6943</v>
      </c>
      <c r="B2582" t="s">
        <v>1374</v>
      </c>
      <c r="C2582" t="s">
        <v>3654</v>
      </c>
      <c r="D2582" s="1">
        <v>44581</v>
      </c>
      <c r="E2582">
        <v>12</v>
      </c>
      <c r="F2582" t="b">
        <v>1</v>
      </c>
      <c r="G2582" t="s">
        <v>4538</v>
      </c>
      <c r="H2582" t="s">
        <v>2027</v>
      </c>
      <c r="I2582" s="1">
        <f>DATE(YEAR(tbl_Invoices[[#This Row],[Invoice_Date]]), MONTH(tbl_Invoices[[#This Row],[Invoice_Date]]), DAY(tbl_Invoices[[#This Row],[Invoice_Date]]))</f>
        <v>44581</v>
      </c>
      <c r="J2582">
        <f>YEAR(tbl_Invoices[[#This Row],[Invoice_Date]])</f>
        <v>2022</v>
      </c>
      <c r="K2582" s="1">
        <f>_xlfn.XLOOKUP(tbl_Invoices[[#This Row],[Customer_ID]], tbl_Customers[Customer_ID], tbl_Customers[Cohort_Month])</f>
        <v>44651</v>
      </c>
      <c r="L2582" s="1" t="str">
        <f ca="1">_xlfn.XLOOKUP(tbl_Invoices[[#This Row],[Customer_ID]], tbl_Customers[Customer_ID], tbl_Customers[Age_Group])</f>
        <v>35–44</v>
      </c>
      <c r="M2582" s="1" t="str">
        <f>_xlfn.XLOOKUP(tbl_Invoices[[#This Row],[Customer_ID]], tbl_Customers[Customer_ID], tbl_Customers[Region])</f>
        <v>South</v>
      </c>
      <c r="N2582" s="1" t="str" cm="1">
        <f t="array" ref="N2582">_xlfn.IFS(
   _xlfn.SINGLE(tbl_Invoices[Plan_ID])="P1","Basic",
   _xlfn.SINGLE(tbl_Invoices[Plan_ID])="P2","Standard",
   _xlfn.SINGLE(tbl_Invoices[Plan_ID])="P3","Premium"
)</f>
        <v>Basic</v>
      </c>
      <c r="O2582" s="2">
        <f>IF(tbl_Invoices[[#This Row],[Revenue_Type]]="Churned",0,1)</f>
        <v>1</v>
      </c>
    </row>
    <row r="2583" spans="1:15" x14ac:dyDescent="0.25">
      <c r="A2583" t="s">
        <v>7073</v>
      </c>
      <c r="B2583" t="s">
        <v>1707</v>
      </c>
      <c r="C2583" t="s">
        <v>2976</v>
      </c>
      <c r="D2583" s="1">
        <v>44581</v>
      </c>
      <c r="E2583">
        <v>55</v>
      </c>
      <c r="F2583" t="b">
        <v>1</v>
      </c>
      <c r="G2583" t="s">
        <v>4538</v>
      </c>
      <c r="H2583" t="s">
        <v>2031</v>
      </c>
      <c r="I2583" s="1">
        <f>DATE(YEAR(tbl_Invoices[[#This Row],[Invoice_Date]]), MONTH(tbl_Invoices[[#This Row],[Invoice_Date]]), DAY(tbl_Invoices[[#This Row],[Invoice_Date]]))</f>
        <v>44581</v>
      </c>
      <c r="J2583">
        <f>YEAR(tbl_Invoices[[#This Row],[Invoice_Date]])</f>
        <v>2022</v>
      </c>
      <c r="K2583" s="1">
        <f>_xlfn.XLOOKUP(tbl_Invoices[[#This Row],[Customer_ID]], tbl_Customers[Customer_ID], tbl_Customers[Cohort_Month])</f>
        <v>44347</v>
      </c>
      <c r="L2583" s="1" t="str">
        <f ca="1">_xlfn.XLOOKUP(tbl_Invoices[[#This Row],[Customer_ID]], tbl_Customers[Customer_ID], tbl_Customers[Age_Group])</f>
        <v>45–54</v>
      </c>
      <c r="M2583" s="1" t="str">
        <f>_xlfn.XLOOKUP(tbl_Invoices[[#This Row],[Customer_ID]], tbl_Customers[Customer_ID], tbl_Customers[Region])</f>
        <v>International</v>
      </c>
      <c r="N2583" s="1" t="str" cm="1">
        <f t="array" ref="N2583">_xlfn.IFS(
   _xlfn.SINGLE(tbl_Invoices[Plan_ID])="P1","Basic",
   _xlfn.SINGLE(tbl_Invoices[Plan_ID])="P2","Standard",
   _xlfn.SINGLE(tbl_Invoices[Plan_ID])="P3","Premium"
)</f>
        <v>Premium</v>
      </c>
      <c r="O2583" s="2">
        <f>IF(tbl_Invoices[[#This Row],[Revenue_Type]]="Churned",0,1)</f>
        <v>1</v>
      </c>
    </row>
    <row r="2584" spans="1:15" x14ac:dyDescent="0.25">
      <c r="A2584" t="s">
        <v>6228</v>
      </c>
      <c r="B2584" t="s">
        <v>2014</v>
      </c>
      <c r="C2584" t="s">
        <v>3551</v>
      </c>
      <c r="D2584" s="1">
        <v>44581</v>
      </c>
      <c r="E2584">
        <v>55</v>
      </c>
      <c r="F2584" t="b">
        <v>1</v>
      </c>
      <c r="G2584" t="s">
        <v>4547</v>
      </c>
      <c r="H2584" t="s">
        <v>2031</v>
      </c>
      <c r="I2584" s="1">
        <f>DATE(YEAR(tbl_Invoices[[#This Row],[Invoice_Date]]), MONTH(tbl_Invoices[[#This Row],[Invoice_Date]]), DAY(tbl_Invoices[[#This Row],[Invoice_Date]]))</f>
        <v>44581</v>
      </c>
      <c r="J2584">
        <f>YEAR(tbl_Invoices[[#This Row],[Invoice_Date]])</f>
        <v>2022</v>
      </c>
      <c r="K2584" s="1">
        <f>_xlfn.XLOOKUP(tbl_Invoices[[#This Row],[Customer_ID]], tbl_Customers[Customer_ID], tbl_Customers[Cohort_Month])</f>
        <v>44530</v>
      </c>
      <c r="L2584" s="1" t="str">
        <f ca="1">_xlfn.XLOOKUP(tbl_Invoices[[#This Row],[Customer_ID]], tbl_Customers[Customer_ID], tbl_Customers[Age_Group])</f>
        <v>18–24</v>
      </c>
      <c r="M2584" s="1" t="str">
        <f>_xlfn.XLOOKUP(tbl_Invoices[[#This Row],[Customer_ID]], tbl_Customers[Customer_ID], tbl_Customers[Region])</f>
        <v>South</v>
      </c>
      <c r="N2584" s="1" t="str" cm="1">
        <f t="array" ref="N2584">_xlfn.IFS(
   _xlfn.SINGLE(tbl_Invoices[Plan_ID])="P1","Basic",
   _xlfn.SINGLE(tbl_Invoices[Plan_ID])="P2","Standard",
   _xlfn.SINGLE(tbl_Invoices[Plan_ID])="P3","Premium"
)</f>
        <v>Premium</v>
      </c>
      <c r="O2584" s="2">
        <f>IF(tbl_Invoices[[#This Row],[Revenue_Type]]="Churned",0,1)</f>
        <v>1</v>
      </c>
    </row>
    <row r="2585" spans="1:15" x14ac:dyDescent="0.25">
      <c r="A2585" t="s">
        <v>7632</v>
      </c>
      <c r="B2585" t="s">
        <v>71</v>
      </c>
      <c r="C2585" t="s">
        <v>3398</v>
      </c>
      <c r="D2585" s="1">
        <v>44582</v>
      </c>
      <c r="E2585">
        <v>25</v>
      </c>
      <c r="F2585" t="b">
        <v>1</v>
      </c>
      <c r="G2585" t="s">
        <v>4538</v>
      </c>
      <c r="H2585" t="s">
        <v>2034</v>
      </c>
      <c r="I2585" s="1">
        <f>DATE(YEAR(tbl_Invoices[[#This Row],[Invoice_Date]]), MONTH(tbl_Invoices[[#This Row],[Invoice_Date]]), DAY(tbl_Invoices[[#This Row],[Invoice_Date]]))</f>
        <v>44582</v>
      </c>
      <c r="J2585">
        <f>YEAR(tbl_Invoices[[#This Row],[Invoice_Date]])</f>
        <v>2022</v>
      </c>
      <c r="K2585" s="1">
        <f>_xlfn.XLOOKUP(tbl_Invoices[[#This Row],[Customer_ID]], tbl_Customers[Customer_ID], tbl_Customers[Cohort_Month])</f>
        <v>44316</v>
      </c>
      <c r="L2585" s="1" t="str">
        <f ca="1">_xlfn.XLOOKUP(tbl_Invoices[[#This Row],[Customer_ID]], tbl_Customers[Customer_ID], tbl_Customers[Age_Group])</f>
        <v>55+</v>
      </c>
      <c r="M2585" s="1" t="str">
        <f>_xlfn.XLOOKUP(tbl_Invoices[[#This Row],[Customer_ID]], tbl_Customers[Customer_ID], tbl_Customers[Region])</f>
        <v>East</v>
      </c>
      <c r="N2585" s="1" t="str" cm="1">
        <f t="array" ref="N2585">_xlfn.IFS(
   _xlfn.SINGLE(tbl_Invoices[Plan_ID])="P1","Basic",
   _xlfn.SINGLE(tbl_Invoices[Plan_ID])="P2","Standard",
   _xlfn.SINGLE(tbl_Invoices[Plan_ID])="P3","Premium"
)</f>
        <v>Standard</v>
      </c>
      <c r="O2585" s="2">
        <f>IF(tbl_Invoices[[#This Row],[Revenue_Type]]="Churned",0,1)</f>
        <v>1</v>
      </c>
    </row>
    <row r="2586" spans="1:15" x14ac:dyDescent="0.25">
      <c r="A2586" t="s">
        <v>5883</v>
      </c>
      <c r="B2586" t="s">
        <v>260</v>
      </c>
      <c r="C2586" t="s">
        <v>4478</v>
      </c>
      <c r="D2586" s="1">
        <v>44582</v>
      </c>
      <c r="E2586">
        <v>55</v>
      </c>
      <c r="F2586" t="b">
        <v>1</v>
      </c>
      <c r="G2586" t="s">
        <v>4549</v>
      </c>
      <c r="H2586" t="s">
        <v>2031</v>
      </c>
      <c r="I2586" s="1">
        <f>DATE(YEAR(tbl_Invoices[[#This Row],[Invoice_Date]]), MONTH(tbl_Invoices[[#This Row],[Invoice_Date]]), DAY(tbl_Invoices[[#This Row],[Invoice_Date]]))</f>
        <v>44582</v>
      </c>
      <c r="J2586">
        <f>YEAR(tbl_Invoices[[#This Row],[Invoice_Date]])</f>
        <v>2022</v>
      </c>
      <c r="K2586" s="1">
        <f>_xlfn.XLOOKUP(tbl_Invoices[[#This Row],[Customer_ID]], tbl_Customers[Customer_ID], tbl_Customers[Cohort_Month])</f>
        <v>44712</v>
      </c>
      <c r="L2586" s="1" t="str">
        <f ca="1">_xlfn.XLOOKUP(tbl_Invoices[[#This Row],[Customer_ID]], tbl_Customers[Customer_ID], tbl_Customers[Age_Group])</f>
        <v>35–44</v>
      </c>
      <c r="M2586" s="1" t="str">
        <f>_xlfn.XLOOKUP(tbl_Invoices[[#This Row],[Customer_ID]], tbl_Customers[Customer_ID], tbl_Customers[Region])</f>
        <v>International</v>
      </c>
      <c r="N2586" s="1" t="str" cm="1">
        <f t="array" ref="N2586">_xlfn.IFS(
   _xlfn.SINGLE(tbl_Invoices[Plan_ID])="P1","Basic",
   _xlfn.SINGLE(tbl_Invoices[Plan_ID])="P2","Standard",
   _xlfn.SINGLE(tbl_Invoices[Plan_ID])="P3","Premium"
)</f>
        <v>Premium</v>
      </c>
      <c r="O2586" s="2">
        <f>IF(tbl_Invoices[[#This Row],[Revenue_Type]]="Churned",0,1)</f>
        <v>1</v>
      </c>
    </row>
    <row r="2587" spans="1:15" x14ac:dyDescent="0.25">
      <c r="A2587" t="s">
        <v>7544</v>
      </c>
      <c r="B2587" t="s">
        <v>619</v>
      </c>
      <c r="C2587" t="s">
        <v>2882</v>
      </c>
      <c r="D2587" s="1">
        <v>44582</v>
      </c>
      <c r="E2587">
        <v>55</v>
      </c>
      <c r="F2587" t="b">
        <v>1</v>
      </c>
      <c r="G2587" t="s">
        <v>4549</v>
      </c>
      <c r="H2587" t="s">
        <v>2031</v>
      </c>
      <c r="I2587" s="1">
        <f>DATE(YEAR(tbl_Invoices[[#This Row],[Invoice_Date]]), MONTH(tbl_Invoices[[#This Row],[Invoice_Date]]), DAY(tbl_Invoices[[#This Row],[Invoice_Date]]))</f>
        <v>44582</v>
      </c>
      <c r="J2587">
        <f>YEAR(tbl_Invoices[[#This Row],[Invoice_Date]])</f>
        <v>2022</v>
      </c>
      <c r="K2587" s="1">
        <f>_xlfn.XLOOKUP(tbl_Invoices[[#This Row],[Customer_ID]], tbl_Customers[Customer_ID], tbl_Customers[Cohort_Month])</f>
        <v>44227</v>
      </c>
      <c r="L2587" s="1" t="str">
        <f ca="1">_xlfn.XLOOKUP(tbl_Invoices[[#This Row],[Customer_ID]], tbl_Customers[Customer_ID], tbl_Customers[Age_Group])</f>
        <v>35–44</v>
      </c>
      <c r="M2587" s="1" t="str">
        <f>_xlfn.XLOOKUP(tbl_Invoices[[#This Row],[Customer_ID]], tbl_Customers[Customer_ID], tbl_Customers[Region])</f>
        <v>East</v>
      </c>
      <c r="N2587" s="1" t="str" cm="1">
        <f t="array" ref="N2587">_xlfn.IFS(
   _xlfn.SINGLE(tbl_Invoices[Plan_ID])="P1","Basic",
   _xlfn.SINGLE(tbl_Invoices[Plan_ID])="P2","Standard",
   _xlfn.SINGLE(tbl_Invoices[Plan_ID])="P3","Premium"
)</f>
        <v>Premium</v>
      </c>
      <c r="O2587" s="2">
        <f>IF(tbl_Invoices[[#This Row],[Revenue_Type]]="Churned",0,1)</f>
        <v>1</v>
      </c>
    </row>
    <row r="2588" spans="1:15" x14ac:dyDescent="0.25">
      <c r="A2588" t="s">
        <v>10536</v>
      </c>
      <c r="B2588" t="s">
        <v>1405</v>
      </c>
      <c r="C2588" t="s">
        <v>2819</v>
      </c>
      <c r="D2588" s="1">
        <v>44582</v>
      </c>
      <c r="E2588">
        <v>55</v>
      </c>
      <c r="F2588" t="b">
        <v>1</v>
      </c>
      <c r="G2588" t="s">
        <v>4545</v>
      </c>
      <c r="H2588" t="s">
        <v>2031</v>
      </c>
      <c r="I2588" s="1">
        <f>DATE(YEAR(tbl_Invoices[[#This Row],[Invoice_Date]]), MONTH(tbl_Invoices[[#This Row],[Invoice_Date]]), DAY(tbl_Invoices[[#This Row],[Invoice_Date]]))</f>
        <v>44582</v>
      </c>
      <c r="J2588">
        <f>YEAR(tbl_Invoices[[#This Row],[Invoice_Date]])</f>
        <v>2022</v>
      </c>
      <c r="K2588" s="1">
        <f>_xlfn.XLOOKUP(tbl_Invoices[[#This Row],[Customer_ID]], tbl_Customers[Customer_ID], tbl_Customers[Cohort_Month])</f>
        <v>44651</v>
      </c>
      <c r="L2588" s="1" t="str">
        <f ca="1">_xlfn.XLOOKUP(tbl_Invoices[[#This Row],[Customer_ID]], tbl_Customers[Customer_ID], tbl_Customers[Age_Group])</f>
        <v>25–34</v>
      </c>
      <c r="M2588" s="1" t="str">
        <f>_xlfn.XLOOKUP(tbl_Invoices[[#This Row],[Customer_ID]], tbl_Customers[Customer_ID], tbl_Customers[Region])</f>
        <v>South</v>
      </c>
      <c r="N2588" s="1" t="str" cm="1">
        <f t="array" ref="N2588">_xlfn.IFS(
   _xlfn.SINGLE(tbl_Invoices[Plan_ID])="P1","Basic",
   _xlfn.SINGLE(tbl_Invoices[Plan_ID])="P2","Standard",
   _xlfn.SINGLE(tbl_Invoices[Plan_ID])="P3","Premium"
)</f>
        <v>Premium</v>
      </c>
      <c r="O2588" s="2">
        <f>IF(tbl_Invoices[[#This Row],[Revenue_Type]]="Churned",0,1)</f>
        <v>0</v>
      </c>
    </row>
    <row r="2589" spans="1:15" x14ac:dyDescent="0.25">
      <c r="A2589" t="s">
        <v>6808</v>
      </c>
      <c r="B2589" t="s">
        <v>91</v>
      </c>
      <c r="C2589" t="s">
        <v>4170</v>
      </c>
      <c r="D2589" s="1">
        <v>44583</v>
      </c>
      <c r="E2589">
        <v>55</v>
      </c>
      <c r="F2589" t="b">
        <v>1</v>
      </c>
      <c r="G2589" t="s">
        <v>4540</v>
      </c>
      <c r="H2589" t="s">
        <v>2031</v>
      </c>
      <c r="I2589" s="1">
        <f>DATE(YEAR(tbl_Invoices[[#This Row],[Invoice_Date]]), MONTH(tbl_Invoices[[#This Row],[Invoice_Date]]), DAY(tbl_Invoices[[#This Row],[Invoice_Date]]))</f>
        <v>44583</v>
      </c>
      <c r="J2589">
        <f>YEAR(tbl_Invoices[[#This Row],[Invoice_Date]])</f>
        <v>2022</v>
      </c>
      <c r="K2589" s="1">
        <f>_xlfn.XLOOKUP(tbl_Invoices[[#This Row],[Customer_ID]], tbl_Customers[Customer_ID], tbl_Customers[Cohort_Month])</f>
        <v>44592</v>
      </c>
      <c r="L2589" s="1" t="str">
        <f ca="1">_xlfn.XLOOKUP(tbl_Invoices[[#This Row],[Customer_ID]], tbl_Customers[Customer_ID], tbl_Customers[Age_Group])</f>
        <v>35–44</v>
      </c>
      <c r="M2589" s="1" t="str">
        <f>_xlfn.XLOOKUP(tbl_Invoices[[#This Row],[Customer_ID]], tbl_Customers[Customer_ID], tbl_Customers[Region])</f>
        <v>South</v>
      </c>
      <c r="N2589" s="1" t="str" cm="1">
        <f t="array" ref="N2589">_xlfn.IFS(
   _xlfn.SINGLE(tbl_Invoices[Plan_ID])="P1","Basic",
   _xlfn.SINGLE(tbl_Invoices[Plan_ID])="P2","Standard",
   _xlfn.SINGLE(tbl_Invoices[Plan_ID])="P3","Premium"
)</f>
        <v>Premium</v>
      </c>
      <c r="O2589" s="2">
        <f>IF(tbl_Invoices[[#This Row],[Revenue_Type]]="Churned",0,1)</f>
        <v>1</v>
      </c>
    </row>
    <row r="2590" spans="1:15" x14ac:dyDescent="0.25">
      <c r="A2590" t="s">
        <v>6063</v>
      </c>
      <c r="B2590" t="s">
        <v>155</v>
      </c>
      <c r="C2590" t="s">
        <v>2337</v>
      </c>
      <c r="D2590" s="1">
        <v>44583</v>
      </c>
      <c r="E2590">
        <v>12</v>
      </c>
      <c r="F2590" t="b">
        <v>1</v>
      </c>
      <c r="G2590" t="s">
        <v>4547</v>
      </c>
      <c r="H2590" t="s">
        <v>2027</v>
      </c>
      <c r="I2590" s="1">
        <f>DATE(YEAR(tbl_Invoices[[#This Row],[Invoice_Date]]), MONTH(tbl_Invoices[[#This Row],[Invoice_Date]]), DAY(tbl_Invoices[[#This Row],[Invoice_Date]]))</f>
        <v>44583</v>
      </c>
      <c r="J2590">
        <f>YEAR(tbl_Invoices[[#This Row],[Invoice_Date]])</f>
        <v>2022</v>
      </c>
      <c r="K2590" s="1">
        <f>_xlfn.XLOOKUP(tbl_Invoices[[#This Row],[Customer_ID]], tbl_Customers[Customer_ID], tbl_Customers[Cohort_Month])</f>
        <v>44439</v>
      </c>
      <c r="L2590" s="1" t="str">
        <f ca="1">_xlfn.XLOOKUP(tbl_Invoices[[#This Row],[Customer_ID]], tbl_Customers[Customer_ID], tbl_Customers[Age_Group])</f>
        <v>25–34</v>
      </c>
      <c r="M2590" s="1" t="str">
        <f>_xlfn.XLOOKUP(tbl_Invoices[[#This Row],[Customer_ID]], tbl_Customers[Customer_ID], tbl_Customers[Region])</f>
        <v>Midwest</v>
      </c>
      <c r="N2590" s="1" t="str" cm="1">
        <f t="array" ref="N2590">_xlfn.IFS(
   _xlfn.SINGLE(tbl_Invoices[Plan_ID])="P1","Basic",
   _xlfn.SINGLE(tbl_Invoices[Plan_ID])="P2","Standard",
   _xlfn.SINGLE(tbl_Invoices[Plan_ID])="P3","Premium"
)</f>
        <v>Basic</v>
      </c>
      <c r="O2590" s="2">
        <f>IF(tbl_Invoices[[#This Row],[Revenue_Type]]="Churned",0,1)</f>
        <v>1</v>
      </c>
    </row>
    <row r="2591" spans="1:15" x14ac:dyDescent="0.25">
      <c r="A2591" t="s">
        <v>8576</v>
      </c>
      <c r="B2591" t="s">
        <v>214</v>
      </c>
      <c r="C2591" t="s">
        <v>3782</v>
      </c>
      <c r="D2591" s="1">
        <v>44583</v>
      </c>
      <c r="E2591">
        <v>25</v>
      </c>
      <c r="F2591" t="b">
        <v>1</v>
      </c>
      <c r="G2591" t="s">
        <v>4545</v>
      </c>
      <c r="H2591" t="s">
        <v>2034</v>
      </c>
      <c r="I2591" s="1">
        <f>DATE(YEAR(tbl_Invoices[[#This Row],[Invoice_Date]]), MONTH(tbl_Invoices[[#This Row],[Invoice_Date]]), DAY(tbl_Invoices[[#This Row],[Invoice_Date]]))</f>
        <v>44583</v>
      </c>
      <c r="J2591">
        <f>YEAR(tbl_Invoices[[#This Row],[Invoice_Date]])</f>
        <v>2022</v>
      </c>
      <c r="K2591" s="1">
        <f>_xlfn.XLOOKUP(tbl_Invoices[[#This Row],[Customer_ID]], tbl_Customers[Customer_ID], tbl_Customers[Cohort_Month])</f>
        <v>44377</v>
      </c>
      <c r="L2591" s="1" t="str">
        <f ca="1">_xlfn.XLOOKUP(tbl_Invoices[[#This Row],[Customer_ID]], tbl_Customers[Customer_ID], tbl_Customers[Age_Group])</f>
        <v>35–44</v>
      </c>
      <c r="M2591" s="1" t="str">
        <f>_xlfn.XLOOKUP(tbl_Invoices[[#This Row],[Customer_ID]], tbl_Customers[Customer_ID], tbl_Customers[Region])</f>
        <v>South</v>
      </c>
      <c r="N2591" s="1" t="str" cm="1">
        <f t="array" ref="N2591">_xlfn.IFS(
   _xlfn.SINGLE(tbl_Invoices[Plan_ID])="P1","Basic",
   _xlfn.SINGLE(tbl_Invoices[Plan_ID])="P2","Standard",
   _xlfn.SINGLE(tbl_Invoices[Plan_ID])="P3","Premium"
)</f>
        <v>Standard</v>
      </c>
      <c r="O2591" s="2">
        <f>IF(tbl_Invoices[[#This Row],[Revenue_Type]]="Churned",0,1)</f>
        <v>0</v>
      </c>
    </row>
    <row r="2592" spans="1:15" x14ac:dyDescent="0.25">
      <c r="A2592" t="s">
        <v>6380</v>
      </c>
      <c r="B2592" t="s">
        <v>414</v>
      </c>
      <c r="C2592" t="s">
        <v>3075</v>
      </c>
      <c r="D2592" s="1">
        <v>44583</v>
      </c>
      <c r="E2592">
        <v>12</v>
      </c>
      <c r="F2592" t="b">
        <v>1</v>
      </c>
      <c r="G2592" t="s">
        <v>4545</v>
      </c>
      <c r="H2592" t="s">
        <v>2027</v>
      </c>
      <c r="I2592" s="1">
        <f>DATE(YEAR(tbl_Invoices[[#This Row],[Invoice_Date]]), MONTH(tbl_Invoices[[#This Row],[Invoice_Date]]), DAY(tbl_Invoices[[#This Row],[Invoice_Date]]))</f>
        <v>44583</v>
      </c>
      <c r="J2592">
        <f>YEAR(tbl_Invoices[[#This Row],[Invoice_Date]])</f>
        <v>2022</v>
      </c>
      <c r="K2592" s="1">
        <f>_xlfn.XLOOKUP(tbl_Invoices[[#This Row],[Customer_ID]], tbl_Customers[Customer_ID], tbl_Customers[Cohort_Month])</f>
        <v>44773</v>
      </c>
      <c r="L2592" s="1" t="str">
        <f ca="1">_xlfn.XLOOKUP(tbl_Invoices[[#This Row],[Customer_ID]], tbl_Customers[Customer_ID], tbl_Customers[Age_Group])</f>
        <v>25–34</v>
      </c>
      <c r="M2592" s="1" t="str">
        <f>_xlfn.XLOOKUP(tbl_Invoices[[#This Row],[Customer_ID]], tbl_Customers[Customer_ID], tbl_Customers[Region])</f>
        <v>International</v>
      </c>
      <c r="N2592" s="1" t="str" cm="1">
        <f t="array" ref="N2592">_xlfn.IFS(
   _xlfn.SINGLE(tbl_Invoices[Plan_ID])="P1","Basic",
   _xlfn.SINGLE(tbl_Invoices[Plan_ID])="P2","Standard",
   _xlfn.SINGLE(tbl_Invoices[Plan_ID])="P3","Premium"
)</f>
        <v>Basic</v>
      </c>
      <c r="O2592" s="2">
        <f>IF(tbl_Invoices[[#This Row],[Revenue_Type]]="Churned",0,1)</f>
        <v>0</v>
      </c>
    </row>
    <row r="2593" spans="1:15" x14ac:dyDescent="0.25">
      <c r="A2593" t="s">
        <v>7039</v>
      </c>
      <c r="B2593" t="s">
        <v>532</v>
      </c>
      <c r="C2593" t="s">
        <v>2870</v>
      </c>
      <c r="D2593" s="1">
        <v>44583</v>
      </c>
      <c r="E2593">
        <v>25</v>
      </c>
      <c r="F2593" t="b">
        <v>1</v>
      </c>
      <c r="G2593" t="s">
        <v>4547</v>
      </c>
      <c r="H2593" t="s">
        <v>2034</v>
      </c>
      <c r="I2593" s="1">
        <f>DATE(YEAR(tbl_Invoices[[#This Row],[Invoice_Date]]), MONTH(tbl_Invoices[[#This Row],[Invoice_Date]]), DAY(tbl_Invoices[[#This Row],[Invoice_Date]]))</f>
        <v>44583</v>
      </c>
      <c r="J2593">
        <f>YEAR(tbl_Invoices[[#This Row],[Invoice_Date]])</f>
        <v>2022</v>
      </c>
      <c r="K2593" s="1">
        <f>_xlfn.XLOOKUP(tbl_Invoices[[#This Row],[Customer_ID]], tbl_Customers[Customer_ID], tbl_Customers[Cohort_Month])</f>
        <v>44227</v>
      </c>
      <c r="L2593" s="1" t="str">
        <f ca="1">_xlfn.XLOOKUP(tbl_Invoices[[#This Row],[Customer_ID]], tbl_Customers[Customer_ID], tbl_Customers[Age_Group])</f>
        <v>45–54</v>
      </c>
      <c r="M2593" s="1" t="str">
        <f>_xlfn.XLOOKUP(tbl_Invoices[[#This Row],[Customer_ID]], tbl_Customers[Customer_ID], tbl_Customers[Region])</f>
        <v>East</v>
      </c>
      <c r="N2593" s="1" t="str" cm="1">
        <f t="array" ref="N2593">_xlfn.IFS(
   _xlfn.SINGLE(tbl_Invoices[Plan_ID])="P1","Basic",
   _xlfn.SINGLE(tbl_Invoices[Plan_ID])="P2","Standard",
   _xlfn.SINGLE(tbl_Invoices[Plan_ID])="P3","Premium"
)</f>
        <v>Standard</v>
      </c>
      <c r="O2593" s="2">
        <f>IF(tbl_Invoices[[#This Row],[Revenue_Type]]="Churned",0,1)</f>
        <v>1</v>
      </c>
    </row>
    <row r="2594" spans="1:15" x14ac:dyDescent="0.25">
      <c r="A2594" t="s">
        <v>7445</v>
      </c>
      <c r="B2594" t="s">
        <v>657</v>
      </c>
      <c r="C2594" t="s">
        <v>3290</v>
      </c>
      <c r="D2594" s="1">
        <v>44583</v>
      </c>
      <c r="E2594">
        <v>25</v>
      </c>
      <c r="F2594" t="b">
        <v>1</v>
      </c>
      <c r="G2594" t="s">
        <v>4545</v>
      </c>
      <c r="H2594" t="s">
        <v>2034</v>
      </c>
      <c r="I2594" s="1">
        <f>DATE(YEAR(tbl_Invoices[[#This Row],[Invoice_Date]]), MONTH(tbl_Invoices[[#This Row],[Invoice_Date]]), DAY(tbl_Invoices[[#This Row],[Invoice_Date]]))</f>
        <v>44583</v>
      </c>
      <c r="J2594">
        <f>YEAR(tbl_Invoices[[#This Row],[Invoice_Date]])</f>
        <v>2022</v>
      </c>
      <c r="K2594" s="1">
        <f>_xlfn.XLOOKUP(tbl_Invoices[[#This Row],[Customer_ID]], tbl_Customers[Customer_ID], tbl_Customers[Cohort_Month])</f>
        <v>44804</v>
      </c>
      <c r="L2594" s="1" t="str">
        <f ca="1">_xlfn.XLOOKUP(tbl_Invoices[[#This Row],[Customer_ID]], tbl_Customers[Customer_ID], tbl_Customers[Age_Group])</f>
        <v>55+</v>
      </c>
      <c r="M2594" s="1" t="str">
        <f>_xlfn.XLOOKUP(tbl_Invoices[[#This Row],[Customer_ID]], tbl_Customers[Customer_ID], tbl_Customers[Region])</f>
        <v>South</v>
      </c>
      <c r="N2594" s="1" t="str" cm="1">
        <f t="array" ref="N2594">_xlfn.IFS(
   _xlfn.SINGLE(tbl_Invoices[Plan_ID])="P1","Basic",
   _xlfn.SINGLE(tbl_Invoices[Plan_ID])="P2","Standard",
   _xlfn.SINGLE(tbl_Invoices[Plan_ID])="P3","Premium"
)</f>
        <v>Standard</v>
      </c>
      <c r="O2594" s="2">
        <f>IF(tbl_Invoices[[#This Row],[Revenue_Type]]="Churned",0,1)</f>
        <v>0</v>
      </c>
    </row>
    <row r="2595" spans="1:15" x14ac:dyDescent="0.25">
      <c r="A2595" t="s">
        <v>8805</v>
      </c>
      <c r="B2595" t="s">
        <v>664</v>
      </c>
      <c r="C2595" t="s">
        <v>3170</v>
      </c>
      <c r="D2595" s="1">
        <v>44583</v>
      </c>
      <c r="E2595">
        <v>55</v>
      </c>
      <c r="F2595" t="b">
        <v>1</v>
      </c>
      <c r="G2595" t="s">
        <v>4545</v>
      </c>
      <c r="H2595" t="s">
        <v>2031</v>
      </c>
      <c r="I2595" s="1">
        <f>DATE(YEAR(tbl_Invoices[[#This Row],[Invoice_Date]]), MONTH(tbl_Invoices[[#This Row],[Invoice_Date]]), DAY(tbl_Invoices[[#This Row],[Invoice_Date]]))</f>
        <v>44583</v>
      </c>
      <c r="J2595">
        <f>YEAR(tbl_Invoices[[#This Row],[Invoice_Date]])</f>
        <v>2022</v>
      </c>
      <c r="K2595" s="1">
        <f>_xlfn.XLOOKUP(tbl_Invoices[[#This Row],[Customer_ID]], tbl_Customers[Customer_ID], tbl_Customers[Cohort_Month])</f>
        <v>44742</v>
      </c>
      <c r="L2595" s="1" t="str">
        <f ca="1">_xlfn.XLOOKUP(tbl_Invoices[[#This Row],[Customer_ID]], tbl_Customers[Customer_ID], tbl_Customers[Age_Group])</f>
        <v>55+</v>
      </c>
      <c r="M2595" s="1" t="str">
        <f>_xlfn.XLOOKUP(tbl_Invoices[[#This Row],[Customer_ID]], tbl_Customers[Customer_ID], tbl_Customers[Region])</f>
        <v>Midwest</v>
      </c>
      <c r="N2595" s="1" t="str" cm="1">
        <f t="array" ref="N2595">_xlfn.IFS(
   _xlfn.SINGLE(tbl_Invoices[Plan_ID])="P1","Basic",
   _xlfn.SINGLE(tbl_Invoices[Plan_ID])="P2","Standard",
   _xlfn.SINGLE(tbl_Invoices[Plan_ID])="P3","Premium"
)</f>
        <v>Premium</v>
      </c>
      <c r="O2595" s="2">
        <f>IF(tbl_Invoices[[#This Row],[Revenue_Type]]="Churned",0,1)</f>
        <v>0</v>
      </c>
    </row>
    <row r="2596" spans="1:15" x14ac:dyDescent="0.25">
      <c r="A2596" t="s">
        <v>7257</v>
      </c>
      <c r="B2596" t="s">
        <v>873</v>
      </c>
      <c r="C2596" t="s">
        <v>2443</v>
      </c>
      <c r="D2596" s="1">
        <v>44583</v>
      </c>
      <c r="E2596">
        <v>25</v>
      </c>
      <c r="F2596" t="b">
        <v>1</v>
      </c>
      <c r="G2596" t="s">
        <v>4538</v>
      </c>
      <c r="H2596" t="s">
        <v>2034</v>
      </c>
      <c r="I2596" s="1">
        <f>DATE(YEAR(tbl_Invoices[[#This Row],[Invoice_Date]]), MONTH(tbl_Invoices[[#This Row],[Invoice_Date]]), DAY(tbl_Invoices[[#This Row],[Invoice_Date]]))</f>
        <v>44583</v>
      </c>
      <c r="J2596">
        <f>YEAR(tbl_Invoices[[#This Row],[Invoice_Date]])</f>
        <v>2022</v>
      </c>
      <c r="K2596" s="1">
        <f>_xlfn.XLOOKUP(tbl_Invoices[[#This Row],[Customer_ID]], tbl_Customers[Customer_ID], tbl_Customers[Cohort_Month])</f>
        <v>44957</v>
      </c>
      <c r="L2596" s="1" t="str">
        <f ca="1">_xlfn.XLOOKUP(tbl_Invoices[[#This Row],[Customer_ID]], tbl_Customers[Customer_ID], tbl_Customers[Age_Group])</f>
        <v>45–54</v>
      </c>
      <c r="M2596" s="1" t="str">
        <f>_xlfn.XLOOKUP(tbl_Invoices[[#This Row],[Customer_ID]], tbl_Customers[Customer_ID], tbl_Customers[Region])</f>
        <v>East</v>
      </c>
      <c r="N2596" s="1" t="str" cm="1">
        <f t="array" ref="N2596">_xlfn.IFS(
   _xlfn.SINGLE(tbl_Invoices[Plan_ID])="P1","Basic",
   _xlfn.SINGLE(tbl_Invoices[Plan_ID])="P2","Standard",
   _xlfn.SINGLE(tbl_Invoices[Plan_ID])="P3","Premium"
)</f>
        <v>Standard</v>
      </c>
      <c r="O2596" s="2">
        <f>IF(tbl_Invoices[[#This Row],[Revenue_Type]]="Churned",0,1)</f>
        <v>1</v>
      </c>
    </row>
    <row r="2597" spans="1:15" x14ac:dyDescent="0.25">
      <c r="A2597" t="s">
        <v>4564</v>
      </c>
      <c r="B2597" t="s">
        <v>1247</v>
      </c>
      <c r="C2597" t="s">
        <v>4458</v>
      </c>
      <c r="D2597" s="1">
        <v>44583</v>
      </c>
      <c r="E2597">
        <v>12</v>
      </c>
      <c r="F2597" t="b">
        <v>1</v>
      </c>
      <c r="G2597" t="s">
        <v>4545</v>
      </c>
      <c r="H2597" t="s">
        <v>2027</v>
      </c>
      <c r="I2597" s="1">
        <f>DATE(YEAR(tbl_Invoices[[#This Row],[Invoice_Date]]), MONTH(tbl_Invoices[[#This Row],[Invoice_Date]]), DAY(tbl_Invoices[[#This Row],[Invoice_Date]]))</f>
        <v>44583</v>
      </c>
      <c r="J2597">
        <f>YEAR(tbl_Invoices[[#This Row],[Invoice_Date]])</f>
        <v>2022</v>
      </c>
      <c r="K2597" s="1">
        <f>_xlfn.XLOOKUP(tbl_Invoices[[#This Row],[Customer_ID]], tbl_Customers[Customer_ID], tbl_Customers[Cohort_Month])</f>
        <v>44865</v>
      </c>
      <c r="L2597" s="1" t="str">
        <f ca="1">_xlfn.XLOOKUP(tbl_Invoices[[#This Row],[Customer_ID]], tbl_Customers[Customer_ID], tbl_Customers[Age_Group])</f>
        <v>55+</v>
      </c>
      <c r="M2597" s="1" t="str">
        <f>_xlfn.XLOOKUP(tbl_Invoices[[#This Row],[Customer_ID]], tbl_Customers[Customer_ID], tbl_Customers[Region])</f>
        <v>Midwest</v>
      </c>
      <c r="N2597" s="1" t="str" cm="1">
        <f t="array" ref="N2597">_xlfn.IFS(
   _xlfn.SINGLE(tbl_Invoices[Plan_ID])="P1","Basic",
   _xlfn.SINGLE(tbl_Invoices[Plan_ID])="P2","Standard",
   _xlfn.SINGLE(tbl_Invoices[Plan_ID])="P3","Premium"
)</f>
        <v>Basic</v>
      </c>
      <c r="O2597" s="2">
        <f>IF(tbl_Invoices[[#This Row],[Revenue_Type]]="Churned",0,1)</f>
        <v>0</v>
      </c>
    </row>
    <row r="2598" spans="1:15" x14ac:dyDescent="0.25">
      <c r="A2598" t="s">
        <v>9291</v>
      </c>
      <c r="B2598" t="s">
        <v>1331</v>
      </c>
      <c r="C2598" t="s">
        <v>2917</v>
      </c>
      <c r="D2598" s="1">
        <v>44583</v>
      </c>
      <c r="E2598">
        <v>25</v>
      </c>
      <c r="F2598" t="b">
        <v>1</v>
      </c>
      <c r="G2598" t="s">
        <v>4538</v>
      </c>
      <c r="H2598" t="s">
        <v>2034</v>
      </c>
      <c r="I2598" s="1">
        <f>DATE(YEAR(tbl_Invoices[[#This Row],[Invoice_Date]]), MONTH(tbl_Invoices[[#This Row],[Invoice_Date]]), DAY(tbl_Invoices[[#This Row],[Invoice_Date]]))</f>
        <v>44583</v>
      </c>
      <c r="J2598">
        <f>YEAR(tbl_Invoices[[#This Row],[Invoice_Date]])</f>
        <v>2022</v>
      </c>
      <c r="K2598" s="1">
        <f>_xlfn.XLOOKUP(tbl_Invoices[[#This Row],[Customer_ID]], tbl_Customers[Customer_ID], tbl_Customers[Cohort_Month])</f>
        <v>44620</v>
      </c>
      <c r="L2598" s="1" t="str">
        <f ca="1">_xlfn.XLOOKUP(tbl_Invoices[[#This Row],[Customer_ID]], tbl_Customers[Customer_ID], tbl_Customers[Age_Group])</f>
        <v>25–34</v>
      </c>
      <c r="M2598" s="1" t="str">
        <f>_xlfn.XLOOKUP(tbl_Invoices[[#This Row],[Customer_ID]], tbl_Customers[Customer_ID], tbl_Customers[Region])</f>
        <v>Midwest</v>
      </c>
      <c r="N2598" s="1" t="str" cm="1">
        <f t="array" ref="N2598">_xlfn.IFS(
   _xlfn.SINGLE(tbl_Invoices[Plan_ID])="P1","Basic",
   _xlfn.SINGLE(tbl_Invoices[Plan_ID])="P2","Standard",
   _xlfn.SINGLE(tbl_Invoices[Plan_ID])="P3","Premium"
)</f>
        <v>Standard</v>
      </c>
      <c r="O2598" s="2">
        <f>IF(tbl_Invoices[[#This Row],[Revenue_Type]]="Churned",0,1)</f>
        <v>1</v>
      </c>
    </row>
    <row r="2599" spans="1:15" x14ac:dyDescent="0.25">
      <c r="A2599" t="s">
        <v>5470</v>
      </c>
      <c r="B2599" t="s">
        <v>1345</v>
      </c>
      <c r="C2599" t="s">
        <v>3626</v>
      </c>
      <c r="D2599" s="1">
        <v>44583</v>
      </c>
      <c r="E2599">
        <v>12</v>
      </c>
      <c r="F2599" t="b">
        <v>1</v>
      </c>
      <c r="G2599" t="s">
        <v>4545</v>
      </c>
      <c r="H2599" t="s">
        <v>2027</v>
      </c>
      <c r="I2599" s="1">
        <f>DATE(YEAR(tbl_Invoices[[#This Row],[Invoice_Date]]), MONTH(tbl_Invoices[[#This Row],[Invoice_Date]]), DAY(tbl_Invoices[[#This Row],[Invoice_Date]]))</f>
        <v>44583</v>
      </c>
      <c r="J2599">
        <f>YEAR(tbl_Invoices[[#This Row],[Invoice_Date]])</f>
        <v>2022</v>
      </c>
      <c r="K2599" s="1">
        <f>_xlfn.XLOOKUP(tbl_Invoices[[#This Row],[Customer_ID]], tbl_Customers[Customer_ID], tbl_Customers[Cohort_Month])</f>
        <v>44530</v>
      </c>
      <c r="L2599" s="1" t="str">
        <f ca="1">_xlfn.XLOOKUP(tbl_Invoices[[#This Row],[Customer_ID]], tbl_Customers[Customer_ID], tbl_Customers[Age_Group])</f>
        <v>45–54</v>
      </c>
      <c r="M2599" s="1" t="str">
        <f>_xlfn.XLOOKUP(tbl_Invoices[[#This Row],[Customer_ID]], tbl_Customers[Customer_ID], tbl_Customers[Region])</f>
        <v>South</v>
      </c>
      <c r="N2599" s="1" t="str" cm="1">
        <f t="array" ref="N2599">_xlfn.IFS(
   _xlfn.SINGLE(tbl_Invoices[Plan_ID])="P1","Basic",
   _xlfn.SINGLE(tbl_Invoices[Plan_ID])="P2","Standard",
   _xlfn.SINGLE(tbl_Invoices[Plan_ID])="P3","Premium"
)</f>
        <v>Basic</v>
      </c>
      <c r="O2599" s="2">
        <f>IF(tbl_Invoices[[#This Row],[Revenue_Type]]="Churned",0,1)</f>
        <v>0</v>
      </c>
    </row>
    <row r="2600" spans="1:15" x14ac:dyDescent="0.25">
      <c r="A2600" t="s">
        <v>10156</v>
      </c>
      <c r="B2600" t="s">
        <v>1458</v>
      </c>
      <c r="C2600" t="s">
        <v>3127</v>
      </c>
      <c r="D2600" s="1">
        <v>44583</v>
      </c>
      <c r="E2600">
        <v>25</v>
      </c>
      <c r="F2600" t="b">
        <v>1</v>
      </c>
      <c r="G2600" t="s">
        <v>4547</v>
      </c>
      <c r="H2600" t="s">
        <v>2034</v>
      </c>
      <c r="I2600" s="1">
        <f>DATE(YEAR(tbl_Invoices[[#This Row],[Invoice_Date]]), MONTH(tbl_Invoices[[#This Row],[Invoice_Date]]), DAY(tbl_Invoices[[#This Row],[Invoice_Date]]))</f>
        <v>44583</v>
      </c>
      <c r="J2600">
        <f>YEAR(tbl_Invoices[[#This Row],[Invoice_Date]])</f>
        <v>2022</v>
      </c>
      <c r="K2600" s="1">
        <f>_xlfn.XLOOKUP(tbl_Invoices[[#This Row],[Customer_ID]], tbl_Customers[Customer_ID], tbl_Customers[Cohort_Month])</f>
        <v>44804</v>
      </c>
      <c r="L2600" s="1" t="str">
        <f ca="1">_xlfn.XLOOKUP(tbl_Invoices[[#This Row],[Customer_ID]], tbl_Customers[Customer_ID], tbl_Customers[Age_Group])</f>
        <v>25–34</v>
      </c>
      <c r="M2600" s="1" t="str">
        <f>_xlfn.XLOOKUP(tbl_Invoices[[#This Row],[Customer_ID]], tbl_Customers[Customer_ID], tbl_Customers[Region])</f>
        <v>East</v>
      </c>
      <c r="N2600" s="1" t="str" cm="1">
        <f t="array" ref="N2600">_xlfn.IFS(
   _xlfn.SINGLE(tbl_Invoices[Plan_ID])="P1","Basic",
   _xlfn.SINGLE(tbl_Invoices[Plan_ID])="P2","Standard",
   _xlfn.SINGLE(tbl_Invoices[Plan_ID])="P3","Premium"
)</f>
        <v>Standard</v>
      </c>
      <c r="O2600" s="2">
        <f>IF(tbl_Invoices[[#This Row],[Revenue_Type]]="Churned",0,1)</f>
        <v>1</v>
      </c>
    </row>
    <row r="2601" spans="1:15" x14ac:dyDescent="0.25">
      <c r="A2601" t="s">
        <v>7892</v>
      </c>
      <c r="B2601" t="s">
        <v>1529</v>
      </c>
      <c r="C2601" t="s">
        <v>3724</v>
      </c>
      <c r="D2601" s="1">
        <v>44583</v>
      </c>
      <c r="E2601">
        <v>25</v>
      </c>
      <c r="F2601" t="b">
        <v>1</v>
      </c>
      <c r="G2601" t="s">
        <v>4538</v>
      </c>
      <c r="H2601" t="s">
        <v>2034</v>
      </c>
      <c r="I2601" s="1">
        <f>DATE(YEAR(tbl_Invoices[[#This Row],[Invoice_Date]]), MONTH(tbl_Invoices[[#This Row],[Invoice_Date]]), DAY(tbl_Invoices[[#This Row],[Invoice_Date]]))</f>
        <v>44583</v>
      </c>
      <c r="J2601">
        <f>YEAR(tbl_Invoices[[#This Row],[Invoice_Date]])</f>
        <v>2022</v>
      </c>
      <c r="K2601" s="1">
        <f>_xlfn.XLOOKUP(tbl_Invoices[[#This Row],[Customer_ID]], tbl_Customers[Customer_ID], tbl_Customers[Cohort_Month])</f>
        <v>44439</v>
      </c>
      <c r="L2601" s="1" t="str">
        <f ca="1">_xlfn.XLOOKUP(tbl_Invoices[[#This Row],[Customer_ID]], tbl_Customers[Customer_ID], tbl_Customers[Age_Group])</f>
        <v>45–54</v>
      </c>
      <c r="M2601" s="1" t="str">
        <f>_xlfn.XLOOKUP(tbl_Invoices[[#This Row],[Customer_ID]], tbl_Customers[Customer_ID], tbl_Customers[Region])</f>
        <v>Midwest</v>
      </c>
      <c r="N2601" s="1" t="str" cm="1">
        <f t="array" ref="N2601">_xlfn.IFS(
   _xlfn.SINGLE(tbl_Invoices[Plan_ID])="P1","Basic",
   _xlfn.SINGLE(tbl_Invoices[Plan_ID])="P2","Standard",
   _xlfn.SINGLE(tbl_Invoices[Plan_ID])="P3","Premium"
)</f>
        <v>Standard</v>
      </c>
      <c r="O2601" s="2">
        <f>IF(tbl_Invoices[[#This Row],[Revenue_Type]]="Churned",0,1)</f>
        <v>1</v>
      </c>
    </row>
    <row r="2602" spans="1:15" x14ac:dyDescent="0.25">
      <c r="A2602" t="s">
        <v>8885</v>
      </c>
      <c r="B2602" t="s">
        <v>1804</v>
      </c>
      <c r="C2602" t="s">
        <v>4137</v>
      </c>
      <c r="D2602" s="1">
        <v>44583</v>
      </c>
      <c r="E2602">
        <v>55</v>
      </c>
      <c r="F2602" t="b">
        <v>1</v>
      </c>
      <c r="G2602" t="s">
        <v>4540</v>
      </c>
      <c r="H2602" t="s">
        <v>2031</v>
      </c>
      <c r="I2602" s="1">
        <f>DATE(YEAR(tbl_Invoices[[#This Row],[Invoice_Date]]), MONTH(tbl_Invoices[[#This Row],[Invoice_Date]]), DAY(tbl_Invoices[[#This Row],[Invoice_Date]]))</f>
        <v>44583</v>
      </c>
      <c r="J2602">
        <f>YEAR(tbl_Invoices[[#This Row],[Invoice_Date]])</f>
        <v>2022</v>
      </c>
      <c r="K2602" s="1">
        <f>_xlfn.XLOOKUP(tbl_Invoices[[#This Row],[Customer_ID]], tbl_Customers[Customer_ID], tbl_Customers[Cohort_Month])</f>
        <v>45016</v>
      </c>
      <c r="L2602" s="1" t="str">
        <f ca="1">_xlfn.XLOOKUP(tbl_Invoices[[#This Row],[Customer_ID]], tbl_Customers[Customer_ID], tbl_Customers[Age_Group])</f>
        <v>45–54</v>
      </c>
      <c r="M2602" s="1" t="str">
        <f>_xlfn.XLOOKUP(tbl_Invoices[[#This Row],[Customer_ID]], tbl_Customers[Customer_ID], tbl_Customers[Region])</f>
        <v>South</v>
      </c>
      <c r="N2602" s="1" t="str" cm="1">
        <f t="array" ref="N2602">_xlfn.IFS(
   _xlfn.SINGLE(tbl_Invoices[Plan_ID])="P1","Basic",
   _xlfn.SINGLE(tbl_Invoices[Plan_ID])="P2","Standard",
   _xlfn.SINGLE(tbl_Invoices[Plan_ID])="P3","Premium"
)</f>
        <v>Premium</v>
      </c>
      <c r="O2602" s="2">
        <f>IF(tbl_Invoices[[#This Row],[Revenue_Type]]="Churned",0,1)</f>
        <v>1</v>
      </c>
    </row>
    <row r="2603" spans="1:15" x14ac:dyDescent="0.25">
      <c r="A2603" t="s">
        <v>5590</v>
      </c>
      <c r="B2603" t="s">
        <v>1865</v>
      </c>
      <c r="C2603" t="s">
        <v>3017</v>
      </c>
      <c r="D2603" s="1">
        <v>44583</v>
      </c>
      <c r="E2603">
        <v>25</v>
      </c>
      <c r="F2603" t="b">
        <v>1</v>
      </c>
      <c r="G2603" t="s">
        <v>4545</v>
      </c>
      <c r="H2603" t="s">
        <v>2034</v>
      </c>
      <c r="I2603" s="1">
        <f>DATE(YEAR(tbl_Invoices[[#This Row],[Invoice_Date]]), MONTH(tbl_Invoices[[#This Row],[Invoice_Date]]), DAY(tbl_Invoices[[#This Row],[Invoice_Date]]))</f>
        <v>44583</v>
      </c>
      <c r="J2603">
        <f>YEAR(tbl_Invoices[[#This Row],[Invoice_Date]])</f>
        <v>2022</v>
      </c>
      <c r="K2603" s="1">
        <f>_xlfn.XLOOKUP(tbl_Invoices[[#This Row],[Customer_ID]], tbl_Customers[Customer_ID], tbl_Customers[Cohort_Month])</f>
        <v>44255</v>
      </c>
      <c r="L2603" s="1" t="str">
        <f ca="1">_xlfn.XLOOKUP(tbl_Invoices[[#This Row],[Customer_ID]], tbl_Customers[Customer_ID], tbl_Customers[Age_Group])</f>
        <v>45–54</v>
      </c>
      <c r="M2603" s="1" t="str">
        <f>_xlfn.XLOOKUP(tbl_Invoices[[#This Row],[Customer_ID]], tbl_Customers[Customer_ID], tbl_Customers[Region])</f>
        <v>West</v>
      </c>
      <c r="N2603" s="1" t="str" cm="1">
        <f t="array" ref="N2603">_xlfn.IFS(
   _xlfn.SINGLE(tbl_Invoices[Plan_ID])="P1","Basic",
   _xlfn.SINGLE(tbl_Invoices[Plan_ID])="P2","Standard",
   _xlfn.SINGLE(tbl_Invoices[Plan_ID])="P3","Premium"
)</f>
        <v>Standard</v>
      </c>
      <c r="O2603" s="2">
        <f>IF(tbl_Invoices[[#This Row],[Revenue_Type]]="Churned",0,1)</f>
        <v>0</v>
      </c>
    </row>
    <row r="2604" spans="1:15" x14ac:dyDescent="0.25">
      <c r="A2604" t="s">
        <v>6302</v>
      </c>
      <c r="B2604" t="s">
        <v>175</v>
      </c>
      <c r="C2604" t="s">
        <v>3679</v>
      </c>
      <c r="D2604" s="1">
        <v>44584</v>
      </c>
      <c r="E2604">
        <v>12</v>
      </c>
      <c r="F2604" t="b">
        <v>1</v>
      </c>
      <c r="G2604" t="s">
        <v>4545</v>
      </c>
      <c r="H2604" t="s">
        <v>2027</v>
      </c>
      <c r="I2604" s="1">
        <f>DATE(YEAR(tbl_Invoices[[#This Row],[Invoice_Date]]), MONTH(tbl_Invoices[[#This Row],[Invoice_Date]]), DAY(tbl_Invoices[[#This Row],[Invoice_Date]]))</f>
        <v>44584</v>
      </c>
      <c r="J2604">
        <f>YEAR(tbl_Invoices[[#This Row],[Invoice_Date]])</f>
        <v>2022</v>
      </c>
      <c r="K2604" s="1">
        <f>_xlfn.XLOOKUP(tbl_Invoices[[#This Row],[Customer_ID]], tbl_Customers[Customer_ID], tbl_Customers[Cohort_Month])</f>
        <v>44439</v>
      </c>
      <c r="L2604" s="1" t="str">
        <f ca="1">_xlfn.XLOOKUP(tbl_Invoices[[#This Row],[Customer_ID]], tbl_Customers[Customer_ID], tbl_Customers[Age_Group])</f>
        <v>55+</v>
      </c>
      <c r="M2604" s="1" t="str">
        <f>_xlfn.XLOOKUP(tbl_Invoices[[#This Row],[Customer_ID]], tbl_Customers[Customer_ID], tbl_Customers[Region])</f>
        <v>East</v>
      </c>
      <c r="N2604" s="1" t="str" cm="1">
        <f t="array" ref="N2604">_xlfn.IFS(
   _xlfn.SINGLE(tbl_Invoices[Plan_ID])="P1","Basic",
   _xlfn.SINGLE(tbl_Invoices[Plan_ID])="P2","Standard",
   _xlfn.SINGLE(tbl_Invoices[Plan_ID])="P3","Premium"
)</f>
        <v>Basic</v>
      </c>
      <c r="O2604" s="2">
        <f>IF(tbl_Invoices[[#This Row],[Revenue_Type]]="Churned",0,1)</f>
        <v>0</v>
      </c>
    </row>
    <row r="2605" spans="1:15" x14ac:dyDescent="0.25">
      <c r="A2605" t="s">
        <v>7894</v>
      </c>
      <c r="B2605" t="s">
        <v>1070</v>
      </c>
      <c r="C2605" t="s">
        <v>3277</v>
      </c>
      <c r="D2605" s="1">
        <v>44584</v>
      </c>
      <c r="E2605">
        <v>25</v>
      </c>
      <c r="F2605" t="b">
        <v>1</v>
      </c>
      <c r="G2605" t="s">
        <v>4545</v>
      </c>
      <c r="H2605" t="s">
        <v>2034</v>
      </c>
      <c r="I2605" s="1">
        <f>DATE(YEAR(tbl_Invoices[[#This Row],[Invoice_Date]]), MONTH(tbl_Invoices[[#This Row],[Invoice_Date]]), DAY(tbl_Invoices[[#This Row],[Invoice_Date]]))</f>
        <v>44584</v>
      </c>
      <c r="J2605">
        <f>YEAR(tbl_Invoices[[#This Row],[Invoice_Date]])</f>
        <v>2022</v>
      </c>
      <c r="K2605" s="1">
        <f>_xlfn.XLOOKUP(tbl_Invoices[[#This Row],[Customer_ID]], tbl_Customers[Customer_ID], tbl_Customers[Cohort_Month])</f>
        <v>44742</v>
      </c>
      <c r="L2605" s="1" t="str">
        <f ca="1">_xlfn.XLOOKUP(tbl_Invoices[[#This Row],[Customer_ID]], tbl_Customers[Customer_ID], tbl_Customers[Age_Group])</f>
        <v>25–34</v>
      </c>
      <c r="M2605" s="1" t="str">
        <f>_xlfn.XLOOKUP(tbl_Invoices[[#This Row],[Customer_ID]], tbl_Customers[Customer_ID], tbl_Customers[Region])</f>
        <v>International</v>
      </c>
      <c r="N2605" s="1" t="str" cm="1">
        <f t="array" ref="N2605">_xlfn.IFS(
   _xlfn.SINGLE(tbl_Invoices[Plan_ID])="P1","Basic",
   _xlfn.SINGLE(tbl_Invoices[Plan_ID])="P2","Standard",
   _xlfn.SINGLE(tbl_Invoices[Plan_ID])="P3","Premium"
)</f>
        <v>Standard</v>
      </c>
      <c r="O2605" s="2">
        <f>IF(tbl_Invoices[[#This Row],[Revenue_Type]]="Churned",0,1)</f>
        <v>0</v>
      </c>
    </row>
    <row r="2606" spans="1:15" x14ac:dyDescent="0.25">
      <c r="A2606" t="s">
        <v>7305</v>
      </c>
      <c r="B2606" t="s">
        <v>1177</v>
      </c>
      <c r="C2606" t="s">
        <v>3935</v>
      </c>
      <c r="D2606" s="1">
        <v>44584</v>
      </c>
      <c r="E2606">
        <v>55</v>
      </c>
      <c r="F2606" t="b">
        <v>1</v>
      </c>
      <c r="G2606" t="s">
        <v>4545</v>
      </c>
      <c r="H2606" t="s">
        <v>2031</v>
      </c>
      <c r="I2606" s="1">
        <f>DATE(YEAR(tbl_Invoices[[#This Row],[Invoice_Date]]), MONTH(tbl_Invoices[[#This Row],[Invoice_Date]]), DAY(tbl_Invoices[[#This Row],[Invoice_Date]]))</f>
        <v>44584</v>
      </c>
      <c r="J2606">
        <f>YEAR(tbl_Invoices[[#This Row],[Invoice_Date]])</f>
        <v>2022</v>
      </c>
      <c r="K2606" s="1">
        <f>_xlfn.XLOOKUP(tbl_Invoices[[#This Row],[Customer_ID]], tbl_Customers[Customer_ID], tbl_Customers[Cohort_Month])</f>
        <v>44804</v>
      </c>
      <c r="L2606" s="1" t="str">
        <f ca="1">_xlfn.XLOOKUP(tbl_Invoices[[#This Row],[Customer_ID]], tbl_Customers[Customer_ID], tbl_Customers[Age_Group])</f>
        <v>35–44</v>
      </c>
      <c r="M2606" s="1" t="str">
        <f>_xlfn.XLOOKUP(tbl_Invoices[[#This Row],[Customer_ID]], tbl_Customers[Customer_ID], tbl_Customers[Region])</f>
        <v>International</v>
      </c>
      <c r="N2606" s="1" t="str" cm="1">
        <f t="array" ref="N2606">_xlfn.IFS(
   _xlfn.SINGLE(tbl_Invoices[Plan_ID])="P1","Basic",
   _xlfn.SINGLE(tbl_Invoices[Plan_ID])="P2","Standard",
   _xlfn.SINGLE(tbl_Invoices[Plan_ID])="P3","Premium"
)</f>
        <v>Premium</v>
      </c>
      <c r="O2606" s="2">
        <f>IF(tbl_Invoices[[#This Row],[Revenue_Type]]="Churned",0,1)</f>
        <v>0</v>
      </c>
    </row>
    <row r="2607" spans="1:15" x14ac:dyDescent="0.25">
      <c r="A2607" t="s">
        <v>9509</v>
      </c>
      <c r="B2607" t="s">
        <v>1316</v>
      </c>
      <c r="C2607" t="s">
        <v>2054</v>
      </c>
      <c r="D2607" s="1">
        <v>44584</v>
      </c>
      <c r="E2607">
        <v>55</v>
      </c>
      <c r="F2607" t="b">
        <v>1</v>
      </c>
      <c r="G2607" t="s">
        <v>4545</v>
      </c>
      <c r="H2607" t="s">
        <v>2031</v>
      </c>
      <c r="I2607" s="1">
        <f>DATE(YEAR(tbl_Invoices[[#This Row],[Invoice_Date]]), MONTH(tbl_Invoices[[#This Row],[Invoice_Date]]), DAY(tbl_Invoices[[#This Row],[Invoice_Date]]))</f>
        <v>44584</v>
      </c>
      <c r="J2607">
        <f>YEAR(tbl_Invoices[[#This Row],[Invoice_Date]])</f>
        <v>2022</v>
      </c>
      <c r="K2607" s="1">
        <f>_xlfn.XLOOKUP(tbl_Invoices[[#This Row],[Customer_ID]], tbl_Customers[Customer_ID], tbl_Customers[Cohort_Month])</f>
        <v>44651</v>
      </c>
      <c r="L2607" s="1" t="str">
        <f ca="1">_xlfn.XLOOKUP(tbl_Invoices[[#This Row],[Customer_ID]], tbl_Customers[Customer_ID], tbl_Customers[Age_Group])</f>
        <v>35–44</v>
      </c>
      <c r="M2607" s="1" t="str">
        <f>_xlfn.XLOOKUP(tbl_Invoices[[#This Row],[Customer_ID]], tbl_Customers[Customer_ID], tbl_Customers[Region])</f>
        <v>West</v>
      </c>
      <c r="N2607" s="1" t="str" cm="1">
        <f t="array" ref="N2607">_xlfn.IFS(
   _xlfn.SINGLE(tbl_Invoices[Plan_ID])="P1","Basic",
   _xlfn.SINGLE(tbl_Invoices[Plan_ID])="P2","Standard",
   _xlfn.SINGLE(tbl_Invoices[Plan_ID])="P3","Premium"
)</f>
        <v>Premium</v>
      </c>
      <c r="O2607" s="2">
        <f>IF(tbl_Invoices[[#This Row],[Revenue_Type]]="Churned",0,1)</f>
        <v>0</v>
      </c>
    </row>
    <row r="2608" spans="1:15" x14ac:dyDescent="0.25">
      <c r="A2608" t="s">
        <v>7946</v>
      </c>
      <c r="B2608" t="s">
        <v>1749</v>
      </c>
      <c r="C2608" t="s">
        <v>2853</v>
      </c>
      <c r="D2608" s="1">
        <v>44584</v>
      </c>
      <c r="E2608">
        <v>25</v>
      </c>
      <c r="F2608" t="b">
        <v>1</v>
      </c>
      <c r="G2608" t="s">
        <v>4540</v>
      </c>
      <c r="H2608" t="s">
        <v>2034</v>
      </c>
      <c r="I2608" s="1">
        <f>DATE(YEAR(tbl_Invoices[[#This Row],[Invoice_Date]]), MONTH(tbl_Invoices[[#This Row],[Invoice_Date]]), DAY(tbl_Invoices[[#This Row],[Invoice_Date]]))</f>
        <v>44584</v>
      </c>
      <c r="J2608">
        <f>YEAR(tbl_Invoices[[#This Row],[Invoice_Date]])</f>
        <v>2022</v>
      </c>
      <c r="K2608" s="1">
        <f>_xlfn.XLOOKUP(tbl_Invoices[[#This Row],[Customer_ID]], tbl_Customers[Customer_ID], tbl_Customers[Cohort_Month])</f>
        <v>44620</v>
      </c>
      <c r="L2608" s="1" t="str">
        <f ca="1">_xlfn.XLOOKUP(tbl_Invoices[[#This Row],[Customer_ID]], tbl_Customers[Customer_ID], tbl_Customers[Age_Group])</f>
        <v>35–44</v>
      </c>
      <c r="M2608" s="1" t="str">
        <f>_xlfn.XLOOKUP(tbl_Invoices[[#This Row],[Customer_ID]], tbl_Customers[Customer_ID], tbl_Customers[Region])</f>
        <v>International</v>
      </c>
      <c r="N2608" s="1" t="str" cm="1">
        <f t="array" ref="N2608">_xlfn.IFS(
   _xlfn.SINGLE(tbl_Invoices[Plan_ID])="P1","Basic",
   _xlfn.SINGLE(tbl_Invoices[Plan_ID])="P2","Standard",
   _xlfn.SINGLE(tbl_Invoices[Plan_ID])="P3","Premium"
)</f>
        <v>Standard</v>
      </c>
      <c r="O2608" s="2">
        <f>IF(tbl_Invoices[[#This Row],[Revenue_Type]]="Churned",0,1)</f>
        <v>1</v>
      </c>
    </row>
    <row r="2609" spans="1:15" x14ac:dyDescent="0.25">
      <c r="A2609" t="s">
        <v>6274</v>
      </c>
      <c r="B2609" t="s">
        <v>383</v>
      </c>
      <c r="C2609" t="s">
        <v>4018</v>
      </c>
      <c r="D2609" s="1">
        <v>44585</v>
      </c>
      <c r="E2609">
        <v>12</v>
      </c>
      <c r="F2609" t="b">
        <v>1</v>
      </c>
      <c r="G2609" t="s">
        <v>4545</v>
      </c>
      <c r="H2609" t="s">
        <v>2027</v>
      </c>
      <c r="I2609" s="1">
        <f>DATE(YEAR(tbl_Invoices[[#This Row],[Invoice_Date]]), MONTH(tbl_Invoices[[#This Row],[Invoice_Date]]), DAY(tbl_Invoices[[#This Row],[Invoice_Date]]))</f>
        <v>44585</v>
      </c>
      <c r="J2609">
        <f>YEAR(tbl_Invoices[[#This Row],[Invoice_Date]])</f>
        <v>2022</v>
      </c>
      <c r="K2609" s="1">
        <f>_xlfn.XLOOKUP(tbl_Invoices[[#This Row],[Customer_ID]], tbl_Customers[Customer_ID], tbl_Customers[Cohort_Month])</f>
        <v>44620</v>
      </c>
      <c r="L2609" s="1" t="str">
        <f ca="1">_xlfn.XLOOKUP(tbl_Invoices[[#This Row],[Customer_ID]], tbl_Customers[Customer_ID], tbl_Customers[Age_Group])</f>
        <v>45–54</v>
      </c>
      <c r="M2609" s="1" t="str">
        <f>_xlfn.XLOOKUP(tbl_Invoices[[#This Row],[Customer_ID]], tbl_Customers[Customer_ID], tbl_Customers[Region])</f>
        <v>International</v>
      </c>
      <c r="N2609" s="1" t="str" cm="1">
        <f t="array" ref="N2609">_xlfn.IFS(
   _xlfn.SINGLE(tbl_Invoices[Plan_ID])="P1","Basic",
   _xlfn.SINGLE(tbl_Invoices[Plan_ID])="P2","Standard",
   _xlfn.SINGLE(tbl_Invoices[Plan_ID])="P3","Premium"
)</f>
        <v>Basic</v>
      </c>
      <c r="O2609" s="2">
        <f>IF(tbl_Invoices[[#This Row],[Revenue_Type]]="Churned",0,1)</f>
        <v>0</v>
      </c>
    </row>
    <row r="2610" spans="1:15" x14ac:dyDescent="0.25">
      <c r="A2610" t="s">
        <v>7865</v>
      </c>
      <c r="B2610" t="s">
        <v>419</v>
      </c>
      <c r="C2610" t="s">
        <v>2941</v>
      </c>
      <c r="D2610" s="1">
        <v>44585</v>
      </c>
      <c r="E2610">
        <v>12</v>
      </c>
      <c r="F2610" t="b">
        <v>1</v>
      </c>
      <c r="G2610" t="s">
        <v>4540</v>
      </c>
      <c r="H2610" t="s">
        <v>2027</v>
      </c>
      <c r="I2610" s="1">
        <f>DATE(YEAR(tbl_Invoices[[#This Row],[Invoice_Date]]), MONTH(tbl_Invoices[[#This Row],[Invoice_Date]]), DAY(tbl_Invoices[[#This Row],[Invoice_Date]]))</f>
        <v>44585</v>
      </c>
      <c r="J2610">
        <f>YEAR(tbl_Invoices[[#This Row],[Invoice_Date]])</f>
        <v>2022</v>
      </c>
      <c r="K2610" s="1">
        <f>_xlfn.XLOOKUP(tbl_Invoices[[#This Row],[Customer_ID]], tbl_Customers[Customer_ID], tbl_Customers[Cohort_Month])</f>
        <v>44255</v>
      </c>
      <c r="L2610" s="1" t="str">
        <f ca="1">_xlfn.XLOOKUP(tbl_Invoices[[#This Row],[Customer_ID]], tbl_Customers[Customer_ID], tbl_Customers[Age_Group])</f>
        <v>55+</v>
      </c>
      <c r="M2610" s="1" t="str">
        <f>_xlfn.XLOOKUP(tbl_Invoices[[#This Row],[Customer_ID]], tbl_Customers[Customer_ID], tbl_Customers[Region])</f>
        <v>South</v>
      </c>
      <c r="N2610" s="1" t="str" cm="1">
        <f t="array" ref="N2610">_xlfn.IFS(
   _xlfn.SINGLE(tbl_Invoices[Plan_ID])="P1","Basic",
   _xlfn.SINGLE(tbl_Invoices[Plan_ID])="P2","Standard",
   _xlfn.SINGLE(tbl_Invoices[Plan_ID])="P3","Premium"
)</f>
        <v>Basic</v>
      </c>
      <c r="O2610" s="2">
        <f>IF(tbl_Invoices[[#This Row],[Revenue_Type]]="Churned",0,1)</f>
        <v>1</v>
      </c>
    </row>
    <row r="2611" spans="1:15" x14ac:dyDescent="0.25">
      <c r="A2611" t="s">
        <v>8053</v>
      </c>
      <c r="B2611" t="s">
        <v>707</v>
      </c>
      <c r="C2611" t="s">
        <v>2727</v>
      </c>
      <c r="D2611" s="1">
        <v>44585</v>
      </c>
      <c r="E2611">
        <v>12</v>
      </c>
      <c r="F2611" t="b">
        <v>1</v>
      </c>
      <c r="G2611" t="s">
        <v>4540</v>
      </c>
      <c r="H2611" t="s">
        <v>2027</v>
      </c>
      <c r="I2611" s="1">
        <f>DATE(YEAR(tbl_Invoices[[#This Row],[Invoice_Date]]), MONTH(tbl_Invoices[[#This Row],[Invoice_Date]]), DAY(tbl_Invoices[[#This Row],[Invoice_Date]]))</f>
        <v>44585</v>
      </c>
      <c r="J2611">
        <f>YEAR(tbl_Invoices[[#This Row],[Invoice_Date]])</f>
        <v>2022</v>
      </c>
      <c r="K2611" s="1">
        <f>_xlfn.XLOOKUP(tbl_Invoices[[#This Row],[Customer_ID]], tbl_Customers[Customer_ID], tbl_Customers[Cohort_Month])</f>
        <v>45077</v>
      </c>
      <c r="L2611" s="1" t="str">
        <f ca="1">_xlfn.XLOOKUP(tbl_Invoices[[#This Row],[Customer_ID]], tbl_Customers[Customer_ID], tbl_Customers[Age_Group])</f>
        <v>18–24</v>
      </c>
      <c r="M2611" s="1" t="str">
        <f>_xlfn.XLOOKUP(tbl_Invoices[[#This Row],[Customer_ID]], tbl_Customers[Customer_ID], tbl_Customers[Region])</f>
        <v>West</v>
      </c>
      <c r="N2611" s="1" t="str" cm="1">
        <f t="array" ref="N2611">_xlfn.IFS(
   _xlfn.SINGLE(tbl_Invoices[Plan_ID])="P1","Basic",
   _xlfn.SINGLE(tbl_Invoices[Plan_ID])="P2","Standard",
   _xlfn.SINGLE(tbl_Invoices[Plan_ID])="P3","Premium"
)</f>
        <v>Basic</v>
      </c>
      <c r="O2611" s="2">
        <f>IF(tbl_Invoices[[#This Row],[Revenue_Type]]="Churned",0,1)</f>
        <v>1</v>
      </c>
    </row>
    <row r="2612" spans="1:15" x14ac:dyDescent="0.25">
      <c r="A2612" t="s">
        <v>9841</v>
      </c>
      <c r="B2612" t="s">
        <v>1318</v>
      </c>
      <c r="C2612" t="s">
        <v>3411</v>
      </c>
      <c r="D2612" s="1">
        <v>44585</v>
      </c>
      <c r="E2612">
        <v>12</v>
      </c>
      <c r="F2612" t="b">
        <v>1</v>
      </c>
      <c r="G2612" t="s">
        <v>4540</v>
      </c>
      <c r="H2612" t="s">
        <v>2027</v>
      </c>
      <c r="I2612" s="1">
        <f>DATE(YEAR(tbl_Invoices[[#This Row],[Invoice_Date]]), MONTH(tbl_Invoices[[#This Row],[Invoice_Date]]), DAY(tbl_Invoices[[#This Row],[Invoice_Date]]))</f>
        <v>44585</v>
      </c>
      <c r="J2612">
        <f>YEAR(tbl_Invoices[[#This Row],[Invoice_Date]])</f>
        <v>2022</v>
      </c>
      <c r="K2612" s="1">
        <f>_xlfn.XLOOKUP(tbl_Invoices[[#This Row],[Customer_ID]], tbl_Customers[Customer_ID], tbl_Customers[Cohort_Month])</f>
        <v>45046</v>
      </c>
      <c r="L2612" s="1" t="str">
        <f ca="1">_xlfn.XLOOKUP(tbl_Invoices[[#This Row],[Customer_ID]], tbl_Customers[Customer_ID], tbl_Customers[Age_Group])</f>
        <v>45–54</v>
      </c>
      <c r="M2612" s="1" t="str">
        <f>_xlfn.XLOOKUP(tbl_Invoices[[#This Row],[Customer_ID]], tbl_Customers[Customer_ID], tbl_Customers[Region])</f>
        <v>International</v>
      </c>
      <c r="N2612" s="1" t="str" cm="1">
        <f t="array" ref="N2612">_xlfn.IFS(
   _xlfn.SINGLE(tbl_Invoices[Plan_ID])="P1","Basic",
   _xlfn.SINGLE(tbl_Invoices[Plan_ID])="P2","Standard",
   _xlfn.SINGLE(tbl_Invoices[Plan_ID])="P3","Premium"
)</f>
        <v>Basic</v>
      </c>
      <c r="O2612" s="2">
        <f>IF(tbl_Invoices[[#This Row],[Revenue_Type]]="Churned",0,1)</f>
        <v>1</v>
      </c>
    </row>
    <row r="2613" spans="1:15" x14ac:dyDescent="0.25">
      <c r="A2613" t="s">
        <v>8910</v>
      </c>
      <c r="B2613" t="s">
        <v>71</v>
      </c>
      <c r="C2613" t="s">
        <v>2423</v>
      </c>
      <c r="D2613" s="1">
        <v>44586</v>
      </c>
      <c r="E2613">
        <v>55</v>
      </c>
      <c r="F2613" t="b">
        <v>1</v>
      </c>
      <c r="G2613" t="s">
        <v>4538</v>
      </c>
      <c r="H2613" t="s">
        <v>2031</v>
      </c>
      <c r="I2613" s="1">
        <f>DATE(YEAR(tbl_Invoices[[#This Row],[Invoice_Date]]), MONTH(tbl_Invoices[[#This Row],[Invoice_Date]]), DAY(tbl_Invoices[[#This Row],[Invoice_Date]]))</f>
        <v>44586</v>
      </c>
      <c r="J2613">
        <f>YEAR(tbl_Invoices[[#This Row],[Invoice_Date]])</f>
        <v>2022</v>
      </c>
      <c r="K2613" s="1">
        <f>_xlfn.XLOOKUP(tbl_Invoices[[#This Row],[Customer_ID]], tbl_Customers[Customer_ID], tbl_Customers[Cohort_Month])</f>
        <v>44316</v>
      </c>
      <c r="L2613" s="1" t="str">
        <f ca="1">_xlfn.XLOOKUP(tbl_Invoices[[#This Row],[Customer_ID]], tbl_Customers[Customer_ID], tbl_Customers[Age_Group])</f>
        <v>55+</v>
      </c>
      <c r="M2613" s="1" t="str">
        <f>_xlfn.XLOOKUP(tbl_Invoices[[#This Row],[Customer_ID]], tbl_Customers[Customer_ID], tbl_Customers[Region])</f>
        <v>East</v>
      </c>
      <c r="N2613" s="1" t="str" cm="1">
        <f t="array" ref="N2613">_xlfn.IFS(
   _xlfn.SINGLE(tbl_Invoices[Plan_ID])="P1","Basic",
   _xlfn.SINGLE(tbl_Invoices[Plan_ID])="P2","Standard",
   _xlfn.SINGLE(tbl_Invoices[Plan_ID])="P3","Premium"
)</f>
        <v>Premium</v>
      </c>
      <c r="O2613" s="2">
        <f>IF(tbl_Invoices[[#This Row],[Revenue_Type]]="Churned",0,1)</f>
        <v>1</v>
      </c>
    </row>
    <row r="2614" spans="1:15" x14ac:dyDescent="0.25">
      <c r="A2614" t="s">
        <v>7068</v>
      </c>
      <c r="B2614" t="s">
        <v>242</v>
      </c>
      <c r="C2614" t="s">
        <v>2592</v>
      </c>
      <c r="D2614" s="1">
        <v>44586</v>
      </c>
      <c r="E2614">
        <v>55</v>
      </c>
      <c r="F2614" t="b">
        <v>1</v>
      </c>
      <c r="G2614" t="s">
        <v>4538</v>
      </c>
      <c r="H2614" t="s">
        <v>2031</v>
      </c>
      <c r="I2614" s="1">
        <f>DATE(YEAR(tbl_Invoices[[#This Row],[Invoice_Date]]), MONTH(tbl_Invoices[[#This Row],[Invoice_Date]]), DAY(tbl_Invoices[[#This Row],[Invoice_Date]]))</f>
        <v>44586</v>
      </c>
      <c r="J2614">
        <f>YEAR(tbl_Invoices[[#This Row],[Invoice_Date]])</f>
        <v>2022</v>
      </c>
      <c r="K2614" s="1">
        <f>_xlfn.XLOOKUP(tbl_Invoices[[#This Row],[Customer_ID]], tbl_Customers[Customer_ID], tbl_Customers[Cohort_Month])</f>
        <v>44834</v>
      </c>
      <c r="L2614" s="1" t="str">
        <f ca="1">_xlfn.XLOOKUP(tbl_Invoices[[#This Row],[Customer_ID]], tbl_Customers[Customer_ID], tbl_Customers[Age_Group])</f>
        <v>25–34</v>
      </c>
      <c r="M2614" s="1" t="str">
        <f>_xlfn.XLOOKUP(tbl_Invoices[[#This Row],[Customer_ID]], tbl_Customers[Customer_ID], tbl_Customers[Region])</f>
        <v>East</v>
      </c>
      <c r="N2614" s="1" t="str" cm="1">
        <f t="array" ref="N2614">_xlfn.IFS(
   _xlfn.SINGLE(tbl_Invoices[Plan_ID])="P1","Basic",
   _xlfn.SINGLE(tbl_Invoices[Plan_ID])="P2","Standard",
   _xlfn.SINGLE(tbl_Invoices[Plan_ID])="P3","Premium"
)</f>
        <v>Premium</v>
      </c>
      <c r="O2614" s="2">
        <f>IF(tbl_Invoices[[#This Row],[Revenue_Type]]="Churned",0,1)</f>
        <v>1</v>
      </c>
    </row>
    <row r="2615" spans="1:15" x14ac:dyDescent="0.25">
      <c r="A2615" t="s">
        <v>5800</v>
      </c>
      <c r="B2615" t="s">
        <v>1100</v>
      </c>
      <c r="C2615" t="s">
        <v>3936</v>
      </c>
      <c r="D2615" s="1">
        <v>44586</v>
      </c>
      <c r="E2615">
        <v>55</v>
      </c>
      <c r="F2615" t="b">
        <v>1</v>
      </c>
      <c r="G2615" t="s">
        <v>4545</v>
      </c>
      <c r="H2615" t="s">
        <v>2031</v>
      </c>
      <c r="I2615" s="1">
        <f>DATE(YEAR(tbl_Invoices[[#This Row],[Invoice_Date]]), MONTH(tbl_Invoices[[#This Row],[Invoice_Date]]), DAY(tbl_Invoices[[#This Row],[Invoice_Date]]))</f>
        <v>44586</v>
      </c>
      <c r="J2615">
        <f>YEAR(tbl_Invoices[[#This Row],[Invoice_Date]])</f>
        <v>2022</v>
      </c>
      <c r="K2615" s="1">
        <f>_xlfn.XLOOKUP(tbl_Invoices[[#This Row],[Customer_ID]], tbl_Customers[Customer_ID], tbl_Customers[Cohort_Month])</f>
        <v>44742</v>
      </c>
      <c r="L2615" s="1" t="str">
        <f ca="1">_xlfn.XLOOKUP(tbl_Invoices[[#This Row],[Customer_ID]], tbl_Customers[Customer_ID], tbl_Customers[Age_Group])</f>
        <v>25–34</v>
      </c>
      <c r="M2615" s="1" t="str">
        <f>_xlfn.XLOOKUP(tbl_Invoices[[#This Row],[Customer_ID]], tbl_Customers[Customer_ID], tbl_Customers[Region])</f>
        <v>East</v>
      </c>
      <c r="N2615" s="1" t="str" cm="1">
        <f t="array" ref="N2615">_xlfn.IFS(
   _xlfn.SINGLE(tbl_Invoices[Plan_ID])="P1","Basic",
   _xlfn.SINGLE(tbl_Invoices[Plan_ID])="P2","Standard",
   _xlfn.SINGLE(tbl_Invoices[Plan_ID])="P3","Premium"
)</f>
        <v>Premium</v>
      </c>
      <c r="O2615" s="2">
        <f>IF(tbl_Invoices[[#This Row],[Revenue_Type]]="Churned",0,1)</f>
        <v>0</v>
      </c>
    </row>
    <row r="2616" spans="1:15" x14ac:dyDescent="0.25">
      <c r="A2616" t="s">
        <v>9177</v>
      </c>
      <c r="B2616" t="s">
        <v>1221</v>
      </c>
      <c r="C2616" t="s">
        <v>3440</v>
      </c>
      <c r="D2616" s="1">
        <v>44586</v>
      </c>
      <c r="E2616">
        <v>55</v>
      </c>
      <c r="F2616" t="b">
        <v>1</v>
      </c>
      <c r="G2616" t="s">
        <v>4540</v>
      </c>
      <c r="H2616" t="s">
        <v>2031</v>
      </c>
      <c r="I2616" s="1">
        <f>DATE(YEAR(tbl_Invoices[[#This Row],[Invoice_Date]]), MONTH(tbl_Invoices[[#This Row],[Invoice_Date]]), DAY(tbl_Invoices[[#This Row],[Invoice_Date]]))</f>
        <v>44586</v>
      </c>
      <c r="J2616">
        <f>YEAR(tbl_Invoices[[#This Row],[Invoice_Date]])</f>
        <v>2022</v>
      </c>
      <c r="K2616" s="1">
        <f>_xlfn.XLOOKUP(tbl_Invoices[[#This Row],[Customer_ID]], tbl_Customers[Customer_ID], tbl_Customers[Cohort_Month])</f>
        <v>44469</v>
      </c>
      <c r="L2616" s="1" t="str">
        <f ca="1">_xlfn.XLOOKUP(tbl_Invoices[[#This Row],[Customer_ID]], tbl_Customers[Customer_ID], tbl_Customers[Age_Group])</f>
        <v>18–24</v>
      </c>
      <c r="M2616" s="1" t="str">
        <f>_xlfn.XLOOKUP(tbl_Invoices[[#This Row],[Customer_ID]], tbl_Customers[Customer_ID], tbl_Customers[Region])</f>
        <v>International</v>
      </c>
      <c r="N2616" s="1" t="str" cm="1">
        <f t="array" ref="N2616">_xlfn.IFS(
   _xlfn.SINGLE(tbl_Invoices[Plan_ID])="P1","Basic",
   _xlfn.SINGLE(tbl_Invoices[Plan_ID])="P2","Standard",
   _xlfn.SINGLE(tbl_Invoices[Plan_ID])="P3","Premium"
)</f>
        <v>Premium</v>
      </c>
      <c r="O2616" s="2">
        <f>IF(tbl_Invoices[[#This Row],[Revenue_Type]]="Churned",0,1)</f>
        <v>1</v>
      </c>
    </row>
    <row r="2617" spans="1:15" x14ac:dyDescent="0.25">
      <c r="A2617" t="s">
        <v>7477</v>
      </c>
      <c r="B2617" t="s">
        <v>1405</v>
      </c>
      <c r="C2617" t="s">
        <v>3201</v>
      </c>
      <c r="D2617" s="1">
        <v>44586</v>
      </c>
      <c r="E2617">
        <v>12</v>
      </c>
      <c r="F2617" t="b">
        <v>1</v>
      </c>
      <c r="G2617" t="s">
        <v>4549</v>
      </c>
      <c r="H2617" t="s">
        <v>2027</v>
      </c>
      <c r="I2617" s="1">
        <f>DATE(YEAR(tbl_Invoices[[#This Row],[Invoice_Date]]), MONTH(tbl_Invoices[[#This Row],[Invoice_Date]]), DAY(tbl_Invoices[[#This Row],[Invoice_Date]]))</f>
        <v>44586</v>
      </c>
      <c r="J2617">
        <f>YEAR(tbl_Invoices[[#This Row],[Invoice_Date]])</f>
        <v>2022</v>
      </c>
      <c r="K2617" s="1">
        <f>_xlfn.XLOOKUP(tbl_Invoices[[#This Row],[Customer_ID]], tbl_Customers[Customer_ID], tbl_Customers[Cohort_Month])</f>
        <v>44651</v>
      </c>
      <c r="L2617" s="1" t="str">
        <f ca="1">_xlfn.XLOOKUP(tbl_Invoices[[#This Row],[Customer_ID]], tbl_Customers[Customer_ID], tbl_Customers[Age_Group])</f>
        <v>25–34</v>
      </c>
      <c r="M2617" s="1" t="str">
        <f>_xlfn.XLOOKUP(tbl_Invoices[[#This Row],[Customer_ID]], tbl_Customers[Customer_ID], tbl_Customers[Region])</f>
        <v>South</v>
      </c>
      <c r="N2617" s="1" t="str" cm="1">
        <f t="array" ref="N2617">_xlfn.IFS(
   _xlfn.SINGLE(tbl_Invoices[Plan_ID])="P1","Basic",
   _xlfn.SINGLE(tbl_Invoices[Plan_ID])="P2","Standard",
   _xlfn.SINGLE(tbl_Invoices[Plan_ID])="P3","Premium"
)</f>
        <v>Basic</v>
      </c>
      <c r="O2617" s="2">
        <f>IF(tbl_Invoices[[#This Row],[Revenue_Type]]="Churned",0,1)</f>
        <v>1</v>
      </c>
    </row>
    <row r="2618" spans="1:15" x14ac:dyDescent="0.25">
      <c r="A2618" t="s">
        <v>8259</v>
      </c>
      <c r="B2618" t="s">
        <v>1882</v>
      </c>
      <c r="C2618" t="s">
        <v>3692</v>
      </c>
      <c r="D2618" s="1">
        <v>44586</v>
      </c>
      <c r="E2618">
        <v>25</v>
      </c>
      <c r="F2618" t="b">
        <v>1</v>
      </c>
      <c r="G2618" t="s">
        <v>4540</v>
      </c>
      <c r="H2618" t="s">
        <v>2034</v>
      </c>
      <c r="I2618" s="1">
        <f>DATE(YEAR(tbl_Invoices[[#This Row],[Invoice_Date]]), MONTH(tbl_Invoices[[#This Row],[Invoice_Date]]), DAY(tbl_Invoices[[#This Row],[Invoice_Date]]))</f>
        <v>44586</v>
      </c>
      <c r="J2618">
        <f>YEAR(tbl_Invoices[[#This Row],[Invoice_Date]])</f>
        <v>2022</v>
      </c>
      <c r="K2618" s="1">
        <f>_xlfn.XLOOKUP(tbl_Invoices[[#This Row],[Customer_ID]], tbl_Customers[Customer_ID], tbl_Customers[Cohort_Month])</f>
        <v>44712</v>
      </c>
      <c r="L2618" s="1" t="str">
        <f ca="1">_xlfn.XLOOKUP(tbl_Invoices[[#This Row],[Customer_ID]], tbl_Customers[Customer_ID], tbl_Customers[Age_Group])</f>
        <v>45–54</v>
      </c>
      <c r="M2618" s="1" t="str">
        <f>_xlfn.XLOOKUP(tbl_Invoices[[#This Row],[Customer_ID]], tbl_Customers[Customer_ID], tbl_Customers[Region])</f>
        <v>Midwest</v>
      </c>
      <c r="N2618" s="1" t="str" cm="1">
        <f t="array" ref="N2618">_xlfn.IFS(
   _xlfn.SINGLE(tbl_Invoices[Plan_ID])="P1","Basic",
   _xlfn.SINGLE(tbl_Invoices[Plan_ID])="P2","Standard",
   _xlfn.SINGLE(tbl_Invoices[Plan_ID])="P3","Premium"
)</f>
        <v>Standard</v>
      </c>
      <c r="O2618" s="2">
        <f>IF(tbl_Invoices[[#This Row],[Revenue_Type]]="Churned",0,1)</f>
        <v>1</v>
      </c>
    </row>
    <row r="2619" spans="1:15" x14ac:dyDescent="0.25">
      <c r="A2619" t="s">
        <v>9378</v>
      </c>
      <c r="B2619" t="s">
        <v>260</v>
      </c>
      <c r="C2619" t="s">
        <v>4478</v>
      </c>
      <c r="D2619" s="1">
        <v>44587</v>
      </c>
      <c r="E2619">
        <v>55</v>
      </c>
      <c r="F2619" t="b">
        <v>1</v>
      </c>
      <c r="G2619" t="s">
        <v>4545</v>
      </c>
      <c r="H2619" t="s">
        <v>2031</v>
      </c>
      <c r="I2619" s="1">
        <f>DATE(YEAR(tbl_Invoices[[#This Row],[Invoice_Date]]), MONTH(tbl_Invoices[[#This Row],[Invoice_Date]]), DAY(tbl_Invoices[[#This Row],[Invoice_Date]]))</f>
        <v>44587</v>
      </c>
      <c r="J2619">
        <f>YEAR(tbl_Invoices[[#This Row],[Invoice_Date]])</f>
        <v>2022</v>
      </c>
      <c r="K2619" s="1">
        <f>_xlfn.XLOOKUP(tbl_Invoices[[#This Row],[Customer_ID]], tbl_Customers[Customer_ID], tbl_Customers[Cohort_Month])</f>
        <v>44712</v>
      </c>
      <c r="L2619" s="1" t="str">
        <f ca="1">_xlfn.XLOOKUP(tbl_Invoices[[#This Row],[Customer_ID]], tbl_Customers[Customer_ID], tbl_Customers[Age_Group])</f>
        <v>35–44</v>
      </c>
      <c r="M2619" s="1" t="str">
        <f>_xlfn.XLOOKUP(tbl_Invoices[[#This Row],[Customer_ID]], tbl_Customers[Customer_ID], tbl_Customers[Region])</f>
        <v>International</v>
      </c>
      <c r="N2619" s="1" t="str" cm="1">
        <f t="array" ref="N2619">_xlfn.IFS(
   _xlfn.SINGLE(tbl_Invoices[Plan_ID])="P1","Basic",
   _xlfn.SINGLE(tbl_Invoices[Plan_ID])="P2","Standard",
   _xlfn.SINGLE(tbl_Invoices[Plan_ID])="P3","Premium"
)</f>
        <v>Premium</v>
      </c>
      <c r="O2619" s="2">
        <f>IF(tbl_Invoices[[#This Row],[Revenue_Type]]="Churned",0,1)</f>
        <v>0</v>
      </c>
    </row>
    <row r="2620" spans="1:15" x14ac:dyDescent="0.25">
      <c r="A2620" t="s">
        <v>4682</v>
      </c>
      <c r="B2620" t="s">
        <v>747</v>
      </c>
      <c r="C2620" t="s">
        <v>3465</v>
      </c>
      <c r="D2620" s="1">
        <v>44587</v>
      </c>
      <c r="E2620">
        <v>55</v>
      </c>
      <c r="F2620" t="b">
        <v>1</v>
      </c>
      <c r="G2620" t="s">
        <v>4540</v>
      </c>
      <c r="H2620" t="s">
        <v>2031</v>
      </c>
      <c r="I2620" s="1">
        <f>DATE(YEAR(tbl_Invoices[[#This Row],[Invoice_Date]]), MONTH(tbl_Invoices[[#This Row],[Invoice_Date]]), DAY(tbl_Invoices[[#This Row],[Invoice_Date]]))</f>
        <v>44587</v>
      </c>
      <c r="J2620">
        <f>YEAR(tbl_Invoices[[#This Row],[Invoice_Date]])</f>
        <v>2022</v>
      </c>
      <c r="K2620" s="1">
        <f>_xlfn.XLOOKUP(tbl_Invoices[[#This Row],[Customer_ID]], tbl_Customers[Customer_ID], tbl_Customers[Cohort_Month])</f>
        <v>44227</v>
      </c>
      <c r="L2620" s="1" t="str">
        <f ca="1">_xlfn.XLOOKUP(tbl_Invoices[[#This Row],[Customer_ID]], tbl_Customers[Customer_ID], tbl_Customers[Age_Group])</f>
        <v>55+</v>
      </c>
      <c r="M2620" s="1" t="str">
        <f>_xlfn.XLOOKUP(tbl_Invoices[[#This Row],[Customer_ID]], tbl_Customers[Customer_ID], tbl_Customers[Region])</f>
        <v>International</v>
      </c>
      <c r="N2620" s="1" t="str" cm="1">
        <f t="array" ref="N2620">_xlfn.IFS(
   _xlfn.SINGLE(tbl_Invoices[Plan_ID])="P1","Basic",
   _xlfn.SINGLE(tbl_Invoices[Plan_ID])="P2","Standard",
   _xlfn.SINGLE(tbl_Invoices[Plan_ID])="P3","Premium"
)</f>
        <v>Premium</v>
      </c>
      <c r="O2620" s="2">
        <f>IF(tbl_Invoices[[#This Row],[Revenue_Type]]="Churned",0,1)</f>
        <v>1</v>
      </c>
    </row>
    <row r="2621" spans="1:15" x14ac:dyDescent="0.25">
      <c r="A2621" t="s">
        <v>6727</v>
      </c>
      <c r="B2621" t="s">
        <v>812</v>
      </c>
      <c r="C2621" t="s">
        <v>4097</v>
      </c>
      <c r="D2621" s="1">
        <v>44587</v>
      </c>
      <c r="E2621">
        <v>55</v>
      </c>
      <c r="F2621" t="b">
        <v>1</v>
      </c>
      <c r="G2621" t="s">
        <v>4545</v>
      </c>
      <c r="H2621" t="s">
        <v>2031</v>
      </c>
      <c r="I2621" s="1">
        <f>DATE(YEAR(tbl_Invoices[[#This Row],[Invoice_Date]]), MONTH(tbl_Invoices[[#This Row],[Invoice_Date]]), DAY(tbl_Invoices[[#This Row],[Invoice_Date]]))</f>
        <v>44587</v>
      </c>
      <c r="J2621">
        <f>YEAR(tbl_Invoices[[#This Row],[Invoice_Date]])</f>
        <v>2022</v>
      </c>
      <c r="K2621" s="1">
        <f>_xlfn.XLOOKUP(tbl_Invoices[[#This Row],[Customer_ID]], tbl_Customers[Customer_ID], tbl_Customers[Cohort_Month])</f>
        <v>44985</v>
      </c>
      <c r="L2621" s="1" t="str">
        <f ca="1">_xlfn.XLOOKUP(tbl_Invoices[[#This Row],[Customer_ID]], tbl_Customers[Customer_ID], tbl_Customers[Age_Group])</f>
        <v>35–44</v>
      </c>
      <c r="M2621" s="1" t="str">
        <f>_xlfn.XLOOKUP(tbl_Invoices[[#This Row],[Customer_ID]], tbl_Customers[Customer_ID], tbl_Customers[Region])</f>
        <v>International</v>
      </c>
      <c r="N2621" s="1" t="str" cm="1">
        <f t="array" ref="N2621">_xlfn.IFS(
   _xlfn.SINGLE(tbl_Invoices[Plan_ID])="P1","Basic",
   _xlfn.SINGLE(tbl_Invoices[Plan_ID])="P2","Standard",
   _xlfn.SINGLE(tbl_Invoices[Plan_ID])="P3","Premium"
)</f>
        <v>Premium</v>
      </c>
      <c r="O2621" s="2">
        <f>IF(tbl_Invoices[[#This Row],[Revenue_Type]]="Churned",0,1)</f>
        <v>0</v>
      </c>
    </row>
    <row r="2622" spans="1:15" x14ac:dyDescent="0.25">
      <c r="A2622" t="s">
        <v>7829</v>
      </c>
      <c r="B2622" t="s">
        <v>822</v>
      </c>
      <c r="C2622" t="s">
        <v>4258</v>
      </c>
      <c r="D2622" s="1">
        <v>44587</v>
      </c>
      <c r="E2622">
        <v>55</v>
      </c>
      <c r="F2622" t="b">
        <v>1</v>
      </c>
      <c r="G2622" t="s">
        <v>4545</v>
      </c>
      <c r="H2622" t="s">
        <v>2031</v>
      </c>
      <c r="I2622" s="1">
        <f>DATE(YEAR(tbl_Invoices[[#This Row],[Invoice_Date]]), MONTH(tbl_Invoices[[#This Row],[Invoice_Date]]), DAY(tbl_Invoices[[#This Row],[Invoice_Date]]))</f>
        <v>44587</v>
      </c>
      <c r="J2622">
        <f>YEAR(tbl_Invoices[[#This Row],[Invoice_Date]])</f>
        <v>2022</v>
      </c>
      <c r="K2622" s="1">
        <f>_xlfn.XLOOKUP(tbl_Invoices[[#This Row],[Customer_ID]], tbl_Customers[Customer_ID], tbl_Customers[Cohort_Month])</f>
        <v>44469</v>
      </c>
      <c r="L2622" s="1" t="str">
        <f ca="1">_xlfn.XLOOKUP(tbl_Invoices[[#This Row],[Customer_ID]], tbl_Customers[Customer_ID], tbl_Customers[Age_Group])</f>
        <v>25–34</v>
      </c>
      <c r="M2622" s="1" t="str">
        <f>_xlfn.XLOOKUP(tbl_Invoices[[#This Row],[Customer_ID]], tbl_Customers[Customer_ID], tbl_Customers[Region])</f>
        <v>International</v>
      </c>
      <c r="N2622" s="1" t="str" cm="1">
        <f t="array" ref="N2622">_xlfn.IFS(
   _xlfn.SINGLE(tbl_Invoices[Plan_ID])="P1","Basic",
   _xlfn.SINGLE(tbl_Invoices[Plan_ID])="P2","Standard",
   _xlfn.SINGLE(tbl_Invoices[Plan_ID])="P3","Premium"
)</f>
        <v>Premium</v>
      </c>
      <c r="O2622" s="2">
        <f>IF(tbl_Invoices[[#This Row],[Revenue_Type]]="Churned",0,1)</f>
        <v>0</v>
      </c>
    </row>
    <row r="2623" spans="1:15" x14ac:dyDescent="0.25">
      <c r="A2623" t="s">
        <v>6987</v>
      </c>
      <c r="B2623" t="s">
        <v>935</v>
      </c>
      <c r="C2623" t="s">
        <v>3550</v>
      </c>
      <c r="D2623" s="1">
        <v>44587</v>
      </c>
      <c r="E2623">
        <v>12</v>
      </c>
      <c r="F2623" t="b">
        <v>1</v>
      </c>
      <c r="G2623" t="s">
        <v>4547</v>
      </c>
      <c r="H2623" t="s">
        <v>2027</v>
      </c>
      <c r="I2623" s="1">
        <f>DATE(YEAR(tbl_Invoices[[#This Row],[Invoice_Date]]), MONTH(tbl_Invoices[[#This Row],[Invoice_Date]]), DAY(tbl_Invoices[[#This Row],[Invoice_Date]]))</f>
        <v>44587</v>
      </c>
      <c r="J2623">
        <f>YEAR(tbl_Invoices[[#This Row],[Invoice_Date]])</f>
        <v>2022</v>
      </c>
      <c r="K2623" s="1">
        <f>_xlfn.XLOOKUP(tbl_Invoices[[#This Row],[Customer_ID]], tbl_Customers[Customer_ID], tbl_Customers[Cohort_Month])</f>
        <v>44865</v>
      </c>
      <c r="L2623" s="1" t="str">
        <f ca="1">_xlfn.XLOOKUP(tbl_Invoices[[#This Row],[Customer_ID]], tbl_Customers[Customer_ID], tbl_Customers[Age_Group])</f>
        <v>25–34</v>
      </c>
      <c r="M2623" s="1" t="str">
        <f>_xlfn.XLOOKUP(tbl_Invoices[[#This Row],[Customer_ID]], tbl_Customers[Customer_ID], tbl_Customers[Region])</f>
        <v>West</v>
      </c>
      <c r="N2623" s="1" t="str" cm="1">
        <f t="array" ref="N2623">_xlfn.IFS(
   _xlfn.SINGLE(tbl_Invoices[Plan_ID])="P1","Basic",
   _xlfn.SINGLE(tbl_Invoices[Plan_ID])="P2","Standard",
   _xlfn.SINGLE(tbl_Invoices[Plan_ID])="P3","Premium"
)</f>
        <v>Basic</v>
      </c>
      <c r="O2623" s="2">
        <f>IF(tbl_Invoices[[#This Row],[Revenue_Type]]="Churned",0,1)</f>
        <v>1</v>
      </c>
    </row>
    <row r="2624" spans="1:15" x14ac:dyDescent="0.25">
      <c r="A2624" t="s">
        <v>4848</v>
      </c>
      <c r="B2624" t="s">
        <v>1085</v>
      </c>
      <c r="C2624" t="s">
        <v>3053</v>
      </c>
      <c r="D2624" s="1">
        <v>44587</v>
      </c>
      <c r="E2624">
        <v>25</v>
      </c>
      <c r="F2624" t="b">
        <v>1</v>
      </c>
      <c r="G2624" t="s">
        <v>4540</v>
      </c>
      <c r="H2624" t="s">
        <v>2034</v>
      </c>
      <c r="I2624" s="1">
        <f>DATE(YEAR(tbl_Invoices[[#This Row],[Invoice_Date]]), MONTH(tbl_Invoices[[#This Row],[Invoice_Date]]), DAY(tbl_Invoices[[#This Row],[Invoice_Date]]))</f>
        <v>44587</v>
      </c>
      <c r="J2624">
        <f>YEAR(tbl_Invoices[[#This Row],[Invoice_Date]])</f>
        <v>2022</v>
      </c>
      <c r="K2624" s="1">
        <f>_xlfn.XLOOKUP(tbl_Invoices[[#This Row],[Customer_ID]], tbl_Customers[Customer_ID], tbl_Customers[Cohort_Month])</f>
        <v>44681</v>
      </c>
      <c r="L2624" s="1" t="str">
        <f ca="1">_xlfn.XLOOKUP(tbl_Invoices[[#This Row],[Customer_ID]], tbl_Customers[Customer_ID], tbl_Customers[Age_Group])</f>
        <v>45–54</v>
      </c>
      <c r="M2624" s="1" t="str">
        <f>_xlfn.XLOOKUP(tbl_Invoices[[#This Row],[Customer_ID]], tbl_Customers[Customer_ID], tbl_Customers[Region])</f>
        <v>Midwest</v>
      </c>
      <c r="N2624" s="1" t="str" cm="1">
        <f t="array" ref="N2624">_xlfn.IFS(
   _xlfn.SINGLE(tbl_Invoices[Plan_ID])="P1","Basic",
   _xlfn.SINGLE(tbl_Invoices[Plan_ID])="P2","Standard",
   _xlfn.SINGLE(tbl_Invoices[Plan_ID])="P3","Premium"
)</f>
        <v>Standard</v>
      </c>
      <c r="O2624" s="2">
        <f>IF(tbl_Invoices[[#This Row],[Revenue_Type]]="Churned",0,1)</f>
        <v>1</v>
      </c>
    </row>
    <row r="2625" spans="1:15" x14ac:dyDescent="0.25">
      <c r="A2625" t="s">
        <v>9334</v>
      </c>
      <c r="B2625" t="s">
        <v>1180</v>
      </c>
      <c r="C2625" t="s">
        <v>2731</v>
      </c>
      <c r="D2625" s="1">
        <v>44587</v>
      </c>
      <c r="E2625">
        <v>55</v>
      </c>
      <c r="F2625" t="b">
        <v>1</v>
      </c>
      <c r="G2625" t="s">
        <v>4545</v>
      </c>
      <c r="H2625" t="s">
        <v>2031</v>
      </c>
      <c r="I2625" s="1">
        <f>DATE(YEAR(tbl_Invoices[[#This Row],[Invoice_Date]]), MONTH(tbl_Invoices[[#This Row],[Invoice_Date]]), DAY(tbl_Invoices[[#This Row],[Invoice_Date]]))</f>
        <v>44587</v>
      </c>
      <c r="J2625">
        <f>YEAR(tbl_Invoices[[#This Row],[Invoice_Date]])</f>
        <v>2022</v>
      </c>
      <c r="K2625" s="1">
        <f>_xlfn.XLOOKUP(tbl_Invoices[[#This Row],[Customer_ID]], tbl_Customers[Customer_ID], tbl_Customers[Cohort_Month])</f>
        <v>44255</v>
      </c>
      <c r="L2625" s="1" t="str">
        <f ca="1">_xlfn.XLOOKUP(tbl_Invoices[[#This Row],[Customer_ID]], tbl_Customers[Customer_ID], tbl_Customers[Age_Group])</f>
        <v>35–44</v>
      </c>
      <c r="M2625" s="1" t="str">
        <f>_xlfn.XLOOKUP(tbl_Invoices[[#This Row],[Customer_ID]], tbl_Customers[Customer_ID], tbl_Customers[Region])</f>
        <v>International</v>
      </c>
      <c r="N2625" s="1" t="str" cm="1">
        <f t="array" ref="N2625">_xlfn.IFS(
   _xlfn.SINGLE(tbl_Invoices[Plan_ID])="P1","Basic",
   _xlfn.SINGLE(tbl_Invoices[Plan_ID])="P2","Standard",
   _xlfn.SINGLE(tbl_Invoices[Plan_ID])="P3","Premium"
)</f>
        <v>Premium</v>
      </c>
      <c r="O2625" s="2">
        <f>IF(tbl_Invoices[[#This Row],[Revenue_Type]]="Churned",0,1)</f>
        <v>0</v>
      </c>
    </row>
    <row r="2626" spans="1:15" x14ac:dyDescent="0.25">
      <c r="A2626" t="s">
        <v>7450</v>
      </c>
      <c r="B2626" t="s">
        <v>1355</v>
      </c>
      <c r="C2626" t="s">
        <v>2158</v>
      </c>
      <c r="D2626" s="1">
        <v>44587</v>
      </c>
      <c r="E2626">
        <v>25</v>
      </c>
      <c r="F2626" t="b">
        <v>1</v>
      </c>
      <c r="G2626" t="s">
        <v>4547</v>
      </c>
      <c r="H2626" t="s">
        <v>2034</v>
      </c>
      <c r="I2626" s="1">
        <f>DATE(YEAR(tbl_Invoices[[#This Row],[Invoice_Date]]), MONTH(tbl_Invoices[[#This Row],[Invoice_Date]]), DAY(tbl_Invoices[[#This Row],[Invoice_Date]]))</f>
        <v>44587</v>
      </c>
      <c r="J2626">
        <f>YEAR(tbl_Invoices[[#This Row],[Invoice_Date]])</f>
        <v>2022</v>
      </c>
      <c r="K2626" s="1">
        <f>_xlfn.XLOOKUP(tbl_Invoices[[#This Row],[Customer_ID]], tbl_Customers[Customer_ID], tbl_Customers[Cohort_Month])</f>
        <v>44773</v>
      </c>
      <c r="L2626" s="1" t="str">
        <f ca="1">_xlfn.XLOOKUP(tbl_Invoices[[#This Row],[Customer_ID]], tbl_Customers[Customer_ID], tbl_Customers[Age_Group])</f>
        <v>35–44</v>
      </c>
      <c r="M2626" s="1" t="str">
        <f>_xlfn.XLOOKUP(tbl_Invoices[[#This Row],[Customer_ID]], tbl_Customers[Customer_ID], tbl_Customers[Region])</f>
        <v>Midwest</v>
      </c>
      <c r="N2626" s="1" t="str" cm="1">
        <f t="array" ref="N2626">_xlfn.IFS(
   _xlfn.SINGLE(tbl_Invoices[Plan_ID])="P1","Basic",
   _xlfn.SINGLE(tbl_Invoices[Plan_ID])="P2","Standard",
   _xlfn.SINGLE(tbl_Invoices[Plan_ID])="P3","Premium"
)</f>
        <v>Standard</v>
      </c>
      <c r="O2626" s="2">
        <f>IF(tbl_Invoices[[#This Row],[Revenue_Type]]="Churned",0,1)</f>
        <v>1</v>
      </c>
    </row>
    <row r="2627" spans="1:15" x14ac:dyDescent="0.25">
      <c r="A2627" t="s">
        <v>6086</v>
      </c>
      <c r="B2627" t="s">
        <v>1458</v>
      </c>
      <c r="C2627" t="s">
        <v>3127</v>
      </c>
      <c r="D2627" s="1">
        <v>44587</v>
      </c>
      <c r="E2627">
        <v>25</v>
      </c>
      <c r="F2627" t="b">
        <v>1</v>
      </c>
      <c r="G2627" t="s">
        <v>4545</v>
      </c>
      <c r="H2627" t="s">
        <v>2034</v>
      </c>
      <c r="I2627" s="1">
        <f>DATE(YEAR(tbl_Invoices[[#This Row],[Invoice_Date]]), MONTH(tbl_Invoices[[#This Row],[Invoice_Date]]), DAY(tbl_Invoices[[#This Row],[Invoice_Date]]))</f>
        <v>44587</v>
      </c>
      <c r="J2627">
        <f>YEAR(tbl_Invoices[[#This Row],[Invoice_Date]])</f>
        <v>2022</v>
      </c>
      <c r="K2627" s="1">
        <f>_xlfn.XLOOKUP(tbl_Invoices[[#This Row],[Customer_ID]], tbl_Customers[Customer_ID], tbl_Customers[Cohort_Month])</f>
        <v>44804</v>
      </c>
      <c r="L2627" s="1" t="str">
        <f ca="1">_xlfn.XLOOKUP(tbl_Invoices[[#This Row],[Customer_ID]], tbl_Customers[Customer_ID], tbl_Customers[Age_Group])</f>
        <v>25–34</v>
      </c>
      <c r="M2627" s="1" t="str">
        <f>_xlfn.XLOOKUP(tbl_Invoices[[#This Row],[Customer_ID]], tbl_Customers[Customer_ID], tbl_Customers[Region])</f>
        <v>East</v>
      </c>
      <c r="N2627" s="1" t="str" cm="1">
        <f t="array" ref="N2627">_xlfn.IFS(
   _xlfn.SINGLE(tbl_Invoices[Plan_ID])="P1","Basic",
   _xlfn.SINGLE(tbl_Invoices[Plan_ID])="P2","Standard",
   _xlfn.SINGLE(tbl_Invoices[Plan_ID])="P3","Premium"
)</f>
        <v>Standard</v>
      </c>
      <c r="O2627" s="2">
        <f>IF(tbl_Invoices[[#This Row],[Revenue_Type]]="Churned",0,1)</f>
        <v>0</v>
      </c>
    </row>
    <row r="2628" spans="1:15" x14ac:dyDescent="0.25">
      <c r="A2628" t="s">
        <v>7055</v>
      </c>
      <c r="B2628" t="s">
        <v>1833</v>
      </c>
      <c r="C2628" t="s">
        <v>3660</v>
      </c>
      <c r="D2628" s="1">
        <v>44587</v>
      </c>
      <c r="E2628">
        <v>12</v>
      </c>
      <c r="F2628" t="b">
        <v>1</v>
      </c>
      <c r="G2628" t="s">
        <v>4540</v>
      </c>
      <c r="H2628" t="s">
        <v>2027</v>
      </c>
      <c r="I2628" s="1">
        <f>DATE(YEAR(tbl_Invoices[[#This Row],[Invoice_Date]]), MONTH(tbl_Invoices[[#This Row],[Invoice_Date]]), DAY(tbl_Invoices[[#This Row],[Invoice_Date]]))</f>
        <v>44587</v>
      </c>
      <c r="J2628">
        <f>YEAR(tbl_Invoices[[#This Row],[Invoice_Date]])</f>
        <v>2022</v>
      </c>
      <c r="K2628" s="1">
        <f>_xlfn.XLOOKUP(tbl_Invoices[[#This Row],[Customer_ID]], tbl_Customers[Customer_ID], tbl_Customers[Cohort_Month])</f>
        <v>45107</v>
      </c>
      <c r="L2628" s="1" t="str">
        <f ca="1">_xlfn.XLOOKUP(tbl_Invoices[[#This Row],[Customer_ID]], tbl_Customers[Customer_ID], tbl_Customers[Age_Group])</f>
        <v>45–54</v>
      </c>
      <c r="M2628" s="1" t="str">
        <f>_xlfn.XLOOKUP(tbl_Invoices[[#This Row],[Customer_ID]], tbl_Customers[Customer_ID], tbl_Customers[Region])</f>
        <v>South</v>
      </c>
      <c r="N2628" s="1" t="str" cm="1">
        <f t="array" ref="N2628">_xlfn.IFS(
   _xlfn.SINGLE(tbl_Invoices[Plan_ID])="P1","Basic",
   _xlfn.SINGLE(tbl_Invoices[Plan_ID])="P2","Standard",
   _xlfn.SINGLE(tbl_Invoices[Plan_ID])="P3","Premium"
)</f>
        <v>Basic</v>
      </c>
      <c r="O2628" s="2">
        <f>IF(tbl_Invoices[[#This Row],[Revenue_Type]]="Churned",0,1)</f>
        <v>1</v>
      </c>
    </row>
    <row r="2629" spans="1:15" x14ac:dyDescent="0.25">
      <c r="A2629" t="s">
        <v>6556</v>
      </c>
      <c r="B2629" t="s">
        <v>1965</v>
      </c>
      <c r="C2629" t="s">
        <v>2488</v>
      </c>
      <c r="D2629" s="1">
        <v>44587</v>
      </c>
      <c r="E2629">
        <v>25</v>
      </c>
      <c r="F2629" t="b">
        <v>1</v>
      </c>
      <c r="G2629" t="s">
        <v>4540</v>
      </c>
      <c r="H2629" t="s">
        <v>2034</v>
      </c>
      <c r="I2629" s="1">
        <f>DATE(YEAR(tbl_Invoices[[#This Row],[Invoice_Date]]), MONTH(tbl_Invoices[[#This Row],[Invoice_Date]]), DAY(tbl_Invoices[[#This Row],[Invoice_Date]]))</f>
        <v>44587</v>
      </c>
      <c r="J2629">
        <f>YEAR(tbl_Invoices[[#This Row],[Invoice_Date]])</f>
        <v>2022</v>
      </c>
      <c r="K2629" s="1">
        <f>_xlfn.XLOOKUP(tbl_Invoices[[#This Row],[Customer_ID]], tbl_Customers[Customer_ID], tbl_Customers[Cohort_Month])</f>
        <v>44651</v>
      </c>
      <c r="L2629" s="1" t="str">
        <f ca="1">_xlfn.XLOOKUP(tbl_Invoices[[#This Row],[Customer_ID]], tbl_Customers[Customer_ID], tbl_Customers[Age_Group])</f>
        <v>18–24</v>
      </c>
      <c r="M2629" s="1" t="str">
        <f>_xlfn.XLOOKUP(tbl_Invoices[[#This Row],[Customer_ID]], tbl_Customers[Customer_ID], tbl_Customers[Region])</f>
        <v>West</v>
      </c>
      <c r="N2629" s="1" t="str" cm="1">
        <f t="array" ref="N2629">_xlfn.IFS(
   _xlfn.SINGLE(tbl_Invoices[Plan_ID])="P1","Basic",
   _xlfn.SINGLE(tbl_Invoices[Plan_ID])="P2","Standard",
   _xlfn.SINGLE(tbl_Invoices[Plan_ID])="P3","Premium"
)</f>
        <v>Standard</v>
      </c>
      <c r="O2629" s="2">
        <f>IF(tbl_Invoices[[#This Row],[Revenue_Type]]="Churned",0,1)</f>
        <v>1</v>
      </c>
    </row>
    <row r="2630" spans="1:15" x14ac:dyDescent="0.25">
      <c r="A2630" t="s">
        <v>6412</v>
      </c>
      <c r="B2630" t="s">
        <v>264</v>
      </c>
      <c r="C2630" t="s">
        <v>3705</v>
      </c>
      <c r="D2630" s="1">
        <v>44588</v>
      </c>
      <c r="E2630">
        <v>25</v>
      </c>
      <c r="F2630" t="b">
        <v>1</v>
      </c>
      <c r="G2630" t="s">
        <v>4540</v>
      </c>
      <c r="H2630" t="s">
        <v>2034</v>
      </c>
      <c r="I2630" s="1">
        <f>DATE(YEAR(tbl_Invoices[[#This Row],[Invoice_Date]]), MONTH(tbl_Invoices[[#This Row],[Invoice_Date]]), DAY(tbl_Invoices[[#This Row],[Invoice_Date]]))</f>
        <v>44588</v>
      </c>
      <c r="J2630">
        <f>YEAR(tbl_Invoices[[#This Row],[Invoice_Date]])</f>
        <v>2022</v>
      </c>
      <c r="K2630" s="1">
        <f>_xlfn.XLOOKUP(tbl_Invoices[[#This Row],[Customer_ID]], tbl_Customers[Customer_ID], tbl_Customers[Cohort_Month])</f>
        <v>44742</v>
      </c>
      <c r="L2630" s="1" t="str">
        <f ca="1">_xlfn.XLOOKUP(tbl_Invoices[[#This Row],[Customer_ID]], tbl_Customers[Customer_ID], tbl_Customers[Age_Group])</f>
        <v>45–54</v>
      </c>
      <c r="M2630" s="1" t="str">
        <f>_xlfn.XLOOKUP(tbl_Invoices[[#This Row],[Customer_ID]], tbl_Customers[Customer_ID], tbl_Customers[Region])</f>
        <v>East</v>
      </c>
      <c r="N2630" s="1" t="str" cm="1">
        <f t="array" ref="N2630">_xlfn.IFS(
   _xlfn.SINGLE(tbl_Invoices[Plan_ID])="P1","Basic",
   _xlfn.SINGLE(tbl_Invoices[Plan_ID])="P2","Standard",
   _xlfn.SINGLE(tbl_Invoices[Plan_ID])="P3","Premium"
)</f>
        <v>Standard</v>
      </c>
      <c r="O2630" s="2">
        <f>IF(tbl_Invoices[[#This Row],[Revenue_Type]]="Churned",0,1)</f>
        <v>1</v>
      </c>
    </row>
    <row r="2631" spans="1:15" x14ac:dyDescent="0.25">
      <c r="A2631" t="s">
        <v>8504</v>
      </c>
      <c r="B2631" t="s">
        <v>482</v>
      </c>
      <c r="C2631" t="s">
        <v>3176</v>
      </c>
      <c r="D2631" s="1">
        <v>44588</v>
      </c>
      <c r="E2631">
        <v>12</v>
      </c>
      <c r="F2631" t="b">
        <v>1</v>
      </c>
      <c r="G2631" t="s">
        <v>4538</v>
      </c>
      <c r="H2631" t="s">
        <v>2027</v>
      </c>
      <c r="I2631" s="1">
        <f>DATE(YEAR(tbl_Invoices[[#This Row],[Invoice_Date]]), MONTH(tbl_Invoices[[#This Row],[Invoice_Date]]), DAY(tbl_Invoices[[#This Row],[Invoice_Date]]))</f>
        <v>44588</v>
      </c>
      <c r="J2631">
        <f>YEAR(tbl_Invoices[[#This Row],[Invoice_Date]])</f>
        <v>2022</v>
      </c>
      <c r="K2631" s="1">
        <f>_xlfn.XLOOKUP(tbl_Invoices[[#This Row],[Customer_ID]], tbl_Customers[Customer_ID], tbl_Customers[Cohort_Month])</f>
        <v>44469</v>
      </c>
      <c r="L2631" s="1" t="str">
        <f ca="1">_xlfn.XLOOKUP(tbl_Invoices[[#This Row],[Customer_ID]], tbl_Customers[Customer_ID], tbl_Customers[Age_Group])</f>
        <v>35–44</v>
      </c>
      <c r="M2631" s="1" t="str">
        <f>_xlfn.XLOOKUP(tbl_Invoices[[#This Row],[Customer_ID]], tbl_Customers[Customer_ID], tbl_Customers[Region])</f>
        <v>Midwest</v>
      </c>
      <c r="N2631" s="1" t="str" cm="1">
        <f t="array" ref="N2631">_xlfn.IFS(
   _xlfn.SINGLE(tbl_Invoices[Plan_ID])="P1","Basic",
   _xlfn.SINGLE(tbl_Invoices[Plan_ID])="P2","Standard",
   _xlfn.SINGLE(tbl_Invoices[Plan_ID])="P3","Premium"
)</f>
        <v>Basic</v>
      </c>
      <c r="O2631" s="2">
        <f>IF(tbl_Invoices[[#This Row],[Revenue_Type]]="Churned",0,1)</f>
        <v>1</v>
      </c>
    </row>
    <row r="2632" spans="1:15" x14ac:dyDescent="0.25">
      <c r="A2632" t="s">
        <v>9486</v>
      </c>
      <c r="B2632" t="s">
        <v>859</v>
      </c>
      <c r="C2632" t="s">
        <v>4507</v>
      </c>
      <c r="D2632" s="1">
        <v>44588</v>
      </c>
      <c r="E2632">
        <v>12</v>
      </c>
      <c r="F2632" t="b">
        <v>1</v>
      </c>
      <c r="G2632" t="s">
        <v>4545</v>
      </c>
      <c r="H2632" t="s">
        <v>2027</v>
      </c>
      <c r="I2632" s="1">
        <f>DATE(YEAR(tbl_Invoices[[#This Row],[Invoice_Date]]), MONTH(tbl_Invoices[[#This Row],[Invoice_Date]]), DAY(tbl_Invoices[[#This Row],[Invoice_Date]]))</f>
        <v>44588</v>
      </c>
      <c r="J2632">
        <f>YEAR(tbl_Invoices[[#This Row],[Invoice_Date]])</f>
        <v>2022</v>
      </c>
      <c r="K2632" s="1">
        <f>_xlfn.XLOOKUP(tbl_Invoices[[#This Row],[Customer_ID]], tbl_Customers[Customer_ID], tbl_Customers[Cohort_Month])</f>
        <v>44985</v>
      </c>
      <c r="L2632" s="1" t="str">
        <f ca="1">_xlfn.XLOOKUP(tbl_Invoices[[#This Row],[Customer_ID]], tbl_Customers[Customer_ID], tbl_Customers[Age_Group])</f>
        <v>55+</v>
      </c>
      <c r="M2632" s="1" t="str">
        <f>_xlfn.XLOOKUP(tbl_Invoices[[#This Row],[Customer_ID]], tbl_Customers[Customer_ID], tbl_Customers[Region])</f>
        <v>West</v>
      </c>
      <c r="N2632" s="1" t="str" cm="1">
        <f t="array" ref="N2632">_xlfn.IFS(
   _xlfn.SINGLE(tbl_Invoices[Plan_ID])="P1","Basic",
   _xlfn.SINGLE(tbl_Invoices[Plan_ID])="P2","Standard",
   _xlfn.SINGLE(tbl_Invoices[Plan_ID])="P3","Premium"
)</f>
        <v>Basic</v>
      </c>
      <c r="O2632" s="2">
        <f>IF(tbl_Invoices[[#This Row],[Revenue_Type]]="Churned",0,1)</f>
        <v>0</v>
      </c>
    </row>
    <row r="2633" spans="1:15" x14ac:dyDescent="0.25">
      <c r="A2633" t="s">
        <v>6914</v>
      </c>
      <c r="B2633" t="s">
        <v>997</v>
      </c>
      <c r="C2633" t="s">
        <v>3155</v>
      </c>
      <c r="D2633" s="1">
        <v>44588</v>
      </c>
      <c r="E2633">
        <v>12</v>
      </c>
      <c r="F2633" t="b">
        <v>1</v>
      </c>
      <c r="G2633" t="s">
        <v>4540</v>
      </c>
      <c r="H2633" t="s">
        <v>2027</v>
      </c>
      <c r="I2633" s="1">
        <f>DATE(YEAR(tbl_Invoices[[#This Row],[Invoice_Date]]), MONTH(tbl_Invoices[[#This Row],[Invoice_Date]]), DAY(tbl_Invoices[[#This Row],[Invoice_Date]]))</f>
        <v>44588</v>
      </c>
      <c r="J2633">
        <f>YEAR(tbl_Invoices[[#This Row],[Invoice_Date]])</f>
        <v>2022</v>
      </c>
      <c r="K2633" s="1">
        <f>_xlfn.XLOOKUP(tbl_Invoices[[#This Row],[Customer_ID]], tbl_Customers[Customer_ID], tbl_Customers[Cohort_Month])</f>
        <v>45016</v>
      </c>
      <c r="L2633" s="1" t="str">
        <f ca="1">_xlfn.XLOOKUP(tbl_Invoices[[#This Row],[Customer_ID]], tbl_Customers[Customer_ID], tbl_Customers[Age_Group])</f>
        <v>55+</v>
      </c>
      <c r="M2633" s="1" t="str">
        <f>_xlfn.XLOOKUP(tbl_Invoices[[#This Row],[Customer_ID]], tbl_Customers[Customer_ID], tbl_Customers[Region])</f>
        <v>West</v>
      </c>
      <c r="N2633" s="1" t="str" cm="1">
        <f t="array" ref="N2633">_xlfn.IFS(
   _xlfn.SINGLE(tbl_Invoices[Plan_ID])="P1","Basic",
   _xlfn.SINGLE(tbl_Invoices[Plan_ID])="P2","Standard",
   _xlfn.SINGLE(tbl_Invoices[Plan_ID])="P3","Premium"
)</f>
        <v>Basic</v>
      </c>
      <c r="O2633" s="2">
        <f>IF(tbl_Invoices[[#This Row],[Revenue_Type]]="Churned",0,1)</f>
        <v>1</v>
      </c>
    </row>
    <row r="2634" spans="1:15" x14ac:dyDescent="0.25">
      <c r="A2634" t="s">
        <v>9982</v>
      </c>
      <c r="B2634" t="s">
        <v>1089</v>
      </c>
      <c r="C2634" t="s">
        <v>3463</v>
      </c>
      <c r="D2634" s="1">
        <v>44588</v>
      </c>
      <c r="E2634">
        <v>12</v>
      </c>
      <c r="F2634" t="b">
        <v>1</v>
      </c>
      <c r="G2634" t="s">
        <v>4547</v>
      </c>
      <c r="H2634" t="s">
        <v>2027</v>
      </c>
      <c r="I2634" s="1">
        <f>DATE(YEAR(tbl_Invoices[[#This Row],[Invoice_Date]]), MONTH(tbl_Invoices[[#This Row],[Invoice_Date]]), DAY(tbl_Invoices[[#This Row],[Invoice_Date]]))</f>
        <v>44588</v>
      </c>
      <c r="J2634">
        <f>YEAR(tbl_Invoices[[#This Row],[Invoice_Date]])</f>
        <v>2022</v>
      </c>
      <c r="K2634" s="1">
        <f>_xlfn.XLOOKUP(tbl_Invoices[[#This Row],[Customer_ID]], tbl_Customers[Customer_ID], tbl_Customers[Cohort_Month])</f>
        <v>44500</v>
      </c>
      <c r="L2634" s="1" t="str">
        <f ca="1">_xlfn.XLOOKUP(tbl_Invoices[[#This Row],[Customer_ID]], tbl_Customers[Customer_ID], tbl_Customers[Age_Group])</f>
        <v>18–24</v>
      </c>
      <c r="M2634" s="1" t="str">
        <f>_xlfn.XLOOKUP(tbl_Invoices[[#This Row],[Customer_ID]], tbl_Customers[Customer_ID], tbl_Customers[Region])</f>
        <v>International</v>
      </c>
      <c r="N2634" s="1" t="str" cm="1">
        <f t="array" ref="N2634">_xlfn.IFS(
   _xlfn.SINGLE(tbl_Invoices[Plan_ID])="P1","Basic",
   _xlfn.SINGLE(tbl_Invoices[Plan_ID])="P2","Standard",
   _xlfn.SINGLE(tbl_Invoices[Plan_ID])="P3","Premium"
)</f>
        <v>Basic</v>
      </c>
      <c r="O2634" s="2">
        <f>IF(tbl_Invoices[[#This Row],[Revenue_Type]]="Churned",0,1)</f>
        <v>1</v>
      </c>
    </row>
    <row r="2635" spans="1:15" x14ac:dyDescent="0.25">
      <c r="A2635" t="s">
        <v>7677</v>
      </c>
      <c r="B2635" t="s">
        <v>1188</v>
      </c>
      <c r="C2635" t="s">
        <v>3009</v>
      </c>
      <c r="D2635" s="1">
        <v>44588</v>
      </c>
      <c r="E2635">
        <v>12</v>
      </c>
      <c r="F2635" t="b">
        <v>1</v>
      </c>
      <c r="G2635" t="s">
        <v>4547</v>
      </c>
      <c r="H2635" t="s">
        <v>2027</v>
      </c>
      <c r="I2635" s="1">
        <f>DATE(YEAR(tbl_Invoices[[#This Row],[Invoice_Date]]), MONTH(tbl_Invoices[[#This Row],[Invoice_Date]]), DAY(tbl_Invoices[[#This Row],[Invoice_Date]]))</f>
        <v>44588</v>
      </c>
      <c r="J2635">
        <f>YEAR(tbl_Invoices[[#This Row],[Invoice_Date]])</f>
        <v>2022</v>
      </c>
      <c r="K2635" s="1">
        <f>_xlfn.XLOOKUP(tbl_Invoices[[#This Row],[Customer_ID]], tbl_Customers[Customer_ID], tbl_Customers[Cohort_Month])</f>
        <v>44347</v>
      </c>
      <c r="L2635" s="1" t="str">
        <f ca="1">_xlfn.XLOOKUP(tbl_Invoices[[#This Row],[Customer_ID]], tbl_Customers[Customer_ID], tbl_Customers[Age_Group])</f>
        <v>25–34</v>
      </c>
      <c r="M2635" s="1" t="str">
        <f>_xlfn.XLOOKUP(tbl_Invoices[[#This Row],[Customer_ID]], tbl_Customers[Customer_ID], tbl_Customers[Region])</f>
        <v>East</v>
      </c>
      <c r="N2635" s="1" t="str" cm="1">
        <f t="array" ref="N2635">_xlfn.IFS(
   _xlfn.SINGLE(tbl_Invoices[Plan_ID])="P1","Basic",
   _xlfn.SINGLE(tbl_Invoices[Plan_ID])="P2","Standard",
   _xlfn.SINGLE(tbl_Invoices[Plan_ID])="P3","Premium"
)</f>
        <v>Basic</v>
      </c>
      <c r="O2635" s="2">
        <f>IF(tbl_Invoices[[#This Row],[Revenue_Type]]="Churned",0,1)</f>
        <v>1</v>
      </c>
    </row>
    <row r="2636" spans="1:15" x14ac:dyDescent="0.25">
      <c r="A2636" t="s">
        <v>7180</v>
      </c>
      <c r="B2636" t="s">
        <v>1318</v>
      </c>
      <c r="C2636" t="s">
        <v>2494</v>
      </c>
      <c r="D2636" s="1">
        <v>44588</v>
      </c>
      <c r="E2636">
        <v>25</v>
      </c>
      <c r="F2636" t="b">
        <v>1</v>
      </c>
      <c r="G2636" t="s">
        <v>4545</v>
      </c>
      <c r="H2636" t="s">
        <v>2034</v>
      </c>
      <c r="I2636" s="1">
        <f>DATE(YEAR(tbl_Invoices[[#This Row],[Invoice_Date]]), MONTH(tbl_Invoices[[#This Row],[Invoice_Date]]), DAY(tbl_Invoices[[#This Row],[Invoice_Date]]))</f>
        <v>44588</v>
      </c>
      <c r="J2636">
        <f>YEAR(tbl_Invoices[[#This Row],[Invoice_Date]])</f>
        <v>2022</v>
      </c>
      <c r="K2636" s="1">
        <f>_xlfn.XLOOKUP(tbl_Invoices[[#This Row],[Customer_ID]], tbl_Customers[Customer_ID], tbl_Customers[Cohort_Month])</f>
        <v>45046</v>
      </c>
      <c r="L2636" s="1" t="str">
        <f ca="1">_xlfn.XLOOKUP(tbl_Invoices[[#This Row],[Customer_ID]], tbl_Customers[Customer_ID], tbl_Customers[Age_Group])</f>
        <v>45–54</v>
      </c>
      <c r="M2636" s="1" t="str">
        <f>_xlfn.XLOOKUP(tbl_Invoices[[#This Row],[Customer_ID]], tbl_Customers[Customer_ID], tbl_Customers[Region])</f>
        <v>International</v>
      </c>
      <c r="N2636" s="1" t="str" cm="1">
        <f t="array" ref="N2636">_xlfn.IFS(
   _xlfn.SINGLE(tbl_Invoices[Plan_ID])="P1","Basic",
   _xlfn.SINGLE(tbl_Invoices[Plan_ID])="P2","Standard",
   _xlfn.SINGLE(tbl_Invoices[Plan_ID])="P3","Premium"
)</f>
        <v>Standard</v>
      </c>
      <c r="O2636" s="2">
        <f>IF(tbl_Invoices[[#This Row],[Revenue_Type]]="Churned",0,1)</f>
        <v>0</v>
      </c>
    </row>
    <row r="2637" spans="1:15" x14ac:dyDescent="0.25">
      <c r="A2637" t="s">
        <v>5690</v>
      </c>
      <c r="B2637" t="s">
        <v>1578</v>
      </c>
      <c r="C2637" t="s">
        <v>4198</v>
      </c>
      <c r="D2637" s="1">
        <v>44588</v>
      </c>
      <c r="E2637">
        <v>25</v>
      </c>
      <c r="F2637" t="b">
        <v>1</v>
      </c>
      <c r="G2637" t="s">
        <v>4547</v>
      </c>
      <c r="H2637" t="s">
        <v>2034</v>
      </c>
      <c r="I2637" s="1">
        <f>DATE(YEAR(tbl_Invoices[[#This Row],[Invoice_Date]]), MONTH(tbl_Invoices[[#This Row],[Invoice_Date]]), DAY(tbl_Invoices[[#This Row],[Invoice_Date]]))</f>
        <v>44588</v>
      </c>
      <c r="J2637">
        <f>YEAR(tbl_Invoices[[#This Row],[Invoice_Date]])</f>
        <v>2022</v>
      </c>
      <c r="K2637" s="1">
        <f>_xlfn.XLOOKUP(tbl_Invoices[[#This Row],[Customer_ID]], tbl_Customers[Customer_ID], tbl_Customers[Cohort_Month])</f>
        <v>44895</v>
      </c>
      <c r="L2637" s="1" t="str">
        <f ca="1">_xlfn.XLOOKUP(tbl_Invoices[[#This Row],[Customer_ID]], tbl_Customers[Customer_ID], tbl_Customers[Age_Group])</f>
        <v>35–44</v>
      </c>
      <c r="M2637" s="1" t="str">
        <f>_xlfn.XLOOKUP(tbl_Invoices[[#This Row],[Customer_ID]], tbl_Customers[Customer_ID], tbl_Customers[Region])</f>
        <v>West</v>
      </c>
      <c r="N2637" s="1" t="str" cm="1">
        <f t="array" ref="N2637">_xlfn.IFS(
   _xlfn.SINGLE(tbl_Invoices[Plan_ID])="P1","Basic",
   _xlfn.SINGLE(tbl_Invoices[Plan_ID])="P2","Standard",
   _xlfn.SINGLE(tbl_Invoices[Plan_ID])="P3","Premium"
)</f>
        <v>Standard</v>
      </c>
      <c r="O2637" s="2">
        <f>IF(tbl_Invoices[[#This Row],[Revenue_Type]]="Churned",0,1)</f>
        <v>1</v>
      </c>
    </row>
    <row r="2638" spans="1:15" x14ac:dyDescent="0.25">
      <c r="A2638" t="s">
        <v>4615</v>
      </c>
      <c r="B2638" t="s">
        <v>1617</v>
      </c>
      <c r="C2638" t="s">
        <v>3802</v>
      </c>
      <c r="D2638" s="1">
        <v>44588</v>
      </c>
      <c r="E2638">
        <v>55</v>
      </c>
      <c r="F2638" t="b">
        <v>1</v>
      </c>
      <c r="G2638" t="s">
        <v>4549</v>
      </c>
      <c r="H2638" t="s">
        <v>2031</v>
      </c>
      <c r="I2638" s="1">
        <f>DATE(YEAR(tbl_Invoices[[#This Row],[Invoice_Date]]), MONTH(tbl_Invoices[[#This Row],[Invoice_Date]]), DAY(tbl_Invoices[[#This Row],[Invoice_Date]]))</f>
        <v>44588</v>
      </c>
      <c r="J2638">
        <f>YEAR(tbl_Invoices[[#This Row],[Invoice_Date]])</f>
        <v>2022</v>
      </c>
      <c r="K2638" s="1">
        <f>_xlfn.XLOOKUP(tbl_Invoices[[#This Row],[Customer_ID]], tbl_Customers[Customer_ID], tbl_Customers[Cohort_Month])</f>
        <v>44804</v>
      </c>
      <c r="L2638" s="1" t="str">
        <f ca="1">_xlfn.XLOOKUP(tbl_Invoices[[#This Row],[Customer_ID]], tbl_Customers[Customer_ID], tbl_Customers[Age_Group])</f>
        <v>35–44</v>
      </c>
      <c r="M2638" s="1" t="str">
        <f>_xlfn.XLOOKUP(tbl_Invoices[[#This Row],[Customer_ID]], tbl_Customers[Customer_ID], tbl_Customers[Region])</f>
        <v>Midwest</v>
      </c>
      <c r="N2638" s="1" t="str" cm="1">
        <f t="array" ref="N2638">_xlfn.IFS(
   _xlfn.SINGLE(tbl_Invoices[Plan_ID])="P1","Basic",
   _xlfn.SINGLE(tbl_Invoices[Plan_ID])="P2","Standard",
   _xlfn.SINGLE(tbl_Invoices[Plan_ID])="P3","Premium"
)</f>
        <v>Premium</v>
      </c>
      <c r="O2638" s="2">
        <f>IF(tbl_Invoices[[#This Row],[Revenue_Type]]="Churned",0,1)</f>
        <v>1</v>
      </c>
    </row>
    <row r="2639" spans="1:15" x14ac:dyDescent="0.25">
      <c r="A2639" t="s">
        <v>8986</v>
      </c>
      <c r="B2639" t="s">
        <v>1659</v>
      </c>
      <c r="C2639" t="s">
        <v>3788</v>
      </c>
      <c r="D2639" s="1">
        <v>44588</v>
      </c>
      <c r="E2639">
        <v>55</v>
      </c>
      <c r="F2639" t="b">
        <v>1</v>
      </c>
      <c r="G2639" t="s">
        <v>4549</v>
      </c>
      <c r="H2639" t="s">
        <v>2031</v>
      </c>
      <c r="I2639" s="1">
        <f>DATE(YEAR(tbl_Invoices[[#This Row],[Invoice_Date]]), MONTH(tbl_Invoices[[#This Row],[Invoice_Date]]), DAY(tbl_Invoices[[#This Row],[Invoice_Date]]))</f>
        <v>44588</v>
      </c>
      <c r="J2639">
        <f>YEAR(tbl_Invoices[[#This Row],[Invoice_Date]])</f>
        <v>2022</v>
      </c>
      <c r="K2639" s="1">
        <f>_xlfn.XLOOKUP(tbl_Invoices[[#This Row],[Customer_ID]], tbl_Customers[Customer_ID], tbl_Customers[Cohort_Month])</f>
        <v>44347</v>
      </c>
      <c r="L2639" s="1" t="str">
        <f ca="1">_xlfn.XLOOKUP(tbl_Invoices[[#This Row],[Customer_ID]], tbl_Customers[Customer_ID], tbl_Customers[Age_Group])</f>
        <v>55+</v>
      </c>
      <c r="M2639" s="1" t="str">
        <f>_xlfn.XLOOKUP(tbl_Invoices[[#This Row],[Customer_ID]], tbl_Customers[Customer_ID], tbl_Customers[Region])</f>
        <v>East</v>
      </c>
      <c r="N2639" s="1" t="str" cm="1">
        <f t="array" ref="N2639">_xlfn.IFS(
   _xlfn.SINGLE(tbl_Invoices[Plan_ID])="P1","Basic",
   _xlfn.SINGLE(tbl_Invoices[Plan_ID])="P2","Standard",
   _xlfn.SINGLE(tbl_Invoices[Plan_ID])="P3","Premium"
)</f>
        <v>Premium</v>
      </c>
      <c r="O2639" s="2">
        <f>IF(tbl_Invoices[[#This Row],[Revenue_Type]]="Churned",0,1)</f>
        <v>1</v>
      </c>
    </row>
    <row r="2640" spans="1:15" x14ac:dyDescent="0.25">
      <c r="A2640" t="s">
        <v>4655</v>
      </c>
      <c r="B2640" t="s">
        <v>401</v>
      </c>
      <c r="C2640" t="s">
        <v>4284</v>
      </c>
      <c r="D2640" s="1">
        <v>44589</v>
      </c>
      <c r="E2640">
        <v>55</v>
      </c>
      <c r="F2640" t="b">
        <v>1</v>
      </c>
      <c r="G2640" t="s">
        <v>4540</v>
      </c>
      <c r="H2640" t="s">
        <v>2031</v>
      </c>
      <c r="I2640" s="1">
        <f>DATE(YEAR(tbl_Invoices[[#This Row],[Invoice_Date]]), MONTH(tbl_Invoices[[#This Row],[Invoice_Date]]), DAY(tbl_Invoices[[#This Row],[Invoice_Date]]))</f>
        <v>44589</v>
      </c>
      <c r="J2640">
        <f>YEAR(tbl_Invoices[[#This Row],[Invoice_Date]])</f>
        <v>2022</v>
      </c>
      <c r="K2640" s="1">
        <f>_xlfn.XLOOKUP(tbl_Invoices[[#This Row],[Customer_ID]], tbl_Customers[Customer_ID], tbl_Customers[Cohort_Month])</f>
        <v>44957</v>
      </c>
      <c r="L2640" s="1" t="str">
        <f ca="1">_xlfn.XLOOKUP(tbl_Invoices[[#This Row],[Customer_ID]], tbl_Customers[Customer_ID], tbl_Customers[Age_Group])</f>
        <v>18–24</v>
      </c>
      <c r="M2640" s="1" t="str">
        <f>_xlfn.XLOOKUP(tbl_Invoices[[#This Row],[Customer_ID]], tbl_Customers[Customer_ID], tbl_Customers[Region])</f>
        <v>South</v>
      </c>
      <c r="N2640" s="1" t="str" cm="1">
        <f t="array" ref="N2640">_xlfn.IFS(
   _xlfn.SINGLE(tbl_Invoices[Plan_ID])="P1","Basic",
   _xlfn.SINGLE(tbl_Invoices[Plan_ID])="P2","Standard",
   _xlfn.SINGLE(tbl_Invoices[Plan_ID])="P3","Premium"
)</f>
        <v>Premium</v>
      </c>
      <c r="O2640" s="2">
        <f>IF(tbl_Invoices[[#This Row],[Revenue_Type]]="Churned",0,1)</f>
        <v>1</v>
      </c>
    </row>
    <row r="2641" spans="1:15" x14ac:dyDescent="0.25">
      <c r="A2641" t="s">
        <v>9651</v>
      </c>
      <c r="B2641" t="s">
        <v>482</v>
      </c>
      <c r="C2641" t="s">
        <v>4499</v>
      </c>
      <c r="D2641" s="1">
        <v>44589</v>
      </c>
      <c r="E2641">
        <v>25</v>
      </c>
      <c r="F2641" t="b">
        <v>1</v>
      </c>
      <c r="G2641" t="s">
        <v>4545</v>
      </c>
      <c r="H2641" t="s">
        <v>2034</v>
      </c>
      <c r="I2641" s="1">
        <f>DATE(YEAR(tbl_Invoices[[#This Row],[Invoice_Date]]), MONTH(tbl_Invoices[[#This Row],[Invoice_Date]]), DAY(tbl_Invoices[[#This Row],[Invoice_Date]]))</f>
        <v>44589</v>
      </c>
      <c r="J2641">
        <f>YEAR(tbl_Invoices[[#This Row],[Invoice_Date]])</f>
        <v>2022</v>
      </c>
      <c r="K2641" s="1">
        <f>_xlfn.XLOOKUP(tbl_Invoices[[#This Row],[Customer_ID]], tbl_Customers[Customer_ID], tbl_Customers[Cohort_Month])</f>
        <v>44469</v>
      </c>
      <c r="L2641" s="1" t="str">
        <f ca="1">_xlfn.XLOOKUP(tbl_Invoices[[#This Row],[Customer_ID]], tbl_Customers[Customer_ID], tbl_Customers[Age_Group])</f>
        <v>35–44</v>
      </c>
      <c r="M2641" s="1" t="str">
        <f>_xlfn.XLOOKUP(tbl_Invoices[[#This Row],[Customer_ID]], tbl_Customers[Customer_ID], tbl_Customers[Region])</f>
        <v>Midwest</v>
      </c>
      <c r="N2641" s="1" t="str" cm="1">
        <f t="array" ref="N2641">_xlfn.IFS(
   _xlfn.SINGLE(tbl_Invoices[Plan_ID])="P1","Basic",
   _xlfn.SINGLE(tbl_Invoices[Plan_ID])="P2","Standard",
   _xlfn.SINGLE(tbl_Invoices[Plan_ID])="P3","Premium"
)</f>
        <v>Standard</v>
      </c>
      <c r="O2641" s="2">
        <f>IF(tbl_Invoices[[#This Row],[Revenue_Type]]="Churned",0,1)</f>
        <v>0</v>
      </c>
    </row>
    <row r="2642" spans="1:15" x14ac:dyDescent="0.25">
      <c r="A2642" t="s">
        <v>8742</v>
      </c>
      <c r="B2642" t="s">
        <v>554</v>
      </c>
      <c r="C2642" t="s">
        <v>2741</v>
      </c>
      <c r="D2642" s="1">
        <v>44589</v>
      </c>
      <c r="E2642">
        <v>25</v>
      </c>
      <c r="F2642" t="b">
        <v>1</v>
      </c>
      <c r="G2642" t="s">
        <v>4547</v>
      </c>
      <c r="H2642" t="s">
        <v>2034</v>
      </c>
      <c r="I2642" s="1">
        <f>DATE(YEAR(tbl_Invoices[[#This Row],[Invoice_Date]]), MONTH(tbl_Invoices[[#This Row],[Invoice_Date]]), DAY(tbl_Invoices[[#This Row],[Invoice_Date]]))</f>
        <v>44589</v>
      </c>
      <c r="J2642">
        <f>YEAR(tbl_Invoices[[#This Row],[Invoice_Date]])</f>
        <v>2022</v>
      </c>
      <c r="K2642" s="1">
        <f>_xlfn.XLOOKUP(tbl_Invoices[[#This Row],[Customer_ID]], tbl_Customers[Customer_ID], tbl_Customers[Cohort_Month])</f>
        <v>44804</v>
      </c>
      <c r="L2642" s="1" t="str">
        <f ca="1">_xlfn.XLOOKUP(tbl_Invoices[[#This Row],[Customer_ID]], tbl_Customers[Customer_ID], tbl_Customers[Age_Group])</f>
        <v>18–24</v>
      </c>
      <c r="M2642" s="1" t="str">
        <f>_xlfn.XLOOKUP(tbl_Invoices[[#This Row],[Customer_ID]], tbl_Customers[Customer_ID], tbl_Customers[Region])</f>
        <v>East</v>
      </c>
      <c r="N2642" s="1" t="str" cm="1">
        <f t="array" ref="N2642">_xlfn.IFS(
   _xlfn.SINGLE(tbl_Invoices[Plan_ID])="P1","Basic",
   _xlfn.SINGLE(tbl_Invoices[Plan_ID])="P2","Standard",
   _xlfn.SINGLE(tbl_Invoices[Plan_ID])="P3","Premium"
)</f>
        <v>Standard</v>
      </c>
      <c r="O2642" s="2">
        <f>IF(tbl_Invoices[[#This Row],[Revenue_Type]]="Churned",0,1)</f>
        <v>1</v>
      </c>
    </row>
    <row r="2643" spans="1:15" x14ac:dyDescent="0.25">
      <c r="A2643" t="s">
        <v>9748</v>
      </c>
      <c r="B2643" t="s">
        <v>908</v>
      </c>
      <c r="C2643" t="s">
        <v>2654</v>
      </c>
      <c r="D2643" s="1">
        <v>44589</v>
      </c>
      <c r="E2643">
        <v>55</v>
      </c>
      <c r="F2643" t="b">
        <v>1</v>
      </c>
      <c r="G2643" t="s">
        <v>4549</v>
      </c>
      <c r="H2643" t="s">
        <v>2031</v>
      </c>
      <c r="I2643" s="1">
        <f>DATE(YEAR(tbl_Invoices[[#This Row],[Invoice_Date]]), MONTH(tbl_Invoices[[#This Row],[Invoice_Date]]), DAY(tbl_Invoices[[#This Row],[Invoice_Date]]))</f>
        <v>44589</v>
      </c>
      <c r="J2643">
        <f>YEAR(tbl_Invoices[[#This Row],[Invoice_Date]])</f>
        <v>2022</v>
      </c>
      <c r="K2643" s="1">
        <f>_xlfn.XLOOKUP(tbl_Invoices[[#This Row],[Customer_ID]], tbl_Customers[Customer_ID], tbl_Customers[Cohort_Month])</f>
        <v>44681</v>
      </c>
      <c r="L2643" s="1" t="str">
        <f ca="1">_xlfn.XLOOKUP(tbl_Invoices[[#This Row],[Customer_ID]], tbl_Customers[Customer_ID], tbl_Customers[Age_Group])</f>
        <v>55+</v>
      </c>
      <c r="M2643" s="1" t="str">
        <f>_xlfn.XLOOKUP(tbl_Invoices[[#This Row],[Customer_ID]], tbl_Customers[Customer_ID], tbl_Customers[Region])</f>
        <v>Midwest</v>
      </c>
      <c r="N2643" s="1" t="str" cm="1">
        <f t="array" ref="N2643">_xlfn.IFS(
   _xlfn.SINGLE(tbl_Invoices[Plan_ID])="P1","Basic",
   _xlfn.SINGLE(tbl_Invoices[Plan_ID])="P2","Standard",
   _xlfn.SINGLE(tbl_Invoices[Plan_ID])="P3","Premium"
)</f>
        <v>Premium</v>
      </c>
      <c r="O2643" s="2">
        <f>IF(tbl_Invoices[[#This Row],[Revenue_Type]]="Churned",0,1)</f>
        <v>1</v>
      </c>
    </row>
    <row r="2644" spans="1:15" x14ac:dyDescent="0.25">
      <c r="A2644" t="s">
        <v>7417</v>
      </c>
      <c r="B2644" t="s">
        <v>1615</v>
      </c>
      <c r="C2644" t="s">
        <v>3069</v>
      </c>
      <c r="D2644" s="1">
        <v>44589</v>
      </c>
      <c r="E2644">
        <v>12</v>
      </c>
      <c r="F2644" t="b">
        <v>1</v>
      </c>
      <c r="G2644" t="s">
        <v>4545</v>
      </c>
      <c r="H2644" t="s">
        <v>2027</v>
      </c>
      <c r="I2644" s="1">
        <f>DATE(YEAR(tbl_Invoices[[#This Row],[Invoice_Date]]), MONTH(tbl_Invoices[[#This Row],[Invoice_Date]]), DAY(tbl_Invoices[[#This Row],[Invoice_Date]]))</f>
        <v>44589</v>
      </c>
      <c r="J2644">
        <f>YEAR(tbl_Invoices[[#This Row],[Invoice_Date]])</f>
        <v>2022</v>
      </c>
      <c r="K2644" s="1">
        <f>_xlfn.XLOOKUP(tbl_Invoices[[#This Row],[Customer_ID]], tbl_Customers[Customer_ID], tbl_Customers[Cohort_Month])</f>
        <v>44500</v>
      </c>
      <c r="L2644" s="1" t="str">
        <f ca="1">_xlfn.XLOOKUP(tbl_Invoices[[#This Row],[Customer_ID]], tbl_Customers[Customer_ID], tbl_Customers[Age_Group])</f>
        <v>35–44</v>
      </c>
      <c r="M2644" s="1" t="str">
        <f>_xlfn.XLOOKUP(tbl_Invoices[[#This Row],[Customer_ID]], tbl_Customers[Customer_ID], tbl_Customers[Region])</f>
        <v>West</v>
      </c>
      <c r="N2644" s="1" t="str" cm="1">
        <f t="array" ref="N2644">_xlfn.IFS(
   _xlfn.SINGLE(tbl_Invoices[Plan_ID])="P1","Basic",
   _xlfn.SINGLE(tbl_Invoices[Plan_ID])="P2","Standard",
   _xlfn.SINGLE(tbl_Invoices[Plan_ID])="P3","Premium"
)</f>
        <v>Basic</v>
      </c>
      <c r="O2644" s="2">
        <f>IF(tbl_Invoices[[#This Row],[Revenue_Type]]="Churned",0,1)</f>
        <v>0</v>
      </c>
    </row>
    <row r="2645" spans="1:15" x14ac:dyDescent="0.25">
      <c r="A2645" t="s">
        <v>8331</v>
      </c>
      <c r="B2645" t="s">
        <v>123</v>
      </c>
      <c r="C2645" t="s">
        <v>3937</v>
      </c>
      <c r="D2645" s="1">
        <v>44590</v>
      </c>
      <c r="E2645">
        <v>25</v>
      </c>
      <c r="F2645" t="b">
        <v>1</v>
      </c>
      <c r="G2645" t="s">
        <v>4547</v>
      </c>
      <c r="H2645" t="s">
        <v>2034</v>
      </c>
      <c r="I2645" s="1">
        <f>DATE(YEAR(tbl_Invoices[[#This Row],[Invoice_Date]]), MONTH(tbl_Invoices[[#This Row],[Invoice_Date]]), DAY(tbl_Invoices[[#This Row],[Invoice_Date]]))</f>
        <v>44590</v>
      </c>
      <c r="J2645">
        <f>YEAR(tbl_Invoices[[#This Row],[Invoice_Date]])</f>
        <v>2022</v>
      </c>
      <c r="K2645" s="1">
        <f>_xlfn.XLOOKUP(tbl_Invoices[[#This Row],[Customer_ID]], tbl_Customers[Customer_ID], tbl_Customers[Cohort_Month])</f>
        <v>44865</v>
      </c>
      <c r="L2645" s="1" t="str">
        <f ca="1">_xlfn.XLOOKUP(tbl_Invoices[[#This Row],[Customer_ID]], tbl_Customers[Customer_ID], tbl_Customers[Age_Group])</f>
        <v>18–24</v>
      </c>
      <c r="M2645" s="1" t="str">
        <f>_xlfn.XLOOKUP(tbl_Invoices[[#This Row],[Customer_ID]], tbl_Customers[Customer_ID], tbl_Customers[Region])</f>
        <v>East</v>
      </c>
      <c r="N2645" s="1" t="str" cm="1">
        <f t="array" ref="N2645">_xlfn.IFS(
   _xlfn.SINGLE(tbl_Invoices[Plan_ID])="P1","Basic",
   _xlfn.SINGLE(tbl_Invoices[Plan_ID])="P2","Standard",
   _xlfn.SINGLE(tbl_Invoices[Plan_ID])="P3","Premium"
)</f>
        <v>Standard</v>
      </c>
      <c r="O2645" s="2">
        <f>IF(tbl_Invoices[[#This Row],[Revenue_Type]]="Churned",0,1)</f>
        <v>1</v>
      </c>
    </row>
    <row r="2646" spans="1:15" x14ac:dyDescent="0.25">
      <c r="A2646" t="s">
        <v>7098</v>
      </c>
      <c r="B2646" t="s">
        <v>290</v>
      </c>
      <c r="C2646" t="s">
        <v>3704</v>
      </c>
      <c r="D2646" s="1">
        <v>44590</v>
      </c>
      <c r="E2646">
        <v>25</v>
      </c>
      <c r="F2646" t="b">
        <v>1</v>
      </c>
      <c r="G2646" t="s">
        <v>4538</v>
      </c>
      <c r="H2646" t="s">
        <v>2034</v>
      </c>
      <c r="I2646" s="1">
        <f>DATE(YEAR(tbl_Invoices[[#This Row],[Invoice_Date]]), MONTH(tbl_Invoices[[#This Row],[Invoice_Date]]), DAY(tbl_Invoices[[#This Row],[Invoice_Date]]))</f>
        <v>44590</v>
      </c>
      <c r="J2646">
        <f>YEAR(tbl_Invoices[[#This Row],[Invoice_Date]])</f>
        <v>2022</v>
      </c>
      <c r="K2646" s="1">
        <f>_xlfn.XLOOKUP(tbl_Invoices[[#This Row],[Customer_ID]], tbl_Customers[Customer_ID], tbl_Customers[Cohort_Month])</f>
        <v>44742</v>
      </c>
      <c r="L2646" s="1" t="str">
        <f ca="1">_xlfn.XLOOKUP(tbl_Invoices[[#This Row],[Customer_ID]], tbl_Customers[Customer_ID], tbl_Customers[Age_Group])</f>
        <v>25–34</v>
      </c>
      <c r="M2646" s="1" t="str">
        <f>_xlfn.XLOOKUP(tbl_Invoices[[#This Row],[Customer_ID]], tbl_Customers[Customer_ID], tbl_Customers[Region])</f>
        <v>South</v>
      </c>
      <c r="N2646" s="1" t="str" cm="1">
        <f t="array" ref="N2646">_xlfn.IFS(
   _xlfn.SINGLE(tbl_Invoices[Plan_ID])="P1","Basic",
   _xlfn.SINGLE(tbl_Invoices[Plan_ID])="P2","Standard",
   _xlfn.SINGLE(tbl_Invoices[Plan_ID])="P3","Premium"
)</f>
        <v>Standard</v>
      </c>
      <c r="O2646" s="2">
        <f>IF(tbl_Invoices[[#This Row],[Revenue_Type]]="Churned",0,1)</f>
        <v>1</v>
      </c>
    </row>
    <row r="2647" spans="1:15" x14ac:dyDescent="0.25">
      <c r="A2647" t="s">
        <v>6677</v>
      </c>
      <c r="B2647" t="s">
        <v>374</v>
      </c>
      <c r="C2647" t="s">
        <v>3367</v>
      </c>
      <c r="D2647" s="1">
        <v>44590</v>
      </c>
      <c r="E2647">
        <v>12</v>
      </c>
      <c r="F2647" t="b">
        <v>1</v>
      </c>
      <c r="G2647" t="s">
        <v>4538</v>
      </c>
      <c r="H2647" t="s">
        <v>2027</v>
      </c>
      <c r="I2647" s="1">
        <f>DATE(YEAR(tbl_Invoices[[#This Row],[Invoice_Date]]), MONTH(tbl_Invoices[[#This Row],[Invoice_Date]]), DAY(tbl_Invoices[[#This Row],[Invoice_Date]]))</f>
        <v>44590</v>
      </c>
      <c r="J2647">
        <f>YEAR(tbl_Invoices[[#This Row],[Invoice_Date]])</f>
        <v>2022</v>
      </c>
      <c r="K2647" s="1">
        <f>_xlfn.XLOOKUP(tbl_Invoices[[#This Row],[Customer_ID]], tbl_Customers[Customer_ID], tbl_Customers[Cohort_Month])</f>
        <v>44865</v>
      </c>
      <c r="L2647" s="1" t="str">
        <f ca="1">_xlfn.XLOOKUP(tbl_Invoices[[#This Row],[Customer_ID]], tbl_Customers[Customer_ID], tbl_Customers[Age_Group])</f>
        <v>45–54</v>
      </c>
      <c r="M2647" s="1" t="str">
        <f>_xlfn.XLOOKUP(tbl_Invoices[[#This Row],[Customer_ID]], tbl_Customers[Customer_ID], tbl_Customers[Region])</f>
        <v>Midwest</v>
      </c>
      <c r="N2647" s="1" t="str" cm="1">
        <f t="array" ref="N2647">_xlfn.IFS(
   _xlfn.SINGLE(tbl_Invoices[Plan_ID])="P1","Basic",
   _xlfn.SINGLE(tbl_Invoices[Plan_ID])="P2","Standard",
   _xlfn.SINGLE(tbl_Invoices[Plan_ID])="P3","Premium"
)</f>
        <v>Basic</v>
      </c>
      <c r="O2647" s="2">
        <f>IF(tbl_Invoices[[#This Row],[Revenue_Type]]="Churned",0,1)</f>
        <v>1</v>
      </c>
    </row>
    <row r="2648" spans="1:15" x14ac:dyDescent="0.25">
      <c r="A2648" t="s">
        <v>8650</v>
      </c>
      <c r="B2648" t="s">
        <v>481</v>
      </c>
      <c r="C2648" t="s">
        <v>2492</v>
      </c>
      <c r="D2648" s="1">
        <v>44590</v>
      </c>
      <c r="E2648">
        <v>55</v>
      </c>
      <c r="F2648" t="b">
        <v>1</v>
      </c>
      <c r="G2648" t="s">
        <v>4538</v>
      </c>
      <c r="H2648" t="s">
        <v>2031</v>
      </c>
      <c r="I2648" s="1">
        <f>DATE(YEAR(tbl_Invoices[[#This Row],[Invoice_Date]]), MONTH(tbl_Invoices[[#This Row],[Invoice_Date]]), DAY(tbl_Invoices[[#This Row],[Invoice_Date]]))</f>
        <v>44590</v>
      </c>
      <c r="J2648">
        <f>YEAR(tbl_Invoices[[#This Row],[Invoice_Date]])</f>
        <v>2022</v>
      </c>
      <c r="K2648" s="1">
        <f>_xlfn.XLOOKUP(tbl_Invoices[[#This Row],[Customer_ID]], tbl_Customers[Customer_ID], tbl_Customers[Cohort_Month])</f>
        <v>45107</v>
      </c>
      <c r="L2648" s="1" t="str">
        <f ca="1">_xlfn.XLOOKUP(tbl_Invoices[[#This Row],[Customer_ID]], tbl_Customers[Customer_ID], tbl_Customers[Age_Group])</f>
        <v>25–34</v>
      </c>
      <c r="M2648" s="1" t="str">
        <f>_xlfn.XLOOKUP(tbl_Invoices[[#This Row],[Customer_ID]], tbl_Customers[Customer_ID], tbl_Customers[Region])</f>
        <v>International</v>
      </c>
      <c r="N2648" s="1" t="str" cm="1">
        <f t="array" ref="N2648">_xlfn.IFS(
   _xlfn.SINGLE(tbl_Invoices[Plan_ID])="P1","Basic",
   _xlfn.SINGLE(tbl_Invoices[Plan_ID])="P2","Standard",
   _xlfn.SINGLE(tbl_Invoices[Plan_ID])="P3","Premium"
)</f>
        <v>Premium</v>
      </c>
      <c r="O2648" s="2">
        <f>IF(tbl_Invoices[[#This Row],[Revenue_Type]]="Churned",0,1)</f>
        <v>1</v>
      </c>
    </row>
    <row r="2649" spans="1:15" x14ac:dyDescent="0.25">
      <c r="A2649" t="s">
        <v>8577</v>
      </c>
      <c r="B2649" t="s">
        <v>985</v>
      </c>
      <c r="C2649" t="s">
        <v>2752</v>
      </c>
      <c r="D2649" s="1">
        <v>44590</v>
      </c>
      <c r="E2649">
        <v>12</v>
      </c>
      <c r="F2649" t="b">
        <v>1</v>
      </c>
      <c r="G2649" t="s">
        <v>4547</v>
      </c>
      <c r="H2649" t="s">
        <v>2027</v>
      </c>
      <c r="I2649" s="1">
        <f>DATE(YEAR(tbl_Invoices[[#This Row],[Invoice_Date]]), MONTH(tbl_Invoices[[#This Row],[Invoice_Date]]), DAY(tbl_Invoices[[#This Row],[Invoice_Date]]))</f>
        <v>44590</v>
      </c>
      <c r="J2649">
        <f>YEAR(tbl_Invoices[[#This Row],[Invoice_Date]])</f>
        <v>2022</v>
      </c>
      <c r="K2649" s="1">
        <f>_xlfn.XLOOKUP(tbl_Invoices[[#This Row],[Customer_ID]], tbl_Customers[Customer_ID], tbl_Customers[Cohort_Month])</f>
        <v>44469</v>
      </c>
      <c r="L2649" s="1" t="str">
        <f ca="1">_xlfn.XLOOKUP(tbl_Invoices[[#This Row],[Customer_ID]], tbl_Customers[Customer_ID], tbl_Customers[Age_Group])</f>
        <v>25–34</v>
      </c>
      <c r="M2649" s="1" t="str">
        <f>_xlfn.XLOOKUP(tbl_Invoices[[#This Row],[Customer_ID]], tbl_Customers[Customer_ID], tbl_Customers[Region])</f>
        <v>South</v>
      </c>
      <c r="N2649" s="1" t="str" cm="1">
        <f t="array" ref="N2649">_xlfn.IFS(
   _xlfn.SINGLE(tbl_Invoices[Plan_ID])="P1","Basic",
   _xlfn.SINGLE(tbl_Invoices[Plan_ID])="P2","Standard",
   _xlfn.SINGLE(tbl_Invoices[Plan_ID])="P3","Premium"
)</f>
        <v>Basic</v>
      </c>
      <c r="O2649" s="2">
        <f>IF(tbl_Invoices[[#This Row],[Revenue_Type]]="Churned",0,1)</f>
        <v>1</v>
      </c>
    </row>
    <row r="2650" spans="1:15" x14ac:dyDescent="0.25">
      <c r="A2650" t="s">
        <v>8753</v>
      </c>
      <c r="B2650" t="s">
        <v>1122</v>
      </c>
      <c r="C2650" t="s">
        <v>2446</v>
      </c>
      <c r="D2650" s="1">
        <v>44590</v>
      </c>
      <c r="E2650">
        <v>55</v>
      </c>
      <c r="F2650" t="b">
        <v>1</v>
      </c>
      <c r="G2650" t="s">
        <v>4547</v>
      </c>
      <c r="H2650" t="s">
        <v>2031</v>
      </c>
      <c r="I2650" s="1">
        <f>DATE(YEAR(tbl_Invoices[[#This Row],[Invoice_Date]]), MONTH(tbl_Invoices[[#This Row],[Invoice_Date]]), DAY(tbl_Invoices[[#This Row],[Invoice_Date]]))</f>
        <v>44590</v>
      </c>
      <c r="J2650">
        <f>YEAR(tbl_Invoices[[#This Row],[Invoice_Date]])</f>
        <v>2022</v>
      </c>
      <c r="K2650" s="1">
        <f>_xlfn.XLOOKUP(tbl_Invoices[[#This Row],[Customer_ID]], tbl_Customers[Customer_ID], tbl_Customers[Cohort_Month])</f>
        <v>44408</v>
      </c>
      <c r="L2650" s="1" t="str">
        <f ca="1">_xlfn.XLOOKUP(tbl_Invoices[[#This Row],[Customer_ID]], tbl_Customers[Customer_ID], tbl_Customers[Age_Group])</f>
        <v>45–54</v>
      </c>
      <c r="M2650" s="1" t="str">
        <f>_xlfn.XLOOKUP(tbl_Invoices[[#This Row],[Customer_ID]], tbl_Customers[Customer_ID], tbl_Customers[Region])</f>
        <v>International</v>
      </c>
      <c r="N2650" s="1" t="str" cm="1">
        <f t="array" ref="N2650">_xlfn.IFS(
   _xlfn.SINGLE(tbl_Invoices[Plan_ID])="P1","Basic",
   _xlfn.SINGLE(tbl_Invoices[Plan_ID])="P2","Standard",
   _xlfn.SINGLE(tbl_Invoices[Plan_ID])="P3","Premium"
)</f>
        <v>Premium</v>
      </c>
      <c r="O2650" s="2">
        <f>IF(tbl_Invoices[[#This Row],[Revenue_Type]]="Churned",0,1)</f>
        <v>1</v>
      </c>
    </row>
    <row r="2651" spans="1:15" x14ac:dyDescent="0.25">
      <c r="A2651" t="s">
        <v>7705</v>
      </c>
      <c r="B2651" t="s">
        <v>1242</v>
      </c>
      <c r="C2651" t="s">
        <v>2719</v>
      </c>
      <c r="D2651" s="1">
        <v>44590</v>
      </c>
      <c r="E2651">
        <v>25</v>
      </c>
      <c r="F2651" t="b">
        <v>1</v>
      </c>
      <c r="G2651" t="s">
        <v>4538</v>
      </c>
      <c r="H2651" t="s">
        <v>2034</v>
      </c>
      <c r="I2651" s="1">
        <f>DATE(YEAR(tbl_Invoices[[#This Row],[Invoice_Date]]), MONTH(tbl_Invoices[[#This Row],[Invoice_Date]]), DAY(tbl_Invoices[[#This Row],[Invoice_Date]]))</f>
        <v>44590</v>
      </c>
      <c r="J2651">
        <f>YEAR(tbl_Invoices[[#This Row],[Invoice_Date]])</f>
        <v>2022</v>
      </c>
      <c r="K2651" s="1">
        <f>_xlfn.XLOOKUP(tbl_Invoices[[#This Row],[Customer_ID]], tbl_Customers[Customer_ID], tbl_Customers[Cohort_Month])</f>
        <v>44926</v>
      </c>
      <c r="L2651" s="1" t="str">
        <f ca="1">_xlfn.XLOOKUP(tbl_Invoices[[#This Row],[Customer_ID]], tbl_Customers[Customer_ID], tbl_Customers[Age_Group])</f>
        <v>35–44</v>
      </c>
      <c r="M2651" s="1" t="str">
        <f>_xlfn.XLOOKUP(tbl_Invoices[[#This Row],[Customer_ID]], tbl_Customers[Customer_ID], tbl_Customers[Region])</f>
        <v>East</v>
      </c>
      <c r="N2651" s="1" t="str" cm="1">
        <f t="array" ref="N2651">_xlfn.IFS(
   _xlfn.SINGLE(tbl_Invoices[Plan_ID])="P1","Basic",
   _xlfn.SINGLE(tbl_Invoices[Plan_ID])="P2","Standard",
   _xlfn.SINGLE(tbl_Invoices[Plan_ID])="P3","Premium"
)</f>
        <v>Standard</v>
      </c>
      <c r="O2651" s="2">
        <f>IF(tbl_Invoices[[#This Row],[Revenue_Type]]="Churned",0,1)</f>
        <v>1</v>
      </c>
    </row>
    <row r="2652" spans="1:15" x14ac:dyDescent="0.25">
      <c r="A2652" t="s">
        <v>6100</v>
      </c>
      <c r="B2652" t="s">
        <v>1698</v>
      </c>
      <c r="C2652" t="s">
        <v>2606</v>
      </c>
      <c r="D2652" s="1">
        <v>44590</v>
      </c>
      <c r="E2652">
        <v>12</v>
      </c>
      <c r="F2652" t="b">
        <v>1</v>
      </c>
      <c r="G2652" t="s">
        <v>4538</v>
      </c>
      <c r="H2652" t="s">
        <v>2027</v>
      </c>
      <c r="I2652" s="1">
        <f>DATE(YEAR(tbl_Invoices[[#This Row],[Invoice_Date]]), MONTH(tbl_Invoices[[#This Row],[Invoice_Date]]), DAY(tbl_Invoices[[#This Row],[Invoice_Date]]))</f>
        <v>44590</v>
      </c>
      <c r="J2652">
        <f>YEAR(tbl_Invoices[[#This Row],[Invoice_Date]])</f>
        <v>2022</v>
      </c>
      <c r="K2652" s="1">
        <f>_xlfn.XLOOKUP(tbl_Invoices[[#This Row],[Customer_ID]], tbl_Customers[Customer_ID], tbl_Customers[Cohort_Month])</f>
        <v>45046</v>
      </c>
      <c r="L2652" s="1" t="str">
        <f ca="1">_xlfn.XLOOKUP(tbl_Invoices[[#This Row],[Customer_ID]], tbl_Customers[Customer_ID], tbl_Customers[Age_Group])</f>
        <v>55+</v>
      </c>
      <c r="M2652" s="1" t="str">
        <f>_xlfn.XLOOKUP(tbl_Invoices[[#This Row],[Customer_ID]], tbl_Customers[Customer_ID], tbl_Customers[Region])</f>
        <v>West</v>
      </c>
      <c r="N2652" s="1" t="str" cm="1">
        <f t="array" ref="N2652">_xlfn.IFS(
   _xlfn.SINGLE(tbl_Invoices[Plan_ID])="P1","Basic",
   _xlfn.SINGLE(tbl_Invoices[Plan_ID])="P2","Standard",
   _xlfn.SINGLE(tbl_Invoices[Plan_ID])="P3","Premium"
)</f>
        <v>Basic</v>
      </c>
      <c r="O2652" s="2">
        <f>IF(tbl_Invoices[[#This Row],[Revenue_Type]]="Churned",0,1)</f>
        <v>1</v>
      </c>
    </row>
    <row r="2653" spans="1:15" x14ac:dyDescent="0.25">
      <c r="A2653" t="s">
        <v>7162</v>
      </c>
      <c r="B2653" t="s">
        <v>1783</v>
      </c>
      <c r="C2653" t="s">
        <v>2511</v>
      </c>
      <c r="D2653" s="1">
        <v>44590</v>
      </c>
      <c r="E2653">
        <v>55</v>
      </c>
      <c r="F2653" t="b">
        <v>1</v>
      </c>
      <c r="G2653" t="s">
        <v>4538</v>
      </c>
      <c r="H2653" t="s">
        <v>2031</v>
      </c>
      <c r="I2653" s="1">
        <f>DATE(YEAR(tbl_Invoices[[#This Row],[Invoice_Date]]), MONTH(tbl_Invoices[[#This Row],[Invoice_Date]]), DAY(tbl_Invoices[[#This Row],[Invoice_Date]]))</f>
        <v>44590</v>
      </c>
      <c r="J2653">
        <f>YEAR(tbl_Invoices[[#This Row],[Invoice_Date]])</f>
        <v>2022</v>
      </c>
      <c r="K2653" s="1">
        <f>_xlfn.XLOOKUP(tbl_Invoices[[#This Row],[Customer_ID]], tbl_Customers[Customer_ID], tbl_Customers[Cohort_Month])</f>
        <v>44592</v>
      </c>
      <c r="L2653" s="1" t="str">
        <f ca="1">_xlfn.XLOOKUP(tbl_Invoices[[#This Row],[Customer_ID]], tbl_Customers[Customer_ID], tbl_Customers[Age_Group])</f>
        <v>25–34</v>
      </c>
      <c r="M2653" s="1" t="str">
        <f>_xlfn.XLOOKUP(tbl_Invoices[[#This Row],[Customer_ID]], tbl_Customers[Customer_ID], tbl_Customers[Region])</f>
        <v>International</v>
      </c>
      <c r="N2653" s="1" t="str" cm="1">
        <f t="array" ref="N2653">_xlfn.IFS(
   _xlfn.SINGLE(tbl_Invoices[Plan_ID])="P1","Basic",
   _xlfn.SINGLE(tbl_Invoices[Plan_ID])="P2","Standard",
   _xlfn.SINGLE(tbl_Invoices[Plan_ID])="P3","Premium"
)</f>
        <v>Premium</v>
      </c>
      <c r="O2653" s="2">
        <f>IF(tbl_Invoices[[#This Row],[Revenue_Type]]="Churned",0,1)</f>
        <v>1</v>
      </c>
    </row>
    <row r="2654" spans="1:15" x14ac:dyDescent="0.25">
      <c r="A2654" t="s">
        <v>8411</v>
      </c>
      <c r="B2654" t="s">
        <v>1825</v>
      </c>
      <c r="C2654" t="s">
        <v>3232</v>
      </c>
      <c r="D2654" s="1">
        <v>44590</v>
      </c>
      <c r="E2654">
        <v>55</v>
      </c>
      <c r="F2654" t="b">
        <v>1</v>
      </c>
      <c r="G2654" t="s">
        <v>4547</v>
      </c>
      <c r="H2654" t="s">
        <v>2031</v>
      </c>
      <c r="I2654" s="1">
        <f>DATE(YEAR(tbl_Invoices[[#This Row],[Invoice_Date]]), MONTH(tbl_Invoices[[#This Row],[Invoice_Date]]), DAY(tbl_Invoices[[#This Row],[Invoice_Date]]))</f>
        <v>44590</v>
      </c>
      <c r="J2654">
        <f>YEAR(tbl_Invoices[[#This Row],[Invoice_Date]])</f>
        <v>2022</v>
      </c>
      <c r="K2654" s="1">
        <f>_xlfn.XLOOKUP(tbl_Invoices[[#This Row],[Customer_ID]], tbl_Customers[Customer_ID], tbl_Customers[Cohort_Month])</f>
        <v>44347</v>
      </c>
      <c r="L2654" s="1" t="str">
        <f ca="1">_xlfn.XLOOKUP(tbl_Invoices[[#This Row],[Customer_ID]], tbl_Customers[Customer_ID], tbl_Customers[Age_Group])</f>
        <v>45–54</v>
      </c>
      <c r="M2654" s="1" t="str">
        <f>_xlfn.XLOOKUP(tbl_Invoices[[#This Row],[Customer_ID]], tbl_Customers[Customer_ID], tbl_Customers[Region])</f>
        <v>Midwest</v>
      </c>
      <c r="N2654" s="1" t="str" cm="1">
        <f t="array" ref="N2654">_xlfn.IFS(
   _xlfn.SINGLE(tbl_Invoices[Plan_ID])="P1","Basic",
   _xlfn.SINGLE(tbl_Invoices[Plan_ID])="P2","Standard",
   _xlfn.SINGLE(tbl_Invoices[Plan_ID])="P3","Premium"
)</f>
        <v>Premium</v>
      </c>
      <c r="O2654" s="2">
        <f>IF(tbl_Invoices[[#This Row],[Revenue_Type]]="Churned",0,1)</f>
        <v>1</v>
      </c>
    </row>
    <row r="2655" spans="1:15" x14ac:dyDescent="0.25">
      <c r="A2655" t="s">
        <v>9901</v>
      </c>
      <c r="B2655" t="s">
        <v>65</v>
      </c>
      <c r="C2655" t="s">
        <v>2523</v>
      </c>
      <c r="D2655" s="1">
        <v>44591</v>
      </c>
      <c r="E2655">
        <v>25</v>
      </c>
      <c r="F2655" t="b">
        <v>1</v>
      </c>
      <c r="G2655" t="s">
        <v>4538</v>
      </c>
      <c r="H2655" t="s">
        <v>2034</v>
      </c>
      <c r="I2655" s="1">
        <f>DATE(YEAR(tbl_Invoices[[#This Row],[Invoice_Date]]), MONTH(tbl_Invoices[[#This Row],[Invoice_Date]]), DAY(tbl_Invoices[[#This Row],[Invoice_Date]]))</f>
        <v>44591</v>
      </c>
      <c r="J2655">
        <f>YEAR(tbl_Invoices[[#This Row],[Invoice_Date]])</f>
        <v>2022</v>
      </c>
      <c r="K2655" s="1">
        <f>_xlfn.XLOOKUP(tbl_Invoices[[#This Row],[Customer_ID]], tbl_Customers[Customer_ID], tbl_Customers[Cohort_Month])</f>
        <v>44439</v>
      </c>
      <c r="L2655" s="1" t="str">
        <f ca="1">_xlfn.XLOOKUP(tbl_Invoices[[#This Row],[Customer_ID]], tbl_Customers[Customer_ID], tbl_Customers[Age_Group])</f>
        <v>45–54</v>
      </c>
      <c r="M2655" s="1" t="str">
        <f>_xlfn.XLOOKUP(tbl_Invoices[[#This Row],[Customer_ID]], tbl_Customers[Customer_ID], tbl_Customers[Region])</f>
        <v>South</v>
      </c>
      <c r="N2655" s="1" t="str" cm="1">
        <f t="array" ref="N2655">_xlfn.IFS(
   _xlfn.SINGLE(tbl_Invoices[Plan_ID])="P1","Basic",
   _xlfn.SINGLE(tbl_Invoices[Plan_ID])="P2","Standard",
   _xlfn.SINGLE(tbl_Invoices[Plan_ID])="P3","Premium"
)</f>
        <v>Standard</v>
      </c>
      <c r="O2655" s="2">
        <f>IF(tbl_Invoices[[#This Row],[Revenue_Type]]="Churned",0,1)</f>
        <v>1</v>
      </c>
    </row>
    <row r="2656" spans="1:15" x14ac:dyDescent="0.25">
      <c r="A2656" t="s">
        <v>5737</v>
      </c>
      <c r="B2656" t="s">
        <v>83</v>
      </c>
      <c r="C2656" t="s">
        <v>2400</v>
      </c>
      <c r="D2656" s="1">
        <v>44591</v>
      </c>
      <c r="E2656">
        <v>12</v>
      </c>
      <c r="F2656" t="b">
        <v>1</v>
      </c>
      <c r="G2656" t="s">
        <v>4549</v>
      </c>
      <c r="H2656" t="s">
        <v>2027</v>
      </c>
      <c r="I2656" s="1">
        <f>DATE(YEAR(tbl_Invoices[[#This Row],[Invoice_Date]]), MONTH(tbl_Invoices[[#This Row],[Invoice_Date]]), DAY(tbl_Invoices[[#This Row],[Invoice_Date]]))</f>
        <v>44591</v>
      </c>
      <c r="J2656">
        <f>YEAR(tbl_Invoices[[#This Row],[Invoice_Date]])</f>
        <v>2022</v>
      </c>
      <c r="K2656" s="1">
        <f>_xlfn.XLOOKUP(tbl_Invoices[[#This Row],[Customer_ID]], tbl_Customers[Customer_ID], tbl_Customers[Cohort_Month])</f>
        <v>44592</v>
      </c>
      <c r="L2656" s="1" t="str">
        <f ca="1">_xlfn.XLOOKUP(tbl_Invoices[[#This Row],[Customer_ID]], tbl_Customers[Customer_ID], tbl_Customers[Age_Group])</f>
        <v>45–54</v>
      </c>
      <c r="M2656" s="1" t="str">
        <f>_xlfn.XLOOKUP(tbl_Invoices[[#This Row],[Customer_ID]], tbl_Customers[Customer_ID], tbl_Customers[Region])</f>
        <v>International</v>
      </c>
      <c r="N2656" s="1" t="str" cm="1">
        <f t="array" ref="N2656">_xlfn.IFS(
   _xlfn.SINGLE(tbl_Invoices[Plan_ID])="P1","Basic",
   _xlfn.SINGLE(tbl_Invoices[Plan_ID])="P2","Standard",
   _xlfn.SINGLE(tbl_Invoices[Plan_ID])="P3","Premium"
)</f>
        <v>Basic</v>
      </c>
      <c r="O2656" s="2">
        <f>IF(tbl_Invoices[[#This Row],[Revenue_Type]]="Churned",0,1)</f>
        <v>1</v>
      </c>
    </row>
    <row r="2657" spans="1:15" x14ac:dyDescent="0.25">
      <c r="A2657" t="s">
        <v>8726</v>
      </c>
      <c r="B2657" t="s">
        <v>134</v>
      </c>
      <c r="C2657" t="s">
        <v>2597</v>
      </c>
      <c r="D2657" s="1">
        <v>44591</v>
      </c>
      <c r="E2657">
        <v>25</v>
      </c>
      <c r="F2657" t="b">
        <v>1</v>
      </c>
      <c r="G2657" t="s">
        <v>4549</v>
      </c>
      <c r="H2657" t="s">
        <v>2034</v>
      </c>
      <c r="I2657" s="1">
        <f>DATE(YEAR(tbl_Invoices[[#This Row],[Invoice_Date]]), MONTH(tbl_Invoices[[#This Row],[Invoice_Date]]), DAY(tbl_Invoices[[#This Row],[Invoice_Date]]))</f>
        <v>44591</v>
      </c>
      <c r="J2657">
        <f>YEAR(tbl_Invoices[[#This Row],[Invoice_Date]])</f>
        <v>2022</v>
      </c>
      <c r="K2657" s="1">
        <f>_xlfn.XLOOKUP(tbl_Invoices[[#This Row],[Customer_ID]], tbl_Customers[Customer_ID], tbl_Customers[Cohort_Month])</f>
        <v>44773</v>
      </c>
      <c r="L2657" s="1" t="str">
        <f ca="1">_xlfn.XLOOKUP(tbl_Invoices[[#This Row],[Customer_ID]], tbl_Customers[Customer_ID], tbl_Customers[Age_Group])</f>
        <v>35–44</v>
      </c>
      <c r="M2657" s="1" t="str">
        <f>_xlfn.XLOOKUP(tbl_Invoices[[#This Row],[Customer_ID]], tbl_Customers[Customer_ID], tbl_Customers[Region])</f>
        <v>International</v>
      </c>
      <c r="N2657" s="1" t="str" cm="1">
        <f t="array" ref="N2657">_xlfn.IFS(
   _xlfn.SINGLE(tbl_Invoices[Plan_ID])="P1","Basic",
   _xlfn.SINGLE(tbl_Invoices[Plan_ID])="P2","Standard",
   _xlfn.SINGLE(tbl_Invoices[Plan_ID])="P3","Premium"
)</f>
        <v>Standard</v>
      </c>
      <c r="O2657" s="2">
        <f>IF(tbl_Invoices[[#This Row],[Revenue_Type]]="Churned",0,1)</f>
        <v>1</v>
      </c>
    </row>
    <row r="2658" spans="1:15" x14ac:dyDescent="0.25">
      <c r="A2658" t="s">
        <v>9708</v>
      </c>
      <c r="B2658" t="s">
        <v>468</v>
      </c>
      <c r="C2658" t="s">
        <v>3629</v>
      </c>
      <c r="D2658" s="1">
        <v>44591</v>
      </c>
      <c r="E2658">
        <v>25</v>
      </c>
      <c r="F2658" t="b">
        <v>1</v>
      </c>
      <c r="G2658" t="s">
        <v>4549</v>
      </c>
      <c r="H2658" t="s">
        <v>2034</v>
      </c>
      <c r="I2658" s="1">
        <f>DATE(YEAR(tbl_Invoices[[#This Row],[Invoice_Date]]), MONTH(tbl_Invoices[[#This Row],[Invoice_Date]]), DAY(tbl_Invoices[[#This Row],[Invoice_Date]]))</f>
        <v>44591</v>
      </c>
      <c r="J2658">
        <f>YEAR(tbl_Invoices[[#This Row],[Invoice_Date]])</f>
        <v>2022</v>
      </c>
      <c r="K2658" s="1">
        <f>_xlfn.XLOOKUP(tbl_Invoices[[#This Row],[Customer_ID]], tbl_Customers[Customer_ID], tbl_Customers[Cohort_Month])</f>
        <v>44227</v>
      </c>
      <c r="L2658" s="1" t="str">
        <f ca="1">_xlfn.XLOOKUP(tbl_Invoices[[#This Row],[Customer_ID]], tbl_Customers[Customer_ID], tbl_Customers[Age_Group])</f>
        <v>35–44</v>
      </c>
      <c r="M2658" s="1" t="str">
        <f>_xlfn.XLOOKUP(tbl_Invoices[[#This Row],[Customer_ID]], tbl_Customers[Customer_ID], tbl_Customers[Region])</f>
        <v>International</v>
      </c>
      <c r="N2658" s="1" t="str" cm="1">
        <f t="array" ref="N2658">_xlfn.IFS(
   _xlfn.SINGLE(tbl_Invoices[Plan_ID])="P1","Basic",
   _xlfn.SINGLE(tbl_Invoices[Plan_ID])="P2","Standard",
   _xlfn.SINGLE(tbl_Invoices[Plan_ID])="P3","Premium"
)</f>
        <v>Standard</v>
      </c>
      <c r="O2658" s="2">
        <f>IF(tbl_Invoices[[#This Row],[Revenue_Type]]="Churned",0,1)</f>
        <v>1</v>
      </c>
    </row>
    <row r="2659" spans="1:15" x14ac:dyDescent="0.25">
      <c r="A2659" t="s">
        <v>9926</v>
      </c>
      <c r="B2659" t="s">
        <v>630</v>
      </c>
      <c r="C2659" t="s">
        <v>2116</v>
      </c>
      <c r="D2659" s="1">
        <v>44591</v>
      </c>
      <c r="E2659">
        <v>12</v>
      </c>
      <c r="F2659" t="b">
        <v>1</v>
      </c>
      <c r="G2659" t="s">
        <v>4547</v>
      </c>
      <c r="H2659" t="s">
        <v>2027</v>
      </c>
      <c r="I2659" s="1">
        <f>DATE(YEAR(tbl_Invoices[[#This Row],[Invoice_Date]]), MONTH(tbl_Invoices[[#This Row],[Invoice_Date]]), DAY(tbl_Invoices[[#This Row],[Invoice_Date]]))</f>
        <v>44591</v>
      </c>
      <c r="J2659">
        <f>YEAR(tbl_Invoices[[#This Row],[Invoice_Date]])</f>
        <v>2022</v>
      </c>
      <c r="K2659" s="1">
        <f>_xlfn.XLOOKUP(tbl_Invoices[[#This Row],[Customer_ID]], tbl_Customers[Customer_ID], tbl_Customers[Cohort_Month])</f>
        <v>44865</v>
      </c>
      <c r="L2659" s="1" t="str">
        <f ca="1">_xlfn.XLOOKUP(tbl_Invoices[[#This Row],[Customer_ID]], tbl_Customers[Customer_ID], tbl_Customers[Age_Group])</f>
        <v>45–54</v>
      </c>
      <c r="M2659" s="1" t="str">
        <f>_xlfn.XLOOKUP(tbl_Invoices[[#This Row],[Customer_ID]], tbl_Customers[Customer_ID], tbl_Customers[Region])</f>
        <v>Midwest</v>
      </c>
      <c r="N2659" s="1" t="str" cm="1">
        <f t="array" ref="N2659">_xlfn.IFS(
   _xlfn.SINGLE(tbl_Invoices[Plan_ID])="P1","Basic",
   _xlfn.SINGLE(tbl_Invoices[Plan_ID])="P2","Standard",
   _xlfn.SINGLE(tbl_Invoices[Plan_ID])="P3","Premium"
)</f>
        <v>Basic</v>
      </c>
      <c r="O2659" s="2">
        <f>IF(tbl_Invoices[[#This Row],[Revenue_Type]]="Churned",0,1)</f>
        <v>1</v>
      </c>
    </row>
    <row r="2660" spans="1:15" x14ac:dyDescent="0.25">
      <c r="A2660" t="s">
        <v>8642</v>
      </c>
      <c r="B2660" t="s">
        <v>709</v>
      </c>
      <c r="C2660" t="s">
        <v>2637</v>
      </c>
      <c r="D2660" s="1">
        <v>44591</v>
      </c>
      <c r="E2660">
        <v>25</v>
      </c>
      <c r="F2660" t="b">
        <v>1</v>
      </c>
      <c r="G2660" t="s">
        <v>4540</v>
      </c>
      <c r="H2660" t="s">
        <v>2034</v>
      </c>
      <c r="I2660" s="1">
        <f>DATE(YEAR(tbl_Invoices[[#This Row],[Invoice_Date]]), MONTH(tbl_Invoices[[#This Row],[Invoice_Date]]), DAY(tbl_Invoices[[#This Row],[Invoice_Date]]))</f>
        <v>44591</v>
      </c>
      <c r="J2660">
        <f>YEAR(tbl_Invoices[[#This Row],[Invoice_Date]])</f>
        <v>2022</v>
      </c>
      <c r="K2660" s="1">
        <f>_xlfn.XLOOKUP(tbl_Invoices[[#This Row],[Customer_ID]], tbl_Customers[Customer_ID], tbl_Customers[Cohort_Month])</f>
        <v>44530</v>
      </c>
      <c r="L2660" s="1" t="str">
        <f ca="1">_xlfn.XLOOKUP(tbl_Invoices[[#This Row],[Customer_ID]], tbl_Customers[Customer_ID], tbl_Customers[Age_Group])</f>
        <v>35–44</v>
      </c>
      <c r="M2660" s="1" t="str">
        <f>_xlfn.XLOOKUP(tbl_Invoices[[#This Row],[Customer_ID]], tbl_Customers[Customer_ID], tbl_Customers[Region])</f>
        <v>South</v>
      </c>
      <c r="N2660" s="1" t="str" cm="1">
        <f t="array" ref="N2660">_xlfn.IFS(
   _xlfn.SINGLE(tbl_Invoices[Plan_ID])="P1","Basic",
   _xlfn.SINGLE(tbl_Invoices[Plan_ID])="P2","Standard",
   _xlfn.SINGLE(tbl_Invoices[Plan_ID])="P3","Premium"
)</f>
        <v>Standard</v>
      </c>
      <c r="O2660" s="2">
        <f>IF(tbl_Invoices[[#This Row],[Revenue_Type]]="Churned",0,1)</f>
        <v>1</v>
      </c>
    </row>
    <row r="2661" spans="1:15" x14ac:dyDescent="0.25">
      <c r="A2661" t="s">
        <v>7107</v>
      </c>
      <c r="B2661" t="s">
        <v>1167</v>
      </c>
      <c r="C2661" t="s">
        <v>3185</v>
      </c>
      <c r="D2661" s="1">
        <v>44591</v>
      </c>
      <c r="E2661">
        <v>55</v>
      </c>
      <c r="F2661" t="b">
        <v>1</v>
      </c>
      <c r="G2661" t="s">
        <v>4549</v>
      </c>
      <c r="H2661" t="s">
        <v>2031</v>
      </c>
      <c r="I2661" s="1">
        <f>DATE(YEAR(tbl_Invoices[[#This Row],[Invoice_Date]]), MONTH(tbl_Invoices[[#This Row],[Invoice_Date]]), DAY(tbl_Invoices[[#This Row],[Invoice_Date]]))</f>
        <v>44591</v>
      </c>
      <c r="J2661">
        <f>YEAR(tbl_Invoices[[#This Row],[Invoice_Date]])</f>
        <v>2022</v>
      </c>
      <c r="K2661" s="1">
        <f>_xlfn.XLOOKUP(tbl_Invoices[[#This Row],[Customer_ID]], tbl_Customers[Customer_ID], tbl_Customers[Cohort_Month])</f>
        <v>44255</v>
      </c>
      <c r="L2661" s="1" t="str">
        <f ca="1">_xlfn.XLOOKUP(tbl_Invoices[[#This Row],[Customer_ID]], tbl_Customers[Customer_ID], tbl_Customers[Age_Group])</f>
        <v>35–44</v>
      </c>
      <c r="M2661" s="1" t="str">
        <f>_xlfn.XLOOKUP(tbl_Invoices[[#This Row],[Customer_ID]], tbl_Customers[Customer_ID], tbl_Customers[Region])</f>
        <v>South</v>
      </c>
      <c r="N2661" s="1" t="str" cm="1">
        <f t="array" ref="N2661">_xlfn.IFS(
   _xlfn.SINGLE(tbl_Invoices[Plan_ID])="P1","Basic",
   _xlfn.SINGLE(tbl_Invoices[Plan_ID])="P2","Standard",
   _xlfn.SINGLE(tbl_Invoices[Plan_ID])="P3","Premium"
)</f>
        <v>Premium</v>
      </c>
      <c r="O2661" s="2">
        <f>IF(tbl_Invoices[[#This Row],[Revenue_Type]]="Churned",0,1)</f>
        <v>1</v>
      </c>
    </row>
    <row r="2662" spans="1:15" x14ac:dyDescent="0.25">
      <c r="A2662" t="s">
        <v>7127</v>
      </c>
      <c r="B2662" t="s">
        <v>1386</v>
      </c>
      <c r="C2662" t="s">
        <v>2137</v>
      </c>
      <c r="D2662" s="1">
        <v>44591</v>
      </c>
      <c r="E2662">
        <v>55</v>
      </c>
      <c r="F2662" t="b">
        <v>1</v>
      </c>
      <c r="G2662" t="s">
        <v>4538</v>
      </c>
      <c r="H2662" t="s">
        <v>2031</v>
      </c>
      <c r="I2662" s="1">
        <f>DATE(YEAR(tbl_Invoices[[#This Row],[Invoice_Date]]), MONTH(tbl_Invoices[[#This Row],[Invoice_Date]]), DAY(tbl_Invoices[[#This Row],[Invoice_Date]]))</f>
        <v>44591</v>
      </c>
      <c r="J2662">
        <f>YEAR(tbl_Invoices[[#This Row],[Invoice_Date]])</f>
        <v>2022</v>
      </c>
      <c r="K2662" s="1">
        <f>_xlfn.XLOOKUP(tbl_Invoices[[#This Row],[Customer_ID]], tbl_Customers[Customer_ID], tbl_Customers[Cohort_Month])</f>
        <v>44773</v>
      </c>
      <c r="L2662" s="1" t="str">
        <f ca="1">_xlfn.XLOOKUP(tbl_Invoices[[#This Row],[Customer_ID]], tbl_Customers[Customer_ID], tbl_Customers[Age_Group])</f>
        <v>35–44</v>
      </c>
      <c r="M2662" s="1" t="str">
        <f>_xlfn.XLOOKUP(tbl_Invoices[[#This Row],[Customer_ID]], tbl_Customers[Customer_ID], tbl_Customers[Region])</f>
        <v>International</v>
      </c>
      <c r="N2662" s="1" t="str" cm="1">
        <f t="array" ref="N2662">_xlfn.IFS(
   _xlfn.SINGLE(tbl_Invoices[Plan_ID])="P1","Basic",
   _xlfn.SINGLE(tbl_Invoices[Plan_ID])="P2","Standard",
   _xlfn.SINGLE(tbl_Invoices[Plan_ID])="P3","Premium"
)</f>
        <v>Premium</v>
      </c>
      <c r="O2662" s="2">
        <f>IF(tbl_Invoices[[#This Row],[Revenue_Type]]="Churned",0,1)</f>
        <v>1</v>
      </c>
    </row>
    <row r="2663" spans="1:15" x14ac:dyDescent="0.25">
      <c r="A2663" t="s">
        <v>7372</v>
      </c>
      <c r="B2663" t="s">
        <v>1843</v>
      </c>
      <c r="C2663" t="s">
        <v>3007</v>
      </c>
      <c r="D2663" s="1">
        <v>44591</v>
      </c>
      <c r="E2663">
        <v>55</v>
      </c>
      <c r="F2663" t="b">
        <v>1</v>
      </c>
      <c r="G2663" t="s">
        <v>4545</v>
      </c>
      <c r="H2663" t="s">
        <v>2031</v>
      </c>
      <c r="I2663" s="1">
        <f>DATE(YEAR(tbl_Invoices[[#This Row],[Invoice_Date]]), MONTH(tbl_Invoices[[#This Row],[Invoice_Date]]), DAY(tbl_Invoices[[#This Row],[Invoice_Date]]))</f>
        <v>44591</v>
      </c>
      <c r="J2663">
        <f>YEAR(tbl_Invoices[[#This Row],[Invoice_Date]])</f>
        <v>2022</v>
      </c>
      <c r="K2663" s="1">
        <f>_xlfn.XLOOKUP(tbl_Invoices[[#This Row],[Customer_ID]], tbl_Customers[Customer_ID], tbl_Customers[Cohort_Month])</f>
        <v>44227</v>
      </c>
      <c r="L2663" s="1" t="str">
        <f ca="1">_xlfn.XLOOKUP(tbl_Invoices[[#This Row],[Customer_ID]], tbl_Customers[Customer_ID], tbl_Customers[Age_Group])</f>
        <v>45–54</v>
      </c>
      <c r="M2663" s="1" t="str">
        <f>_xlfn.XLOOKUP(tbl_Invoices[[#This Row],[Customer_ID]], tbl_Customers[Customer_ID], tbl_Customers[Region])</f>
        <v>West</v>
      </c>
      <c r="N2663" s="1" t="str" cm="1">
        <f t="array" ref="N2663">_xlfn.IFS(
   _xlfn.SINGLE(tbl_Invoices[Plan_ID])="P1","Basic",
   _xlfn.SINGLE(tbl_Invoices[Plan_ID])="P2","Standard",
   _xlfn.SINGLE(tbl_Invoices[Plan_ID])="P3","Premium"
)</f>
        <v>Premium</v>
      </c>
      <c r="O2663" s="2">
        <f>IF(tbl_Invoices[[#This Row],[Revenue_Type]]="Churned",0,1)</f>
        <v>0</v>
      </c>
    </row>
    <row r="2664" spans="1:15" x14ac:dyDescent="0.25">
      <c r="A2664" t="s">
        <v>10262</v>
      </c>
      <c r="B2664" t="s">
        <v>1146</v>
      </c>
      <c r="C2664" t="s">
        <v>3924</v>
      </c>
      <c r="D2664" s="1">
        <v>44592</v>
      </c>
      <c r="E2664">
        <v>55</v>
      </c>
      <c r="F2664" t="b">
        <v>1</v>
      </c>
      <c r="G2664" t="s">
        <v>4545</v>
      </c>
      <c r="H2664" t="s">
        <v>2031</v>
      </c>
      <c r="I2664" s="1">
        <f>DATE(YEAR(tbl_Invoices[[#This Row],[Invoice_Date]]), MONTH(tbl_Invoices[[#This Row],[Invoice_Date]]), DAY(tbl_Invoices[[#This Row],[Invoice_Date]]))</f>
        <v>44592</v>
      </c>
      <c r="J2664">
        <f>YEAR(tbl_Invoices[[#This Row],[Invoice_Date]])</f>
        <v>2022</v>
      </c>
      <c r="K2664" s="1">
        <f>_xlfn.XLOOKUP(tbl_Invoices[[#This Row],[Customer_ID]], tbl_Customers[Customer_ID], tbl_Customers[Cohort_Month])</f>
        <v>44500</v>
      </c>
      <c r="L2664" s="1" t="str">
        <f ca="1">_xlfn.XLOOKUP(tbl_Invoices[[#This Row],[Customer_ID]], tbl_Customers[Customer_ID], tbl_Customers[Age_Group])</f>
        <v>45–54</v>
      </c>
      <c r="M2664" s="1" t="str">
        <f>_xlfn.XLOOKUP(tbl_Invoices[[#This Row],[Customer_ID]], tbl_Customers[Customer_ID], tbl_Customers[Region])</f>
        <v>South</v>
      </c>
      <c r="N2664" s="1" t="str" cm="1">
        <f t="array" ref="N2664">_xlfn.IFS(
   _xlfn.SINGLE(tbl_Invoices[Plan_ID])="P1","Basic",
   _xlfn.SINGLE(tbl_Invoices[Plan_ID])="P2","Standard",
   _xlfn.SINGLE(tbl_Invoices[Plan_ID])="P3","Premium"
)</f>
        <v>Premium</v>
      </c>
      <c r="O2664" s="2">
        <f>IF(tbl_Invoices[[#This Row],[Revenue_Type]]="Churned",0,1)</f>
        <v>0</v>
      </c>
    </row>
    <row r="2665" spans="1:15" x14ac:dyDescent="0.25">
      <c r="A2665" t="s">
        <v>6585</v>
      </c>
      <c r="B2665" t="s">
        <v>1525</v>
      </c>
      <c r="C2665" t="s">
        <v>2062</v>
      </c>
      <c r="D2665" s="1">
        <v>44592</v>
      </c>
      <c r="E2665">
        <v>12</v>
      </c>
      <c r="F2665" t="b">
        <v>1</v>
      </c>
      <c r="G2665" t="s">
        <v>4549</v>
      </c>
      <c r="H2665" t="s">
        <v>2027</v>
      </c>
      <c r="I2665" s="1">
        <f>DATE(YEAR(tbl_Invoices[[#This Row],[Invoice_Date]]), MONTH(tbl_Invoices[[#This Row],[Invoice_Date]]), DAY(tbl_Invoices[[#This Row],[Invoice_Date]]))</f>
        <v>44592</v>
      </c>
      <c r="J2665">
        <f>YEAR(tbl_Invoices[[#This Row],[Invoice_Date]])</f>
        <v>2022</v>
      </c>
      <c r="K2665" s="1">
        <f>_xlfn.XLOOKUP(tbl_Invoices[[#This Row],[Customer_ID]], tbl_Customers[Customer_ID], tbl_Customers[Cohort_Month])</f>
        <v>44439</v>
      </c>
      <c r="L2665" s="1" t="str">
        <f ca="1">_xlfn.XLOOKUP(tbl_Invoices[[#This Row],[Customer_ID]], tbl_Customers[Customer_ID], tbl_Customers[Age_Group])</f>
        <v>35–44</v>
      </c>
      <c r="M2665" s="1" t="str">
        <f>_xlfn.XLOOKUP(tbl_Invoices[[#This Row],[Customer_ID]], tbl_Customers[Customer_ID], tbl_Customers[Region])</f>
        <v>Midwest</v>
      </c>
      <c r="N2665" s="1" t="str" cm="1">
        <f t="array" ref="N2665">_xlfn.IFS(
   _xlfn.SINGLE(tbl_Invoices[Plan_ID])="P1","Basic",
   _xlfn.SINGLE(tbl_Invoices[Plan_ID])="P2","Standard",
   _xlfn.SINGLE(tbl_Invoices[Plan_ID])="P3","Premium"
)</f>
        <v>Basic</v>
      </c>
      <c r="O2665" s="2">
        <f>IF(tbl_Invoices[[#This Row],[Revenue_Type]]="Churned",0,1)</f>
        <v>1</v>
      </c>
    </row>
    <row r="2666" spans="1:15" x14ac:dyDescent="0.25">
      <c r="A2666" t="s">
        <v>6561</v>
      </c>
      <c r="B2666" t="s">
        <v>1736</v>
      </c>
      <c r="C2666" t="s">
        <v>3316</v>
      </c>
      <c r="D2666" s="1">
        <v>44592</v>
      </c>
      <c r="E2666">
        <v>55</v>
      </c>
      <c r="F2666" t="b">
        <v>1</v>
      </c>
      <c r="G2666" t="s">
        <v>4547</v>
      </c>
      <c r="H2666" t="s">
        <v>2031</v>
      </c>
      <c r="I2666" s="1">
        <f>DATE(YEAR(tbl_Invoices[[#This Row],[Invoice_Date]]), MONTH(tbl_Invoices[[#This Row],[Invoice_Date]]), DAY(tbl_Invoices[[#This Row],[Invoice_Date]]))</f>
        <v>44592</v>
      </c>
      <c r="J2666">
        <f>YEAR(tbl_Invoices[[#This Row],[Invoice_Date]])</f>
        <v>2022</v>
      </c>
      <c r="K2666" s="1">
        <f>_xlfn.XLOOKUP(tbl_Invoices[[#This Row],[Customer_ID]], tbl_Customers[Customer_ID], tbl_Customers[Cohort_Month])</f>
        <v>44865</v>
      </c>
      <c r="L2666" s="1" t="str">
        <f ca="1">_xlfn.XLOOKUP(tbl_Invoices[[#This Row],[Customer_ID]], tbl_Customers[Customer_ID], tbl_Customers[Age_Group])</f>
        <v>18–24</v>
      </c>
      <c r="M2666" s="1" t="str">
        <f>_xlfn.XLOOKUP(tbl_Invoices[[#This Row],[Customer_ID]], tbl_Customers[Customer_ID], tbl_Customers[Region])</f>
        <v>East</v>
      </c>
      <c r="N2666" s="1" t="str" cm="1">
        <f t="array" ref="N2666">_xlfn.IFS(
   _xlfn.SINGLE(tbl_Invoices[Plan_ID])="P1","Basic",
   _xlfn.SINGLE(tbl_Invoices[Plan_ID])="P2","Standard",
   _xlfn.SINGLE(tbl_Invoices[Plan_ID])="P3","Premium"
)</f>
        <v>Premium</v>
      </c>
      <c r="O2666" s="2">
        <f>IF(tbl_Invoices[[#This Row],[Revenue_Type]]="Churned",0,1)</f>
        <v>1</v>
      </c>
    </row>
    <row r="2667" spans="1:15" x14ac:dyDescent="0.25">
      <c r="A2667" t="s">
        <v>10468</v>
      </c>
      <c r="B2667" t="s">
        <v>1736</v>
      </c>
      <c r="C2667" t="s">
        <v>4103</v>
      </c>
      <c r="D2667" s="1">
        <v>44592</v>
      </c>
      <c r="E2667">
        <v>25</v>
      </c>
      <c r="F2667" t="b">
        <v>1</v>
      </c>
      <c r="G2667" t="s">
        <v>4540</v>
      </c>
      <c r="H2667" t="s">
        <v>2034</v>
      </c>
      <c r="I2667" s="1">
        <f>DATE(YEAR(tbl_Invoices[[#This Row],[Invoice_Date]]), MONTH(tbl_Invoices[[#This Row],[Invoice_Date]]), DAY(tbl_Invoices[[#This Row],[Invoice_Date]]))</f>
        <v>44592</v>
      </c>
      <c r="J2667">
        <f>YEAR(tbl_Invoices[[#This Row],[Invoice_Date]])</f>
        <v>2022</v>
      </c>
      <c r="K2667" s="1">
        <f>_xlfn.XLOOKUP(tbl_Invoices[[#This Row],[Customer_ID]], tbl_Customers[Customer_ID], tbl_Customers[Cohort_Month])</f>
        <v>44865</v>
      </c>
      <c r="L2667" s="1" t="str">
        <f ca="1">_xlfn.XLOOKUP(tbl_Invoices[[#This Row],[Customer_ID]], tbl_Customers[Customer_ID], tbl_Customers[Age_Group])</f>
        <v>18–24</v>
      </c>
      <c r="M2667" s="1" t="str">
        <f>_xlfn.XLOOKUP(tbl_Invoices[[#This Row],[Customer_ID]], tbl_Customers[Customer_ID], tbl_Customers[Region])</f>
        <v>East</v>
      </c>
      <c r="N2667" s="1" t="str" cm="1">
        <f t="array" ref="N2667">_xlfn.IFS(
   _xlfn.SINGLE(tbl_Invoices[Plan_ID])="P1","Basic",
   _xlfn.SINGLE(tbl_Invoices[Plan_ID])="P2","Standard",
   _xlfn.SINGLE(tbl_Invoices[Plan_ID])="P3","Premium"
)</f>
        <v>Standard</v>
      </c>
      <c r="O2667" s="2">
        <f>IF(tbl_Invoices[[#This Row],[Revenue_Type]]="Churned",0,1)</f>
        <v>1</v>
      </c>
    </row>
    <row r="2668" spans="1:15" x14ac:dyDescent="0.25">
      <c r="A2668" t="s">
        <v>9031</v>
      </c>
      <c r="B2668" t="s">
        <v>101</v>
      </c>
      <c r="C2668" t="s">
        <v>3734</v>
      </c>
      <c r="D2668" s="1">
        <v>44593</v>
      </c>
      <c r="E2668">
        <v>55</v>
      </c>
      <c r="F2668" t="b">
        <v>1</v>
      </c>
      <c r="G2668" t="s">
        <v>4545</v>
      </c>
      <c r="H2668" t="s">
        <v>2031</v>
      </c>
      <c r="I2668" s="1">
        <f>DATE(YEAR(tbl_Invoices[[#This Row],[Invoice_Date]]), MONTH(tbl_Invoices[[#This Row],[Invoice_Date]]), DAY(tbl_Invoices[[#This Row],[Invoice_Date]]))</f>
        <v>44593</v>
      </c>
      <c r="J2668">
        <f>YEAR(tbl_Invoices[[#This Row],[Invoice_Date]])</f>
        <v>2022</v>
      </c>
      <c r="K2668" s="1">
        <f>_xlfn.XLOOKUP(tbl_Invoices[[#This Row],[Customer_ID]], tbl_Customers[Customer_ID], tbl_Customers[Cohort_Month])</f>
        <v>44286</v>
      </c>
      <c r="L2668" s="1" t="str">
        <f ca="1">_xlfn.XLOOKUP(tbl_Invoices[[#This Row],[Customer_ID]], tbl_Customers[Customer_ID], tbl_Customers[Age_Group])</f>
        <v>55+</v>
      </c>
      <c r="M2668" s="1" t="str">
        <f>_xlfn.XLOOKUP(tbl_Invoices[[#This Row],[Customer_ID]], tbl_Customers[Customer_ID], tbl_Customers[Region])</f>
        <v>South</v>
      </c>
      <c r="N2668" s="1" t="str" cm="1">
        <f t="array" ref="N2668">_xlfn.IFS(
   _xlfn.SINGLE(tbl_Invoices[Plan_ID])="P1","Basic",
   _xlfn.SINGLE(tbl_Invoices[Plan_ID])="P2","Standard",
   _xlfn.SINGLE(tbl_Invoices[Plan_ID])="P3","Premium"
)</f>
        <v>Premium</v>
      </c>
      <c r="O2668" s="2">
        <f>IF(tbl_Invoices[[#This Row],[Revenue_Type]]="Churned",0,1)</f>
        <v>0</v>
      </c>
    </row>
    <row r="2669" spans="1:15" x14ac:dyDescent="0.25">
      <c r="A2669" t="s">
        <v>5887</v>
      </c>
      <c r="B2669" t="s">
        <v>802</v>
      </c>
      <c r="C2669" t="s">
        <v>3178</v>
      </c>
      <c r="D2669" s="1">
        <v>44593</v>
      </c>
      <c r="E2669">
        <v>25</v>
      </c>
      <c r="F2669" t="b">
        <v>1</v>
      </c>
      <c r="G2669" t="s">
        <v>4547</v>
      </c>
      <c r="H2669" t="s">
        <v>2034</v>
      </c>
      <c r="I2669" s="1">
        <f>DATE(YEAR(tbl_Invoices[[#This Row],[Invoice_Date]]), MONTH(tbl_Invoices[[#This Row],[Invoice_Date]]), DAY(tbl_Invoices[[#This Row],[Invoice_Date]]))</f>
        <v>44593</v>
      </c>
      <c r="J2669">
        <f>YEAR(tbl_Invoices[[#This Row],[Invoice_Date]])</f>
        <v>2022</v>
      </c>
      <c r="K2669" s="1">
        <f>_xlfn.XLOOKUP(tbl_Invoices[[#This Row],[Customer_ID]], tbl_Customers[Customer_ID], tbl_Customers[Cohort_Month])</f>
        <v>44651</v>
      </c>
      <c r="L2669" s="1" t="str">
        <f ca="1">_xlfn.XLOOKUP(tbl_Invoices[[#This Row],[Customer_ID]], tbl_Customers[Customer_ID], tbl_Customers[Age_Group])</f>
        <v>35–44</v>
      </c>
      <c r="M2669" s="1" t="str">
        <f>_xlfn.XLOOKUP(tbl_Invoices[[#This Row],[Customer_ID]], tbl_Customers[Customer_ID], tbl_Customers[Region])</f>
        <v>Midwest</v>
      </c>
      <c r="N2669" s="1" t="str" cm="1">
        <f t="array" ref="N2669">_xlfn.IFS(
   _xlfn.SINGLE(tbl_Invoices[Plan_ID])="P1","Basic",
   _xlfn.SINGLE(tbl_Invoices[Plan_ID])="P2","Standard",
   _xlfn.SINGLE(tbl_Invoices[Plan_ID])="P3","Premium"
)</f>
        <v>Standard</v>
      </c>
      <c r="O2669" s="2">
        <f>IF(tbl_Invoices[[#This Row],[Revenue_Type]]="Churned",0,1)</f>
        <v>1</v>
      </c>
    </row>
    <row r="2670" spans="1:15" x14ac:dyDescent="0.25">
      <c r="A2670" t="s">
        <v>5616</v>
      </c>
      <c r="B2670" t="s">
        <v>1782</v>
      </c>
      <c r="C2670" t="s">
        <v>4421</v>
      </c>
      <c r="D2670" s="1">
        <v>44593</v>
      </c>
      <c r="E2670">
        <v>12</v>
      </c>
      <c r="F2670" t="b">
        <v>1</v>
      </c>
      <c r="G2670" t="s">
        <v>4547</v>
      </c>
      <c r="H2670" t="s">
        <v>2027</v>
      </c>
      <c r="I2670" s="1">
        <f>DATE(YEAR(tbl_Invoices[[#This Row],[Invoice_Date]]), MONTH(tbl_Invoices[[#This Row],[Invoice_Date]]), DAY(tbl_Invoices[[#This Row],[Invoice_Date]]))</f>
        <v>44593</v>
      </c>
      <c r="J2670">
        <f>YEAR(tbl_Invoices[[#This Row],[Invoice_Date]])</f>
        <v>2022</v>
      </c>
      <c r="K2670" s="1">
        <f>_xlfn.XLOOKUP(tbl_Invoices[[#This Row],[Customer_ID]], tbl_Customers[Customer_ID], tbl_Customers[Cohort_Month])</f>
        <v>44865</v>
      </c>
      <c r="L2670" s="1" t="str">
        <f ca="1">_xlfn.XLOOKUP(tbl_Invoices[[#This Row],[Customer_ID]], tbl_Customers[Customer_ID], tbl_Customers[Age_Group])</f>
        <v>35–44</v>
      </c>
      <c r="M2670" s="1" t="str">
        <f>_xlfn.XLOOKUP(tbl_Invoices[[#This Row],[Customer_ID]], tbl_Customers[Customer_ID], tbl_Customers[Region])</f>
        <v>Midwest</v>
      </c>
      <c r="N2670" s="1" t="str" cm="1">
        <f t="array" ref="N2670">_xlfn.IFS(
   _xlfn.SINGLE(tbl_Invoices[Plan_ID])="P1","Basic",
   _xlfn.SINGLE(tbl_Invoices[Plan_ID])="P2","Standard",
   _xlfn.SINGLE(tbl_Invoices[Plan_ID])="P3","Premium"
)</f>
        <v>Basic</v>
      </c>
      <c r="O2670" s="2">
        <f>IF(tbl_Invoices[[#This Row],[Revenue_Type]]="Churned",0,1)</f>
        <v>1</v>
      </c>
    </row>
    <row r="2671" spans="1:15" x14ac:dyDescent="0.25">
      <c r="A2671" t="s">
        <v>4890</v>
      </c>
      <c r="B2671" t="s">
        <v>117</v>
      </c>
      <c r="C2671" t="s">
        <v>3340</v>
      </c>
      <c r="D2671" s="1">
        <v>44594</v>
      </c>
      <c r="E2671">
        <v>25</v>
      </c>
      <c r="F2671" t="b">
        <v>1</v>
      </c>
      <c r="G2671" t="s">
        <v>4547</v>
      </c>
      <c r="H2671" t="s">
        <v>2034</v>
      </c>
      <c r="I2671" s="1">
        <f>DATE(YEAR(tbl_Invoices[[#This Row],[Invoice_Date]]), MONTH(tbl_Invoices[[#This Row],[Invoice_Date]]), DAY(tbl_Invoices[[#This Row],[Invoice_Date]]))</f>
        <v>44594</v>
      </c>
      <c r="J2671">
        <f>YEAR(tbl_Invoices[[#This Row],[Invoice_Date]])</f>
        <v>2022</v>
      </c>
      <c r="K2671" s="1">
        <f>_xlfn.XLOOKUP(tbl_Invoices[[#This Row],[Customer_ID]], tbl_Customers[Customer_ID], tbl_Customers[Cohort_Month])</f>
        <v>44500</v>
      </c>
      <c r="L2671" s="1" t="str">
        <f ca="1">_xlfn.XLOOKUP(tbl_Invoices[[#This Row],[Customer_ID]], tbl_Customers[Customer_ID], tbl_Customers[Age_Group])</f>
        <v>25–34</v>
      </c>
      <c r="M2671" s="1" t="str">
        <f>_xlfn.XLOOKUP(tbl_Invoices[[#This Row],[Customer_ID]], tbl_Customers[Customer_ID], tbl_Customers[Region])</f>
        <v>West</v>
      </c>
      <c r="N2671" s="1" t="str" cm="1">
        <f t="array" ref="N2671">_xlfn.IFS(
   _xlfn.SINGLE(tbl_Invoices[Plan_ID])="P1","Basic",
   _xlfn.SINGLE(tbl_Invoices[Plan_ID])="P2","Standard",
   _xlfn.SINGLE(tbl_Invoices[Plan_ID])="P3","Premium"
)</f>
        <v>Standard</v>
      </c>
      <c r="O2671" s="2">
        <f>IF(tbl_Invoices[[#This Row],[Revenue_Type]]="Churned",0,1)</f>
        <v>1</v>
      </c>
    </row>
    <row r="2672" spans="1:15" x14ac:dyDescent="0.25">
      <c r="A2672" t="s">
        <v>6343</v>
      </c>
      <c r="B2672" t="s">
        <v>136</v>
      </c>
      <c r="C2672" t="s">
        <v>2059</v>
      </c>
      <c r="D2672" s="1">
        <v>44594</v>
      </c>
      <c r="E2672">
        <v>25</v>
      </c>
      <c r="F2672" t="b">
        <v>1</v>
      </c>
      <c r="G2672" t="s">
        <v>4540</v>
      </c>
      <c r="H2672" t="s">
        <v>2034</v>
      </c>
      <c r="I2672" s="1">
        <f>DATE(YEAR(tbl_Invoices[[#This Row],[Invoice_Date]]), MONTH(tbl_Invoices[[#This Row],[Invoice_Date]]), DAY(tbl_Invoices[[#This Row],[Invoice_Date]]))</f>
        <v>44594</v>
      </c>
      <c r="J2672">
        <f>YEAR(tbl_Invoices[[#This Row],[Invoice_Date]])</f>
        <v>2022</v>
      </c>
      <c r="K2672" s="1">
        <f>_xlfn.XLOOKUP(tbl_Invoices[[#This Row],[Customer_ID]], tbl_Customers[Customer_ID], tbl_Customers[Cohort_Month])</f>
        <v>44926</v>
      </c>
      <c r="L2672" s="1" t="str">
        <f ca="1">_xlfn.XLOOKUP(tbl_Invoices[[#This Row],[Customer_ID]], tbl_Customers[Customer_ID], tbl_Customers[Age_Group])</f>
        <v>18–24</v>
      </c>
      <c r="M2672" s="1" t="str">
        <f>_xlfn.XLOOKUP(tbl_Invoices[[#This Row],[Customer_ID]], tbl_Customers[Customer_ID], tbl_Customers[Region])</f>
        <v>West</v>
      </c>
      <c r="N2672" s="1" t="str" cm="1">
        <f t="array" ref="N2672">_xlfn.IFS(
   _xlfn.SINGLE(tbl_Invoices[Plan_ID])="P1","Basic",
   _xlfn.SINGLE(tbl_Invoices[Plan_ID])="P2","Standard",
   _xlfn.SINGLE(tbl_Invoices[Plan_ID])="P3","Premium"
)</f>
        <v>Standard</v>
      </c>
      <c r="O2672" s="2">
        <f>IF(tbl_Invoices[[#This Row],[Revenue_Type]]="Churned",0,1)</f>
        <v>1</v>
      </c>
    </row>
    <row r="2673" spans="1:15" x14ac:dyDescent="0.25">
      <c r="A2673" t="s">
        <v>7487</v>
      </c>
      <c r="B2673" t="s">
        <v>167</v>
      </c>
      <c r="C2673" t="s">
        <v>4066</v>
      </c>
      <c r="D2673" s="1">
        <v>44594</v>
      </c>
      <c r="E2673">
        <v>12</v>
      </c>
      <c r="F2673" t="b">
        <v>1</v>
      </c>
      <c r="G2673" t="s">
        <v>4549</v>
      </c>
      <c r="H2673" t="s">
        <v>2027</v>
      </c>
      <c r="I2673" s="1">
        <f>DATE(YEAR(tbl_Invoices[[#This Row],[Invoice_Date]]), MONTH(tbl_Invoices[[#This Row],[Invoice_Date]]), DAY(tbl_Invoices[[#This Row],[Invoice_Date]]))</f>
        <v>44594</v>
      </c>
      <c r="J2673">
        <f>YEAR(tbl_Invoices[[#This Row],[Invoice_Date]])</f>
        <v>2022</v>
      </c>
      <c r="K2673" s="1">
        <f>_xlfn.XLOOKUP(tbl_Invoices[[#This Row],[Customer_ID]], tbl_Customers[Customer_ID], tbl_Customers[Cohort_Month])</f>
        <v>44773</v>
      </c>
      <c r="L2673" s="1" t="str">
        <f ca="1">_xlfn.XLOOKUP(tbl_Invoices[[#This Row],[Customer_ID]], tbl_Customers[Customer_ID], tbl_Customers[Age_Group])</f>
        <v>35–44</v>
      </c>
      <c r="M2673" s="1" t="str">
        <f>_xlfn.XLOOKUP(tbl_Invoices[[#This Row],[Customer_ID]], tbl_Customers[Customer_ID], tbl_Customers[Region])</f>
        <v>Midwest</v>
      </c>
      <c r="N2673" s="1" t="str" cm="1">
        <f t="array" ref="N2673">_xlfn.IFS(
   _xlfn.SINGLE(tbl_Invoices[Plan_ID])="P1","Basic",
   _xlfn.SINGLE(tbl_Invoices[Plan_ID])="P2","Standard",
   _xlfn.SINGLE(tbl_Invoices[Plan_ID])="P3","Premium"
)</f>
        <v>Basic</v>
      </c>
      <c r="O2673" s="2">
        <f>IF(tbl_Invoices[[#This Row],[Revenue_Type]]="Churned",0,1)</f>
        <v>1</v>
      </c>
    </row>
    <row r="2674" spans="1:15" x14ac:dyDescent="0.25">
      <c r="A2674" t="s">
        <v>4862</v>
      </c>
      <c r="B2674" t="s">
        <v>1339</v>
      </c>
      <c r="C2674" t="s">
        <v>3902</v>
      </c>
      <c r="D2674" s="1">
        <v>44594</v>
      </c>
      <c r="E2674">
        <v>25</v>
      </c>
      <c r="F2674" t="b">
        <v>1</v>
      </c>
      <c r="G2674" t="s">
        <v>4538</v>
      </c>
      <c r="H2674" t="s">
        <v>2034</v>
      </c>
      <c r="I2674" s="1">
        <f>DATE(YEAR(tbl_Invoices[[#This Row],[Invoice_Date]]), MONTH(tbl_Invoices[[#This Row],[Invoice_Date]]), DAY(tbl_Invoices[[#This Row],[Invoice_Date]]))</f>
        <v>44594</v>
      </c>
      <c r="J2674">
        <f>YEAR(tbl_Invoices[[#This Row],[Invoice_Date]])</f>
        <v>2022</v>
      </c>
      <c r="K2674" s="1">
        <f>_xlfn.XLOOKUP(tbl_Invoices[[#This Row],[Customer_ID]], tbl_Customers[Customer_ID], tbl_Customers[Cohort_Month])</f>
        <v>44773</v>
      </c>
      <c r="L2674" s="1" t="str">
        <f ca="1">_xlfn.XLOOKUP(tbl_Invoices[[#This Row],[Customer_ID]], tbl_Customers[Customer_ID], tbl_Customers[Age_Group])</f>
        <v>18–24</v>
      </c>
      <c r="M2674" s="1" t="str">
        <f>_xlfn.XLOOKUP(tbl_Invoices[[#This Row],[Customer_ID]], tbl_Customers[Customer_ID], tbl_Customers[Region])</f>
        <v>East</v>
      </c>
      <c r="N2674" s="1" t="str" cm="1">
        <f t="array" ref="N2674">_xlfn.IFS(
   _xlfn.SINGLE(tbl_Invoices[Plan_ID])="P1","Basic",
   _xlfn.SINGLE(tbl_Invoices[Plan_ID])="P2","Standard",
   _xlfn.SINGLE(tbl_Invoices[Plan_ID])="P3","Premium"
)</f>
        <v>Standard</v>
      </c>
      <c r="O2674" s="2">
        <f>IF(tbl_Invoices[[#This Row],[Revenue_Type]]="Churned",0,1)</f>
        <v>1</v>
      </c>
    </row>
    <row r="2675" spans="1:15" x14ac:dyDescent="0.25">
      <c r="A2675" t="s">
        <v>6894</v>
      </c>
      <c r="B2675" t="s">
        <v>1877</v>
      </c>
      <c r="C2675" t="s">
        <v>2067</v>
      </c>
      <c r="D2675" s="1">
        <v>44594</v>
      </c>
      <c r="E2675">
        <v>12</v>
      </c>
      <c r="F2675" t="b">
        <v>1</v>
      </c>
      <c r="G2675" t="s">
        <v>4545</v>
      </c>
      <c r="H2675" t="s">
        <v>2027</v>
      </c>
      <c r="I2675" s="1">
        <f>DATE(YEAR(tbl_Invoices[[#This Row],[Invoice_Date]]), MONTH(tbl_Invoices[[#This Row],[Invoice_Date]]), DAY(tbl_Invoices[[#This Row],[Invoice_Date]]))</f>
        <v>44594</v>
      </c>
      <c r="J2675">
        <f>YEAR(tbl_Invoices[[#This Row],[Invoice_Date]])</f>
        <v>2022</v>
      </c>
      <c r="K2675" s="1">
        <f>_xlfn.XLOOKUP(tbl_Invoices[[#This Row],[Customer_ID]], tbl_Customers[Customer_ID], tbl_Customers[Cohort_Month])</f>
        <v>45077</v>
      </c>
      <c r="L2675" s="1" t="str">
        <f ca="1">_xlfn.XLOOKUP(tbl_Invoices[[#This Row],[Customer_ID]], tbl_Customers[Customer_ID], tbl_Customers[Age_Group])</f>
        <v>18–24</v>
      </c>
      <c r="M2675" s="1" t="str">
        <f>_xlfn.XLOOKUP(tbl_Invoices[[#This Row],[Customer_ID]], tbl_Customers[Customer_ID], tbl_Customers[Region])</f>
        <v>Midwest</v>
      </c>
      <c r="N2675" s="1" t="str" cm="1">
        <f t="array" ref="N2675">_xlfn.IFS(
   _xlfn.SINGLE(tbl_Invoices[Plan_ID])="P1","Basic",
   _xlfn.SINGLE(tbl_Invoices[Plan_ID])="P2","Standard",
   _xlfn.SINGLE(tbl_Invoices[Plan_ID])="P3","Premium"
)</f>
        <v>Basic</v>
      </c>
      <c r="O2675" s="2">
        <f>IF(tbl_Invoices[[#This Row],[Revenue_Type]]="Churned",0,1)</f>
        <v>0</v>
      </c>
    </row>
    <row r="2676" spans="1:15" x14ac:dyDescent="0.25">
      <c r="A2676" t="s">
        <v>9130</v>
      </c>
      <c r="B2676" t="s">
        <v>1940</v>
      </c>
      <c r="C2676" t="s">
        <v>3859</v>
      </c>
      <c r="D2676" s="1">
        <v>44594</v>
      </c>
      <c r="E2676">
        <v>25</v>
      </c>
      <c r="F2676" t="b">
        <v>1</v>
      </c>
      <c r="G2676" t="s">
        <v>4538</v>
      </c>
      <c r="H2676" t="s">
        <v>2034</v>
      </c>
      <c r="I2676" s="1">
        <f>DATE(YEAR(tbl_Invoices[[#This Row],[Invoice_Date]]), MONTH(tbl_Invoices[[#This Row],[Invoice_Date]]), DAY(tbl_Invoices[[#This Row],[Invoice_Date]]))</f>
        <v>44594</v>
      </c>
      <c r="J2676">
        <f>YEAR(tbl_Invoices[[#This Row],[Invoice_Date]])</f>
        <v>2022</v>
      </c>
      <c r="K2676" s="1">
        <f>_xlfn.XLOOKUP(tbl_Invoices[[#This Row],[Customer_ID]], tbl_Customers[Customer_ID], tbl_Customers[Cohort_Month])</f>
        <v>44286</v>
      </c>
      <c r="L2676" s="1" t="str">
        <f ca="1">_xlfn.XLOOKUP(tbl_Invoices[[#This Row],[Customer_ID]], tbl_Customers[Customer_ID], tbl_Customers[Age_Group])</f>
        <v>18–24</v>
      </c>
      <c r="M2676" s="1" t="str">
        <f>_xlfn.XLOOKUP(tbl_Invoices[[#This Row],[Customer_ID]], tbl_Customers[Customer_ID], tbl_Customers[Region])</f>
        <v>Midwest</v>
      </c>
      <c r="N2676" s="1" t="str" cm="1">
        <f t="array" ref="N2676">_xlfn.IFS(
   _xlfn.SINGLE(tbl_Invoices[Plan_ID])="P1","Basic",
   _xlfn.SINGLE(tbl_Invoices[Plan_ID])="P2","Standard",
   _xlfn.SINGLE(tbl_Invoices[Plan_ID])="P3","Premium"
)</f>
        <v>Standard</v>
      </c>
      <c r="O2676" s="2">
        <f>IF(tbl_Invoices[[#This Row],[Revenue_Type]]="Churned",0,1)</f>
        <v>1</v>
      </c>
    </row>
    <row r="2677" spans="1:15" x14ac:dyDescent="0.25">
      <c r="A2677" t="s">
        <v>6862</v>
      </c>
      <c r="B2677" t="s">
        <v>119</v>
      </c>
      <c r="C2677" t="s">
        <v>2098</v>
      </c>
      <c r="D2677" s="1">
        <v>44595</v>
      </c>
      <c r="E2677">
        <v>55</v>
      </c>
      <c r="F2677" t="b">
        <v>1</v>
      </c>
      <c r="G2677" t="s">
        <v>4540</v>
      </c>
      <c r="H2677" t="s">
        <v>2031</v>
      </c>
      <c r="I2677" s="1">
        <f>DATE(YEAR(tbl_Invoices[[#This Row],[Invoice_Date]]), MONTH(tbl_Invoices[[#This Row],[Invoice_Date]]), DAY(tbl_Invoices[[#This Row],[Invoice_Date]]))</f>
        <v>44595</v>
      </c>
      <c r="J2677">
        <f>YEAR(tbl_Invoices[[#This Row],[Invoice_Date]])</f>
        <v>2022</v>
      </c>
      <c r="K2677" s="1">
        <f>_xlfn.XLOOKUP(tbl_Invoices[[#This Row],[Customer_ID]], tbl_Customers[Customer_ID], tbl_Customers[Cohort_Month])</f>
        <v>44926</v>
      </c>
      <c r="L2677" s="1" t="str">
        <f ca="1">_xlfn.XLOOKUP(tbl_Invoices[[#This Row],[Customer_ID]], tbl_Customers[Customer_ID], tbl_Customers[Age_Group])</f>
        <v>35–44</v>
      </c>
      <c r="M2677" s="1" t="str">
        <f>_xlfn.XLOOKUP(tbl_Invoices[[#This Row],[Customer_ID]], tbl_Customers[Customer_ID], tbl_Customers[Region])</f>
        <v>West</v>
      </c>
      <c r="N2677" s="1" t="str" cm="1">
        <f t="array" ref="N2677">_xlfn.IFS(
   _xlfn.SINGLE(tbl_Invoices[Plan_ID])="P1","Basic",
   _xlfn.SINGLE(tbl_Invoices[Plan_ID])="P2","Standard",
   _xlfn.SINGLE(tbl_Invoices[Plan_ID])="P3","Premium"
)</f>
        <v>Premium</v>
      </c>
      <c r="O2677" s="2">
        <f>IF(tbl_Invoices[[#This Row],[Revenue_Type]]="Churned",0,1)</f>
        <v>1</v>
      </c>
    </row>
    <row r="2678" spans="1:15" x14ac:dyDescent="0.25">
      <c r="A2678" t="s">
        <v>9235</v>
      </c>
      <c r="B2678" t="s">
        <v>398</v>
      </c>
      <c r="C2678" t="s">
        <v>2233</v>
      </c>
      <c r="D2678" s="1">
        <v>44595</v>
      </c>
      <c r="E2678">
        <v>25</v>
      </c>
      <c r="F2678" t="b">
        <v>1</v>
      </c>
      <c r="G2678" t="s">
        <v>4538</v>
      </c>
      <c r="H2678" t="s">
        <v>2034</v>
      </c>
      <c r="I2678" s="1">
        <f>DATE(YEAR(tbl_Invoices[[#This Row],[Invoice_Date]]), MONTH(tbl_Invoices[[#This Row],[Invoice_Date]]), DAY(tbl_Invoices[[#This Row],[Invoice_Date]]))</f>
        <v>44595</v>
      </c>
      <c r="J2678">
        <f>YEAR(tbl_Invoices[[#This Row],[Invoice_Date]])</f>
        <v>2022</v>
      </c>
      <c r="K2678" s="1">
        <f>_xlfn.XLOOKUP(tbl_Invoices[[#This Row],[Customer_ID]], tbl_Customers[Customer_ID], tbl_Customers[Cohort_Month])</f>
        <v>44500</v>
      </c>
      <c r="L2678" s="1" t="str">
        <f ca="1">_xlfn.XLOOKUP(tbl_Invoices[[#This Row],[Customer_ID]], tbl_Customers[Customer_ID], tbl_Customers[Age_Group])</f>
        <v>25–34</v>
      </c>
      <c r="M2678" s="1" t="str">
        <f>_xlfn.XLOOKUP(tbl_Invoices[[#This Row],[Customer_ID]], tbl_Customers[Customer_ID], tbl_Customers[Region])</f>
        <v>West</v>
      </c>
      <c r="N2678" s="1" t="str" cm="1">
        <f t="array" ref="N2678">_xlfn.IFS(
   _xlfn.SINGLE(tbl_Invoices[Plan_ID])="P1","Basic",
   _xlfn.SINGLE(tbl_Invoices[Plan_ID])="P2","Standard",
   _xlfn.SINGLE(tbl_Invoices[Plan_ID])="P3","Premium"
)</f>
        <v>Standard</v>
      </c>
      <c r="O2678" s="2">
        <f>IF(tbl_Invoices[[#This Row],[Revenue_Type]]="Churned",0,1)</f>
        <v>1</v>
      </c>
    </row>
    <row r="2679" spans="1:15" x14ac:dyDescent="0.25">
      <c r="A2679" t="s">
        <v>7922</v>
      </c>
      <c r="B2679" t="s">
        <v>485</v>
      </c>
      <c r="C2679" t="s">
        <v>3065</v>
      </c>
      <c r="D2679" s="1">
        <v>44595</v>
      </c>
      <c r="E2679">
        <v>12</v>
      </c>
      <c r="F2679" t="b">
        <v>1</v>
      </c>
      <c r="G2679" t="s">
        <v>4540</v>
      </c>
      <c r="H2679" t="s">
        <v>2027</v>
      </c>
      <c r="I2679" s="1">
        <f>DATE(YEAR(tbl_Invoices[[#This Row],[Invoice_Date]]), MONTH(tbl_Invoices[[#This Row],[Invoice_Date]]), DAY(tbl_Invoices[[#This Row],[Invoice_Date]]))</f>
        <v>44595</v>
      </c>
      <c r="J2679">
        <f>YEAR(tbl_Invoices[[#This Row],[Invoice_Date]])</f>
        <v>2022</v>
      </c>
      <c r="K2679" s="1">
        <f>_xlfn.XLOOKUP(tbl_Invoices[[#This Row],[Customer_ID]], tbl_Customers[Customer_ID], tbl_Customers[Cohort_Month])</f>
        <v>44377</v>
      </c>
      <c r="L2679" s="1" t="str">
        <f ca="1">_xlfn.XLOOKUP(tbl_Invoices[[#This Row],[Customer_ID]], tbl_Customers[Customer_ID], tbl_Customers[Age_Group])</f>
        <v>45–54</v>
      </c>
      <c r="M2679" s="1" t="str">
        <f>_xlfn.XLOOKUP(tbl_Invoices[[#This Row],[Customer_ID]], tbl_Customers[Customer_ID], tbl_Customers[Region])</f>
        <v>West</v>
      </c>
      <c r="N2679" s="1" t="str" cm="1">
        <f t="array" ref="N2679">_xlfn.IFS(
   _xlfn.SINGLE(tbl_Invoices[Plan_ID])="P1","Basic",
   _xlfn.SINGLE(tbl_Invoices[Plan_ID])="P2","Standard",
   _xlfn.SINGLE(tbl_Invoices[Plan_ID])="P3","Premium"
)</f>
        <v>Basic</v>
      </c>
      <c r="O2679" s="2">
        <f>IF(tbl_Invoices[[#This Row],[Revenue_Type]]="Churned",0,1)</f>
        <v>1</v>
      </c>
    </row>
    <row r="2680" spans="1:15" x14ac:dyDescent="0.25">
      <c r="A2680" t="s">
        <v>8180</v>
      </c>
      <c r="B2680" t="s">
        <v>641</v>
      </c>
      <c r="C2680" t="s">
        <v>4231</v>
      </c>
      <c r="D2680" s="1">
        <v>44595</v>
      </c>
      <c r="E2680">
        <v>12</v>
      </c>
      <c r="F2680" t="b">
        <v>1</v>
      </c>
      <c r="G2680" t="s">
        <v>4549</v>
      </c>
      <c r="H2680" t="s">
        <v>2027</v>
      </c>
      <c r="I2680" s="1">
        <f>DATE(YEAR(tbl_Invoices[[#This Row],[Invoice_Date]]), MONTH(tbl_Invoices[[#This Row],[Invoice_Date]]), DAY(tbl_Invoices[[#This Row],[Invoice_Date]]))</f>
        <v>44595</v>
      </c>
      <c r="J2680">
        <f>YEAR(tbl_Invoices[[#This Row],[Invoice_Date]])</f>
        <v>2022</v>
      </c>
      <c r="K2680" s="1">
        <f>_xlfn.XLOOKUP(tbl_Invoices[[#This Row],[Customer_ID]], tbl_Customers[Customer_ID], tbl_Customers[Cohort_Month])</f>
        <v>44408</v>
      </c>
      <c r="L2680" s="1" t="str">
        <f ca="1">_xlfn.XLOOKUP(tbl_Invoices[[#This Row],[Customer_ID]], tbl_Customers[Customer_ID], tbl_Customers[Age_Group])</f>
        <v>25–34</v>
      </c>
      <c r="M2680" s="1" t="str">
        <f>_xlfn.XLOOKUP(tbl_Invoices[[#This Row],[Customer_ID]], tbl_Customers[Customer_ID], tbl_Customers[Region])</f>
        <v>West</v>
      </c>
      <c r="N2680" s="1" t="str" cm="1">
        <f t="array" ref="N2680">_xlfn.IFS(
   _xlfn.SINGLE(tbl_Invoices[Plan_ID])="P1","Basic",
   _xlfn.SINGLE(tbl_Invoices[Plan_ID])="P2","Standard",
   _xlfn.SINGLE(tbl_Invoices[Plan_ID])="P3","Premium"
)</f>
        <v>Basic</v>
      </c>
      <c r="O2680" s="2">
        <f>IF(tbl_Invoices[[#This Row],[Revenue_Type]]="Churned",0,1)</f>
        <v>1</v>
      </c>
    </row>
    <row r="2681" spans="1:15" x14ac:dyDescent="0.25">
      <c r="A2681" t="s">
        <v>10482</v>
      </c>
      <c r="B2681" t="s">
        <v>1760</v>
      </c>
      <c r="C2681" t="s">
        <v>4199</v>
      </c>
      <c r="D2681" s="1">
        <v>44595</v>
      </c>
      <c r="E2681">
        <v>25</v>
      </c>
      <c r="F2681" t="b">
        <v>1</v>
      </c>
      <c r="G2681" t="s">
        <v>4549</v>
      </c>
      <c r="H2681" t="s">
        <v>2034</v>
      </c>
      <c r="I2681" s="1">
        <f>DATE(YEAR(tbl_Invoices[[#This Row],[Invoice_Date]]), MONTH(tbl_Invoices[[#This Row],[Invoice_Date]]), DAY(tbl_Invoices[[#This Row],[Invoice_Date]]))</f>
        <v>44595</v>
      </c>
      <c r="J2681">
        <f>YEAR(tbl_Invoices[[#This Row],[Invoice_Date]])</f>
        <v>2022</v>
      </c>
      <c r="K2681" s="1">
        <f>_xlfn.XLOOKUP(tbl_Invoices[[#This Row],[Customer_ID]], tbl_Customers[Customer_ID], tbl_Customers[Cohort_Month])</f>
        <v>44377</v>
      </c>
      <c r="L2681" s="1" t="str">
        <f ca="1">_xlfn.XLOOKUP(tbl_Invoices[[#This Row],[Customer_ID]], tbl_Customers[Customer_ID], tbl_Customers[Age_Group])</f>
        <v>25–34</v>
      </c>
      <c r="M2681" s="1" t="str">
        <f>_xlfn.XLOOKUP(tbl_Invoices[[#This Row],[Customer_ID]], tbl_Customers[Customer_ID], tbl_Customers[Region])</f>
        <v>South</v>
      </c>
      <c r="N2681" s="1" t="str" cm="1">
        <f t="array" ref="N2681">_xlfn.IFS(
   _xlfn.SINGLE(tbl_Invoices[Plan_ID])="P1","Basic",
   _xlfn.SINGLE(tbl_Invoices[Plan_ID])="P2","Standard",
   _xlfn.SINGLE(tbl_Invoices[Plan_ID])="P3","Premium"
)</f>
        <v>Standard</v>
      </c>
      <c r="O2681" s="2">
        <f>IF(tbl_Invoices[[#This Row],[Revenue_Type]]="Churned",0,1)</f>
        <v>1</v>
      </c>
    </row>
    <row r="2682" spans="1:15" x14ac:dyDescent="0.25">
      <c r="A2682" t="s">
        <v>6611</v>
      </c>
      <c r="B2682" t="s">
        <v>2013</v>
      </c>
      <c r="C2682" t="s">
        <v>3359</v>
      </c>
      <c r="D2682" s="1">
        <v>44595</v>
      </c>
      <c r="E2682">
        <v>25</v>
      </c>
      <c r="F2682" t="b">
        <v>1</v>
      </c>
      <c r="G2682" t="s">
        <v>4545</v>
      </c>
      <c r="H2682" t="s">
        <v>2034</v>
      </c>
      <c r="I2682" s="1">
        <f>DATE(YEAR(tbl_Invoices[[#This Row],[Invoice_Date]]), MONTH(tbl_Invoices[[#This Row],[Invoice_Date]]), DAY(tbl_Invoices[[#This Row],[Invoice_Date]]))</f>
        <v>44595</v>
      </c>
      <c r="J2682">
        <f>YEAR(tbl_Invoices[[#This Row],[Invoice_Date]])</f>
        <v>2022</v>
      </c>
      <c r="K2682" s="1">
        <f>_xlfn.XLOOKUP(tbl_Invoices[[#This Row],[Customer_ID]], tbl_Customers[Customer_ID], tbl_Customers[Cohort_Month])</f>
        <v>44985</v>
      </c>
      <c r="L2682" s="1" t="str">
        <f ca="1">_xlfn.XLOOKUP(tbl_Invoices[[#This Row],[Customer_ID]], tbl_Customers[Customer_ID], tbl_Customers[Age_Group])</f>
        <v>25–34</v>
      </c>
      <c r="M2682" s="1" t="str">
        <f>_xlfn.XLOOKUP(tbl_Invoices[[#This Row],[Customer_ID]], tbl_Customers[Customer_ID], tbl_Customers[Region])</f>
        <v>Midwest</v>
      </c>
      <c r="N2682" s="1" t="str" cm="1">
        <f t="array" ref="N2682">_xlfn.IFS(
   _xlfn.SINGLE(tbl_Invoices[Plan_ID])="P1","Basic",
   _xlfn.SINGLE(tbl_Invoices[Plan_ID])="P2","Standard",
   _xlfn.SINGLE(tbl_Invoices[Plan_ID])="P3","Premium"
)</f>
        <v>Standard</v>
      </c>
      <c r="O2682" s="2">
        <f>IF(tbl_Invoices[[#This Row],[Revenue_Type]]="Churned",0,1)</f>
        <v>0</v>
      </c>
    </row>
    <row r="2683" spans="1:15" x14ac:dyDescent="0.25">
      <c r="A2683" t="s">
        <v>6799</v>
      </c>
      <c r="B2683" t="s">
        <v>699</v>
      </c>
      <c r="C2683" t="s">
        <v>3461</v>
      </c>
      <c r="D2683" s="1">
        <v>44596</v>
      </c>
      <c r="E2683">
        <v>12</v>
      </c>
      <c r="F2683" t="b">
        <v>1</v>
      </c>
      <c r="G2683" t="s">
        <v>4538</v>
      </c>
      <c r="H2683" t="s">
        <v>2027</v>
      </c>
      <c r="I2683" s="1">
        <f>DATE(YEAR(tbl_Invoices[[#This Row],[Invoice_Date]]), MONTH(tbl_Invoices[[#This Row],[Invoice_Date]]), DAY(tbl_Invoices[[#This Row],[Invoice_Date]]))</f>
        <v>44596</v>
      </c>
      <c r="J2683">
        <f>YEAR(tbl_Invoices[[#This Row],[Invoice_Date]])</f>
        <v>2022</v>
      </c>
      <c r="K2683" s="1">
        <f>_xlfn.XLOOKUP(tbl_Invoices[[#This Row],[Customer_ID]], tbl_Customers[Customer_ID], tbl_Customers[Cohort_Month])</f>
        <v>44895</v>
      </c>
      <c r="L2683" s="1" t="str">
        <f ca="1">_xlfn.XLOOKUP(tbl_Invoices[[#This Row],[Customer_ID]], tbl_Customers[Customer_ID], tbl_Customers[Age_Group])</f>
        <v>18–24</v>
      </c>
      <c r="M2683" s="1" t="str">
        <f>_xlfn.XLOOKUP(tbl_Invoices[[#This Row],[Customer_ID]], tbl_Customers[Customer_ID], tbl_Customers[Region])</f>
        <v>South</v>
      </c>
      <c r="N2683" s="1" t="str" cm="1">
        <f t="array" ref="N2683">_xlfn.IFS(
   _xlfn.SINGLE(tbl_Invoices[Plan_ID])="P1","Basic",
   _xlfn.SINGLE(tbl_Invoices[Plan_ID])="P2","Standard",
   _xlfn.SINGLE(tbl_Invoices[Plan_ID])="P3","Premium"
)</f>
        <v>Basic</v>
      </c>
      <c r="O2683" s="2">
        <f>IF(tbl_Invoices[[#This Row],[Revenue_Type]]="Churned",0,1)</f>
        <v>1</v>
      </c>
    </row>
    <row r="2684" spans="1:15" x14ac:dyDescent="0.25">
      <c r="A2684" t="s">
        <v>5159</v>
      </c>
      <c r="B2684" t="s">
        <v>821</v>
      </c>
      <c r="C2684" t="s">
        <v>4004</v>
      </c>
      <c r="D2684" s="1">
        <v>44596</v>
      </c>
      <c r="E2684">
        <v>55</v>
      </c>
      <c r="F2684" t="b">
        <v>1</v>
      </c>
      <c r="G2684" t="s">
        <v>4538</v>
      </c>
      <c r="H2684" t="s">
        <v>2031</v>
      </c>
      <c r="I2684" s="1">
        <f>DATE(YEAR(tbl_Invoices[[#This Row],[Invoice_Date]]), MONTH(tbl_Invoices[[#This Row],[Invoice_Date]]), DAY(tbl_Invoices[[#This Row],[Invoice_Date]]))</f>
        <v>44596</v>
      </c>
      <c r="J2684">
        <f>YEAR(tbl_Invoices[[#This Row],[Invoice_Date]])</f>
        <v>2022</v>
      </c>
      <c r="K2684" s="1">
        <f>_xlfn.XLOOKUP(tbl_Invoices[[#This Row],[Customer_ID]], tbl_Customers[Customer_ID], tbl_Customers[Cohort_Month])</f>
        <v>44865</v>
      </c>
      <c r="L2684" s="1" t="str">
        <f ca="1">_xlfn.XLOOKUP(tbl_Invoices[[#This Row],[Customer_ID]], tbl_Customers[Customer_ID], tbl_Customers[Age_Group])</f>
        <v>35–44</v>
      </c>
      <c r="M2684" s="1" t="str">
        <f>_xlfn.XLOOKUP(tbl_Invoices[[#This Row],[Customer_ID]], tbl_Customers[Customer_ID], tbl_Customers[Region])</f>
        <v>South</v>
      </c>
      <c r="N2684" s="1" t="str" cm="1">
        <f t="array" ref="N2684">_xlfn.IFS(
   _xlfn.SINGLE(tbl_Invoices[Plan_ID])="P1","Basic",
   _xlfn.SINGLE(tbl_Invoices[Plan_ID])="P2","Standard",
   _xlfn.SINGLE(tbl_Invoices[Plan_ID])="P3","Premium"
)</f>
        <v>Premium</v>
      </c>
      <c r="O2684" s="2">
        <f>IF(tbl_Invoices[[#This Row],[Revenue_Type]]="Churned",0,1)</f>
        <v>1</v>
      </c>
    </row>
    <row r="2685" spans="1:15" x14ac:dyDescent="0.25">
      <c r="A2685" t="s">
        <v>10510</v>
      </c>
      <c r="B2685" t="s">
        <v>1117</v>
      </c>
      <c r="C2685" t="s">
        <v>3450</v>
      </c>
      <c r="D2685" s="1">
        <v>44596</v>
      </c>
      <c r="E2685">
        <v>55</v>
      </c>
      <c r="F2685" t="b">
        <v>1</v>
      </c>
      <c r="G2685" t="s">
        <v>4545</v>
      </c>
      <c r="H2685" t="s">
        <v>2031</v>
      </c>
      <c r="I2685" s="1">
        <f>DATE(YEAR(tbl_Invoices[[#This Row],[Invoice_Date]]), MONTH(tbl_Invoices[[#This Row],[Invoice_Date]]), DAY(tbl_Invoices[[#This Row],[Invoice_Date]]))</f>
        <v>44596</v>
      </c>
      <c r="J2685">
        <f>YEAR(tbl_Invoices[[#This Row],[Invoice_Date]])</f>
        <v>2022</v>
      </c>
      <c r="K2685" s="1">
        <f>_xlfn.XLOOKUP(tbl_Invoices[[#This Row],[Customer_ID]], tbl_Customers[Customer_ID], tbl_Customers[Cohort_Month])</f>
        <v>44347</v>
      </c>
      <c r="L2685" s="1" t="str">
        <f ca="1">_xlfn.XLOOKUP(tbl_Invoices[[#This Row],[Customer_ID]], tbl_Customers[Customer_ID], tbl_Customers[Age_Group])</f>
        <v>45–54</v>
      </c>
      <c r="M2685" s="1" t="str">
        <f>_xlfn.XLOOKUP(tbl_Invoices[[#This Row],[Customer_ID]], tbl_Customers[Customer_ID], tbl_Customers[Region])</f>
        <v>International</v>
      </c>
      <c r="N2685" s="1" t="str" cm="1">
        <f t="array" ref="N2685">_xlfn.IFS(
   _xlfn.SINGLE(tbl_Invoices[Plan_ID])="P1","Basic",
   _xlfn.SINGLE(tbl_Invoices[Plan_ID])="P2","Standard",
   _xlfn.SINGLE(tbl_Invoices[Plan_ID])="P3","Premium"
)</f>
        <v>Premium</v>
      </c>
      <c r="O2685" s="2">
        <f>IF(tbl_Invoices[[#This Row],[Revenue_Type]]="Churned",0,1)</f>
        <v>0</v>
      </c>
    </row>
    <row r="2686" spans="1:15" x14ac:dyDescent="0.25">
      <c r="A2686" t="s">
        <v>5394</v>
      </c>
      <c r="B2686" t="s">
        <v>1257</v>
      </c>
      <c r="C2686" t="s">
        <v>3240</v>
      </c>
      <c r="D2686" s="1">
        <v>44596</v>
      </c>
      <c r="E2686">
        <v>25</v>
      </c>
      <c r="F2686" t="b">
        <v>1</v>
      </c>
      <c r="G2686" t="s">
        <v>4545</v>
      </c>
      <c r="H2686" t="s">
        <v>2034</v>
      </c>
      <c r="I2686" s="1">
        <f>DATE(YEAR(tbl_Invoices[[#This Row],[Invoice_Date]]), MONTH(tbl_Invoices[[#This Row],[Invoice_Date]]), DAY(tbl_Invoices[[#This Row],[Invoice_Date]]))</f>
        <v>44596</v>
      </c>
      <c r="J2686">
        <f>YEAR(tbl_Invoices[[#This Row],[Invoice_Date]])</f>
        <v>2022</v>
      </c>
      <c r="K2686" s="1">
        <f>_xlfn.XLOOKUP(tbl_Invoices[[#This Row],[Customer_ID]], tbl_Customers[Customer_ID], tbl_Customers[Cohort_Month])</f>
        <v>44377</v>
      </c>
      <c r="L2686" s="1" t="str">
        <f ca="1">_xlfn.XLOOKUP(tbl_Invoices[[#This Row],[Customer_ID]], tbl_Customers[Customer_ID], tbl_Customers[Age_Group])</f>
        <v>45–54</v>
      </c>
      <c r="M2686" s="1" t="str">
        <f>_xlfn.XLOOKUP(tbl_Invoices[[#This Row],[Customer_ID]], tbl_Customers[Customer_ID], tbl_Customers[Region])</f>
        <v>South</v>
      </c>
      <c r="N2686" s="1" t="str" cm="1">
        <f t="array" ref="N2686">_xlfn.IFS(
   _xlfn.SINGLE(tbl_Invoices[Plan_ID])="P1","Basic",
   _xlfn.SINGLE(tbl_Invoices[Plan_ID])="P2","Standard",
   _xlfn.SINGLE(tbl_Invoices[Plan_ID])="P3","Premium"
)</f>
        <v>Standard</v>
      </c>
      <c r="O2686" s="2">
        <f>IF(tbl_Invoices[[#This Row],[Revenue_Type]]="Churned",0,1)</f>
        <v>0</v>
      </c>
    </row>
    <row r="2687" spans="1:15" x14ac:dyDescent="0.25">
      <c r="A2687" t="s">
        <v>8707</v>
      </c>
      <c r="B2687" t="s">
        <v>1337</v>
      </c>
      <c r="C2687" t="s">
        <v>2725</v>
      </c>
      <c r="D2687" s="1">
        <v>44596</v>
      </c>
      <c r="E2687">
        <v>55</v>
      </c>
      <c r="F2687" t="b">
        <v>1</v>
      </c>
      <c r="G2687" t="s">
        <v>4549</v>
      </c>
      <c r="H2687" t="s">
        <v>2031</v>
      </c>
      <c r="I2687" s="1">
        <f>DATE(YEAR(tbl_Invoices[[#This Row],[Invoice_Date]]), MONTH(tbl_Invoices[[#This Row],[Invoice_Date]]), DAY(tbl_Invoices[[#This Row],[Invoice_Date]]))</f>
        <v>44596</v>
      </c>
      <c r="J2687">
        <f>YEAR(tbl_Invoices[[#This Row],[Invoice_Date]])</f>
        <v>2022</v>
      </c>
      <c r="K2687" s="1">
        <f>_xlfn.XLOOKUP(tbl_Invoices[[#This Row],[Customer_ID]], tbl_Customers[Customer_ID], tbl_Customers[Cohort_Month])</f>
        <v>45046</v>
      </c>
      <c r="L2687" s="1" t="str">
        <f ca="1">_xlfn.XLOOKUP(tbl_Invoices[[#This Row],[Customer_ID]], tbl_Customers[Customer_ID], tbl_Customers[Age_Group])</f>
        <v>25–34</v>
      </c>
      <c r="M2687" s="1" t="str">
        <f>_xlfn.XLOOKUP(tbl_Invoices[[#This Row],[Customer_ID]], tbl_Customers[Customer_ID], tbl_Customers[Region])</f>
        <v>International</v>
      </c>
      <c r="N2687" s="1" t="str" cm="1">
        <f t="array" ref="N2687">_xlfn.IFS(
   _xlfn.SINGLE(tbl_Invoices[Plan_ID])="P1","Basic",
   _xlfn.SINGLE(tbl_Invoices[Plan_ID])="P2","Standard",
   _xlfn.SINGLE(tbl_Invoices[Plan_ID])="P3","Premium"
)</f>
        <v>Premium</v>
      </c>
      <c r="O2687" s="2">
        <f>IF(tbl_Invoices[[#This Row],[Revenue_Type]]="Churned",0,1)</f>
        <v>1</v>
      </c>
    </row>
    <row r="2688" spans="1:15" x14ac:dyDescent="0.25">
      <c r="A2688" t="s">
        <v>8414</v>
      </c>
      <c r="B2688" t="s">
        <v>1411</v>
      </c>
      <c r="C2688" t="s">
        <v>3332</v>
      </c>
      <c r="D2688" s="1">
        <v>44596</v>
      </c>
      <c r="E2688">
        <v>25</v>
      </c>
      <c r="F2688" t="b">
        <v>1</v>
      </c>
      <c r="G2688" t="s">
        <v>4547</v>
      </c>
      <c r="H2688" t="s">
        <v>2034</v>
      </c>
      <c r="I2688" s="1">
        <f>DATE(YEAR(tbl_Invoices[[#This Row],[Invoice_Date]]), MONTH(tbl_Invoices[[#This Row],[Invoice_Date]]), DAY(tbl_Invoices[[#This Row],[Invoice_Date]]))</f>
        <v>44596</v>
      </c>
      <c r="J2688">
        <f>YEAR(tbl_Invoices[[#This Row],[Invoice_Date]])</f>
        <v>2022</v>
      </c>
      <c r="K2688" s="1">
        <f>_xlfn.XLOOKUP(tbl_Invoices[[#This Row],[Customer_ID]], tbl_Customers[Customer_ID], tbl_Customers[Cohort_Month])</f>
        <v>44773</v>
      </c>
      <c r="L2688" s="1" t="str">
        <f ca="1">_xlfn.XLOOKUP(tbl_Invoices[[#This Row],[Customer_ID]], tbl_Customers[Customer_ID], tbl_Customers[Age_Group])</f>
        <v>55+</v>
      </c>
      <c r="M2688" s="1" t="str">
        <f>_xlfn.XLOOKUP(tbl_Invoices[[#This Row],[Customer_ID]], tbl_Customers[Customer_ID], tbl_Customers[Region])</f>
        <v>Midwest</v>
      </c>
      <c r="N2688" s="1" t="str" cm="1">
        <f t="array" ref="N2688">_xlfn.IFS(
   _xlfn.SINGLE(tbl_Invoices[Plan_ID])="P1","Basic",
   _xlfn.SINGLE(tbl_Invoices[Plan_ID])="P2","Standard",
   _xlfn.SINGLE(tbl_Invoices[Plan_ID])="P3","Premium"
)</f>
        <v>Standard</v>
      </c>
      <c r="O2688" s="2">
        <f>IF(tbl_Invoices[[#This Row],[Revenue_Type]]="Churned",0,1)</f>
        <v>1</v>
      </c>
    </row>
    <row r="2689" spans="1:15" x14ac:dyDescent="0.25">
      <c r="A2689" t="s">
        <v>9443</v>
      </c>
      <c r="B2689" t="s">
        <v>1438</v>
      </c>
      <c r="C2689" t="s">
        <v>2772</v>
      </c>
      <c r="D2689" s="1">
        <v>44596</v>
      </c>
      <c r="E2689">
        <v>55</v>
      </c>
      <c r="F2689" t="b">
        <v>1</v>
      </c>
      <c r="G2689" t="s">
        <v>4545</v>
      </c>
      <c r="H2689" t="s">
        <v>2031</v>
      </c>
      <c r="I2689" s="1">
        <f>DATE(YEAR(tbl_Invoices[[#This Row],[Invoice_Date]]), MONTH(tbl_Invoices[[#This Row],[Invoice_Date]]), DAY(tbl_Invoices[[#This Row],[Invoice_Date]]))</f>
        <v>44596</v>
      </c>
      <c r="J2689">
        <f>YEAR(tbl_Invoices[[#This Row],[Invoice_Date]])</f>
        <v>2022</v>
      </c>
      <c r="K2689" s="1">
        <f>_xlfn.XLOOKUP(tbl_Invoices[[#This Row],[Customer_ID]], tbl_Customers[Customer_ID], tbl_Customers[Cohort_Month])</f>
        <v>44804</v>
      </c>
      <c r="L2689" s="1" t="str">
        <f ca="1">_xlfn.XLOOKUP(tbl_Invoices[[#This Row],[Customer_ID]], tbl_Customers[Customer_ID], tbl_Customers[Age_Group])</f>
        <v>55+</v>
      </c>
      <c r="M2689" s="1" t="str">
        <f>_xlfn.XLOOKUP(tbl_Invoices[[#This Row],[Customer_ID]], tbl_Customers[Customer_ID], tbl_Customers[Region])</f>
        <v>Midwest</v>
      </c>
      <c r="N2689" s="1" t="str" cm="1">
        <f t="array" ref="N2689">_xlfn.IFS(
   _xlfn.SINGLE(tbl_Invoices[Plan_ID])="P1","Basic",
   _xlfn.SINGLE(tbl_Invoices[Plan_ID])="P2","Standard",
   _xlfn.SINGLE(tbl_Invoices[Plan_ID])="P3","Premium"
)</f>
        <v>Premium</v>
      </c>
      <c r="O2689" s="2">
        <f>IF(tbl_Invoices[[#This Row],[Revenue_Type]]="Churned",0,1)</f>
        <v>0</v>
      </c>
    </row>
    <row r="2690" spans="1:15" x14ac:dyDescent="0.25">
      <c r="A2690" t="s">
        <v>5716</v>
      </c>
      <c r="B2690" t="s">
        <v>1931</v>
      </c>
      <c r="C2690" t="s">
        <v>4011</v>
      </c>
      <c r="D2690" s="1">
        <v>44596</v>
      </c>
      <c r="E2690">
        <v>25</v>
      </c>
      <c r="F2690" t="b">
        <v>1</v>
      </c>
      <c r="G2690" t="s">
        <v>4540</v>
      </c>
      <c r="H2690" t="s">
        <v>2034</v>
      </c>
      <c r="I2690" s="1">
        <f>DATE(YEAR(tbl_Invoices[[#This Row],[Invoice_Date]]), MONTH(tbl_Invoices[[#This Row],[Invoice_Date]]), DAY(tbl_Invoices[[#This Row],[Invoice_Date]]))</f>
        <v>44596</v>
      </c>
      <c r="J2690">
        <f>YEAR(tbl_Invoices[[#This Row],[Invoice_Date]])</f>
        <v>2022</v>
      </c>
      <c r="K2690" s="1">
        <f>_xlfn.XLOOKUP(tbl_Invoices[[#This Row],[Customer_ID]], tbl_Customers[Customer_ID], tbl_Customers[Cohort_Month])</f>
        <v>44530</v>
      </c>
      <c r="L2690" s="1" t="str">
        <f ca="1">_xlfn.XLOOKUP(tbl_Invoices[[#This Row],[Customer_ID]], tbl_Customers[Customer_ID], tbl_Customers[Age_Group])</f>
        <v>45–54</v>
      </c>
      <c r="M2690" s="1" t="str">
        <f>_xlfn.XLOOKUP(tbl_Invoices[[#This Row],[Customer_ID]], tbl_Customers[Customer_ID], tbl_Customers[Region])</f>
        <v>International</v>
      </c>
      <c r="N2690" s="1" t="str" cm="1">
        <f t="array" ref="N2690">_xlfn.IFS(
   _xlfn.SINGLE(tbl_Invoices[Plan_ID])="P1","Basic",
   _xlfn.SINGLE(tbl_Invoices[Plan_ID])="P2","Standard",
   _xlfn.SINGLE(tbl_Invoices[Plan_ID])="P3","Premium"
)</f>
        <v>Standard</v>
      </c>
      <c r="O2690" s="2">
        <f>IF(tbl_Invoices[[#This Row],[Revenue_Type]]="Churned",0,1)</f>
        <v>1</v>
      </c>
    </row>
    <row r="2691" spans="1:15" x14ac:dyDescent="0.25">
      <c r="A2691" t="s">
        <v>6555</v>
      </c>
      <c r="B2691" t="s">
        <v>111</v>
      </c>
      <c r="C2691" t="s">
        <v>3873</v>
      </c>
      <c r="D2691" s="1">
        <v>44597</v>
      </c>
      <c r="E2691">
        <v>25</v>
      </c>
      <c r="F2691" t="b">
        <v>1</v>
      </c>
      <c r="G2691" t="s">
        <v>4549</v>
      </c>
      <c r="H2691" t="s">
        <v>2034</v>
      </c>
      <c r="I2691" s="1">
        <f>DATE(YEAR(tbl_Invoices[[#This Row],[Invoice_Date]]), MONTH(tbl_Invoices[[#This Row],[Invoice_Date]]), DAY(tbl_Invoices[[#This Row],[Invoice_Date]]))</f>
        <v>44597</v>
      </c>
      <c r="J2691">
        <f>YEAR(tbl_Invoices[[#This Row],[Invoice_Date]])</f>
        <v>2022</v>
      </c>
      <c r="K2691" s="1">
        <f>_xlfn.XLOOKUP(tbl_Invoices[[#This Row],[Customer_ID]], tbl_Customers[Customer_ID], tbl_Customers[Cohort_Month])</f>
        <v>44592</v>
      </c>
      <c r="L2691" s="1" t="str">
        <f ca="1">_xlfn.XLOOKUP(tbl_Invoices[[#This Row],[Customer_ID]], tbl_Customers[Customer_ID], tbl_Customers[Age_Group])</f>
        <v>18–24</v>
      </c>
      <c r="M2691" s="1" t="str">
        <f>_xlfn.XLOOKUP(tbl_Invoices[[#This Row],[Customer_ID]], tbl_Customers[Customer_ID], tbl_Customers[Region])</f>
        <v>International</v>
      </c>
      <c r="N2691" s="1" t="str" cm="1">
        <f t="array" ref="N2691">_xlfn.IFS(
   _xlfn.SINGLE(tbl_Invoices[Plan_ID])="P1","Basic",
   _xlfn.SINGLE(tbl_Invoices[Plan_ID])="P2","Standard",
   _xlfn.SINGLE(tbl_Invoices[Plan_ID])="P3","Premium"
)</f>
        <v>Standard</v>
      </c>
      <c r="O2691" s="2">
        <f>IF(tbl_Invoices[[#This Row],[Revenue_Type]]="Churned",0,1)</f>
        <v>1</v>
      </c>
    </row>
    <row r="2692" spans="1:15" x14ac:dyDescent="0.25">
      <c r="A2692" t="s">
        <v>7581</v>
      </c>
      <c r="B2692" t="s">
        <v>620</v>
      </c>
      <c r="C2692" t="s">
        <v>3433</v>
      </c>
      <c r="D2692" s="1">
        <v>44597</v>
      </c>
      <c r="E2692">
        <v>55</v>
      </c>
      <c r="F2692" t="b">
        <v>1</v>
      </c>
      <c r="G2692" t="s">
        <v>4549</v>
      </c>
      <c r="H2692" t="s">
        <v>2031</v>
      </c>
      <c r="I2692" s="1">
        <f>DATE(YEAR(tbl_Invoices[[#This Row],[Invoice_Date]]), MONTH(tbl_Invoices[[#This Row],[Invoice_Date]]), DAY(tbl_Invoices[[#This Row],[Invoice_Date]]))</f>
        <v>44597</v>
      </c>
      <c r="J2692">
        <f>YEAR(tbl_Invoices[[#This Row],[Invoice_Date]])</f>
        <v>2022</v>
      </c>
      <c r="K2692" s="1">
        <f>_xlfn.XLOOKUP(tbl_Invoices[[#This Row],[Customer_ID]], tbl_Customers[Customer_ID], tbl_Customers[Cohort_Month])</f>
        <v>44895</v>
      </c>
      <c r="L2692" s="1" t="str">
        <f ca="1">_xlfn.XLOOKUP(tbl_Invoices[[#This Row],[Customer_ID]], tbl_Customers[Customer_ID], tbl_Customers[Age_Group])</f>
        <v>45–54</v>
      </c>
      <c r="M2692" s="1" t="str">
        <f>_xlfn.XLOOKUP(tbl_Invoices[[#This Row],[Customer_ID]], tbl_Customers[Customer_ID], tbl_Customers[Region])</f>
        <v>West</v>
      </c>
      <c r="N2692" s="1" t="str" cm="1">
        <f t="array" ref="N2692">_xlfn.IFS(
   _xlfn.SINGLE(tbl_Invoices[Plan_ID])="P1","Basic",
   _xlfn.SINGLE(tbl_Invoices[Plan_ID])="P2","Standard",
   _xlfn.SINGLE(tbl_Invoices[Plan_ID])="P3","Premium"
)</f>
        <v>Premium</v>
      </c>
      <c r="O2692" s="2">
        <f>IF(tbl_Invoices[[#This Row],[Revenue_Type]]="Churned",0,1)</f>
        <v>1</v>
      </c>
    </row>
    <row r="2693" spans="1:15" x14ac:dyDescent="0.25">
      <c r="A2693" t="s">
        <v>8967</v>
      </c>
      <c r="B2693" t="s">
        <v>675</v>
      </c>
      <c r="C2693" t="s">
        <v>4526</v>
      </c>
      <c r="D2693" s="1">
        <v>44597</v>
      </c>
      <c r="E2693">
        <v>55</v>
      </c>
      <c r="F2693" t="b">
        <v>1</v>
      </c>
      <c r="G2693" t="s">
        <v>4549</v>
      </c>
      <c r="H2693" t="s">
        <v>2031</v>
      </c>
      <c r="I2693" s="1">
        <f>DATE(YEAR(tbl_Invoices[[#This Row],[Invoice_Date]]), MONTH(tbl_Invoices[[#This Row],[Invoice_Date]]), DAY(tbl_Invoices[[#This Row],[Invoice_Date]]))</f>
        <v>44597</v>
      </c>
      <c r="J2693">
        <f>YEAR(tbl_Invoices[[#This Row],[Invoice_Date]])</f>
        <v>2022</v>
      </c>
      <c r="K2693" s="1">
        <f>_xlfn.XLOOKUP(tbl_Invoices[[#This Row],[Customer_ID]], tbl_Customers[Customer_ID], tbl_Customers[Cohort_Month])</f>
        <v>44286</v>
      </c>
      <c r="L2693" s="1" t="str">
        <f ca="1">_xlfn.XLOOKUP(tbl_Invoices[[#This Row],[Customer_ID]], tbl_Customers[Customer_ID], tbl_Customers[Age_Group])</f>
        <v>45–54</v>
      </c>
      <c r="M2693" s="1" t="str">
        <f>_xlfn.XLOOKUP(tbl_Invoices[[#This Row],[Customer_ID]], tbl_Customers[Customer_ID], tbl_Customers[Region])</f>
        <v>Midwest</v>
      </c>
      <c r="N2693" s="1" t="str" cm="1">
        <f t="array" ref="N2693">_xlfn.IFS(
   _xlfn.SINGLE(tbl_Invoices[Plan_ID])="P1","Basic",
   _xlfn.SINGLE(tbl_Invoices[Plan_ID])="P2","Standard",
   _xlfn.SINGLE(tbl_Invoices[Plan_ID])="P3","Premium"
)</f>
        <v>Premium</v>
      </c>
      <c r="O2693" s="2">
        <f>IF(tbl_Invoices[[#This Row],[Revenue_Type]]="Churned",0,1)</f>
        <v>1</v>
      </c>
    </row>
    <row r="2694" spans="1:15" x14ac:dyDescent="0.25">
      <c r="A2694" t="s">
        <v>9431</v>
      </c>
      <c r="B2694" t="s">
        <v>766</v>
      </c>
      <c r="C2694" t="s">
        <v>2375</v>
      </c>
      <c r="D2694" s="1">
        <v>44597</v>
      </c>
      <c r="E2694">
        <v>12</v>
      </c>
      <c r="F2694" t="b">
        <v>1</v>
      </c>
      <c r="G2694" t="s">
        <v>4545</v>
      </c>
      <c r="H2694" t="s">
        <v>2027</v>
      </c>
      <c r="I2694" s="1">
        <f>DATE(YEAR(tbl_Invoices[[#This Row],[Invoice_Date]]), MONTH(tbl_Invoices[[#This Row],[Invoice_Date]]), DAY(tbl_Invoices[[#This Row],[Invoice_Date]]))</f>
        <v>44597</v>
      </c>
      <c r="J2694">
        <f>YEAR(tbl_Invoices[[#This Row],[Invoice_Date]])</f>
        <v>2022</v>
      </c>
      <c r="K2694" s="1">
        <f>_xlfn.XLOOKUP(tbl_Invoices[[#This Row],[Customer_ID]], tbl_Customers[Customer_ID], tbl_Customers[Cohort_Month])</f>
        <v>44377</v>
      </c>
      <c r="L2694" s="1" t="str">
        <f ca="1">_xlfn.XLOOKUP(tbl_Invoices[[#This Row],[Customer_ID]], tbl_Customers[Customer_ID], tbl_Customers[Age_Group])</f>
        <v>25–34</v>
      </c>
      <c r="M2694" s="1" t="str">
        <f>_xlfn.XLOOKUP(tbl_Invoices[[#This Row],[Customer_ID]], tbl_Customers[Customer_ID], tbl_Customers[Region])</f>
        <v>Midwest</v>
      </c>
      <c r="N2694" s="1" t="str" cm="1">
        <f t="array" ref="N2694">_xlfn.IFS(
   _xlfn.SINGLE(tbl_Invoices[Plan_ID])="P1","Basic",
   _xlfn.SINGLE(tbl_Invoices[Plan_ID])="P2","Standard",
   _xlfn.SINGLE(tbl_Invoices[Plan_ID])="P3","Premium"
)</f>
        <v>Basic</v>
      </c>
      <c r="O2694" s="2">
        <f>IF(tbl_Invoices[[#This Row],[Revenue_Type]]="Churned",0,1)</f>
        <v>0</v>
      </c>
    </row>
    <row r="2695" spans="1:15" x14ac:dyDescent="0.25">
      <c r="A2695" t="s">
        <v>6769</v>
      </c>
      <c r="B2695" t="s">
        <v>822</v>
      </c>
      <c r="C2695" t="s">
        <v>4258</v>
      </c>
      <c r="D2695" s="1">
        <v>44597</v>
      </c>
      <c r="E2695">
        <v>55</v>
      </c>
      <c r="F2695" t="b">
        <v>1</v>
      </c>
      <c r="G2695" t="s">
        <v>4538</v>
      </c>
      <c r="H2695" t="s">
        <v>2031</v>
      </c>
      <c r="I2695" s="1">
        <f>DATE(YEAR(tbl_Invoices[[#This Row],[Invoice_Date]]), MONTH(tbl_Invoices[[#This Row],[Invoice_Date]]), DAY(tbl_Invoices[[#This Row],[Invoice_Date]]))</f>
        <v>44597</v>
      </c>
      <c r="J2695">
        <f>YEAR(tbl_Invoices[[#This Row],[Invoice_Date]])</f>
        <v>2022</v>
      </c>
      <c r="K2695" s="1">
        <f>_xlfn.XLOOKUP(tbl_Invoices[[#This Row],[Customer_ID]], tbl_Customers[Customer_ID], tbl_Customers[Cohort_Month])</f>
        <v>44469</v>
      </c>
      <c r="L2695" s="1" t="str">
        <f ca="1">_xlfn.XLOOKUP(tbl_Invoices[[#This Row],[Customer_ID]], tbl_Customers[Customer_ID], tbl_Customers[Age_Group])</f>
        <v>25–34</v>
      </c>
      <c r="M2695" s="1" t="str">
        <f>_xlfn.XLOOKUP(tbl_Invoices[[#This Row],[Customer_ID]], tbl_Customers[Customer_ID], tbl_Customers[Region])</f>
        <v>International</v>
      </c>
      <c r="N2695" s="1" t="str" cm="1">
        <f t="array" ref="N2695">_xlfn.IFS(
   _xlfn.SINGLE(tbl_Invoices[Plan_ID])="P1","Basic",
   _xlfn.SINGLE(tbl_Invoices[Plan_ID])="P2","Standard",
   _xlfn.SINGLE(tbl_Invoices[Plan_ID])="P3","Premium"
)</f>
        <v>Premium</v>
      </c>
      <c r="O2695" s="2">
        <f>IF(tbl_Invoices[[#This Row],[Revenue_Type]]="Churned",0,1)</f>
        <v>1</v>
      </c>
    </row>
    <row r="2696" spans="1:15" x14ac:dyDescent="0.25">
      <c r="A2696" t="s">
        <v>10419</v>
      </c>
      <c r="B2696" t="s">
        <v>1323</v>
      </c>
      <c r="C2696" t="s">
        <v>3530</v>
      </c>
      <c r="D2696" s="1">
        <v>44597</v>
      </c>
      <c r="E2696">
        <v>25</v>
      </c>
      <c r="F2696" t="b">
        <v>1</v>
      </c>
      <c r="G2696" t="s">
        <v>4545</v>
      </c>
      <c r="H2696" t="s">
        <v>2034</v>
      </c>
      <c r="I2696" s="1">
        <f>DATE(YEAR(tbl_Invoices[[#This Row],[Invoice_Date]]), MONTH(tbl_Invoices[[#This Row],[Invoice_Date]]), DAY(tbl_Invoices[[#This Row],[Invoice_Date]]))</f>
        <v>44597</v>
      </c>
      <c r="J2696">
        <f>YEAR(tbl_Invoices[[#This Row],[Invoice_Date]])</f>
        <v>2022</v>
      </c>
      <c r="K2696" s="1">
        <f>_xlfn.XLOOKUP(tbl_Invoices[[#This Row],[Customer_ID]], tbl_Customers[Customer_ID], tbl_Customers[Cohort_Month])</f>
        <v>44620</v>
      </c>
      <c r="L2696" s="1" t="str">
        <f ca="1">_xlfn.XLOOKUP(tbl_Invoices[[#This Row],[Customer_ID]], tbl_Customers[Customer_ID], tbl_Customers[Age_Group])</f>
        <v>25–34</v>
      </c>
      <c r="M2696" s="1" t="str">
        <f>_xlfn.XLOOKUP(tbl_Invoices[[#This Row],[Customer_ID]], tbl_Customers[Customer_ID], tbl_Customers[Region])</f>
        <v>South</v>
      </c>
      <c r="N2696" s="1" t="str" cm="1">
        <f t="array" ref="N2696">_xlfn.IFS(
   _xlfn.SINGLE(tbl_Invoices[Plan_ID])="P1","Basic",
   _xlfn.SINGLE(tbl_Invoices[Plan_ID])="P2","Standard",
   _xlfn.SINGLE(tbl_Invoices[Plan_ID])="P3","Premium"
)</f>
        <v>Standard</v>
      </c>
      <c r="O2696" s="2">
        <f>IF(tbl_Invoices[[#This Row],[Revenue_Type]]="Churned",0,1)</f>
        <v>0</v>
      </c>
    </row>
    <row r="2697" spans="1:15" x14ac:dyDescent="0.25">
      <c r="A2697" t="s">
        <v>6558</v>
      </c>
      <c r="B2697" t="s">
        <v>1376</v>
      </c>
      <c r="C2697" t="s">
        <v>4125</v>
      </c>
      <c r="D2697" s="1">
        <v>44597</v>
      </c>
      <c r="E2697">
        <v>25</v>
      </c>
      <c r="F2697" t="b">
        <v>1</v>
      </c>
      <c r="G2697" t="s">
        <v>4545</v>
      </c>
      <c r="H2697" t="s">
        <v>2034</v>
      </c>
      <c r="I2697" s="1">
        <f>DATE(YEAR(tbl_Invoices[[#This Row],[Invoice_Date]]), MONTH(tbl_Invoices[[#This Row],[Invoice_Date]]), DAY(tbl_Invoices[[#This Row],[Invoice_Date]]))</f>
        <v>44597</v>
      </c>
      <c r="J2697">
        <f>YEAR(tbl_Invoices[[#This Row],[Invoice_Date]])</f>
        <v>2022</v>
      </c>
      <c r="K2697" s="1">
        <f>_xlfn.XLOOKUP(tbl_Invoices[[#This Row],[Customer_ID]], tbl_Customers[Customer_ID], tbl_Customers[Cohort_Month])</f>
        <v>44712</v>
      </c>
      <c r="L2697" s="1" t="str">
        <f ca="1">_xlfn.XLOOKUP(tbl_Invoices[[#This Row],[Customer_ID]], tbl_Customers[Customer_ID], tbl_Customers[Age_Group])</f>
        <v>55+</v>
      </c>
      <c r="M2697" s="1" t="str">
        <f>_xlfn.XLOOKUP(tbl_Invoices[[#This Row],[Customer_ID]], tbl_Customers[Customer_ID], tbl_Customers[Region])</f>
        <v>Midwest</v>
      </c>
      <c r="N2697" s="1" t="str" cm="1">
        <f t="array" ref="N2697">_xlfn.IFS(
   _xlfn.SINGLE(tbl_Invoices[Plan_ID])="P1","Basic",
   _xlfn.SINGLE(tbl_Invoices[Plan_ID])="P2","Standard",
   _xlfn.SINGLE(tbl_Invoices[Plan_ID])="P3","Premium"
)</f>
        <v>Standard</v>
      </c>
      <c r="O2697" s="2">
        <f>IF(tbl_Invoices[[#This Row],[Revenue_Type]]="Churned",0,1)</f>
        <v>0</v>
      </c>
    </row>
    <row r="2698" spans="1:15" x14ac:dyDescent="0.25">
      <c r="A2698" t="s">
        <v>9539</v>
      </c>
      <c r="B2698" t="s">
        <v>1424</v>
      </c>
      <c r="C2698" t="s">
        <v>2546</v>
      </c>
      <c r="D2698" s="1">
        <v>44597</v>
      </c>
      <c r="E2698">
        <v>12</v>
      </c>
      <c r="F2698" t="b">
        <v>1</v>
      </c>
      <c r="G2698" t="s">
        <v>4549</v>
      </c>
      <c r="H2698" t="s">
        <v>2027</v>
      </c>
      <c r="I2698" s="1">
        <f>DATE(YEAR(tbl_Invoices[[#This Row],[Invoice_Date]]), MONTH(tbl_Invoices[[#This Row],[Invoice_Date]]), DAY(tbl_Invoices[[#This Row],[Invoice_Date]]))</f>
        <v>44597</v>
      </c>
      <c r="J2698">
        <f>YEAR(tbl_Invoices[[#This Row],[Invoice_Date]])</f>
        <v>2022</v>
      </c>
      <c r="K2698" s="1">
        <f>_xlfn.XLOOKUP(tbl_Invoices[[#This Row],[Customer_ID]], tbl_Customers[Customer_ID], tbl_Customers[Cohort_Month])</f>
        <v>45016</v>
      </c>
      <c r="L2698" s="1" t="str">
        <f ca="1">_xlfn.XLOOKUP(tbl_Invoices[[#This Row],[Customer_ID]], tbl_Customers[Customer_ID], tbl_Customers[Age_Group])</f>
        <v>25–34</v>
      </c>
      <c r="M2698" s="1" t="str">
        <f>_xlfn.XLOOKUP(tbl_Invoices[[#This Row],[Customer_ID]], tbl_Customers[Customer_ID], tbl_Customers[Region])</f>
        <v>South</v>
      </c>
      <c r="N2698" s="1" t="str" cm="1">
        <f t="array" ref="N2698">_xlfn.IFS(
   _xlfn.SINGLE(tbl_Invoices[Plan_ID])="P1","Basic",
   _xlfn.SINGLE(tbl_Invoices[Plan_ID])="P2","Standard",
   _xlfn.SINGLE(tbl_Invoices[Plan_ID])="P3","Premium"
)</f>
        <v>Basic</v>
      </c>
      <c r="O2698" s="2">
        <f>IF(tbl_Invoices[[#This Row],[Revenue_Type]]="Churned",0,1)</f>
        <v>1</v>
      </c>
    </row>
    <row r="2699" spans="1:15" x14ac:dyDescent="0.25">
      <c r="A2699" t="s">
        <v>6664</v>
      </c>
      <c r="B2699" t="s">
        <v>1537</v>
      </c>
      <c r="C2699" t="s">
        <v>3346</v>
      </c>
      <c r="D2699" s="1">
        <v>44597</v>
      </c>
      <c r="E2699">
        <v>12</v>
      </c>
      <c r="F2699" t="b">
        <v>1</v>
      </c>
      <c r="G2699" t="s">
        <v>4547</v>
      </c>
      <c r="H2699" t="s">
        <v>2027</v>
      </c>
      <c r="I2699" s="1">
        <f>DATE(YEAR(tbl_Invoices[[#This Row],[Invoice_Date]]), MONTH(tbl_Invoices[[#This Row],[Invoice_Date]]), DAY(tbl_Invoices[[#This Row],[Invoice_Date]]))</f>
        <v>44597</v>
      </c>
      <c r="J2699">
        <f>YEAR(tbl_Invoices[[#This Row],[Invoice_Date]])</f>
        <v>2022</v>
      </c>
      <c r="K2699" s="1">
        <f>_xlfn.XLOOKUP(tbl_Invoices[[#This Row],[Customer_ID]], tbl_Customers[Customer_ID], tbl_Customers[Cohort_Month])</f>
        <v>45107</v>
      </c>
      <c r="L2699" s="1" t="str">
        <f ca="1">_xlfn.XLOOKUP(tbl_Invoices[[#This Row],[Customer_ID]], tbl_Customers[Customer_ID], tbl_Customers[Age_Group])</f>
        <v>35–44</v>
      </c>
      <c r="M2699" s="1" t="str">
        <f>_xlfn.XLOOKUP(tbl_Invoices[[#This Row],[Customer_ID]], tbl_Customers[Customer_ID], tbl_Customers[Region])</f>
        <v>International</v>
      </c>
      <c r="N2699" s="1" t="str" cm="1">
        <f t="array" ref="N2699">_xlfn.IFS(
   _xlfn.SINGLE(tbl_Invoices[Plan_ID])="P1","Basic",
   _xlfn.SINGLE(tbl_Invoices[Plan_ID])="P2","Standard",
   _xlfn.SINGLE(tbl_Invoices[Plan_ID])="P3","Premium"
)</f>
        <v>Basic</v>
      </c>
      <c r="O2699" s="2">
        <f>IF(tbl_Invoices[[#This Row],[Revenue_Type]]="Churned",0,1)</f>
        <v>1</v>
      </c>
    </row>
    <row r="2700" spans="1:15" x14ac:dyDescent="0.25">
      <c r="A2700" t="s">
        <v>6602</v>
      </c>
      <c r="B2700" t="s">
        <v>1667</v>
      </c>
      <c r="C2700" t="s">
        <v>2828</v>
      </c>
      <c r="D2700" s="1">
        <v>44597</v>
      </c>
      <c r="E2700">
        <v>25</v>
      </c>
      <c r="F2700" t="b">
        <v>1</v>
      </c>
      <c r="G2700" t="s">
        <v>4547</v>
      </c>
      <c r="H2700" t="s">
        <v>2034</v>
      </c>
      <c r="I2700" s="1">
        <f>DATE(YEAR(tbl_Invoices[[#This Row],[Invoice_Date]]), MONTH(tbl_Invoices[[#This Row],[Invoice_Date]]), DAY(tbl_Invoices[[#This Row],[Invoice_Date]]))</f>
        <v>44597</v>
      </c>
      <c r="J2700">
        <f>YEAR(tbl_Invoices[[#This Row],[Invoice_Date]])</f>
        <v>2022</v>
      </c>
      <c r="K2700" s="1">
        <f>_xlfn.XLOOKUP(tbl_Invoices[[#This Row],[Customer_ID]], tbl_Customers[Customer_ID], tbl_Customers[Cohort_Month])</f>
        <v>44347</v>
      </c>
      <c r="L2700" s="1" t="str">
        <f ca="1">_xlfn.XLOOKUP(tbl_Invoices[[#This Row],[Customer_ID]], tbl_Customers[Customer_ID], tbl_Customers[Age_Group])</f>
        <v>35–44</v>
      </c>
      <c r="M2700" s="1" t="str">
        <f>_xlfn.XLOOKUP(tbl_Invoices[[#This Row],[Customer_ID]], tbl_Customers[Customer_ID], tbl_Customers[Region])</f>
        <v>South</v>
      </c>
      <c r="N2700" s="1" t="str" cm="1">
        <f t="array" ref="N2700">_xlfn.IFS(
   _xlfn.SINGLE(tbl_Invoices[Plan_ID])="P1","Basic",
   _xlfn.SINGLE(tbl_Invoices[Plan_ID])="P2","Standard",
   _xlfn.SINGLE(tbl_Invoices[Plan_ID])="P3","Premium"
)</f>
        <v>Standard</v>
      </c>
      <c r="O2700" s="2">
        <f>IF(tbl_Invoices[[#This Row],[Revenue_Type]]="Churned",0,1)</f>
        <v>1</v>
      </c>
    </row>
    <row r="2701" spans="1:15" x14ac:dyDescent="0.25">
      <c r="A2701" t="s">
        <v>10172</v>
      </c>
      <c r="B2701" t="s">
        <v>1700</v>
      </c>
      <c r="C2701" t="s">
        <v>2101</v>
      </c>
      <c r="D2701" s="1">
        <v>44597</v>
      </c>
      <c r="E2701">
        <v>12</v>
      </c>
      <c r="F2701" t="b">
        <v>1</v>
      </c>
      <c r="G2701" t="s">
        <v>4540</v>
      </c>
      <c r="H2701" t="s">
        <v>2027</v>
      </c>
      <c r="I2701" s="1">
        <f>DATE(YEAR(tbl_Invoices[[#This Row],[Invoice_Date]]), MONTH(tbl_Invoices[[#This Row],[Invoice_Date]]), DAY(tbl_Invoices[[#This Row],[Invoice_Date]]))</f>
        <v>44597</v>
      </c>
      <c r="J2701">
        <f>YEAR(tbl_Invoices[[#This Row],[Invoice_Date]])</f>
        <v>2022</v>
      </c>
      <c r="K2701" s="1">
        <f>_xlfn.XLOOKUP(tbl_Invoices[[#This Row],[Customer_ID]], tbl_Customers[Customer_ID], tbl_Customers[Cohort_Month])</f>
        <v>44592</v>
      </c>
      <c r="L2701" s="1" t="str">
        <f ca="1">_xlfn.XLOOKUP(tbl_Invoices[[#This Row],[Customer_ID]], tbl_Customers[Customer_ID], tbl_Customers[Age_Group])</f>
        <v>35–44</v>
      </c>
      <c r="M2701" s="1" t="str">
        <f>_xlfn.XLOOKUP(tbl_Invoices[[#This Row],[Customer_ID]], tbl_Customers[Customer_ID], tbl_Customers[Region])</f>
        <v>International</v>
      </c>
      <c r="N2701" s="1" t="str" cm="1">
        <f t="array" ref="N2701">_xlfn.IFS(
   _xlfn.SINGLE(tbl_Invoices[Plan_ID])="P1","Basic",
   _xlfn.SINGLE(tbl_Invoices[Plan_ID])="P2","Standard",
   _xlfn.SINGLE(tbl_Invoices[Plan_ID])="P3","Premium"
)</f>
        <v>Basic</v>
      </c>
      <c r="O2701" s="2">
        <f>IF(tbl_Invoices[[#This Row],[Revenue_Type]]="Churned",0,1)</f>
        <v>1</v>
      </c>
    </row>
    <row r="2702" spans="1:15" x14ac:dyDescent="0.25">
      <c r="A2702" t="s">
        <v>7580</v>
      </c>
      <c r="B2702" t="s">
        <v>1748</v>
      </c>
      <c r="C2702" t="s">
        <v>2048</v>
      </c>
      <c r="D2702" s="1">
        <v>44597</v>
      </c>
      <c r="E2702">
        <v>55</v>
      </c>
      <c r="F2702" t="b">
        <v>1</v>
      </c>
      <c r="G2702" t="s">
        <v>4549</v>
      </c>
      <c r="H2702" t="s">
        <v>2031</v>
      </c>
      <c r="I2702" s="1">
        <f>DATE(YEAR(tbl_Invoices[[#This Row],[Invoice_Date]]), MONTH(tbl_Invoices[[#This Row],[Invoice_Date]]), DAY(tbl_Invoices[[#This Row],[Invoice_Date]]))</f>
        <v>44597</v>
      </c>
      <c r="J2702">
        <f>YEAR(tbl_Invoices[[#This Row],[Invoice_Date]])</f>
        <v>2022</v>
      </c>
      <c r="K2702" s="1">
        <f>_xlfn.XLOOKUP(tbl_Invoices[[#This Row],[Customer_ID]], tbl_Customers[Customer_ID], tbl_Customers[Cohort_Month])</f>
        <v>44347</v>
      </c>
      <c r="L2702" s="1" t="str">
        <f ca="1">_xlfn.XLOOKUP(tbl_Invoices[[#This Row],[Customer_ID]], tbl_Customers[Customer_ID], tbl_Customers[Age_Group])</f>
        <v>25–34</v>
      </c>
      <c r="M2702" s="1" t="str">
        <f>_xlfn.XLOOKUP(tbl_Invoices[[#This Row],[Customer_ID]], tbl_Customers[Customer_ID], tbl_Customers[Region])</f>
        <v>South</v>
      </c>
      <c r="N2702" s="1" t="str" cm="1">
        <f t="array" ref="N2702">_xlfn.IFS(
   _xlfn.SINGLE(tbl_Invoices[Plan_ID])="P1","Basic",
   _xlfn.SINGLE(tbl_Invoices[Plan_ID])="P2","Standard",
   _xlfn.SINGLE(tbl_Invoices[Plan_ID])="P3","Premium"
)</f>
        <v>Premium</v>
      </c>
      <c r="O2702" s="2">
        <f>IF(tbl_Invoices[[#This Row],[Revenue_Type]]="Churned",0,1)</f>
        <v>1</v>
      </c>
    </row>
    <row r="2703" spans="1:15" x14ac:dyDescent="0.25">
      <c r="A2703" t="s">
        <v>10467</v>
      </c>
      <c r="B2703" t="s">
        <v>1847</v>
      </c>
      <c r="C2703" t="s">
        <v>3260</v>
      </c>
      <c r="D2703" s="1">
        <v>44597</v>
      </c>
      <c r="E2703">
        <v>12</v>
      </c>
      <c r="F2703" t="b">
        <v>1</v>
      </c>
      <c r="G2703" t="s">
        <v>4545</v>
      </c>
      <c r="H2703" t="s">
        <v>2027</v>
      </c>
      <c r="I2703" s="1">
        <f>DATE(YEAR(tbl_Invoices[[#This Row],[Invoice_Date]]), MONTH(tbl_Invoices[[#This Row],[Invoice_Date]]), DAY(tbl_Invoices[[#This Row],[Invoice_Date]]))</f>
        <v>44597</v>
      </c>
      <c r="J2703">
        <f>YEAR(tbl_Invoices[[#This Row],[Invoice_Date]])</f>
        <v>2022</v>
      </c>
      <c r="K2703" s="1">
        <f>_xlfn.XLOOKUP(tbl_Invoices[[#This Row],[Customer_ID]], tbl_Customers[Customer_ID], tbl_Customers[Cohort_Month])</f>
        <v>44347</v>
      </c>
      <c r="L2703" s="1" t="str">
        <f ca="1">_xlfn.XLOOKUP(tbl_Invoices[[#This Row],[Customer_ID]], tbl_Customers[Customer_ID], tbl_Customers[Age_Group])</f>
        <v>55+</v>
      </c>
      <c r="M2703" s="1" t="str">
        <f>_xlfn.XLOOKUP(tbl_Invoices[[#This Row],[Customer_ID]], tbl_Customers[Customer_ID], tbl_Customers[Region])</f>
        <v>East</v>
      </c>
      <c r="N2703" s="1" t="str" cm="1">
        <f t="array" ref="N2703">_xlfn.IFS(
   _xlfn.SINGLE(tbl_Invoices[Plan_ID])="P1","Basic",
   _xlfn.SINGLE(tbl_Invoices[Plan_ID])="P2","Standard",
   _xlfn.SINGLE(tbl_Invoices[Plan_ID])="P3","Premium"
)</f>
        <v>Basic</v>
      </c>
      <c r="O2703" s="2">
        <f>IF(tbl_Invoices[[#This Row],[Revenue_Type]]="Churned",0,1)</f>
        <v>0</v>
      </c>
    </row>
    <row r="2704" spans="1:15" x14ac:dyDescent="0.25">
      <c r="A2704" t="s">
        <v>9461</v>
      </c>
      <c r="B2704" t="s">
        <v>6</v>
      </c>
      <c r="C2704" t="s">
        <v>3391</v>
      </c>
      <c r="D2704" s="1">
        <v>44598</v>
      </c>
      <c r="E2704">
        <v>55</v>
      </c>
      <c r="F2704" t="b">
        <v>1</v>
      </c>
      <c r="G2704" t="s">
        <v>4547</v>
      </c>
      <c r="H2704" t="s">
        <v>2031</v>
      </c>
      <c r="I2704" s="1">
        <f>DATE(YEAR(tbl_Invoices[[#This Row],[Invoice_Date]]), MONTH(tbl_Invoices[[#This Row],[Invoice_Date]]), DAY(tbl_Invoices[[#This Row],[Invoice_Date]]))</f>
        <v>44598</v>
      </c>
      <c r="J2704">
        <f>YEAR(tbl_Invoices[[#This Row],[Invoice_Date]])</f>
        <v>2022</v>
      </c>
      <c r="K2704" s="1">
        <f>_xlfn.XLOOKUP(tbl_Invoices[[#This Row],[Customer_ID]], tbl_Customers[Customer_ID], tbl_Customers[Cohort_Month])</f>
        <v>44865</v>
      </c>
      <c r="L2704" s="1" t="str">
        <f ca="1">_xlfn.XLOOKUP(tbl_Invoices[[#This Row],[Customer_ID]], tbl_Customers[Customer_ID], tbl_Customers[Age_Group])</f>
        <v>18–24</v>
      </c>
      <c r="M2704" s="1" t="str">
        <f>_xlfn.XLOOKUP(tbl_Invoices[[#This Row],[Customer_ID]], tbl_Customers[Customer_ID], tbl_Customers[Region])</f>
        <v>East</v>
      </c>
      <c r="N2704" s="1" t="str" cm="1">
        <f t="array" ref="N2704">_xlfn.IFS(
   _xlfn.SINGLE(tbl_Invoices[Plan_ID])="P1","Basic",
   _xlfn.SINGLE(tbl_Invoices[Plan_ID])="P2","Standard",
   _xlfn.SINGLE(tbl_Invoices[Plan_ID])="P3","Premium"
)</f>
        <v>Premium</v>
      </c>
      <c r="O2704" s="2">
        <f>IF(tbl_Invoices[[#This Row],[Revenue_Type]]="Churned",0,1)</f>
        <v>1</v>
      </c>
    </row>
    <row r="2705" spans="1:15" x14ac:dyDescent="0.25">
      <c r="A2705" t="s">
        <v>7565</v>
      </c>
      <c r="B2705" t="s">
        <v>414</v>
      </c>
      <c r="C2705" t="s">
        <v>3075</v>
      </c>
      <c r="D2705" s="1">
        <v>44598</v>
      </c>
      <c r="E2705">
        <v>12</v>
      </c>
      <c r="F2705" t="b">
        <v>1</v>
      </c>
      <c r="G2705" t="s">
        <v>4549</v>
      </c>
      <c r="H2705" t="s">
        <v>2027</v>
      </c>
      <c r="I2705" s="1">
        <f>DATE(YEAR(tbl_Invoices[[#This Row],[Invoice_Date]]), MONTH(tbl_Invoices[[#This Row],[Invoice_Date]]), DAY(tbl_Invoices[[#This Row],[Invoice_Date]]))</f>
        <v>44598</v>
      </c>
      <c r="J2705">
        <f>YEAR(tbl_Invoices[[#This Row],[Invoice_Date]])</f>
        <v>2022</v>
      </c>
      <c r="K2705" s="1">
        <f>_xlfn.XLOOKUP(tbl_Invoices[[#This Row],[Customer_ID]], tbl_Customers[Customer_ID], tbl_Customers[Cohort_Month])</f>
        <v>44773</v>
      </c>
      <c r="L2705" s="1" t="str">
        <f ca="1">_xlfn.XLOOKUP(tbl_Invoices[[#This Row],[Customer_ID]], tbl_Customers[Customer_ID], tbl_Customers[Age_Group])</f>
        <v>25–34</v>
      </c>
      <c r="M2705" s="1" t="str">
        <f>_xlfn.XLOOKUP(tbl_Invoices[[#This Row],[Customer_ID]], tbl_Customers[Customer_ID], tbl_Customers[Region])</f>
        <v>International</v>
      </c>
      <c r="N2705" s="1" t="str" cm="1">
        <f t="array" ref="N2705">_xlfn.IFS(
   _xlfn.SINGLE(tbl_Invoices[Plan_ID])="P1","Basic",
   _xlfn.SINGLE(tbl_Invoices[Plan_ID])="P2","Standard",
   _xlfn.SINGLE(tbl_Invoices[Plan_ID])="P3","Premium"
)</f>
        <v>Basic</v>
      </c>
      <c r="O2705" s="2">
        <f>IF(tbl_Invoices[[#This Row],[Revenue_Type]]="Churned",0,1)</f>
        <v>1</v>
      </c>
    </row>
    <row r="2706" spans="1:15" x14ac:dyDescent="0.25">
      <c r="A2706" t="s">
        <v>5083</v>
      </c>
      <c r="B2706" t="s">
        <v>568</v>
      </c>
      <c r="C2706" t="s">
        <v>4146</v>
      </c>
      <c r="D2706" s="1">
        <v>44598</v>
      </c>
      <c r="E2706">
        <v>12</v>
      </c>
      <c r="F2706" t="b">
        <v>1</v>
      </c>
      <c r="G2706" t="s">
        <v>4547</v>
      </c>
      <c r="H2706" t="s">
        <v>2027</v>
      </c>
      <c r="I2706" s="1">
        <f>DATE(YEAR(tbl_Invoices[[#This Row],[Invoice_Date]]), MONTH(tbl_Invoices[[#This Row],[Invoice_Date]]), DAY(tbl_Invoices[[#This Row],[Invoice_Date]]))</f>
        <v>44598</v>
      </c>
      <c r="J2706">
        <f>YEAR(tbl_Invoices[[#This Row],[Invoice_Date]])</f>
        <v>2022</v>
      </c>
      <c r="K2706" s="1">
        <f>_xlfn.XLOOKUP(tbl_Invoices[[#This Row],[Customer_ID]], tbl_Customers[Customer_ID], tbl_Customers[Cohort_Month])</f>
        <v>44469</v>
      </c>
      <c r="L2706" s="1" t="str">
        <f ca="1">_xlfn.XLOOKUP(tbl_Invoices[[#This Row],[Customer_ID]], tbl_Customers[Customer_ID], tbl_Customers[Age_Group])</f>
        <v>25–34</v>
      </c>
      <c r="M2706" s="1" t="str">
        <f>_xlfn.XLOOKUP(tbl_Invoices[[#This Row],[Customer_ID]], tbl_Customers[Customer_ID], tbl_Customers[Region])</f>
        <v>East</v>
      </c>
      <c r="N2706" s="1" t="str" cm="1">
        <f t="array" ref="N2706">_xlfn.IFS(
   _xlfn.SINGLE(tbl_Invoices[Plan_ID])="P1","Basic",
   _xlfn.SINGLE(tbl_Invoices[Plan_ID])="P2","Standard",
   _xlfn.SINGLE(tbl_Invoices[Plan_ID])="P3","Premium"
)</f>
        <v>Basic</v>
      </c>
      <c r="O2706" s="2">
        <f>IF(tbl_Invoices[[#This Row],[Revenue_Type]]="Churned",0,1)</f>
        <v>1</v>
      </c>
    </row>
    <row r="2707" spans="1:15" x14ac:dyDescent="0.25">
      <c r="A2707" t="s">
        <v>6005</v>
      </c>
      <c r="B2707" t="s">
        <v>856</v>
      </c>
      <c r="C2707" t="s">
        <v>2694</v>
      </c>
      <c r="D2707" s="1">
        <v>44598</v>
      </c>
      <c r="E2707">
        <v>12</v>
      </c>
      <c r="F2707" t="b">
        <v>1</v>
      </c>
      <c r="G2707" t="s">
        <v>4549</v>
      </c>
      <c r="H2707" t="s">
        <v>2027</v>
      </c>
      <c r="I2707" s="1">
        <f>DATE(YEAR(tbl_Invoices[[#This Row],[Invoice_Date]]), MONTH(tbl_Invoices[[#This Row],[Invoice_Date]]), DAY(tbl_Invoices[[#This Row],[Invoice_Date]]))</f>
        <v>44598</v>
      </c>
      <c r="J2707">
        <f>YEAR(tbl_Invoices[[#This Row],[Invoice_Date]])</f>
        <v>2022</v>
      </c>
      <c r="K2707" s="1">
        <f>_xlfn.XLOOKUP(tbl_Invoices[[#This Row],[Customer_ID]], tbl_Customers[Customer_ID], tbl_Customers[Cohort_Month])</f>
        <v>44926</v>
      </c>
      <c r="L2707" s="1" t="str">
        <f ca="1">_xlfn.XLOOKUP(tbl_Invoices[[#This Row],[Customer_ID]], tbl_Customers[Customer_ID], tbl_Customers[Age_Group])</f>
        <v>45–54</v>
      </c>
      <c r="M2707" s="1" t="str">
        <f>_xlfn.XLOOKUP(tbl_Invoices[[#This Row],[Customer_ID]], tbl_Customers[Customer_ID], tbl_Customers[Region])</f>
        <v>Midwest</v>
      </c>
      <c r="N2707" s="1" t="str" cm="1">
        <f t="array" ref="N2707">_xlfn.IFS(
   _xlfn.SINGLE(tbl_Invoices[Plan_ID])="P1","Basic",
   _xlfn.SINGLE(tbl_Invoices[Plan_ID])="P2","Standard",
   _xlfn.SINGLE(tbl_Invoices[Plan_ID])="P3","Premium"
)</f>
        <v>Basic</v>
      </c>
      <c r="O2707" s="2">
        <f>IF(tbl_Invoices[[#This Row],[Revenue_Type]]="Churned",0,1)</f>
        <v>1</v>
      </c>
    </row>
    <row r="2708" spans="1:15" x14ac:dyDescent="0.25">
      <c r="A2708" t="s">
        <v>10019</v>
      </c>
      <c r="B2708" t="s">
        <v>1053</v>
      </c>
      <c r="C2708" t="s">
        <v>3808</v>
      </c>
      <c r="D2708" s="1">
        <v>44598</v>
      </c>
      <c r="E2708">
        <v>55</v>
      </c>
      <c r="F2708" t="b">
        <v>1</v>
      </c>
      <c r="G2708" t="s">
        <v>4549</v>
      </c>
      <c r="H2708" t="s">
        <v>2031</v>
      </c>
      <c r="I2708" s="1">
        <f>DATE(YEAR(tbl_Invoices[[#This Row],[Invoice_Date]]), MONTH(tbl_Invoices[[#This Row],[Invoice_Date]]), DAY(tbl_Invoices[[#This Row],[Invoice_Date]]))</f>
        <v>44598</v>
      </c>
      <c r="J2708">
        <f>YEAR(tbl_Invoices[[#This Row],[Invoice_Date]])</f>
        <v>2022</v>
      </c>
      <c r="K2708" s="1">
        <f>_xlfn.XLOOKUP(tbl_Invoices[[#This Row],[Customer_ID]], tbl_Customers[Customer_ID], tbl_Customers[Cohort_Month])</f>
        <v>44227</v>
      </c>
      <c r="L2708" s="1" t="str">
        <f ca="1">_xlfn.XLOOKUP(tbl_Invoices[[#This Row],[Customer_ID]], tbl_Customers[Customer_ID], tbl_Customers[Age_Group])</f>
        <v>55+</v>
      </c>
      <c r="M2708" s="1" t="str">
        <f>_xlfn.XLOOKUP(tbl_Invoices[[#This Row],[Customer_ID]], tbl_Customers[Customer_ID], tbl_Customers[Region])</f>
        <v>International</v>
      </c>
      <c r="N2708" s="1" t="str" cm="1">
        <f t="array" ref="N2708">_xlfn.IFS(
   _xlfn.SINGLE(tbl_Invoices[Plan_ID])="P1","Basic",
   _xlfn.SINGLE(tbl_Invoices[Plan_ID])="P2","Standard",
   _xlfn.SINGLE(tbl_Invoices[Plan_ID])="P3","Premium"
)</f>
        <v>Premium</v>
      </c>
      <c r="O2708" s="2">
        <f>IF(tbl_Invoices[[#This Row],[Revenue_Type]]="Churned",0,1)</f>
        <v>1</v>
      </c>
    </row>
    <row r="2709" spans="1:15" x14ac:dyDescent="0.25">
      <c r="A2709" t="s">
        <v>7573</v>
      </c>
      <c r="B2709" t="s">
        <v>1745</v>
      </c>
      <c r="C2709" t="s">
        <v>2064</v>
      </c>
      <c r="D2709" s="1">
        <v>44598</v>
      </c>
      <c r="E2709">
        <v>55</v>
      </c>
      <c r="F2709" t="b">
        <v>1</v>
      </c>
      <c r="G2709" t="s">
        <v>4538</v>
      </c>
      <c r="H2709" t="s">
        <v>2031</v>
      </c>
      <c r="I2709" s="1">
        <f>DATE(YEAR(tbl_Invoices[[#This Row],[Invoice_Date]]), MONTH(tbl_Invoices[[#This Row],[Invoice_Date]]), DAY(tbl_Invoices[[#This Row],[Invoice_Date]]))</f>
        <v>44598</v>
      </c>
      <c r="J2709">
        <f>YEAR(tbl_Invoices[[#This Row],[Invoice_Date]])</f>
        <v>2022</v>
      </c>
      <c r="K2709" s="1">
        <f>_xlfn.XLOOKUP(tbl_Invoices[[#This Row],[Customer_ID]], tbl_Customers[Customer_ID], tbl_Customers[Cohort_Month])</f>
        <v>44316</v>
      </c>
      <c r="L2709" s="1" t="str">
        <f ca="1">_xlfn.XLOOKUP(tbl_Invoices[[#This Row],[Customer_ID]], tbl_Customers[Customer_ID], tbl_Customers[Age_Group])</f>
        <v>55+</v>
      </c>
      <c r="M2709" s="1" t="str">
        <f>_xlfn.XLOOKUP(tbl_Invoices[[#This Row],[Customer_ID]], tbl_Customers[Customer_ID], tbl_Customers[Region])</f>
        <v>East</v>
      </c>
      <c r="N2709" s="1" t="str" cm="1">
        <f t="array" ref="N2709">_xlfn.IFS(
   _xlfn.SINGLE(tbl_Invoices[Plan_ID])="P1","Basic",
   _xlfn.SINGLE(tbl_Invoices[Plan_ID])="P2","Standard",
   _xlfn.SINGLE(tbl_Invoices[Plan_ID])="P3","Premium"
)</f>
        <v>Premium</v>
      </c>
      <c r="O2709" s="2">
        <f>IF(tbl_Invoices[[#This Row],[Revenue_Type]]="Churned",0,1)</f>
        <v>1</v>
      </c>
    </row>
    <row r="2710" spans="1:15" x14ac:dyDescent="0.25">
      <c r="A2710" t="s">
        <v>8893</v>
      </c>
      <c r="B2710" t="s">
        <v>1826</v>
      </c>
      <c r="C2710" t="s">
        <v>2896</v>
      </c>
      <c r="D2710" s="1">
        <v>44598</v>
      </c>
      <c r="E2710">
        <v>55</v>
      </c>
      <c r="F2710" t="b">
        <v>1</v>
      </c>
      <c r="G2710" t="s">
        <v>4538</v>
      </c>
      <c r="H2710" t="s">
        <v>2031</v>
      </c>
      <c r="I2710" s="1">
        <f>DATE(YEAR(tbl_Invoices[[#This Row],[Invoice_Date]]), MONTH(tbl_Invoices[[#This Row],[Invoice_Date]]), DAY(tbl_Invoices[[#This Row],[Invoice_Date]]))</f>
        <v>44598</v>
      </c>
      <c r="J2710">
        <f>YEAR(tbl_Invoices[[#This Row],[Invoice_Date]])</f>
        <v>2022</v>
      </c>
      <c r="K2710" s="1">
        <f>_xlfn.XLOOKUP(tbl_Invoices[[#This Row],[Customer_ID]], tbl_Customers[Customer_ID], tbl_Customers[Cohort_Month])</f>
        <v>44347</v>
      </c>
      <c r="L2710" s="1" t="str">
        <f ca="1">_xlfn.XLOOKUP(tbl_Invoices[[#This Row],[Customer_ID]], tbl_Customers[Customer_ID], tbl_Customers[Age_Group])</f>
        <v>35–44</v>
      </c>
      <c r="M2710" s="1" t="str">
        <f>_xlfn.XLOOKUP(tbl_Invoices[[#This Row],[Customer_ID]], tbl_Customers[Customer_ID], tbl_Customers[Region])</f>
        <v>West</v>
      </c>
      <c r="N2710" s="1" t="str" cm="1">
        <f t="array" ref="N2710">_xlfn.IFS(
   _xlfn.SINGLE(tbl_Invoices[Plan_ID])="P1","Basic",
   _xlfn.SINGLE(tbl_Invoices[Plan_ID])="P2","Standard",
   _xlfn.SINGLE(tbl_Invoices[Plan_ID])="P3","Premium"
)</f>
        <v>Premium</v>
      </c>
      <c r="O2710" s="2">
        <f>IF(tbl_Invoices[[#This Row],[Revenue_Type]]="Churned",0,1)</f>
        <v>1</v>
      </c>
    </row>
    <row r="2711" spans="1:15" x14ac:dyDescent="0.25">
      <c r="A2711" t="s">
        <v>4562</v>
      </c>
      <c r="B2711" t="s">
        <v>247</v>
      </c>
      <c r="C2711" t="s">
        <v>2142</v>
      </c>
      <c r="D2711" s="1">
        <v>44599</v>
      </c>
      <c r="E2711">
        <v>55</v>
      </c>
      <c r="F2711" t="b">
        <v>1</v>
      </c>
      <c r="G2711" t="s">
        <v>4545</v>
      </c>
      <c r="H2711" t="s">
        <v>2031</v>
      </c>
      <c r="I2711" s="1">
        <f>DATE(YEAR(tbl_Invoices[[#This Row],[Invoice_Date]]), MONTH(tbl_Invoices[[#This Row],[Invoice_Date]]), DAY(tbl_Invoices[[#This Row],[Invoice_Date]]))</f>
        <v>44599</v>
      </c>
      <c r="J2711">
        <f>YEAR(tbl_Invoices[[#This Row],[Invoice_Date]])</f>
        <v>2022</v>
      </c>
      <c r="K2711" s="1">
        <f>_xlfn.XLOOKUP(tbl_Invoices[[#This Row],[Customer_ID]], tbl_Customers[Customer_ID], tbl_Customers[Cohort_Month])</f>
        <v>44592</v>
      </c>
      <c r="L2711" s="1" t="str">
        <f ca="1">_xlfn.XLOOKUP(tbl_Invoices[[#This Row],[Customer_ID]], tbl_Customers[Customer_ID], tbl_Customers[Age_Group])</f>
        <v>35–44</v>
      </c>
      <c r="M2711" s="1" t="str">
        <f>_xlfn.XLOOKUP(tbl_Invoices[[#This Row],[Customer_ID]], tbl_Customers[Customer_ID], tbl_Customers[Region])</f>
        <v>East</v>
      </c>
      <c r="N2711" s="1" t="str" cm="1">
        <f t="array" ref="N2711">_xlfn.IFS(
   _xlfn.SINGLE(tbl_Invoices[Plan_ID])="P1","Basic",
   _xlfn.SINGLE(tbl_Invoices[Plan_ID])="P2","Standard",
   _xlfn.SINGLE(tbl_Invoices[Plan_ID])="P3","Premium"
)</f>
        <v>Premium</v>
      </c>
      <c r="O2711" s="2">
        <f>IF(tbl_Invoices[[#This Row],[Revenue_Type]]="Churned",0,1)</f>
        <v>0</v>
      </c>
    </row>
    <row r="2712" spans="1:15" x14ac:dyDescent="0.25">
      <c r="A2712" t="s">
        <v>5338</v>
      </c>
      <c r="B2712" t="s">
        <v>505</v>
      </c>
      <c r="C2712" t="s">
        <v>3182</v>
      </c>
      <c r="D2712" s="1">
        <v>44599</v>
      </c>
      <c r="E2712">
        <v>55</v>
      </c>
      <c r="F2712" t="b">
        <v>1</v>
      </c>
      <c r="G2712" t="s">
        <v>4545</v>
      </c>
      <c r="H2712" t="s">
        <v>2031</v>
      </c>
      <c r="I2712" s="1">
        <f>DATE(YEAR(tbl_Invoices[[#This Row],[Invoice_Date]]), MONTH(tbl_Invoices[[#This Row],[Invoice_Date]]), DAY(tbl_Invoices[[#This Row],[Invoice_Date]]))</f>
        <v>44599</v>
      </c>
      <c r="J2712">
        <f>YEAR(tbl_Invoices[[#This Row],[Invoice_Date]])</f>
        <v>2022</v>
      </c>
      <c r="K2712" s="1">
        <f>_xlfn.XLOOKUP(tbl_Invoices[[#This Row],[Customer_ID]], tbl_Customers[Customer_ID], tbl_Customers[Cohort_Month])</f>
        <v>44316</v>
      </c>
      <c r="L2712" s="1" t="str">
        <f ca="1">_xlfn.XLOOKUP(tbl_Invoices[[#This Row],[Customer_ID]], tbl_Customers[Customer_ID], tbl_Customers[Age_Group])</f>
        <v>35–44</v>
      </c>
      <c r="M2712" s="1" t="str">
        <f>_xlfn.XLOOKUP(tbl_Invoices[[#This Row],[Customer_ID]], tbl_Customers[Customer_ID], tbl_Customers[Region])</f>
        <v>East</v>
      </c>
      <c r="N2712" s="1" t="str" cm="1">
        <f t="array" ref="N2712">_xlfn.IFS(
   _xlfn.SINGLE(tbl_Invoices[Plan_ID])="P1","Basic",
   _xlfn.SINGLE(tbl_Invoices[Plan_ID])="P2","Standard",
   _xlfn.SINGLE(tbl_Invoices[Plan_ID])="P3","Premium"
)</f>
        <v>Premium</v>
      </c>
      <c r="O2712" s="2">
        <f>IF(tbl_Invoices[[#This Row],[Revenue_Type]]="Churned",0,1)</f>
        <v>0</v>
      </c>
    </row>
    <row r="2713" spans="1:15" x14ac:dyDescent="0.25">
      <c r="A2713" t="s">
        <v>9628</v>
      </c>
      <c r="B2713" t="s">
        <v>598</v>
      </c>
      <c r="C2713" t="s">
        <v>3868</v>
      </c>
      <c r="D2713" s="1">
        <v>44599</v>
      </c>
      <c r="E2713">
        <v>25</v>
      </c>
      <c r="F2713" t="b">
        <v>1</v>
      </c>
      <c r="G2713" t="s">
        <v>4549</v>
      </c>
      <c r="H2713" t="s">
        <v>2034</v>
      </c>
      <c r="I2713" s="1">
        <f>DATE(YEAR(tbl_Invoices[[#This Row],[Invoice_Date]]), MONTH(tbl_Invoices[[#This Row],[Invoice_Date]]), DAY(tbl_Invoices[[#This Row],[Invoice_Date]]))</f>
        <v>44599</v>
      </c>
      <c r="J2713">
        <f>YEAR(tbl_Invoices[[#This Row],[Invoice_Date]])</f>
        <v>2022</v>
      </c>
      <c r="K2713" s="1">
        <f>_xlfn.XLOOKUP(tbl_Invoices[[#This Row],[Customer_ID]], tbl_Customers[Customer_ID], tbl_Customers[Cohort_Month])</f>
        <v>44500</v>
      </c>
      <c r="L2713" s="1" t="str">
        <f ca="1">_xlfn.XLOOKUP(tbl_Invoices[[#This Row],[Customer_ID]], tbl_Customers[Customer_ID], tbl_Customers[Age_Group])</f>
        <v>35–44</v>
      </c>
      <c r="M2713" s="1" t="str">
        <f>_xlfn.XLOOKUP(tbl_Invoices[[#This Row],[Customer_ID]], tbl_Customers[Customer_ID], tbl_Customers[Region])</f>
        <v>Midwest</v>
      </c>
      <c r="N2713" s="1" t="str" cm="1">
        <f t="array" ref="N2713">_xlfn.IFS(
   _xlfn.SINGLE(tbl_Invoices[Plan_ID])="P1","Basic",
   _xlfn.SINGLE(tbl_Invoices[Plan_ID])="P2","Standard",
   _xlfn.SINGLE(tbl_Invoices[Plan_ID])="P3","Premium"
)</f>
        <v>Standard</v>
      </c>
      <c r="O2713" s="2">
        <f>IF(tbl_Invoices[[#This Row],[Revenue_Type]]="Churned",0,1)</f>
        <v>1</v>
      </c>
    </row>
    <row r="2714" spans="1:15" x14ac:dyDescent="0.25">
      <c r="A2714" t="s">
        <v>9791</v>
      </c>
      <c r="B2714" t="s">
        <v>703</v>
      </c>
      <c r="C2714" t="s">
        <v>4425</v>
      </c>
      <c r="D2714" s="1">
        <v>44599</v>
      </c>
      <c r="E2714">
        <v>55</v>
      </c>
      <c r="F2714" t="b">
        <v>1</v>
      </c>
      <c r="G2714" t="s">
        <v>4549</v>
      </c>
      <c r="H2714" t="s">
        <v>2031</v>
      </c>
      <c r="I2714" s="1">
        <f>DATE(YEAR(tbl_Invoices[[#This Row],[Invoice_Date]]), MONTH(tbl_Invoices[[#This Row],[Invoice_Date]]), DAY(tbl_Invoices[[#This Row],[Invoice_Date]]))</f>
        <v>44599</v>
      </c>
      <c r="J2714">
        <f>YEAR(tbl_Invoices[[#This Row],[Invoice_Date]])</f>
        <v>2022</v>
      </c>
      <c r="K2714" s="1">
        <f>_xlfn.XLOOKUP(tbl_Invoices[[#This Row],[Customer_ID]], tbl_Customers[Customer_ID], tbl_Customers[Cohort_Month])</f>
        <v>44804</v>
      </c>
      <c r="L2714" s="1" t="str">
        <f ca="1">_xlfn.XLOOKUP(tbl_Invoices[[#This Row],[Customer_ID]], tbl_Customers[Customer_ID], tbl_Customers[Age_Group])</f>
        <v>45–54</v>
      </c>
      <c r="M2714" s="1" t="str">
        <f>_xlfn.XLOOKUP(tbl_Invoices[[#This Row],[Customer_ID]], tbl_Customers[Customer_ID], tbl_Customers[Region])</f>
        <v>West</v>
      </c>
      <c r="N2714" s="1" t="str" cm="1">
        <f t="array" ref="N2714">_xlfn.IFS(
   _xlfn.SINGLE(tbl_Invoices[Plan_ID])="P1","Basic",
   _xlfn.SINGLE(tbl_Invoices[Plan_ID])="P2","Standard",
   _xlfn.SINGLE(tbl_Invoices[Plan_ID])="P3","Premium"
)</f>
        <v>Premium</v>
      </c>
      <c r="O2714" s="2">
        <f>IF(tbl_Invoices[[#This Row],[Revenue_Type]]="Churned",0,1)</f>
        <v>1</v>
      </c>
    </row>
    <row r="2715" spans="1:15" x14ac:dyDescent="0.25">
      <c r="A2715" t="s">
        <v>10020</v>
      </c>
      <c r="B2715" t="s">
        <v>827</v>
      </c>
      <c r="C2715" t="s">
        <v>4111</v>
      </c>
      <c r="D2715" s="1">
        <v>44599</v>
      </c>
      <c r="E2715">
        <v>25</v>
      </c>
      <c r="F2715" t="b">
        <v>1</v>
      </c>
      <c r="G2715" t="s">
        <v>4538</v>
      </c>
      <c r="H2715" t="s">
        <v>2034</v>
      </c>
      <c r="I2715" s="1">
        <f>DATE(YEAR(tbl_Invoices[[#This Row],[Invoice_Date]]), MONTH(tbl_Invoices[[#This Row],[Invoice_Date]]), DAY(tbl_Invoices[[#This Row],[Invoice_Date]]))</f>
        <v>44599</v>
      </c>
      <c r="J2715">
        <f>YEAR(tbl_Invoices[[#This Row],[Invoice_Date]])</f>
        <v>2022</v>
      </c>
      <c r="K2715" s="1">
        <f>_xlfn.XLOOKUP(tbl_Invoices[[#This Row],[Customer_ID]], tbl_Customers[Customer_ID], tbl_Customers[Cohort_Month])</f>
        <v>44500</v>
      </c>
      <c r="L2715" s="1" t="str">
        <f ca="1">_xlfn.XLOOKUP(tbl_Invoices[[#This Row],[Customer_ID]], tbl_Customers[Customer_ID], tbl_Customers[Age_Group])</f>
        <v>35–44</v>
      </c>
      <c r="M2715" s="1" t="str">
        <f>_xlfn.XLOOKUP(tbl_Invoices[[#This Row],[Customer_ID]], tbl_Customers[Customer_ID], tbl_Customers[Region])</f>
        <v>International</v>
      </c>
      <c r="N2715" s="1" t="str" cm="1">
        <f t="array" ref="N2715">_xlfn.IFS(
   _xlfn.SINGLE(tbl_Invoices[Plan_ID])="P1","Basic",
   _xlfn.SINGLE(tbl_Invoices[Plan_ID])="P2","Standard",
   _xlfn.SINGLE(tbl_Invoices[Plan_ID])="P3","Premium"
)</f>
        <v>Standard</v>
      </c>
      <c r="O2715" s="2">
        <f>IF(tbl_Invoices[[#This Row],[Revenue_Type]]="Churned",0,1)</f>
        <v>1</v>
      </c>
    </row>
    <row r="2716" spans="1:15" x14ac:dyDescent="0.25">
      <c r="A2716" t="s">
        <v>10342</v>
      </c>
      <c r="B2716" t="s">
        <v>834</v>
      </c>
      <c r="C2716" t="s">
        <v>2252</v>
      </c>
      <c r="D2716" s="1">
        <v>44599</v>
      </c>
      <c r="E2716">
        <v>12</v>
      </c>
      <c r="F2716" t="b">
        <v>1</v>
      </c>
      <c r="G2716" t="s">
        <v>4549</v>
      </c>
      <c r="H2716" t="s">
        <v>2027</v>
      </c>
      <c r="I2716" s="1">
        <f>DATE(YEAR(tbl_Invoices[[#This Row],[Invoice_Date]]), MONTH(tbl_Invoices[[#This Row],[Invoice_Date]]), DAY(tbl_Invoices[[#This Row],[Invoice_Date]]))</f>
        <v>44599</v>
      </c>
      <c r="J2716">
        <f>YEAR(tbl_Invoices[[#This Row],[Invoice_Date]])</f>
        <v>2022</v>
      </c>
      <c r="K2716" s="1">
        <f>_xlfn.XLOOKUP(tbl_Invoices[[#This Row],[Customer_ID]], tbl_Customers[Customer_ID], tbl_Customers[Cohort_Month])</f>
        <v>44347</v>
      </c>
      <c r="L2716" s="1" t="str">
        <f ca="1">_xlfn.XLOOKUP(tbl_Invoices[[#This Row],[Customer_ID]], tbl_Customers[Customer_ID], tbl_Customers[Age_Group])</f>
        <v>25–34</v>
      </c>
      <c r="M2716" s="1" t="str">
        <f>_xlfn.XLOOKUP(tbl_Invoices[[#This Row],[Customer_ID]], tbl_Customers[Customer_ID], tbl_Customers[Region])</f>
        <v>West</v>
      </c>
      <c r="N2716" s="1" t="str" cm="1">
        <f t="array" ref="N2716">_xlfn.IFS(
   _xlfn.SINGLE(tbl_Invoices[Plan_ID])="P1","Basic",
   _xlfn.SINGLE(tbl_Invoices[Plan_ID])="P2","Standard",
   _xlfn.SINGLE(tbl_Invoices[Plan_ID])="P3","Premium"
)</f>
        <v>Basic</v>
      </c>
      <c r="O2716" s="2">
        <f>IF(tbl_Invoices[[#This Row],[Revenue_Type]]="Churned",0,1)</f>
        <v>1</v>
      </c>
    </row>
    <row r="2717" spans="1:15" x14ac:dyDescent="0.25">
      <c r="A2717" t="s">
        <v>4971</v>
      </c>
      <c r="B2717" t="s">
        <v>905</v>
      </c>
      <c r="C2717" t="s">
        <v>4131</v>
      </c>
      <c r="D2717" s="1">
        <v>44599</v>
      </c>
      <c r="E2717">
        <v>55</v>
      </c>
      <c r="F2717" t="b">
        <v>1</v>
      </c>
      <c r="G2717" t="s">
        <v>4538</v>
      </c>
      <c r="H2717" t="s">
        <v>2031</v>
      </c>
      <c r="I2717" s="1">
        <f>DATE(YEAR(tbl_Invoices[[#This Row],[Invoice_Date]]), MONTH(tbl_Invoices[[#This Row],[Invoice_Date]]), DAY(tbl_Invoices[[#This Row],[Invoice_Date]]))</f>
        <v>44599</v>
      </c>
      <c r="J2717">
        <f>YEAR(tbl_Invoices[[#This Row],[Invoice_Date]])</f>
        <v>2022</v>
      </c>
      <c r="K2717" s="1">
        <f>_xlfn.XLOOKUP(tbl_Invoices[[#This Row],[Customer_ID]], tbl_Customers[Customer_ID], tbl_Customers[Cohort_Month])</f>
        <v>44651</v>
      </c>
      <c r="L2717" s="1" t="str">
        <f ca="1">_xlfn.XLOOKUP(tbl_Invoices[[#This Row],[Customer_ID]], tbl_Customers[Customer_ID], tbl_Customers[Age_Group])</f>
        <v>45–54</v>
      </c>
      <c r="M2717" s="1" t="str">
        <f>_xlfn.XLOOKUP(tbl_Invoices[[#This Row],[Customer_ID]], tbl_Customers[Customer_ID], tbl_Customers[Region])</f>
        <v>Midwest</v>
      </c>
      <c r="N2717" s="1" t="str" cm="1">
        <f t="array" ref="N2717">_xlfn.IFS(
   _xlfn.SINGLE(tbl_Invoices[Plan_ID])="P1","Basic",
   _xlfn.SINGLE(tbl_Invoices[Plan_ID])="P2","Standard",
   _xlfn.SINGLE(tbl_Invoices[Plan_ID])="P3","Premium"
)</f>
        <v>Premium</v>
      </c>
      <c r="O2717" s="2">
        <f>IF(tbl_Invoices[[#This Row],[Revenue_Type]]="Churned",0,1)</f>
        <v>1</v>
      </c>
    </row>
    <row r="2718" spans="1:15" x14ac:dyDescent="0.25">
      <c r="A2718" t="s">
        <v>9435</v>
      </c>
      <c r="B2718" t="s">
        <v>925</v>
      </c>
      <c r="C2718" t="s">
        <v>4162</v>
      </c>
      <c r="D2718" s="1">
        <v>44599</v>
      </c>
      <c r="E2718">
        <v>12</v>
      </c>
      <c r="F2718" t="b">
        <v>1</v>
      </c>
      <c r="G2718" t="s">
        <v>4540</v>
      </c>
      <c r="H2718" t="s">
        <v>2027</v>
      </c>
      <c r="I2718" s="1">
        <f>DATE(YEAR(tbl_Invoices[[#This Row],[Invoice_Date]]), MONTH(tbl_Invoices[[#This Row],[Invoice_Date]]), DAY(tbl_Invoices[[#This Row],[Invoice_Date]]))</f>
        <v>44599</v>
      </c>
      <c r="J2718">
        <f>YEAR(tbl_Invoices[[#This Row],[Invoice_Date]])</f>
        <v>2022</v>
      </c>
      <c r="K2718" s="1">
        <f>_xlfn.XLOOKUP(tbl_Invoices[[#This Row],[Customer_ID]], tbl_Customers[Customer_ID], tbl_Customers[Cohort_Month])</f>
        <v>44469</v>
      </c>
      <c r="L2718" s="1" t="str">
        <f ca="1">_xlfn.XLOOKUP(tbl_Invoices[[#This Row],[Customer_ID]], tbl_Customers[Customer_ID], tbl_Customers[Age_Group])</f>
        <v>35–44</v>
      </c>
      <c r="M2718" s="1" t="str">
        <f>_xlfn.XLOOKUP(tbl_Invoices[[#This Row],[Customer_ID]], tbl_Customers[Customer_ID], tbl_Customers[Region])</f>
        <v>South</v>
      </c>
      <c r="N2718" s="1" t="str" cm="1">
        <f t="array" ref="N2718">_xlfn.IFS(
   _xlfn.SINGLE(tbl_Invoices[Plan_ID])="P1","Basic",
   _xlfn.SINGLE(tbl_Invoices[Plan_ID])="P2","Standard",
   _xlfn.SINGLE(tbl_Invoices[Plan_ID])="P3","Premium"
)</f>
        <v>Basic</v>
      </c>
      <c r="O2718" s="2">
        <f>IF(tbl_Invoices[[#This Row],[Revenue_Type]]="Churned",0,1)</f>
        <v>1</v>
      </c>
    </row>
    <row r="2719" spans="1:15" x14ac:dyDescent="0.25">
      <c r="A2719" t="s">
        <v>6683</v>
      </c>
      <c r="B2719" t="s">
        <v>1035</v>
      </c>
      <c r="C2719" t="s">
        <v>3223</v>
      </c>
      <c r="D2719" s="1">
        <v>44599</v>
      </c>
      <c r="E2719">
        <v>25</v>
      </c>
      <c r="F2719" t="b">
        <v>1</v>
      </c>
      <c r="G2719" t="s">
        <v>4549</v>
      </c>
      <c r="H2719" t="s">
        <v>2034</v>
      </c>
      <c r="I2719" s="1">
        <f>DATE(YEAR(tbl_Invoices[[#This Row],[Invoice_Date]]), MONTH(tbl_Invoices[[#This Row],[Invoice_Date]]), DAY(tbl_Invoices[[#This Row],[Invoice_Date]]))</f>
        <v>44599</v>
      </c>
      <c r="J2719">
        <f>YEAR(tbl_Invoices[[#This Row],[Invoice_Date]])</f>
        <v>2022</v>
      </c>
      <c r="K2719" s="1">
        <f>_xlfn.XLOOKUP(tbl_Invoices[[#This Row],[Customer_ID]], tbl_Customers[Customer_ID], tbl_Customers[Cohort_Month])</f>
        <v>44957</v>
      </c>
      <c r="L2719" s="1" t="str">
        <f ca="1">_xlfn.XLOOKUP(tbl_Invoices[[#This Row],[Customer_ID]], tbl_Customers[Customer_ID], tbl_Customers[Age_Group])</f>
        <v>45–54</v>
      </c>
      <c r="M2719" s="1" t="str">
        <f>_xlfn.XLOOKUP(tbl_Invoices[[#This Row],[Customer_ID]], tbl_Customers[Customer_ID], tbl_Customers[Region])</f>
        <v>South</v>
      </c>
      <c r="N2719" s="1" t="str" cm="1">
        <f t="array" ref="N2719">_xlfn.IFS(
   _xlfn.SINGLE(tbl_Invoices[Plan_ID])="P1","Basic",
   _xlfn.SINGLE(tbl_Invoices[Plan_ID])="P2","Standard",
   _xlfn.SINGLE(tbl_Invoices[Plan_ID])="P3","Premium"
)</f>
        <v>Standard</v>
      </c>
      <c r="O2719" s="2">
        <f>IF(tbl_Invoices[[#This Row],[Revenue_Type]]="Churned",0,1)</f>
        <v>1</v>
      </c>
    </row>
    <row r="2720" spans="1:15" x14ac:dyDescent="0.25">
      <c r="A2720" t="s">
        <v>5865</v>
      </c>
      <c r="B2720" t="s">
        <v>1495</v>
      </c>
      <c r="C2720" t="s">
        <v>3086</v>
      </c>
      <c r="D2720" s="1">
        <v>44599</v>
      </c>
      <c r="E2720">
        <v>25</v>
      </c>
      <c r="F2720" t="b">
        <v>1</v>
      </c>
      <c r="G2720" t="s">
        <v>4538</v>
      </c>
      <c r="H2720" t="s">
        <v>2034</v>
      </c>
      <c r="I2720" s="1">
        <f>DATE(YEAR(tbl_Invoices[[#This Row],[Invoice_Date]]), MONTH(tbl_Invoices[[#This Row],[Invoice_Date]]), DAY(tbl_Invoices[[#This Row],[Invoice_Date]]))</f>
        <v>44599</v>
      </c>
      <c r="J2720">
        <f>YEAR(tbl_Invoices[[#This Row],[Invoice_Date]])</f>
        <v>2022</v>
      </c>
      <c r="K2720" s="1">
        <f>_xlfn.XLOOKUP(tbl_Invoices[[#This Row],[Customer_ID]], tbl_Customers[Customer_ID], tbl_Customers[Cohort_Month])</f>
        <v>45107</v>
      </c>
      <c r="L2720" s="1" t="str">
        <f ca="1">_xlfn.XLOOKUP(tbl_Invoices[[#This Row],[Customer_ID]], tbl_Customers[Customer_ID], tbl_Customers[Age_Group])</f>
        <v>25–34</v>
      </c>
      <c r="M2720" s="1" t="str">
        <f>_xlfn.XLOOKUP(tbl_Invoices[[#This Row],[Customer_ID]], tbl_Customers[Customer_ID], tbl_Customers[Region])</f>
        <v>West</v>
      </c>
      <c r="N2720" s="1" t="str" cm="1">
        <f t="array" ref="N2720">_xlfn.IFS(
   _xlfn.SINGLE(tbl_Invoices[Plan_ID])="P1","Basic",
   _xlfn.SINGLE(tbl_Invoices[Plan_ID])="P2","Standard",
   _xlfn.SINGLE(tbl_Invoices[Plan_ID])="P3","Premium"
)</f>
        <v>Standard</v>
      </c>
      <c r="O2720" s="2">
        <f>IF(tbl_Invoices[[#This Row],[Revenue_Type]]="Churned",0,1)</f>
        <v>1</v>
      </c>
    </row>
    <row r="2721" spans="1:15" x14ac:dyDescent="0.25">
      <c r="A2721" t="s">
        <v>7725</v>
      </c>
      <c r="B2721" t="s">
        <v>254</v>
      </c>
      <c r="C2721" t="s">
        <v>2307</v>
      </c>
      <c r="D2721" s="1">
        <v>44600</v>
      </c>
      <c r="E2721">
        <v>12</v>
      </c>
      <c r="F2721" t="b">
        <v>1</v>
      </c>
      <c r="G2721" t="s">
        <v>4538</v>
      </c>
      <c r="H2721" t="s">
        <v>2027</v>
      </c>
      <c r="I2721" s="1">
        <f>DATE(YEAR(tbl_Invoices[[#This Row],[Invoice_Date]]), MONTH(tbl_Invoices[[#This Row],[Invoice_Date]]), DAY(tbl_Invoices[[#This Row],[Invoice_Date]]))</f>
        <v>44600</v>
      </c>
      <c r="J2721">
        <f>YEAR(tbl_Invoices[[#This Row],[Invoice_Date]])</f>
        <v>2022</v>
      </c>
      <c r="K2721" s="1">
        <f>_xlfn.XLOOKUP(tbl_Invoices[[#This Row],[Customer_ID]], tbl_Customers[Customer_ID], tbl_Customers[Cohort_Month])</f>
        <v>44469</v>
      </c>
      <c r="L2721" s="1" t="str">
        <f ca="1">_xlfn.XLOOKUP(tbl_Invoices[[#This Row],[Customer_ID]], tbl_Customers[Customer_ID], tbl_Customers[Age_Group])</f>
        <v>45–54</v>
      </c>
      <c r="M2721" s="1" t="str">
        <f>_xlfn.XLOOKUP(tbl_Invoices[[#This Row],[Customer_ID]], tbl_Customers[Customer_ID], tbl_Customers[Region])</f>
        <v>Midwest</v>
      </c>
      <c r="N2721" s="1" t="str" cm="1">
        <f t="array" ref="N2721">_xlfn.IFS(
   _xlfn.SINGLE(tbl_Invoices[Plan_ID])="P1","Basic",
   _xlfn.SINGLE(tbl_Invoices[Plan_ID])="P2","Standard",
   _xlfn.SINGLE(tbl_Invoices[Plan_ID])="P3","Premium"
)</f>
        <v>Basic</v>
      </c>
      <c r="O2721" s="2">
        <f>IF(tbl_Invoices[[#This Row],[Revenue_Type]]="Churned",0,1)</f>
        <v>1</v>
      </c>
    </row>
    <row r="2722" spans="1:15" x14ac:dyDescent="0.25">
      <c r="A2722" t="s">
        <v>4804</v>
      </c>
      <c r="B2722" t="s">
        <v>486</v>
      </c>
      <c r="C2722" t="s">
        <v>4041</v>
      </c>
      <c r="D2722" s="1">
        <v>44600</v>
      </c>
      <c r="E2722">
        <v>55</v>
      </c>
      <c r="F2722" t="b">
        <v>1</v>
      </c>
      <c r="G2722" t="s">
        <v>4549</v>
      </c>
      <c r="H2722" t="s">
        <v>2031</v>
      </c>
      <c r="I2722" s="1">
        <f>DATE(YEAR(tbl_Invoices[[#This Row],[Invoice_Date]]), MONTH(tbl_Invoices[[#This Row],[Invoice_Date]]), DAY(tbl_Invoices[[#This Row],[Invoice_Date]]))</f>
        <v>44600</v>
      </c>
      <c r="J2722">
        <f>YEAR(tbl_Invoices[[#This Row],[Invoice_Date]])</f>
        <v>2022</v>
      </c>
      <c r="K2722" s="1">
        <f>_xlfn.XLOOKUP(tbl_Invoices[[#This Row],[Customer_ID]], tbl_Customers[Customer_ID], tbl_Customers[Cohort_Month])</f>
        <v>44651</v>
      </c>
      <c r="L2722" s="1" t="str">
        <f ca="1">_xlfn.XLOOKUP(tbl_Invoices[[#This Row],[Customer_ID]], tbl_Customers[Customer_ID], tbl_Customers[Age_Group])</f>
        <v>18–24</v>
      </c>
      <c r="M2722" s="1" t="str">
        <f>_xlfn.XLOOKUP(tbl_Invoices[[#This Row],[Customer_ID]], tbl_Customers[Customer_ID], tbl_Customers[Region])</f>
        <v>Midwest</v>
      </c>
      <c r="N2722" s="1" t="str" cm="1">
        <f t="array" ref="N2722">_xlfn.IFS(
   _xlfn.SINGLE(tbl_Invoices[Plan_ID])="P1","Basic",
   _xlfn.SINGLE(tbl_Invoices[Plan_ID])="P2","Standard",
   _xlfn.SINGLE(tbl_Invoices[Plan_ID])="P3","Premium"
)</f>
        <v>Premium</v>
      </c>
      <c r="O2722" s="2">
        <f>IF(tbl_Invoices[[#This Row],[Revenue_Type]]="Churned",0,1)</f>
        <v>1</v>
      </c>
    </row>
    <row r="2723" spans="1:15" x14ac:dyDescent="0.25">
      <c r="A2723" t="s">
        <v>7592</v>
      </c>
      <c r="B2723" t="s">
        <v>754</v>
      </c>
      <c r="C2723" t="s">
        <v>3878</v>
      </c>
      <c r="D2723" s="1">
        <v>44600</v>
      </c>
      <c r="E2723">
        <v>25</v>
      </c>
      <c r="F2723" t="b">
        <v>1</v>
      </c>
      <c r="G2723" t="s">
        <v>4540</v>
      </c>
      <c r="H2723" t="s">
        <v>2034</v>
      </c>
      <c r="I2723" s="1">
        <f>DATE(YEAR(tbl_Invoices[[#This Row],[Invoice_Date]]), MONTH(tbl_Invoices[[#This Row],[Invoice_Date]]), DAY(tbl_Invoices[[#This Row],[Invoice_Date]]))</f>
        <v>44600</v>
      </c>
      <c r="J2723">
        <f>YEAR(tbl_Invoices[[#This Row],[Invoice_Date]])</f>
        <v>2022</v>
      </c>
      <c r="K2723" s="1">
        <f>_xlfn.XLOOKUP(tbl_Invoices[[#This Row],[Customer_ID]], tbl_Customers[Customer_ID], tbl_Customers[Cohort_Month])</f>
        <v>44286</v>
      </c>
      <c r="L2723" s="1" t="str">
        <f ca="1">_xlfn.XLOOKUP(tbl_Invoices[[#This Row],[Customer_ID]], tbl_Customers[Customer_ID], tbl_Customers[Age_Group])</f>
        <v>35–44</v>
      </c>
      <c r="M2723" s="1" t="str">
        <f>_xlfn.XLOOKUP(tbl_Invoices[[#This Row],[Customer_ID]], tbl_Customers[Customer_ID], tbl_Customers[Region])</f>
        <v>South</v>
      </c>
      <c r="N2723" s="1" t="str" cm="1">
        <f t="array" ref="N2723">_xlfn.IFS(
   _xlfn.SINGLE(tbl_Invoices[Plan_ID])="P1","Basic",
   _xlfn.SINGLE(tbl_Invoices[Plan_ID])="P2","Standard",
   _xlfn.SINGLE(tbl_Invoices[Plan_ID])="P3","Premium"
)</f>
        <v>Standard</v>
      </c>
      <c r="O2723" s="2">
        <f>IF(tbl_Invoices[[#This Row],[Revenue_Type]]="Churned",0,1)</f>
        <v>1</v>
      </c>
    </row>
    <row r="2724" spans="1:15" x14ac:dyDescent="0.25">
      <c r="A2724" t="s">
        <v>8554</v>
      </c>
      <c r="B2724" t="s">
        <v>936</v>
      </c>
      <c r="C2724" t="s">
        <v>3237</v>
      </c>
      <c r="D2724" s="1">
        <v>44600</v>
      </c>
      <c r="E2724">
        <v>25</v>
      </c>
      <c r="F2724" t="b">
        <v>1</v>
      </c>
      <c r="G2724" t="s">
        <v>4547</v>
      </c>
      <c r="H2724" t="s">
        <v>2034</v>
      </c>
      <c r="I2724" s="1">
        <f>DATE(YEAR(tbl_Invoices[[#This Row],[Invoice_Date]]), MONTH(tbl_Invoices[[#This Row],[Invoice_Date]]), DAY(tbl_Invoices[[#This Row],[Invoice_Date]]))</f>
        <v>44600</v>
      </c>
      <c r="J2724">
        <f>YEAR(tbl_Invoices[[#This Row],[Invoice_Date]])</f>
        <v>2022</v>
      </c>
      <c r="K2724" s="1">
        <f>_xlfn.XLOOKUP(tbl_Invoices[[#This Row],[Customer_ID]], tbl_Customers[Customer_ID], tbl_Customers[Cohort_Month])</f>
        <v>44286</v>
      </c>
      <c r="L2724" s="1" t="str">
        <f ca="1">_xlfn.XLOOKUP(tbl_Invoices[[#This Row],[Customer_ID]], tbl_Customers[Customer_ID], tbl_Customers[Age_Group])</f>
        <v>35–44</v>
      </c>
      <c r="M2724" s="1" t="str">
        <f>_xlfn.XLOOKUP(tbl_Invoices[[#This Row],[Customer_ID]], tbl_Customers[Customer_ID], tbl_Customers[Region])</f>
        <v>South</v>
      </c>
      <c r="N2724" s="1" t="str" cm="1">
        <f t="array" ref="N2724">_xlfn.IFS(
   _xlfn.SINGLE(tbl_Invoices[Plan_ID])="P1","Basic",
   _xlfn.SINGLE(tbl_Invoices[Plan_ID])="P2","Standard",
   _xlfn.SINGLE(tbl_Invoices[Plan_ID])="P3","Premium"
)</f>
        <v>Standard</v>
      </c>
      <c r="O2724" s="2">
        <f>IF(tbl_Invoices[[#This Row],[Revenue_Type]]="Churned",0,1)</f>
        <v>1</v>
      </c>
    </row>
    <row r="2725" spans="1:15" x14ac:dyDescent="0.25">
      <c r="A2725" t="s">
        <v>8076</v>
      </c>
      <c r="B2725" t="s">
        <v>1146</v>
      </c>
      <c r="C2725" t="s">
        <v>3924</v>
      </c>
      <c r="D2725" s="1">
        <v>44600</v>
      </c>
      <c r="E2725">
        <v>55</v>
      </c>
      <c r="F2725" t="b">
        <v>1</v>
      </c>
      <c r="G2725" t="s">
        <v>4549</v>
      </c>
      <c r="H2725" t="s">
        <v>2031</v>
      </c>
      <c r="I2725" s="1">
        <f>DATE(YEAR(tbl_Invoices[[#This Row],[Invoice_Date]]), MONTH(tbl_Invoices[[#This Row],[Invoice_Date]]), DAY(tbl_Invoices[[#This Row],[Invoice_Date]]))</f>
        <v>44600</v>
      </c>
      <c r="J2725">
        <f>YEAR(tbl_Invoices[[#This Row],[Invoice_Date]])</f>
        <v>2022</v>
      </c>
      <c r="K2725" s="1">
        <f>_xlfn.XLOOKUP(tbl_Invoices[[#This Row],[Customer_ID]], tbl_Customers[Customer_ID], tbl_Customers[Cohort_Month])</f>
        <v>44500</v>
      </c>
      <c r="L2725" s="1" t="str">
        <f ca="1">_xlfn.XLOOKUP(tbl_Invoices[[#This Row],[Customer_ID]], tbl_Customers[Customer_ID], tbl_Customers[Age_Group])</f>
        <v>45–54</v>
      </c>
      <c r="M2725" s="1" t="str">
        <f>_xlfn.XLOOKUP(tbl_Invoices[[#This Row],[Customer_ID]], tbl_Customers[Customer_ID], tbl_Customers[Region])</f>
        <v>South</v>
      </c>
      <c r="N2725" s="1" t="str" cm="1">
        <f t="array" ref="N2725">_xlfn.IFS(
   _xlfn.SINGLE(tbl_Invoices[Plan_ID])="P1","Basic",
   _xlfn.SINGLE(tbl_Invoices[Plan_ID])="P2","Standard",
   _xlfn.SINGLE(tbl_Invoices[Plan_ID])="P3","Premium"
)</f>
        <v>Premium</v>
      </c>
      <c r="O2725" s="2">
        <f>IF(tbl_Invoices[[#This Row],[Revenue_Type]]="Churned",0,1)</f>
        <v>1</v>
      </c>
    </row>
    <row r="2726" spans="1:15" x14ac:dyDescent="0.25">
      <c r="A2726" t="s">
        <v>10531</v>
      </c>
      <c r="B2726" t="s">
        <v>1363</v>
      </c>
      <c r="C2726" t="s">
        <v>3874</v>
      </c>
      <c r="D2726" s="1">
        <v>44600</v>
      </c>
      <c r="E2726">
        <v>55</v>
      </c>
      <c r="F2726" t="b">
        <v>1</v>
      </c>
      <c r="G2726" t="s">
        <v>4538</v>
      </c>
      <c r="H2726" t="s">
        <v>2031</v>
      </c>
      <c r="I2726" s="1">
        <f>DATE(YEAR(tbl_Invoices[[#This Row],[Invoice_Date]]), MONTH(tbl_Invoices[[#This Row],[Invoice_Date]]), DAY(tbl_Invoices[[#This Row],[Invoice_Date]]))</f>
        <v>44600</v>
      </c>
      <c r="J2726">
        <f>YEAR(tbl_Invoices[[#This Row],[Invoice_Date]])</f>
        <v>2022</v>
      </c>
      <c r="K2726" s="1">
        <f>_xlfn.XLOOKUP(tbl_Invoices[[#This Row],[Customer_ID]], tbl_Customers[Customer_ID], tbl_Customers[Cohort_Month])</f>
        <v>44985</v>
      </c>
      <c r="L2726" s="1" t="str">
        <f ca="1">_xlfn.XLOOKUP(tbl_Invoices[[#This Row],[Customer_ID]], tbl_Customers[Customer_ID], tbl_Customers[Age_Group])</f>
        <v>45–54</v>
      </c>
      <c r="M2726" s="1" t="str">
        <f>_xlfn.XLOOKUP(tbl_Invoices[[#This Row],[Customer_ID]], tbl_Customers[Customer_ID], tbl_Customers[Region])</f>
        <v>South</v>
      </c>
      <c r="N2726" s="1" t="str" cm="1">
        <f t="array" ref="N2726">_xlfn.IFS(
   _xlfn.SINGLE(tbl_Invoices[Plan_ID])="P1","Basic",
   _xlfn.SINGLE(tbl_Invoices[Plan_ID])="P2","Standard",
   _xlfn.SINGLE(tbl_Invoices[Plan_ID])="P3","Premium"
)</f>
        <v>Premium</v>
      </c>
      <c r="O2726" s="2">
        <f>IF(tbl_Invoices[[#This Row],[Revenue_Type]]="Churned",0,1)</f>
        <v>1</v>
      </c>
    </row>
    <row r="2727" spans="1:15" x14ac:dyDescent="0.25">
      <c r="A2727" t="s">
        <v>7502</v>
      </c>
      <c r="B2727" t="s">
        <v>335</v>
      </c>
      <c r="C2727" t="s">
        <v>3314</v>
      </c>
      <c r="D2727" s="1">
        <v>44601</v>
      </c>
      <c r="E2727">
        <v>25</v>
      </c>
      <c r="F2727" t="b">
        <v>1</v>
      </c>
      <c r="G2727" t="s">
        <v>4549</v>
      </c>
      <c r="H2727" t="s">
        <v>2034</v>
      </c>
      <c r="I2727" s="1">
        <f>DATE(YEAR(tbl_Invoices[[#This Row],[Invoice_Date]]), MONTH(tbl_Invoices[[#This Row],[Invoice_Date]]), DAY(tbl_Invoices[[#This Row],[Invoice_Date]]))</f>
        <v>44601</v>
      </c>
      <c r="J2727">
        <f>YEAR(tbl_Invoices[[#This Row],[Invoice_Date]])</f>
        <v>2022</v>
      </c>
      <c r="K2727" s="1">
        <f>_xlfn.XLOOKUP(tbl_Invoices[[#This Row],[Customer_ID]], tbl_Customers[Customer_ID], tbl_Customers[Cohort_Month])</f>
        <v>44651</v>
      </c>
      <c r="L2727" s="1" t="str">
        <f ca="1">_xlfn.XLOOKUP(tbl_Invoices[[#This Row],[Customer_ID]], tbl_Customers[Customer_ID], tbl_Customers[Age_Group])</f>
        <v>35–44</v>
      </c>
      <c r="M2727" s="1" t="str">
        <f>_xlfn.XLOOKUP(tbl_Invoices[[#This Row],[Customer_ID]], tbl_Customers[Customer_ID], tbl_Customers[Region])</f>
        <v>East</v>
      </c>
      <c r="N2727" s="1" t="str" cm="1">
        <f t="array" ref="N2727">_xlfn.IFS(
   _xlfn.SINGLE(tbl_Invoices[Plan_ID])="P1","Basic",
   _xlfn.SINGLE(tbl_Invoices[Plan_ID])="P2","Standard",
   _xlfn.SINGLE(tbl_Invoices[Plan_ID])="P3","Premium"
)</f>
        <v>Standard</v>
      </c>
      <c r="O2727" s="2">
        <f>IF(tbl_Invoices[[#This Row],[Revenue_Type]]="Churned",0,1)</f>
        <v>1</v>
      </c>
    </row>
    <row r="2728" spans="1:15" x14ac:dyDescent="0.25">
      <c r="A2728" t="s">
        <v>5005</v>
      </c>
      <c r="B2728" t="s">
        <v>336</v>
      </c>
      <c r="C2728" t="s">
        <v>2657</v>
      </c>
      <c r="D2728" s="1">
        <v>44601</v>
      </c>
      <c r="E2728">
        <v>12</v>
      </c>
      <c r="F2728" t="b">
        <v>1</v>
      </c>
      <c r="G2728" t="s">
        <v>4549</v>
      </c>
      <c r="H2728" t="s">
        <v>2027</v>
      </c>
      <c r="I2728" s="1">
        <f>DATE(YEAR(tbl_Invoices[[#This Row],[Invoice_Date]]), MONTH(tbl_Invoices[[#This Row],[Invoice_Date]]), DAY(tbl_Invoices[[#This Row],[Invoice_Date]]))</f>
        <v>44601</v>
      </c>
      <c r="J2728">
        <f>YEAR(tbl_Invoices[[#This Row],[Invoice_Date]])</f>
        <v>2022</v>
      </c>
      <c r="K2728" s="1">
        <f>_xlfn.XLOOKUP(tbl_Invoices[[#This Row],[Customer_ID]], tbl_Customers[Customer_ID], tbl_Customers[Cohort_Month])</f>
        <v>44561</v>
      </c>
      <c r="L2728" s="1" t="str">
        <f ca="1">_xlfn.XLOOKUP(tbl_Invoices[[#This Row],[Customer_ID]], tbl_Customers[Customer_ID], tbl_Customers[Age_Group])</f>
        <v>55+</v>
      </c>
      <c r="M2728" s="1" t="str">
        <f>_xlfn.XLOOKUP(tbl_Invoices[[#This Row],[Customer_ID]], tbl_Customers[Customer_ID], tbl_Customers[Region])</f>
        <v>South</v>
      </c>
      <c r="N2728" s="1" t="str" cm="1">
        <f t="array" ref="N2728">_xlfn.IFS(
   _xlfn.SINGLE(tbl_Invoices[Plan_ID])="P1","Basic",
   _xlfn.SINGLE(tbl_Invoices[Plan_ID])="P2","Standard",
   _xlfn.SINGLE(tbl_Invoices[Plan_ID])="P3","Premium"
)</f>
        <v>Basic</v>
      </c>
      <c r="O2728" s="2">
        <f>IF(tbl_Invoices[[#This Row],[Revenue_Type]]="Churned",0,1)</f>
        <v>1</v>
      </c>
    </row>
    <row r="2729" spans="1:15" x14ac:dyDescent="0.25">
      <c r="A2729" t="s">
        <v>8150</v>
      </c>
      <c r="B2729" t="s">
        <v>675</v>
      </c>
      <c r="C2729" t="s">
        <v>2480</v>
      </c>
      <c r="D2729" s="1">
        <v>44601</v>
      </c>
      <c r="E2729">
        <v>55</v>
      </c>
      <c r="F2729" t="b">
        <v>1</v>
      </c>
      <c r="G2729" t="s">
        <v>4540</v>
      </c>
      <c r="H2729" t="s">
        <v>2031</v>
      </c>
      <c r="I2729" s="1">
        <f>DATE(YEAR(tbl_Invoices[[#This Row],[Invoice_Date]]), MONTH(tbl_Invoices[[#This Row],[Invoice_Date]]), DAY(tbl_Invoices[[#This Row],[Invoice_Date]]))</f>
        <v>44601</v>
      </c>
      <c r="J2729">
        <f>YEAR(tbl_Invoices[[#This Row],[Invoice_Date]])</f>
        <v>2022</v>
      </c>
      <c r="K2729" s="1">
        <f>_xlfn.XLOOKUP(tbl_Invoices[[#This Row],[Customer_ID]], tbl_Customers[Customer_ID], tbl_Customers[Cohort_Month])</f>
        <v>44286</v>
      </c>
      <c r="L2729" s="1" t="str">
        <f ca="1">_xlfn.XLOOKUP(tbl_Invoices[[#This Row],[Customer_ID]], tbl_Customers[Customer_ID], tbl_Customers[Age_Group])</f>
        <v>45–54</v>
      </c>
      <c r="M2729" s="1" t="str">
        <f>_xlfn.XLOOKUP(tbl_Invoices[[#This Row],[Customer_ID]], tbl_Customers[Customer_ID], tbl_Customers[Region])</f>
        <v>Midwest</v>
      </c>
      <c r="N2729" s="1" t="str" cm="1">
        <f t="array" ref="N2729">_xlfn.IFS(
   _xlfn.SINGLE(tbl_Invoices[Plan_ID])="P1","Basic",
   _xlfn.SINGLE(tbl_Invoices[Plan_ID])="P2","Standard",
   _xlfn.SINGLE(tbl_Invoices[Plan_ID])="P3","Premium"
)</f>
        <v>Premium</v>
      </c>
      <c r="O2729" s="2">
        <f>IF(tbl_Invoices[[#This Row],[Revenue_Type]]="Churned",0,1)</f>
        <v>1</v>
      </c>
    </row>
    <row r="2730" spans="1:15" x14ac:dyDescent="0.25">
      <c r="A2730" t="s">
        <v>7095</v>
      </c>
      <c r="B2730" t="s">
        <v>684</v>
      </c>
      <c r="C2730" t="s">
        <v>3453</v>
      </c>
      <c r="D2730" s="1">
        <v>44601</v>
      </c>
      <c r="E2730">
        <v>25</v>
      </c>
      <c r="F2730" t="b">
        <v>1</v>
      </c>
      <c r="G2730" t="s">
        <v>4549</v>
      </c>
      <c r="H2730" t="s">
        <v>2034</v>
      </c>
      <c r="I2730" s="1">
        <f>DATE(YEAR(tbl_Invoices[[#This Row],[Invoice_Date]]), MONTH(tbl_Invoices[[#This Row],[Invoice_Date]]), DAY(tbl_Invoices[[#This Row],[Invoice_Date]]))</f>
        <v>44601</v>
      </c>
      <c r="J2730">
        <f>YEAR(tbl_Invoices[[#This Row],[Invoice_Date]])</f>
        <v>2022</v>
      </c>
      <c r="K2730" s="1">
        <f>_xlfn.XLOOKUP(tbl_Invoices[[#This Row],[Customer_ID]], tbl_Customers[Customer_ID], tbl_Customers[Cohort_Month])</f>
        <v>44530</v>
      </c>
      <c r="L2730" s="1" t="str">
        <f ca="1">_xlfn.XLOOKUP(tbl_Invoices[[#This Row],[Customer_ID]], tbl_Customers[Customer_ID], tbl_Customers[Age_Group])</f>
        <v>25–34</v>
      </c>
      <c r="M2730" s="1" t="str">
        <f>_xlfn.XLOOKUP(tbl_Invoices[[#This Row],[Customer_ID]], tbl_Customers[Customer_ID], tbl_Customers[Region])</f>
        <v>West</v>
      </c>
      <c r="N2730" s="1" t="str" cm="1">
        <f t="array" ref="N2730">_xlfn.IFS(
   _xlfn.SINGLE(tbl_Invoices[Plan_ID])="P1","Basic",
   _xlfn.SINGLE(tbl_Invoices[Plan_ID])="P2","Standard",
   _xlfn.SINGLE(tbl_Invoices[Plan_ID])="P3","Premium"
)</f>
        <v>Standard</v>
      </c>
      <c r="O2730" s="2">
        <f>IF(tbl_Invoices[[#This Row],[Revenue_Type]]="Churned",0,1)</f>
        <v>1</v>
      </c>
    </row>
    <row r="2731" spans="1:15" x14ac:dyDescent="0.25">
      <c r="A2731" t="s">
        <v>5506</v>
      </c>
      <c r="B2731" t="s">
        <v>861</v>
      </c>
      <c r="C2731" t="s">
        <v>2450</v>
      </c>
      <c r="D2731" s="1">
        <v>44601</v>
      </c>
      <c r="E2731">
        <v>12</v>
      </c>
      <c r="F2731" t="b">
        <v>1</v>
      </c>
      <c r="G2731" t="s">
        <v>4549</v>
      </c>
      <c r="H2731" t="s">
        <v>2027</v>
      </c>
      <c r="I2731" s="1">
        <f>DATE(YEAR(tbl_Invoices[[#This Row],[Invoice_Date]]), MONTH(tbl_Invoices[[#This Row],[Invoice_Date]]), DAY(tbl_Invoices[[#This Row],[Invoice_Date]]))</f>
        <v>44601</v>
      </c>
      <c r="J2731">
        <f>YEAR(tbl_Invoices[[#This Row],[Invoice_Date]])</f>
        <v>2022</v>
      </c>
      <c r="K2731" s="1">
        <f>_xlfn.XLOOKUP(tbl_Invoices[[#This Row],[Customer_ID]], tbl_Customers[Customer_ID], tbl_Customers[Cohort_Month])</f>
        <v>44592</v>
      </c>
      <c r="L2731" s="1" t="str">
        <f ca="1">_xlfn.XLOOKUP(tbl_Invoices[[#This Row],[Customer_ID]], tbl_Customers[Customer_ID], tbl_Customers[Age_Group])</f>
        <v>35–44</v>
      </c>
      <c r="M2731" s="1" t="str">
        <f>_xlfn.XLOOKUP(tbl_Invoices[[#This Row],[Customer_ID]], tbl_Customers[Customer_ID], tbl_Customers[Region])</f>
        <v>East</v>
      </c>
      <c r="N2731" s="1" t="str" cm="1">
        <f t="array" ref="N2731">_xlfn.IFS(
   _xlfn.SINGLE(tbl_Invoices[Plan_ID])="P1","Basic",
   _xlfn.SINGLE(tbl_Invoices[Plan_ID])="P2","Standard",
   _xlfn.SINGLE(tbl_Invoices[Plan_ID])="P3","Premium"
)</f>
        <v>Basic</v>
      </c>
      <c r="O2731" s="2">
        <f>IF(tbl_Invoices[[#This Row],[Revenue_Type]]="Churned",0,1)</f>
        <v>1</v>
      </c>
    </row>
    <row r="2732" spans="1:15" x14ac:dyDescent="0.25">
      <c r="A2732" t="s">
        <v>6848</v>
      </c>
      <c r="B2732" t="s">
        <v>943</v>
      </c>
      <c r="C2732" t="s">
        <v>4079</v>
      </c>
      <c r="D2732" s="1">
        <v>44601</v>
      </c>
      <c r="E2732">
        <v>12</v>
      </c>
      <c r="F2732" t="b">
        <v>1</v>
      </c>
      <c r="G2732" t="s">
        <v>4540</v>
      </c>
      <c r="H2732" t="s">
        <v>2027</v>
      </c>
      <c r="I2732" s="1">
        <f>DATE(YEAR(tbl_Invoices[[#This Row],[Invoice_Date]]), MONTH(tbl_Invoices[[#This Row],[Invoice_Date]]), DAY(tbl_Invoices[[#This Row],[Invoice_Date]]))</f>
        <v>44601</v>
      </c>
      <c r="J2732">
        <f>YEAR(tbl_Invoices[[#This Row],[Invoice_Date]])</f>
        <v>2022</v>
      </c>
      <c r="K2732" s="1">
        <f>_xlfn.XLOOKUP(tbl_Invoices[[#This Row],[Customer_ID]], tbl_Customers[Customer_ID], tbl_Customers[Cohort_Month])</f>
        <v>44408</v>
      </c>
      <c r="L2732" s="1" t="str">
        <f ca="1">_xlfn.XLOOKUP(tbl_Invoices[[#This Row],[Customer_ID]], tbl_Customers[Customer_ID], tbl_Customers[Age_Group])</f>
        <v>45–54</v>
      </c>
      <c r="M2732" s="1" t="str">
        <f>_xlfn.XLOOKUP(tbl_Invoices[[#This Row],[Customer_ID]], tbl_Customers[Customer_ID], tbl_Customers[Region])</f>
        <v>South</v>
      </c>
      <c r="N2732" s="1" t="str" cm="1">
        <f t="array" ref="N2732">_xlfn.IFS(
   _xlfn.SINGLE(tbl_Invoices[Plan_ID])="P1","Basic",
   _xlfn.SINGLE(tbl_Invoices[Plan_ID])="P2","Standard",
   _xlfn.SINGLE(tbl_Invoices[Plan_ID])="P3","Premium"
)</f>
        <v>Basic</v>
      </c>
      <c r="O2732" s="2">
        <f>IF(tbl_Invoices[[#This Row],[Revenue_Type]]="Churned",0,1)</f>
        <v>1</v>
      </c>
    </row>
    <row r="2733" spans="1:15" x14ac:dyDescent="0.25">
      <c r="A2733" t="s">
        <v>5618</v>
      </c>
      <c r="B2733" t="s">
        <v>1130</v>
      </c>
      <c r="C2733" t="s">
        <v>3685</v>
      </c>
      <c r="D2733" s="1">
        <v>44601</v>
      </c>
      <c r="E2733">
        <v>55</v>
      </c>
      <c r="F2733" t="b">
        <v>1</v>
      </c>
      <c r="G2733" t="s">
        <v>4549</v>
      </c>
      <c r="H2733" t="s">
        <v>2031</v>
      </c>
      <c r="I2733" s="1">
        <f>DATE(YEAR(tbl_Invoices[[#This Row],[Invoice_Date]]), MONTH(tbl_Invoices[[#This Row],[Invoice_Date]]), DAY(tbl_Invoices[[#This Row],[Invoice_Date]]))</f>
        <v>44601</v>
      </c>
      <c r="J2733">
        <f>YEAR(tbl_Invoices[[#This Row],[Invoice_Date]])</f>
        <v>2022</v>
      </c>
      <c r="K2733" s="1">
        <f>_xlfn.XLOOKUP(tbl_Invoices[[#This Row],[Customer_ID]], tbl_Customers[Customer_ID], tbl_Customers[Cohort_Month])</f>
        <v>44985</v>
      </c>
      <c r="L2733" s="1" t="str">
        <f ca="1">_xlfn.XLOOKUP(tbl_Invoices[[#This Row],[Customer_ID]], tbl_Customers[Customer_ID], tbl_Customers[Age_Group])</f>
        <v>35–44</v>
      </c>
      <c r="M2733" s="1" t="str">
        <f>_xlfn.XLOOKUP(tbl_Invoices[[#This Row],[Customer_ID]], tbl_Customers[Customer_ID], tbl_Customers[Region])</f>
        <v>South</v>
      </c>
      <c r="N2733" s="1" t="str" cm="1">
        <f t="array" ref="N2733">_xlfn.IFS(
   _xlfn.SINGLE(tbl_Invoices[Plan_ID])="P1","Basic",
   _xlfn.SINGLE(tbl_Invoices[Plan_ID])="P2","Standard",
   _xlfn.SINGLE(tbl_Invoices[Plan_ID])="P3","Premium"
)</f>
        <v>Premium</v>
      </c>
      <c r="O2733" s="2">
        <f>IF(tbl_Invoices[[#This Row],[Revenue_Type]]="Churned",0,1)</f>
        <v>1</v>
      </c>
    </row>
    <row r="2734" spans="1:15" x14ac:dyDescent="0.25">
      <c r="A2734" t="s">
        <v>4684</v>
      </c>
      <c r="B2734" t="s">
        <v>1325</v>
      </c>
      <c r="C2734" t="s">
        <v>3860</v>
      </c>
      <c r="D2734" s="1">
        <v>44601</v>
      </c>
      <c r="E2734">
        <v>12</v>
      </c>
      <c r="F2734" t="b">
        <v>1</v>
      </c>
      <c r="G2734" t="s">
        <v>4549</v>
      </c>
      <c r="H2734" t="s">
        <v>2027</v>
      </c>
      <c r="I2734" s="1">
        <f>DATE(YEAR(tbl_Invoices[[#This Row],[Invoice_Date]]), MONTH(tbl_Invoices[[#This Row],[Invoice_Date]]), DAY(tbl_Invoices[[#This Row],[Invoice_Date]]))</f>
        <v>44601</v>
      </c>
      <c r="J2734">
        <f>YEAR(tbl_Invoices[[#This Row],[Invoice_Date]])</f>
        <v>2022</v>
      </c>
      <c r="K2734" s="1">
        <f>_xlfn.XLOOKUP(tbl_Invoices[[#This Row],[Customer_ID]], tbl_Customers[Customer_ID], tbl_Customers[Cohort_Month])</f>
        <v>44530</v>
      </c>
      <c r="L2734" s="1" t="str">
        <f ca="1">_xlfn.XLOOKUP(tbl_Invoices[[#This Row],[Customer_ID]], tbl_Customers[Customer_ID], tbl_Customers[Age_Group])</f>
        <v>25–34</v>
      </c>
      <c r="M2734" s="1" t="str">
        <f>_xlfn.XLOOKUP(tbl_Invoices[[#This Row],[Customer_ID]], tbl_Customers[Customer_ID], tbl_Customers[Region])</f>
        <v>East</v>
      </c>
      <c r="N2734" s="1" t="str" cm="1">
        <f t="array" ref="N2734">_xlfn.IFS(
   _xlfn.SINGLE(tbl_Invoices[Plan_ID])="P1","Basic",
   _xlfn.SINGLE(tbl_Invoices[Plan_ID])="P2","Standard",
   _xlfn.SINGLE(tbl_Invoices[Plan_ID])="P3","Premium"
)</f>
        <v>Basic</v>
      </c>
      <c r="O2734" s="2">
        <f>IF(tbl_Invoices[[#This Row],[Revenue_Type]]="Churned",0,1)</f>
        <v>1</v>
      </c>
    </row>
    <row r="2735" spans="1:15" x14ac:dyDescent="0.25">
      <c r="A2735" t="s">
        <v>8121</v>
      </c>
      <c r="B2735" t="s">
        <v>1370</v>
      </c>
      <c r="C2735" t="s">
        <v>3191</v>
      </c>
      <c r="D2735" s="1">
        <v>44601</v>
      </c>
      <c r="E2735">
        <v>55</v>
      </c>
      <c r="F2735" t="b">
        <v>1</v>
      </c>
      <c r="G2735" t="s">
        <v>4545</v>
      </c>
      <c r="H2735" t="s">
        <v>2031</v>
      </c>
      <c r="I2735" s="1">
        <f>DATE(YEAR(tbl_Invoices[[#This Row],[Invoice_Date]]), MONTH(tbl_Invoices[[#This Row],[Invoice_Date]]), DAY(tbl_Invoices[[#This Row],[Invoice_Date]]))</f>
        <v>44601</v>
      </c>
      <c r="J2735">
        <f>YEAR(tbl_Invoices[[#This Row],[Invoice_Date]])</f>
        <v>2022</v>
      </c>
      <c r="K2735" s="1">
        <f>_xlfn.XLOOKUP(tbl_Invoices[[#This Row],[Customer_ID]], tbl_Customers[Customer_ID], tbl_Customers[Cohort_Month])</f>
        <v>44500</v>
      </c>
      <c r="L2735" s="1" t="str">
        <f ca="1">_xlfn.XLOOKUP(tbl_Invoices[[#This Row],[Customer_ID]], tbl_Customers[Customer_ID], tbl_Customers[Age_Group])</f>
        <v>35–44</v>
      </c>
      <c r="M2735" s="1" t="str">
        <f>_xlfn.XLOOKUP(tbl_Invoices[[#This Row],[Customer_ID]], tbl_Customers[Customer_ID], tbl_Customers[Region])</f>
        <v>South</v>
      </c>
      <c r="N2735" s="1" t="str" cm="1">
        <f t="array" ref="N2735">_xlfn.IFS(
   _xlfn.SINGLE(tbl_Invoices[Plan_ID])="P1","Basic",
   _xlfn.SINGLE(tbl_Invoices[Plan_ID])="P2","Standard",
   _xlfn.SINGLE(tbl_Invoices[Plan_ID])="P3","Premium"
)</f>
        <v>Premium</v>
      </c>
      <c r="O2735" s="2">
        <f>IF(tbl_Invoices[[#This Row],[Revenue_Type]]="Churned",0,1)</f>
        <v>0</v>
      </c>
    </row>
    <row r="2736" spans="1:15" x14ac:dyDescent="0.25">
      <c r="A2736" t="s">
        <v>5817</v>
      </c>
      <c r="B2736" t="s">
        <v>1458</v>
      </c>
      <c r="C2736" t="s">
        <v>3127</v>
      </c>
      <c r="D2736" s="1">
        <v>44601</v>
      </c>
      <c r="E2736">
        <v>25</v>
      </c>
      <c r="F2736" t="b">
        <v>1</v>
      </c>
      <c r="G2736" t="s">
        <v>4538</v>
      </c>
      <c r="H2736" t="s">
        <v>2034</v>
      </c>
      <c r="I2736" s="1">
        <f>DATE(YEAR(tbl_Invoices[[#This Row],[Invoice_Date]]), MONTH(tbl_Invoices[[#This Row],[Invoice_Date]]), DAY(tbl_Invoices[[#This Row],[Invoice_Date]]))</f>
        <v>44601</v>
      </c>
      <c r="J2736">
        <f>YEAR(tbl_Invoices[[#This Row],[Invoice_Date]])</f>
        <v>2022</v>
      </c>
      <c r="K2736" s="1">
        <f>_xlfn.XLOOKUP(tbl_Invoices[[#This Row],[Customer_ID]], tbl_Customers[Customer_ID], tbl_Customers[Cohort_Month])</f>
        <v>44804</v>
      </c>
      <c r="L2736" s="1" t="str">
        <f ca="1">_xlfn.XLOOKUP(tbl_Invoices[[#This Row],[Customer_ID]], tbl_Customers[Customer_ID], tbl_Customers[Age_Group])</f>
        <v>25–34</v>
      </c>
      <c r="M2736" s="1" t="str">
        <f>_xlfn.XLOOKUP(tbl_Invoices[[#This Row],[Customer_ID]], tbl_Customers[Customer_ID], tbl_Customers[Region])</f>
        <v>East</v>
      </c>
      <c r="N2736" s="1" t="str" cm="1">
        <f t="array" ref="N2736">_xlfn.IFS(
   _xlfn.SINGLE(tbl_Invoices[Plan_ID])="P1","Basic",
   _xlfn.SINGLE(tbl_Invoices[Plan_ID])="P2","Standard",
   _xlfn.SINGLE(tbl_Invoices[Plan_ID])="P3","Premium"
)</f>
        <v>Standard</v>
      </c>
      <c r="O2736" s="2">
        <f>IF(tbl_Invoices[[#This Row],[Revenue_Type]]="Churned",0,1)</f>
        <v>1</v>
      </c>
    </row>
    <row r="2737" spans="1:15" x14ac:dyDescent="0.25">
      <c r="A2737" t="s">
        <v>5029</v>
      </c>
      <c r="B2737" t="s">
        <v>1689</v>
      </c>
      <c r="C2737" t="s">
        <v>2661</v>
      </c>
      <c r="D2737" s="1">
        <v>44601</v>
      </c>
      <c r="E2737">
        <v>55</v>
      </c>
      <c r="F2737" t="b">
        <v>1</v>
      </c>
      <c r="G2737" t="s">
        <v>4547</v>
      </c>
      <c r="H2737" t="s">
        <v>2031</v>
      </c>
      <c r="I2737" s="1">
        <f>DATE(YEAR(tbl_Invoices[[#This Row],[Invoice_Date]]), MONTH(tbl_Invoices[[#This Row],[Invoice_Date]]), DAY(tbl_Invoices[[#This Row],[Invoice_Date]]))</f>
        <v>44601</v>
      </c>
      <c r="J2737">
        <f>YEAR(tbl_Invoices[[#This Row],[Invoice_Date]])</f>
        <v>2022</v>
      </c>
      <c r="K2737" s="1">
        <f>_xlfn.XLOOKUP(tbl_Invoices[[#This Row],[Customer_ID]], tbl_Customers[Customer_ID], tbl_Customers[Cohort_Month])</f>
        <v>44347</v>
      </c>
      <c r="L2737" s="1" t="str">
        <f ca="1">_xlfn.XLOOKUP(tbl_Invoices[[#This Row],[Customer_ID]], tbl_Customers[Customer_ID], tbl_Customers[Age_Group])</f>
        <v>25–34</v>
      </c>
      <c r="M2737" s="1" t="str">
        <f>_xlfn.XLOOKUP(tbl_Invoices[[#This Row],[Customer_ID]], tbl_Customers[Customer_ID], tbl_Customers[Region])</f>
        <v>Midwest</v>
      </c>
      <c r="N2737" s="1" t="str" cm="1">
        <f t="array" ref="N2737">_xlfn.IFS(
   _xlfn.SINGLE(tbl_Invoices[Plan_ID])="P1","Basic",
   _xlfn.SINGLE(tbl_Invoices[Plan_ID])="P2","Standard",
   _xlfn.SINGLE(tbl_Invoices[Plan_ID])="P3","Premium"
)</f>
        <v>Premium</v>
      </c>
      <c r="O2737" s="2">
        <f>IF(tbl_Invoices[[#This Row],[Revenue_Type]]="Churned",0,1)</f>
        <v>1</v>
      </c>
    </row>
    <row r="2738" spans="1:15" x14ac:dyDescent="0.25">
      <c r="A2738" t="s">
        <v>8524</v>
      </c>
      <c r="B2738" t="s">
        <v>1894</v>
      </c>
      <c r="C2738" t="s">
        <v>2947</v>
      </c>
      <c r="D2738" s="1">
        <v>44601</v>
      </c>
      <c r="E2738">
        <v>55</v>
      </c>
      <c r="F2738" t="b">
        <v>1</v>
      </c>
      <c r="G2738" t="s">
        <v>4538</v>
      </c>
      <c r="H2738" t="s">
        <v>2031</v>
      </c>
      <c r="I2738" s="1">
        <f>DATE(YEAR(tbl_Invoices[[#This Row],[Invoice_Date]]), MONTH(tbl_Invoices[[#This Row],[Invoice_Date]]), DAY(tbl_Invoices[[#This Row],[Invoice_Date]]))</f>
        <v>44601</v>
      </c>
      <c r="J2738">
        <f>YEAR(tbl_Invoices[[#This Row],[Invoice_Date]])</f>
        <v>2022</v>
      </c>
      <c r="K2738" s="1">
        <f>_xlfn.XLOOKUP(tbl_Invoices[[#This Row],[Customer_ID]], tbl_Customers[Customer_ID], tbl_Customers[Cohort_Month])</f>
        <v>44865</v>
      </c>
      <c r="L2738" s="1" t="str">
        <f ca="1">_xlfn.XLOOKUP(tbl_Invoices[[#This Row],[Customer_ID]], tbl_Customers[Customer_ID], tbl_Customers[Age_Group])</f>
        <v>35–44</v>
      </c>
      <c r="M2738" s="1" t="str">
        <f>_xlfn.XLOOKUP(tbl_Invoices[[#This Row],[Customer_ID]], tbl_Customers[Customer_ID], tbl_Customers[Region])</f>
        <v>East</v>
      </c>
      <c r="N2738" s="1" t="str" cm="1">
        <f t="array" ref="N2738">_xlfn.IFS(
   _xlfn.SINGLE(tbl_Invoices[Plan_ID])="P1","Basic",
   _xlfn.SINGLE(tbl_Invoices[Plan_ID])="P2","Standard",
   _xlfn.SINGLE(tbl_Invoices[Plan_ID])="P3","Premium"
)</f>
        <v>Premium</v>
      </c>
      <c r="O2738" s="2">
        <f>IF(tbl_Invoices[[#This Row],[Revenue_Type]]="Churned",0,1)</f>
        <v>1</v>
      </c>
    </row>
    <row r="2739" spans="1:15" x14ac:dyDescent="0.25">
      <c r="A2739" t="s">
        <v>5931</v>
      </c>
      <c r="B2739" t="s">
        <v>1174</v>
      </c>
      <c r="C2739" t="s">
        <v>3496</v>
      </c>
      <c r="D2739" s="1">
        <v>44602</v>
      </c>
      <c r="E2739">
        <v>55</v>
      </c>
      <c r="F2739" t="b">
        <v>1</v>
      </c>
      <c r="G2739" t="s">
        <v>4549</v>
      </c>
      <c r="H2739" t="s">
        <v>2031</v>
      </c>
      <c r="I2739" s="1">
        <f>DATE(YEAR(tbl_Invoices[[#This Row],[Invoice_Date]]), MONTH(tbl_Invoices[[#This Row],[Invoice_Date]]), DAY(tbl_Invoices[[#This Row],[Invoice_Date]]))</f>
        <v>44602</v>
      </c>
      <c r="J2739">
        <f>YEAR(tbl_Invoices[[#This Row],[Invoice_Date]])</f>
        <v>2022</v>
      </c>
      <c r="K2739" s="1">
        <f>_xlfn.XLOOKUP(tbl_Invoices[[#This Row],[Customer_ID]], tbl_Customers[Customer_ID], tbl_Customers[Cohort_Month])</f>
        <v>44620</v>
      </c>
      <c r="L2739" s="1" t="str">
        <f ca="1">_xlfn.XLOOKUP(tbl_Invoices[[#This Row],[Customer_ID]], tbl_Customers[Customer_ID], tbl_Customers[Age_Group])</f>
        <v>45–54</v>
      </c>
      <c r="M2739" s="1" t="str">
        <f>_xlfn.XLOOKUP(tbl_Invoices[[#This Row],[Customer_ID]], tbl_Customers[Customer_ID], tbl_Customers[Region])</f>
        <v>Midwest</v>
      </c>
      <c r="N2739" s="1" t="str" cm="1">
        <f t="array" ref="N2739">_xlfn.IFS(
   _xlfn.SINGLE(tbl_Invoices[Plan_ID])="P1","Basic",
   _xlfn.SINGLE(tbl_Invoices[Plan_ID])="P2","Standard",
   _xlfn.SINGLE(tbl_Invoices[Plan_ID])="P3","Premium"
)</f>
        <v>Premium</v>
      </c>
      <c r="O2739" s="2">
        <f>IF(tbl_Invoices[[#This Row],[Revenue_Type]]="Churned",0,1)</f>
        <v>1</v>
      </c>
    </row>
    <row r="2740" spans="1:15" x14ac:dyDescent="0.25">
      <c r="A2740" t="s">
        <v>9393</v>
      </c>
      <c r="B2740" t="s">
        <v>1279</v>
      </c>
      <c r="C2740" t="s">
        <v>2118</v>
      </c>
      <c r="D2740" s="1">
        <v>44602</v>
      </c>
      <c r="E2740">
        <v>55</v>
      </c>
      <c r="F2740" t="b">
        <v>1</v>
      </c>
      <c r="G2740" t="s">
        <v>4547</v>
      </c>
      <c r="H2740" t="s">
        <v>2031</v>
      </c>
      <c r="I2740" s="1">
        <f>DATE(YEAR(tbl_Invoices[[#This Row],[Invoice_Date]]), MONTH(tbl_Invoices[[#This Row],[Invoice_Date]]), DAY(tbl_Invoices[[#This Row],[Invoice_Date]]))</f>
        <v>44602</v>
      </c>
      <c r="J2740">
        <f>YEAR(tbl_Invoices[[#This Row],[Invoice_Date]])</f>
        <v>2022</v>
      </c>
      <c r="K2740" s="1">
        <f>_xlfn.XLOOKUP(tbl_Invoices[[#This Row],[Customer_ID]], tbl_Customers[Customer_ID], tbl_Customers[Cohort_Month])</f>
        <v>44712</v>
      </c>
      <c r="L2740" s="1" t="str">
        <f ca="1">_xlfn.XLOOKUP(tbl_Invoices[[#This Row],[Customer_ID]], tbl_Customers[Customer_ID], tbl_Customers[Age_Group])</f>
        <v>45–54</v>
      </c>
      <c r="M2740" s="1" t="str">
        <f>_xlfn.XLOOKUP(tbl_Invoices[[#This Row],[Customer_ID]], tbl_Customers[Customer_ID], tbl_Customers[Region])</f>
        <v>West</v>
      </c>
      <c r="N2740" s="1" t="str" cm="1">
        <f t="array" ref="N2740">_xlfn.IFS(
   _xlfn.SINGLE(tbl_Invoices[Plan_ID])="P1","Basic",
   _xlfn.SINGLE(tbl_Invoices[Plan_ID])="P2","Standard",
   _xlfn.SINGLE(tbl_Invoices[Plan_ID])="P3","Premium"
)</f>
        <v>Premium</v>
      </c>
      <c r="O2740" s="2">
        <f>IF(tbl_Invoices[[#This Row],[Revenue_Type]]="Churned",0,1)</f>
        <v>1</v>
      </c>
    </row>
    <row r="2741" spans="1:15" x14ac:dyDescent="0.25">
      <c r="A2741" t="s">
        <v>6376</v>
      </c>
      <c r="B2741" t="s">
        <v>1602</v>
      </c>
      <c r="C2741" t="s">
        <v>2933</v>
      </c>
      <c r="D2741" s="1">
        <v>44602</v>
      </c>
      <c r="E2741">
        <v>25</v>
      </c>
      <c r="F2741" t="b">
        <v>1</v>
      </c>
      <c r="G2741" t="s">
        <v>4545</v>
      </c>
      <c r="H2741" t="s">
        <v>2034</v>
      </c>
      <c r="I2741" s="1">
        <f>DATE(YEAR(tbl_Invoices[[#This Row],[Invoice_Date]]), MONTH(tbl_Invoices[[#This Row],[Invoice_Date]]), DAY(tbl_Invoices[[#This Row],[Invoice_Date]]))</f>
        <v>44602</v>
      </c>
      <c r="J2741">
        <f>YEAR(tbl_Invoices[[#This Row],[Invoice_Date]])</f>
        <v>2022</v>
      </c>
      <c r="K2741" s="1">
        <f>_xlfn.XLOOKUP(tbl_Invoices[[#This Row],[Customer_ID]], tbl_Customers[Customer_ID], tbl_Customers[Cohort_Month])</f>
        <v>44316</v>
      </c>
      <c r="L2741" s="1" t="str">
        <f ca="1">_xlfn.XLOOKUP(tbl_Invoices[[#This Row],[Customer_ID]], tbl_Customers[Customer_ID], tbl_Customers[Age_Group])</f>
        <v>45–54</v>
      </c>
      <c r="M2741" s="1" t="str">
        <f>_xlfn.XLOOKUP(tbl_Invoices[[#This Row],[Customer_ID]], tbl_Customers[Customer_ID], tbl_Customers[Region])</f>
        <v>South</v>
      </c>
      <c r="N2741" s="1" t="str" cm="1">
        <f t="array" ref="N2741">_xlfn.IFS(
   _xlfn.SINGLE(tbl_Invoices[Plan_ID])="P1","Basic",
   _xlfn.SINGLE(tbl_Invoices[Plan_ID])="P2","Standard",
   _xlfn.SINGLE(tbl_Invoices[Plan_ID])="P3","Premium"
)</f>
        <v>Standard</v>
      </c>
      <c r="O2741" s="2">
        <f>IF(tbl_Invoices[[#This Row],[Revenue_Type]]="Churned",0,1)</f>
        <v>0</v>
      </c>
    </row>
    <row r="2742" spans="1:15" x14ac:dyDescent="0.25">
      <c r="A2742" t="s">
        <v>8865</v>
      </c>
      <c r="B2742" t="s">
        <v>1922</v>
      </c>
      <c r="C2742" t="s">
        <v>2502</v>
      </c>
      <c r="D2742" s="1">
        <v>44602</v>
      </c>
      <c r="E2742">
        <v>55</v>
      </c>
      <c r="F2742" t="b">
        <v>1</v>
      </c>
      <c r="G2742" t="s">
        <v>4540</v>
      </c>
      <c r="H2742" t="s">
        <v>2031</v>
      </c>
      <c r="I2742" s="1">
        <f>DATE(YEAR(tbl_Invoices[[#This Row],[Invoice_Date]]), MONTH(tbl_Invoices[[#This Row],[Invoice_Date]]), DAY(tbl_Invoices[[#This Row],[Invoice_Date]]))</f>
        <v>44602</v>
      </c>
      <c r="J2742">
        <f>YEAR(tbl_Invoices[[#This Row],[Invoice_Date]])</f>
        <v>2022</v>
      </c>
      <c r="K2742" s="1">
        <f>_xlfn.XLOOKUP(tbl_Invoices[[#This Row],[Customer_ID]], tbl_Customers[Customer_ID], tbl_Customers[Cohort_Month])</f>
        <v>44439</v>
      </c>
      <c r="L2742" s="1" t="str">
        <f ca="1">_xlfn.XLOOKUP(tbl_Invoices[[#This Row],[Customer_ID]], tbl_Customers[Customer_ID], tbl_Customers[Age_Group])</f>
        <v>25–34</v>
      </c>
      <c r="M2742" s="1" t="str">
        <f>_xlfn.XLOOKUP(tbl_Invoices[[#This Row],[Customer_ID]], tbl_Customers[Customer_ID], tbl_Customers[Region])</f>
        <v>West</v>
      </c>
      <c r="N2742" s="1" t="str" cm="1">
        <f t="array" ref="N2742">_xlfn.IFS(
   _xlfn.SINGLE(tbl_Invoices[Plan_ID])="P1","Basic",
   _xlfn.SINGLE(tbl_Invoices[Plan_ID])="P2","Standard",
   _xlfn.SINGLE(tbl_Invoices[Plan_ID])="P3","Premium"
)</f>
        <v>Premium</v>
      </c>
      <c r="O2742" s="2">
        <f>IF(tbl_Invoices[[#This Row],[Revenue_Type]]="Churned",0,1)</f>
        <v>1</v>
      </c>
    </row>
    <row r="2743" spans="1:15" x14ac:dyDescent="0.25">
      <c r="A2743" t="s">
        <v>9970</v>
      </c>
      <c r="B2743" t="s">
        <v>101</v>
      </c>
      <c r="C2743" t="s">
        <v>3734</v>
      </c>
      <c r="D2743" s="1">
        <v>44603</v>
      </c>
      <c r="E2743">
        <v>55</v>
      </c>
      <c r="F2743" t="b">
        <v>1</v>
      </c>
      <c r="G2743" t="s">
        <v>4538</v>
      </c>
      <c r="H2743" t="s">
        <v>2031</v>
      </c>
      <c r="I2743" s="1">
        <f>DATE(YEAR(tbl_Invoices[[#This Row],[Invoice_Date]]), MONTH(tbl_Invoices[[#This Row],[Invoice_Date]]), DAY(tbl_Invoices[[#This Row],[Invoice_Date]]))</f>
        <v>44603</v>
      </c>
      <c r="J2743">
        <f>YEAR(tbl_Invoices[[#This Row],[Invoice_Date]])</f>
        <v>2022</v>
      </c>
      <c r="K2743" s="1">
        <f>_xlfn.XLOOKUP(tbl_Invoices[[#This Row],[Customer_ID]], tbl_Customers[Customer_ID], tbl_Customers[Cohort_Month])</f>
        <v>44286</v>
      </c>
      <c r="L2743" s="1" t="str">
        <f ca="1">_xlfn.XLOOKUP(tbl_Invoices[[#This Row],[Customer_ID]], tbl_Customers[Customer_ID], tbl_Customers[Age_Group])</f>
        <v>55+</v>
      </c>
      <c r="M2743" s="1" t="str">
        <f>_xlfn.XLOOKUP(tbl_Invoices[[#This Row],[Customer_ID]], tbl_Customers[Customer_ID], tbl_Customers[Region])</f>
        <v>South</v>
      </c>
      <c r="N2743" s="1" t="str" cm="1">
        <f t="array" ref="N2743">_xlfn.IFS(
   _xlfn.SINGLE(tbl_Invoices[Plan_ID])="P1","Basic",
   _xlfn.SINGLE(tbl_Invoices[Plan_ID])="P2","Standard",
   _xlfn.SINGLE(tbl_Invoices[Plan_ID])="P3","Premium"
)</f>
        <v>Premium</v>
      </c>
      <c r="O2743" s="2">
        <f>IF(tbl_Invoices[[#This Row],[Revenue_Type]]="Churned",0,1)</f>
        <v>1</v>
      </c>
    </row>
    <row r="2744" spans="1:15" x14ac:dyDescent="0.25">
      <c r="A2744" t="s">
        <v>9147</v>
      </c>
      <c r="B2744" t="s">
        <v>286</v>
      </c>
      <c r="C2744" t="s">
        <v>4295</v>
      </c>
      <c r="D2744" s="1">
        <v>44603</v>
      </c>
      <c r="E2744">
        <v>12</v>
      </c>
      <c r="F2744" t="b">
        <v>1</v>
      </c>
      <c r="G2744" t="s">
        <v>4547</v>
      </c>
      <c r="H2744" t="s">
        <v>2027</v>
      </c>
      <c r="I2744" s="1">
        <f>DATE(YEAR(tbl_Invoices[[#This Row],[Invoice_Date]]), MONTH(tbl_Invoices[[#This Row],[Invoice_Date]]), DAY(tbl_Invoices[[#This Row],[Invoice_Date]]))</f>
        <v>44603</v>
      </c>
      <c r="J2744">
        <f>YEAR(tbl_Invoices[[#This Row],[Invoice_Date]])</f>
        <v>2022</v>
      </c>
      <c r="K2744" s="1">
        <f>_xlfn.XLOOKUP(tbl_Invoices[[#This Row],[Customer_ID]], tbl_Customers[Customer_ID], tbl_Customers[Cohort_Month])</f>
        <v>44895</v>
      </c>
      <c r="L2744" s="1" t="str">
        <f ca="1">_xlfn.XLOOKUP(tbl_Invoices[[#This Row],[Customer_ID]], tbl_Customers[Customer_ID], tbl_Customers[Age_Group])</f>
        <v>45–54</v>
      </c>
      <c r="M2744" s="1" t="str">
        <f>_xlfn.XLOOKUP(tbl_Invoices[[#This Row],[Customer_ID]], tbl_Customers[Customer_ID], tbl_Customers[Region])</f>
        <v>West</v>
      </c>
      <c r="N2744" s="1" t="str" cm="1">
        <f t="array" ref="N2744">_xlfn.IFS(
   _xlfn.SINGLE(tbl_Invoices[Plan_ID])="P1","Basic",
   _xlfn.SINGLE(tbl_Invoices[Plan_ID])="P2","Standard",
   _xlfn.SINGLE(tbl_Invoices[Plan_ID])="P3","Premium"
)</f>
        <v>Basic</v>
      </c>
      <c r="O2744" s="2">
        <f>IF(tbl_Invoices[[#This Row],[Revenue_Type]]="Churned",0,1)</f>
        <v>1</v>
      </c>
    </row>
    <row r="2745" spans="1:15" x14ac:dyDescent="0.25">
      <c r="A2745" t="s">
        <v>6733</v>
      </c>
      <c r="B2745" t="s">
        <v>844</v>
      </c>
      <c r="C2745" t="s">
        <v>4522</v>
      </c>
      <c r="D2745" s="1">
        <v>44603</v>
      </c>
      <c r="E2745">
        <v>55</v>
      </c>
      <c r="F2745" t="b">
        <v>1</v>
      </c>
      <c r="G2745" t="s">
        <v>4538</v>
      </c>
      <c r="H2745" t="s">
        <v>2031</v>
      </c>
      <c r="I2745" s="1">
        <f>DATE(YEAR(tbl_Invoices[[#This Row],[Invoice_Date]]), MONTH(tbl_Invoices[[#This Row],[Invoice_Date]]), DAY(tbl_Invoices[[#This Row],[Invoice_Date]]))</f>
        <v>44603</v>
      </c>
      <c r="J2745">
        <f>YEAR(tbl_Invoices[[#This Row],[Invoice_Date]])</f>
        <v>2022</v>
      </c>
      <c r="K2745" s="1">
        <f>_xlfn.XLOOKUP(tbl_Invoices[[#This Row],[Customer_ID]], tbl_Customers[Customer_ID], tbl_Customers[Cohort_Month])</f>
        <v>44620</v>
      </c>
      <c r="L2745" s="1" t="str">
        <f ca="1">_xlfn.XLOOKUP(tbl_Invoices[[#This Row],[Customer_ID]], tbl_Customers[Customer_ID], tbl_Customers[Age_Group])</f>
        <v>55+</v>
      </c>
      <c r="M2745" s="1" t="str">
        <f>_xlfn.XLOOKUP(tbl_Invoices[[#This Row],[Customer_ID]], tbl_Customers[Customer_ID], tbl_Customers[Region])</f>
        <v>International</v>
      </c>
      <c r="N2745" s="1" t="str" cm="1">
        <f t="array" ref="N2745">_xlfn.IFS(
   _xlfn.SINGLE(tbl_Invoices[Plan_ID])="P1","Basic",
   _xlfn.SINGLE(tbl_Invoices[Plan_ID])="P2","Standard",
   _xlfn.SINGLE(tbl_Invoices[Plan_ID])="P3","Premium"
)</f>
        <v>Premium</v>
      </c>
      <c r="O2745" s="2">
        <f>IF(tbl_Invoices[[#This Row],[Revenue_Type]]="Churned",0,1)</f>
        <v>1</v>
      </c>
    </row>
    <row r="2746" spans="1:15" x14ac:dyDescent="0.25">
      <c r="A2746" t="s">
        <v>7657</v>
      </c>
      <c r="B2746" t="s">
        <v>935</v>
      </c>
      <c r="C2746" t="s">
        <v>3550</v>
      </c>
      <c r="D2746" s="1">
        <v>44603</v>
      </c>
      <c r="E2746">
        <v>12</v>
      </c>
      <c r="F2746" t="b">
        <v>1</v>
      </c>
      <c r="G2746" t="s">
        <v>4540</v>
      </c>
      <c r="H2746" t="s">
        <v>2027</v>
      </c>
      <c r="I2746" s="1">
        <f>DATE(YEAR(tbl_Invoices[[#This Row],[Invoice_Date]]), MONTH(tbl_Invoices[[#This Row],[Invoice_Date]]), DAY(tbl_Invoices[[#This Row],[Invoice_Date]]))</f>
        <v>44603</v>
      </c>
      <c r="J2746">
        <f>YEAR(tbl_Invoices[[#This Row],[Invoice_Date]])</f>
        <v>2022</v>
      </c>
      <c r="K2746" s="1">
        <f>_xlfn.XLOOKUP(tbl_Invoices[[#This Row],[Customer_ID]], tbl_Customers[Customer_ID], tbl_Customers[Cohort_Month])</f>
        <v>44865</v>
      </c>
      <c r="L2746" s="1" t="str">
        <f ca="1">_xlfn.XLOOKUP(tbl_Invoices[[#This Row],[Customer_ID]], tbl_Customers[Customer_ID], tbl_Customers[Age_Group])</f>
        <v>25–34</v>
      </c>
      <c r="M2746" s="1" t="str">
        <f>_xlfn.XLOOKUP(tbl_Invoices[[#This Row],[Customer_ID]], tbl_Customers[Customer_ID], tbl_Customers[Region])</f>
        <v>West</v>
      </c>
      <c r="N2746" s="1" t="str" cm="1">
        <f t="array" ref="N2746">_xlfn.IFS(
   _xlfn.SINGLE(tbl_Invoices[Plan_ID])="P1","Basic",
   _xlfn.SINGLE(tbl_Invoices[Plan_ID])="P2","Standard",
   _xlfn.SINGLE(tbl_Invoices[Plan_ID])="P3","Premium"
)</f>
        <v>Basic</v>
      </c>
      <c r="O2746" s="2">
        <f>IF(tbl_Invoices[[#This Row],[Revenue_Type]]="Churned",0,1)</f>
        <v>1</v>
      </c>
    </row>
    <row r="2747" spans="1:15" x14ac:dyDescent="0.25">
      <c r="A2747" t="s">
        <v>8962</v>
      </c>
      <c r="B2747" t="s">
        <v>64</v>
      </c>
      <c r="C2747" t="s">
        <v>4334</v>
      </c>
      <c r="D2747" s="1">
        <v>44604</v>
      </c>
      <c r="E2747">
        <v>25</v>
      </c>
      <c r="F2747" t="b">
        <v>1</v>
      </c>
      <c r="G2747" t="s">
        <v>4547</v>
      </c>
      <c r="H2747" t="s">
        <v>2034</v>
      </c>
      <c r="I2747" s="1">
        <f>DATE(YEAR(tbl_Invoices[[#This Row],[Invoice_Date]]), MONTH(tbl_Invoices[[#This Row],[Invoice_Date]]), DAY(tbl_Invoices[[#This Row],[Invoice_Date]]))</f>
        <v>44604</v>
      </c>
      <c r="J2747">
        <f>YEAR(tbl_Invoices[[#This Row],[Invoice_Date]])</f>
        <v>2022</v>
      </c>
      <c r="K2747" s="1">
        <f>_xlfn.XLOOKUP(tbl_Invoices[[#This Row],[Customer_ID]], tbl_Customers[Customer_ID], tbl_Customers[Cohort_Month])</f>
        <v>44377</v>
      </c>
      <c r="L2747" s="1" t="str">
        <f ca="1">_xlfn.XLOOKUP(tbl_Invoices[[#This Row],[Customer_ID]], tbl_Customers[Customer_ID], tbl_Customers[Age_Group])</f>
        <v>45–54</v>
      </c>
      <c r="M2747" s="1" t="str">
        <f>_xlfn.XLOOKUP(tbl_Invoices[[#This Row],[Customer_ID]], tbl_Customers[Customer_ID], tbl_Customers[Region])</f>
        <v>South</v>
      </c>
      <c r="N2747" s="1" t="str" cm="1">
        <f t="array" ref="N2747">_xlfn.IFS(
   _xlfn.SINGLE(tbl_Invoices[Plan_ID])="P1","Basic",
   _xlfn.SINGLE(tbl_Invoices[Plan_ID])="P2","Standard",
   _xlfn.SINGLE(tbl_Invoices[Plan_ID])="P3","Premium"
)</f>
        <v>Standard</v>
      </c>
      <c r="O2747" s="2">
        <f>IF(tbl_Invoices[[#This Row],[Revenue_Type]]="Churned",0,1)</f>
        <v>1</v>
      </c>
    </row>
    <row r="2748" spans="1:15" x14ac:dyDescent="0.25">
      <c r="A2748" t="s">
        <v>7163</v>
      </c>
      <c r="B2748" t="s">
        <v>65</v>
      </c>
      <c r="C2748" t="s">
        <v>4494</v>
      </c>
      <c r="D2748" s="1">
        <v>44604</v>
      </c>
      <c r="E2748">
        <v>55</v>
      </c>
      <c r="F2748" t="b">
        <v>1</v>
      </c>
      <c r="G2748" t="s">
        <v>4545</v>
      </c>
      <c r="H2748" t="s">
        <v>2031</v>
      </c>
      <c r="I2748" s="1">
        <f>DATE(YEAR(tbl_Invoices[[#This Row],[Invoice_Date]]), MONTH(tbl_Invoices[[#This Row],[Invoice_Date]]), DAY(tbl_Invoices[[#This Row],[Invoice_Date]]))</f>
        <v>44604</v>
      </c>
      <c r="J2748">
        <f>YEAR(tbl_Invoices[[#This Row],[Invoice_Date]])</f>
        <v>2022</v>
      </c>
      <c r="K2748" s="1">
        <f>_xlfn.XLOOKUP(tbl_Invoices[[#This Row],[Customer_ID]], tbl_Customers[Customer_ID], tbl_Customers[Cohort_Month])</f>
        <v>44439</v>
      </c>
      <c r="L2748" s="1" t="str">
        <f ca="1">_xlfn.XLOOKUP(tbl_Invoices[[#This Row],[Customer_ID]], tbl_Customers[Customer_ID], tbl_Customers[Age_Group])</f>
        <v>45–54</v>
      </c>
      <c r="M2748" s="1" t="str">
        <f>_xlfn.XLOOKUP(tbl_Invoices[[#This Row],[Customer_ID]], tbl_Customers[Customer_ID], tbl_Customers[Region])</f>
        <v>South</v>
      </c>
      <c r="N2748" s="1" t="str" cm="1">
        <f t="array" ref="N2748">_xlfn.IFS(
   _xlfn.SINGLE(tbl_Invoices[Plan_ID])="P1","Basic",
   _xlfn.SINGLE(tbl_Invoices[Plan_ID])="P2","Standard",
   _xlfn.SINGLE(tbl_Invoices[Plan_ID])="P3","Premium"
)</f>
        <v>Premium</v>
      </c>
      <c r="O2748" s="2">
        <f>IF(tbl_Invoices[[#This Row],[Revenue_Type]]="Churned",0,1)</f>
        <v>0</v>
      </c>
    </row>
    <row r="2749" spans="1:15" x14ac:dyDescent="0.25">
      <c r="A2749" t="s">
        <v>9674</v>
      </c>
      <c r="B2749" t="s">
        <v>109</v>
      </c>
      <c r="C2749" t="s">
        <v>4210</v>
      </c>
      <c r="D2749" s="1">
        <v>44604</v>
      </c>
      <c r="E2749">
        <v>55</v>
      </c>
      <c r="F2749" t="b">
        <v>1</v>
      </c>
      <c r="G2749" t="s">
        <v>4538</v>
      </c>
      <c r="H2749" t="s">
        <v>2031</v>
      </c>
      <c r="I2749" s="1">
        <f>DATE(YEAR(tbl_Invoices[[#This Row],[Invoice_Date]]), MONTH(tbl_Invoices[[#This Row],[Invoice_Date]]), DAY(tbl_Invoices[[#This Row],[Invoice_Date]]))</f>
        <v>44604</v>
      </c>
      <c r="J2749">
        <f>YEAR(tbl_Invoices[[#This Row],[Invoice_Date]])</f>
        <v>2022</v>
      </c>
      <c r="K2749" s="1">
        <f>_xlfn.XLOOKUP(tbl_Invoices[[#This Row],[Customer_ID]], tbl_Customers[Customer_ID], tbl_Customers[Cohort_Month])</f>
        <v>44865</v>
      </c>
      <c r="L2749" s="1" t="str">
        <f ca="1">_xlfn.XLOOKUP(tbl_Invoices[[#This Row],[Customer_ID]], tbl_Customers[Customer_ID], tbl_Customers[Age_Group])</f>
        <v>25–34</v>
      </c>
      <c r="M2749" s="1" t="str">
        <f>_xlfn.XLOOKUP(tbl_Invoices[[#This Row],[Customer_ID]], tbl_Customers[Customer_ID], tbl_Customers[Region])</f>
        <v>South</v>
      </c>
      <c r="N2749" s="1" t="str" cm="1">
        <f t="array" ref="N2749">_xlfn.IFS(
   _xlfn.SINGLE(tbl_Invoices[Plan_ID])="P1","Basic",
   _xlfn.SINGLE(tbl_Invoices[Plan_ID])="P2","Standard",
   _xlfn.SINGLE(tbl_Invoices[Plan_ID])="P3","Premium"
)</f>
        <v>Premium</v>
      </c>
      <c r="O2749" s="2">
        <f>IF(tbl_Invoices[[#This Row],[Revenue_Type]]="Churned",0,1)</f>
        <v>1</v>
      </c>
    </row>
    <row r="2750" spans="1:15" x14ac:dyDescent="0.25">
      <c r="A2750" t="s">
        <v>7202</v>
      </c>
      <c r="B2750" t="s">
        <v>372</v>
      </c>
      <c r="C2750" t="s">
        <v>3312</v>
      </c>
      <c r="D2750" s="1">
        <v>44604</v>
      </c>
      <c r="E2750">
        <v>25</v>
      </c>
      <c r="F2750" t="b">
        <v>1</v>
      </c>
      <c r="G2750" t="s">
        <v>4545</v>
      </c>
      <c r="H2750" t="s">
        <v>2034</v>
      </c>
      <c r="I2750" s="1">
        <f>DATE(YEAR(tbl_Invoices[[#This Row],[Invoice_Date]]), MONTH(tbl_Invoices[[#This Row],[Invoice_Date]]), DAY(tbl_Invoices[[#This Row],[Invoice_Date]]))</f>
        <v>44604</v>
      </c>
      <c r="J2750">
        <f>YEAR(tbl_Invoices[[#This Row],[Invoice_Date]])</f>
        <v>2022</v>
      </c>
      <c r="K2750" s="1">
        <f>_xlfn.XLOOKUP(tbl_Invoices[[#This Row],[Customer_ID]], tbl_Customers[Customer_ID], tbl_Customers[Cohort_Month])</f>
        <v>44316</v>
      </c>
      <c r="L2750" s="1" t="str">
        <f ca="1">_xlfn.XLOOKUP(tbl_Invoices[[#This Row],[Customer_ID]], tbl_Customers[Customer_ID], tbl_Customers[Age_Group])</f>
        <v>18–24</v>
      </c>
      <c r="M2750" s="1" t="str">
        <f>_xlfn.XLOOKUP(tbl_Invoices[[#This Row],[Customer_ID]], tbl_Customers[Customer_ID], tbl_Customers[Region])</f>
        <v>South</v>
      </c>
      <c r="N2750" s="1" t="str" cm="1">
        <f t="array" ref="N2750">_xlfn.IFS(
   _xlfn.SINGLE(tbl_Invoices[Plan_ID])="P1","Basic",
   _xlfn.SINGLE(tbl_Invoices[Plan_ID])="P2","Standard",
   _xlfn.SINGLE(tbl_Invoices[Plan_ID])="P3","Premium"
)</f>
        <v>Standard</v>
      </c>
      <c r="O2750" s="2">
        <f>IF(tbl_Invoices[[#This Row],[Revenue_Type]]="Churned",0,1)</f>
        <v>0</v>
      </c>
    </row>
    <row r="2751" spans="1:15" x14ac:dyDescent="0.25">
      <c r="A2751" t="s">
        <v>6481</v>
      </c>
      <c r="B2751" t="s">
        <v>593</v>
      </c>
      <c r="C2751" t="s">
        <v>3877</v>
      </c>
      <c r="D2751" s="1">
        <v>44604</v>
      </c>
      <c r="E2751">
        <v>55</v>
      </c>
      <c r="F2751" t="b">
        <v>1</v>
      </c>
      <c r="G2751" t="s">
        <v>4547</v>
      </c>
      <c r="H2751" t="s">
        <v>2031</v>
      </c>
      <c r="I2751" s="1">
        <f>DATE(YEAR(tbl_Invoices[[#This Row],[Invoice_Date]]), MONTH(tbl_Invoices[[#This Row],[Invoice_Date]]), DAY(tbl_Invoices[[#This Row],[Invoice_Date]]))</f>
        <v>44604</v>
      </c>
      <c r="J2751">
        <f>YEAR(tbl_Invoices[[#This Row],[Invoice_Date]])</f>
        <v>2022</v>
      </c>
      <c r="K2751" s="1">
        <f>_xlfn.XLOOKUP(tbl_Invoices[[#This Row],[Customer_ID]], tbl_Customers[Customer_ID], tbl_Customers[Cohort_Month])</f>
        <v>44895</v>
      </c>
      <c r="L2751" s="1" t="str">
        <f ca="1">_xlfn.XLOOKUP(tbl_Invoices[[#This Row],[Customer_ID]], tbl_Customers[Customer_ID], tbl_Customers[Age_Group])</f>
        <v>18–24</v>
      </c>
      <c r="M2751" s="1" t="str">
        <f>_xlfn.XLOOKUP(tbl_Invoices[[#This Row],[Customer_ID]], tbl_Customers[Customer_ID], tbl_Customers[Region])</f>
        <v>South</v>
      </c>
      <c r="N2751" s="1" t="str" cm="1">
        <f t="array" ref="N2751">_xlfn.IFS(
   _xlfn.SINGLE(tbl_Invoices[Plan_ID])="P1","Basic",
   _xlfn.SINGLE(tbl_Invoices[Plan_ID])="P2","Standard",
   _xlfn.SINGLE(tbl_Invoices[Plan_ID])="P3","Premium"
)</f>
        <v>Premium</v>
      </c>
      <c r="O2751" s="2">
        <f>IF(tbl_Invoices[[#This Row],[Revenue_Type]]="Churned",0,1)</f>
        <v>1</v>
      </c>
    </row>
    <row r="2752" spans="1:15" x14ac:dyDescent="0.25">
      <c r="A2752" t="s">
        <v>4651</v>
      </c>
      <c r="B2752" t="s">
        <v>905</v>
      </c>
      <c r="C2752" t="s">
        <v>4131</v>
      </c>
      <c r="D2752" s="1">
        <v>44604</v>
      </c>
      <c r="E2752">
        <v>55</v>
      </c>
      <c r="F2752" t="b">
        <v>1</v>
      </c>
      <c r="G2752" t="s">
        <v>4545</v>
      </c>
      <c r="H2752" t="s">
        <v>2031</v>
      </c>
      <c r="I2752" s="1">
        <f>DATE(YEAR(tbl_Invoices[[#This Row],[Invoice_Date]]), MONTH(tbl_Invoices[[#This Row],[Invoice_Date]]), DAY(tbl_Invoices[[#This Row],[Invoice_Date]]))</f>
        <v>44604</v>
      </c>
      <c r="J2752">
        <f>YEAR(tbl_Invoices[[#This Row],[Invoice_Date]])</f>
        <v>2022</v>
      </c>
      <c r="K2752" s="1">
        <f>_xlfn.XLOOKUP(tbl_Invoices[[#This Row],[Customer_ID]], tbl_Customers[Customer_ID], tbl_Customers[Cohort_Month])</f>
        <v>44651</v>
      </c>
      <c r="L2752" s="1" t="str">
        <f ca="1">_xlfn.XLOOKUP(tbl_Invoices[[#This Row],[Customer_ID]], tbl_Customers[Customer_ID], tbl_Customers[Age_Group])</f>
        <v>45–54</v>
      </c>
      <c r="M2752" s="1" t="str">
        <f>_xlfn.XLOOKUP(tbl_Invoices[[#This Row],[Customer_ID]], tbl_Customers[Customer_ID], tbl_Customers[Region])</f>
        <v>Midwest</v>
      </c>
      <c r="N2752" s="1" t="str" cm="1">
        <f t="array" ref="N2752">_xlfn.IFS(
   _xlfn.SINGLE(tbl_Invoices[Plan_ID])="P1","Basic",
   _xlfn.SINGLE(tbl_Invoices[Plan_ID])="P2","Standard",
   _xlfn.SINGLE(tbl_Invoices[Plan_ID])="P3","Premium"
)</f>
        <v>Premium</v>
      </c>
      <c r="O2752" s="2">
        <f>IF(tbl_Invoices[[#This Row],[Revenue_Type]]="Churned",0,1)</f>
        <v>0</v>
      </c>
    </row>
    <row r="2753" spans="1:15" x14ac:dyDescent="0.25">
      <c r="A2753" t="s">
        <v>7038</v>
      </c>
      <c r="B2753" t="s">
        <v>1027</v>
      </c>
      <c r="C2753" t="s">
        <v>3977</v>
      </c>
      <c r="D2753" s="1">
        <v>44604</v>
      </c>
      <c r="E2753">
        <v>25</v>
      </c>
      <c r="F2753" t="b">
        <v>1</v>
      </c>
      <c r="G2753" t="s">
        <v>4549</v>
      </c>
      <c r="H2753" t="s">
        <v>2034</v>
      </c>
      <c r="I2753" s="1">
        <f>DATE(YEAR(tbl_Invoices[[#This Row],[Invoice_Date]]), MONTH(tbl_Invoices[[#This Row],[Invoice_Date]]), DAY(tbl_Invoices[[#This Row],[Invoice_Date]]))</f>
        <v>44604</v>
      </c>
      <c r="J2753">
        <f>YEAR(tbl_Invoices[[#This Row],[Invoice_Date]])</f>
        <v>2022</v>
      </c>
      <c r="K2753" s="1">
        <f>_xlfn.XLOOKUP(tbl_Invoices[[#This Row],[Customer_ID]], tbl_Customers[Customer_ID], tbl_Customers[Cohort_Month])</f>
        <v>44834</v>
      </c>
      <c r="L2753" s="1" t="str">
        <f ca="1">_xlfn.XLOOKUP(tbl_Invoices[[#This Row],[Customer_ID]], tbl_Customers[Customer_ID], tbl_Customers[Age_Group])</f>
        <v>35–44</v>
      </c>
      <c r="M2753" s="1" t="str">
        <f>_xlfn.XLOOKUP(tbl_Invoices[[#This Row],[Customer_ID]], tbl_Customers[Customer_ID], tbl_Customers[Region])</f>
        <v>Midwest</v>
      </c>
      <c r="N2753" s="1" t="str" cm="1">
        <f t="array" ref="N2753">_xlfn.IFS(
   _xlfn.SINGLE(tbl_Invoices[Plan_ID])="P1","Basic",
   _xlfn.SINGLE(tbl_Invoices[Plan_ID])="P2","Standard",
   _xlfn.SINGLE(tbl_Invoices[Plan_ID])="P3","Premium"
)</f>
        <v>Standard</v>
      </c>
      <c r="O2753" s="2">
        <f>IF(tbl_Invoices[[#This Row],[Revenue_Type]]="Churned",0,1)</f>
        <v>1</v>
      </c>
    </row>
    <row r="2754" spans="1:15" x14ac:dyDescent="0.25">
      <c r="A2754" t="s">
        <v>8400</v>
      </c>
      <c r="B2754" t="s">
        <v>1596</v>
      </c>
      <c r="C2754" t="s">
        <v>3425</v>
      </c>
      <c r="D2754" s="1">
        <v>44604</v>
      </c>
      <c r="E2754">
        <v>25</v>
      </c>
      <c r="F2754" t="b">
        <v>1</v>
      </c>
      <c r="G2754" t="s">
        <v>4547</v>
      </c>
      <c r="H2754" t="s">
        <v>2034</v>
      </c>
      <c r="I2754" s="1">
        <f>DATE(YEAR(tbl_Invoices[[#This Row],[Invoice_Date]]), MONTH(tbl_Invoices[[#This Row],[Invoice_Date]]), DAY(tbl_Invoices[[#This Row],[Invoice_Date]]))</f>
        <v>44604</v>
      </c>
      <c r="J2754">
        <f>YEAR(tbl_Invoices[[#This Row],[Invoice_Date]])</f>
        <v>2022</v>
      </c>
      <c r="K2754" s="1">
        <f>_xlfn.XLOOKUP(tbl_Invoices[[#This Row],[Customer_ID]], tbl_Customers[Customer_ID], tbl_Customers[Cohort_Month])</f>
        <v>45077</v>
      </c>
      <c r="L2754" s="1" t="str">
        <f ca="1">_xlfn.XLOOKUP(tbl_Invoices[[#This Row],[Customer_ID]], tbl_Customers[Customer_ID], tbl_Customers[Age_Group])</f>
        <v>35–44</v>
      </c>
      <c r="M2754" s="1" t="str">
        <f>_xlfn.XLOOKUP(tbl_Invoices[[#This Row],[Customer_ID]], tbl_Customers[Customer_ID], tbl_Customers[Region])</f>
        <v>West</v>
      </c>
      <c r="N2754" s="1" t="str" cm="1">
        <f t="array" ref="N2754">_xlfn.IFS(
   _xlfn.SINGLE(tbl_Invoices[Plan_ID])="P1","Basic",
   _xlfn.SINGLE(tbl_Invoices[Plan_ID])="P2","Standard",
   _xlfn.SINGLE(tbl_Invoices[Plan_ID])="P3","Premium"
)</f>
        <v>Standard</v>
      </c>
      <c r="O2754" s="2">
        <f>IF(tbl_Invoices[[#This Row],[Revenue_Type]]="Churned",0,1)</f>
        <v>1</v>
      </c>
    </row>
    <row r="2755" spans="1:15" x14ac:dyDescent="0.25">
      <c r="A2755" t="s">
        <v>6730</v>
      </c>
      <c r="B2755" t="s">
        <v>222</v>
      </c>
      <c r="C2755" t="s">
        <v>3925</v>
      </c>
      <c r="D2755" s="1">
        <v>44605</v>
      </c>
      <c r="E2755">
        <v>25</v>
      </c>
      <c r="F2755" t="b">
        <v>1</v>
      </c>
      <c r="G2755" t="s">
        <v>4538</v>
      </c>
      <c r="H2755" t="s">
        <v>2034</v>
      </c>
      <c r="I2755" s="1">
        <f>DATE(YEAR(tbl_Invoices[[#This Row],[Invoice_Date]]), MONTH(tbl_Invoices[[#This Row],[Invoice_Date]]), DAY(tbl_Invoices[[#This Row],[Invoice_Date]]))</f>
        <v>44605</v>
      </c>
      <c r="J2755">
        <f>YEAR(tbl_Invoices[[#This Row],[Invoice_Date]])</f>
        <v>2022</v>
      </c>
      <c r="K2755" s="1">
        <f>_xlfn.XLOOKUP(tbl_Invoices[[#This Row],[Customer_ID]], tbl_Customers[Customer_ID], tbl_Customers[Cohort_Month])</f>
        <v>44985</v>
      </c>
      <c r="L2755" s="1" t="str">
        <f ca="1">_xlfn.XLOOKUP(tbl_Invoices[[#This Row],[Customer_ID]], tbl_Customers[Customer_ID], tbl_Customers[Age_Group])</f>
        <v>55+</v>
      </c>
      <c r="M2755" s="1" t="str">
        <f>_xlfn.XLOOKUP(tbl_Invoices[[#This Row],[Customer_ID]], tbl_Customers[Customer_ID], tbl_Customers[Region])</f>
        <v>International</v>
      </c>
      <c r="N2755" s="1" t="str" cm="1">
        <f t="array" ref="N2755">_xlfn.IFS(
   _xlfn.SINGLE(tbl_Invoices[Plan_ID])="P1","Basic",
   _xlfn.SINGLE(tbl_Invoices[Plan_ID])="P2","Standard",
   _xlfn.SINGLE(tbl_Invoices[Plan_ID])="P3","Premium"
)</f>
        <v>Standard</v>
      </c>
      <c r="O2755" s="2">
        <f>IF(tbl_Invoices[[#This Row],[Revenue_Type]]="Churned",0,1)</f>
        <v>1</v>
      </c>
    </row>
    <row r="2756" spans="1:15" x14ac:dyDescent="0.25">
      <c r="A2756" t="s">
        <v>10264</v>
      </c>
      <c r="B2756" t="s">
        <v>313</v>
      </c>
      <c r="C2756" t="s">
        <v>2074</v>
      </c>
      <c r="D2756" s="1">
        <v>44605</v>
      </c>
      <c r="E2756">
        <v>12</v>
      </c>
      <c r="F2756" t="b">
        <v>1</v>
      </c>
      <c r="G2756" t="s">
        <v>4547</v>
      </c>
      <c r="H2756" t="s">
        <v>2027</v>
      </c>
      <c r="I2756" s="1">
        <f>DATE(YEAR(tbl_Invoices[[#This Row],[Invoice_Date]]), MONTH(tbl_Invoices[[#This Row],[Invoice_Date]]), DAY(tbl_Invoices[[#This Row],[Invoice_Date]]))</f>
        <v>44605</v>
      </c>
      <c r="J2756">
        <f>YEAR(tbl_Invoices[[#This Row],[Invoice_Date]])</f>
        <v>2022</v>
      </c>
      <c r="K2756" s="1">
        <f>_xlfn.XLOOKUP(tbl_Invoices[[#This Row],[Customer_ID]], tbl_Customers[Customer_ID], tbl_Customers[Cohort_Month])</f>
        <v>44286</v>
      </c>
      <c r="L2756" s="1" t="str">
        <f ca="1">_xlfn.XLOOKUP(tbl_Invoices[[#This Row],[Customer_ID]], tbl_Customers[Customer_ID], tbl_Customers[Age_Group])</f>
        <v>25–34</v>
      </c>
      <c r="M2756" s="1" t="str">
        <f>_xlfn.XLOOKUP(tbl_Invoices[[#This Row],[Customer_ID]], tbl_Customers[Customer_ID], tbl_Customers[Region])</f>
        <v>South</v>
      </c>
      <c r="N2756" s="1" t="str" cm="1">
        <f t="array" ref="N2756">_xlfn.IFS(
   _xlfn.SINGLE(tbl_Invoices[Plan_ID])="P1","Basic",
   _xlfn.SINGLE(tbl_Invoices[Plan_ID])="P2","Standard",
   _xlfn.SINGLE(tbl_Invoices[Plan_ID])="P3","Premium"
)</f>
        <v>Basic</v>
      </c>
      <c r="O2756" s="2">
        <f>IF(tbl_Invoices[[#This Row],[Revenue_Type]]="Churned",0,1)</f>
        <v>1</v>
      </c>
    </row>
    <row r="2757" spans="1:15" x14ac:dyDescent="0.25">
      <c r="A2757" t="s">
        <v>6640</v>
      </c>
      <c r="B2757" t="s">
        <v>999</v>
      </c>
      <c r="C2757" t="s">
        <v>4019</v>
      </c>
      <c r="D2757" s="1">
        <v>44605</v>
      </c>
      <c r="E2757">
        <v>12</v>
      </c>
      <c r="F2757" t="b">
        <v>1</v>
      </c>
      <c r="G2757" t="s">
        <v>4538</v>
      </c>
      <c r="H2757" t="s">
        <v>2027</v>
      </c>
      <c r="I2757" s="1">
        <f>DATE(YEAR(tbl_Invoices[[#This Row],[Invoice_Date]]), MONTH(tbl_Invoices[[#This Row],[Invoice_Date]]), DAY(tbl_Invoices[[#This Row],[Invoice_Date]]))</f>
        <v>44605</v>
      </c>
      <c r="J2757">
        <f>YEAR(tbl_Invoices[[#This Row],[Invoice_Date]])</f>
        <v>2022</v>
      </c>
      <c r="K2757" s="1">
        <f>_xlfn.XLOOKUP(tbl_Invoices[[#This Row],[Customer_ID]], tbl_Customers[Customer_ID], tbl_Customers[Cohort_Month])</f>
        <v>44561</v>
      </c>
      <c r="L2757" s="1" t="str">
        <f ca="1">_xlfn.XLOOKUP(tbl_Invoices[[#This Row],[Customer_ID]], tbl_Customers[Customer_ID], tbl_Customers[Age_Group])</f>
        <v>35–44</v>
      </c>
      <c r="M2757" s="1" t="str">
        <f>_xlfn.XLOOKUP(tbl_Invoices[[#This Row],[Customer_ID]], tbl_Customers[Customer_ID], tbl_Customers[Region])</f>
        <v>Midwest</v>
      </c>
      <c r="N2757" s="1" t="str" cm="1">
        <f t="array" ref="N2757">_xlfn.IFS(
   _xlfn.SINGLE(tbl_Invoices[Plan_ID])="P1","Basic",
   _xlfn.SINGLE(tbl_Invoices[Plan_ID])="P2","Standard",
   _xlfn.SINGLE(tbl_Invoices[Plan_ID])="P3","Premium"
)</f>
        <v>Basic</v>
      </c>
      <c r="O2757" s="2">
        <f>IF(tbl_Invoices[[#This Row],[Revenue_Type]]="Churned",0,1)</f>
        <v>1</v>
      </c>
    </row>
    <row r="2758" spans="1:15" x14ac:dyDescent="0.25">
      <c r="A2758" t="s">
        <v>9126</v>
      </c>
      <c r="B2758" t="s">
        <v>1570</v>
      </c>
      <c r="C2758" t="s">
        <v>3975</v>
      </c>
      <c r="D2758" s="1">
        <v>44605</v>
      </c>
      <c r="E2758">
        <v>12</v>
      </c>
      <c r="F2758" t="b">
        <v>1</v>
      </c>
      <c r="G2758" t="s">
        <v>4545</v>
      </c>
      <c r="H2758" t="s">
        <v>2027</v>
      </c>
      <c r="I2758" s="1">
        <f>DATE(YEAR(tbl_Invoices[[#This Row],[Invoice_Date]]), MONTH(tbl_Invoices[[#This Row],[Invoice_Date]]), DAY(tbl_Invoices[[#This Row],[Invoice_Date]]))</f>
        <v>44605</v>
      </c>
      <c r="J2758">
        <f>YEAR(tbl_Invoices[[#This Row],[Invoice_Date]])</f>
        <v>2022</v>
      </c>
      <c r="K2758" s="1">
        <f>_xlfn.XLOOKUP(tbl_Invoices[[#This Row],[Customer_ID]], tbl_Customers[Customer_ID], tbl_Customers[Cohort_Month])</f>
        <v>44804</v>
      </c>
      <c r="L2758" s="1" t="str">
        <f ca="1">_xlfn.XLOOKUP(tbl_Invoices[[#This Row],[Customer_ID]], tbl_Customers[Customer_ID], tbl_Customers[Age_Group])</f>
        <v>25–34</v>
      </c>
      <c r="M2758" s="1" t="str">
        <f>_xlfn.XLOOKUP(tbl_Invoices[[#This Row],[Customer_ID]], tbl_Customers[Customer_ID], tbl_Customers[Region])</f>
        <v>International</v>
      </c>
      <c r="N2758" s="1" t="str" cm="1">
        <f t="array" ref="N2758">_xlfn.IFS(
   _xlfn.SINGLE(tbl_Invoices[Plan_ID])="P1","Basic",
   _xlfn.SINGLE(tbl_Invoices[Plan_ID])="P2","Standard",
   _xlfn.SINGLE(tbl_Invoices[Plan_ID])="P3","Premium"
)</f>
        <v>Basic</v>
      </c>
      <c r="O2758" s="2">
        <f>IF(tbl_Invoices[[#This Row],[Revenue_Type]]="Churned",0,1)</f>
        <v>0</v>
      </c>
    </row>
    <row r="2759" spans="1:15" x14ac:dyDescent="0.25">
      <c r="A2759" t="s">
        <v>4856</v>
      </c>
      <c r="B2759" t="s">
        <v>1753</v>
      </c>
      <c r="C2759" t="s">
        <v>3452</v>
      </c>
      <c r="D2759" s="1">
        <v>44605</v>
      </c>
      <c r="E2759">
        <v>12</v>
      </c>
      <c r="F2759" t="b">
        <v>1</v>
      </c>
      <c r="G2759" t="s">
        <v>4547</v>
      </c>
      <c r="H2759" t="s">
        <v>2027</v>
      </c>
      <c r="I2759" s="1">
        <f>DATE(YEAR(tbl_Invoices[[#This Row],[Invoice_Date]]), MONTH(tbl_Invoices[[#This Row],[Invoice_Date]]), DAY(tbl_Invoices[[#This Row],[Invoice_Date]]))</f>
        <v>44605</v>
      </c>
      <c r="J2759">
        <f>YEAR(tbl_Invoices[[#This Row],[Invoice_Date]])</f>
        <v>2022</v>
      </c>
      <c r="K2759" s="1">
        <f>_xlfn.XLOOKUP(tbl_Invoices[[#This Row],[Customer_ID]], tbl_Customers[Customer_ID], tbl_Customers[Cohort_Month])</f>
        <v>44957</v>
      </c>
      <c r="L2759" s="1" t="str">
        <f ca="1">_xlfn.XLOOKUP(tbl_Invoices[[#This Row],[Customer_ID]], tbl_Customers[Customer_ID], tbl_Customers[Age_Group])</f>
        <v>55+</v>
      </c>
      <c r="M2759" s="1" t="str">
        <f>_xlfn.XLOOKUP(tbl_Invoices[[#This Row],[Customer_ID]], tbl_Customers[Customer_ID], tbl_Customers[Region])</f>
        <v>South</v>
      </c>
      <c r="N2759" s="1" t="str" cm="1">
        <f t="array" ref="N2759">_xlfn.IFS(
   _xlfn.SINGLE(tbl_Invoices[Plan_ID])="P1","Basic",
   _xlfn.SINGLE(tbl_Invoices[Plan_ID])="P2","Standard",
   _xlfn.SINGLE(tbl_Invoices[Plan_ID])="P3","Premium"
)</f>
        <v>Basic</v>
      </c>
      <c r="O2759" s="2">
        <f>IF(tbl_Invoices[[#This Row],[Revenue_Type]]="Churned",0,1)</f>
        <v>1</v>
      </c>
    </row>
    <row r="2760" spans="1:15" x14ac:dyDescent="0.25">
      <c r="A2760" t="s">
        <v>7304</v>
      </c>
      <c r="B2760" t="s">
        <v>1816</v>
      </c>
      <c r="C2760" t="s">
        <v>2841</v>
      </c>
      <c r="D2760" s="1">
        <v>44605</v>
      </c>
      <c r="E2760">
        <v>25</v>
      </c>
      <c r="F2760" t="b">
        <v>1</v>
      </c>
      <c r="G2760" t="s">
        <v>4540</v>
      </c>
      <c r="H2760" t="s">
        <v>2034</v>
      </c>
      <c r="I2760" s="1">
        <f>DATE(YEAR(tbl_Invoices[[#This Row],[Invoice_Date]]), MONTH(tbl_Invoices[[#This Row],[Invoice_Date]]), DAY(tbl_Invoices[[#This Row],[Invoice_Date]]))</f>
        <v>44605</v>
      </c>
      <c r="J2760">
        <f>YEAR(tbl_Invoices[[#This Row],[Invoice_Date]])</f>
        <v>2022</v>
      </c>
      <c r="K2760" s="1">
        <f>_xlfn.XLOOKUP(tbl_Invoices[[#This Row],[Customer_ID]], tbl_Customers[Customer_ID], tbl_Customers[Cohort_Month])</f>
        <v>44439</v>
      </c>
      <c r="L2760" s="1" t="str">
        <f ca="1">_xlfn.XLOOKUP(tbl_Invoices[[#This Row],[Customer_ID]], tbl_Customers[Customer_ID], tbl_Customers[Age_Group])</f>
        <v>45–54</v>
      </c>
      <c r="M2760" s="1" t="str">
        <f>_xlfn.XLOOKUP(tbl_Invoices[[#This Row],[Customer_ID]], tbl_Customers[Customer_ID], tbl_Customers[Region])</f>
        <v>East</v>
      </c>
      <c r="N2760" s="1" t="str" cm="1">
        <f t="array" ref="N2760">_xlfn.IFS(
   _xlfn.SINGLE(tbl_Invoices[Plan_ID])="P1","Basic",
   _xlfn.SINGLE(tbl_Invoices[Plan_ID])="P2","Standard",
   _xlfn.SINGLE(tbl_Invoices[Plan_ID])="P3","Premium"
)</f>
        <v>Standard</v>
      </c>
      <c r="O2760" s="2">
        <f>IF(tbl_Invoices[[#This Row],[Revenue_Type]]="Churned",0,1)</f>
        <v>1</v>
      </c>
    </row>
    <row r="2761" spans="1:15" x14ac:dyDescent="0.25">
      <c r="A2761" t="s">
        <v>4850</v>
      </c>
      <c r="B2761" t="s">
        <v>1943</v>
      </c>
      <c r="C2761" t="s">
        <v>2873</v>
      </c>
      <c r="D2761" s="1">
        <v>44605</v>
      </c>
      <c r="E2761">
        <v>55</v>
      </c>
      <c r="F2761" t="b">
        <v>1</v>
      </c>
      <c r="G2761" t="s">
        <v>4545</v>
      </c>
      <c r="H2761" t="s">
        <v>2031</v>
      </c>
      <c r="I2761" s="1">
        <f>DATE(YEAR(tbl_Invoices[[#This Row],[Invoice_Date]]), MONTH(tbl_Invoices[[#This Row],[Invoice_Date]]), DAY(tbl_Invoices[[#This Row],[Invoice_Date]]))</f>
        <v>44605</v>
      </c>
      <c r="J2761">
        <f>YEAR(tbl_Invoices[[#This Row],[Invoice_Date]])</f>
        <v>2022</v>
      </c>
      <c r="K2761" s="1">
        <f>_xlfn.XLOOKUP(tbl_Invoices[[#This Row],[Customer_ID]], tbl_Customers[Customer_ID], tbl_Customers[Cohort_Month])</f>
        <v>44286</v>
      </c>
      <c r="L2761" s="1" t="str">
        <f ca="1">_xlfn.XLOOKUP(tbl_Invoices[[#This Row],[Customer_ID]], tbl_Customers[Customer_ID], tbl_Customers[Age_Group])</f>
        <v>45–54</v>
      </c>
      <c r="M2761" s="1" t="str">
        <f>_xlfn.XLOOKUP(tbl_Invoices[[#This Row],[Customer_ID]], tbl_Customers[Customer_ID], tbl_Customers[Region])</f>
        <v>Midwest</v>
      </c>
      <c r="N2761" s="1" t="str" cm="1">
        <f t="array" ref="N2761">_xlfn.IFS(
   _xlfn.SINGLE(tbl_Invoices[Plan_ID])="P1","Basic",
   _xlfn.SINGLE(tbl_Invoices[Plan_ID])="P2","Standard",
   _xlfn.SINGLE(tbl_Invoices[Plan_ID])="P3","Premium"
)</f>
        <v>Premium</v>
      </c>
      <c r="O2761" s="2">
        <f>IF(tbl_Invoices[[#This Row],[Revenue_Type]]="Churned",0,1)</f>
        <v>0</v>
      </c>
    </row>
    <row r="2762" spans="1:15" x14ac:dyDescent="0.25">
      <c r="A2762" t="s">
        <v>9619</v>
      </c>
      <c r="B2762" t="s">
        <v>41</v>
      </c>
      <c r="C2762" t="s">
        <v>2963</v>
      </c>
      <c r="D2762" s="1">
        <v>44606</v>
      </c>
      <c r="E2762">
        <v>25</v>
      </c>
      <c r="F2762" t="b">
        <v>1</v>
      </c>
      <c r="G2762" t="s">
        <v>4549</v>
      </c>
      <c r="H2762" t="s">
        <v>2034</v>
      </c>
      <c r="I2762" s="1">
        <f>DATE(YEAR(tbl_Invoices[[#This Row],[Invoice_Date]]), MONTH(tbl_Invoices[[#This Row],[Invoice_Date]]), DAY(tbl_Invoices[[#This Row],[Invoice_Date]]))</f>
        <v>44606</v>
      </c>
      <c r="J2762">
        <f>YEAR(tbl_Invoices[[#This Row],[Invoice_Date]])</f>
        <v>2022</v>
      </c>
      <c r="K2762" s="1">
        <f>_xlfn.XLOOKUP(tbl_Invoices[[#This Row],[Customer_ID]], tbl_Customers[Customer_ID], tbl_Customers[Cohort_Month])</f>
        <v>44834</v>
      </c>
      <c r="L2762" s="1" t="str">
        <f ca="1">_xlfn.XLOOKUP(tbl_Invoices[[#This Row],[Customer_ID]], tbl_Customers[Customer_ID], tbl_Customers[Age_Group])</f>
        <v>25–34</v>
      </c>
      <c r="M2762" s="1" t="str">
        <f>_xlfn.XLOOKUP(tbl_Invoices[[#This Row],[Customer_ID]], tbl_Customers[Customer_ID], tbl_Customers[Region])</f>
        <v>West</v>
      </c>
      <c r="N2762" s="1" t="str" cm="1">
        <f t="array" ref="N2762">_xlfn.IFS(
   _xlfn.SINGLE(tbl_Invoices[Plan_ID])="P1","Basic",
   _xlfn.SINGLE(tbl_Invoices[Plan_ID])="P2","Standard",
   _xlfn.SINGLE(tbl_Invoices[Plan_ID])="P3","Premium"
)</f>
        <v>Standard</v>
      </c>
      <c r="O2762" s="2">
        <f>IF(tbl_Invoices[[#This Row],[Revenue_Type]]="Churned",0,1)</f>
        <v>1</v>
      </c>
    </row>
    <row r="2763" spans="1:15" x14ac:dyDescent="0.25">
      <c r="A2763" t="s">
        <v>7359</v>
      </c>
      <c r="B2763" t="s">
        <v>394</v>
      </c>
      <c r="C2763" t="s">
        <v>3063</v>
      </c>
      <c r="D2763" s="1">
        <v>44606</v>
      </c>
      <c r="E2763">
        <v>12</v>
      </c>
      <c r="F2763" t="b">
        <v>1</v>
      </c>
      <c r="G2763" t="s">
        <v>4540</v>
      </c>
      <c r="H2763" t="s">
        <v>2027</v>
      </c>
      <c r="I2763" s="1">
        <f>DATE(YEAR(tbl_Invoices[[#This Row],[Invoice_Date]]), MONTH(tbl_Invoices[[#This Row],[Invoice_Date]]), DAY(tbl_Invoices[[#This Row],[Invoice_Date]]))</f>
        <v>44606</v>
      </c>
      <c r="J2763">
        <f>YEAR(tbl_Invoices[[#This Row],[Invoice_Date]])</f>
        <v>2022</v>
      </c>
      <c r="K2763" s="1">
        <f>_xlfn.XLOOKUP(tbl_Invoices[[#This Row],[Customer_ID]], tbl_Customers[Customer_ID], tbl_Customers[Cohort_Month])</f>
        <v>44469</v>
      </c>
      <c r="L2763" s="1" t="str">
        <f ca="1">_xlfn.XLOOKUP(tbl_Invoices[[#This Row],[Customer_ID]], tbl_Customers[Customer_ID], tbl_Customers[Age_Group])</f>
        <v>45–54</v>
      </c>
      <c r="M2763" s="1" t="str">
        <f>_xlfn.XLOOKUP(tbl_Invoices[[#This Row],[Customer_ID]], tbl_Customers[Customer_ID], tbl_Customers[Region])</f>
        <v>West</v>
      </c>
      <c r="N2763" s="1" t="str" cm="1">
        <f t="array" ref="N2763">_xlfn.IFS(
   _xlfn.SINGLE(tbl_Invoices[Plan_ID])="P1","Basic",
   _xlfn.SINGLE(tbl_Invoices[Plan_ID])="P2","Standard",
   _xlfn.SINGLE(tbl_Invoices[Plan_ID])="P3","Premium"
)</f>
        <v>Basic</v>
      </c>
      <c r="O2763" s="2">
        <f>IF(tbl_Invoices[[#This Row],[Revenue_Type]]="Churned",0,1)</f>
        <v>1</v>
      </c>
    </row>
    <row r="2764" spans="1:15" x14ac:dyDescent="0.25">
      <c r="A2764" t="s">
        <v>8174</v>
      </c>
      <c r="B2764" t="s">
        <v>399</v>
      </c>
      <c r="C2764" t="s">
        <v>3193</v>
      </c>
      <c r="D2764" s="1">
        <v>44606</v>
      </c>
      <c r="E2764">
        <v>55</v>
      </c>
      <c r="F2764" t="b">
        <v>1</v>
      </c>
      <c r="G2764" t="s">
        <v>4549</v>
      </c>
      <c r="H2764" t="s">
        <v>2031</v>
      </c>
      <c r="I2764" s="1">
        <f>DATE(YEAR(tbl_Invoices[[#This Row],[Invoice_Date]]), MONTH(tbl_Invoices[[#This Row],[Invoice_Date]]), DAY(tbl_Invoices[[#This Row],[Invoice_Date]]))</f>
        <v>44606</v>
      </c>
      <c r="J2764">
        <f>YEAR(tbl_Invoices[[#This Row],[Invoice_Date]])</f>
        <v>2022</v>
      </c>
      <c r="K2764" s="1">
        <f>_xlfn.XLOOKUP(tbl_Invoices[[#This Row],[Customer_ID]], tbl_Customers[Customer_ID], tbl_Customers[Cohort_Month])</f>
        <v>44651</v>
      </c>
      <c r="L2764" s="1" t="str">
        <f ca="1">_xlfn.XLOOKUP(tbl_Invoices[[#This Row],[Customer_ID]], tbl_Customers[Customer_ID], tbl_Customers[Age_Group])</f>
        <v>25–34</v>
      </c>
      <c r="M2764" s="1" t="str">
        <f>_xlfn.XLOOKUP(tbl_Invoices[[#This Row],[Customer_ID]], tbl_Customers[Customer_ID], tbl_Customers[Region])</f>
        <v>International</v>
      </c>
      <c r="N2764" s="1" t="str" cm="1">
        <f t="array" ref="N2764">_xlfn.IFS(
   _xlfn.SINGLE(tbl_Invoices[Plan_ID])="P1","Basic",
   _xlfn.SINGLE(tbl_Invoices[Plan_ID])="P2","Standard",
   _xlfn.SINGLE(tbl_Invoices[Plan_ID])="P3","Premium"
)</f>
        <v>Premium</v>
      </c>
      <c r="O2764" s="2">
        <f>IF(tbl_Invoices[[#This Row],[Revenue_Type]]="Churned",0,1)</f>
        <v>1</v>
      </c>
    </row>
    <row r="2765" spans="1:15" x14ac:dyDescent="0.25">
      <c r="A2765" t="s">
        <v>7832</v>
      </c>
      <c r="B2765" t="s">
        <v>482</v>
      </c>
      <c r="C2765" t="s">
        <v>3176</v>
      </c>
      <c r="D2765" s="1">
        <v>44606</v>
      </c>
      <c r="E2765">
        <v>12</v>
      </c>
      <c r="F2765" t="b">
        <v>1</v>
      </c>
      <c r="G2765" t="s">
        <v>4538</v>
      </c>
      <c r="H2765" t="s">
        <v>2027</v>
      </c>
      <c r="I2765" s="1">
        <f>DATE(YEAR(tbl_Invoices[[#This Row],[Invoice_Date]]), MONTH(tbl_Invoices[[#This Row],[Invoice_Date]]), DAY(tbl_Invoices[[#This Row],[Invoice_Date]]))</f>
        <v>44606</v>
      </c>
      <c r="J2765">
        <f>YEAR(tbl_Invoices[[#This Row],[Invoice_Date]])</f>
        <v>2022</v>
      </c>
      <c r="K2765" s="1">
        <f>_xlfn.XLOOKUP(tbl_Invoices[[#This Row],[Customer_ID]], tbl_Customers[Customer_ID], tbl_Customers[Cohort_Month])</f>
        <v>44469</v>
      </c>
      <c r="L2765" s="1" t="str">
        <f ca="1">_xlfn.XLOOKUP(tbl_Invoices[[#This Row],[Customer_ID]], tbl_Customers[Customer_ID], tbl_Customers[Age_Group])</f>
        <v>35–44</v>
      </c>
      <c r="M2765" s="1" t="str">
        <f>_xlfn.XLOOKUP(tbl_Invoices[[#This Row],[Customer_ID]], tbl_Customers[Customer_ID], tbl_Customers[Region])</f>
        <v>Midwest</v>
      </c>
      <c r="N2765" s="1" t="str" cm="1">
        <f t="array" ref="N2765">_xlfn.IFS(
   _xlfn.SINGLE(tbl_Invoices[Plan_ID])="P1","Basic",
   _xlfn.SINGLE(tbl_Invoices[Plan_ID])="P2","Standard",
   _xlfn.SINGLE(tbl_Invoices[Plan_ID])="P3","Premium"
)</f>
        <v>Basic</v>
      </c>
      <c r="O2765" s="2">
        <f>IF(tbl_Invoices[[#This Row],[Revenue_Type]]="Churned",0,1)</f>
        <v>1</v>
      </c>
    </row>
    <row r="2766" spans="1:15" x14ac:dyDescent="0.25">
      <c r="A2766" t="s">
        <v>5103</v>
      </c>
      <c r="B2766" t="s">
        <v>675</v>
      </c>
      <c r="C2766" t="s">
        <v>2866</v>
      </c>
      <c r="D2766" s="1">
        <v>44606</v>
      </c>
      <c r="E2766">
        <v>12</v>
      </c>
      <c r="F2766" t="b">
        <v>1</v>
      </c>
      <c r="G2766" t="s">
        <v>4540</v>
      </c>
      <c r="H2766" t="s">
        <v>2027</v>
      </c>
      <c r="I2766" s="1">
        <f>DATE(YEAR(tbl_Invoices[[#This Row],[Invoice_Date]]), MONTH(tbl_Invoices[[#This Row],[Invoice_Date]]), DAY(tbl_Invoices[[#This Row],[Invoice_Date]]))</f>
        <v>44606</v>
      </c>
      <c r="J2766">
        <f>YEAR(tbl_Invoices[[#This Row],[Invoice_Date]])</f>
        <v>2022</v>
      </c>
      <c r="K2766" s="1">
        <f>_xlfn.XLOOKUP(tbl_Invoices[[#This Row],[Customer_ID]], tbl_Customers[Customer_ID], tbl_Customers[Cohort_Month])</f>
        <v>44286</v>
      </c>
      <c r="L2766" s="1" t="str">
        <f ca="1">_xlfn.XLOOKUP(tbl_Invoices[[#This Row],[Customer_ID]], tbl_Customers[Customer_ID], tbl_Customers[Age_Group])</f>
        <v>45–54</v>
      </c>
      <c r="M2766" s="1" t="str">
        <f>_xlfn.XLOOKUP(tbl_Invoices[[#This Row],[Customer_ID]], tbl_Customers[Customer_ID], tbl_Customers[Region])</f>
        <v>Midwest</v>
      </c>
      <c r="N2766" s="1" t="str" cm="1">
        <f t="array" ref="N2766">_xlfn.IFS(
   _xlfn.SINGLE(tbl_Invoices[Plan_ID])="P1","Basic",
   _xlfn.SINGLE(tbl_Invoices[Plan_ID])="P2","Standard",
   _xlfn.SINGLE(tbl_Invoices[Plan_ID])="P3","Premium"
)</f>
        <v>Basic</v>
      </c>
      <c r="O2766" s="2">
        <f>IF(tbl_Invoices[[#This Row],[Revenue_Type]]="Churned",0,1)</f>
        <v>1</v>
      </c>
    </row>
    <row r="2767" spans="1:15" x14ac:dyDescent="0.25">
      <c r="A2767" t="s">
        <v>6230</v>
      </c>
      <c r="B2767" t="s">
        <v>801</v>
      </c>
      <c r="C2767" t="s">
        <v>4036</v>
      </c>
      <c r="D2767" s="1">
        <v>44606</v>
      </c>
      <c r="E2767">
        <v>25</v>
      </c>
      <c r="F2767" t="b">
        <v>1</v>
      </c>
      <c r="G2767" t="s">
        <v>4540</v>
      </c>
      <c r="H2767" t="s">
        <v>2034</v>
      </c>
      <c r="I2767" s="1">
        <f>DATE(YEAR(tbl_Invoices[[#This Row],[Invoice_Date]]), MONTH(tbl_Invoices[[#This Row],[Invoice_Date]]), DAY(tbl_Invoices[[#This Row],[Invoice_Date]]))</f>
        <v>44606</v>
      </c>
      <c r="J2767">
        <f>YEAR(tbl_Invoices[[#This Row],[Invoice_Date]])</f>
        <v>2022</v>
      </c>
      <c r="K2767" s="1">
        <f>_xlfn.XLOOKUP(tbl_Invoices[[#This Row],[Customer_ID]], tbl_Customers[Customer_ID], tbl_Customers[Cohort_Month])</f>
        <v>44742</v>
      </c>
      <c r="L2767" s="1" t="str">
        <f ca="1">_xlfn.XLOOKUP(tbl_Invoices[[#This Row],[Customer_ID]], tbl_Customers[Customer_ID], tbl_Customers[Age_Group])</f>
        <v>18–24</v>
      </c>
      <c r="M2767" s="1" t="str">
        <f>_xlfn.XLOOKUP(tbl_Invoices[[#This Row],[Customer_ID]], tbl_Customers[Customer_ID], tbl_Customers[Region])</f>
        <v>East</v>
      </c>
      <c r="N2767" s="1" t="str" cm="1">
        <f t="array" ref="N2767">_xlfn.IFS(
   _xlfn.SINGLE(tbl_Invoices[Plan_ID])="P1","Basic",
   _xlfn.SINGLE(tbl_Invoices[Plan_ID])="P2","Standard",
   _xlfn.SINGLE(tbl_Invoices[Plan_ID])="P3","Premium"
)</f>
        <v>Standard</v>
      </c>
      <c r="O2767" s="2">
        <f>IF(tbl_Invoices[[#This Row],[Revenue_Type]]="Churned",0,1)</f>
        <v>1</v>
      </c>
    </row>
    <row r="2768" spans="1:15" x14ac:dyDescent="0.25">
      <c r="A2768" t="s">
        <v>9933</v>
      </c>
      <c r="B2768" t="s">
        <v>1181</v>
      </c>
      <c r="C2768" t="s">
        <v>3553</v>
      </c>
      <c r="D2768" s="1">
        <v>44606</v>
      </c>
      <c r="E2768">
        <v>25</v>
      </c>
      <c r="F2768" t="b">
        <v>1</v>
      </c>
      <c r="G2768" t="s">
        <v>4540</v>
      </c>
      <c r="H2768" t="s">
        <v>2034</v>
      </c>
      <c r="I2768" s="1">
        <f>DATE(YEAR(tbl_Invoices[[#This Row],[Invoice_Date]]), MONTH(tbl_Invoices[[#This Row],[Invoice_Date]]), DAY(tbl_Invoices[[#This Row],[Invoice_Date]]))</f>
        <v>44606</v>
      </c>
      <c r="J2768">
        <f>YEAR(tbl_Invoices[[#This Row],[Invoice_Date]])</f>
        <v>2022</v>
      </c>
      <c r="K2768" s="1">
        <f>_xlfn.XLOOKUP(tbl_Invoices[[#This Row],[Customer_ID]], tbl_Customers[Customer_ID], tbl_Customers[Cohort_Month])</f>
        <v>44377</v>
      </c>
      <c r="L2768" s="1" t="str">
        <f ca="1">_xlfn.XLOOKUP(tbl_Invoices[[#This Row],[Customer_ID]], tbl_Customers[Customer_ID], tbl_Customers[Age_Group])</f>
        <v>18–24</v>
      </c>
      <c r="M2768" s="1" t="str">
        <f>_xlfn.XLOOKUP(tbl_Invoices[[#This Row],[Customer_ID]], tbl_Customers[Customer_ID], tbl_Customers[Region])</f>
        <v>Midwest</v>
      </c>
      <c r="N2768" s="1" t="str" cm="1">
        <f t="array" ref="N2768">_xlfn.IFS(
   _xlfn.SINGLE(tbl_Invoices[Plan_ID])="P1","Basic",
   _xlfn.SINGLE(tbl_Invoices[Plan_ID])="P2","Standard",
   _xlfn.SINGLE(tbl_Invoices[Plan_ID])="P3","Premium"
)</f>
        <v>Standard</v>
      </c>
      <c r="O2768" s="2">
        <f>IF(tbl_Invoices[[#This Row],[Revenue_Type]]="Churned",0,1)</f>
        <v>1</v>
      </c>
    </row>
    <row r="2769" spans="1:15" x14ac:dyDescent="0.25">
      <c r="A2769" t="s">
        <v>9783</v>
      </c>
      <c r="B2769" t="s">
        <v>1710</v>
      </c>
      <c r="C2769" t="s">
        <v>4187</v>
      </c>
      <c r="D2769" s="1">
        <v>44606</v>
      </c>
      <c r="E2769">
        <v>12</v>
      </c>
      <c r="F2769" t="b">
        <v>1</v>
      </c>
      <c r="G2769" t="s">
        <v>4549</v>
      </c>
      <c r="H2769" t="s">
        <v>2027</v>
      </c>
      <c r="I2769" s="1">
        <f>DATE(YEAR(tbl_Invoices[[#This Row],[Invoice_Date]]), MONTH(tbl_Invoices[[#This Row],[Invoice_Date]]), DAY(tbl_Invoices[[#This Row],[Invoice_Date]]))</f>
        <v>44606</v>
      </c>
      <c r="J2769">
        <f>YEAR(tbl_Invoices[[#This Row],[Invoice_Date]])</f>
        <v>2022</v>
      </c>
      <c r="K2769" s="1">
        <f>_xlfn.XLOOKUP(tbl_Invoices[[#This Row],[Customer_ID]], tbl_Customers[Customer_ID], tbl_Customers[Cohort_Month])</f>
        <v>44895</v>
      </c>
      <c r="L2769" s="1" t="str">
        <f ca="1">_xlfn.XLOOKUP(tbl_Invoices[[#This Row],[Customer_ID]], tbl_Customers[Customer_ID], tbl_Customers[Age_Group])</f>
        <v>55+</v>
      </c>
      <c r="M2769" s="1" t="str">
        <f>_xlfn.XLOOKUP(tbl_Invoices[[#This Row],[Customer_ID]], tbl_Customers[Customer_ID], tbl_Customers[Region])</f>
        <v>Midwest</v>
      </c>
      <c r="N2769" s="1" t="str" cm="1">
        <f t="array" ref="N2769">_xlfn.IFS(
   _xlfn.SINGLE(tbl_Invoices[Plan_ID])="P1","Basic",
   _xlfn.SINGLE(tbl_Invoices[Plan_ID])="P2","Standard",
   _xlfn.SINGLE(tbl_Invoices[Plan_ID])="P3","Premium"
)</f>
        <v>Basic</v>
      </c>
      <c r="O2769" s="2">
        <f>IF(tbl_Invoices[[#This Row],[Revenue_Type]]="Churned",0,1)</f>
        <v>1</v>
      </c>
    </row>
    <row r="2770" spans="1:15" x14ac:dyDescent="0.25">
      <c r="A2770" t="s">
        <v>8415</v>
      </c>
      <c r="B2770" t="s">
        <v>729</v>
      </c>
      <c r="C2770" t="s">
        <v>2163</v>
      </c>
      <c r="D2770" s="1">
        <v>44607</v>
      </c>
      <c r="E2770">
        <v>12</v>
      </c>
      <c r="F2770" t="b">
        <v>1</v>
      </c>
      <c r="G2770" t="s">
        <v>4545</v>
      </c>
      <c r="H2770" t="s">
        <v>2027</v>
      </c>
      <c r="I2770" s="1">
        <f>DATE(YEAR(tbl_Invoices[[#This Row],[Invoice_Date]]), MONTH(tbl_Invoices[[#This Row],[Invoice_Date]]), DAY(tbl_Invoices[[#This Row],[Invoice_Date]]))</f>
        <v>44607</v>
      </c>
      <c r="J2770">
        <f>YEAR(tbl_Invoices[[#This Row],[Invoice_Date]])</f>
        <v>2022</v>
      </c>
      <c r="K2770" s="1">
        <f>_xlfn.XLOOKUP(tbl_Invoices[[#This Row],[Customer_ID]], tbl_Customers[Customer_ID], tbl_Customers[Cohort_Month])</f>
        <v>44895</v>
      </c>
      <c r="L2770" s="1" t="str">
        <f ca="1">_xlfn.XLOOKUP(tbl_Invoices[[#This Row],[Customer_ID]], tbl_Customers[Customer_ID], tbl_Customers[Age_Group])</f>
        <v>55+</v>
      </c>
      <c r="M2770" s="1" t="str">
        <f>_xlfn.XLOOKUP(tbl_Invoices[[#This Row],[Customer_ID]], tbl_Customers[Customer_ID], tbl_Customers[Region])</f>
        <v>South</v>
      </c>
      <c r="N2770" s="1" t="str" cm="1">
        <f t="array" ref="N2770">_xlfn.IFS(
   _xlfn.SINGLE(tbl_Invoices[Plan_ID])="P1","Basic",
   _xlfn.SINGLE(tbl_Invoices[Plan_ID])="P2","Standard",
   _xlfn.SINGLE(tbl_Invoices[Plan_ID])="P3","Premium"
)</f>
        <v>Basic</v>
      </c>
      <c r="O2770" s="2">
        <f>IF(tbl_Invoices[[#This Row],[Revenue_Type]]="Churned",0,1)</f>
        <v>0</v>
      </c>
    </row>
    <row r="2771" spans="1:15" x14ac:dyDescent="0.25">
      <c r="A2771" t="s">
        <v>4583</v>
      </c>
      <c r="B2771" t="s">
        <v>993</v>
      </c>
      <c r="C2771" t="s">
        <v>2149</v>
      </c>
      <c r="D2771" s="1">
        <v>44607</v>
      </c>
      <c r="E2771">
        <v>12</v>
      </c>
      <c r="F2771" t="b">
        <v>1</v>
      </c>
      <c r="G2771" t="s">
        <v>4540</v>
      </c>
      <c r="H2771" t="s">
        <v>2027</v>
      </c>
      <c r="I2771" s="1">
        <f>DATE(YEAR(tbl_Invoices[[#This Row],[Invoice_Date]]), MONTH(tbl_Invoices[[#This Row],[Invoice_Date]]), DAY(tbl_Invoices[[#This Row],[Invoice_Date]]))</f>
        <v>44607</v>
      </c>
      <c r="J2771">
        <f>YEAR(tbl_Invoices[[#This Row],[Invoice_Date]])</f>
        <v>2022</v>
      </c>
      <c r="K2771" s="1">
        <f>_xlfn.XLOOKUP(tbl_Invoices[[#This Row],[Customer_ID]], tbl_Customers[Customer_ID], tbl_Customers[Cohort_Month])</f>
        <v>45046</v>
      </c>
      <c r="L2771" s="1" t="str">
        <f ca="1">_xlfn.XLOOKUP(tbl_Invoices[[#This Row],[Customer_ID]], tbl_Customers[Customer_ID], tbl_Customers[Age_Group])</f>
        <v>45–54</v>
      </c>
      <c r="M2771" s="1" t="str">
        <f>_xlfn.XLOOKUP(tbl_Invoices[[#This Row],[Customer_ID]], tbl_Customers[Customer_ID], tbl_Customers[Region])</f>
        <v>International</v>
      </c>
      <c r="N2771" s="1" t="str" cm="1">
        <f t="array" ref="N2771">_xlfn.IFS(
   _xlfn.SINGLE(tbl_Invoices[Plan_ID])="P1","Basic",
   _xlfn.SINGLE(tbl_Invoices[Plan_ID])="P2","Standard",
   _xlfn.SINGLE(tbl_Invoices[Plan_ID])="P3","Premium"
)</f>
        <v>Basic</v>
      </c>
      <c r="O2771" s="2">
        <f>IF(tbl_Invoices[[#This Row],[Revenue_Type]]="Churned",0,1)</f>
        <v>1</v>
      </c>
    </row>
    <row r="2772" spans="1:15" x14ac:dyDescent="0.25">
      <c r="A2772" t="s">
        <v>9086</v>
      </c>
      <c r="B2772" t="s">
        <v>1145</v>
      </c>
      <c r="C2772" t="s">
        <v>2589</v>
      </c>
      <c r="D2772" s="1">
        <v>44607</v>
      </c>
      <c r="E2772">
        <v>25</v>
      </c>
      <c r="F2772" t="b">
        <v>1</v>
      </c>
      <c r="G2772" t="s">
        <v>4549</v>
      </c>
      <c r="H2772" t="s">
        <v>2034</v>
      </c>
      <c r="I2772" s="1">
        <f>DATE(YEAR(tbl_Invoices[[#This Row],[Invoice_Date]]), MONTH(tbl_Invoices[[#This Row],[Invoice_Date]]), DAY(tbl_Invoices[[#This Row],[Invoice_Date]]))</f>
        <v>44607</v>
      </c>
      <c r="J2772">
        <f>YEAR(tbl_Invoices[[#This Row],[Invoice_Date]])</f>
        <v>2022</v>
      </c>
      <c r="K2772" s="1">
        <f>_xlfn.XLOOKUP(tbl_Invoices[[#This Row],[Customer_ID]], tbl_Customers[Customer_ID], tbl_Customers[Cohort_Month])</f>
        <v>44347</v>
      </c>
      <c r="L2772" s="1" t="str">
        <f ca="1">_xlfn.XLOOKUP(tbl_Invoices[[#This Row],[Customer_ID]], tbl_Customers[Customer_ID], tbl_Customers[Age_Group])</f>
        <v>35–44</v>
      </c>
      <c r="M2772" s="1" t="str">
        <f>_xlfn.XLOOKUP(tbl_Invoices[[#This Row],[Customer_ID]], tbl_Customers[Customer_ID], tbl_Customers[Region])</f>
        <v>South</v>
      </c>
      <c r="N2772" s="1" t="str" cm="1">
        <f t="array" ref="N2772">_xlfn.IFS(
   _xlfn.SINGLE(tbl_Invoices[Plan_ID])="P1","Basic",
   _xlfn.SINGLE(tbl_Invoices[Plan_ID])="P2","Standard",
   _xlfn.SINGLE(tbl_Invoices[Plan_ID])="P3","Premium"
)</f>
        <v>Standard</v>
      </c>
      <c r="O2772" s="2">
        <f>IF(tbl_Invoices[[#This Row],[Revenue_Type]]="Churned",0,1)</f>
        <v>1</v>
      </c>
    </row>
    <row r="2773" spans="1:15" x14ac:dyDescent="0.25">
      <c r="A2773" t="s">
        <v>8889</v>
      </c>
      <c r="B2773" t="s">
        <v>1374</v>
      </c>
      <c r="C2773" t="s">
        <v>2578</v>
      </c>
      <c r="D2773" s="1">
        <v>44607</v>
      </c>
      <c r="E2773">
        <v>55</v>
      </c>
      <c r="F2773" t="b">
        <v>1</v>
      </c>
      <c r="G2773" t="s">
        <v>4545</v>
      </c>
      <c r="H2773" t="s">
        <v>2031</v>
      </c>
      <c r="I2773" s="1">
        <f>DATE(YEAR(tbl_Invoices[[#This Row],[Invoice_Date]]), MONTH(tbl_Invoices[[#This Row],[Invoice_Date]]), DAY(tbl_Invoices[[#This Row],[Invoice_Date]]))</f>
        <v>44607</v>
      </c>
      <c r="J2773">
        <f>YEAR(tbl_Invoices[[#This Row],[Invoice_Date]])</f>
        <v>2022</v>
      </c>
      <c r="K2773" s="1">
        <f>_xlfn.XLOOKUP(tbl_Invoices[[#This Row],[Customer_ID]], tbl_Customers[Customer_ID], tbl_Customers[Cohort_Month])</f>
        <v>44651</v>
      </c>
      <c r="L2773" s="1" t="str">
        <f ca="1">_xlfn.XLOOKUP(tbl_Invoices[[#This Row],[Customer_ID]], tbl_Customers[Customer_ID], tbl_Customers[Age_Group])</f>
        <v>35–44</v>
      </c>
      <c r="M2773" s="1" t="str">
        <f>_xlfn.XLOOKUP(tbl_Invoices[[#This Row],[Customer_ID]], tbl_Customers[Customer_ID], tbl_Customers[Region])</f>
        <v>South</v>
      </c>
      <c r="N2773" s="1" t="str" cm="1">
        <f t="array" ref="N2773">_xlfn.IFS(
   _xlfn.SINGLE(tbl_Invoices[Plan_ID])="P1","Basic",
   _xlfn.SINGLE(tbl_Invoices[Plan_ID])="P2","Standard",
   _xlfn.SINGLE(tbl_Invoices[Plan_ID])="P3","Premium"
)</f>
        <v>Premium</v>
      </c>
      <c r="O2773" s="2">
        <f>IF(tbl_Invoices[[#This Row],[Revenue_Type]]="Churned",0,1)</f>
        <v>0</v>
      </c>
    </row>
    <row r="2774" spans="1:15" x14ac:dyDescent="0.25">
      <c r="A2774" t="s">
        <v>6364</v>
      </c>
      <c r="B2774" t="s">
        <v>1604</v>
      </c>
      <c r="C2774" t="s">
        <v>4329</v>
      </c>
      <c r="D2774" s="1">
        <v>44607</v>
      </c>
      <c r="E2774">
        <v>55</v>
      </c>
      <c r="F2774" t="b">
        <v>1</v>
      </c>
      <c r="G2774" t="s">
        <v>4545</v>
      </c>
      <c r="H2774" t="s">
        <v>2031</v>
      </c>
      <c r="I2774" s="1">
        <f>DATE(YEAR(tbl_Invoices[[#This Row],[Invoice_Date]]), MONTH(tbl_Invoices[[#This Row],[Invoice_Date]]), DAY(tbl_Invoices[[#This Row],[Invoice_Date]]))</f>
        <v>44607</v>
      </c>
      <c r="J2774">
        <f>YEAR(tbl_Invoices[[#This Row],[Invoice_Date]])</f>
        <v>2022</v>
      </c>
      <c r="K2774" s="1">
        <f>_xlfn.XLOOKUP(tbl_Invoices[[#This Row],[Customer_ID]], tbl_Customers[Customer_ID], tbl_Customers[Cohort_Month])</f>
        <v>44592</v>
      </c>
      <c r="L2774" s="1" t="str">
        <f ca="1">_xlfn.XLOOKUP(tbl_Invoices[[#This Row],[Customer_ID]], tbl_Customers[Customer_ID], tbl_Customers[Age_Group])</f>
        <v>25–34</v>
      </c>
      <c r="M2774" s="1" t="str">
        <f>_xlfn.XLOOKUP(tbl_Invoices[[#This Row],[Customer_ID]], tbl_Customers[Customer_ID], tbl_Customers[Region])</f>
        <v>Midwest</v>
      </c>
      <c r="N2774" s="1" t="str" cm="1">
        <f t="array" ref="N2774">_xlfn.IFS(
   _xlfn.SINGLE(tbl_Invoices[Plan_ID])="P1","Basic",
   _xlfn.SINGLE(tbl_Invoices[Plan_ID])="P2","Standard",
   _xlfn.SINGLE(tbl_Invoices[Plan_ID])="P3","Premium"
)</f>
        <v>Premium</v>
      </c>
      <c r="O2774" s="2">
        <f>IF(tbl_Invoices[[#This Row],[Revenue_Type]]="Churned",0,1)</f>
        <v>0</v>
      </c>
    </row>
    <row r="2775" spans="1:15" x14ac:dyDescent="0.25">
      <c r="A2775" t="s">
        <v>8247</v>
      </c>
      <c r="B2775" t="s">
        <v>1958</v>
      </c>
      <c r="C2775" t="s">
        <v>3303</v>
      </c>
      <c r="D2775" s="1">
        <v>44607</v>
      </c>
      <c r="E2775">
        <v>12</v>
      </c>
      <c r="F2775" t="b">
        <v>1</v>
      </c>
      <c r="G2775" t="s">
        <v>4547</v>
      </c>
      <c r="H2775" t="s">
        <v>2027</v>
      </c>
      <c r="I2775" s="1">
        <f>DATE(YEAR(tbl_Invoices[[#This Row],[Invoice_Date]]), MONTH(tbl_Invoices[[#This Row],[Invoice_Date]]), DAY(tbl_Invoices[[#This Row],[Invoice_Date]]))</f>
        <v>44607</v>
      </c>
      <c r="J2775">
        <f>YEAR(tbl_Invoices[[#This Row],[Invoice_Date]])</f>
        <v>2022</v>
      </c>
      <c r="K2775" s="1">
        <f>_xlfn.XLOOKUP(tbl_Invoices[[#This Row],[Customer_ID]], tbl_Customers[Customer_ID], tbl_Customers[Cohort_Month])</f>
        <v>44895</v>
      </c>
      <c r="L2775" s="1" t="str">
        <f ca="1">_xlfn.XLOOKUP(tbl_Invoices[[#This Row],[Customer_ID]], tbl_Customers[Customer_ID], tbl_Customers[Age_Group])</f>
        <v>45–54</v>
      </c>
      <c r="M2775" s="1" t="str">
        <f>_xlfn.XLOOKUP(tbl_Invoices[[#This Row],[Customer_ID]], tbl_Customers[Customer_ID], tbl_Customers[Region])</f>
        <v>Midwest</v>
      </c>
      <c r="N2775" s="1" t="str" cm="1">
        <f t="array" ref="N2775">_xlfn.IFS(
   _xlfn.SINGLE(tbl_Invoices[Plan_ID])="P1","Basic",
   _xlfn.SINGLE(tbl_Invoices[Plan_ID])="P2","Standard",
   _xlfn.SINGLE(tbl_Invoices[Plan_ID])="P3","Premium"
)</f>
        <v>Basic</v>
      </c>
      <c r="O2775" s="2">
        <f>IF(tbl_Invoices[[#This Row],[Revenue_Type]]="Churned",0,1)</f>
        <v>1</v>
      </c>
    </row>
    <row r="2776" spans="1:15" x14ac:dyDescent="0.25">
      <c r="A2776" t="s">
        <v>6087</v>
      </c>
      <c r="B2776" t="s">
        <v>298</v>
      </c>
      <c r="C2776" t="s">
        <v>2144</v>
      </c>
      <c r="D2776" s="1">
        <v>44608</v>
      </c>
      <c r="E2776">
        <v>12</v>
      </c>
      <c r="F2776" t="b">
        <v>1</v>
      </c>
      <c r="G2776" t="s">
        <v>4540</v>
      </c>
      <c r="H2776" t="s">
        <v>2027</v>
      </c>
      <c r="I2776" s="1">
        <f>DATE(YEAR(tbl_Invoices[[#This Row],[Invoice_Date]]), MONTH(tbl_Invoices[[#This Row],[Invoice_Date]]), DAY(tbl_Invoices[[#This Row],[Invoice_Date]]))</f>
        <v>44608</v>
      </c>
      <c r="J2776">
        <f>YEAR(tbl_Invoices[[#This Row],[Invoice_Date]])</f>
        <v>2022</v>
      </c>
      <c r="K2776" s="1">
        <f>_xlfn.XLOOKUP(tbl_Invoices[[#This Row],[Customer_ID]], tbl_Customers[Customer_ID], tbl_Customers[Cohort_Month])</f>
        <v>44804</v>
      </c>
      <c r="L2776" s="1" t="str">
        <f ca="1">_xlfn.XLOOKUP(tbl_Invoices[[#This Row],[Customer_ID]], tbl_Customers[Customer_ID], tbl_Customers[Age_Group])</f>
        <v>25–34</v>
      </c>
      <c r="M2776" s="1" t="str">
        <f>_xlfn.XLOOKUP(tbl_Invoices[[#This Row],[Customer_ID]], tbl_Customers[Customer_ID], tbl_Customers[Region])</f>
        <v>South</v>
      </c>
      <c r="N2776" s="1" t="str" cm="1">
        <f t="array" ref="N2776">_xlfn.IFS(
   _xlfn.SINGLE(tbl_Invoices[Plan_ID])="P1","Basic",
   _xlfn.SINGLE(tbl_Invoices[Plan_ID])="P2","Standard",
   _xlfn.SINGLE(tbl_Invoices[Plan_ID])="P3","Premium"
)</f>
        <v>Basic</v>
      </c>
      <c r="O2776" s="2">
        <f>IF(tbl_Invoices[[#This Row],[Revenue_Type]]="Churned",0,1)</f>
        <v>1</v>
      </c>
    </row>
    <row r="2777" spans="1:15" x14ac:dyDescent="0.25">
      <c r="A2777" t="s">
        <v>9151</v>
      </c>
      <c r="B2777" t="s">
        <v>575</v>
      </c>
      <c r="C2777" t="s">
        <v>4531</v>
      </c>
      <c r="D2777" s="1">
        <v>44608</v>
      </c>
      <c r="E2777">
        <v>12</v>
      </c>
      <c r="F2777" t="b">
        <v>1</v>
      </c>
      <c r="G2777" t="s">
        <v>4538</v>
      </c>
      <c r="H2777" t="s">
        <v>2027</v>
      </c>
      <c r="I2777" s="1">
        <f>DATE(YEAR(tbl_Invoices[[#This Row],[Invoice_Date]]), MONTH(tbl_Invoices[[#This Row],[Invoice_Date]]), DAY(tbl_Invoices[[#This Row],[Invoice_Date]]))</f>
        <v>44608</v>
      </c>
      <c r="J2777">
        <f>YEAR(tbl_Invoices[[#This Row],[Invoice_Date]])</f>
        <v>2022</v>
      </c>
      <c r="K2777" s="1">
        <f>_xlfn.XLOOKUP(tbl_Invoices[[#This Row],[Customer_ID]], tbl_Customers[Customer_ID], tbl_Customers[Cohort_Month])</f>
        <v>44620</v>
      </c>
      <c r="L2777" s="1" t="str">
        <f ca="1">_xlfn.XLOOKUP(tbl_Invoices[[#This Row],[Customer_ID]], tbl_Customers[Customer_ID], tbl_Customers[Age_Group])</f>
        <v>25–34</v>
      </c>
      <c r="M2777" s="1" t="str">
        <f>_xlfn.XLOOKUP(tbl_Invoices[[#This Row],[Customer_ID]], tbl_Customers[Customer_ID], tbl_Customers[Region])</f>
        <v>West</v>
      </c>
      <c r="N2777" s="1" t="str" cm="1">
        <f t="array" ref="N2777">_xlfn.IFS(
   _xlfn.SINGLE(tbl_Invoices[Plan_ID])="P1","Basic",
   _xlfn.SINGLE(tbl_Invoices[Plan_ID])="P2","Standard",
   _xlfn.SINGLE(tbl_Invoices[Plan_ID])="P3","Premium"
)</f>
        <v>Basic</v>
      </c>
      <c r="O2777" s="2">
        <f>IF(tbl_Invoices[[#This Row],[Revenue_Type]]="Churned",0,1)</f>
        <v>1</v>
      </c>
    </row>
    <row r="2778" spans="1:15" x14ac:dyDescent="0.25">
      <c r="A2778" t="s">
        <v>5333</v>
      </c>
      <c r="B2778" t="s">
        <v>840</v>
      </c>
      <c r="C2778" t="s">
        <v>2515</v>
      </c>
      <c r="D2778" s="1">
        <v>44608</v>
      </c>
      <c r="E2778">
        <v>55</v>
      </c>
      <c r="F2778" t="b">
        <v>1</v>
      </c>
      <c r="G2778" t="s">
        <v>4547</v>
      </c>
      <c r="H2778" t="s">
        <v>2031</v>
      </c>
      <c r="I2778" s="1">
        <f>DATE(YEAR(tbl_Invoices[[#This Row],[Invoice_Date]]), MONTH(tbl_Invoices[[#This Row],[Invoice_Date]]), DAY(tbl_Invoices[[#This Row],[Invoice_Date]]))</f>
        <v>44608</v>
      </c>
      <c r="J2778">
        <f>YEAR(tbl_Invoices[[#This Row],[Invoice_Date]])</f>
        <v>2022</v>
      </c>
      <c r="K2778" s="1">
        <f>_xlfn.XLOOKUP(tbl_Invoices[[#This Row],[Customer_ID]], tbl_Customers[Customer_ID], tbl_Customers[Cohort_Month])</f>
        <v>44926</v>
      </c>
      <c r="L2778" s="1" t="str">
        <f ca="1">_xlfn.XLOOKUP(tbl_Invoices[[#This Row],[Customer_ID]], tbl_Customers[Customer_ID], tbl_Customers[Age_Group])</f>
        <v>18–24</v>
      </c>
      <c r="M2778" s="1" t="str">
        <f>_xlfn.XLOOKUP(tbl_Invoices[[#This Row],[Customer_ID]], tbl_Customers[Customer_ID], tbl_Customers[Region])</f>
        <v>Midwest</v>
      </c>
      <c r="N2778" s="1" t="str" cm="1">
        <f t="array" ref="N2778">_xlfn.IFS(
   _xlfn.SINGLE(tbl_Invoices[Plan_ID])="P1","Basic",
   _xlfn.SINGLE(tbl_Invoices[Plan_ID])="P2","Standard",
   _xlfn.SINGLE(tbl_Invoices[Plan_ID])="P3","Premium"
)</f>
        <v>Premium</v>
      </c>
      <c r="O2778" s="2">
        <f>IF(tbl_Invoices[[#This Row],[Revenue_Type]]="Churned",0,1)</f>
        <v>1</v>
      </c>
    </row>
    <row r="2779" spans="1:15" x14ac:dyDescent="0.25">
      <c r="A2779" t="s">
        <v>5676</v>
      </c>
      <c r="B2779" t="s">
        <v>841</v>
      </c>
      <c r="C2779" t="s">
        <v>2734</v>
      </c>
      <c r="D2779" s="1">
        <v>44608</v>
      </c>
      <c r="E2779">
        <v>25</v>
      </c>
      <c r="F2779" t="b">
        <v>1</v>
      </c>
      <c r="G2779" t="s">
        <v>4540</v>
      </c>
      <c r="H2779" t="s">
        <v>2034</v>
      </c>
      <c r="I2779" s="1">
        <f>DATE(YEAR(tbl_Invoices[[#This Row],[Invoice_Date]]), MONTH(tbl_Invoices[[#This Row],[Invoice_Date]]), DAY(tbl_Invoices[[#This Row],[Invoice_Date]]))</f>
        <v>44608</v>
      </c>
      <c r="J2779">
        <f>YEAR(tbl_Invoices[[#This Row],[Invoice_Date]])</f>
        <v>2022</v>
      </c>
      <c r="K2779" s="1">
        <f>_xlfn.XLOOKUP(tbl_Invoices[[#This Row],[Customer_ID]], tbl_Customers[Customer_ID], tbl_Customers[Cohort_Month])</f>
        <v>44439</v>
      </c>
      <c r="L2779" s="1" t="str">
        <f ca="1">_xlfn.XLOOKUP(tbl_Invoices[[#This Row],[Customer_ID]], tbl_Customers[Customer_ID], tbl_Customers[Age_Group])</f>
        <v>25–34</v>
      </c>
      <c r="M2779" s="1" t="str">
        <f>_xlfn.XLOOKUP(tbl_Invoices[[#This Row],[Customer_ID]], tbl_Customers[Customer_ID], tbl_Customers[Region])</f>
        <v>West</v>
      </c>
      <c r="N2779" s="1" t="str" cm="1">
        <f t="array" ref="N2779">_xlfn.IFS(
   _xlfn.SINGLE(tbl_Invoices[Plan_ID])="P1","Basic",
   _xlfn.SINGLE(tbl_Invoices[Plan_ID])="P2","Standard",
   _xlfn.SINGLE(tbl_Invoices[Plan_ID])="P3","Premium"
)</f>
        <v>Standard</v>
      </c>
      <c r="O2779" s="2">
        <f>IF(tbl_Invoices[[#This Row],[Revenue_Type]]="Churned",0,1)</f>
        <v>1</v>
      </c>
    </row>
    <row r="2780" spans="1:15" x14ac:dyDescent="0.25">
      <c r="A2780" t="s">
        <v>8100</v>
      </c>
      <c r="B2780" t="s">
        <v>867</v>
      </c>
      <c r="C2780" t="s">
        <v>4267</v>
      </c>
      <c r="D2780" s="1">
        <v>44608</v>
      </c>
      <c r="E2780">
        <v>25</v>
      </c>
      <c r="F2780" t="b">
        <v>1</v>
      </c>
      <c r="G2780" t="s">
        <v>4549</v>
      </c>
      <c r="H2780" t="s">
        <v>2034</v>
      </c>
      <c r="I2780" s="1">
        <f>DATE(YEAR(tbl_Invoices[[#This Row],[Invoice_Date]]), MONTH(tbl_Invoices[[#This Row],[Invoice_Date]]), DAY(tbl_Invoices[[#This Row],[Invoice_Date]]))</f>
        <v>44608</v>
      </c>
      <c r="J2780">
        <f>YEAR(tbl_Invoices[[#This Row],[Invoice_Date]])</f>
        <v>2022</v>
      </c>
      <c r="K2780" s="1">
        <f>_xlfn.XLOOKUP(tbl_Invoices[[#This Row],[Customer_ID]], tbl_Customers[Customer_ID], tbl_Customers[Cohort_Month])</f>
        <v>44620</v>
      </c>
      <c r="L2780" s="1" t="str">
        <f ca="1">_xlfn.XLOOKUP(tbl_Invoices[[#This Row],[Customer_ID]], tbl_Customers[Customer_ID], tbl_Customers[Age_Group])</f>
        <v>45–54</v>
      </c>
      <c r="M2780" s="1" t="str">
        <f>_xlfn.XLOOKUP(tbl_Invoices[[#This Row],[Customer_ID]], tbl_Customers[Customer_ID], tbl_Customers[Region])</f>
        <v>South</v>
      </c>
      <c r="N2780" s="1" t="str" cm="1">
        <f t="array" ref="N2780">_xlfn.IFS(
   _xlfn.SINGLE(tbl_Invoices[Plan_ID])="P1","Basic",
   _xlfn.SINGLE(tbl_Invoices[Plan_ID])="P2","Standard",
   _xlfn.SINGLE(tbl_Invoices[Plan_ID])="P3","Premium"
)</f>
        <v>Standard</v>
      </c>
      <c r="O2780" s="2">
        <f>IF(tbl_Invoices[[#This Row],[Revenue_Type]]="Churned",0,1)</f>
        <v>1</v>
      </c>
    </row>
    <row r="2781" spans="1:15" x14ac:dyDescent="0.25">
      <c r="A2781" t="s">
        <v>6858</v>
      </c>
      <c r="B2781" t="s">
        <v>928</v>
      </c>
      <c r="C2781" t="s">
        <v>3122</v>
      </c>
      <c r="D2781" s="1">
        <v>44608</v>
      </c>
      <c r="E2781">
        <v>25</v>
      </c>
      <c r="F2781" t="b">
        <v>1</v>
      </c>
      <c r="G2781" t="s">
        <v>4549</v>
      </c>
      <c r="H2781" t="s">
        <v>2034</v>
      </c>
      <c r="I2781" s="1">
        <f>DATE(YEAR(tbl_Invoices[[#This Row],[Invoice_Date]]), MONTH(tbl_Invoices[[#This Row],[Invoice_Date]]), DAY(tbl_Invoices[[#This Row],[Invoice_Date]]))</f>
        <v>44608</v>
      </c>
      <c r="J2781">
        <f>YEAR(tbl_Invoices[[#This Row],[Invoice_Date]])</f>
        <v>2022</v>
      </c>
      <c r="K2781" s="1">
        <f>_xlfn.XLOOKUP(tbl_Invoices[[#This Row],[Customer_ID]], tbl_Customers[Customer_ID], tbl_Customers[Cohort_Month])</f>
        <v>44681</v>
      </c>
      <c r="L2781" s="1" t="str">
        <f ca="1">_xlfn.XLOOKUP(tbl_Invoices[[#This Row],[Customer_ID]], tbl_Customers[Customer_ID], tbl_Customers[Age_Group])</f>
        <v>18–24</v>
      </c>
      <c r="M2781" s="1" t="str">
        <f>_xlfn.XLOOKUP(tbl_Invoices[[#This Row],[Customer_ID]], tbl_Customers[Customer_ID], tbl_Customers[Region])</f>
        <v>East</v>
      </c>
      <c r="N2781" s="1" t="str" cm="1">
        <f t="array" ref="N2781">_xlfn.IFS(
   _xlfn.SINGLE(tbl_Invoices[Plan_ID])="P1","Basic",
   _xlfn.SINGLE(tbl_Invoices[Plan_ID])="P2","Standard",
   _xlfn.SINGLE(tbl_Invoices[Plan_ID])="P3","Premium"
)</f>
        <v>Standard</v>
      </c>
      <c r="O2781" s="2">
        <f>IF(tbl_Invoices[[#This Row],[Revenue_Type]]="Churned",0,1)</f>
        <v>1</v>
      </c>
    </row>
    <row r="2782" spans="1:15" x14ac:dyDescent="0.25">
      <c r="A2782" t="s">
        <v>7317</v>
      </c>
      <c r="B2782" t="s">
        <v>1198</v>
      </c>
      <c r="C2782" t="s">
        <v>3490</v>
      </c>
      <c r="D2782" s="1">
        <v>44608</v>
      </c>
      <c r="E2782">
        <v>25</v>
      </c>
      <c r="F2782" t="b">
        <v>1</v>
      </c>
      <c r="G2782" t="s">
        <v>4549</v>
      </c>
      <c r="H2782" t="s">
        <v>2034</v>
      </c>
      <c r="I2782" s="1">
        <f>DATE(YEAR(tbl_Invoices[[#This Row],[Invoice_Date]]), MONTH(tbl_Invoices[[#This Row],[Invoice_Date]]), DAY(tbl_Invoices[[#This Row],[Invoice_Date]]))</f>
        <v>44608</v>
      </c>
      <c r="J2782">
        <f>YEAR(tbl_Invoices[[#This Row],[Invoice_Date]])</f>
        <v>2022</v>
      </c>
      <c r="K2782" s="1">
        <f>_xlfn.XLOOKUP(tbl_Invoices[[#This Row],[Customer_ID]], tbl_Customers[Customer_ID], tbl_Customers[Cohort_Month])</f>
        <v>44742</v>
      </c>
      <c r="L2782" s="1" t="str">
        <f ca="1">_xlfn.XLOOKUP(tbl_Invoices[[#This Row],[Customer_ID]], tbl_Customers[Customer_ID], tbl_Customers[Age_Group])</f>
        <v>25–34</v>
      </c>
      <c r="M2782" s="1" t="str">
        <f>_xlfn.XLOOKUP(tbl_Invoices[[#This Row],[Customer_ID]], tbl_Customers[Customer_ID], tbl_Customers[Region])</f>
        <v>South</v>
      </c>
      <c r="N2782" s="1" t="str" cm="1">
        <f t="array" ref="N2782">_xlfn.IFS(
   _xlfn.SINGLE(tbl_Invoices[Plan_ID])="P1","Basic",
   _xlfn.SINGLE(tbl_Invoices[Plan_ID])="P2","Standard",
   _xlfn.SINGLE(tbl_Invoices[Plan_ID])="P3","Premium"
)</f>
        <v>Standard</v>
      </c>
      <c r="O2782" s="2">
        <f>IF(tbl_Invoices[[#This Row],[Revenue_Type]]="Churned",0,1)</f>
        <v>1</v>
      </c>
    </row>
    <row r="2783" spans="1:15" x14ac:dyDescent="0.25">
      <c r="A2783" t="s">
        <v>5354</v>
      </c>
      <c r="B2783" t="s">
        <v>1252</v>
      </c>
      <c r="C2783" t="s">
        <v>4045</v>
      </c>
      <c r="D2783" s="1">
        <v>44608</v>
      </c>
      <c r="E2783">
        <v>25</v>
      </c>
      <c r="F2783" t="b">
        <v>1</v>
      </c>
      <c r="G2783" t="s">
        <v>4549</v>
      </c>
      <c r="H2783" t="s">
        <v>2034</v>
      </c>
      <c r="I2783" s="1">
        <f>DATE(YEAR(tbl_Invoices[[#This Row],[Invoice_Date]]), MONTH(tbl_Invoices[[#This Row],[Invoice_Date]]), DAY(tbl_Invoices[[#This Row],[Invoice_Date]]))</f>
        <v>44608</v>
      </c>
      <c r="J2783">
        <f>YEAR(tbl_Invoices[[#This Row],[Invoice_Date]])</f>
        <v>2022</v>
      </c>
      <c r="K2783" s="1">
        <f>_xlfn.XLOOKUP(tbl_Invoices[[#This Row],[Customer_ID]], tbl_Customers[Customer_ID], tbl_Customers[Cohort_Month])</f>
        <v>44651</v>
      </c>
      <c r="L2783" s="1" t="str">
        <f ca="1">_xlfn.XLOOKUP(tbl_Invoices[[#This Row],[Customer_ID]], tbl_Customers[Customer_ID], tbl_Customers[Age_Group])</f>
        <v>45–54</v>
      </c>
      <c r="M2783" s="1" t="str">
        <f>_xlfn.XLOOKUP(tbl_Invoices[[#This Row],[Customer_ID]], tbl_Customers[Customer_ID], tbl_Customers[Region])</f>
        <v>East</v>
      </c>
      <c r="N2783" s="1" t="str" cm="1">
        <f t="array" ref="N2783">_xlfn.IFS(
   _xlfn.SINGLE(tbl_Invoices[Plan_ID])="P1","Basic",
   _xlfn.SINGLE(tbl_Invoices[Plan_ID])="P2","Standard",
   _xlfn.SINGLE(tbl_Invoices[Plan_ID])="P3","Premium"
)</f>
        <v>Standard</v>
      </c>
      <c r="O2783" s="2">
        <f>IF(tbl_Invoices[[#This Row],[Revenue_Type]]="Churned",0,1)</f>
        <v>1</v>
      </c>
    </row>
    <row r="2784" spans="1:15" x14ac:dyDescent="0.25">
      <c r="A2784" t="s">
        <v>9763</v>
      </c>
      <c r="B2784" t="s">
        <v>1098</v>
      </c>
      <c r="C2784" t="s">
        <v>3954</v>
      </c>
      <c r="D2784" s="1">
        <v>44609</v>
      </c>
      <c r="E2784">
        <v>55</v>
      </c>
      <c r="F2784" t="b">
        <v>1</v>
      </c>
      <c r="G2784" t="s">
        <v>4540</v>
      </c>
      <c r="H2784" t="s">
        <v>2031</v>
      </c>
      <c r="I2784" s="1">
        <f>DATE(YEAR(tbl_Invoices[[#This Row],[Invoice_Date]]), MONTH(tbl_Invoices[[#This Row],[Invoice_Date]]), DAY(tbl_Invoices[[#This Row],[Invoice_Date]]))</f>
        <v>44609</v>
      </c>
      <c r="J2784">
        <f>YEAR(tbl_Invoices[[#This Row],[Invoice_Date]])</f>
        <v>2022</v>
      </c>
      <c r="K2784" s="1">
        <f>_xlfn.XLOOKUP(tbl_Invoices[[#This Row],[Customer_ID]], tbl_Customers[Customer_ID], tbl_Customers[Cohort_Month])</f>
        <v>44681</v>
      </c>
      <c r="L2784" s="1" t="str">
        <f ca="1">_xlfn.XLOOKUP(tbl_Invoices[[#This Row],[Customer_ID]], tbl_Customers[Customer_ID], tbl_Customers[Age_Group])</f>
        <v>45–54</v>
      </c>
      <c r="M2784" s="1" t="str">
        <f>_xlfn.XLOOKUP(tbl_Invoices[[#This Row],[Customer_ID]], tbl_Customers[Customer_ID], tbl_Customers[Region])</f>
        <v>South</v>
      </c>
      <c r="N2784" s="1" t="str" cm="1">
        <f t="array" ref="N2784">_xlfn.IFS(
   _xlfn.SINGLE(tbl_Invoices[Plan_ID])="P1","Basic",
   _xlfn.SINGLE(tbl_Invoices[Plan_ID])="P2","Standard",
   _xlfn.SINGLE(tbl_Invoices[Plan_ID])="P3","Premium"
)</f>
        <v>Premium</v>
      </c>
      <c r="O2784" s="2">
        <f>IF(tbl_Invoices[[#This Row],[Revenue_Type]]="Churned",0,1)</f>
        <v>1</v>
      </c>
    </row>
    <row r="2785" spans="1:15" x14ac:dyDescent="0.25">
      <c r="A2785" t="s">
        <v>7933</v>
      </c>
      <c r="B2785" t="s">
        <v>1441</v>
      </c>
      <c r="C2785" t="s">
        <v>3855</v>
      </c>
      <c r="D2785" s="1">
        <v>44609</v>
      </c>
      <c r="E2785">
        <v>12</v>
      </c>
      <c r="F2785" t="b">
        <v>1</v>
      </c>
      <c r="G2785" t="s">
        <v>4549</v>
      </c>
      <c r="H2785" t="s">
        <v>2027</v>
      </c>
      <c r="I2785" s="1">
        <f>DATE(YEAR(tbl_Invoices[[#This Row],[Invoice_Date]]), MONTH(tbl_Invoices[[#This Row],[Invoice_Date]]), DAY(tbl_Invoices[[#This Row],[Invoice_Date]]))</f>
        <v>44609</v>
      </c>
      <c r="J2785">
        <f>YEAR(tbl_Invoices[[#This Row],[Invoice_Date]])</f>
        <v>2022</v>
      </c>
      <c r="K2785" s="1">
        <f>_xlfn.XLOOKUP(tbl_Invoices[[#This Row],[Customer_ID]], tbl_Customers[Customer_ID], tbl_Customers[Cohort_Month])</f>
        <v>45107</v>
      </c>
      <c r="L2785" s="1" t="str">
        <f ca="1">_xlfn.XLOOKUP(tbl_Invoices[[#This Row],[Customer_ID]], tbl_Customers[Customer_ID], tbl_Customers[Age_Group])</f>
        <v>45–54</v>
      </c>
      <c r="M2785" s="1" t="str">
        <f>_xlfn.XLOOKUP(tbl_Invoices[[#This Row],[Customer_ID]], tbl_Customers[Customer_ID], tbl_Customers[Region])</f>
        <v>International</v>
      </c>
      <c r="N2785" s="1" t="str" cm="1">
        <f t="array" ref="N2785">_xlfn.IFS(
   _xlfn.SINGLE(tbl_Invoices[Plan_ID])="P1","Basic",
   _xlfn.SINGLE(tbl_Invoices[Plan_ID])="P2","Standard",
   _xlfn.SINGLE(tbl_Invoices[Plan_ID])="P3","Premium"
)</f>
        <v>Basic</v>
      </c>
      <c r="O2785" s="2">
        <f>IF(tbl_Invoices[[#This Row],[Revenue_Type]]="Churned",0,1)</f>
        <v>1</v>
      </c>
    </row>
    <row r="2786" spans="1:15" x14ac:dyDescent="0.25">
      <c r="A2786" t="s">
        <v>10344</v>
      </c>
      <c r="B2786" t="s">
        <v>1445</v>
      </c>
      <c r="C2786" t="s">
        <v>3893</v>
      </c>
      <c r="D2786" s="1">
        <v>44609</v>
      </c>
      <c r="E2786">
        <v>55</v>
      </c>
      <c r="F2786" t="b">
        <v>1</v>
      </c>
      <c r="G2786" t="s">
        <v>4540</v>
      </c>
      <c r="H2786" t="s">
        <v>2031</v>
      </c>
      <c r="I2786" s="1">
        <f>DATE(YEAR(tbl_Invoices[[#This Row],[Invoice_Date]]), MONTH(tbl_Invoices[[#This Row],[Invoice_Date]]), DAY(tbl_Invoices[[#This Row],[Invoice_Date]]))</f>
        <v>44609</v>
      </c>
      <c r="J2786">
        <f>YEAR(tbl_Invoices[[#This Row],[Invoice_Date]])</f>
        <v>2022</v>
      </c>
      <c r="K2786" s="1">
        <f>_xlfn.XLOOKUP(tbl_Invoices[[#This Row],[Customer_ID]], tbl_Customers[Customer_ID], tbl_Customers[Cohort_Month])</f>
        <v>44712</v>
      </c>
      <c r="L2786" s="1" t="str">
        <f ca="1">_xlfn.XLOOKUP(tbl_Invoices[[#This Row],[Customer_ID]], tbl_Customers[Customer_ID], tbl_Customers[Age_Group])</f>
        <v>45–54</v>
      </c>
      <c r="M2786" s="1" t="str">
        <f>_xlfn.XLOOKUP(tbl_Invoices[[#This Row],[Customer_ID]], tbl_Customers[Customer_ID], tbl_Customers[Region])</f>
        <v>International</v>
      </c>
      <c r="N2786" s="1" t="str" cm="1">
        <f t="array" ref="N2786">_xlfn.IFS(
   _xlfn.SINGLE(tbl_Invoices[Plan_ID])="P1","Basic",
   _xlfn.SINGLE(tbl_Invoices[Plan_ID])="P2","Standard",
   _xlfn.SINGLE(tbl_Invoices[Plan_ID])="P3","Premium"
)</f>
        <v>Premium</v>
      </c>
      <c r="O2786" s="2">
        <f>IF(tbl_Invoices[[#This Row],[Revenue_Type]]="Churned",0,1)</f>
        <v>1</v>
      </c>
    </row>
    <row r="2787" spans="1:15" x14ac:dyDescent="0.25">
      <c r="A2787" t="s">
        <v>9988</v>
      </c>
      <c r="B2787" t="s">
        <v>1500</v>
      </c>
      <c r="C2787" t="s">
        <v>4383</v>
      </c>
      <c r="D2787" s="1">
        <v>44609</v>
      </c>
      <c r="E2787">
        <v>12</v>
      </c>
      <c r="F2787" t="b">
        <v>1</v>
      </c>
      <c r="G2787" t="s">
        <v>4538</v>
      </c>
      <c r="H2787" t="s">
        <v>2027</v>
      </c>
      <c r="I2787" s="1">
        <f>DATE(YEAR(tbl_Invoices[[#This Row],[Invoice_Date]]), MONTH(tbl_Invoices[[#This Row],[Invoice_Date]]), DAY(tbl_Invoices[[#This Row],[Invoice_Date]]))</f>
        <v>44609</v>
      </c>
      <c r="J2787">
        <f>YEAR(tbl_Invoices[[#This Row],[Invoice_Date]])</f>
        <v>2022</v>
      </c>
      <c r="K2787" s="1">
        <f>_xlfn.XLOOKUP(tbl_Invoices[[#This Row],[Customer_ID]], tbl_Customers[Customer_ID], tbl_Customers[Cohort_Month])</f>
        <v>45016</v>
      </c>
      <c r="L2787" s="1" t="str">
        <f ca="1">_xlfn.XLOOKUP(tbl_Invoices[[#This Row],[Customer_ID]], tbl_Customers[Customer_ID], tbl_Customers[Age_Group])</f>
        <v>45–54</v>
      </c>
      <c r="M2787" s="1" t="str">
        <f>_xlfn.XLOOKUP(tbl_Invoices[[#This Row],[Customer_ID]], tbl_Customers[Customer_ID], tbl_Customers[Region])</f>
        <v>West</v>
      </c>
      <c r="N2787" s="1" t="str" cm="1">
        <f t="array" ref="N2787">_xlfn.IFS(
   _xlfn.SINGLE(tbl_Invoices[Plan_ID])="P1","Basic",
   _xlfn.SINGLE(tbl_Invoices[Plan_ID])="P2","Standard",
   _xlfn.SINGLE(tbl_Invoices[Plan_ID])="P3","Premium"
)</f>
        <v>Basic</v>
      </c>
      <c r="O2787" s="2">
        <f>IF(tbl_Invoices[[#This Row],[Revenue_Type]]="Churned",0,1)</f>
        <v>1</v>
      </c>
    </row>
    <row r="2788" spans="1:15" x14ac:dyDescent="0.25">
      <c r="A2788" t="s">
        <v>4864</v>
      </c>
      <c r="B2788" t="s">
        <v>1698</v>
      </c>
      <c r="C2788" t="s">
        <v>2606</v>
      </c>
      <c r="D2788" s="1">
        <v>44609</v>
      </c>
      <c r="E2788">
        <v>12</v>
      </c>
      <c r="F2788" t="b">
        <v>1</v>
      </c>
      <c r="G2788" t="s">
        <v>4540</v>
      </c>
      <c r="H2788" t="s">
        <v>2027</v>
      </c>
      <c r="I2788" s="1">
        <f>DATE(YEAR(tbl_Invoices[[#This Row],[Invoice_Date]]), MONTH(tbl_Invoices[[#This Row],[Invoice_Date]]), DAY(tbl_Invoices[[#This Row],[Invoice_Date]]))</f>
        <v>44609</v>
      </c>
      <c r="J2788">
        <f>YEAR(tbl_Invoices[[#This Row],[Invoice_Date]])</f>
        <v>2022</v>
      </c>
      <c r="K2788" s="1">
        <f>_xlfn.XLOOKUP(tbl_Invoices[[#This Row],[Customer_ID]], tbl_Customers[Customer_ID], tbl_Customers[Cohort_Month])</f>
        <v>45046</v>
      </c>
      <c r="L2788" s="1" t="str">
        <f ca="1">_xlfn.XLOOKUP(tbl_Invoices[[#This Row],[Customer_ID]], tbl_Customers[Customer_ID], tbl_Customers[Age_Group])</f>
        <v>55+</v>
      </c>
      <c r="M2788" s="1" t="str">
        <f>_xlfn.XLOOKUP(tbl_Invoices[[#This Row],[Customer_ID]], tbl_Customers[Customer_ID], tbl_Customers[Region])</f>
        <v>West</v>
      </c>
      <c r="N2788" s="1" t="str" cm="1">
        <f t="array" ref="N2788">_xlfn.IFS(
   _xlfn.SINGLE(tbl_Invoices[Plan_ID])="P1","Basic",
   _xlfn.SINGLE(tbl_Invoices[Plan_ID])="P2","Standard",
   _xlfn.SINGLE(tbl_Invoices[Plan_ID])="P3","Premium"
)</f>
        <v>Basic</v>
      </c>
      <c r="O2788" s="2">
        <f>IF(tbl_Invoices[[#This Row],[Revenue_Type]]="Churned",0,1)</f>
        <v>1</v>
      </c>
    </row>
    <row r="2789" spans="1:15" x14ac:dyDescent="0.25">
      <c r="A2789" t="s">
        <v>5501</v>
      </c>
      <c r="B2789" t="s">
        <v>1796</v>
      </c>
      <c r="C2789" t="s">
        <v>3948</v>
      </c>
      <c r="D2789" s="1">
        <v>44609</v>
      </c>
      <c r="E2789">
        <v>12</v>
      </c>
      <c r="F2789" t="b">
        <v>1</v>
      </c>
      <c r="G2789" t="s">
        <v>4547</v>
      </c>
      <c r="H2789" t="s">
        <v>2027</v>
      </c>
      <c r="I2789" s="1">
        <f>DATE(YEAR(tbl_Invoices[[#This Row],[Invoice_Date]]), MONTH(tbl_Invoices[[#This Row],[Invoice_Date]]), DAY(tbl_Invoices[[#This Row],[Invoice_Date]]))</f>
        <v>44609</v>
      </c>
      <c r="J2789">
        <f>YEAR(tbl_Invoices[[#This Row],[Invoice_Date]])</f>
        <v>2022</v>
      </c>
      <c r="K2789" s="1">
        <f>_xlfn.XLOOKUP(tbl_Invoices[[#This Row],[Customer_ID]], tbl_Customers[Customer_ID], tbl_Customers[Cohort_Month])</f>
        <v>44865</v>
      </c>
      <c r="L2789" s="1" t="str">
        <f ca="1">_xlfn.XLOOKUP(tbl_Invoices[[#This Row],[Customer_ID]], tbl_Customers[Customer_ID], tbl_Customers[Age_Group])</f>
        <v>25–34</v>
      </c>
      <c r="M2789" s="1" t="str">
        <f>_xlfn.XLOOKUP(tbl_Invoices[[#This Row],[Customer_ID]], tbl_Customers[Customer_ID], tbl_Customers[Region])</f>
        <v>East</v>
      </c>
      <c r="N2789" s="1" t="str" cm="1">
        <f t="array" ref="N2789">_xlfn.IFS(
   _xlfn.SINGLE(tbl_Invoices[Plan_ID])="P1","Basic",
   _xlfn.SINGLE(tbl_Invoices[Plan_ID])="P2","Standard",
   _xlfn.SINGLE(tbl_Invoices[Plan_ID])="P3","Premium"
)</f>
        <v>Basic</v>
      </c>
      <c r="O2789" s="2">
        <f>IF(tbl_Invoices[[#This Row],[Revenue_Type]]="Churned",0,1)</f>
        <v>1</v>
      </c>
    </row>
    <row r="2790" spans="1:15" x14ac:dyDescent="0.25">
      <c r="A2790" t="s">
        <v>9446</v>
      </c>
      <c r="B2790" t="s">
        <v>1801</v>
      </c>
      <c r="C2790" t="s">
        <v>4389</v>
      </c>
      <c r="D2790" s="1">
        <v>44609</v>
      </c>
      <c r="E2790">
        <v>55</v>
      </c>
      <c r="F2790" t="b">
        <v>1</v>
      </c>
      <c r="G2790" t="s">
        <v>4540</v>
      </c>
      <c r="H2790" t="s">
        <v>2031</v>
      </c>
      <c r="I2790" s="1">
        <f>DATE(YEAR(tbl_Invoices[[#This Row],[Invoice_Date]]), MONTH(tbl_Invoices[[#This Row],[Invoice_Date]]), DAY(tbl_Invoices[[#This Row],[Invoice_Date]]))</f>
        <v>44609</v>
      </c>
      <c r="J2790">
        <f>YEAR(tbl_Invoices[[#This Row],[Invoice_Date]])</f>
        <v>2022</v>
      </c>
      <c r="K2790" s="1">
        <f>_xlfn.XLOOKUP(tbl_Invoices[[#This Row],[Customer_ID]], tbl_Customers[Customer_ID], tbl_Customers[Cohort_Month])</f>
        <v>44561</v>
      </c>
      <c r="L2790" s="1" t="str">
        <f ca="1">_xlfn.XLOOKUP(tbl_Invoices[[#This Row],[Customer_ID]], tbl_Customers[Customer_ID], tbl_Customers[Age_Group])</f>
        <v>35–44</v>
      </c>
      <c r="M2790" s="1" t="str">
        <f>_xlfn.XLOOKUP(tbl_Invoices[[#This Row],[Customer_ID]], tbl_Customers[Customer_ID], tbl_Customers[Region])</f>
        <v>Midwest</v>
      </c>
      <c r="N2790" s="1" t="str" cm="1">
        <f t="array" ref="N2790">_xlfn.IFS(
   _xlfn.SINGLE(tbl_Invoices[Plan_ID])="P1","Basic",
   _xlfn.SINGLE(tbl_Invoices[Plan_ID])="P2","Standard",
   _xlfn.SINGLE(tbl_Invoices[Plan_ID])="P3","Premium"
)</f>
        <v>Premium</v>
      </c>
      <c r="O2790" s="2">
        <f>IF(tbl_Invoices[[#This Row],[Revenue_Type]]="Churned",0,1)</f>
        <v>1</v>
      </c>
    </row>
    <row r="2791" spans="1:15" x14ac:dyDescent="0.25">
      <c r="A2791" t="s">
        <v>8565</v>
      </c>
      <c r="B2791" t="s">
        <v>1808</v>
      </c>
      <c r="C2791" t="s">
        <v>3916</v>
      </c>
      <c r="D2791" s="1">
        <v>44609</v>
      </c>
      <c r="E2791">
        <v>55</v>
      </c>
      <c r="F2791" t="b">
        <v>1</v>
      </c>
      <c r="G2791" t="s">
        <v>4540</v>
      </c>
      <c r="H2791" t="s">
        <v>2031</v>
      </c>
      <c r="I2791" s="1">
        <f>DATE(YEAR(tbl_Invoices[[#This Row],[Invoice_Date]]), MONTH(tbl_Invoices[[#This Row],[Invoice_Date]]), DAY(tbl_Invoices[[#This Row],[Invoice_Date]]))</f>
        <v>44609</v>
      </c>
      <c r="J2791">
        <f>YEAR(tbl_Invoices[[#This Row],[Invoice_Date]])</f>
        <v>2022</v>
      </c>
      <c r="K2791" s="1">
        <f>_xlfn.XLOOKUP(tbl_Invoices[[#This Row],[Customer_ID]], tbl_Customers[Customer_ID], tbl_Customers[Cohort_Month])</f>
        <v>45046</v>
      </c>
      <c r="L2791" s="1" t="str">
        <f ca="1">_xlfn.XLOOKUP(tbl_Invoices[[#This Row],[Customer_ID]], tbl_Customers[Customer_ID], tbl_Customers[Age_Group])</f>
        <v>25–34</v>
      </c>
      <c r="M2791" s="1" t="str">
        <f>_xlfn.XLOOKUP(tbl_Invoices[[#This Row],[Customer_ID]], tbl_Customers[Customer_ID], tbl_Customers[Region])</f>
        <v>International</v>
      </c>
      <c r="N2791" s="1" t="str" cm="1">
        <f t="array" ref="N2791">_xlfn.IFS(
   _xlfn.SINGLE(tbl_Invoices[Plan_ID])="P1","Basic",
   _xlfn.SINGLE(tbl_Invoices[Plan_ID])="P2","Standard",
   _xlfn.SINGLE(tbl_Invoices[Plan_ID])="P3","Premium"
)</f>
        <v>Premium</v>
      </c>
      <c r="O2791" s="2">
        <f>IF(tbl_Invoices[[#This Row],[Revenue_Type]]="Churned",0,1)</f>
        <v>1</v>
      </c>
    </row>
    <row r="2792" spans="1:15" x14ac:dyDescent="0.25">
      <c r="A2792" t="s">
        <v>5371</v>
      </c>
      <c r="B2792" t="s">
        <v>380</v>
      </c>
      <c r="C2792" t="s">
        <v>3872</v>
      </c>
      <c r="D2792" s="1">
        <v>44610</v>
      </c>
      <c r="E2792">
        <v>12</v>
      </c>
      <c r="F2792" t="b">
        <v>1</v>
      </c>
      <c r="G2792" t="s">
        <v>4547</v>
      </c>
      <c r="H2792" t="s">
        <v>2027</v>
      </c>
      <c r="I2792" s="1">
        <f>DATE(YEAR(tbl_Invoices[[#This Row],[Invoice_Date]]), MONTH(tbl_Invoices[[#This Row],[Invoice_Date]]), DAY(tbl_Invoices[[#This Row],[Invoice_Date]]))</f>
        <v>44610</v>
      </c>
      <c r="J2792">
        <f>YEAR(tbl_Invoices[[#This Row],[Invoice_Date]])</f>
        <v>2022</v>
      </c>
      <c r="K2792" s="1">
        <f>_xlfn.XLOOKUP(tbl_Invoices[[#This Row],[Customer_ID]], tbl_Customers[Customer_ID], tbl_Customers[Cohort_Month])</f>
        <v>45077</v>
      </c>
      <c r="L2792" s="1" t="str">
        <f ca="1">_xlfn.XLOOKUP(tbl_Invoices[[#This Row],[Customer_ID]], tbl_Customers[Customer_ID], tbl_Customers[Age_Group])</f>
        <v>25–34</v>
      </c>
      <c r="M2792" s="1" t="str">
        <f>_xlfn.XLOOKUP(tbl_Invoices[[#This Row],[Customer_ID]], tbl_Customers[Customer_ID], tbl_Customers[Region])</f>
        <v>Midwest</v>
      </c>
      <c r="N2792" s="1" t="str" cm="1">
        <f t="array" ref="N2792">_xlfn.IFS(
   _xlfn.SINGLE(tbl_Invoices[Plan_ID])="P1","Basic",
   _xlfn.SINGLE(tbl_Invoices[Plan_ID])="P2","Standard",
   _xlfn.SINGLE(tbl_Invoices[Plan_ID])="P3","Premium"
)</f>
        <v>Basic</v>
      </c>
      <c r="O2792" s="2">
        <f>IF(tbl_Invoices[[#This Row],[Revenue_Type]]="Churned",0,1)</f>
        <v>1</v>
      </c>
    </row>
    <row r="2793" spans="1:15" x14ac:dyDescent="0.25">
      <c r="A2793" t="s">
        <v>7652</v>
      </c>
      <c r="B2793" t="s">
        <v>727</v>
      </c>
      <c r="C2793" t="s">
        <v>3354</v>
      </c>
      <c r="D2793" s="1">
        <v>44610</v>
      </c>
      <c r="E2793">
        <v>25</v>
      </c>
      <c r="F2793" t="b">
        <v>1</v>
      </c>
      <c r="G2793" t="s">
        <v>4538</v>
      </c>
      <c r="H2793" t="s">
        <v>2034</v>
      </c>
      <c r="I2793" s="1">
        <f>DATE(YEAR(tbl_Invoices[[#This Row],[Invoice_Date]]), MONTH(tbl_Invoices[[#This Row],[Invoice_Date]]), DAY(tbl_Invoices[[#This Row],[Invoice_Date]]))</f>
        <v>44610</v>
      </c>
      <c r="J2793">
        <f>YEAR(tbl_Invoices[[#This Row],[Invoice_Date]])</f>
        <v>2022</v>
      </c>
      <c r="K2793" s="1">
        <f>_xlfn.XLOOKUP(tbl_Invoices[[#This Row],[Customer_ID]], tbl_Customers[Customer_ID], tbl_Customers[Cohort_Month])</f>
        <v>44957</v>
      </c>
      <c r="L2793" s="1" t="str">
        <f ca="1">_xlfn.XLOOKUP(tbl_Invoices[[#This Row],[Customer_ID]], tbl_Customers[Customer_ID], tbl_Customers[Age_Group])</f>
        <v>35–44</v>
      </c>
      <c r="M2793" s="1" t="str">
        <f>_xlfn.XLOOKUP(tbl_Invoices[[#This Row],[Customer_ID]], tbl_Customers[Customer_ID], tbl_Customers[Region])</f>
        <v>Midwest</v>
      </c>
      <c r="N2793" s="1" t="str" cm="1">
        <f t="array" ref="N2793">_xlfn.IFS(
   _xlfn.SINGLE(tbl_Invoices[Plan_ID])="P1","Basic",
   _xlfn.SINGLE(tbl_Invoices[Plan_ID])="P2","Standard",
   _xlfn.SINGLE(tbl_Invoices[Plan_ID])="P3","Premium"
)</f>
        <v>Standard</v>
      </c>
      <c r="O2793" s="2">
        <f>IF(tbl_Invoices[[#This Row],[Revenue_Type]]="Churned",0,1)</f>
        <v>1</v>
      </c>
    </row>
    <row r="2794" spans="1:15" x14ac:dyDescent="0.25">
      <c r="A2794" t="s">
        <v>6468</v>
      </c>
      <c r="B2794" t="s">
        <v>918</v>
      </c>
      <c r="C2794" t="s">
        <v>3300</v>
      </c>
      <c r="D2794" s="1">
        <v>44610</v>
      </c>
      <c r="E2794">
        <v>55</v>
      </c>
      <c r="F2794" t="b">
        <v>1</v>
      </c>
      <c r="G2794" t="s">
        <v>4540</v>
      </c>
      <c r="H2794" t="s">
        <v>2031</v>
      </c>
      <c r="I2794" s="1">
        <f>DATE(YEAR(tbl_Invoices[[#This Row],[Invoice_Date]]), MONTH(tbl_Invoices[[#This Row],[Invoice_Date]]), DAY(tbl_Invoices[[#This Row],[Invoice_Date]]))</f>
        <v>44610</v>
      </c>
      <c r="J2794">
        <f>YEAR(tbl_Invoices[[#This Row],[Invoice_Date]])</f>
        <v>2022</v>
      </c>
      <c r="K2794" s="1">
        <f>_xlfn.XLOOKUP(tbl_Invoices[[#This Row],[Customer_ID]], tbl_Customers[Customer_ID], tbl_Customers[Cohort_Month])</f>
        <v>44985</v>
      </c>
      <c r="L2794" s="1" t="str">
        <f ca="1">_xlfn.XLOOKUP(tbl_Invoices[[#This Row],[Customer_ID]], tbl_Customers[Customer_ID], tbl_Customers[Age_Group])</f>
        <v>35–44</v>
      </c>
      <c r="M2794" s="1" t="str">
        <f>_xlfn.XLOOKUP(tbl_Invoices[[#This Row],[Customer_ID]], tbl_Customers[Customer_ID], tbl_Customers[Region])</f>
        <v>International</v>
      </c>
      <c r="N2794" s="1" t="str" cm="1">
        <f t="array" ref="N2794">_xlfn.IFS(
   _xlfn.SINGLE(tbl_Invoices[Plan_ID])="P1","Basic",
   _xlfn.SINGLE(tbl_Invoices[Plan_ID])="P2","Standard",
   _xlfn.SINGLE(tbl_Invoices[Plan_ID])="P3","Premium"
)</f>
        <v>Premium</v>
      </c>
      <c r="O2794" s="2">
        <f>IF(tbl_Invoices[[#This Row],[Revenue_Type]]="Churned",0,1)</f>
        <v>1</v>
      </c>
    </row>
    <row r="2795" spans="1:15" x14ac:dyDescent="0.25">
      <c r="A2795" t="s">
        <v>6533</v>
      </c>
      <c r="B2795" t="s">
        <v>2015</v>
      </c>
      <c r="C2795" t="s">
        <v>3211</v>
      </c>
      <c r="D2795" s="1">
        <v>44610</v>
      </c>
      <c r="E2795">
        <v>55</v>
      </c>
      <c r="F2795" t="b">
        <v>1</v>
      </c>
      <c r="G2795" t="s">
        <v>4545</v>
      </c>
      <c r="H2795" t="s">
        <v>2031</v>
      </c>
      <c r="I2795" s="1">
        <f>DATE(YEAR(tbl_Invoices[[#This Row],[Invoice_Date]]), MONTH(tbl_Invoices[[#This Row],[Invoice_Date]]), DAY(tbl_Invoices[[#This Row],[Invoice_Date]]))</f>
        <v>44610</v>
      </c>
      <c r="J2795">
        <f>YEAR(tbl_Invoices[[#This Row],[Invoice_Date]])</f>
        <v>2022</v>
      </c>
      <c r="K2795" s="1">
        <f>_xlfn.XLOOKUP(tbl_Invoices[[#This Row],[Customer_ID]], tbl_Customers[Customer_ID], tbl_Customers[Cohort_Month])</f>
        <v>44561</v>
      </c>
      <c r="L2795" s="1" t="str">
        <f ca="1">_xlfn.XLOOKUP(tbl_Invoices[[#This Row],[Customer_ID]], tbl_Customers[Customer_ID], tbl_Customers[Age_Group])</f>
        <v>18–24</v>
      </c>
      <c r="M2795" s="1" t="str">
        <f>_xlfn.XLOOKUP(tbl_Invoices[[#This Row],[Customer_ID]], tbl_Customers[Customer_ID], tbl_Customers[Region])</f>
        <v>South</v>
      </c>
      <c r="N2795" s="1" t="str" cm="1">
        <f t="array" ref="N2795">_xlfn.IFS(
   _xlfn.SINGLE(tbl_Invoices[Plan_ID])="P1","Basic",
   _xlfn.SINGLE(tbl_Invoices[Plan_ID])="P2","Standard",
   _xlfn.SINGLE(tbl_Invoices[Plan_ID])="P3","Premium"
)</f>
        <v>Premium</v>
      </c>
      <c r="O2795" s="2">
        <f>IF(tbl_Invoices[[#This Row],[Revenue_Type]]="Churned",0,1)</f>
        <v>0</v>
      </c>
    </row>
    <row r="2796" spans="1:15" x14ac:dyDescent="0.25">
      <c r="A2796" t="s">
        <v>9200</v>
      </c>
      <c r="B2796" t="s">
        <v>252</v>
      </c>
      <c r="C2796" t="s">
        <v>2746</v>
      </c>
      <c r="D2796" s="1">
        <v>44611</v>
      </c>
      <c r="E2796">
        <v>25</v>
      </c>
      <c r="F2796" t="b">
        <v>1</v>
      </c>
      <c r="G2796" t="s">
        <v>4540</v>
      </c>
      <c r="H2796" t="s">
        <v>2034</v>
      </c>
      <c r="I2796" s="1">
        <f>DATE(YEAR(tbl_Invoices[[#This Row],[Invoice_Date]]), MONTH(tbl_Invoices[[#This Row],[Invoice_Date]]), DAY(tbl_Invoices[[#This Row],[Invoice_Date]]))</f>
        <v>44611</v>
      </c>
      <c r="J2796">
        <f>YEAR(tbl_Invoices[[#This Row],[Invoice_Date]])</f>
        <v>2022</v>
      </c>
      <c r="K2796" s="1">
        <f>_xlfn.XLOOKUP(tbl_Invoices[[#This Row],[Customer_ID]], tbl_Customers[Customer_ID], tbl_Customers[Cohort_Month])</f>
        <v>44469</v>
      </c>
      <c r="L2796" s="1" t="str">
        <f ca="1">_xlfn.XLOOKUP(tbl_Invoices[[#This Row],[Customer_ID]], tbl_Customers[Customer_ID], tbl_Customers[Age_Group])</f>
        <v>18–24</v>
      </c>
      <c r="M2796" s="1" t="str">
        <f>_xlfn.XLOOKUP(tbl_Invoices[[#This Row],[Customer_ID]], tbl_Customers[Customer_ID], tbl_Customers[Region])</f>
        <v>International</v>
      </c>
      <c r="N2796" s="1" t="str" cm="1">
        <f t="array" ref="N2796">_xlfn.IFS(
   _xlfn.SINGLE(tbl_Invoices[Plan_ID])="P1","Basic",
   _xlfn.SINGLE(tbl_Invoices[Plan_ID])="P2","Standard",
   _xlfn.SINGLE(tbl_Invoices[Plan_ID])="P3","Premium"
)</f>
        <v>Standard</v>
      </c>
      <c r="O2796" s="2">
        <f>IF(tbl_Invoices[[#This Row],[Revenue_Type]]="Churned",0,1)</f>
        <v>1</v>
      </c>
    </row>
    <row r="2797" spans="1:15" x14ac:dyDescent="0.25">
      <c r="A2797" t="s">
        <v>8908</v>
      </c>
      <c r="B2797" t="s">
        <v>518</v>
      </c>
      <c r="C2797" t="s">
        <v>2877</v>
      </c>
      <c r="D2797" s="1">
        <v>44611</v>
      </c>
      <c r="E2797">
        <v>25</v>
      </c>
      <c r="F2797" t="b">
        <v>1</v>
      </c>
      <c r="G2797" t="s">
        <v>4547</v>
      </c>
      <c r="H2797" t="s">
        <v>2034</v>
      </c>
      <c r="I2797" s="1">
        <f>DATE(YEAR(tbl_Invoices[[#This Row],[Invoice_Date]]), MONTH(tbl_Invoices[[#This Row],[Invoice_Date]]), DAY(tbl_Invoices[[#This Row],[Invoice_Date]]))</f>
        <v>44611</v>
      </c>
      <c r="J2797">
        <f>YEAR(tbl_Invoices[[#This Row],[Invoice_Date]])</f>
        <v>2022</v>
      </c>
      <c r="K2797" s="1">
        <f>_xlfn.XLOOKUP(tbl_Invoices[[#This Row],[Customer_ID]], tbl_Customers[Customer_ID], tbl_Customers[Cohort_Month])</f>
        <v>44865</v>
      </c>
      <c r="L2797" s="1" t="str">
        <f ca="1">_xlfn.XLOOKUP(tbl_Invoices[[#This Row],[Customer_ID]], tbl_Customers[Customer_ID], tbl_Customers[Age_Group])</f>
        <v>45–54</v>
      </c>
      <c r="M2797" s="1" t="str">
        <f>_xlfn.XLOOKUP(tbl_Invoices[[#This Row],[Customer_ID]], tbl_Customers[Customer_ID], tbl_Customers[Region])</f>
        <v>South</v>
      </c>
      <c r="N2797" s="1" t="str" cm="1">
        <f t="array" ref="N2797">_xlfn.IFS(
   _xlfn.SINGLE(tbl_Invoices[Plan_ID])="P1","Basic",
   _xlfn.SINGLE(tbl_Invoices[Plan_ID])="P2","Standard",
   _xlfn.SINGLE(tbl_Invoices[Plan_ID])="P3","Premium"
)</f>
        <v>Standard</v>
      </c>
      <c r="O2797" s="2">
        <f>IF(tbl_Invoices[[#This Row],[Revenue_Type]]="Churned",0,1)</f>
        <v>1</v>
      </c>
    </row>
    <row r="2798" spans="1:15" x14ac:dyDescent="0.25">
      <c r="A2798" t="s">
        <v>7093</v>
      </c>
      <c r="B2798" t="s">
        <v>702</v>
      </c>
      <c r="C2798" t="s">
        <v>3564</v>
      </c>
      <c r="D2798" s="1">
        <v>44611</v>
      </c>
      <c r="E2798">
        <v>12</v>
      </c>
      <c r="F2798" t="b">
        <v>1</v>
      </c>
      <c r="G2798" t="s">
        <v>4545</v>
      </c>
      <c r="H2798" t="s">
        <v>2027</v>
      </c>
      <c r="I2798" s="1">
        <f>DATE(YEAR(tbl_Invoices[[#This Row],[Invoice_Date]]), MONTH(tbl_Invoices[[#This Row],[Invoice_Date]]), DAY(tbl_Invoices[[#This Row],[Invoice_Date]]))</f>
        <v>44611</v>
      </c>
      <c r="J2798">
        <f>YEAR(tbl_Invoices[[#This Row],[Invoice_Date]])</f>
        <v>2022</v>
      </c>
      <c r="K2798" s="1">
        <f>_xlfn.XLOOKUP(tbl_Invoices[[#This Row],[Customer_ID]], tbl_Customers[Customer_ID], tbl_Customers[Cohort_Month])</f>
        <v>44834</v>
      </c>
      <c r="L2798" s="1" t="str">
        <f ca="1">_xlfn.XLOOKUP(tbl_Invoices[[#This Row],[Customer_ID]], tbl_Customers[Customer_ID], tbl_Customers[Age_Group])</f>
        <v>55+</v>
      </c>
      <c r="M2798" s="1" t="str">
        <f>_xlfn.XLOOKUP(tbl_Invoices[[#This Row],[Customer_ID]], tbl_Customers[Customer_ID], tbl_Customers[Region])</f>
        <v>International</v>
      </c>
      <c r="N2798" s="1" t="str" cm="1">
        <f t="array" ref="N2798">_xlfn.IFS(
   _xlfn.SINGLE(tbl_Invoices[Plan_ID])="P1","Basic",
   _xlfn.SINGLE(tbl_Invoices[Plan_ID])="P2","Standard",
   _xlfn.SINGLE(tbl_Invoices[Plan_ID])="P3","Premium"
)</f>
        <v>Basic</v>
      </c>
      <c r="O2798" s="2">
        <f>IF(tbl_Invoices[[#This Row],[Revenue_Type]]="Churned",0,1)</f>
        <v>0</v>
      </c>
    </row>
    <row r="2799" spans="1:15" x14ac:dyDescent="0.25">
      <c r="A2799" t="s">
        <v>10018</v>
      </c>
      <c r="B2799" t="s">
        <v>842</v>
      </c>
      <c r="C2799" t="s">
        <v>2427</v>
      </c>
      <c r="D2799" s="1">
        <v>44611</v>
      </c>
      <c r="E2799">
        <v>25</v>
      </c>
      <c r="F2799" t="b">
        <v>1</v>
      </c>
      <c r="G2799" t="s">
        <v>4549</v>
      </c>
      <c r="H2799" t="s">
        <v>2034</v>
      </c>
      <c r="I2799" s="1">
        <f>DATE(YEAR(tbl_Invoices[[#This Row],[Invoice_Date]]), MONTH(tbl_Invoices[[#This Row],[Invoice_Date]]), DAY(tbl_Invoices[[#This Row],[Invoice_Date]]))</f>
        <v>44611</v>
      </c>
      <c r="J2799">
        <f>YEAR(tbl_Invoices[[#This Row],[Invoice_Date]])</f>
        <v>2022</v>
      </c>
      <c r="K2799" s="1">
        <f>_xlfn.XLOOKUP(tbl_Invoices[[#This Row],[Customer_ID]], tbl_Customers[Customer_ID], tbl_Customers[Cohort_Month])</f>
        <v>44286</v>
      </c>
      <c r="L2799" s="1" t="str">
        <f ca="1">_xlfn.XLOOKUP(tbl_Invoices[[#This Row],[Customer_ID]], tbl_Customers[Customer_ID], tbl_Customers[Age_Group])</f>
        <v>35–44</v>
      </c>
      <c r="M2799" s="1" t="str">
        <f>_xlfn.XLOOKUP(tbl_Invoices[[#This Row],[Customer_ID]], tbl_Customers[Customer_ID], tbl_Customers[Region])</f>
        <v>South</v>
      </c>
      <c r="N2799" s="1" t="str" cm="1">
        <f t="array" ref="N2799">_xlfn.IFS(
   _xlfn.SINGLE(tbl_Invoices[Plan_ID])="P1","Basic",
   _xlfn.SINGLE(tbl_Invoices[Plan_ID])="P2","Standard",
   _xlfn.SINGLE(tbl_Invoices[Plan_ID])="P3","Premium"
)</f>
        <v>Standard</v>
      </c>
      <c r="O2799" s="2">
        <f>IF(tbl_Invoices[[#This Row],[Revenue_Type]]="Churned",0,1)</f>
        <v>1</v>
      </c>
    </row>
    <row r="2800" spans="1:15" x14ac:dyDescent="0.25">
      <c r="A2800" t="s">
        <v>5013</v>
      </c>
      <c r="B2800" t="s">
        <v>1014</v>
      </c>
      <c r="C2800" t="s">
        <v>2700</v>
      </c>
      <c r="D2800" s="1">
        <v>44611</v>
      </c>
      <c r="E2800">
        <v>55</v>
      </c>
      <c r="F2800" t="b">
        <v>1</v>
      </c>
      <c r="G2800" t="s">
        <v>4547</v>
      </c>
      <c r="H2800" t="s">
        <v>2031</v>
      </c>
      <c r="I2800" s="1">
        <f>DATE(YEAR(tbl_Invoices[[#This Row],[Invoice_Date]]), MONTH(tbl_Invoices[[#This Row],[Invoice_Date]]), DAY(tbl_Invoices[[#This Row],[Invoice_Date]]))</f>
        <v>44611</v>
      </c>
      <c r="J2800">
        <f>YEAR(tbl_Invoices[[#This Row],[Invoice_Date]])</f>
        <v>2022</v>
      </c>
      <c r="K2800" s="1">
        <f>_xlfn.XLOOKUP(tbl_Invoices[[#This Row],[Customer_ID]], tbl_Customers[Customer_ID], tbl_Customers[Cohort_Month])</f>
        <v>44651</v>
      </c>
      <c r="L2800" s="1" t="str">
        <f ca="1">_xlfn.XLOOKUP(tbl_Invoices[[#This Row],[Customer_ID]], tbl_Customers[Customer_ID], tbl_Customers[Age_Group])</f>
        <v>45–54</v>
      </c>
      <c r="M2800" s="1" t="str">
        <f>_xlfn.XLOOKUP(tbl_Invoices[[#This Row],[Customer_ID]], tbl_Customers[Customer_ID], tbl_Customers[Region])</f>
        <v>International</v>
      </c>
      <c r="N2800" s="1" t="str" cm="1">
        <f t="array" ref="N2800">_xlfn.IFS(
   _xlfn.SINGLE(tbl_Invoices[Plan_ID])="P1","Basic",
   _xlfn.SINGLE(tbl_Invoices[Plan_ID])="P2","Standard",
   _xlfn.SINGLE(tbl_Invoices[Plan_ID])="P3","Premium"
)</f>
        <v>Premium</v>
      </c>
      <c r="O2800" s="2">
        <f>IF(tbl_Invoices[[#This Row],[Revenue_Type]]="Churned",0,1)</f>
        <v>1</v>
      </c>
    </row>
    <row r="2801" spans="1:15" x14ac:dyDescent="0.25">
      <c r="A2801" t="s">
        <v>5386</v>
      </c>
      <c r="B2801" t="s">
        <v>1231</v>
      </c>
      <c r="C2801" t="s">
        <v>4447</v>
      </c>
      <c r="D2801" s="1">
        <v>44611</v>
      </c>
      <c r="E2801">
        <v>25</v>
      </c>
      <c r="F2801" t="b">
        <v>1</v>
      </c>
      <c r="G2801" t="s">
        <v>4540</v>
      </c>
      <c r="H2801" t="s">
        <v>2034</v>
      </c>
      <c r="I2801" s="1">
        <f>DATE(YEAR(tbl_Invoices[[#This Row],[Invoice_Date]]), MONTH(tbl_Invoices[[#This Row],[Invoice_Date]]), DAY(tbl_Invoices[[#This Row],[Invoice_Date]]))</f>
        <v>44611</v>
      </c>
      <c r="J2801">
        <f>YEAR(tbl_Invoices[[#This Row],[Invoice_Date]])</f>
        <v>2022</v>
      </c>
      <c r="K2801" s="1">
        <f>_xlfn.XLOOKUP(tbl_Invoices[[#This Row],[Customer_ID]], tbl_Customers[Customer_ID], tbl_Customers[Cohort_Month])</f>
        <v>44681</v>
      </c>
      <c r="L2801" s="1" t="str">
        <f ca="1">_xlfn.XLOOKUP(tbl_Invoices[[#This Row],[Customer_ID]], tbl_Customers[Customer_ID], tbl_Customers[Age_Group])</f>
        <v>25–34</v>
      </c>
      <c r="M2801" s="1" t="str">
        <f>_xlfn.XLOOKUP(tbl_Invoices[[#This Row],[Customer_ID]], tbl_Customers[Customer_ID], tbl_Customers[Region])</f>
        <v>West</v>
      </c>
      <c r="N2801" s="1" t="str" cm="1">
        <f t="array" ref="N2801">_xlfn.IFS(
   _xlfn.SINGLE(tbl_Invoices[Plan_ID])="P1","Basic",
   _xlfn.SINGLE(tbl_Invoices[Plan_ID])="P2","Standard",
   _xlfn.SINGLE(tbl_Invoices[Plan_ID])="P3","Premium"
)</f>
        <v>Standard</v>
      </c>
      <c r="O2801" s="2">
        <f>IF(tbl_Invoices[[#This Row],[Revenue_Type]]="Churned",0,1)</f>
        <v>1</v>
      </c>
    </row>
    <row r="2802" spans="1:15" x14ac:dyDescent="0.25">
      <c r="A2802" t="s">
        <v>10423</v>
      </c>
      <c r="B2802" t="s">
        <v>1337</v>
      </c>
      <c r="C2802" t="s">
        <v>2725</v>
      </c>
      <c r="D2802" s="1">
        <v>44611</v>
      </c>
      <c r="E2802">
        <v>55</v>
      </c>
      <c r="F2802" t="b">
        <v>1</v>
      </c>
      <c r="G2802" t="s">
        <v>4549</v>
      </c>
      <c r="H2802" t="s">
        <v>2031</v>
      </c>
      <c r="I2802" s="1">
        <f>DATE(YEAR(tbl_Invoices[[#This Row],[Invoice_Date]]), MONTH(tbl_Invoices[[#This Row],[Invoice_Date]]), DAY(tbl_Invoices[[#This Row],[Invoice_Date]]))</f>
        <v>44611</v>
      </c>
      <c r="J2802">
        <f>YEAR(tbl_Invoices[[#This Row],[Invoice_Date]])</f>
        <v>2022</v>
      </c>
      <c r="K2802" s="1">
        <f>_xlfn.XLOOKUP(tbl_Invoices[[#This Row],[Customer_ID]], tbl_Customers[Customer_ID], tbl_Customers[Cohort_Month])</f>
        <v>45046</v>
      </c>
      <c r="L2802" s="1" t="str">
        <f ca="1">_xlfn.XLOOKUP(tbl_Invoices[[#This Row],[Customer_ID]], tbl_Customers[Customer_ID], tbl_Customers[Age_Group])</f>
        <v>25–34</v>
      </c>
      <c r="M2802" s="1" t="str">
        <f>_xlfn.XLOOKUP(tbl_Invoices[[#This Row],[Customer_ID]], tbl_Customers[Customer_ID], tbl_Customers[Region])</f>
        <v>International</v>
      </c>
      <c r="N2802" s="1" t="str" cm="1">
        <f t="array" ref="N2802">_xlfn.IFS(
   _xlfn.SINGLE(tbl_Invoices[Plan_ID])="P1","Basic",
   _xlfn.SINGLE(tbl_Invoices[Plan_ID])="P2","Standard",
   _xlfn.SINGLE(tbl_Invoices[Plan_ID])="P3","Premium"
)</f>
        <v>Premium</v>
      </c>
      <c r="O2802" s="2">
        <f>IF(tbl_Invoices[[#This Row],[Revenue_Type]]="Churned",0,1)</f>
        <v>1</v>
      </c>
    </row>
    <row r="2803" spans="1:15" x14ac:dyDescent="0.25">
      <c r="A2803" t="s">
        <v>7721</v>
      </c>
      <c r="B2803" t="s">
        <v>122</v>
      </c>
      <c r="C2803" t="s">
        <v>3285</v>
      </c>
      <c r="D2803" s="1">
        <v>44612</v>
      </c>
      <c r="E2803">
        <v>12</v>
      </c>
      <c r="F2803" t="b">
        <v>1</v>
      </c>
      <c r="G2803" t="s">
        <v>4547</v>
      </c>
      <c r="H2803" t="s">
        <v>2027</v>
      </c>
      <c r="I2803" s="1">
        <f>DATE(YEAR(tbl_Invoices[[#This Row],[Invoice_Date]]), MONTH(tbl_Invoices[[#This Row],[Invoice_Date]]), DAY(tbl_Invoices[[#This Row],[Invoice_Date]]))</f>
        <v>44612</v>
      </c>
      <c r="J2803">
        <f>YEAR(tbl_Invoices[[#This Row],[Invoice_Date]])</f>
        <v>2022</v>
      </c>
      <c r="K2803" s="1">
        <f>_xlfn.XLOOKUP(tbl_Invoices[[#This Row],[Customer_ID]], tbl_Customers[Customer_ID], tbl_Customers[Cohort_Month])</f>
        <v>44834</v>
      </c>
      <c r="L2803" s="1" t="str">
        <f ca="1">_xlfn.XLOOKUP(tbl_Invoices[[#This Row],[Customer_ID]], tbl_Customers[Customer_ID], tbl_Customers[Age_Group])</f>
        <v>25–34</v>
      </c>
      <c r="M2803" s="1" t="str">
        <f>_xlfn.XLOOKUP(tbl_Invoices[[#This Row],[Customer_ID]], tbl_Customers[Customer_ID], tbl_Customers[Region])</f>
        <v>West</v>
      </c>
      <c r="N2803" s="1" t="str" cm="1">
        <f t="array" ref="N2803">_xlfn.IFS(
   _xlfn.SINGLE(tbl_Invoices[Plan_ID])="P1","Basic",
   _xlfn.SINGLE(tbl_Invoices[Plan_ID])="P2","Standard",
   _xlfn.SINGLE(tbl_Invoices[Plan_ID])="P3","Premium"
)</f>
        <v>Basic</v>
      </c>
      <c r="O2803" s="2">
        <f>IF(tbl_Invoices[[#This Row],[Revenue_Type]]="Churned",0,1)</f>
        <v>1</v>
      </c>
    </row>
    <row r="2804" spans="1:15" x14ac:dyDescent="0.25">
      <c r="A2804" t="s">
        <v>6469</v>
      </c>
      <c r="B2804" t="s">
        <v>141</v>
      </c>
      <c r="C2804" t="s">
        <v>3342</v>
      </c>
      <c r="D2804" s="1">
        <v>44612</v>
      </c>
      <c r="E2804">
        <v>55</v>
      </c>
      <c r="F2804" t="b">
        <v>1</v>
      </c>
      <c r="G2804" t="s">
        <v>4540</v>
      </c>
      <c r="H2804" t="s">
        <v>2031</v>
      </c>
      <c r="I2804" s="1">
        <f>DATE(YEAR(tbl_Invoices[[#This Row],[Invoice_Date]]), MONTH(tbl_Invoices[[#This Row],[Invoice_Date]]), DAY(tbl_Invoices[[#This Row],[Invoice_Date]]))</f>
        <v>44612</v>
      </c>
      <c r="J2804">
        <f>YEAR(tbl_Invoices[[#This Row],[Invoice_Date]])</f>
        <v>2022</v>
      </c>
      <c r="K2804" s="1">
        <f>_xlfn.XLOOKUP(tbl_Invoices[[#This Row],[Customer_ID]], tbl_Customers[Customer_ID], tbl_Customers[Cohort_Month])</f>
        <v>44255</v>
      </c>
      <c r="L2804" s="1" t="str">
        <f ca="1">_xlfn.XLOOKUP(tbl_Invoices[[#This Row],[Customer_ID]], tbl_Customers[Customer_ID], tbl_Customers[Age_Group])</f>
        <v>35–44</v>
      </c>
      <c r="M2804" s="1" t="str">
        <f>_xlfn.XLOOKUP(tbl_Invoices[[#This Row],[Customer_ID]], tbl_Customers[Customer_ID], tbl_Customers[Region])</f>
        <v>South</v>
      </c>
      <c r="N2804" s="1" t="str" cm="1">
        <f t="array" ref="N2804">_xlfn.IFS(
   _xlfn.SINGLE(tbl_Invoices[Plan_ID])="P1","Basic",
   _xlfn.SINGLE(tbl_Invoices[Plan_ID])="P2","Standard",
   _xlfn.SINGLE(tbl_Invoices[Plan_ID])="P3","Premium"
)</f>
        <v>Premium</v>
      </c>
      <c r="O2804" s="2">
        <f>IF(tbl_Invoices[[#This Row],[Revenue_Type]]="Churned",0,1)</f>
        <v>1</v>
      </c>
    </row>
    <row r="2805" spans="1:15" x14ac:dyDescent="0.25">
      <c r="A2805" t="s">
        <v>8015</v>
      </c>
      <c r="B2805" t="s">
        <v>1871</v>
      </c>
      <c r="C2805" t="s">
        <v>4380</v>
      </c>
      <c r="D2805" s="1">
        <v>44612</v>
      </c>
      <c r="E2805">
        <v>55</v>
      </c>
      <c r="F2805" t="b">
        <v>1</v>
      </c>
      <c r="G2805" t="s">
        <v>4549</v>
      </c>
      <c r="H2805" t="s">
        <v>2031</v>
      </c>
      <c r="I2805" s="1">
        <f>DATE(YEAR(tbl_Invoices[[#This Row],[Invoice_Date]]), MONTH(tbl_Invoices[[#This Row],[Invoice_Date]]), DAY(tbl_Invoices[[#This Row],[Invoice_Date]]))</f>
        <v>44612</v>
      </c>
      <c r="J2805">
        <f>YEAR(tbl_Invoices[[#This Row],[Invoice_Date]])</f>
        <v>2022</v>
      </c>
      <c r="K2805" s="1">
        <f>_xlfn.XLOOKUP(tbl_Invoices[[#This Row],[Customer_ID]], tbl_Customers[Customer_ID], tbl_Customers[Cohort_Month])</f>
        <v>44530</v>
      </c>
      <c r="L2805" s="1" t="str">
        <f ca="1">_xlfn.XLOOKUP(tbl_Invoices[[#This Row],[Customer_ID]], tbl_Customers[Customer_ID], tbl_Customers[Age_Group])</f>
        <v>35–44</v>
      </c>
      <c r="M2805" s="1" t="str">
        <f>_xlfn.XLOOKUP(tbl_Invoices[[#This Row],[Customer_ID]], tbl_Customers[Customer_ID], tbl_Customers[Region])</f>
        <v>Midwest</v>
      </c>
      <c r="N2805" s="1" t="str" cm="1">
        <f t="array" ref="N2805">_xlfn.IFS(
   _xlfn.SINGLE(tbl_Invoices[Plan_ID])="P1","Basic",
   _xlfn.SINGLE(tbl_Invoices[Plan_ID])="P2","Standard",
   _xlfn.SINGLE(tbl_Invoices[Plan_ID])="P3","Premium"
)</f>
        <v>Premium</v>
      </c>
      <c r="O2805" s="2">
        <f>IF(tbl_Invoices[[#This Row],[Revenue_Type]]="Churned",0,1)</f>
        <v>1</v>
      </c>
    </row>
    <row r="2806" spans="1:15" x14ac:dyDescent="0.25">
      <c r="A2806" t="s">
        <v>5985</v>
      </c>
      <c r="B2806" t="s">
        <v>149</v>
      </c>
      <c r="C2806" t="s">
        <v>4003</v>
      </c>
      <c r="D2806" s="1">
        <v>44613</v>
      </c>
      <c r="E2806">
        <v>25</v>
      </c>
      <c r="F2806" t="b">
        <v>1</v>
      </c>
      <c r="G2806" t="s">
        <v>4538</v>
      </c>
      <c r="H2806" t="s">
        <v>2034</v>
      </c>
      <c r="I2806" s="1">
        <f>DATE(YEAR(tbl_Invoices[[#This Row],[Invoice_Date]]), MONTH(tbl_Invoices[[#This Row],[Invoice_Date]]), DAY(tbl_Invoices[[#This Row],[Invoice_Date]]))</f>
        <v>44613</v>
      </c>
      <c r="J2806">
        <f>YEAR(tbl_Invoices[[#This Row],[Invoice_Date]])</f>
        <v>2022</v>
      </c>
      <c r="K2806" s="1">
        <f>_xlfn.XLOOKUP(tbl_Invoices[[#This Row],[Customer_ID]], tbl_Customers[Customer_ID], tbl_Customers[Cohort_Month])</f>
        <v>44286</v>
      </c>
      <c r="L2806" s="1" t="str">
        <f ca="1">_xlfn.XLOOKUP(tbl_Invoices[[#This Row],[Customer_ID]], tbl_Customers[Customer_ID], tbl_Customers[Age_Group])</f>
        <v>35–44</v>
      </c>
      <c r="M2806" s="1" t="str">
        <f>_xlfn.XLOOKUP(tbl_Invoices[[#This Row],[Customer_ID]], tbl_Customers[Customer_ID], tbl_Customers[Region])</f>
        <v>International</v>
      </c>
      <c r="N2806" s="1" t="str" cm="1">
        <f t="array" ref="N2806">_xlfn.IFS(
   _xlfn.SINGLE(tbl_Invoices[Plan_ID])="P1","Basic",
   _xlfn.SINGLE(tbl_Invoices[Plan_ID])="P2","Standard",
   _xlfn.SINGLE(tbl_Invoices[Plan_ID])="P3","Premium"
)</f>
        <v>Standard</v>
      </c>
      <c r="O2806" s="2">
        <f>IF(tbl_Invoices[[#This Row],[Revenue_Type]]="Churned",0,1)</f>
        <v>1</v>
      </c>
    </row>
    <row r="2807" spans="1:15" x14ac:dyDescent="0.25">
      <c r="A2807" t="s">
        <v>5765</v>
      </c>
      <c r="B2807" t="s">
        <v>719</v>
      </c>
      <c r="C2807" t="s">
        <v>2663</v>
      </c>
      <c r="D2807" s="1">
        <v>44613</v>
      </c>
      <c r="E2807">
        <v>12</v>
      </c>
      <c r="F2807" t="b">
        <v>1</v>
      </c>
      <c r="G2807" t="s">
        <v>4540</v>
      </c>
      <c r="H2807" t="s">
        <v>2027</v>
      </c>
      <c r="I2807" s="1">
        <f>DATE(YEAR(tbl_Invoices[[#This Row],[Invoice_Date]]), MONTH(tbl_Invoices[[#This Row],[Invoice_Date]]), DAY(tbl_Invoices[[#This Row],[Invoice_Date]]))</f>
        <v>44613</v>
      </c>
      <c r="J2807">
        <f>YEAR(tbl_Invoices[[#This Row],[Invoice_Date]])</f>
        <v>2022</v>
      </c>
      <c r="K2807" s="1">
        <f>_xlfn.XLOOKUP(tbl_Invoices[[#This Row],[Customer_ID]], tbl_Customers[Customer_ID], tbl_Customers[Cohort_Month])</f>
        <v>44651</v>
      </c>
      <c r="L2807" s="1" t="str">
        <f ca="1">_xlfn.XLOOKUP(tbl_Invoices[[#This Row],[Customer_ID]], tbl_Customers[Customer_ID], tbl_Customers[Age_Group])</f>
        <v>35–44</v>
      </c>
      <c r="M2807" s="1" t="str">
        <f>_xlfn.XLOOKUP(tbl_Invoices[[#This Row],[Customer_ID]], tbl_Customers[Customer_ID], tbl_Customers[Region])</f>
        <v>West</v>
      </c>
      <c r="N2807" s="1" t="str" cm="1">
        <f t="array" ref="N2807">_xlfn.IFS(
   _xlfn.SINGLE(tbl_Invoices[Plan_ID])="P1","Basic",
   _xlfn.SINGLE(tbl_Invoices[Plan_ID])="P2","Standard",
   _xlfn.SINGLE(tbl_Invoices[Plan_ID])="P3","Premium"
)</f>
        <v>Basic</v>
      </c>
      <c r="O2807" s="2">
        <f>IF(tbl_Invoices[[#This Row],[Revenue_Type]]="Churned",0,1)</f>
        <v>1</v>
      </c>
    </row>
    <row r="2808" spans="1:15" x14ac:dyDescent="0.25">
      <c r="A2808" t="s">
        <v>7980</v>
      </c>
      <c r="B2808" t="s">
        <v>766</v>
      </c>
      <c r="C2808" t="s">
        <v>2375</v>
      </c>
      <c r="D2808" s="1">
        <v>44613</v>
      </c>
      <c r="E2808">
        <v>12</v>
      </c>
      <c r="F2808" t="b">
        <v>1</v>
      </c>
      <c r="G2808" t="s">
        <v>4538</v>
      </c>
      <c r="H2808" t="s">
        <v>2027</v>
      </c>
      <c r="I2808" s="1">
        <f>DATE(YEAR(tbl_Invoices[[#This Row],[Invoice_Date]]), MONTH(tbl_Invoices[[#This Row],[Invoice_Date]]), DAY(tbl_Invoices[[#This Row],[Invoice_Date]]))</f>
        <v>44613</v>
      </c>
      <c r="J2808">
        <f>YEAR(tbl_Invoices[[#This Row],[Invoice_Date]])</f>
        <v>2022</v>
      </c>
      <c r="K2808" s="1">
        <f>_xlfn.XLOOKUP(tbl_Invoices[[#This Row],[Customer_ID]], tbl_Customers[Customer_ID], tbl_Customers[Cohort_Month])</f>
        <v>44377</v>
      </c>
      <c r="L2808" s="1" t="str">
        <f ca="1">_xlfn.XLOOKUP(tbl_Invoices[[#This Row],[Customer_ID]], tbl_Customers[Customer_ID], tbl_Customers[Age_Group])</f>
        <v>25–34</v>
      </c>
      <c r="M2808" s="1" t="str">
        <f>_xlfn.XLOOKUP(tbl_Invoices[[#This Row],[Customer_ID]], tbl_Customers[Customer_ID], tbl_Customers[Region])</f>
        <v>Midwest</v>
      </c>
      <c r="N2808" s="1" t="str" cm="1">
        <f t="array" ref="N2808">_xlfn.IFS(
   _xlfn.SINGLE(tbl_Invoices[Plan_ID])="P1","Basic",
   _xlfn.SINGLE(tbl_Invoices[Plan_ID])="P2","Standard",
   _xlfn.SINGLE(tbl_Invoices[Plan_ID])="P3","Premium"
)</f>
        <v>Basic</v>
      </c>
      <c r="O2808" s="2">
        <f>IF(tbl_Invoices[[#This Row],[Revenue_Type]]="Churned",0,1)</f>
        <v>1</v>
      </c>
    </row>
    <row r="2809" spans="1:15" x14ac:dyDescent="0.25">
      <c r="A2809" t="s">
        <v>5744</v>
      </c>
      <c r="B2809" t="s">
        <v>767</v>
      </c>
      <c r="C2809" t="s">
        <v>2319</v>
      </c>
      <c r="D2809" s="1">
        <v>44613</v>
      </c>
      <c r="E2809">
        <v>12</v>
      </c>
      <c r="F2809" t="b">
        <v>1</v>
      </c>
      <c r="G2809" t="s">
        <v>4545</v>
      </c>
      <c r="H2809" t="s">
        <v>2027</v>
      </c>
      <c r="I2809" s="1">
        <f>DATE(YEAR(tbl_Invoices[[#This Row],[Invoice_Date]]), MONTH(tbl_Invoices[[#This Row],[Invoice_Date]]), DAY(tbl_Invoices[[#This Row],[Invoice_Date]]))</f>
        <v>44613</v>
      </c>
      <c r="J2809">
        <f>YEAR(tbl_Invoices[[#This Row],[Invoice_Date]])</f>
        <v>2022</v>
      </c>
      <c r="K2809" s="1">
        <f>_xlfn.XLOOKUP(tbl_Invoices[[#This Row],[Customer_ID]], tbl_Customers[Customer_ID], tbl_Customers[Cohort_Month])</f>
        <v>44895</v>
      </c>
      <c r="L2809" s="1" t="str">
        <f ca="1">_xlfn.XLOOKUP(tbl_Invoices[[#This Row],[Customer_ID]], tbl_Customers[Customer_ID], tbl_Customers[Age_Group])</f>
        <v>45–54</v>
      </c>
      <c r="M2809" s="1" t="str">
        <f>_xlfn.XLOOKUP(tbl_Invoices[[#This Row],[Customer_ID]], tbl_Customers[Customer_ID], tbl_Customers[Region])</f>
        <v>Midwest</v>
      </c>
      <c r="N2809" s="1" t="str" cm="1">
        <f t="array" ref="N2809">_xlfn.IFS(
   _xlfn.SINGLE(tbl_Invoices[Plan_ID])="P1","Basic",
   _xlfn.SINGLE(tbl_Invoices[Plan_ID])="P2","Standard",
   _xlfn.SINGLE(tbl_Invoices[Plan_ID])="P3","Premium"
)</f>
        <v>Basic</v>
      </c>
      <c r="O2809" s="2">
        <f>IF(tbl_Invoices[[#This Row],[Revenue_Type]]="Churned",0,1)</f>
        <v>0</v>
      </c>
    </row>
    <row r="2810" spans="1:15" x14ac:dyDescent="0.25">
      <c r="A2810" t="s">
        <v>9267</v>
      </c>
      <c r="B2810" t="s">
        <v>985</v>
      </c>
      <c r="C2810" t="s">
        <v>2752</v>
      </c>
      <c r="D2810" s="1">
        <v>44613</v>
      </c>
      <c r="E2810">
        <v>12</v>
      </c>
      <c r="F2810" t="b">
        <v>1</v>
      </c>
      <c r="G2810" t="s">
        <v>4545</v>
      </c>
      <c r="H2810" t="s">
        <v>2027</v>
      </c>
      <c r="I2810" s="1">
        <f>DATE(YEAR(tbl_Invoices[[#This Row],[Invoice_Date]]), MONTH(tbl_Invoices[[#This Row],[Invoice_Date]]), DAY(tbl_Invoices[[#This Row],[Invoice_Date]]))</f>
        <v>44613</v>
      </c>
      <c r="J2810">
        <f>YEAR(tbl_Invoices[[#This Row],[Invoice_Date]])</f>
        <v>2022</v>
      </c>
      <c r="K2810" s="1">
        <f>_xlfn.XLOOKUP(tbl_Invoices[[#This Row],[Customer_ID]], tbl_Customers[Customer_ID], tbl_Customers[Cohort_Month])</f>
        <v>44469</v>
      </c>
      <c r="L2810" s="1" t="str">
        <f ca="1">_xlfn.XLOOKUP(tbl_Invoices[[#This Row],[Customer_ID]], tbl_Customers[Customer_ID], tbl_Customers[Age_Group])</f>
        <v>25–34</v>
      </c>
      <c r="M2810" s="1" t="str">
        <f>_xlfn.XLOOKUP(tbl_Invoices[[#This Row],[Customer_ID]], tbl_Customers[Customer_ID], tbl_Customers[Region])</f>
        <v>South</v>
      </c>
      <c r="N2810" s="1" t="str" cm="1">
        <f t="array" ref="N2810">_xlfn.IFS(
   _xlfn.SINGLE(tbl_Invoices[Plan_ID])="P1","Basic",
   _xlfn.SINGLE(tbl_Invoices[Plan_ID])="P2","Standard",
   _xlfn.SINGLE(tbl_Invoices[Plan_ID])="P3","Premium"
)</f>
        <v>Basic</v>
      </c>
      <c r="O2810" s="2">
        <f>IF(tbl_Invoices[[#This Row],[Revenue_Type]]="Churned",0,1)</f>
        <v>0</v>
      </c>
    </row>
    <row r="2811" spans="1:15" x14ac:dyDescent="0.25">
      <c r="A2811" t="s">
        <v>7876</v>
      </c>
      <c r="B2811" t="s">
        <v>1522</v>
      </c>
      <c r="C2811" t="s">
        <v>2526</v>
      </c>
      <c r="D2811" s="1">
        <v>44613</v>
      </c>
      <c r="E2811">
        <v>25</v>
      </c>
      <c r="F2811" t="b">
        <v>1</v>
      </c>
      <c r="G2811" t="s">
        <v>4538</v>
      </c>
      <c r="H2811" t="s">
        <v>2034</v>
      </c>
      <c r="I2811" s="1">
        <f>DATE(YEAR(tbl_Invoices[[#This Row],[Invoice_Date]]), MONTH(tbl_Invoices[[#This Row],[Invoice_Date]]), DAY(tbl_Invoices[[#This Row],[Invoice_Date]]))</f>
        <v>44613</v>
      </c>
      <c r="J2811">
        <f>YEAR(tbl_Invoices[[#This Row],[Invoice_Date]])</f>
        <v>2022</v>
      </c>
      <c r="K2811" s="1">
        <f>_xlfn.XLOOKUP(tbl_Invoices[[#This Row],[Customer_ID]], tbl_Customers[Customer_ID], tbl_Customers[Cohort_Month])</f>
        <v>44255</v>
      </c>
      <c r="L2811" s="1" t="str">
        <f ca="1">_xlfn.XLOOKUP(tbl_Invoices[[#This Row],[Customer_ID]], tbl_Customers[Customer_ID], tbl_Customers[Age_Group])</f>
        <v>25–34</v>
      </c>
      <c r="M2811" s="1" t="str">
        <f>_xlfn.XLOOKUP(tbl_Invoices[[#This Row],[Customer_ID]], tbl_Customers[Customer_ID], tbl_Customers[Region])</f>
        <v>West</v>
      </c>
      <c r="N2811" s="1" t="str" cm="1">
        <f t="array" ref="N2811">_xlfn.IFS(
   _xlfn.SINGLE(tbl_Invoices[Plan_ID])="P1","Basic",
   _xlfn.SINGLE(tbl_Invoices[Plan_ID])="P2","Standard",
   _xlfn.SINGLE(tbl_Invoices[Plan_ID])="P3","Premium"
)</f>
        <v>Standard</v>
      </c>
      <c r="O2811" s="2">
        <f>IF(tbl_Invoices[[#This Row],[Revenue_Type]]="Churned",0,1)</f>
        <v>1</v>
      </c>
    </row>
    <row r="2812" spans="1:15" x14ac:dyDescent="0.25">
      <c r="A2812" t="s">
        <v>8975</v>
      </c>
      <c r="B2812" t="s">
        <v>465</v>
      </c>
      <c r="C2812" t="s">
        <v>2759</v>
      </c>
      <c r="D2812" s="1">
        <v>44614</v>
      </c>
      <c r="E2812">
        <v>12</v>
      </c>
      <c r="F2812" t="b">
        <v>1</v>
      </c>
      <c r="G2812" t="s">
        <v>4549</v>
      </c>
      <c r="H2812" t="s">
        <v>2027</v>
      </c>
      <c r="I2812" s="1">
        <f>DATE(YEAR(tbl_Invoices[[#This Row],[Invoice_Date]]), MONTH(tbl_Invoices[[#This Row],[Invoice_Date]]), DAY(tbl_Invoices[[#This Row],[Invoice_Date]]))</f>
        <v>44614</v>
      </c>
      <c r="J2812">
        <f>YEAR(tbl_Invoices[[#This Row],[Invoice_Date]])</f>
        <v>2022</v>
      </c>
      <c r="K2812" s="1">
        <f>_xlfn.XLOOKUP(tbl_Invoices[[#This Row],[Customer_ID]], tbl_Customers[Customer_ID], tbl_Customers[Cohort_Month])</f>
        <v>44530</v>
      </c>
      <c r="L2812" s="1" t="str">
        <f ca="1">_xlfn.XLOOKUP(tbl_Invoices[[#This Row],[Customer_ID]], tbl_Customers[Customer_ID], tbl_Customers[Age_Group])</f>
        <v>25–34</v>
      </c>
      <c r="M2812" s="1" t="str">
        <f>_xlfn.XLOOKUP(tbl_Invoices[[#This Row],[Customer_ID]], tbl_Customers[Customer_ID], tbl_Customers[Region])</f>
        <v>Midwest</v>
      </c>
      <c r="N2812" s="1" t="str" cm="1">
        <f t="array" ref="N2812">_xlfn.IFS(
   _xlfn.SINGLE(tbl_Invoices[Plan_ID])="P1","Basic",
   _xlfn.SINGLE(tbl_Invoices[Plan_ID])="P2","Standard",
   _xlfn.SINGLE(tbl_Invoices[Plan_ID])="P3","Premium"
)</f>
        <v>Basic</v>
      </c>
      <c r="O2812" s="2">
        <f>IF(tbl_Invoices[[#This Row],[Revenue_Type]]="Churned",0,1)</f>
        <v>1</v>
      </c>
    </row>
    <row r="2813" spans="1:15" x14ac:dyDescent="0.25">
      <c r="A2813" t="s">
        <v>5748</v>
      </c>
      <c r="B2813" t="s">
        <v>598</v>
      </c>
      <c r="C2813" t="s">
        <v>3868</v>
      </c>
      <c r="D2813" s="1">
        <v>44614</v>
      </c>
      <c r="E2813">
        <v>25</v>
      </c>
      <c r="F2813" t="b">
        <v>1</v>
      </c>
      <c r="G2813" t="s">
        <v>4540</v>
      </c>
      <c r="H2813" t="s">
        <v>2034</v>
      </c>
      <c r="I2813" s="1">
        <f>DATE(YEAR(tbl_Invoices[[#This Row],[Invoice_Date]]), MONTH(tbl_Invoices[[#This Row],[Invoice_Date]]), DAY(tbl_Invoices[[#This Row],[Invoice_Date]]))</f>
        <v>44614</v>
      </c>
      <c r="J2813">
        <f>YEAR(tbl_Invoices[[#This Row],[Invoice_Date]])</f>
        <v>2022</v>
      </c>
      <c r="K2813" s="1">
        <f>_xlfn.XLOOKUP(tbl_Invoices[[#This Row],[Customer_ID]], tbl_Customers[Customer_ID], tbl_Customers[Cohort_Month])</f>
        <v>44500</v>
      </c>
      <c r="L2813" s="1" t="str">
        <f ca="1">_xlfn.XLOOKUP(tbl_Invoices[[#This Row],[Customer_ID]], tbl_Customers[Customer_ID], tbl_Customers[Age_Group])</f>
        <v>35–44</v>
      </c>
      <c r="M2813" s="1" t="str">
        <f>_xlfn.XLOOKUP(tbl_Invoices[[#This Row],[Customer_ID]], tbl_Customers[Customer_ID], tbl_Customers[Region])</f>
        <v>Midwest</v>
      </c>
      <c r="N2813" s="1" t="str" cm="1">
        <f t="array" ref="N2813">_xlfn.IFS(
   _xlfn.SINGLE(tbl_Invoices[Plan_ID])="P1","Basic",
   _xlfn.SINGLE(tbl_Invoices[Plan_ID])="P2","Standard",
   _xlfn.SINGLE(tbl_Invoices[Plan_ID])="P3","Premium"
)</f>
        <v>Standard</v>
      </c>
      <c r="O2813" s="2">
        <f>IF(tbl_Invoices[[#This Row],[Revenue_Type]]="Churned",0,1)</f>
        <v>1</v>
      </c>
    </row>
    <row r="2814" spans="1:15" x14ac:dyDescent="0.25">
      <c r="A2814" t="s">
        <v>8260</v>
      </c>
      <c r="B2814" t="s">
        <v>1028</v>
      </c>
      <c r="C2814" t="s">
        <v>3980</v>
      </c>
      <c r="D2814" s="1">
        <v>44614</v>
      </c>
      <c r="E2814">
        <v>55</v>
      </c>
      <c r="F2814" t="b">
        <v>1</v>
      </c>
      <c r="G2814" t="s">
        <v>4547</v>
      </c>
      <c r="H2814" t="s">
        <v>2031</v>
      </c>
      <c r="I2814" s="1">
        <f>DATE(YEAR(tbl_Invoices[[#This Row],[Invoice_Date]]), MONTH(tbl_Invoices[[#This Row],[Invoice_Date]]), DAY(tbl_Invoices[[#This Row],[Invoice_Date]]))</f>
        <v>44614</v>
      </c>
      <c r="J2814">
        <f>YEAR(tbl_Invoices[[#This Row],[Invoice_Date]])</f>
        <v>2022</v>
      </c>
      <c r="K2814" s="1">
        <f>_xlfn.XLOOKUP(tbl_Invoices[[#This Row],[Customer_ID]], tbl_Customers[Customer_ID], tbl_Customers[Cohort_Month])</f>
        <v>45046</v>
      </c>
      <c r="L2814" s="1" t="str">
        <f ca="1">_xlfn.XLOOKUP(tbl_Invoices[[#This Row],[Customer_ID]], tbl_Customers[Customer_ID], tbl_Customers[Age_Group])</f>
        <v>25–34</v>
      </c>
      <c r="M2814" s="1" t="str">
        <f>_xlfn.XLOOKUP(tbl_Invoices[[#This Row],[Customer_ID]], tbl_Customers[Customer_ID], tbl_Customers[Region])</f>
        <v>East</v>
      </c>
      <c r="N2814" s="1" t="str" cm="1">
        <f t="array" ref="N2814">_xlfn.IFS(
   _xlfn.SINGLE(tbl_Invoices[Plan_ID])="P1","Basic",
   _xlfn.SINGLE(tbl_Invoices[Plan_ID])="P2","Standard",
   _xlfn.SINGLE(tbl_Invoices[Plan_ID])="P3","Premium"
)</f>
        <v>Premium</v>
      </c>
      <c r="O2814" s="2">
        <f>IF(tbl_Invoices[[#This Row],[Revenue_Type]]="Churned",0,1)</f>
        <v>1</v>
      </c>
    </row>
    <row r="2815" spans="1:15" x14ac:dyDescent="0.25">
      <c r="A2815" t="s">
        <v>5705</v>
      </c>
      <c r="B2815" t="s">
        <v>1441</v>
      </c>
      <c r="C2815" t="s">
        <v>3855</v>
      </c>
      <c r="D2815" s="1">
        <v>44614</v>
      </c>
      <c r="E2815">
        <v>12</v>
      </c>
      <c r="F2815" t="b">
        <v>1</v>
      </c>
      <c r="G2815" t="s">
        <v>4549</v>
      </c>
      <c r="H2815" t="s">
        <v>2027</v>
      </c>
      <c r="I2815" s="1">
        <f>DATE(YEAR(tbl_Invoices[[#This Row],[Invoice_Date]]), MONTH(tbl_Invoices[[#This Row],[Invoice_Date]]), DAY(tbl_Invoices[[#This Row],[Invoice_Date]]))</f>
        <v>44614</v>
      </c>
      <c r="J2815">
        <f>YEAR(tbl_Invoices[[#This Row],[Invoice_Date]])</f>
        <v>2022</v>
      </c>
      <c r="K2815" s="1">
        <f>_xlfn.XLOOKUP(tbl_Invoices[[#This Row],[Customer_ID]], tbl_Customers[Customer_ID], tbl_Customers[Cohort_Month])</f>
        <v>45107</v>
      </c>
      <c r="L2815" s="1" t="str">
        <f ca="1">_xlfn.XLOOKUP(tbl_Invoices[[#This Row],[Customer_ID]], tbl_Customers[Customer_ID], tbl_Customers[Age_Group])</f>
        <v>45–54</v>
      </c>
      <c r="M2815" s="1" t="str">
        <f>_xlfn.XLOOKUP(tbl_Invoices[[#This Row],[Customer_ID]], tbl_Customers[Customer_ID], tbl_Customers[Region])</f>
        <v>International</v>
      </c>
      <c r="N2815" s="1" t="str" cm="1">
        <f t="array" ref="N2815">_xlfn.IFS(
   _xlfn.SINGLE(tbl_Invoices[Plan_ID])="P1","Basic",
   _xlfn.SINGLE(tbl_Invoices[Plan_ID])="P2","Standard",
   _xlfn.SINGLE(tbl_Invoices[Plan_ID])="P3","Premium"
)</f>
        <v>Basic</v>
      </c>
      <c r="O2815" s="2">
        <f>IF(tbl_Invoices[[#This Row],[Revenue_Type]]="Churned",0,1)</f>
        <v>1</v>
      </c>
    </row>
    <row r="2816" spans="1:15" x14ac:dyDescent="0.25">
      <c r="A2816" t="s">
        <v>8478</v>
      </c>
      <c r="B2816" t="s">
        <v>592</v>
      </c>
      <c r="C2816" t="s">
        <v>3190</v>
      </c>
      <c r="D2816" s="1">
        <v>44615</v>
      </c>
      <c r="E2816">
        <v>25</v>
      </c>
      <c r="F2816" t="b">
        <v>1</v>
      </c>
      <c r="G2816" t="s">
        <v>4538</v>
      </c>
      <c r="H2816" t="s">
        <v>2034</v>
      </c>
      <c r="I2816" s="1">
        <f>DATE(YEAR(tbl_Invoices[[#This Row],[Invoice_Date]]), MONTH(tbl_Invoices[[#This Row],[Invoice_Date]]), DAY(tbl_Invoices[[#This Row],[Invoice_Date]]))</f>
        <v>44615</v>
      </c>
      <c r="J2816">
        <f>YEAR(tbl_Invoices[[#This Row],[Invoice_Date]])</f>
        <v>2022</v>
      </c>
      <c r="K2816" s="1">
        <f>_xlfn.XLOOKUP(tbl_Invoices[[#This Row],[Customer_ID]], tbl_Customers[Customer_ID], tbl_Customers[Cohort_Month])</f>
        <v>45046</v>
      </c>
      <c r="L2816" s="1" t="str">
        <f ca="1">_xlfn.XLOOKUP(tbl_Invoices[[#This Row],[Customer_ID]], tbl_Customers[Customer_ID], tbl_Customers[Age_Group])</f>
        <v>45–54</v>
      </c>
      <c r="M2816" s="1" t="str">
        <f>_xlfn.XLOOKUP(tbl_Invoices[[#This Row],[Customer_ID]], tbl_Customers[Customer_ID], tbl_Customers[Region])</f>
        <v>International</v>
      </c>
      <c r="N2816" s="1" t="str" cm="1">
        <f t="array" ref="N2816">_xlfn.IFS(
   _xlfn.SINGLE(tbl_Invoices[Plan_ID])="P1","Basic",
   _xlfn.SINGLE(tbl_Invoices[Plan_ID])="P2","Standard",
   _xlfn.SINGLE(tbl_Invoices[Plan_ID])="P3","Premium"
)</f>
        <v>Standard</v>
      </c>
      <c r="O2816" s="2">
        <f>IF(tbl_Invoices[[#This Row],[Revenue_Type]]="Churned",0,1)</f>
        <v>1</v>
      </c>
    </row>
    <row r="2817" spans="1:15" x14ac:dyDescent="0.25">
      <c r="A2817" t="s">
        <v>7104</v>
      </c>
      <c r="B2817" t="s">
        <v>1113</v>
      </c>
      <c r="C2817" t="s">
        <v>3241</v>
      </c>
      <c r="D2817" s="1">
        <v>44615</v>
      </c>
      <c r="E2817">
        <v>12</v>
      </c>
      <c r="F2817" t="b">
        <v>1</v>
      </c>
      <c r="G2817" t="s">
        <v>4538</v>
      </c>
      <c r="H2817" t="s">
        <v>2027</v>
      </c>
      <c r="I2817" s="1">
        <f>DATE(YEAR(tbl_Invoices[[#This Row],[Invoice_Date]]), MONTH(tbl_Invoices[[#This Row],[Invoice_Date]]), DAY(tbl_Invoices[[#This Row],[Invoice_Date]]))</f>
        <v>44615</v>
      </c>
      <c r="J2817">
        <f>YEAR(tbl_Invoices[[#This Row],[Invoice_Date]])</f>
        <v>2022</v>
      </c>
      <c r="K2817" s="1">
        <f>_xlfn.XLOOKUP(tbl_Invoices[[#This Row],[Customer_ID]], tbl_Customers[Customer_ID], tbl_Customers[Cohort_Month])</f>
        <v>44347</v>
      </c>
      <c r="L2817" s="1" t="str">
        <f ca="1">_xlfn.XLOOKUP(tbl_Invoices[[#This Row],[Customer_ID]], tbl_Customers[Customer_ID], tbl_Customers[Age_Group])</f>
        <v>18–24</v>
      </c>
      <c r="M2817" s="1" t="str">
        <f>_xlfn.XLOOKUP(tbl_Invoices[[#This Row],[Customer_ID]], tbl_Customers[Customer_ID], tbl_Customers[Region])</f>
        <v>West</v>
      </c>
      <c r="N2817" s="1" t="str" cm="1">
        <f t="array" ref="N2817">_xlfn.IFS(
   _xlfn.SINGLE(tbl_Invoices[Plan_ID])="P1","Basic",
   _xlfn.SINGLE(tbl_Invoices[Plan_ID])="P2","Standard",
   _xlfn.SINGLE(tbl_Invoices[Plan_ID])="P3","Premium"
)</f>
        <v>Basic</v>
      </c>
      <c r="O2817" s="2">
        <f>IF(tbl_Invoices[[#This Row],[Revenue_Type]]="Churned",0,1)</f>
        <v>1</v>
      </c>
    </row>
    <row r="2818" spans="1:15" x14ac:dyDescent="0.25">
      <c r="A2818" t="s">
        <v>7246</v>
      </c>
      <c r="B2818" t="s">
        <v>1119</v>
      </c>
      <c r="C2818" t="s">
        <v>3600</v>
      </c>
      <c r="D2818" s="1">
        <v>44615</v>
      </c>
      <c r="E2818">
        <v>55</v>
      </c>
      <c r="F2818" t="b">
        <v>1</v>
      </c>
      <c r="G2818" t="s">
        <v>4538</v>
      </c>
      <c r="H2818" t="s">
        <v>2031</v>
      </c>
      <c r="I2818" s="1">
        <f>DATE(YEAR(tbl_Invoices[[#This Row],[Invoice_Date]]), MONTH(tbl_Invoices[[#This Row],[Invoice_Date]]), DAY(tbl_Invoices[[#This Row],[Invoice_Date]]))</f>
        <v>44615</v>
      </c>
      <c r="J2818">
        <f>YEAR(tbl_Invoices[[#This Row],[Invoice_Date]])</f>
        <v>2022</v>
      </c>
      <c r="K2818" s="1">
        <f>_xlfn.XLOOKUP(tbl_Invoices[[#This Row],[Customer_ID]], tbl_Customers[Customer_ID], tbl_Customers[Cohort_Month])</f>
        <v>44773</v>
      </c>
      <c r="L2818" s="1" t="str">
        <f ca="1">_xlfn.XLOOKUP(tbl_Invoices[[#This Row],[Customer_ID]], tbl_Customers[Customer_ID], tbl_Customers[Age_Group])</f>
        <v>25–34</v>
      </c>
      <c r="M2818" s="1" t="str">
        <f>_xlfn.XLOOKUP(tbl_Invoices[[#This Row],[Customer_ID]], tbl_Customers[Customer_ID], tbl_Customers[Region])</f>
        <v>South</v>
      </c>
      <c r="N2818" s="1" t="str" cm="1">
        <f t="array" ref="N2818">_xlfn.IFS(
   _xlfn.SINGLE(tbl_Invoices[Plan_ID])="P1","Basic",
   _xlfn.SINGLE(tbl_Invoices[Plan_ID])="P2","Standard",
   _xlfn.SINGLE(tbl_Invoices[Plan_ID])="P3","Premium"
)</f>
        <v>Premium</v>
      </c>
      <c r="O2818" s="2">
        <f>IF(tbl_Invoices[[#This Row],[Revenue_Type]]="Churned",0,1)</f>
        <v>1</v>
      </c>
    </row>
    <row r="2819" spans="1:15" x14ac:dyDescent="0.25">
      <c r="A2819" t="s">
        <v>9087</v>
      </c>
      <c r="B2819" t="s">
        <v>1205</v>
      </c>
      <c r="C2819" t="s">
        <v>4012</v>
      </c>
      <c r="D2819" s="1">
        <v>44615</v>
      </c>
      <c r="E2819">
        <v>12</v>
      </c>
      <c r="F2819" t="b">
        <v>1</v>
      </c>
      <c r="G2819" t="s">
        <v>4547</v>
      </c>
      <c r="H2819" t="s">
        <v>2027</v>
      </c>
      <c r="I2819" s="1">
        <f>DATE(YEAR(tbl_Invoices[[#This Row],[Invoice_Date]]), MONTH(tbl_Invoices[[#This Row],[Invoice_Date]]), DAY(tbl_Invoices[[#This Row],[Invoice_Date]]))</f>
        <v>44615</v>
      </c>
      <c r="J2819">
        <f>YEAR(tbl_Invoices[[#This Row],[Invoice_Date]])</f>
        <v>2022</v>
      </c>
      <c r="K2819" s="1">
        <f>_xlfn.XLOOKUP(tbl_Invoices[[#This Row],[Customer_ID]], tbl_Customers[Customer_ID], tbl_Customers[Cohort_Month])</f>
        <v>44651</v>
      </c>
      <c r="L2819" s="1" t="str">
        <f ca="1">_xlfn.XLOOKUP(tbl_Invoices[[#This Row],[Customer_ID]], tbl_Customers[Customer_ID], tbl_Customers[Age_Group])</f>
        <v>45–54</v>
      </c>
      <c r="M2819" s="1" t="str">
        <f>_xlfn.XLOOKUP(tbl_Invoices[[#This Row],[Customer_ID]], tbl_Customers[Customer_ID], tbl_Customers[Region])</f>
        <v>South</v>
      </c>
      <c r="N2819" s="1" t="str" cm="1">
        <f t="array" ref="N2819">_xlfn.IFS(
   _xlfn.SINGLE(tbl_Invoices[Plan_ID])="P1","Basic",
   _xlfn.SINGLE(tbl_Invoices[Plan_ID])="P2","Standard",
   _xlfn.SINGLE(tbl_Invoices[Plan_ID])="P3","Premium"
)</f>
        <v>Basic</v>
      </c>
      <c r="O2819" s="2">
        <f>IF(tbl_Invoices[[#This Row],[Revenue_Type]]="Churned",0,1)</f>
        <v>1</v>
      </c>
    </row>
    <row r="2820" spans="1:15" x14ac:dyDescent="0.25">
      <c r="A2820" t="s">
        <v>5544</v>
      </c>
      <c r="B2820" t="s">
        <v>1381</v>
      </c>
      <c r="C2820" t="s">
        <v>4118</v>
      </c>
      <c r="D2820" s="1">
        <v>44615</v>
      </c>
      <c r="E2820">
        <v>12</v>
      </c>
      <c r="F2820" t="b">
        <v>1</v>
      </c>
      <c r="G2820" t="s">
        <v>4549</v>
      </c>
      <c r="H2820" t="s">
        <v>2027</v>
      </c>
      <c r="I2820" s="1">
        <f>DATE(YEAR(tbl_Invoices[[#This Row],[Invoice_Date]]), MONTH(tbl_Invoices[[#This Row],[Invoice_Date]]), DAY(tbl_Invoices[[#This Row],[Invoice_Date]]))</f>
        <v>44615</v>
      </c>
      <c r="J2820">
        <f>YEAR(tbl_Invoices[[#This Row],[Invoice_Date]])</f>
        <v>2022</v>
      </c>
      <c r="K2820" s="1">
        <f>_xlfn.XLOOKUP(tbl_Invoices[[#This Row],[Customer_ID]], tbl_Customers[Customer_ID], tbl_Customers[Cohort_Month])</f>
        <v>45016</v>
      </c>
      <c r="L2820" s="1" t="str">
        <f ca="1">_xlfn.XLOOKUP(tbl_Invoices[[#This Row],[Customer_ID]], tbl_Customers[Customer_ID], tbl_Customers[Age_Group])</f>
        <v>25–34</v>
      </c>
      <c r="M2820" s="1" t="str">
        <f>_xlfn.XLOOKUP(tbl_Invoices[[#This Row],[Customer_ID]], tbl_Customers[Customer_ID], tbl_Customers[Region])</f>
        <v>International</v>
      </c>
      <c r="N2820" s="1" t="str" cm="1">
        <f t="array" ref="N2820">_xlfn.IFS(
   _xlfn.SINGLE(tbl_Invoices[Plan_ID])="P1","Basic",
   _xlfn.SINGLE(tbl_Invoices[Plan_ID])="P2","Standard",
   _xlfn.SINGLE(tbl_Invoices[Plan_ID])="P3","Premium"
)</f>
        <v>Basic</v>
      </c>
      <c r="O2820" s="2">
        <f>IF(tbl_Invoices[[#This Row],[Revenue_Type]]="Churned",0,1)</f>
        <v>1</v>
      </c>
    </row>
    <row r="2821" spans="1:15" x14ac:dyDescent="0.25">
      <c r="A2821" t="s">
        <v>4629</v>
      </c>
      <c r="B2821" t="s">
        <v>1408</v>
      </c>
      <c r="C2821" t="s">
        <v>4317</v>
      </c>
      <c r="D2821" s="1">
        <v>44615</v>
      </c>
      <c r="E2821">
        <v>55</v>
      </c>
      <c r="F2821" t="b">
        <v>1</v>
      </c>
      <c r="G2821" t="s">
        <v>4545</v>
      </c>
      <c r="H2821" t="s">
        <v>2031</v>
      </c>
      <c r="I2821" s="1">
        <f>DATE(YEAR(tbl_Invoices[[#This Row],[Invoice_Date]]), MONTH(tbl_Invoices[[#This Row],[Invoice_Date]]), DAY(tbl_Invoices[[#This Row],[Invoice_Date]]))</f>
        <v>44615</v>
      </c>
      <c r="J2821">
        <f>YEAR(tbl_Invoices[[#This Row],[Invoice_Date]])</f>
        <v>2022</v>
      </c>
      <c r="K2821" s="1">
        <f>_xlfn.XLOOKUP(tbl_Invoices[[#This Row],[Customer_ID]], tbl_Customers[Customer_ID], tbl_Customers[Cohort_Month])</f>
        <v>44681</v>
      </c>
      <c r="L2821" s="1" t="str">
        <f ca="1">_xlfn.XLOOKUP(tbl_Invoices[[#This Row],[Customer_ID]], tbl_Customers[Customer_ID], tbl_Customers[Age_Group])</f>
        <v>45–54</v>
      </c>
      <c r="M2821" s="1" t="str">
        <f>_xlfn.XLOOKUP(tbl_Invoices[[#This Row],[Customer_ID]], tbl_Customers[Customer_ID], tbl_Customers[Region])</f>
        <v>South</v>
      </c>
      <c r="N2821" s="1" t="str" cm="1">
        <f t="array" ref="N2821">_xlfn.IFS(
   _xlfn.SINGLE(tbl_Invoices[Plan_ID])="P1","Basic",
   _xlfn.SINGLE(tbl_Invoices[Plan_ID])="P2","Standard",
   _xlfn.SINGLE(tbl_Invoices[Plan_ID])="P3","Premium"
)</f>
        <v>Premium</v>
      </c>
      <c r="O2821" s="2">
        <f>IF(tbl_Invoices[[#This Row],[Revenue_Type]]="Churned",0,1)</f>
        <v>0</v>
      </c>
    </row>
    <row r="2822" spans="1:15" x14ac:dyDescent="0.25">
      <c r="A2822" t="s">
        <v>6406</v>
      </c>
      <c r="B2822" t="s">
        <v>1827</v>
      </c>
      <c r="C2822" t="s">
        <v>2674</v>
      </c>
      <c r="D2822" s="1">
        <v>44615</v>
      </c>
      <c r="E2822">
        <v>12</v>
      </c>
      <c r="F2822" t="b">
        <v>1</v>
      </c>
      <c r="G2822" t="s">
        <v>4540</v>
      </c>
      <c r="H2822" t="s">
        <v>2027</v>
      </c>
      <c r="I2822" s="1">
        <f>DATE(YEAR(tbl_Invoices[[#This Row],[Invoice_Date]]), MONTH(tbl_Invoices[[#This Row],[Invoice_Date]]), DAY(tbl_Invoices[[#This Row],[Invoice_Date]]))</f>
        <v>44615</v>
      </c>
      <c r="J2822">
        <f>YEAR(tbl_Invoices[[#This Row],[Invoice_Date]])</f>
        <v>2022</v>
      </c>
      <c r="K2822" s="1">
        <f>_xlfn.XLOOKUP(tbl_Invoices[[#This Row],[Customer_ID]], tbl_Customers[Customer_ID], tbl_Customers[Cohort_Month])</f>
        <v>44773</v>
      </c>
      <c r="L2822" s="1" t="str">
        <f ca="1">_xlfn.XLOOKUP(tbl_Invoices[[#This Row],[Customer_ID]], tbl_Customers[Customer_ID], tbl_Customers[Age_Group])</f>
        <v>55+</v>
      </c>
      <c r="M2822" s="1" t="str">
        <f>_xlfn.XLOOKUP(tbl_Invoices[[#This Row],[Customer_ID]], tbl_Customers[Customer_ID], tbl_Customers[Region])</f>
        <v>South</v>
      </c>
      <c r="N2822" s="1" t="str" cm="1">
        <f t="array" ref="N2822">_xlfn.IFS(
   _xlfn.SINGLE(tbl_Invoices[Plan_ID])="P1","Basic",
   _xlfn.SINGLE(tbl_Invoices[Plan_ID])="P2","Standard",
   _xlfn.SINGLE(tbl_Invoices[Plan_ID])="P3","Premium"
)</f>
        <v>Basic</v>
      </c>
      <c r="O2822" s="2">
        <f>IF(tbl_Invoices[[#This Row],[Revenue_Type]]="Churned",0,1)</f>
        <v>1</v>
      </c>
    </row>
    <row r="2823" spans="1:15" x14ac:dyDescent="0.25">
      <c r="A2823" t="s">
        <v>9666</v>
      </c>
      <c r="B2823" t="s">
        <v>271</v>
      </c>
      <c r="C2823" t="s">
        <v>2985</v>
      </c>
      <c r="D2823" s="1">
        <v>44616</v>
      </c>
      <c r="E2823">
        <v>55</v>
      </c>
      <c r="F2823" t="b">
        <v>1</v>
      </c>
      <c r="G2823" t="s">
        <v>4540</v>
      </c>
      <c r="H2823" t="s">
        <v>2031</v>
      </c>
      <c r="I2823" s="1">
        <f>DATE(YEAR(tbl_Invoices[[#This Row],[Invoice_Date]]), MONTH(tbl_Invoices[[#This Row],[Invoice_Date]]), DAY(tbl_Invoices[[#This Row],[Invoice_Date]]))</f>
        <v>44616</v>
      </c>
      <c r="J2823">
        <f>YEAR(tbl_Invoices[[#This Row],[Invoice_Date]])</f>
        <v>2022</v>
      </c>
      <c r="K2823" s="1">
        <f>_xlfn.XLOOKUP(tbl_Invoices[[#This Row],[Customer_ID]], tbl_Customers[Customer_ID], tbl_Customers[Cohort_Month])</f>
        <v>44377</v>
      </c>
      <c r="L2823" s="1" t="str">
        <f ca="1">_xlfn.XLOOKUP(tbl_Invoices[[#This Row],[Customer_ID]], tbl_Customers[Customer_ID], tbl_Customers[Age_Group])</f>
        <v>25–34</v>
      </c>
      <c r="M2823" s="1" t="str">
        <f>_xlfn.XLOOKUP(tbl_Invoices[[#This Row],[Customer_ID]], tbl_Customers[Customer_ID], tbl_Customers[Region])</f>
        <v>Midwest</v>
      </c>
      <c r="N2823" s="1" t="str" cm="1">
        <f t="array" ref="N2823">_xlfn.IFS(
   _xlfn.SINGLE(tbl_Invoices[Plan_ID])="P1","Basic",
   _xlfn.SINGLE(tbl_Invoices[Plan_ID])="P2","Standard",
   _xlfn.SINGLE(tbl_Invoices[Plan_ID])="P3","Premium"
)</f>
        <v>Premium</v>
      </c>
      <c r="O2823" s="2">
        <f>IF(tbl_Invoices[[#This Row],[Revenue_Type]]="Churned",0,1)</f>
        <v>1</v>
      </c>
    </row>
    <row r="2824" spans="1:15" x14ac:dyDescent="0.25">
      <c r="A2824" t="s">
        <v>5615</v>
      </c>
      <c r="B2824" t="s">
        <v>374</v>
      </c>
      <c r="C2824" t="s">
        <v>2958</v>
      </c>
      <c r="D2824" s="1">
        <v>44616</v>
      </c>
      <c r="E2824">
        <v>25</v>
      </c>
      <c r="F2824" t="b">
        <v>1</v>
      </c>
      <c r="G2824" t="s">
        <v>4545</v>
      </c>
      <c r="H2824" t="s">
        <v>2034</v>
      </c>
      <c r="I2824" s="1">
        <f>DATE(YEAR(tbl_Invoices[[#This Row],[Invoice_Date]]), MONTH(tbl_Invoices[[#This Row],[Invoice_Date]]), DAY(tbl_Invoices[[#This Row],[Invoice_Date]]))</f>
        <v>44616</v>
      </c>
      <c r="J2824">
        <f>YEAR(tbl_Invoices[[#This Row],[Invoice_Date]])</f>
        <v>2022</v>
      </c>
      <c r="K2824" s="1">
        <f>_xlfn.XLOOKUP(tbl_Invoices[[#This Row],[Customer_ID]], tbl_Customers[Customer_ID], tbl_Customers[Cohort_Month])</f>
        <v>44865</v>
      </c>
      <c r="L2824" s="1" t="str">
        <f ca="1">_xlfn.XLOOKUP(tbl_Invoices[[#This Row],[Customer_ID]], tbl_Customers[Customer_ID], tbl_Customers[Age_Group])</f>
        <v>45–54</v>
      </c>
      <c r="M2824" s="1" t="str">
        <f>_xlfn.XLOOKUP(tbl_Invoices[[#This Row],[Customer_ID]], tbl_Customers[Customer_ID], tbl_Customers[Region])</f>
        <v>Midwest</v>
      </c>
      <c r="N2824" s="1" t="str" cm="1">
        <f t="array" ref="N2824">_xlfn.IFS(
   _xlfn.SINGLE(tbl_Invoices[Plan_ID])="P1","Basic",
   _xlfn.SINGLE(tbl_Invoices[Plan_ID])="P2","Standard",
   _xlfn.SINGLE(tbl_Invoices[Plan_ID])="P3","Premium"
)</f>
        <v>Standard</v>
      </c>
      <c r="O2824" s="2">
        <f>IF(tbl_Invoices[[#This Row],[Revenue_Type]]="Churned",0,1)</f>
        <v>0</v>
      </c>
    </row>
    <row r="2825" spans="1:15" x14ac:dyDescent="0.25">
      <c r="A2825" t="s">
        <v>6712</v>
      </c>
      <c r="B2825" t="s">
        <v>995</v>
      </c>
      <c r="C2825" t="s">
        <v>2537</v>
      </c>
      <c r="D2825" s="1">
        <v>44616</v>
      </c>
      <c r="E2825">
        <v>25</v>
      </c>
      <c r="F2825" t="b">
        <v>1</v>
      </c>
      <c r="G2825" t="s">
        <v>4545</v>
      </c>
      <c r="H2825" t="s">
        <v>2034</v>
      </c>
      <c r="I2825" s="1">
        <f>DATE(YEAR(tbl_Invoices[[#This Row],[Invoice_Date]]), MONTH(tbl_Invoices[[#This Row],[Invoice_Date]]), DAY(tbl_Invoices[[#This Row],[Invoice_Date]]))</f>
        <v>44616</v>
      </c>
      <c r="J2825">
        <f>YEAR(tbl_Invoices[[#This Row],[Invoice_Date]])</f>
        <v>2022</v>
      </c>
      <c r="K2825" s="1">
        <f>_xlfn.XLOOKUP(tbl_Invoices[[#This Row],[Customer_ID]], tbl_Customers[Customer_ID], tbl_Customers[Cohort_Month])</f>
        <v>45016</v>
      </c>
      <c r="L2825" s="1" t="str">
        <f ca="1">_xlfn.XLOOKUP(tbl_Invoices[[#This Row],[Customer_ID]], tbl_Customers[Customer_ID], tbl_Customers[Age_Group])</f>
        <v>18–24</v>
      </c>
      <c r="M2825" s="1" t="str">
        <f>_xlfn.XLOOKUP(tbl_Invoices[[#This Row],[Customer_ID]], tbl_Customers[Customer_ID], tbl_Customers[Region])</f>
        <v>South</v>
      </c>
      <c r="N2825" s="1" t="str" cm="1">
        <f t="array" ref="N2825">_xlfn.IFS(
   _xlfn.SINGLE(tbl_Invoices[Plan_ID])="P1","Basic",
   _xlfn.SINGLE(tbl_Invoices[Plan_ID])="P2","Standard",
   _xlfn.SINGLE(tbl_Invoices[Plan_ID])="P3","Premium"
)</f>
        <v>Standard</v>
      </c>
      <c r="O2825" s="2">
        <f>IF(tbl_Invoices[[#This Row],[Revenue_Type]]="Churned",0,1)</f>
        <v>0</v>
      </c>
    </row>
    <row r="2826" spans="1:15" x14ac:dyDescent="0.25">
      <c r="A2826" t="s">
        <v>5314</v>
      </c>
      <c r="B2826" t="s">
        <v>1231</v>
      </c>
      <c r="C2826" t="s">
        <v>4447</v>
      </c>
      <c r="D2826" s="1">
        <v>44616</v>
      </c>
      <c r="E2826">
        <v>25</v>
      </c>
      <c r="F2826" t="b">
        <v>1</v>
      </c>
      <c r="G2826" t="s">
        <v>4538</v>
      </c>
      <c r="H2826" t="s">
        <v>2034</v>
      </c>
      <c r="I2826" s="1">
        <f>DATE(YEAR(tbl_Invoices[[#This Row],[Invoice_Date]]), MONTH(tbl_Invoices[[#This Row],[Invoice_Date]]), DAY(tbl_Invoices[[#This Row],[Invoice_Date]]))</f>
        <v>44616</v>
      </c>
      <c r="J2826">
        <f>YEAR(tbl_Invoices[[#This Row],[Invoice_Date]])</f>
        <v>2022</v>
      </c>
      <c r="K2826" s="1">
        <f>_xlfn.XLOOKUP(tbl_Invoices[[#This Row],[Customer_ID]], tbl_Customers[Customer_ID], tbl_Customers[Cohort_Month])</f>
        <v>44681</v>
      </c>
      <c r="L2826" s="1" t="str">
        <f ca="1">_xlfn.XLOOKUP(tbl_Invoices[[#This Row],[Customer_ID]], tbl_Customers[Customer_ID], tbl_Customers[Age_Group])</f>
        <v>25–34</v>
      </c>
      <c r="M2826" s="1" t="str">
        <f>_xlfn.XLOOKUP(tbl_Invoices[[#This Row],[Customer_ID]], tbl_Customers[Customer_ID], tbl_Customers[Region])</f>
        <v>West</v>
      </c>
      <c r="N2826" s="1" t="str" cm="1">
        <f t="array" ref="N2826">_xlfn.IFS(
   _xlfn.SINGLE(tbl_Invoices[Plan_ID])="P1","Basic",
   _xlfn.SINGLE(tbl_Invoices[Plan_ID])="P2","Standard",
   _xlfn.SINGLE(tbl_Invoices[Plan_ID])="P3","Premium"
)</f>
        <v>Standard</v>
      </c>
      <c r="O2826" s="2">
        <f>IF(tbl_Invoices[[#This Row],[Revenue_Type]]="Churned",0,1)</f>
        <v>1</v>
      </c>
    </row>
    <row r="2827" spans="1:15" x14ac:dyDescent="0.25">
      <c r="A2827" t="s">
        <v>6876</v>
      </c>
      <c r="B2827" t="s">
        <v>79</v>
      </c>
      <c r="C2827" t="s">
        <v>3701</v>
      </c>
      <c r="D2827" s="1">
        <v>44617</v>
      </c>
      <c r="E2827">
        <v>12</v>
      </c>
      <c r="F2827" t="b">
        <v>1</v>
      </c>
      <c r="G2827" t="s">
        <v>4540</v>
      </c>
      <c r="H2827" t="s">
        <v>2027</v>
      </c>
      <c r="I2827" s="1">
        <f>DATE(YEAR(tbl_Invoices[[#This Row],[Invoice_Date]]), MONTH(tbl_Invoices[[#This Row],[Invoice_Date]]), DAY(tbl_Invoices[[#This Row],[Invoice_Date]]))</f>
        <v>44617</v>
      </c>
      <c r="J2827">
        <f>YEAR(tbl_Invoices[[#This Row],[Invoice_Date]])</f>
        <v>2022</v>
      </c>
      <c r="K2827" s="1">
        <f>_xlfn.XLOOKUP(tbl_Invoices[[#This Row],[Customer_ID]], tbl_Customers[Customer_ID], tbl_Customers[Cohort_Month])</f>
        <v>44957</v>
      </c>
      <c r="L2827" s="1" t="str">
        <f ca="1">_xlfn.XLOOKUP(tbl_Invoices[[#This Row],[Customer_ID]], tbl_Customers[Customer_ID], tbl_Customers[Age_Group])</f>
        <v>45–54</v>
      </c>
      <c r="M2827" s="1" t="str">
        <f>_xlfn.XLOOKUP(tbl_Invoices[[#This Row],[Customer_ID]], tbl_Customers[Customer_ID], tbl_Customers[Region])</f>
        <v>West</v>
      </c>
      <c r="N2827" s="1" t="str" cm="1">
        <f t="array" ref="N2827">_xlfn.IFS(
   _xlfn.SINGLE(tbl_Invoices[Plan_ID])="P1","Basic",
   _xlfn.SINGLE(tbl_Invoices[Plan_ID])="P2","Standard",
   _xlfn.SINGLE(tbl_Invoices[Plan_ID])="P3","Premium"
)</f>
        <v>Basic</v>
      </c>
      <c r="O2827" s="2">
        <f>IF(tbl_Invoices[[#This Row],[Revenue_Type]]="Churned",0,1)</f>
        <v>1</v>
      </c>
    </row>
    <row r="2828" spans="1:15" x14ac:dyDescent="0.25">
      <c r="A2828" t="s">
        <v>8111</v>
      </c>
      <c r="B2828" t="s">
        <v>195</v>
      </c>
      <c r="C2828" t="s">
        <v>2687</v>
      </c>
      <c r="D2828" s="1">
        <v>44617</v>
      </c>
      <c r="E2828">
        <v>25</v>
      </c>
      <c r="F2828" t="b">
        <v>1</v>
      </c>
      <c r="G2828" t="s">
        <v>4549</v>
      </c>
      <c r="H2828" t="s">
        <v>2034</v>
      </c>
      <c r="I2828" s="1">
        <f>DATE(YEAR(tbl_Invoices[[#This Row],[Invoice_Date]]), MONTH(tbl_Invoices[[#This Row],[Invoice_Date]]), DAY(tbl_Invoices[[#This Row],[Invoice_Date]]))</f>
        <v>44617</v>
      </c>
      <c r="J2828">
        <f>YEAR(tbl_Invoices[[#This Row],[Invoice_Date]])</f>
        <v>2022</v>
      </c>
      <c r="K2828" s="1">
        <f>_xlfn.XLOOKUP(tbl_Invoices[[#This Row],[Customer_ID]], tbl_Customers[Customer_ID], tbl_Customers[Cohort_Month])</f>
        <v>44681</v>
      </c>
      <c r="L2828" s="1" t="str">
        <f ca="1">_xlfn.XLOOKUP(tbl_Invoices[[#This Row],[Customer_ID]], tbl_Customers[Customer_ID], tbl_Customers[Age_Group])</f>
        <v>35–44</v>
      </c>
      <c r="M2828" s="1" t="str">
        <f>_xlfn.XLOOKUP(tbl_Invoices[[#This Row],[Customer_ID]], tbl_Customers[Customer_ID], tbl_Customers[Region])</f>
        <v>International</v>
      </c>
      <c r="N2828" s="1" t="str" cm="1">
        <f t="array" ref="N2828">_xlfn.IFS(
   _xlfn.SINGLE(tbl_Invoices[Plan_ID])="P1","Basic",
   _xlfn.SINGLE(tbl_Invoices[Plan_ID])="P2","Standard",
   _xlfn.SINGLE(tbl_Invoices[Plan_ID])="P3","Premium"
)</f>
        <v>Standard</v>
      </c>
      <c r="O2828" s="2">
        <f>IF(tbl_Invoices[[#This Row],[Revenue_Type]]="Churned",0,1)</f>
        <v>1</v>
      </c>
    </row>
    <row r="2829" spans="1:15" x14ac:dyDescent="0.25">
      <c r="A2829" t="s">
        <v>6601</v>
      </c>
      <c r="B2829" t="s">
        <v>317</v>
      </c>
      <c r="C2829" t="s">
        <v>3949</v>
      </c>
      <c r="D2829" s="1">
        <v>44617</v>
      </c>
      <c r="E2829">
        <v>25</v>
      </c>
      <c r="F2829" t="b">
        <v>1</v>
      </c>
      <c r="G2829" t="s">
        <v>4549</v>
      </c>
      <c r="H2829" t="s">
        <v>2034</v>
      </c>
      <c r="I2829" s="1">
        <f>DATE(YEAR(tbl_Invoices[[#This Row],[Invoice_Date]]), MONTH(tbl_Invoices[[#This Row],[Invoice_Date]]), DAY(tbl_Invoices[[#This Row],[Invoice_Date]]))</f>
        <v>44617</v>
      </c>
      <c r="J2829">
        <f>YEAR(tbl_Invoices[[#This Row],[Invoice_Date]])</f>
        <v>2022</v>
      </c>
      <c r="K2829" s="1">
        <f>_xlfn.XLOOKUP(tbl_Invoices[[#This Row],[Customer_ID]], tbl_Customers[Customer_ID], tbl_Customers[Cohort_Month])</f>
        <v>44895</v>
      </c>
      <c r="L2829" s="1" t="str">
        <f ca="1">_xlfn.XLOOKUP(tbl_Invoices[[#This Row],[Customer_ID]], tbl_Customers[Customer_ID], tbl_Customers[Age_Group])</f>
        <v>35–44</v>
      </c>
      <c r="M2829" s="1" t="str">
        <f>_xlfn.XLOOKUP(tbl_Invoices[[#This Row],[Customer_ID]], tbl_Customers[Customer_ID], tbl_Customers[Region])</f>
        <v>East</v>
      </c>
      <c r="N2829" s="1" t="str" cm="1">
        <f t="array" ref="N2829">_xlfn.IFS(
   _xlfn.SINGLE(tbl_Invoices[Plan_ID])="P1","Basic",
   _xlfn.SINGLE(tbl_Invoices[Plan_ID])="P2","Standard",
   _xlfn.SINGLE(tbl_Invoices[Plan_ID])="P3","Premium"
)</f>
        <v>Standard</v>
      </c>
      <c r="O2829" s="2">
        <f>IF(tbl_Invoices[[#This Row],[Revenue_Type]]="Churned",0,1)</f>
        <v>1</v>
      </c>
    </row>
    <row r="2830" spans="1:15" x14ac:dyDescent="0.25">
      <c r="A2830" t="s">
        <v>6091</v>
      </c>
      <c r="B2830" t="s">
        <v>1011</v>
      </c>
      <c r="C2830" t="s">
        <v>2190</v>
      </c>
      <c r="D2830" s="1">
        <v>44617</v>
      </c>
      <c r="E2830">
        <v>55</v>
      </c>
      <c r="F2830" t="b">
        <v>1</v>
      </c>
      <c r="G2830" t="s">
        <v>4545</v>
      </c>
      <c r="H2830" t="s">
        <v>2031</v>
      </c>
      <c r="I2830" s="1">
        <f>DATE(YEAR(tbl_Invoices[[#This Row],[Invoice_Date]]), MONTH(tbl_Invoices[[#This Row],[Invoice_Date]]), DAY(tbl_Invoices[[#This Row],[Invoice_Date]]))</f>
        <v>44617</v>
      </c>
      <c r="J2830">
        <f>YEAR(tbl_Invoices[[#This Row],[Invoice_Date]])</f>
        <v>2022</v>
      </c>
      <c r="K2830" s="1">
        <f>_xlfn.XLOOKUP(tbl_Invoices[[#This Row],[Customer_ID]], tbl_Customers[Customer_ID], tbl_Customers[Cohort_Month])</f>
        <v>45046</v>
      </c>
      <c r="L2830" s="1" t="str">
        <f ca="1">_xlfn.XLOOKUP(tbl_Invoices[[#This Row],[Customer_ID]], tbl_Customers[Customer_ID], tbl_Customers[Age_Group])</f>
        <v>55+</v>
      </c>
      <c r="M2830" s="1" t="str">
        <f>_xlfn.XLOOKUP(tbl_Invoices[[#This Row],[Customer_ID]], tbl_Customers[Customer_ID], tbl_Customers[Region])</f>
        <v>South</v>
      </c>
      <c r="N2830" s="1" t="str" cm="1">
        <f t="array" ref="N2830">_xlfn.IFS(
   _xlfn.SINGLE(tbl_Invoices[Plan_ID])="P1","Basic",
   _xlfn.SINGLE(tbl_Invoices[Plan_ID])="P2","Standard",
   _xlfn.SINGLE(tbl_Invoices[Plan_ID])="P3","Premium"
)</f>
        <v>Premium</v>
      </c>
      <c r="O2830" s="2">
        <f>IF(tbl_Invoices[[#This Row],[Revenue_Type]]="Churned",0,1)</f>
        <v>0</v>
      </c>
    </row>
    <row r="2831" spans="1:15" x14ac:dyDescent="0.25">
      <c r="A2831" t="s">
        <v>10316</v>
      </c>
      <c r="B2831" t="s">
        <v>1324</v>
      </c>
      <c r="C2831" t="s">
        <v>2198</v>
      </c>
      <c r="D2831" s="1">
        <v>44617</v>
      </c>
      <c r="E2831">
        <v>12</v>
      </c>
      <c r="F2831" t="b">
        <v>1</v>
      </c>
      <c r="G2831" t="s">
        <v>4538</v>
      </c>
      <c r="H2831" t="s">
        <v>2027</v>
      </c>
      <c r="I2831" s="1">
        <f>DATE(YEAR(tbl_Invoices[[#This Row],[Invoice_Date]]), MONTH(tbl_Invoices[[#This Row],[Invoice_Date]]), DAY(tbl_Invoices[[#This Row],[Invoice_Date]]))</f>
        <v>44617</v>
      </c>
      <c r="J2831">
        <f>YEAR(tbl_Invoices[[#This Row],[Invoice_Date]])</f>
        <v>2022</v>
      </c>
      <c r="K2831" s="1">
        <f>_xlfn.XLOOKUP(tbl_Invoices[[#This Row],[Customer_ID]], tbl_Customers[Customer_ID], tbl_Customers[Cohort_Month])</f>
        <v>44561</v>
      </c>
      <c r="L2831" s="1" t="str">
        <f ca="1">_xlfn.XLOOKUP(tbl_Invoices[[#This Row],[Customer_ID]], tbl_Customers[Customer_ID], tbl_Customers[Age_Group])</f>
        <v>25–34</v>
      </c>
      <c r="M2831" s="1" t="str">
        <f>_xlfn.XLOOKUP(tbl_Invoices[[#This Row],[Customer_ID]], tbl_Customers[Customer_ID], tbl_Customers[Region])</f>
        <v>Midwest</v>
      </c>
      <c r="N2831" s="1" t="str" cm="1">
        <f t="array" ref="N2831">_xlfn.IFS(
   _xlfn.SINGLE(tbl_Invoices[Plan_ID])="P1","Basic",
   _xlfn.SINGLE(tbl_Invoices[Plan_ID])="P2","Standard",
   _xlfn.SINGLE(tbl_Invoices[Plan_ID])="P3","Premium"
)</f>
        <v>Basic</v>
      </c>
      <c r="O2831" s="2">
        <f>IF(tbl_Invoices[[#This Row],[Revenue_Type]]="Churned",0,1)</f>
        <v>1</v>
      </c>
    </row>
    <row r="2832" spans="1:15" x14ac:dyDescent="0.25">
      <c r="A2832" t="s">
        <v>9314</v>
      </c>
      <c r="B2832" t="s">
        <v>1650</v>
      </c>
      <c r="C2832" t="s">
        <v>2587</v>
      </c>
      <c r="D2832" s="1">
        <v>44617</v>
      </c>
      <c r="E2832">
        <v>12</v>
      </c>
      <c r="F2832" t="b">
        <v>1</v>
      </c>
      <c r="G2832" t="s">
        <v>4549</v>
      </c>
      <c r="H2832" t="s">
        <v>2027</v>
      </c>
      <c r="I2832" s="1">
        <f>DATE(YEAR(tbl_Invoices[[#This Row],[Invoice_Date]]), MONTH(tbl_Invoices[[#This Row],[Invoice_Date]]), DAY(tbl_Invoices[[#This Row],[Invoice_Date]]))</f>
        <v>44617</v>
      </c>
      <c r="J2832">
        <f>YEAR(tbl_Invoices[[#This Row],[Invoice_Date]])</f>
        <v>2022</v>
      </c>
      <c r="K2832" s="1">
        <f>_xlfn.XLOOKUP(tbl_Invoices[[#This Row],[Customer_ID]], tbl_Customers[Customer_ID], tbl_Customers[Cohort_Month])</f>
        <v>44865</v>
      </c>
      <c r="L2832" s="1" t="str">
        <f ca="1">_xlfn.XLOOKUP(tbl_Invoices[[#This Row],[Customer_ID]], tbl_Customers[Customer_ID], tbl_Customers[Age_Group])</f>
        <v>45–54</v>
      </c>
      <c r="M2832" s="1" t="str">
        <f>_xlfn.XLOOKUP(tbl_Invoices[[#This Row],[Customer_ID]], tbl_Customers[Customer_ID], tbl_Customers[Region])</f>
        <v>East</v>
      </c>
      <c r="N2832" s="1" t="str" cm="1">
        <f t="array" ref="N2832">_xlfn.IFS(
   _xlfn.SINGLE(tbl_Invoices[Plan_ID])="P1","Basic",
   _xlfn.SINGLE(tbl_Invoices[Plan_ID])="P2","Standard",
   _xlfn.SINGLE(tbl_Invoices[Plan_ID])="P3","Premium"
)</f>
        <v>Basic</v>
      </c>
      <c r="O2832" s="2">
        <f>IF(tbl_Invoices[[#This Row],[Revenue_Type]]="Churned",0,1)</f>
        <v>1</v>
      </c>
    </row>
    <row r="2833" spans="1:15" x14ac:dyDescent="0.25">
      <c r="A2833" t="s">
        <v>10138</v>
      </c>
      <c r="B2833" t="s">
        <v>1755</v>
      </c>
      <c r="C2833" t="s">
        <v>3610</v>
      </c>
      <c r="D2833" s="1">
        <v>44617</v>
      </c>
      <c r="E2833">
        <v>25</v>
      </c>
      <c r="F2833" t="b">
        <v>1</v>
      </c>
      <c r="G2833" t="s">
        <v>4549</v>
      </c>
      <c r="H2833" t="s">
        <v>2034</v>
      </c>
      <c r="I2833" s="1">
        <f>DATE(YEAR(tbl_Invoices[[#This Row],[Invoice_Date]]), MONTH(tbl_Invoices[[#This Row],[Invoice_Date]]), DAY(tbl_Invoices[[#This Row],[Invoice_Date]]))</f>
        <v>44617</v>
      </c>
      <c r="J2833">
        <f>YEAR(tbl_Invoices[[#This Row],[Invoice_Date]])</f>
        <v>2022</v>
      </c>
      <c r="K2833" s="1">
        <f>_xlfn.XLOOKUP(tbl_Invoices[[#This Row],[Customer_ID]], tbl_Customers[Customer_ID], tbl_Customers[Cohort_Month])</f>
        <v>44773</v>
      </c>
      <c r="L2833" s="1" t="str">
        <f ca="1">_xlfn.XLOOKUP(tbl_Invoices[[#This Row],[Customer_ID]], tbl_Customers[Customer_ID], tbl_Customers[Age_Group])</f>
        <v>45–54</v>
      </c>
      <c r="M2833" s="1" t="str">
        <f>_xlfn.XLOOKUP(tbl_Invoices[[#This Row],[Customer_ID]], tbl_Customers[Customer_ID], tbl_Customers[Region])</f>
        <v>East</v>
      </c>
      <c r="N2833" s="1" t="str" cm="1">
        <f t="array" ref="N2833">_xlfn.IFS(
   _xlfn.SINGLE(tbl_Invoices[Plan_ID])="P1","Basic",
   _xlfn.SINGLE(tbl_Invoices[Plan_ID])="P2","Standard",
   _xlfn.SINGLE(tbl_Invoices[Plan_ID])="P3","Premium"
)</f>
        <v>Standard</v>
      </c>
      <c r="O2833" s="2">
        <f>IF(tbl_Invoices[[#This Row],[Revenue_Type]]="Churned",0,1)</f>
        <v>1</v>
      </c>
    </row>
    <row r="2834" spans="1:15" x14ac:dyDescent="0.25">
      <c r="A2834" t="s">
        <v>7184</v>
      </c>
      <c r="B2834" t="s">
        <v>573</v>
      </c>
      <c r="C2834" t="s">
        <v>2961</v>
      </c>
      <c r="D2834" s="1">
        <v>44618</v>
      </c>
      <c r="E2834">
        <v>55</v>
      </c>
      <c r="F2834" t="b">
        <v>1</v>
      </c>
      <c r="G2834" t="s">
        <v>4538</v>
      </c>
      <c r="H2834" t="s">
        <v>2031</v>
      </c>
      <c r="I2834" s="1">
        <f>DATE(YEAR(tbl_Invoices[[#This Row],[Invoice_Date]]), MONTH(tbl_Invoices[[#This Row],[Invoice_Date]]), DAY(tbl_Invoices[[#This Row],[Invoice_Date]]))</f>
        <v>44618</v>
      </c>
      <c r="J2834">
        <f>YEAR(tbl_Invoices[[#This Row],[Invoice_Date]])</f>
        <v>2022</v>
      </c>
      <c r="K2834" s="1">
        <f>_xlfn.XLOOKUP(tbl_Invoices[[#This Row],[Customer_ID]], tbl_Customers[Customer_ID], tbl_Customers[Cohort_Month])</f>
        <v>44773</v>
      </c>
      <c r="L2834" s="1" t="str">
        <f ca="1">_xlfn.XLOOKUP(tbl_Invoices[[#This Row],[Customer_ID]], tbl_Customers[Customer_ID], tbl_Customers[Age_Group])</f>
        <v>55+</v>
      </c>
      <c r="M2834" s="1" t="str">
        <f>_xlfn.XLOOKUP(tbl_Invoices[[#This Row],[Customer_ID]], tbl_Customers[Customer_ID], tbl_Customers[Region])</f>
        <v>West</v>
      </c>
      <c r="N2834" s="1" t="str" cm="1">
        <f t="array" ref="N2834">_xlfn.IFS(
   _xlfn.SINGLE(tbl_Invoices[Plan_ID])="P1","Basic",
   _xlfn.SINGLE(tbl_Invoices[Plan_ID])="P2","Standard",
   _xlfn.SINGLE(tbl_Invoices[Plan_ID])="P3","Premium"
)</f>
        <v>Premium</v>
      </c>
      <c r="O2834" s="2">
        <f>IF(tbl_Invoices[[#This Row],[Revenue_Type]]="Churned",0,1)</f>
        <v>1</v>
      </c>
    </row>
    <row r="2835" spans="1:15" x14ac:dyDescent="0.25">
      <c r="A2835" t="s">
        <v>9355</v>
      </c>
      <c r="B2835" t="s">
        <v>610</v>
      </c>
      <c r="C2835" t="s">
        <v>3322</v>
      </c>
      <c r="D2835" s="1">
        <v>44618</v>
      </c>
      <c r="E2835">
        <v>25</v>
      </c>
      <c r="F2835" t="b">
        <v>1</v>
      </c>
      <c r="G2835" t="s">
        <v>4547</v>
      </c>
      <c r="H2835" t="s">
        <v>2034</v>
      </c>
      <c r="I2835" s="1">
        <f>DATE(YEAR(tbl_Invoices[[#This Row],[Invoice_Date]]), MONTH(tbl_Invoices[[#This Row],[Invoice_Date]]), DAY(tbl_Invoices[[#This Row],[Invoice_Date]]))</f>
        <v>44618</v>
      </c>
      <c r="J2835">
        <f>YEAR(tbl_Invoices[[#This Row],[Invoice_Date]])</f>
        <v>2022</v>
      </c>
      <c r="K2835" s="1">
        <f>_xlfn.XLOOKUP(tbl_Invoices[[#This Row],[Customer_ID]], tbl_Customers[Customer_ID], tbl_Customers[Cohort_Month])</f>
        <v>45046</v>
      </c>
      <c r="L2835" s="1" t="str">
        <f ca="1">_xlfn.XLOOKUP(tbl_Invoices[[#This Row],[Customer_ID]], tbl_Customers[Customer_ID], tbl_Customers[Age_Group])</f>
        <v>45–54</v>
      </c>
      <c r="M2835" s="1" t="str">
        <f>_xlfn.XLOOKUP(tbl_Invoices[[#This Row],[Customer_ID]], tbl_Customers[Customer_ID], tbl_Customers[Region])</f>
        <v>East</v>
      </c>
      <c r="N2835" s="1" t="str" cm="1">
        <f t="array" ref="N2835">_xlfn.IFS(
   _xlfn.SINGLE(tbl_Invoices[Plan_ID])="P1","Basic",
   _xlfn.SINGLE(tbl_Invoices[Plan_ID])="P2","Standard",
   _xlfn.SINGLE(tbl_Invoices[Plan_ID])="P3","Premium"
)</f>
        <v>Standard</v>
      </c>
      <c r="O2835" s="2">
        <f>IF(tbl_Invoices[[#This Row],[Revenue_Type]]="Churned",0,1)</f>
        <v>1</v>
      </c>
    </row>
    <row r="2836" spans="1:15" x14ac:dyDescent="0.25">
      <c r="A2836" t="s">
        <v>6700</v>
      </c>
      <c r="B2836" t="s">
        <v>776</v>
      </c>
      <c r="C2836" t="s">
        <v>2152</v>
      </c>
      <c r="D2836" s="1">
        <v>44618</v>
      </c>
      <c r="E2836">
        <v>55</v>
      </c>
      <c r="F2836" t="b">
        <v>1</v>
      </c>
      <c r="G2836" t="s">
        <v>4540</v>
      </c>
      <c r="H2836" t="s">
        <v>2031</v>
      </c>
      <c r="I2836" s="1">
        <f>DATE(YEAR(tbl_Invoices[[#This Row],[Invoice_Date]]), MONTH(tbl_Invoices[[#This Row],[Invoice_Date]]), DAY(tbl_Invoices[[#This Row],[Invoice_Date]]))</f>
        <v>44618</v>
      </c>
      <c r="J2836">
        <f>YEAR(tbl_Invoices[[#This Row],[Invoice_Date]])</f>
        <v>2022</v>
      </c>
      <c r="K2836" s="1">
        <f>_xlfn.XLOOKUP(tbl_Invoices[[#This Row],[Customer_ID]], tbl_Customers[Customer_ID], tbl_Customers[Cohort_Month])</f>
        <v>44439</v>
      </c>
      <c r="L2836" s="1" t="str">
        <f ca="1">_xlfn.XLOOKUP(tbl_Invoices[[#This Row],[Customer_ID]], tbl_Customers[Customer_ID], tbl_Customers[Age_Group])</f>
        <v>25–34</v>
      </c>
      <c r="M2836" s="1" t="str">
        <f>_xlfn.XLOOKUP(tbl_Invoices[[#This Row],[Customer_ID]], tbl_Customers[Customer_ID], tbl_Customers[Region])</f>
        <v>Midwest</v>
      </c>
      <c r="N2836" s="1" t="str" cm="1">
        <f t="array" ref="N2836">_xlfn.IFS(
   _xlfn.SINGLE(tbl_Invoices[Plan_ID])="P1","Basic",
   _xlfn.SINGLE(tbl_Invoices[Plan_ID])="P2","Standard",
   _xlfn.SINGLE(tbl_Invoices[Plan_ID])="P3","Premium"
)</f>
        <v>Premium</v>
      </c>
      <c r="O2836" s="2">
        <f>IF(tbl_Invoices[[#This Row],[Revenue_Type]]="Churned",0,1)</f>
        <v>1</v>
      </c>
    </row>
    <row r="2837" spans="1:15" x14ac:dyDescent="0.25">
      <c r="A2837" t="s">
        <v>5488</v>
      </c>
      <c r="B2837" t="s">
        <v>1272</v>
      </c>
      <c r="C2837" t="s">
        <v>3672</v>
      </c>
      <c r="D2837" s="1">
        <v>44618</v>
      </c>
      <c r="E2837">
        <v>55</v>
      </c>
      <c r="F2837" t="b">
        <v>1</v>
      </c>
      <c r="G2837" t="s">
        <v>4547</v>
      </c>
      <c r="H2837" t="s">
        <v>2031</v>
      </c>
      <c r="I2837" s="1">
        <f>DATE(YEAR(tbl_Invoices[[#This Row],[Invoice_Date]]), MONTH(tbl_Invoices[[#This Row],[Invoice_Date]]), DAY(tbl_Invoices[[#This Row],[Invoice_Date]]))</f>
        <v>44618</v>
      </c>
      <c r="J2837">
        <f>YEAR(tbl_Invoices[[#This Row],[Invoice_Date]])</f>
        <v>2022</v>
      </c>
      <c r="K2837" s="1">
        <f>_xlfn.XLOOKUP(tbl_Invoices[[#This Row],[Customer_ID]], tbl_Customers[Customer_ID], tbl_Customers[Cohort_Month])</f>
        <v>44347</v>
      </c>
      <c r="L2837" s="1" t="str">
        <f ca="1">_xlfn.XLOOKUP(tbl_Invoices[[#This Row],[Customer_ID]], tbl_Customers[Customer_ID], tbl_Customers[Age_Group])</f>
        <v>35–44</v>
      </c>
      <c r="M2837" s="1" t="str">
        <f>_xlfn.XLOOKUP(tbl_Invoices[[#This Row],[Customer_ID]], tbl_Customers[Customer_ID], tbl_Customers[Region])</f>
        <v>East</v>
      </c>
      <c r="N2837" s="1" t="str" cm="1">
        <f t="array" ref="N2837">_xlfn.IFS(
   _xlfn.SINGLE(tbl_Invoices[Plan_ID])="P1","Basic",
   _xlfn.SINGLE(tbl_Invoices[Plan_ID])="P2","Standard",
   _xlfn.SINGLE(tbl_Invoices[Plan_ID])="P3","Premium"
)</f>
        <v>Premium</v>
      </c>
      <c r="O2837" s="2">
        <f>IF(tbl_Invoices[[#This Row],[Revenue_Type]]="Churned",0,1)</f>
        <v>1</v>
      </c>
    </row>
    <row r="2838" spans="1:15" x14ac:dyDescent="0.25">
      <c r="A2838" t="s">
        <v>8845</v>
      </c>
      <c r="B2838" t="s">
        <v>1905</v>
      </c>
      <c r="C2838" t="s">
        <v>3090</v>
      </c>
      <c r="D2838" s="1">
        <v>44618</v>
      </c>
      <c r="E2838">
        <v>25</v>
      </c>
      <c r="F2838" t="b">
        <v>1</v>
      </c>
      <c r="G2838" t="s">
        <v>4538</v>
      </c>
      <c r="H2838" t="s">
        <v>2034</v>
      </c>
      <c r="I2838" s="1">
        <f>DATE(YEAR(tbl_Invoices[[#This Row],[Invoice_Date]]), MONTH(tbl_Invoices[[#This Row],[Invoice_Date]]), DAY(tbl_Invoices[[#This Row],[Invoice_Date]]))</f>
        <v>44618</v>
      </c>
      <c r="J2838">
        <f>YEAR(tbl_Invoices[[#This Row],[Invoice_Date]])</f>
        <v>2022</v>
      </c>
      <c r="K2838" s="1">
        <f>_xlfn.XLOOKUP(tbl_Invoices[[#This Row],[Customer_ID]], tbl_Customers[Customer_ID], tbl_Customers[Cohort_Month])</f>
        <v>44834</v>
      </c>
      <c r="L2838" s="1" t="str">
        <f ca="1">_xlfn.XLOOKUP(tbl_Invoices[[#This Row],[Customer_ID]], tbl_Customers[Customer_ID], tbl_Customers[Age_Group])</f>
        <v>35–44</v>
      </c>
      <c r="M2838" s="1" t="str">
        <f>_xlfn.XLOOKUP(tbl_Invoices[[#This Row],[Customer_ID]], tbl_Customers[Customer_ID], tbl_Customers[Region])</f>
        <v>West</v>
      </c>
      <c r="N2838" s="1" t="str" cm="1">
        <f t="array" ref="N2838">_xlfn.IFS(
   _xlfn.SINGLE(tbl_Invoices[Plan_ID])="P1","Basic",
   _xlfn.SINGLE(tbl_Invoices[Plan_ID])="P2","Standard",
   _xlfn.SINGLE(tbl_Invoices[Plan_ID])="P3","Premium"
)</f>
        <v>Standard</v>
      </c>
      <c r="O2838" s="2">
        <f>IF(tbl_Invoices[[#This Row],[Revenue_Type]]="Churned",0,1)</f>
        <v>1</v>
      </c>
    </row>
    <row r="2839" spans="1:15" x14ac:dyDescent="0.25">
      <c r="A2839" t="s">
        <v>9387</v>
      </c>
      <c r="B2839" t="s">
        <v>923</v>
      </c>
      <c r="C2839" t="s">
        <v>4468</v>
      </c>
      <c r="D2839" s="1">
        <v>44619</v>
      </c>
      <c r="E2839">
        <v>12</v>
      </c>
      <c r="F2839" t="b">
        <v>1</v>
      </c>
      <c r="G2839" t="s">
        <v>4538</v>
      </c>
      <c r="H2839" t="s">
        <v>2027</v>
      </c>
      <c r="I2839" s="1">
        <f>DATE(YEAR(tbl_Invoices[[#This Row],[Invoice_Date]]), MONTH(tbl_Invoices[[#This Row],[Invoice_Date]]), DAY(tbl_Invoices[[#This Row],[Invoice_Date]]))</f>
        <v>44619</v>
      </c>
      <c r="J2839">
        <f>YEAR(tbl_Invoices[[#This Row],[Invoice_Date]])</f>
        <v>2022</v>
      </c>
      <c r="K2839" s="1">
        <f>_xlfn.XLOOKUP(tbl_Invoices[[#This Row],[Customer_ID]], tbl_Customers[Customer_ID], tbl_Customers[Cohort_Month])</f>
        <v>45077</v>
      </c>
      <c r="L2839" s="1" t="str">
        <f ca="1">_xlfn.XLOOKUP(tbl_Invoices[[#This Row],[Customer_ID]], tbl_Customers[Customer_ID], tbl_Customers[Age_Group])</f>
        <v>35–44</v>
      </c>
      <c r="M2839" s="1" t="str">
        <f>_xlfn.XLOOKUP(tbl_Invoices[[#This Row],[Customer_ID]], tbl_Customers[Customer_ID], tbl_Customers[Region])</f>
        <v>International</v>
      </c>
      <c r="N2839" s="1" t="str" cm="1">
        <f t="array" ref="N2839">_xlfn.IFS(
   _xlfn.SINGLE(tbl_Invoices[Plan_ID])="P1","Basic",
   _xlfn.SINGLE(tbl_Invoices[Plan_ID])="P2","Standard",
   _xlfn.SINGLE(tbl_Invoices[Plan_ID])="P3","Premium"
)</f>
        <v>Basic</v>
      </c>
      <c r="O2839" s="2">
        <f>IF(tbl_Invoices[[#This Row],[Revenue_Type]]="Churned",0,1)</f>
        <v>1</v>
      </c>
    </row>
    <row r="2840" spans="1:15" x14ac:dyDescent="0.25">
      <c r="A2840" t="s">
        <v>4948</v>
      </c>
      <c r="B2840" t="s">
        <v>1402</v>
      </c>
      <c r="C2840" t="s">
        <v>2428</v>
      </c>
      <c r="D2840" s="1">
        <v>44619</v>
      </c>
      <c r="E2840">
        <v>25</v>
      </c>
      <c r="F2840" t="b">
        <v>1</v>
      </c>
      <c r="G2840" t="s">
        <v>4540</v>
      </c>
      <c r="H2840" t="s">
        <v>2034</v>
      </c>
      <c r="I2840" s="1">
        <f>DATE(YEAR(tbl_Invoices[[#This Row],[Invoice_Date]]), MONTH(tbl_Invoices[[#This Row],[Invoice_Date]]), DAY(tbl_Invoices[[#This Row],[Invoice_Date]]))</f>
        <v>44619</v>
      </c>
      <c r="J2840">
        <f>YEAR(tbl_Invoices[[#This Row],[Invoice_Date]])</f>
        <v>2022</v>
      </c>
      <c r="K2840" s="1">
        <f>_xlfn.XLOOKUP(tbl_Invoices[[#This Row],[Customer_ID]], tbl_Customers[Customer_ID], tbl_Customers[Cohort_Month])</f>
        <v>44742</v>
      </c>
      <c r="L2840" s="1" t="str">
        <f ca="1">_xlfn.XLOOKUP(tbl_Invoices[[#This Row],[Customer_ID]], tbl_Customers[Customer_ID], tbl_Customers[Age_Group])</f>
        <v>45–54</v>
      </c>
      <c r="M2840" s="1" t="str">
        <f>_xlfn.XLOOKUP(tbl_Invoices[[#This Row],[Customer_ID]], tbl_Customers[Customer_ID], tbl_Customers[Region])</f>
        <v>South</v>
      </c>
      <c r="N2840" s="1" t="str" cm="1">
        <f t="array" ref="N2840">_xlfn.IFS(
   _xlfn.SINGLE(tbl_Invoices[Plan_ID])="P1","Basic",
   _xlfn.SINGLE(tbl_Invoices[Plan_ID])="P2","Standard",
   _xlfn.SINGLE(tbl_Invoices[Plan_ID])="P3","Premium"
)</f>
        <v>Standard</v>
      </c>
      <c r="O2840" s="2">
        <f>IF(tbl_Invoices[[#This Row],[Revenue_Type]]="Churned",0,1)</f>
        <v>1</v>
      </c>
    </row>
    <row r="2841" spans="1:15" x14ac:dyDescent="0.25">
      <c r="A2841" t="s">
        <v>5720</v>
      </c>
      <c r="B2841" t="s">
        <v>1505</v>
      </c>
      <c r="C2841" t="s">
        <v>3950</v>
      </c>
      <c r="D2841" s="1">
        <v>44619</v>
      </c>
      <c r="E2841">
        <v>25</v>
      </c>
      <c r="F2841" t="b">
        <v>1</v>
      </c>
      <c r="G2841" t="s">
        <v>4540</v>
      </c>
      <c r="H2841" t="s">
        <v>2034</v>
      </c>
      <c r="I2841" s="1">
        <f>DATE(YEAR(tbl_Invoices[[#This Row],[Invoice_Date]]), MONTH(tbl_Invoices[[#This Row],[Invoice_Date]]), DAY(tbl_Invoices[[#This Row],[Invoice_Date]]))</f>
        <v>44619</v>
      </c>
      <c r="J2841">
        <f>YEAR(tbl_Invoices[[#This Row],[Invoice_Date]])</f>
        <v>2022</v>
      </c>
      <c r="K2841" s="1">
        <f>_xlfn.XLOOKUP(tbl_Invoices[[#This Row],[Customer_ID]], tbl_Customers[Customer_ID], tbl_Customers[Cohort_Month])</f>
        <v>44620</v>
      </c>
      <c r="L2841" s="1" t="str">
        <f ca="1">_xlfn.XLOOKUP(tbl_Invoices[[#This Row],[Customer_ID]], tbl_Customers[Customer_ID], tbl_Customers[Age_Group])</f>
        <v>45–54</v>
      </c>
      <c r="M2841" s="1" t="str">
        <f>_xlfn.XLOOKUP(tbl_Invoices[[#This Row],[Customer_ID]], tbl_Customers[Customer_ID], tbl_Customers[Region])</f>
        <v>South</v>
      </c>
      <c r="N2841" s="1" t="str" cm="1">
        <f t="array" ref="N2841">_xlfn.IFS(
   _xlfn.SINGLE(tbl_Invoices[Plan_ID])="P1","Basic",
   _xlfn.SINGLE(tbl_Invoices[Plan_ID])="P2","Standard",
   _xlfn.SINGLE(tbl_Invoices[Plan_ID])="P3","Premium"
)</f>
        <v>Standard</v>
      </c>
      <c r="O2841" s="2">
        <f>IF(tbl_Invoices[[#This Row],[Revenue_Type]]="Churned",0,1)</f>
        <v>1</v>
      </c>
    </row>
    <row r="2842" spans="1:15" x14ac:dyDescent="0.25">
      <c r="A2842" t="s">
        <v>9856</v>
      </c>
      <c r="B2842" t="s">
        <v>228</v>
      </c>
      <c r="C2842" t="s">
        <v>2250</v>
      </c>
      <c r="D2842" s="1">
        <v>44620</v>
      </c>
      <c r="E2842">
        <v>12</v>
      </c>
      <c r="F2842" t="b">
        <v>1</v>
      </c>
      <c r="G2842" t="s">
        <v>4547</v>
      </c>
      <c r="H2842" t="s">
        <v>2027</v>
      </c>
      <c r="I2842" s="1">
        <f>DATE(YEAR(tbl_Invoices[[#This Row],[Invoice_Date]]), MONTH(tbl_Invoices[[#This Row],[Invoice_Date]]), DAY(tbl_Invoices[[#This Row],[Invoice_Date]]))</f>
        <v>44620</v>
      </c>
      <c r="J2842">
        <f>YEAR(tbl_Invoices[[#This Row],[Invoice_Date]])</f>
        <v>2022</v>
      </c>
      <c r="K2842" s="1">
        <f>_xlfn.XLOOKUP(tbl_Invoices[[#This Row],[Customer_ID]], tbl_Customers[Customer_ID], tbl_Customers[Cohort_Month])</f>
        <v>44530</v>
      </c>
      <c r="L2842" s="1" t="str">
        <f ca="1">_xlfn.XLOOKUP(tbl_Invoices[[#This Row],[Customer_ID]], tbl_Customers[Customer_ID], tbl_Customers[Age_Group])</f>
        <v>35–44</v>
      </c>
      <c r="M2842" s="1" t="str">
        <f>_xlfn.XLOOKUP(tbl_Invoices[[#This Row],[Customer_ID]], tbl_Customers[Customer_ID], tbl_Customers[Region])</f>
        <v>West</v>
      </c>
      <c r="N2842" s="1" t="str" cm="1">
        <f t="array" ref="N2842">_xlfn.IFS(
   _xlfn.SINGLE(tbl_Invoices[Plan_ID])="P1","Basic",
   _xlfn.SINGLE(tbl_Invoices[Plan_ID])="P2","Standard",
   _xlfn.SINGLE(tbl_Invoices[Plan_ID])="P3","Premium"
)</f>
        <v>Basic</v>
      </c>
      <c r="O2842" s="2">
        <f>IF(tbl_Invoices[[#This Row],[Revenue_Type]]="Churned",0,1)</f>
        <v>1</v>
      </c>
    </row>
    <row r="2843" spans="1:15" x14ac:dyDescent="0.25">
      <c r="A2843" t="s">
        <v>5313</v>
      </c>
      <c r="B2843" t="s">
        <v>293</v>
      </c>
      <c r="C2843" t="s">
        <v>3438</v>
      </c>
      <c r="D2843" s="1">
        <v>44620</v>
      </c>
      <c r="E2843">
        <v>12</v>
      </c>
      <c r="F2843" t="b">
        <v>1</v>
      </c>
      <c r="G2843" t="s">
        <v>4545</v>
      </c>
      <c r="H2843" t="s">
        <v>2027</v>
      </c>
      <c r="I2843" s="1">
        <f>DATE(YEAR(tbl_Invoices[[#This Row],[Invoice_Date]]), MONTH(tbl_Invoices[[#This Row],[Invoice_Date]]), DAY(tbl_Invoices[[#This Row],[Invoice_Date]]))</f>
        <v>44620</v>
      </c>
      <c r="J2843">
        <f>YEAR(tbl_Invoices[[#This Row],[Invoice_Date]])</f>
        <v>2022</v>
      </c>
      <c r="K2843" s="1">
        <f>_xlfn.XLOOKUP(tbl_Invoices[[#This Row],[Customer_ID]], tbl_Customers[Customer_ID], tbl_Customers[Cohort_Month])</f>
        <v>44469</v>
      </c>
      <c r="L2843" s="1" t="str">
        <f ca="1">_xlfn.XLOOKUP(tbl_Invoices[[#This Row],[Customer_ID]], tbl_Customers[Customer_ID], tbl_Customers[Age_Group])</f>
        <v>35–44</v>
      </c>
      <c r="M2843" s="1" t="str">
        <f>_xlfn.XLOOKUP(tbl_Invoices[[#This Row],[Customer_ID]], tbl_Customers[Customer_ID], tbl_Customers[Region])</f>
        <v>East</v>
      </c>
      <c r="N2843" s="1" t="str" cm="1">
        <f t="array" ref="N2843">_xlfn.IFS(
   _xlfn.SINGLE(tbl_Invoices[Plan_ID])="P1","Basic",
   _xlfn.SINGLE(tbl_Invoices[Plan_ID])="P2","Standard",
   _xlfn.SINGLE(tbl_Invoices[Plan_ID])="P3","Premium"
)</f>
        <v>Basic</v>
      </c>
      <c r="O2843" s="2">
        <f>IF(tbl_Invoices[[#This Row],[Revenue_Type]]="Churned",0,1)</f>
        <v>0</v>
      </c>
    </row>
    <row r="2844" spans="1:15" x14ac:dyDescent="0.25">
      <c r="A2844" t="s">
        <v>8733</v>
      </c>
      <c r="B2844" t="s">
        <v>462</v>
      </c>
      <c r="C2844" t="s">
        <v>2387</v>
      </c>
      <c r="D2844" s="1">
        <v>44620</v>
      </c>
      <c r="E2844">
        <v>25</v>
      </c>
      <c r="F2844" t="b">
        <v>1</v>
      </c>
      <c r="G2844" t="s">
        <v>4540</v>
      </c>
      <c r="H2844" t="s">
        <v>2034</v>
      </c>
      <c r="I2844" s="1">
        <f>DATE(YEAR(tbl_Invoices[[#This Row],[Invoice_Date]]), MONTH(tbl_Invoices[[#This Row],[Invoice_Date]]), DAY(tbl_Invoices[[#This Row],[Invoice_Date]]))</f>
        <v>44620</v>
      </c>
      <c r="J2844">
        <f>YEAR(tbl_Invoices[[#This Row],[Invoice_Date]])</f>
        <v>2022</v>
      </c>
      <c r="K2844" s="1">
        <f>_xlfn.XLOOKUP(tbl_Invoices[[#This Row],[Customer_ID]], tbl_Customers[Customer_ID], tbl_Customers[Cohort_Month])</f>
        <v>44865</v>
      </c>
      <c r="L2844" s="1" t="str">
        <f ca="1">_xlfn.XLOOKUP(tbl_Invoices[[#This Row],[Customer_ID]], tbl_Customers[Customer_ID], tbl_Customers[Age_Group])</f>
        <v>25–34</v>
      </c>
      <c r="M2844" s="1" t="str">
        <f>_xlfn.XLOOKUP(tbl_Invoices[[#This Row],[Customer_ID]], tbl_Customers[Customer_ID], tbl_Customers[Region])</f>
        <v>South</v>
      </c>
      <c r="N2844" s="1" t="str" cm="1">
        <f t="array" ref="N2844">_xlfn.IFS(
   _xlfn.SINGLE(tbl_Invoices[Plan_ID])="P1","Basic",
   _xlfn.SINGLE(tbl_Invoices[Plan_ID])="P2","Standard",
   _xlfn.SINGLE(tbl_Invoices[Plan_ID])="P3","Premium"
)</f>
        <v>Standard</v>
      </c>
      <c r="O2844" s="2">
        <f>IF(tbl_Invoices[[#This Row],[Revenue_Type]]="Churned",0,1)</f>
        <v>1</v>
      </c>
    </row>
    <row r="2845" spans="1:15" x14ac:dyDescent="0.25">
      <c r="A2845" t="s">
        <v>9313</v>
      </c>
      <c r="B2845" t="s">
        <v>1175</v>
      </c>
      <c r="C2845" t="s">
        <v>3321</v>
      </c>
      <c r="D2845" s="1">
        <v>44620</v>
      </c>
      <c r="E2845">
        <v>55</v>
      </c>
      <c r="F2845" t="b">
        <v>1</v>
      </c>
      <c r="G2845" t="s">
        <v>4540</v>
      </c>
      <c r="H2845" t="s">
        <v>2031</v>
      </c>
      <c r="I2845" s="1">
        <f>DATE(YEAR(tbl_Invoices[[#This Row],[Invoice_Date]]), MONTH(tbl_Invoices[[#This Row],[Invoice_Date]]), DAY(tbl_Invoices[[#This Row],[Invoice_Date]]))</f>
        <v>44620</v>
      </c>
      <c r="J2845">
        <f>YEAR(tbl_Invoices[[#This Row],[Invoice_Date]])</f>
        <v>2022</v>
      </c>
      <c r="K2845" s="1">
        <f>_xlfn.XLOOKUP(tbl_Invoices[[#This Row],[Customer_ID]], tbl_Customers[Customer_ID], tbl_Customers[Cohort_Month])</f>
        <v>44712</v>
      </c>
      <c r="L2845" s="1" t="str">
        <f ca="1">_xlfn.XLOOKUP(tbl_Invoices[[#This Row],[Customer_ID]], tbl_Customers[Customer_ID], tbl_Customers[Age_Group])</f>
        <v>35–44</v>
      </c>
      <c r="M2845" s="1" t="str">
        <f>_xlfn.XLOOKUP(tbl_Invoices[[#This Row],[Customer_ID]], tbl_Customers[Customer_ID], tbl_Customers[Region])</f>
        <v>Midwest</v>
      </c>
      <c r="N2845" s="1" t="str" cm="1">
        <f t="array" ref="N2845">_xlfn.IFS(
   _xlfn.SINGLE(tbl_Invoices[Plan_ID])="P1","Basic",
   _xlfn.SINGLE(tbl_Invoices[Plan_ID])="P2","Standard",
   _xlfn.SINGLE(tbl_Invoices[Plan_ID])="P3","Premium"
)</f>
        <v>Premium</v>
      </c>
      <c r="O2845" s="2">
        <f>IF(tbl_Invoices[[#This Row],[Revenue_Type]]="Churned",0,1)</f>
        <v>1</v>
      </c>
    </row>
    <row r="2846" spans="1:15" x14ac:dyDescent="0.25">
      <c r="A2846" t="s">
        <v>7339</v>
      </c>
      <c r="B2846" t="s">
        <v>1253</v>
      </c>
      <c r="C2846" t="s">
        <v>3183</v>
      </c>
      <c r="D2846" s="1">
        <v>44620</v>
      </c>
      <c r="E2846">
        <v>55</v>
      </c>
      <c r="F2846" t="b">
        <v>1</v>
      </c>
      <c r="G2846" t="s">
        <v>4547</v>
      </c>
      <c r="H2846" t="s">
        <v>2031</v>
      </c>
      <c r="I2846" s="1">
        <f>DATE(YEAR(tbl_Invoices[[#This Row],[Invoice_Date]]), MONTH(tbl_Invoices[[#This Row],[Invoice_Date]]), DAY(tbl_Invoices[[#This Row],[Invoice_Date]]))</f>
        <v>44620</v>
      </c>
      <c r="J2846">
        <f>YEAR(tbl_Invoices[[#This Row],[Invoice_Date]])</f>
        <v>2022</v>
      </c>
      <c r="K2846" s="1">
        <f>_xlfn.XLOOKUP(tbl_Invoices[[#This Row],[Customer_ID]], tbl_Customers[Customer_ID], tbl_Customers[Cohort_Month])</f>
        <v>44316</v>
      </c>
      <c r="L2846" s="1" t="str">
        <f ca="1">_xlfn.XLOOKUP(tbl_Invoices[[#This Row],[Customer_ID]], tbl_Customers[Customer_ID], tbl_Customers[Age_Group])</f>
        <v>35–44</v>
      </c>
      <c r="M2846" s="1" t="str">
        <f>_xlfn.XLOOKUP(tbl_Invoices[[#This Row],[Customer_ID]], tbl_Customers[Customer_ID], tbl_Customers[Region])</f>
        <v>West</v>
      </c>
      <c r="N2846" s="1" t="str" cm="1">
        <f t="array" ref="N2846">_xlfn.IFS(
   _xlfn.SINGLE(tbl_Invoices[Plan_ID])="P1","Basic",
   _xlfn.SINGLE(tbl_Invoices[Plan_ID])="P2","Standard",
   _xlfn.SINGLE(tbl_Invoices[Plan_ID])="P3","Premium"
)</f>
        <v>Premium</v>
      </c>
      <c r="O2846" s="2">
        <f>IF(tbl_Invoices[[#This Row],[Revenue_Type]]="Churned",0,1)</f>
        <v>1</v>
      </c>
    </row>
    <row r="2847" spans="1:15" x14ac:dyDescent="0.25">
      <c r="A2847" t="s">
        <v>9101</v>
      </c>
      <c r="B2847" t="s">
        <v>1320</v>
      </c>
      <c r="C2847" t="s">
        <v>2356</v>
      </c>
      <c r="D2847" s="1">
        <v>44620</v>
      </c>
      <c r="E2847">
        <v>12</v>
      </c>
      <c r="F2847" t="b">
        <v>1</v>
      </c>
      <c r="G2847" t="s">
        <v>4538</v>
      </c>
      <c r="H2847" t="s">
        <v>2027</v>
      </c>
      <c r="I2847" s="1">
        <f>DATE(YEAR(tbl_Invoices[[#This Row],[Invoice_Date]]), MONTH(tbl_Invoices[[#This Row],[Invoice_Date]]), DAY(tbl_Invoices[[#This Row],[Invoice_Date]]))</f>
        <v>44620</v>
      </c>
      <c r="J2847">
        <f>YEAR(tbl_Invoices[[#This Row],[Invoice_Date]])</f>
        <v>2022</v>
      </c>
      <c r="K2847" s="1">
        <f>_xlfn.XLOOKUP(tbl_Invoices[[#This Row],[Customer_ID]], tbl_Customers[Customer_ID], tbl_Customers[Cohort_Month])</f>
        <v>44316</v>
      </c>
      <c r="L2847" s="1" t="str">
        <f ca="1">_xlfn.XLOOKUP(tbl_Invoices[[#This Row],[Customer_ID]], tbl_Customers[Customer_ID], tbl_Customers[Age_Group])</f>
        <v>25–34</v>
      </c>
      <c r="M2847" s="1" t="str">
        <f>_xlfn.XLOOKUP(tbl_Invoices[[#This Row],[Customer_ID]], tbl_Customers[Customer_ID], tbl_Customers[Region])</f>
        <v>International</v>
      </c>
      <c r="N2847" s="1" t="str" cm="1">
        <f t="array" ref="N2847">_xlfn.IFS(
   _xlfn.SINGLE(tbl_Invoices[Plan_ID])="P1","Basic",
   _xlfn.SINGLE(tbl_Invoices[Plan_ID])="P2","Standard",
   _xlfn.SINGLE(tbl_Invoices[Plan_ID])="P3","Premium"
)</f>
        <v>Basic</v>
      </c>
      <c r="O2847" s="2">
        <f>IF(tbl_Invoices[[#This Row],[Revenue_Type]]="Churned",0,1)</f>
        <v>1</v>
      </c>
    </row>
    <row r="2848" spans="1:15" x14ac:dyDescent="0.25">
      <c r="A2848" t="s">
        <v>5859</v>
      </c>
      <c r="B2848" t="s">
        <v>1580</v>
      </c>
      <c r="C2848" t="s">
        <v>3098</v>
      </c>
      <c r="D2848" s="1">
        <v>44620</v>
      </c>
      <c r="E2848">
        <v>25</v>
      </c>
      <c r="F2848" t="b">
        <v>1</v>
      </c>
      <c r="G2848" t="s">
        <v>4538</v>
      </c>
      <c r="H2848" t="s">
        <v>2034</v>
      </c>
      <c r="I2848" s="1">
        <f>DATE(YEAR(tbl_Invoices[[#This Row],[Invoice_Date]]), MONTH(tbl_Invoices[[#This Row],[Invoice_Date]]), DAY(tbl_Invoices[[#This Row],[Invoice_Date]]))</f>
        <v>44620</v>
      </c>
      <c r="J2848">
        <f>YEAR(tbl_Invoices[[#This Row],[Invoice_Date]])</f>
        <v>2022</v>
      </c>
      <c r="K2848" s="1">
        <f>_xlfn.XLOOKUP(tbl_Invoices[[#This Row],[Customer_ID]], tbl_Customers[Customer_ID], tbl_Customers[Cohort_Month])</f>
        <v>45046</v>
      </c>
      <c r="L2848" s="1" t="str">
        <f ca="1">_xlfn.XLOOKUP(tbl_Invoices[[#This Row],[Customer_ID]], tbl_Customers[Customer_ID], tbl_Customers[Age_Group])</f>
        <v>45–54</v>
      </c>
      <c r="M2848" s="1" t="str">
        <f>_xlfn.XLOOKUP(tbl_Invoices[[#This Row],[Customer_ID]], tbl_Customers[Customer_ID], tbl_Customers[Region])</f>
        <v>East</v>
      </c>
      <c r="N2848" s="1" t="str" cm="1">
        <f t="array" ref="N2848">_xlfn.IFS(
   _xlfn.SINGLE(tbl_Invoices[Plan_ID])="P1","Basic",
   _xlfn.SINGLE(tbl_Invoices[Plan_ID])="P2","Standard",
   _xlfn.SINGLE(tbl_Invoices[Plan_ID])="P3","Premium"
)</f>
        <v>Standard</v>
      </c>
      <c r="O2848" s="2">
        <f>IF(tbl_Invoices[[#This Row],[Revenue_Type]]="Churned",0,1)</f>
        <v>1</v>
      </c>
    </row>
    <row r="2849" spans="1:15" x14ac:dyDescent="0.25">
      <c r="A2849" t="s">
        <v>9544</v>
      </c>
      <c r="B2849" t="s">
        <v>1633</v>
      </c>
      <c r="C2849" t="s">
        <v>4159</v>
      </c>
      <c r="D2849" s="1">
        <v>44620</v>
      </c>
      <c r="E2849">
        <v>12</v>
      </c>
      <c r="F2849" t="b">
        <v>1</v>
      </c>
      <c r="G2849" t="s">
        <v>4538</v>
      </c>
      <c r="H2849" t="s">
        <v>2027</v>
      </c>
      <c r="I2849" s="1">
        <f>DATE(YEAR(tbl_Invoices[[#This Row],[Invoice_Date]]), MONTH(tbl_Invoices[[#This Row],[Invoice_Date]]), DAY(tbl_Invoices[[#This Row],[Invoice_Date]]))</f>
        <v>44620</v>
      </c>
      <c r="J2849">
        <f>YEAR(tbl_Invoices[[#This Row],[Invoice_Date]])</f>
        <v>2022</v>
      </c>
      <c r="K2849" s="1">
        <f>_xlfn.XLOOKUP(tbl_Invoices[[#This Row],[Customer_ID]], tbl_Customers[Customer_ID], tbl_Customers[Cohort_Month])</f>
        <v>44561</v>
      </c>
      <c r="L2849" s="1" t="str">
        <f ca="1">_xlfn.XLOOKUP(tbl_Invoices[[#This Row],[Customer_ID]], tbl_Customers[Customer_ID], tbl_Customers[Age_Group])</f>
        <v>55+</v>
      </c>
      <c r="M2849" s="1" t="str">
        <f>_xlfn.XLOOKUP(tbl_Invoices[[#This Row],[Customer_ID]], tbl_Customers[Customer_ID], tbl_Customers[Region])</f>
        <v>Midwest</v>
      </c>
      <c r="N2849" s="1" t="str" cm="1">
        <f t="array" ref="N2849">_xlfn.IFS(
   _xlfn.SINGLE(tbl_Invoices[Plan_ID])="P1","Basic",
   _xlfn.SINGLE(tbl_Invoices[Plan_ID])="P2","Standard",
   _xlfn.SINGLE(tbl_Invoices[Plan_ID])="P3","Premium"
)</f>
        <v>Basic</v>
      </c>
      <c r="O2849" s="2">
        <f>IF(tbl_Invoices[[#This Row],[Revenue_Type]]="Churned",0,1)</f>
        <v>1</v>
      </c>
    </row>
    <row r="2850" spans="1:15" x14ac:dyDescent="0.25">
      <c r="A2850" t="s">
        <v>5685</v>
      </c>
      <c r="B2850" t="s">
        <v>892</v>
      </c>
      <c r="C2850" t="s">
        <v>3166</v>
      </c>
      <c r="D2850" s="1">
        <v>44621</v>
      </c>
      <c r="E2850">
        <v>55</v>
      </c>
      <c r="F2850" t="b">
        <v>1</v>
      </c>
      <c r="G2850" t="s">
        <v>4538</v>
      </c>
      <c r="H2850" t="s">
        <v>2031</v>
      </c>
      <c r="I2850" s="1">
        <f>DATE(YEAR(tbl_Invoices[[#This Row],[Invoice_Date]]), MONTH(tbl_Invoices[[#This Row],[Invoice_Date]]), DAY(tbl_Invoices[[#This Row],[Invoice_Date]]))</f>
        <v>44621</v>
      </c>
      <c r="J2850">
        <f>YEAR(tbl_Invoices[[#This Row],[Invoice_Date]])</f>
        <v>2022</v>
      </c>
      <c r="K2850" s="1">
        <f>_xlfn.XLOOKUP(tbl_Invoices[[#This Row],[Customer_ID]], tbl_Customers[Customer_ID], tbl_Customers[Cohort_Month])</f>
        <v>45077</v>
      </c>
      <c r="L2850" s="1" t="str">
        <f ca="1">_xlfn.XLOOKUP(tbl_Invoices[[#This Row],[Customer_ID]], tbl_Customers[Customer_ID], tbl_Customers[Age_Group])</f>
        <v>45–54</v>
      </c>
      <c r="M2850" s="1" t="str">
        <f>_xlfn.XLOOKUP(tbl_Invoices[[#This Row],[Customer_ID]], tbl_Customers[Customer_ID], tbl_Customers[Region])</f>
        <v>International</v>
      </c>
      <c r="N2850" s="1" t="str" cm="1">
        <f t="array" ref="N2850">_xlfn.IFS(
   _xlfn.SINGLE(tbl_Invoices[Plan_ID])="P1","Basic",
   _xlfn.SINGLE(tbl_Invoices[Plan_ID])="P2","Standard",
   _xlfn.SINGLE(tbl_Invoices[Plan_ID])="P3","Premium"
)</f>
        <v>Premium</v>
      </c>
      <c r="O2850" s="2">
        <f>IF(tbl_Invoices[[#This Row],[Revenue_Type]]="Churned",0,1)</f>
        <v>1</v>
      </c>
    </row>
    <row r="2851" spans="1:15" x14ac:dyDescent="0.25">
      <c r="A2851" t="s">
        <v>4559</v>
      </c>
      <c r="B2851" t="s">
        <v>923</v>
      </c>
      <c r="C2851" t="s">
        <v>2061</v>
      </c>
      <c r="D2851" s="1">
        <v>44621</v>
      </c>
      <c r="E2851">
        <v>55</v>
      </c>
      <c r="F2851" t="b">
        <v>1</v>
      </c>
      <c r="G2851" t="s">
        <v>4547</v>
      </c>
      <c r="H2851" t="s">
        <v>2031</v>
      </c>
      <c r="I2851" s="1">
        <f>DATE(YEAR(tbl_Invoices[[#This Row],[Invoice_Date]]), MONTH(tbl_Invoices[[#This Row],[Invoice_Date]]), DAY(tbl_Invoices[[#This Row],[Invoice_Date]]))</f>
        <v>44621</v>
      </c>
      <c r="J2851">
        <f>YEAR(tbl_Invoices[[#This Row],[Invoice_Date]])</f>
        <v>2022</v>
      </c>
      <c r="K2851" s="1">
        <f>_xlfn.XLOOKUP(tbl_Invoices[[#This Row],[Customer_ID]], tbl_Customers[Customer_ID], tbl_Customers[Cohort_Month])</f>
        <v>45077</v>
      </c>
      <c r="L2851" s="1" t="str">
        <f ca="1">_xlfn.XLOOKUP(tbl_Invoices[[#This Row],[Customer_ID]], tbl_Customers[Customer_ID], tbl_Customers[Age_Group])</f>
        <v>35–44</v>
      </c>
      <c r="M2851" s="1" t="str">
        <f>_xlfn.XLOOKUP(tbl_Invoices[[#This Row],[Customer_ID]], tbl_Customers[Customer_ID], tbl_Customers[Region])</f>
        <v>International</v>
      </c>
      <c r="N2851" s="1" t="str" cm="1">
        <f t="array" ref="N2851">_xlfn.IFS(
   _xlfn.SINGLE(tbl_Invoices[Plan_ID])="P1","Basic",
   _xlfn.SINGLE(tbl_Invoices[Plan_ID])="P2","Standard",
   _xlfn.SINGLE(tbl_Invoices[Plan_ID])="P3","Premium"
)</f>
        <v>Premium</v>
      </c>
      <c r="O2851" s="2">
        <f>IF(tbl_Invoices[[#This Row],[Revenue_Type]]="Churned",0,1)</f>
        <v>1</v>
      </c>
    </row>
    <row r="2852" spans="1:15" x14ac:dyDescent="0.25">
      <c r="A2852" t="s">
        <v>9407</v>
      </c>
      <c r="B2852" t="s">
        <v>1288</v>
      </c>
      <c r="C2852" t="s">
        <v>2987</v>
      </c>
      <c r="D2852" s="1">
        <v>44621</v>
      </c>
      <c r="E2852">
        <v>12</v>
      </c>
      <c r="F2852" t="b">
        <v>1</v>
      </c>
      <c r="G2852" t="s">
        <v>4545</v>
      </c>
      <c r="H2852" t="s">
        <v>2027</v>
      </c>
      <c r="I2852" s="1">
        <f>DATE(YEAR(tbl_Invoices[[#This Row],[Invoice_Date]]), MONTH(tbl_Invoices[[#This Row],[Invoice_Date]]), DAY(tbl_Invoices[[#This Row],[Invoice_Date]]))</f>
        <v>44621</v>
      </c>
      <c r="J2852">
        <f>YEAR(tbl_Invoices[[#This Row],[Invoice_Date]])</f>
        <v>2022</v>
      </c>
      <c r="K2852" s="1">
        <f>_xlfn.XLOOKUP(tbl_Invoices[[#This Row],[Customer_ID]], tbl_Customers[Customer_ID], tbl_Customers[Cohort_Month])</f>
        <v>44530</v>
      </c>
      <c r="L2852" s="1" t="str">
        <f ca="1">_xlfn.XLOOKUP(tbl_Invoices[[#This Row],[Customer_ID]], tbl_Customers[Customer_ID], tbl_Customers[Age_Group])</f>
        <v>45–54</v>
      </c>
      <c r="M2852" s="1" t="str">
        <f>_xlfn.XLOOKUP(tbl_Invoices[[#This Row],[Customer_ID]], tbl_Customers[Customer_ID], tbl_Customers[Region])</f>
        <v>South</v>
      </c>
      <c r="N2852" s="1" t="str" cm="1">
        <f t="array" ref="N2852">_xlfn.IFS(
   _xlfn.SINGLE(tbl_Invoices[Plan_ID])="P1","Basic",
   _xlfn.SINGLE(tbl_Invoices[Plan_ID])="P2","Standard",
   _xlfn.SINGLE(tbl_Invoices[Plan_ID])="P3","Premium"
)</f>
        <v>Basic</v>
      </c>
      <c r="O2852" s="2">
        <f>IF(tbl_Invoices[[#This Row],[Revenue_Type]]="Churned",0,1)</f>
        <v>0</v>
      </c>
    </row>
    <row r="2853" spans="1:15" x14ac:dyDescent="0.25">
      <c r="A2853" t="s">
        <v>5298</v>
      </c>
      <c r="B2853" t="s">
        <v>1363</v>
      </c>
      <c r="C2853" t="s">
        <v>3874</v>
      </c>
      <c r="D2853" s="1">
        <v>44621</v>
      </c>
      <c r="E2853">
        <v>55</v>
      </c>
      <c r="F2853" t="b">
        <v>1</v>
      </c>
      <c r="G2853" t="s">
        <v>4540</v>
      </c>
      <c r="H2853" t="s">
        <v>2031</v>
      </c>
      <c r="I2853" s="1">
        <f>DATE(YEAR(tbl_Invoices[[#This Row],[Invoice_Date]]), MONTH(tbl_Invoices[[#This Row],[Invoice_Date]]), DAY(tbl_Invoices[[#This Row],[Invoice_Date]]))</f>
        <v>44621</v>
      </c>
      <c r="J2853">
        <f>YEAR(tbl_Invoices[[#This Row],[Invoice_Date]])</f>
        <v>2022</v>
      </c>
      <c r="K2853" s="1">
        <f>_xlfn.XLOOKUP(tbl_Invoices[[#This Row],[Customer_ID]], tbl_Customers[Customer_ID], tbl_Customers[Cohort_Month])</f>
        <v>44985</v>
      </c>
      <c r="L2853" s="1" t="str">
        <f ca="1">_xlfn.XLOOKUP(tbl_Invoices[[#This Row],[Customer_ID]], tbl_Customers[Customer_ID], tbl_Customers[Age_Group])</f>
        <v>45–54</v>
      </c>
      <c r="M2853" s="1" t="str">
        <f>_xlfn.XLOOKUP(tbl_Invoices[[#This Row],[Customer_ID]], tbl_Customers[Customer_ID], tbl_Customers[Region])</f>
        <v>South</v>
      </c>
      <c r="N2853" s="1" t="str" cm="1">
        <f t="array" ref="N2853">_xlfn.IFS(
   _xlfn.SINGLE(tbl_Invoices[Plan_ID])="P1","Basic",
   _xlfn.SINGLE(tbl_Invoices[Plan_ID])="P2","Standard",
   _xlfn.SINGLE(tbl_Invoices[Plan_ID])="P3","Premium"
)</f>
        <v>Premium</v>
      </c>
      <c r="O2853" s="2">
        <f>IF(tbl_Invoices[[#This Row],[Revenue_Type]]="Churned",0,1)</f>
        <v>1</v>
      </c>
    </row>
    <row r="2854" spans="1:15" x14ac:dyDescent="0.25">
      <c r="A2854" t="s">
        <v>6963</v>
      </c>
      <c r="B2854" t="s">
        <v>1747</v>
      </c>
      <c r="C2854" t="s">
        <v>3769</v>
      </c>
      <c r="D2854" s="1">
        <v>44621</v>
      </c>
      <c r="E2854">
        <v>12</v>
      </c>
      <c r="F2854" t="b">
        <v>1</v>
      </c>
      <c r="G2854" t="s">
        <v>4549</v>
      </c>
      <c r="H2854" t="s">
        <v>2027</v>
      </c>
      <c r="I2854" s="1">
        <f>DATE(YEAR(tbl_Invoices[[#This Row],[Invoice_Date]]), MONTH(tbl_Invoices[[#This Row],[Invoice_Date]]), DAY(tbl_Invoices[[#This Row],[Invoice_Date]]))</f>
        <v>44621</v>
      </c>
      <c r="J2854">
        <f>YEAR(tbl_Invoices[[#This Row],[Invoice_Date]])</f>
        <v>2022</v>
      </c>
      <c r="K2854" s="1">
        <f>_xlfn.XLOOKUP(tbl_Invoices[[#This Row],[Customer_ID]], tbl_Customers[Customer_ID], tbl_Customers[Cohort_Month])</f>
        <v>44773</v>
      </c>
      <c r="L2854" s="1" t="str">
        <f ca="1">_xlfn.XLOOKUP(tbl_Invoices[[#This Row],[Customer_ID]], tbl_Customers[Customer_ID], tbl_Customers[Age_Group])</f>
        <v>45–54</v>
      </c>
      <c r="M2854" s="1" t="str">
        <f>_xlfn.XLOOKUP(tbl_Invoices[[#This Row],[Customer_ID]], tbl_Customers[Customer_ID], tbl_Customers[Region])</f>
        <v>South</v>
      </c>
      <c r="N2854" s="1" t="str" cm="1">
        <f t="array" ref="N2854">_xlfn.IFS(
   _xlfn.SINGLE(tbl_Invoices[Plan_ID])="P1","Basic",
   _xlfn.SINGLE(tbl_Invoices[Plan_ID])="P2","Standard",
   _xlfn.SINGLE(tbl_Invoices[Plan_ID])="P3","Premium"
)</f>
        <v>Basic</v>
      </c>
      <c r="O2854" s="2">
        <f>IF(tbl_Invoices[[#This Row],[Revenue_Type]]="Churned",0,1)</f>
        <v>1</v>
      </c>
    </row>
    <row r="2855" spans="1:15" x14ac:dyDescent="0.25">
      <c r="A2855" t="s">
        <v>9411</v>
      </c>
      <c r="B2855" t="s">
        <v>1835</v>
      </c>
      <c r="C2855" t="s">
        <v>2075</v>
      </c>
      <c r="D2855" s="1">
        <v>44621</v>
      </c>
      <c r="E2855">
        <v>25</v>
      </c>
      <c r="F2855" t="b">
        <v>1</v>
      </c>
      <c r="G2855" t="s">
        <v>4547</v>
      </c>
      <c r="H2855" t="s">
        <v>2034</v>
      </c>
      <c r="I2855" s="1">
        <f>DATE(YEAR(tbl_Invoices[[#This Row],[Invoice_Date]]), MONTH(tbl_Invoices[[#This Row],[Invoice_Date]]), DAY(tbl_Invoices[[#This Row],[Invoice_Date]]))</f>
        <v>44621</v>
      </c>
      <c r="J2855">
        <f>YEAR(tbl_Invoices[[#This Row],[Invoice_Date]])</f>
        <v>2022</v>
      </c>
      <c r="K2855" s="1">
        <f>_xlfn.XLOOKUP(tbl_Invoices[[#This Row],[Customer_ID]], tbl_Customers[Customer_ID], tbl_Customers[Cohort_Month])</f>
        <v>44347</v>
      </c>
      <c r="L2855" s="1" t="str">
        <f ca="1">_xlfn.XLOOKUP(tbl_Invoices[[#This Row],[Customer_ID]], tbl_Customers[Customer_ID], tbl_Customers[Age_Group])</f>
        <v>35–44</v>
      </c>
      <c r="M2855" s="1" t="str">
        <f>_xlfn.XLOOKUP(tbl_Invoices[[#This Row],[Customer_ID]], tbl_Customers[Customer_ID], tbl_Customers[Region])</f>
        <v>West</v>
      </c>
      <c r="N2855" s="1" t="str" cm="1">
        <f t="array" ref="N2855">_xlfn.IFS(
   _xlfn.SINGLE(tbl_Invoices[Plan_ID])="P1","Basic",
   _xlfn.SINGLE(tbl_Invoices[Plan_ID])="P2","Standard",
   _xlfn.SINGLE(tbl_Invoices[Plan_ID])="P3","Premium"
)</f>
        <v>Standard</v>
      </c>
      <c r="O2855" s="2">
        <f>IF(tbl_Invoices[[#This Row],[Revenue_Type]]="Churned",0,1)</f>
        <v>1</v>
      </c>
    </row>
    <row r="2856" spans="1:15" x14ac:dyDescent="0.25">
      <c r="A2856" t="s">
        <v>5281</v>
      </c>
      <c r="B2856" t="s">
        <v>91</v>
      </c>
      <c r="C2856" t="s">
        <v>3695</v>
      </c>
      <c r="D2856" s="1">
        <v>44622</v>
      </c>
      <c r="E2856">
        <v>12</v>
      </c>
      <c r="F2856" t="b">
        <v>1</v>
      </c>
      <c r="G2856" t="s">
        <v>4547</v>
      </c>
      <c r="H2856" t="s">
        <v>2027</v>
      </c>
      <c r="I2856" s="1">
        <f>DATE(YEAR(tbl_Invoices[[#This Row],[Invoice_Date]]), MONTH(tbl_Invoices[[#This Row],[Invoice_Date]]), DAY(tbl_Invoices[[#This Row],[Invoice_Date]]))</f>
        <v>44622</v>
      </c>
      <c r="J2856">
        <f>YEAR(tbl_Invoices[[#This Row],[Invoice_Date]])</f>
        <v>2022</v>
      </c>
      <c r="K2856" s="1">
        <f>_xlfn.XLOOKUP(tbl_Invoices[[#This Row],[Customer_ID]], tbl_Customers[Customer_ID], tbl_Customers[Cohort_Month])</f>
        <v>44592</v>
      </c>
      <c r="L2856" s="1" t="str">
        <f ca="1">_xlfn.XLOOKUP(tbl_Invoices[[#This Row],[Customer_ID]], tbl_Customers[Customer_ID], tbl_Customers[Age_Group])</f>
        <v>35–44</v>
      </c>
      <c r="M2856" s="1" t="str">
        <f>_xlfn.XLOOKUP(tbl_Invoices[[#This Row],[Customer_ID]], tbl_Customers[Customer_ID], tbl_Customers[Region])</f>
        <v>South</v>
      </c>
      <c r="N2856" s="1" t="str" cm="1">
        <f t="array" ref="N2856">_xlfn.IFS(
   _xlfn.SINGLE(tbl_Invoices[Plan_ID])="P1","Basic",
   _xlfn.SINGLE(tbl_Invoices[Plan_ID])="P2","Standard",
   _xlfn.SINGLE(tbl_Invoices[Plan_ID])="P3","Premium"
)</f>
        <v>Basic</v>
      </c>
      <c r="O2856" s="2">
        <f>IF(tbl_Invoices[[#This Row],[Revenue_Type]]="Churned",0,1)</f>
        <v>1</v>
      </c>
    </row>
    <row r="2857" spans="1:15" x14ac:dyDescent="0.25">
      <c r="A2857" t="s">
        <v>5092</v>
      </c>
      <c r="B2857" t="s">
        <v>339</v>
      </c>
      <c r="C2857" t="s">
        <v>2970</v>
      </c>
      <c r="D2857" s="1">
        <v>44622</v>
      </c>
      <c r="E2857">
        <v>25</v>
      </c>
      <c r="F2857" t="b">
        <v>1</v>
      </c>
      <c r="G2857" t="s">
        <v>4538</v>
      </c>
      <c r="H2857" t="s">
        <v>2034</v>
      </c>
      <c r="I2857" s="1">
        <f>DATE(YEAR(tbl_Invoices[[#This Row],[Invoice_Date]]), MONTH(tbl_Invoices[[#This Row],[Invoice_Date]]), DAY(tbl_Invoices[[#This Row],[Invoice_Date]]))</f>
        <v>44622</v>
      </c>
      <c r="J2857">
        <f>YEAR(tbl_Invoices[[#This Row],[Invoice_Date]])</f>
        <v>2022</v>
      </c>
      <c r="K2857" s="1">
        <f>_xlfn.XLOOKUP(tbl_Invoices[[#This Row],[Customer_ID]], tbl_Customers[Customer_ID], tbl_Customers[Cohort_Month])</f>
        <v>44681</v>
      </c>
      <c r="L2857" s="1" t="str">
        <f ca="1">_xlfn.XLOOKUP(tbl_Invoices[[#This Row],[Customer_ID]], tbl_Customers[Customer_ID], tbl_Customers[Age_Group])</f>
        <v>35–44</v>
      </c>
      <c r="M2857" s="1" t="str">
        <f>_xlfn.XLOOKUP(tbl_Invoices[[#This Row],[Customer_ID]], tbl_Customers[Customer_ID], tbl_Customers[Region])</f>
        <v>International</v>
      </c>
      <c r="N2857" s="1" t="str" cm="1">
        <f t="array" ref="N2857">_xlfn.IFS(
   _xlfn.SINGLE(tbl_Invoices[Plan_ID])="P1","Basic",
   _xlfn.SINGLE(tbl_Invoices[Plan_ID])="P2","Standard",
   _xlfn.SINGLE(tbl_Invoices[Plan_ID])="P3","Premium"
)</f>
        <v>Standard</v>
      </c>
      <c r="O2857" s="2">
        <f>IF(tbl_Invoices[[#This Row],[Revenue_Type]]="Churned",0,1)</f>
        <v>1</v>
      </c>
    </row>
    <row r="2858" spans="1:15" x14ac:dyDescent="0.25">
      <c r="A2858" t="s">
        <v>6670</v>
      </c>
      <c r="B2858" t="s">
        <v>911</v>
      </c>
      <c r="C2858" t="s">
        <v>3254</v>
      </c>
      <c r="D2858" s="1">
        <v>44622</v>
      </c>
      <c r="E2858">
        <v>25</v>
      </c>
      <c r="F2858" t="b">
        <v>1</v>
      </c>
      <c r="G2858" t="s">
        <v>4545</v>
      </c>
      <c r="H2858" t="s">
        <v>2034</v>
      </c>
      <c r="I2858" s="1">
        <f>DATE(YEAR(tbl_Invoices[[#This Row],[Invoice_Date]]), MONTH(tbl_Invoices[[#This Row],[Invoice_Date]]), DAY(tbl_Invoices[[#This Row],[Invoice_Date]]))</f>
        <v>44622</v>
      </c>
      <c r="J2858">
        <f>YEAR(tbl_Invoices[[#This Row],[Invoice_Date]])</f>
        <v>2022</v>
      </c>
      <c r="K2858" s="1">
        <f>_xlfn.XLOOKUP(tbl_Invoices[[#This Row],[Customer_ID]], tbl_Customers[Customer_ID], tbl_Customers[Cohort_Month])</f>
        <v>44469</v>
      </c>
      <c r="L2858" s="1" t="str">
        <f ca="1">_xlfn.XLOOKUP(tbl_Invoices[[#This Row],[Customer_ID]], tbl_Customers[Customer_ID], tbl_Customers[Age_Group])</f>
        <v>25–34</v>
      </c>
      <c r="M2858" s="1" t="str">
        <f>_xlfn.XLOOKUP(tbl_Invoices[[#This Row],[Customer_ID]], tbl_Customers[Customer_ID], tbl_Customers[Region])</f>
        <v>International</v>
      </c>
      <c r="N2858" s="1" t="str" cm="1">
        <f t="array" ref="N2858">_xlfn.IFS(
   _xlfn.SINGLE(tbl_Invoices[Plan_ID])="P1","Basic",
   _xlfn.SINGLE(tbl_Invoices[Plan_ID])="P2","Standard",
   _xlfn.SINGLE(tbl_Invoices[Plan_ID])="P3","Premium"
)</f>
        <v>Standard</v>
      </c>
      <c r="O2858" s="2">
        <f>IF(tbl_Invoices[[#This Row],[Revenue_Type]]="Churned",0,1)</f>
        <v>0</v>
      </c>
    </row>
    <row r="2859" spans="1:15" x14ac:dyDescent="0.25">
      <c r="A2859" t="s">
        <v>5187</v>
      </c>
      <c r="B2859" t="s">
        <v>1049</v>
      </c>
      <c r="C2859" t="s">
        <v>3175</v>
      </c>
      <c r="D2859" s="1">
        <v>44622</v>
      </c>
      <c r="E2859">
        <v>12</v>
      </c>
      <c r="F2859" t="b">
        <v>1</v>
      </c>
      <c r="G2859" t="s">
        <v>4547</v>
      </c>
      <c r="H2859" t="s">
        <v>2027</v>
      </c>
      <c r="I2859" s="1">
        <f>DATE(YEAR(tbl_Invoices[[#This Row],[Invoice_Date]]), MONTH(tbl_Invoices[[#This Row],[Invoice_Date]]), DAY(tbl_Invoices[[#This Row],[Invoice_Date]]))</f>
        <v>44622</v>
      </c>
      <c r="J2859">
        <f>YEAR(tbl_Invoices[[#This Row],[Invoice_Date]])</f>
        <v>2022</v>
      </c>
      <c r="K2859" s="1">
        <f>_xlfn.XLOOKUP(tbl_Invoices[[#This Row],[Customer_ID]], tbl_Customers[Customer_ID], tbl_Customers[Cohort_Month])</f>
        <v>44834</v>
      </c>
      <c r="L2859" s="1" t="str">
        <f ca="1">_xlfn.XLOOKUP(tbl_Invoices[[#This Row],[Customer_ID]], tbl_Customers[Customer_ID], tbl_Customers[Age_Group])</f>
        <v>35–44</v>
      </c>
      <c r="M2859" s="1" t="str">
        <f>_xlfn.XLOOKUP(tbl_Invoices[[#This Row],[Customer_ID]], tbl_Customers[Customer_ID], tbl_Customers[Region])</f>
        <v>West</v>
      </c>
      <c r="N2859" s="1" t="str" cm="1">
        <f t="array" ref="N2859">_xlfn.IFS(
   _xlfn.SINGLE(tbl_Invoices[Plan_ID])="P1","Basic",
   _xlfn.SINGLE(tbl_Invoices[Plan_ID])="P2","Standard",
   _xlfn.SINGLE(tbl_Invoices[Plan_ID])="P3","Premium"
)</f>
        <v>Basic</v>
      </c>
      <c r="O2859" s="2">
        <f>IF(tbl_Invoices[[#This Row],[Revenue_Type]]="Churned",0,1)</f>
        <v>1</v>
      </c>
    </row>
    <row r="2860" spans="1:15" x14ac:dyDescent="0.25">
      <c r="A2860" t="s">
        <v>7094</v>
      </c>
      <c r="B2860" t="s">
        <v>1146</v>
      </c>
      <c r="C2860" t="s">
        <v>3924</v>
      </c>
      <c r="D2860" s="1">
        <v>44622</v>
      </c>
      <c r="E2860">
        <v>55</v>
      </c>
      <c r="F2860" t="b">
        <v>1</v>
      </c>
      <c r="G2860" t="s">
        <v>4545</v>
      </c>
      <c r="H2860" t="s">
        <v>2031</v>
      </c>
      <c r="I2860" s="1">
        <f>DATE(YEAR(tbl_Invoices[[#This Row],[Invoice_Date]]), MONTH(tbl_Invoices[[#This Row],[Invoice_Date]]), DAY(tbl_Invoices[[#This Row],[Invoice_Date]]))</f>
        <v>44622</v>
      </c>
      <c r="J2860">
        <f>YEAR(tbl_Invoices[[#This Row],[Invoice_Date]])</f>
        <v>2022</v>
      </c>
      <c r="K2860" s="1">
        <f>_xlfn.XLOOKUP(tbl_Invoices[[#This Row],[Customer_ID]], tbl_Customers[Customer_ID], tbl_Customers[Cohort_Month])</f>
        <v>44500</v>
      </c>
      <c r="L2860" s="1" t="str">
        <f ca="1">_xlfn.XLOOKUP(tbl_Invoices[[#This Row],[Customer_ID]], tbl_Customers[Customer_ID], tbl_Customers[Age_Group])</f>
        <v>45–54</v>
      </c>
      <c r="M2860" s="1" t="str">
        <f>_xlfn.XLOOKUP(tbl_Invoices[[#This Row],[Customer_ID]], tbl_Customers[Customer_ID], tbl_Customers[Region])</f>
        <v>South</v>
      </c>
      <c r="N2860" s="1" t="str" cm="1">
        <f t="array" ref="N2860">_xlfn.IFS(
   _xlfn.SINGLE(tbl_Invoices[Plan_ID])="P1","Basic",
   _xlfn.SINGLE(tbl_Invoices[Plan_ID])="P2","Standard",
   _xlfn.SINGLE(tbl_Invoices[Plan_ID])="P3","Premium"
)</f>
        <v>Premium</v>
      </c>
      <c r="O2860" s="2">
        <f>IF(tbl_Invoices[[#This Row],[Revenue_Type]]="Churned",0,1)</f>
        <v>0</v>
      </c>
    </row>
    <row r="2861" spans="1:15" x14ac:dyDescent="0.25">
      <c r="A2861" t="s">
        <v>6836</v>
      </c>
      <c r="B2861" t="s">
        <v>1551</v>
      </c>
      <c r="C2861" t="s">
        <v>2868</v>
      </c>
      <c r="D2861" s="1">
        <v>44622</v>
      </c>
      <c r="E2861">
        <v>12</v>
      </c>
      <c r="F2861" t="b">
        <v>1</v>
      </c>
      <c r="G2861" t="s">
        <v>4545</v>
      </c>
      <c r="H2861" t="s">
        <v>2027</v>
      </c>
      <c r="I2861" s="1">
        <f>DATE(YEAR(tbl_Invoices[[#This Row],[Invoice_Date]]), MONTH(tbl_Invoices[[#This Row],[Invoice_Date]]), DAY(tbl_Invoices[[#This Row],[Invoice_Date]]))</f>
        <v>44622</v>
      </c>
      <c r="J2861">
        <f>YEAR(tbl_Invoices[[#This Row],[Invoice_Date]])</f>
        <v>2022</v>
      </c>
      <c r="K2861" s="1">
        <f>_xlfn.XLOOKUP(tbl_Invoices[[#This Row],[Customer_ID]], tbl_Customers[Customer_ID], tbl_Customers[Cohort_Month])</f>
        <v>44651</v>
      </c>
      <c r="L2861" s="1" t="str">
        <f ca="1">_xlfn.XLOOKUP(tbl_Invoices[[#This Row],[Customer_ID]], tbl_Customers[Customer_ID], tbl_Customers[Age_Group])</f>
        <v>55+</v>
      </c>
      <c r="M2861" s="1" t="str">
        <f>_xlfn.XLOOKUP(tbl_Invoices[[#This Row],[Customer_ID]], tbl_Customers[Customer_ID], tbl_Customers[Region])</f>
        <v>Midwest</v>
      </c>
      <c r="N2861" s="1" t="str" cm="1">
        <f t="array" ref="N2861">_xlfn.IFS(
   _xlfn.SINGLE(tbl_Invoices[Plan_ID])="P1","Basic",
   _xlfn.SINGLE(tbl_Invoices[Plan_ID])="P2","Standard",
   _xlfn.SINGLE(tbl_Invoices[Plan_ID])="P3","Premium"
)</f>
        <v>Basic</v>
      </c>
      <c r="O2861" s="2">
        <f>IF(tbl_Invoices[[#This Row],[Revenue_Type]]="Churned",0,1)</f>
        <v>0</v>
      </c>
    </row>
    <row r="2862" spans="1:15" x14ac:dyDescent="0.25">
      <c r="A2862" t="s">
        <v>9776</v>
      </c>
      <c r="B2862" t="s">
        <v>1946</v>
      </c>
      <c r="C2862" t="s">
        <v>2567</v>
      </c>
      <c r="D2862" s="1">
        <v>44622</v>
      </c>
      <c r="E2862">
        <v>12</v>
      </c>
      <c r="F2862" t="b">
        <v>1</v>
      </c>
      <c r="G2862" t="s">
        <v>4545</v>
      </c>
      <c r="H2862" t="s">
        <v>2027</v>
      </c>
      <c r="I2862" s="1">
        <f>DATE(YEAR(tbl_Invoices[[#This Row],[Invoice_Date]]), MONTH(tbl_Invoices[[#This Row],[Invoice_Date]]), DAY(tbl_Invoices[[#This Row],[Invoice_Date]]))</f>
        <v>44622</v>
      </c>
      <c r="J2862">
        <f>YEAR(tbl_Invoices[[#This Row],[Invoice_Date]])</f>
        <v>2022</v>
      </c>
      <c r="K2862" s="1">
        <f>_xlfn.XLOOKUP(tbl_Invoices[[#This Row],[Customer_ID]], tbl_Customers[Customer_ID], tbl_Customers[Cohort_Month])</f>
        <v>44316</v>
      </c>
      <c r="L2862" s="1" t="str">
        <f ca="1">_xlfn.XLOOKUP(tbl_Invoices[[#This Row],[Customer_ID]], tbl_Customers[Customer_ID], tbl_Customers[Age_Group])</f>
        <v>55+</v>
      </c>
      <c r="M2862" s="1" t="str">
        <f>_xlfn.XLOOKUP(tbl_Invoices[[#This Row],[Customer_ID]], tbl_Customers[Customer_ID], tbl_Customers[Region])</f>
        <v>West</v>
      </c>
      <c r="N2862" s="1" t="str" cm="1">
        <f t="array" ref="N2862">_xlfn.IFS(
   _xlfn.SINGLE(tbl_Invoices[Plan_ID])="P1","Basic",
   _xlfn.SINGLE(tbl_Invoices[Plan_ID])="P2","Standard",
   _xlfn.SINGLE(tbl_Invoices[Plan_ID])="P3","Premium"
)</f>
        <v>Basic</v>
      </c>
      <c r="O2862" s="2">
        <f>IF(tbl_Invoices[[#This Row],[Revenue_Type]]="Churned",0,1)</f>
        <v>0</v>
      </c>
    </row>
    <row r="2863" spans="1:15" x14ac:dyDescent="0.25">
      <c r="A2863" t="s">
        <v>8635</v>
      </c>
      <c r="B2863" t="s">
        <v>2018</v>
      </c>
      <c r="C2863" t="s">
        <v>3446</v>
      </c>
      <c r="D2863" s="1">
        <v>44622</v>
      </c>
      <c r="E2863">
        <v>12</v>
      </c>
      <c r="F2863" t="b">
        <v>1</v>
      </c>
      <c r="G2863" t="s">
        <v>4547</v>
      </c>
      <c r="H2863" t="s">
        <v>2027</v>
      </c>
      <c r="I2863" s="1">
        <f>DATE(YEAR(tbl_Invoices[[#This Row],[Invoice_Date]]), MONTH(tbl_Invoices[[#This Row],[Invoice_Date]]), DAY(tbl_Invoices[[#This Row],[Invoice_Date]]))</f>
        <v>44622</v>
      </c>
      <c r="J2863">
        <f>YEAR(tbl_Invoices[[#This Row],[Invoice_Date]])</f>
        <v>2022</v>
      </c>
      <c r="K2863" s="1">
        <f>_xlfn.XLOOKUP(tbl_Invoices[[#This Row],[Customer_ID]], tbl_Customers[Customer_ID], tbl_Customers[Cohort_Month])</f>
        <v>44408</v>
      </c>
      <c r="L2863" s="1" t="str">
        <f ca="1">_xlfn.XLOOKUP(tbl_Invoices[[#This Row],[Customer_ID]], tbl_Customers[Customer_ID], tbl_Customers[Age_Group])</f>
        <v>55+</v>
      </c>
      <c r="M2863" s="1" t="str">
        <f>_xlfn.XLOOKUP(tbl_Invoices[[#This Row],[Customer_ID]], tbl_Customers[Customer_ID], tbl_Customers[Region])</f>
        <v>West</v>
      </c>
      <c r="N2863" s="1" t="str" cm="1">
        <f t="array" ref="N2863">_xlfn.IFS(
   _xlfn.SINGLE(tbl_Invoices[Plan_ID])="P1","Basic",
   _xlfn.SINGLE(tbl_Invoices[Plan_ID])="P2","Standard",
   _xlfn.SINGLE(tbl_Invoices[Plan_ID])="P3","Premium"
)</f>
        <v>Basic</v>
      </c>
      <c r="O2863" s="2">
        <f>IF(tbl_Invoices[[#This Row],[Revenue_Type]]="Churned",0,1)</f>
        <v>1</v>
      </c>
    </row>
    <row r="2864" spans="1:15" x14ac:dyDescent="0.25">
      <c r="A2864" t="s">
        <v>5160</v>
      </c>
      <c r="B2864" t="s">
        <v>56</v>
      </c>
      <c r="C2864" t="s">
        <v>4276</v>
      </c>
      <c r="D2864" s="1">
        <v>44623</v>
      </c>
      <c r="E2864">
        <v>12</v>
      </c>
      <c r="F2864" t="b">
        <v>1</v>
      </c>
      <c r="G2864" t="s">
        <v>4547</v>
      </c>
      <c r="H2864" t="s">
        <v>2027</v>
      </c>
      <c r="I2864" s="1">
        <f>DATE(YEAR(tbl_Invoices[[#This Row],[Invoice_Date]]), MONTH(tbl_Invoices[[#This Row],[Invoice_Date]]), DAY(tbl_Invoices[[#This Row],[Invoice_Date]]))</f>
        <v>44623</v>
      </c>
      <c r="J2864">
        <f>YEAR(tbl_Invoices[[#This Row],[Invoice_Date]])</f>
        <v>2022</v>
      </c>
      <c r="K2864" s="1">
        <f>_xlfn.XLOOKUP(tbl_Invoices[[#This Row],[Customer_ID]], tbl_Customers[Customer_ID], tbl_Customers[Cohort_Month])</f>
        <v>44227</v>
      </c>
      <c r="L2864" s="1" t="str">
        <f ca="1">_xlfn.XLOOKUP(tbl_Invoices[[#This Row],[Customer_ID]], tbl_Customers[Customer_ID], tbl_Customers[Age_Group])</f>
        <v>55+</v>
      </c>
      <c r="M2864" s="1" t="str">
        <f>_xlfn.XLOOKUP(tbl_Invoices[[#This Row],[Customer_ID]], tbl_Customers[Customer_ID], tbl_Customers[Region])</f>
        <v>East</v>
      </c>
      <c r="N2864" s="1" t="str" cm="1">
        <f t="array" ref="N2864">_xlfn.IFS(
   _xlfn.SINGLE(tbl_Invoices[Plan_ID])="P1","Basic",
   _xlfn.SINGLE(tbl_Invoices[Plan_ID])="P2","Standard",
   _xlfn.SINGLE(tbl_Invoices[Plan_ID])="P3","Premium"
)</f>
        <v>Basic</v>
      </c>
      <c r="O2864" s="2">
        <f>IF(tbl_Invoices[[#This Row],[Revenue_Type]]="Churned",0,1)</f>
        <v>1</v>
      </c>
    </row>
    <row r="2865" spans="1:15" x14ac:dyDescent="0.25">
      <c r="A2865" t="s">
        <v>4974</v>
      </c>
      <c r="B2865" t="s">
        <v>331</v>
      </c>
      <c r="C2865" t="s">
        <v>3995</v>
      </c>
      <c r="D2865" s="1">
        <v>44623</v>
      </c>
      <c r="E2865">
        <v>12</v>
      </c>
      <c r="F2865" t="b">
        <v>1</v>
      </c>
      <c r="G2865" t="s">
        <v>4538</v>
      </c>
      <c r="H2865" t="s">
        <v>2027</v>
      </c>
      <c r="I2865" s="1">
        <f>DATE(YEAR(tbl_Invoices[[#This Row],[Invoice_Date]]), MONTH(tbl_Invoices[[#This Row],[Invoice_Date]]), DAY(tbl_Invoices[[#This Row],[Invoice_Date]]))</f>
        <v>44623</v>
      </c>
      <c r="J2865">
        <f>YEAR(tbl_Invoices[[#This Row],[Invoice_Date]])</f>
        <v>2022</v>
      </c>
      <c r="K2865" s="1">
        <f>_xlfn.XLOOKUP(tbl_Invoices[[#This Row],[Customer_ID]], tbl_Customers[Customer_ID], tbl_Customers[Cohort_Month])</f>
        <v>44408</v>
      </c>
      <c r="L2865" s="1" t="str">
        <f ca="1">_xlfn.XLOOKUP(tbl_Invoices[[#This Row],[Customer_ID]], tbl_Customers[Customer_ID], tbl_Customers[Age_Group])</f>
        <v>18–24</v>
      </c>
      <c r="M2865" s="1" t="str">
        <f>_xlfn.XLOOKUP(tbl_Invoices[[#This Row],[Customer_ID]], tbl_Customers[Customer_ID], tbl_Customers[Region])</f>
        <v>East</v>
      </c>
      <c r="N2865" s="1" t="str" cm="1">
        <f t="array" ref="N2865">_xlfn.IFS(
   _xlfn.SINGLE(tbl_Invoices[Plan_ID])="P1","Basic",
   _xlfn.SINGLE(tbl_Invoices[Plan_ID])="P2","Standard",
   _xlfn.SINGLE(tbl_Invoices[Plan_ID])="P3","Premium"
)</f>
        <v>Basic</v>
      </c>
      <c r="O2865" s="2">
        <f>IF(tbl_Invoices[[#This Row],[Revenue_Type]]="Churned",0,1)</f>
        <v>1</v>
      </c>
    </row>
    <row r="2866" spans="1:15" x14ac:dyDescent="0.25">
      <c r="A2866" t="s">
        <v>10473</v>
      </c>
      <c r="B2866" t="s">
        <v>394</v>
      </c>
      <c r="C2866" t="s">
        <v>3141</v>
      </c>
      <c r="D2866" s="1">
        <v>44623</v>
      </c>
      <c r="E2866">
        <v>12</v>
      </c>
      <c r="F2866" t="b">
        <v>1</v>
      </c>
      <c r="G2866" t="s">
        <v>4538</v>
      </c>
      <c r="H2866" t="s">
        <v>2027</v>
      </c>
      <c r="I2866" s="1">
        <f>DATE(YEAR(tbl_Invoices[[#This Row],[Invoice_Date]]), MONTH(tbl_Invoices[[#This Row],[Invoice_Date]]), DAY(tbl_Invoices[[#This Row],[Invoice_Date]]))</f>
        <v>44623</v>
      </c>
      <c r="J2866">
        <f>YEAR(tbl_Invoices[[#This Row],[Invoice_Date]])</f>
        <v>2022</v>
      </c>
      <c r="K2866" s="1">
        <f>_xlfn.XLOOKUP(tbl_Invoices[[#This Row],[Customer_ID]], tbl_Customers[Customer_ID], tbl_Customers[Cohort_Month])</f>
        <v>44469</v>
      </c>
      <c r="L2866" s="1" t="str">
        <f ca="1">_xlfn.XLOOKUP(tbl_Invoices[[#This Row],[Customer_ID]], tbl_Customers[Customer_ID], tbl_Customers[Age_Group])</f>
        <v>45–54</v>
      </c>
      <c r="M2866" s="1" t="str">
        <f>_xlfn.XLOOKUP(tbl_Invoices[[#This Row],[Customer_ID]], tbl_Customers[Customer_ID], tbl_Customers[Region])</f>
        <v>West</v>
      </c>
      <c r="N2866" s="1" t="str" cm="1">
        <f t="array" ref="N2866">_xlfn.IFS(
   _xlfn.SINGLE(tbl_Invoices[Plan_ID])="P1","Basic",
   _xlfn.SINGLE(tbl_Invoices[Plan_ID])="P2","Standard",
   _xlfn.SINGLE(tbl_Invoices[Plan_ID])="P3","Premium"
)</f>
        <v>Basic</v>
      </c>
      <c r="O2866" s="2">
        <f>IF(tbl_Invoices[[#This Row],[Revenue_Type]]="Churned",0,1)</f>
        <v>1</v>
      </c>
    </row>
    <row r="2867" spans="1:15" x14ac:dyDescent="0.25">
      <c r="A2867" t="s">
        <v>5517</v>
      </c>
      <c r="B2867" t="s">
        <v>465</v>
      </c>
      <c r="C2867" t="s">
        <v>2759</v>
      </c>
      <c r="D2867" s="1">
        <v>44623</v>
      </c>
      <c r="E2867">
        <v>12</v>
      </c>
      <c r="F2867" t="b">
        <v>1</v>
      </c>
      <c r="G2867" t="s">
        <v>4549</v>
      </c>
      <c r="H2867" t="s">
        <v>2027</v>
      </c>
      <c r="I2867" s="1">
        <f>DATE(YEAR(tbl_Invoices[[#This Row],[Invoice_Date]]), MONTH(tbl_Invoices[[#This Row],[Invoice_Date]]), DAY(tbl_Invoices[[#This Row],[Invoice_Date]]))</f>
        <v>44623</v>
      </c>
      <c r="J2867">
        <f>YEAR(tbl_Invoices[[#This Row],[Invoice_Date]])</f>
        <v>2022</v>
      </c>
      <c r="K2867" s="1">
        <f>_xlfn.XLOOKUP(tbl_Invoices[[#This Row],[Customer_ID]], tbl_Customers[Customer_ID], tbl_Customers[Cohort_Month])</f>
        <v>44530</v>
      </c>
      <c r="L2867" s="1" t="str">
        <f ca="1">_xlfn.XLOOKUP(tbl_Invoices[[#This Row],[Customer_ID]], tbl_Customers[Customer_ID], tbl_Customers[Age_Group])</f>
        <v>25–34</v>
      </c>
      <c r="M2867" s="1" t="str">
        <f>_xlfn.XLOOKUP(tbl_Invoices[[#This Row],[Customer_ID]], tbl_Customers[Customer_ID], tbl_Customers[Region])</f>
        <v>Midwest</v>
      </c>
      <c r="N2867" s="1" t="str" cm="1">
        <f t="array" ref="N2867">_xlfn.IFS(
   _xlfn.SINGLE(tbl_Invoices[Plan_ID])="P1","Basic",
   _xlfn.SINGLE(tbl_Invoices[Plan_ID])="P2","Standard",
   _xlfn.SINGLE(tbl_Invoices[Plan_ID])="P3","Premium"
)</f>
        <v>Basic</v>
      </c>
      <c r="O2867" s="2">
        <f>IF(tbl_Invoices[[#This Row],[Revenue_Type]]="Churned",0,1)</f>
        <v>1</v>
      </c>
    </row>
    <row r="2868" spans="1:15" x14ac:dyDescent="0.25">
      <c r="A2868" t="s">
        <v>4791</v>
      </c>
      <c r="B2868" t="s">
        <v>888</v>
      </c>
      <c r="C2868" t="s">
        <v>2984</v>
      </c>
      <c r="D2868" s="1">
        <v>44623</v>
      </c>
      <c r="E2868">
        <v>55</v>
      </c>
      <c r="F2868" t="b">
        <v>1</v>
      </c>
      <c r="G2868" t="s">
        <v>4540</v>
      </c>
      <c r="H2868" t="s">
        <v>2031</v>
      </c>
      <c r="I2868" s="1">
        <f>DATE(YEAR(tbl_Invoices[[#This Row],[Invoice_Date]]), MONTH(tbl_Invoices[[#This Row],[Invoice_Date]]), DAY(tbl_Invoices[[#This Row],[Invoice_Date]]))</f>
        <v>44623</v>
      </c>
      <c r="J2868">
        <f>YEAR(tbl_Invoices[[#This Row],[Invoice_Date]])</f>
        <v>2022</v>
      </c>
      <c r="K2868" s="1">
        <f>_xlfn.XLOOKUP(tbl_Invoices[[#This Row],[Customer_ID]], tbl_Customers[Customer_ID], tbl_Customers[Cohort_Month])</f>
        <v>45016</v>
      </c>
      <c r="L2868" s="1" t="str">
        <f ca="1">_xlfn.XLOOKUP(tbl_Invoices[[#This Row],[Customer_ID]], tbl_Customers[Customer_ID], tbl_Customers[Age_Group])</f>
        <v>55+</v>
      </c>
      <c r="M2868" s="1" t="str">
        <f>_xlfn.XLOOKUP(tbl_Invoices[[#This Row],[Customer_ID]], tbl_Customers[Customer_ID], tbl_Customers[Region])</f>
        <v>South</v>
      </c>
      <c r="N2868" s="1" t="str" cm="1">
        <f t="array" ref="N2868">_xlfn.IFS(
   _xlfn.SINGLE(tbl_Invoices[Plan_ID])="P1","Basic",
   _xlfn.SINGLE(tbl_Invoices[Plan_ID])="P2","Standard",
   _xlfn.SINGLE(tbl_Invoices[Plan_ID])="P3","Premium"
)</f>
        <v>Premium</v>
      </c>
      <c r="O2868" s="2">
        <f>IF(tbl_Invoices[[#This Row],[Revenue_Type]]="Churned",0,1)</f>
        <v>1</v>
      </c>
    </row>
    <row r="2869" spans="1:15" x14ac:dyDescent="0.25">
      <c r="A2869" t="s">
        <v>8833</v>
      </c>
      <c r="B2869" t="s">
        <v>1007</v>
      </c>
      <c r="C2869" t="s">
        <v>3917</v>
      </c>
      <c r="D2869" s="1">
        <v>44623</v>
      </c>
      <c r="E2869">
        <v>25</v>
      </c>
      <c r="F2869" t="b">
        <v>1</v>
      </c>
      <c r="G2869" t="s">
        <v>4538</v>
      </c>
      <c r="H2869" t="s">
        <v>2034</v>
      </c>
      <c r="I2869" s="1">
        <f>DATE(YEAR(tbl_Invoices[[#This Row],[Invoice_Date]]), MONTH(tbl_Invoices[[#This Row],[Invoice_Date]]), DAY(tbl_Invoices[[#This Row],[Invoice_Date]]))</f>
        <v>44623</v>
      </c>
      <c r="J2869">
        <f>YEAR(tbl_Invoices[[#This Row],[Invoice_Date]])</f>
        <v>2022</v>
      </c>
      <c r="K2869" s="1">
        <f>_xlfn.XLOOKUP(tbl_Invoices[[#This Row],[Customer_ID]], tbl_Customers[Customer_ID], tbl_Customers[Cohort_Month])</f>
        <v>44561</v>
      </c>
      <c r="L2869" s="1" t="str">
        <f ca="1">_xlfn.XLOOKUP(tbl_Invoices[[#This Row],[Customer_ID]], tbl_Customers[Customer_ID], tbl_Customers[Age_Group])</f>
        <v>25–34</v>
      </c>
      <c r="M2869" s="1" t="str">
        <f>_xlfn.XLOOKUP(tbl_Invoices[[#This Row],[Customer_ID]], tbl_Customers[Customer_ID], tbl_Customers[Region])</f>
        <v>South</v>
      </c>
      <c r="N2869" s="1" t="str" cm="1">
        <f t="array" ref="N2869">_xlfn.IFS(
   _xlfn.SINGLE(tbl_Invoices[Plan_ID])="P1","Basic",
   _xlfn.SINGLE(tbl_Invoices[Plan_ID])="P2","Standard",
   _xlfn.SINGLE(tbl_Invoices[Plan_ID])="P3","Premium"
)</f>
        <v>Standard</v>
      </c>
      <c r="O2869" s="2">
        <f>IF(tbl_Invoices[[#This Row],[Revenue_Type]]="Churned",0,1)</f>
        <v>1</v>
      </c>
    </row>
    <row r="2870" spans="1:15" x14ac:dyDescent="0.25">
      <c r="A2870" t="s">
        <v>7216</v>
      </c>
      <c r="B2870" t="s">
        <v>1173</v>
      </c>
      <c r="C2870" t="s">
        <v>3712</v>
      </c>
      <c r="D2870" s="1">
        <v>44623</v>
      </c>
      <c r="E2870">
        <v>55</v>
      </c>
      <c r="F2870" t="b">
        <v>1</v>
      </c>
      <c r="G2870" t="s">
        <v>4538</v>
      </c>
      <c r="H2870" t="s">
        <v>2031</v>
      </c>
      <c r="I2870" s="1">
        <f>DATE(YEAR(tbl_Invoices[[#This Row],[Invoice_Date]]), MONTH(tbl_Invoices[[#This Row],[Invoice_Date]]), DAY(tbl_Invoices[[#This Row],[Invoice_Date]]))</f>
        <v>44623</v>
      </c>
      <c r="J2870">
        <f>YEAR(tbl_Invoices[[#This Row],[Invoice_Date]])</f>
        <v>2022</v>
      </c>
      <c r="K2870" s="1">
        <f>_xlfn.XLOOKUP(tbl_Invoices[[#This Row],[Customer_ID]], tbl_Customers[Customer_ID], tbl_Customers[Cohort_Month])</f>
        <v>44286</v>
      </c>
      <c r="L2870" s="1" t="str">
        <f ca="1">_xlfn.XLOOKUP(tbl_Invoices[[#This Row],[Customer_ID]], tbl_Customers[Customer_ID], tbl_Customers[Age_Group])</f>
        <v>18–24</v>
      </c>
      <c r="M2870" s="1" t="str">
        <f>_xlfn.XLOOKUP(tbl_Invoices[[#This Row],[Customer_ID]], tbl_Customers[Customer_ID], tbl_Customers[Region])</f>
        <v>Midwest</v>
      </c>
      <c r="N2870" s="1" t="str" cm="1">
        <f t="array" ref="N2870">_xlfn.IFS(
   _xlfn.SINGLE(tbl_Invoices[Plan_ID])="P1","Basic",
   _xlfn.SINGLE(tbl_Invoices[Plan_ID])="P2","Standard",
   _xlfn.SINGLE(tbl_Invoices[Plan_ID])="P3","Premium"
)</f>
        <v>Premium</v>
      </c>
      <c r="O2870" s="2">
        <f>IF(tbl_Invoices[[#This Row],[Revenue_Type]]="Churned",0,1)</f>
        <v>1</v>
      </c>
    </row>
    <row r="2871" spans="1:15" x14ac:dyDescent="0.25">
      <c r="A2871" t="s">
        <v>10284</v>
      </c>
      <c r="B2871" t="s">
        <v>1212</v>
      </c>
      <c r="C2871" t="s">
        <v>4457</v>
      </c>
      <c r="D2871" s="1">
        <v>44623</v>
      </c>
      <c r="E2871">
        <v>25</v>
      </c>
      <c r="F2871" t="b">
        <v>1</v>
      </c>
      <c r="G2871" t="s">
        <v>4538</v>
      </c>
      <c r="H2871" t="s">
        <v>2034</v>
      </c>
      <c r="I2871" s="1">
        <f>DATE(YEAR(tbl_Invoices[[#This Row],[Invoice_Date]]), MONTH(tbl_Invoices[[#This Row],[Invoice_Date]]), DAY(tbl_Invoices[[#This Row],[Invoice_Date]]))</f>
        <v>44623</v>
      </c>
      <c r="J2871">
        <f>YEAR(tbl_Invoices[[#This Row],[Invoice_Date]])</f>
        <v>2022</v>
      </c>
      <c r="K2871" s="1">
        <f>_xlfn.XLOOKUP(tbl_Invoices[[#This Row],[Customer_ID]], tbl_Customers[Customer_ID], tbl_Customers[Cohort_Month])</f>
        <v>44316</v>
      </c>
      <c r="L2871" s="1" t="str">
        <f ca="1">_xlfn.XLOOKUP(tbl_Invoices[[#This Row],[Customer_ID]], tbl_Customers[Customer_ID], tbl_Customers[Age_Group])</f>
        <v>25–34</v>
      </c>
      <c r="M2871" s="1" t="str">
        <f>_xlfn.XLOOKUP(tbl_Invoices[[#This Row],[Customer_ID]], tbl_Customers[Customer_ID], tbl_Customers[Region])</f>
        <v>West</v>
      </c>
      <c r="N2871" s="1" t="str" cm="1">
        <f t="array" ref="N2871">_xlfn.IFS(
   _xlfn.SINGLE(tbl_Invoices[Plan_ID])="P1","Basic",
   _xlfn.SINGLE(tbl_Invoices[Plan_ID])="P2","Standard",
   _xlfn.SINGLE(tbl_Invoices[Plan_ID])="P3","Premium"
)</f>
        <v>Standard</v>
      </c>
      <c r="O2871" s="2">
        <f>IF(tbl_Invoices[[#This Row],[Revenue_Type]]="Churned",0,1)</f>
        <v>1</v>
      </c>
    </row>
    <row r="2872" spans="1:15" x14ac:dyDescent="0.25">
      <c r="A2872" t="s">
        <v>7214</v>
      </c>
      <c r="B2872" t="s">
        <v>1384</v>
      </c>
      <c r="C2872" t="s">
        <v>4166</v>
      </c>
      <c r="D2872" s="1">
        <v>44624</v>
      </c>
      <c r="E2872">
        <v>12</v>
      </c>
      <c r="F2872" t="b">
        <v>1</v>
      </c>
      <c r="G2872" t="s">
        <v>4549</v>
      </c>
      <c r="H2872" t="s">
        <v>2027</v>
      </c>
      <c r="I2872" s="1">
        <f>DATE(YEAR(tbl_Invoices[[#This Row],[Invoice_Date]]), MONTH(tbl_Invoices[[#This Row],[Invoice_Date]]), DAY(tbl_Invoices[[#This Row],[Invoice_Date]]))</f>
        <v>44624</v>
      </c>
      <c r="J2872">
        <f>YEAR(tbl_Invoices[[#This Row],[Invoice_Date]])</f>
        <v>2022</v>
      </c>
      <c r="K2872" s="1">
        <f>_xlfn.XLOOKUP(tbl_Invoices[[#This Row],[Customer_ID]], tbl_Customers[Customer_ID], tbl_Customers[Cohort_Month])</f>
        <v>44377</v>
      </c>
      <c r="L2872" s="1" t="str">
        <f ca="1">_xlfn.XLOOKUP(tbl_Invoices[[#This Row],[Customer_ID]], tbl_Customers[Customer_ID], tbl_Customers[Age_Group])</f>
        <v>35–44</v>
      </c>
      <c r="M2872" s="1" t="str">
        <f>_xlfn.XLOOKUP(tbl_Invoices[[#This Row],[Customer_ID]], tbl_Customers[Customer_ID], tbl_Customers[Region])</f>
        <v>West</v>
      </c>
      <c r="N2872" s="1" t="str" cm="1">
        <f t="array" ref="N2872">_xlfn.IFS(
   _xlfn.SINGLE(tbl_Invoices[Plan_ID])="P1","Basic",
   _xlfn.SINGLE(tbl_Invoices[Plan_ID])="P2","Standard",
   _xlfn.SINGLE(tbl_Invoices[Plan_ID])="P3","Premium"
)</f>
        <v>Basic</v>
      </c>
      <c r="O2872" s="2">
        <f>IF(tbl_Invoices[[#This Row],[Revenue_Type]]="Churned",0,1)</f>
        <v>1</v>
      </c>
    </row>
    <row r="2873" spans="1:15" x14ac:dyDescent="0.25">
      <c r="A2873" t="s">
        <v>5582</v>
      </c>
      <c r="B2873" t="s">
        <v>1438</v>
      </c>
      <c r="C2873" t="s">
        <v>2772</v>
      </c>
      <c r="D2873" s="1">
        <v>44624</v>
      </c>
      <c r="E2873">
        <v>55</v>
      </c>
      <c r="F2873" t="b">
        <v>1</v>
      </c>
      <c r="G2873" t="s">
        <v>4545</v>
      </c>
      <c r="H2873" t="s">
        <v>2031</v>
      </c>
      <c r="I2873" s="1">
        <f>DATE(YEAR(tbl_Invoices[[#This Row],[Invoice_Date]]), MONTH(tbl_Invoices[[#This Row],[Invoice_Date]]), DAY(tbl_Invoices[[#This Row],[Invoice_Date]]))</f>
        <v>44624</v>
      </c>
      <c r="J2873">
        <f>YEAR(tbl_Invoices[[#This Row],[Invoice_Date]])</f>
        <v>2022</v>
      </c>
      <c r="K2873" s="1">
        <f>_xlfn.XLOOKUP(tbl_Invoices[[#This Row],[Customer_ID]], tbl_Customers[Customer_ID], tbl_Customers[Cohort_Month])</f>
        <v>44804</v>
      </c>
      <c r="L2873" s="1" t="str">
        <f ca="1">_xlfn.XLOOKUP(tbl_Invoices[[#This Row],[Customer_ID]], tbl_Customers[Customer_ID], tbl_Customers[Age_Group])</f>
        <v>55+</v>
      </c>
      <c r="M2873" s="1" t="str">
        <f>_xlfn.XLOOKUP(tbl_Invoices[[#This Row],[Customer_ID]], tbl_Customers[Customer_ID], tbl_Customers[Region])</f>
        <v>Midwest</v>
      </c>
      <c r="N2873" s="1" t="str" cm="1">
        <f t="array" ref="N2873">_xlfn.IFS(
   _xlfn.SINGLE(tbl_Invoices[Plan_ID])="P1","Basic",
   _xlfn.SINGLE(tbl_Invoices[Plan_ID])="P2","Standard",
   _xlfn.SINGLE(tbl_Invoices[Plan_ID])="P3","Premium"
)</f>
        <v>Premium</v>
      </c>
      <c r="O2873" s="2">
        <f>IF(tbl_Invoices[[#This Row],[Revenue_Type]]="Churned",0,1)</f>
        <v>0</v>
      </c>
    </row>
    <row r="2874" spans="1:15" x14ac:dyDescent="0.25">
      <c r="A2874" t="s">
        <v>5125</v>
      </c>
      <c r="B2874" t="s">
        <v>1527</v>
      </c>
      <c r="C2874" t="s">
        <v>2881</v>
      </c>
      <c r="D2874" s="1">
        <v>44624</v>
      </c>
      <c r="E2874">
        <v>55</v>
      </c>
      <c r="F2874" t="b">
        <v>1</v>
      </c>
      <c r="G2874" t="s">
        <v>4547</v>
      </c>
      <c r="H2874" t="s">
        <v>2031</v>
      </c>
      <c r="I2874" s="1">
        <f>DATE(YEAR(tbl_Invoices[[#This Row],[Invoice_Date]]), MONTH(tbl_Invoices[[#This Row],[Invoice_Date]]), DAY(tbl_Invoices[[#This Row],[Invoice_Date]]))</f>
        <v>44624</v>
      </c>
      <c r="J2874">
        <f>YEAR(tbl_Invoices[[#This Row],[Invoice_Date]])</f>
        <v>2022</v>
      </c>
      <c r="K2874" s="1">
        <f>_xlfn.XLOOKUP(tbl_Invoices[[#This Row],[Customer_ID]], tbl_Customers[Customer_ID], tbl_Customers[Cohort_Month])</f>
        <v>44926</v>
      </c>
      <c r="L2874" s="1" t="str">
        <f ca="1">_xlfn.XLOOKUP(tbl_Invoices[[#This Row],[Customer_ID]], tbl_Customers[Customer_ID], tbl_Customers[Age_Group])</f>
        <v>45–54</v>
      </c>
      <c r="M2874" s="1" t="str">
        <f>_xlfn.XLOOKUP(tbl_Invoices[[#This Row],[Customer_ID]], tbl_Customers[Customer_ID], tbl_Customers[Region])</f>
        <v>East</v>
      </c>
      <c r="N2874" s="1" t="str" cm="1">
        <f t="array" ref="N2874">_xlfn.IFS(
   _xlfn.SINGLE(tbl_Invoices[Plan_ID])="P1","Basic",
   _xlfn.SINGLE(tbl_Invoices[Plan_ID])="P2","Standard",
   _xlfn.SINGLE(tbl_Invoices[Plan_ID])="P3","Premium"
)</f>
        <v>Premium</v>
      </c>
      <c r="O2874" s="2">
        <f>IF(tbl_Invoices[[#This Row],[Revenue_Type]]="Churned",0,1)</f>
        <v>1</v>
      </c>
    </row>
    <row r="2875" spans="1:15" x14ac:dyDescent="0.25">
      <c r="A2875" t="s">
        <v>10174</v>
      </c>
      <c r="B2875" t="s">
        <v>1613</v>
      </c>
      <c r="C2875" t="s">
        <v>4280</v>
      </c>
      <c r="D2875" s="1">
        <v>44624</v>
      </c>
      <c r="E2875">
        <v>12</v>
      </c>
      <c r="F2875" t="b">
        <v>1</v>
      </c>
      <c r="G2875" t="s">
        <v>4545</v>
      </c>
      <c r="H2875" t="s">
        <v>2027</v>
      </c>
      <c r="I2875" s="1">
        <f>DATE(YEAR(tbl_Invoices[[#This Row],[Invoice_Date]]), MONTH(tbl_Invoices[[#This Row],[Invoice_Date]]), DAY(tbl_Invoices[[#This Row],[Invoice_Date]]))</f>
        <v>44624</v>
      </c>
      <c r="J2875">
        <f>YEAR(tbl_Invoices[[#This Row],[Invoice_Date]])</f>
        <v>2022</v>
      </c>
      <c r="K2875" s="1">
        <f>_xlfn.XLOOKUP(tbl_Invoices[[#This Row],[Customer_ID]], tbl_Customers[Customer_ID], tbl_Customers[Cohort_Month])</f>
        <v>44895</v>
      </c>
      <c r="L2875" s="1" t="str">
        <f ca="1">_xlfn.XLOOKUP(tbl_Invoices[[#This Row],[Customer_ID]], tbl_Customers[Customer_ID], tbl_Customers[Age_Group])</f>
        <v>45–54</v>
      </c>
      <c r="M2875" s="1" t="str">
        <f>_xlfn.XLOOKUP(tbl_Invoices[[#This Row],[Customer_ID]], tbl_Customers[Customer_ID], tbl_Customers[Region])</f>
        <v>South</v>
      </c>
      <c r="N2875" s="1" t="str" cm="1">
        <f t="array" ref="N2875">_xlfn.IFS(
   _xlfn.SINGLE(tbl_Invoices[Plan_ID])="P1","Basic",
   _xlfn.SINGLE(tbl_Invoices[Plan_ID])="P2","Standard",
   _xlfn.SINGLE(tbl_Invoices[Plan_ID])="P3","Premium"
)</f>
        <v>Basic</v>
      </c>
      <c r="O2875" s="2">
        <f>IF(tbl_Invoices[[#This Row],[Revenue_Type]]="Churned",0,1)</f>
        <v>0</v>
      </c>
    </row>
    <row r="2876" spans="1:15" x14ac:dyDescent="0.25">
      <c r="A2876" t="s">
        <v>6507</v>
      </c>
      <c r="B2876" t="s">
        <v>1829</v>
      </c>
      <c r="C2876" t="s">
        <v>2824</v>
      </c>
      <c r="D2876" s="1">
        <v>44624</v>
      </c>
      <c r="E2876">
        <v>55</v>
      </c>
      <c r="F2876" t="b">
        <v>1</v>
      </c>
      <c r="G2876" t="s">
        <v>4540</v>
      </c>
      <c r="H2876" t="s">
        <v>2031</v>
      </c>
      <c r="I2876" s="1">
        <f>DATE(YEAR(tbl_Invoices[[#This Row],[Invoice_Date]]), MONTH(tbl_Invoices[[#This Row],[Invoice_Date]]), DAY(tbl_Invoices[[#This Row],[Invoice_Date]]))</f>
        <v>44624</v>
      </c>
      <c r="J2876">
        <f>YEAR(tbl_Invoices[[#This Row],[Invoice_Date]])</f>
        <v>2022</v>
      </c>
      <c r="K2876" s="1">
        <f>_xlfn.XLOOKUP(tbl_Invoices[[#This Row],[Customer_ID]], tbl_Customers[Customer_ID], tbl_Customers[Cohort_Month])</f>
        <v>45016</v>
      </c>
      <c r="L2876" s="1" t="str">
        <f ca="1">_xlfn.XLOOKUP(tbl_Invoices[[#This Row],[Customer_ID]], tbl_Customers[Customer_ID], tbl_Customers[Age_Group])</f>
        <v>55+</v>
      </c>
      <c r="M2876" s="1" t="str">
        <f>_xlfn.XLOOKUP(tbl_Invoices[[#This Row],[Customer_ID]], tbl_Customers[Customer_ID], tbl_Customers[Region])</f>
        <v>International</v>
      </c>
      <c r="N2876" s="1" t="str" cm="1">
        <f t="array" ref="N2876">_xlfn.IFS(
   _xlfn.SINGLE(tbl_Invoices[Plan_ID])="P1","Basic",
   _xlfn.SINGLE(tbl_Invoices[Plan_ID])="P2","Standard",
   _xlfn.SINGLE(tbl_Invoices[Plan_ID])="P3","Premium"
)</f>
        <v>Premium</v>
      </c>
      <c r="O2876" s="2">
        <f>IF(tbl_Invoices[[#This Row],[Revenue_Type]]="Churned",0,1)</f>
        <v>1</v>
      </c>
    </row>
    <row r="2877" spans="1:15" x14ac:dyDescent="0.25">
      <c r="A2877" t="s">
        <v>7959</v>
      </c>
      <c r="B2877" t="s">
        <v>240</v>
      </c>
      <c r="C2877" t="s">
        <v>2127</v>
      </c>
      <c r="D2877" s="1">
        <v>44625</v>
      </c>
      <c r="E2877">
        <v>55</v>
      </c>
      <c r="F2877" t="b">
        <v>1</v>
      </c>
      <c r="G2877" t="s">
        <v>4540</v>
      </c>
      <c r="H2877" t="s">
        <v>2031</v>
      </c>
      <c r="I2877" s="1">
        <f>DATE(YEAR(tbl_Invoices[[#This Row],[Invoice_Date]]), MONTH(tbl_Invoices[[#This Row],[Invoice_Date]]), DAY(tbl_Invoices[[#This Row],[Invoice_Date]]))</f>
        <v>44625</v>
      </c>
      <c r="J2877">
        <f>YEAR(tbl_Invoices[[#This Row],[Invoice_Date]])</f>
        <v>2022</v>
      </c>
      <c r="K2877" s="1">
        <f>_xlfn.XLOOKUP(tbl_Invoices[[#This Row],[Customer_ID]], tbl_Customers[Customer_ID], tbl_Customers[Cohort_Month])</f>
        <v>44742</v>
      </c>
      <c r="L2877" s="1" t="str">
        <f ca="1">_xlfn.XLOOKUP(tbl_Invoices[[#This Row],[Customer_ID]], tbl_Customers[Customer_ID], tbl_Customers[Age_Group])</f>
        <v>35–44</v>
      </c>
      <c r="M2877" s="1" t="str">
        <f>_xlfn.XLOOKUP(tbl_Invoices[[#This Row],[Customer_ID]], tbl_Customers[Customer_ID], tbl_Customers[Region])</f>
        <v>East</v>
      </c>
      <c r="N2877" s="1" t="str" cm="1">
        <f t="array" ref="N2877">_xlfn.IFS(
   _xlfn.SINGLE(tbl_Invoices[Plan_ID])="P1","Basic",
   _xlfn.SINGLE(tbl_Invoices[Plan_ID])="P2","Standard",
   _xlfn.SINGLE(tbl_Invoices[Plan_ID])="P3","Premium"
)</f>
        <v>Premium</v>
      </c>
      <c r="O2877" s="2">
        <f>IF(tbl_Invoices[[#This Row],[Revenue_Type]]="Churned",0,1)</f>
        <v>1</v>
      </c>
    </row>
    <row r="2878" spans="1:15" x14ac:dyDescent="0.25">
      <c r="A2878" t="s">
        <v>6607</v>
      </c>
      <c r="B2878" t="s">
        <v>403</v>
      </c>
      <c r="C2878" t="s">
        <v>3133</v>
      </c>
      <c r="D2878" s="1">
        <v>44625</v>
      </c>
      <c r="E2878">
        <v>12</v>
      </c>
      <c r="F2878" t="b">
        <v>1</v>
      </c>
      <c r="G2878" t="s">
        <v>4545</v>
      </c>
      <c r="H2878" t="s">
        <v>2027</v>
      </c>
      <c r="I2878" s="1">
        <f>DATE(YEAR(tbl_Invoices[[#This Row],[Invoice_Date]]), MONTH(tbl_Invoices[[#This Row],[Invoice_Date]]), DAY(tbl_Invoices[[#This Row],[Invoice_Date]]))</f>
        <v>44625</v>
      </c>
      <c r="J2878">
        <f>YEAR(tbl_Invoices[[#This Row],[Invoice_Date]])</f>
        <v>2022</v>
      </c>
      <c r="K2878" s="1">
        <f>_xlfn.XLOOKUP(tbl_Invoices[[#This Row],[Customer_ID]], tbl_Customers[Customer_ID], tbl_Customers[Cohort_Month])</f>
        <v>44773</v>
      </c>
      <c r="L2878" s="1" t="str">
        <f ca="1">_xlfn.XLOOKUP(tbl_Invoices[[#This Row],[Customer_ID]], tbl_Customers[Customer_ID], tbl_Customers[Age_Group])</f>
        <v>45–54</v>
      </c>
      <c r="M2878" s="1" t="str">
        <f>_xlfn.XLOOKUP(tbl_Invoices[[#This Row],[Customer_ID]], tbl_Customers[Customer_ID], tbl_Customers[Region])</f>
        <v>Midwest</v>
      </c>
      <c r="N2878" s="1" t="str" cm="1">
        <f t="array" ref="N2878">_xlfn.IFS(
   _xlfn.SINGLE(tbl_Invoices[Plan_ID])="P1","Basic",
   _xlfn.SINGLE(tbl_Invoices[Plan_ID])="P2","Standard",
   _xlfn.SINGLE(tbl_Invoices[Plan_ID])="P3","Premium"
)</f>
        <v>Basic</v>
      </c>
      <c r="O2878" s="2">
        <f>IF(tbl_Invoices[[#This Row],[Revenue_Type]]="Churned",0,1)</f>
        <v>0</v>
      </c>
    </row>
    <row r="2879" spans="1:15" x14ac:dyDescent="0.25">
      <c r="A2879" t="s">
        <v>4627</v>
      </c>
      <c r="B2879" t="s">
        <v>898</v>
      </c>
      <c r="C2879" t="s">
        <v>4409</v>
      </c>
      <c r="D2879" s="1">
        <v>44625</v>
      </c>
      <c r="E2879">
        <v>12</v>
      </c>
      <c r="F2879" t="b">
        <v>1</v>
      </c>
      <c r="G2879" t="s">
        <v>4547</v>
      </c>
      <c r="H2879" t="s">
        <v>2027</v>
      </c>
      <c r="I2879" s="1">
        <f>DATE(YEAR(tbl_Invoices[[#This Row],[Invoice_Date]]), MONTH(tbl_Invoices[[#This Row],[Invoice_Date]]), DAY(tbl_Invoices[[#This Row],[Invoice_Date]]))</f>
        <v>44625</v>
      </c>
      <c r="J2879">
        <f>YEAR(tbl_Invoices[[#This Row],[Invoice_Date]])</f>
        <v>2022</v>
      </c>
      <c r="K2879" s="1">
        <f>_xlfn.XLOOKUP(tbl_Invoices[[#This Row],[Customer_ID]], tbl_Customers[Customer_ID], tbl_Customers[Cohort_Month])</f>
        <v>44620</v>
      </c>
      <c r="L2879" s="1" t="str">
        <f ca="1">_xlfn.XLOOKUP(tbl_Invoices[[#This Row],[Customer_ID]], tbl_Customers[Customer_ID], tbl_Customers[Age_Group])</f>
        <v>25–34</v>
      </c>
      <c r="M2879" s="1" t="str">
        <f>_xlfn.XLOOKUP(tbl_Invoices[[#This Row],[Customer_ID]], tbl_Customers[Customer_ID], tbl_Customers[Region])</f>
        <v>East</v>
      </c>
      <c r="N2879" s="1" t="str" cm="1">
        <f t="array" ref="N2879">_xlfn.IFS(
   _xlfn.SINGLE(tbl_Invoices[Plan_ID])="P1","Basic",
   _xlfn.SINGLE(tbl_Invoices[Plan_ID])="P2","Standard",
   _xlfn.SINGLE(tbl_Invoices[Plan_ID])="P3","Premium"
)</f>
        <v>Basic</v>
      </c>
      <c r="O2879" s="2">
        <f>IF(tbl_Invoices[[#This Row],[Revenue_Type]]="Churned",0,1)</f>
        <v>1</v>
      </c>
    </row>
    <row r="2880" spans="1:15" x14ac:dyDescent="0.25">
      <c r="A2880" t="s">
        <v>8743</v>
      </c>
      <c r="B2880" t="s">
        <v>925</v>
      </c>
      <c r="C2880" t="s">
        <v>2411</v>
      </c>
      <c r="D2880" s="1">
        <v>44625</v>
      </c>
      <c r="E2880">
        <v>12</v>
      </c>
      <c r="F2880" t="b">
        <v>1</v>
      </c>
      <c r="G2880" t="s">
        <v>4547</v>
      </c>
      <c r="H2880" t="s">
        <v>2027</v>
      </c>
      <c r="I2880" s="1">
        <f>DATE(YEAR(tbl_Invoices[[#This Row],[Invoice_Date]]), MONTH(tbl_Invoices[[#This Row],[Invoice_Date]]), DAY(tbl_Invoices[[#This Row],[Invoice_Date]]))</f>
        <v>44625</v>
      </c>
      <c r="J2880">
        <f>YEAR(tbl_Invoices[[#This Row],[Invoice_Date]])</f>
        <v>2022</v>
      </c>
      <c r="K2880" s="1">
        <f>_xlfn.XLOOKUP(tbl_Invoices[[#This Row],[Customer_ID]], tbl_Customers[Customer_ID], tbl_Customers[Cohort_Month])</f>
        <v>44469</v>
      </c>
      <c r="L2880" s="1" t="str">
        <f ca="1">_xlfn.XLOOKUP(tbl_Invoices[[#This Row],[Customer_ID]], tbl_Customers[Customer_ID], tbl_Customers[Age_Group])</f>
        <v>35–44</v>
      </c>
      <c r="M2880" s="1" t="str">
        <f>_xlfn.XLOOKUP(tbl_Invoices[[#This Row],[Customer_ID]], tbl_Customers[Customer_ID], tbl_Customers[Region])</f>
        <v>South</v>
      </c>
      <c r="N2880" s="1" t="str" cm="1">
        <f t="array" ref="N2880">_xlfn.IFS(
   _xlfn.SINGLE(tbl_Invoices[Plan_ID])="P1","Basic",
   _xlfn.SINGLE(tbl_Invoices[Plan_ID])="P2","Standard",
   _xlfn.SINGLE(tbl_Invoices[Plan_ID])="P3","Premium"
)</f>
        <v>Basic</v>
      </c>
      <c r="O2880" s="2">
        <f>IF(tbl_Invoices[[#This Row],[Revenue_Type]]="Churned",0,1)</f>
        <v>1</v>
      </c>
    </row>
    <row r="2881" spans="1:15" x14ac:dyDescent="0.25">
      <c r="A2881" t="s">
        <v>6202</v>
      </c>
      <c r="B2881" t="s">
        <v>974</v>
      </c>
      <c r="C2881" t="s">
        <v>3089</v>
      </c>
      <c r="D2881" s="1">
        <v>44625</v>
      </c>
      <c r="E2881">
        <v>12</v>
      </c>
      <c r="F2881" t="b">
        <v>1</v>
      </c>
      <c r="G2881" t="s">
        <v>4540</v>
      </c>
      <c r="H2881" t="s">
        <v>2027</v>
      </c>
      <c r="I2881" s="1">
        <f>DATE(YEAR(tbl_Invoices[[#This Row],[Invoice_Date]]), MONTH(tbl_Invoices[[#This Row],[Invoice_Date]]), DAY(tbl_Invoices[[#This Row],[Invoice_Date]]))</f>
        <v>44625</v>
      </c>
      <c r="J2881">
        <f>YEAR(tbl_Invoices[[#This Row],[Invoice_Date]])</f>
        <v>2022</v>
      </c>
      <c r="K2881" s="1">
        <f>_xlfn.XLOOKUP(tbl_Invoices[[#This Row],[Customer_ID]], tbl_Customers[Customer_ID], tbl_Customers[Cohort_Month])</f>
        <v>44804</v>
      </c>
      <c r="L2881" s="1" t="str">
        <f ca="1">_xlfn.XLOOKUP(tbl_Invoices[[#This Row],[Customer_ID]], tbl_Customers[Customer_ID], tbl_Customers[Age_Group])</f>
        <v>25–34</v>
      </c>
      <c r="M2881" s="1" t="str">
        <f>_xlfn.XLOOKUP(tbl_Invoices[[#This Row],[Customer_ID]], tbl_Customers[Customer_ID], tbl_Customers[Region])</f>
        <v>South</v>
      </c>
      <c r="N2881" s="1" t="str" cm="1">
        <f t="array" ref="N2881">_xlfn.IFS(
   _xlfn.SINGLE(tbl_Invoices[Plan_ID])="P1","Basic",
   _xlfn.SINGLE(tbl_Invoices[Plan_ID])="P2","Standard",
   _xlfn.SINGLE(tbl_Invoices[Plan_ID])="P3","Premium"
)</f>
        <v>Basic</v>
      </c>
      <c r="O2881" s="2">
        <f>IF(tbl_Invoices[[#This Row],[Revenue_Type]]="Churned",0,1)</f>
        <v>1</v>
      </c>
    </row>
    <row r="2882" spans="1:15" x14ac:dyDescent="0.25">
      <c r="A2882" t="s">
        <v>8282</v>
      </c>
      <c r="B2882" t="s">
        <v>1362</v>
      </c>
      <c r="C2882" t="s">
        <v>3809</v>
      </c>
      <c r="D2882" s="1">
        <v>44625</v>
      </c>
      <c r="E2882">
        <v>12</v>
      </c>
      <c r="F2882" t="b">
        <v>1</v>
      </c>
      <c r="G2882" t="s">
        <v>4545</v>
      </c>
      <c r="H2882" t="s">
        <v>2027</v>
      </c>
      <c r="I2882" s="1">
        <f>DATE(YEAR(tbl_Invoices[[#This Row],[Invoice_Date]]), MONTH(tbl_Invoices[[#This Row],[Invoice_Date]]), DAY(tbl_Invoices[[#This Row],[Invoice_Date]]))</f>
        <v>44625</v>
      </c>
      <c r="J2882">
        <f>YEAR(tbl_Invoices[[#This Row],[Invoice_Date]])</f>
        <v>2022</v>
      </c>
      <c r="K2882" s="1">
        <f>_xlfn.XLOOKUP(tbl_Invoices[[#This Row],[Customer_ID]], tbl_Customers[Customer_ID], tbl_Customers[Cohort_Month])</f>
        <v>44834</v>
      </c>
      <c r="L2882" s="1" t="str">
        <f ca="1">_xlfn.XLOOKUP(tbl_Invoices[[#This Row],[Customer_ID]], tbl_Customers[Customer_ID], tbl_Customers[Age_Group])</f>
        <v>35–44</v>
      </c>
      <c r="M2882" s="1" t="str">
        <f>_xlfn.XLOOKUP(tbl_Invoices[[#This Row],[Customer_ID]], tbl_Customers[Customer_ID], tbl_Customers[Region])</f>
        <v>East</v>
      </c>
      <c r="N2882" s="1" t="str" cm="1">
        <f t="array" ref="N2882">_xlfn.IFS(
   _xlfn.SINGLE(tbl_Invoices[Plan_ID])="P1","Basic",
   _xlfn.SINGLE(tbl_Invoices[Plan_ID])="P2","Standard",
   _xlfn.SINGLE(tbl_Invoices[Plan_ID])="P3","Premium"
)</f>
        <v>Basic</v>
      </c>
      <c r="O2882" s="2">
        <f>IF(tbl_Invoices[[#This Row],[Revenue_Type]]="Churned",0,1)</f>
        <v>0</v>
      </c>
    </row>
    <row r="2883" spans="1:15" x14ac:dyDescent="0.25">
      <c r="A2883" t="s">
        <v>8363</v>
      </c>
      <c r="B2883" t="s">
        <v>1543</v>
      </c>
      <c r="C2883" t="s">
        <v>2619</v>
      </c>
      <c r="D2883" s="1">
        <v>44625</v>
      </c>
      <c r="E2883">
        <v>55</v>
      </c>
      <c r="F2883" t="b">
        <v>1</v>
      </c>
      <c r="G2883" t="s">
        <v>4540</v>
      </c>
      <c r="H2883" t="s">
        <v>2031</v>
      </c>
      <c r="I2883" s="1">
        <f>DATE(YEAR(tbl_Invoices[[#This Row],[Invoice_Date]]), MONTH(tbl_Invoices[[#This Row],[Invoice_Date]]), DAY(tbl_Invoices[[#This Row],[Invoice_Date]]))</f>
        <v>44625</v>
      </c>
      <c r="J2883">
        <f>YEAR(tbl_Invoices[[#This Row],[Invoice_Date]])</f>
        <v>2022</v>
      </c>
      <c r="K2883" s="1">
        <f>_xlfn.XLOOKUP(tbl_Invoices[[#This Row],[Customer_ID]], tbl_Customers[Customer_ID], tbl_Customers[Cohort_Month])</f>
        <v>44227</v>
      </c>
      <c r="L2883" s="1" t="str">
        <f ca="1">_xlfn.XLOOKUP(tbl_Invoices[[#This Row],[Customer_ID]], tbl_Customers[Customer_ID], tbl_Customers[Age_Group])</f>
        <v>25–34</v>
      </c>
      <c r="M2883" s="1" t="str">
        <f>_xlfn.XLOOKUP(tbl_Invoices[[#This Row],[Customer_ID]], tbl_Customers[Customer_ID], tbl_Customers[Region])</f>
        <v>West</v>
      </c>
      <c r="N2883" s="1" t="str" cm="1">
        <f t="array" ref="N2883">_xlfn.IFS(
   _xlfn.SINGLE(tbl_Invoices[Plan_ID])="P1","Basic",
   _xlfn.SINGLE(tbl_Invoices[Plan_ID])="P2","Standard",
   _xlfn.SINGLE(tbl_Invoices[Plan_ID])="P3","Premium"
)</f>
        <v>Premium</v>
      </c>
      <c r="O2883" s="2">
        <f>IF(tbl_Invoices[[#This Row],[Revenue_Type]]="Churned",0,1)</f>
        <v>1</v>
      </c>
    </row>
    <row r="2884" spans="1:15" x14ac:dyDescent="0.25">
      <c r="A2884" t="s">
        <v>8381</v>
      </c>
      <c r="B2884" t="s">
        <v>576</v>
      </c>
      <c r="C2884" t="s">
        <v>4381</v>
      </c>
      <c r="D2884" s="1">
        <v>44626</v>
      </c>
      <c r="E2884">
        <v>25</v>
      </c>
      <c r="F2884" t="b">
        <v>1</v>
      </c>
      <c r="G2884" t="s">
        <v>4547</v>
      </c>
      <c r="H2884" t="s">
        <v>2034</v>
      </c>
      <c r="I2884" s="1">
        <f>DATE(YEAR(tbl_Invoices[[#This Row],[Invoice_Date]]), MONTH(tbl_Invoices[[#This Row],[Invoice_Date]]), DAY(tbl_Invoices[[#This Row],[Invoice_Date]]))</f>
        <v>44626</v>
      </c>
      <c r="J2884">
        <f>YEAR(tbl_Invoices[[#This Row],[Invoice_Date]])</f>
        <v>2022</v>
      </c>
      <c r="K2884" s="1">
        <f>_xlfn.XLOOKUP(tbl_Invoices[[#This Row],[Customer_ID]], tbl_Customers[Customer_ID], tbl_Customers[Cohort_Month])</f>
        <v>44834</v>
      </c>
      <c r="L2884" s="1" t="str">
        <f ca="1">_xlfn.XLOOKUP(tbl_Invoices[[#This Row],[Customer_ID]], tbl_Customers[Customer_ID], tbl_Customers[Age_Group])</f>
        <v>35–44</v>
      </c>
      <c r="M2884" s="1" t="str">
        <f>_xlfn.XLOOKUP(tbl_Invoices[[#This Row],[Customer_ID]], tbl_Customers[Customer_ID], tbl_Customers[Region])</f>
        <v>Midwest</v>
      </c>
      <c r="N2884" s="1" t="str" cm="1">
        <f t="array" ref="N2884">_xlfn.IFS(
   _xlfn.SINGLE(tbl_Invoices[Plan_ID])="P1","Basic",
   _xlfn.SINGLE(tbl_Invoices[Plan_ID])="P2","Standard",
   _xlfn.SINGLE(tbl_Invoices[Plan_ID])="P3","Premium"
)</f>
        <v>Standard</v>
      </c>
      <c r="O2884" s="2">
        <f>IF(tbl_Invoices[[#This Row],[Revenue_Type]]="Churned",0,1)</f>
        <v>1</v>
      </c>
    </row>
    <row r="2885" spans="1:15" x14ac:dyDescent="0.25">
      <c r="A2885" t="s">
        <v>5353</v>
      </c>
      <c r="B2885" t="s">
        <v>730</v>
      </c>
      <c r="C2885" t="s">
        <v>2309</v>
      </c>
      <c r="D2885" s="1">
        <v>44626</v>
      </c>
      <c r="E2885">
        <v>12</v>
      </c>
      <c r="F2885" t="b">
        <v>1</v>
      </c>
      <c r="G2885" t="s">
        <v>4538</v>
      </c>
      <c r="H2885" t="s">
        <v>2027</v>
      </c>
      <c r="I2885" s="1">
        <f>DATE(YEAR(tbl_Invoices[[#This Row],[Invoice_Date]]), MONTH(tbl_Invoices[[#This Row],[Invoice_Date]]), DAY(tbl_Invoices[[#This Row],[Invoice_Date]]))</f>
        <v>44626</v>
      </c>
      <c r="J2885">
        <f>YEAR(tbl_Invoices[[#This Row],[Invoice_Date]])</f>
        <v>2022</v>
      </c>
      <c r="K2885" s="1">
        <f>_xlfn.XLOOKUP(tbl_Invoices[[#This Row],[Customer_ID]], tbl_Customers[Customer_ID], tbl_Customers[Cohort_Month])</f>
        <v>44286</v>
      </c>
      <c r="L2885" s="1" t="str">
        <f ca="1">_xlfn.XLOOKUP(tbl_Invoices[[#This Row],[Customer_ID]], tbl_Customers[Customer_ID], tbl_Customers[Age_Group])</f>
        <v>25–34</v>
      </c>
      <c r="M2885" s="1" t="str">
        <f>_xlfn.XLOOKUP(tbl_Invoices[[#This Row],[Customer_ID]], tbl_Customers[Customer_ID], tbl_Customers[Region])</f>
        <v>International</v>
      </c>
      <c r="N2885" s="1" t="str" cm="1">
        <f t="array" ref="N2885">_xlfn.IFS(
   _xlfn.SINGLE(tbl_Invoices[Plan_ID])="P1","Basic",
   _xlfn.SINGLE(tbl_Invoices[Plan_ID])="P2","Standard",
   _xlfn.SINGLE(tbl_Invoices[Plan_ID])="P3","Premium"
)</f>
        <v>Basic</v>
      </c>
      <c r="O2885" s="2">
        <f>IF(tbl_Invoices[[#This Row],[Revenue_Type]]="Churned",0,1)</f>
        <v>1</v>
      </c>
    </row>
    <row r="2886" spans="1:15" x14ac:dyDescent="0.25">
      <c r="A2886" t="s">
        <v>9223</v>
      </c>
      <c r="B2886" t="s">
        <v>1098</v>
      </c>
      <c r="C2886" t="s">
        <v>3954</v>
      </c>
      <c r="D2886" s="1">
        <v>44626</v>
      </c>
      <c r="E2886">
        <v>55</v>
      </c>
      <c r="F2886" t="b">
        <v>1</v>
      </c>
      <c r="G2886" t="s">
        <v>4547</v>
      </c>
      <c r="H2886" t="s">
        <v>2031</v>
      </c>
      <c r="I2886" s="1">
        <f>DATE(YEAR(tbl_Invoices[[#This Row],[Invoice_Date]]), MONTH(tbl_Invoices[[#This Row],[Invoice_Date]]), DAY(tbl_Invoices[[#This Row],[Invoice_Date]]))</f>
        <v>44626</v>
      </c>
      <c r="J2886">
        <f>YEAR(tbl_Invoices[[#This Row],[Invoice_Date]])</f>
        <v>2022</v>
      </c>
      <c r="K2886" s="1">
        <f>_xlfn.XLOOKUP(tbl_Invoices[[#This Row],[Customer_ID]], tbl_Customers[Customer_ID], tbl_Customers[Cohort_Month])</f>
        <v>44681</v>
      </c>
      <c r="L2886" s="1" t="str">
        <f ca="1">_xlfn.XLOOKUP(tbl_Invoices[[#This Row],[Customer_ID]], tbl_Customers[Customer_ID], tbl_Customers[Age_Group])</f>
        <v>45–54</v>
      </c>
      <c r="M2886" s="1" t="str">
        <f>_xlfn.XLOOKUP(tbl_Invoices[[#This Row],[Customer_ID]], tbl_Customers[Customer_ID], tbl_Customers[Region])</f>
        <v>South</v>
      </c>
      <c r="N2886" s="1" t="str" cm="1">
        <f t="array" ref="N2886">_xlfn.IFS(
   _xlfn.SINGLE(tbl_Invoices[Plan_ID])="P1","Basic",
   _xlfn.SINGLE(tbl_Invoices[Plan_ID])="P2","Standard",
   _xlfn.SINGLE(tbl_Invoices[Plan_ID])="P3","Premium"
)</f>
        <v>Premium</v>
      </c>
      <c r="O2886" s="2">
        <f>IF(tbl_Invoices[[#This Row],[Revenue_Type]]="Churned",0,1)</f>
        <v>1</v>
      </c>
    </row>
    <row r="2887" spans="1:15" x14ac:dyDescent="0.25">
      <c r="A2887" t="s">
        <v>9207</v>
      </c>
      <c r="B2887" t="s">
        <v>1431</v>
      </c>
      <c r="C2887" t="s">
        <v>2516</v>
      </c>
      <c r="D2887" s="1">
        <v>44626</v>
      </c>
      <c r="E2887">
        <v>12</v>
      </c>
      <c r="F2887" t="b">
        <v>1</v>
      </c>
      <c r="G2887" t="s">
        <v>4549</v>
      </c>
      <c r="H2887" t="s">
        <v>2027</v>
      </c>
      <c r="I2887" s="1">
        <f>DATE(YEAR(tbl_Invoices[[#This Row],[Invoice_Date]]), MONTH(tbl_Invoices[[#This Row],[Invoice_Date]]), DAY(tbl_Invoices[[#This Row],[Invoice_Date]]))</f>
        <v>44626</v>
      </c>
      <c r="J2887">
        <f>YEAR(tbl_Invoices[[#This Row],[Invoice_Date]])</f>
        <v>2022</v>
      </c>
      <c r="K2887" s="1">
        <f>_xlfn.XLOOKUP(tbl_Invoices[[#This Row],[Customer_ID]], tbl_Customers[Customer_ID], tbl_Customers[Cohort_Month])</f>
        <v>45046</v>
      </c>
      <c r="L2887" s="1" t="str">
        <f ca="1">_xlfn.XLOOKUP(tbl_Invoices[[#This Row],[Customer_ID]], tbl_Customers[Customer_ID], tbl_Customers[Age_Group])</f>
        <v>55+</v>
      </c>
      <c r="M2887" s="1" t="str">
        <f>_xlfn.XLOOKUP(tbl_Invoices[[#This Row],[Customer_ID]], tbl_Customers[Customer_ID], tbl_Customers[Region])</f>
        <v>East</v>
      </c>
      <c r="N2887" s="1" t="str" cm="1">
        <f t="array" ref="N2887">_xlfn.IFS(
   _xlfn.SINGLE(tbl_Invoices[Plan_ID])="P1","Basic",
   _xlfn.SINGLE(tbl_Invoices[Plan_ID])="P2","Standard",
   _xlfn.SINGLE(tbl_Invoices[Plan_ID])="P3","Premium"
)</f>
        <v>Basic</v>
      </c>
      <c r="O2887" s="2">
        <f>IF(tbl_Invoices[[#This Row],[Revenue_Type]]="Churned",0,1)</f>
        <v>1</v>
      </c>
    </row>
    <row r="2888" spans="1:15" x14ac:dyDescent="0.25">
      <c r="A2888" t="s">
        <v>6529</v>
      </c>
      <c r="B2888" t="s">
        <v>1467</v>
      </c>
      <c r="C2888" t="s">
        <v>3010</v>
      </c>
      <c r="D2888" s="1">
        <v>44626</v>
      </c>
      <c r="E2888">
        <v>55</v>
      </c>
      <c r="F2888" t="b">
        <v>1</v>
      </c>
      <c r="G2888" t="s">
        <v>4545</v>
      </c>
      <c r="H2888" t="s">
        <v>2031</v>
      </c>
      <c r="I2888" s="1">
        <f>DATE(YEAR(tbl_Invoices[[#This Row],[Invoice_Date]]), MONTH(tbl_Invoices[[#This Row],[Invoice_Date]]), DAY(tbl_Invoices[[#This Row],[Invoice_Date]]))</f>
        <v>44626</v>
      </c>
      <c r="J2888">
        <f>YEAR(tbl_Invoices[[#This Row],[Invoice_Date]])</f>
        <v>2022</v>
      </c>
      <c r="K2888" s="1">
        <f>_xlfn.XLOOKUP(tbl_Invoices[[#This Row],[Customer_ID]], tbl_Customers[Customer_ID], tbl_Customers[Cohort_Month])</f>
        <v>44681</v>
      </c>
      <c r="L2888" s="1" t="str">
        <f ca="1">_xlfn.XLOOKUP(tbl_Invoices[[#This Row],[Customer_ID]], tbl_Customers[Customer_ID], tbl_Customers[Age_Group])</f>
        <v>55+</v>
      </c>
      <c r="M2888" s="1" t="str">
        <f>_xlfn.XLOOKUP(tbl_Invoices[[#This Row],[Customer_ID]], tbl_Customers[Customer_ID], tbl_Customers[Region])</f>
        <v>Midwest</v>
      </c>
      <c r="N2888" s="1" t="str" cm="1">
        <f t="array" ref="N2888">_xlfn.IFS(
   _xlfn.SINGLE(tbl_Invoices[Plan_ID])="P1","Basic",
   _xlfn.SINGLE(tbl_Invoices[Plan_ID])="P2","Standard",
   _xlfn.SINGLE(tbl_Invoices[Plan_ID])="P3","Premium"
)</f>
        <v>Premium</v>
      </c>
      <c r="O2888" s="2">
        <f>IF(tbl_Invoices[[#This Row],[Revenue_Type]]="Churned",0,1)</f>
        <v>0</v>
      </c>
    </row>
    <row r="2889" spans="1:15" x14ac:dyDescent="0.25">
      <c r="A2889" t="s">
        <v>9551</v>
      </c>
      <c r="B2889" t="s">
        <v>1486</v>
      </c>
      <c r="C2889" t="s">
        <v>4323</v>
      </c>
      <c r="D2889" s="1">
        <v>44626</v>
      </c>
      <c r="E2889">
        <v>25</v>
      </c>
      <c r="F2889" t="b">
        <v>1</v>
      </c>
      <c r="G2889" t="s">
        <v>4549</v>
      </c>
      <c r="H2889" t="s">
        <v>2034</v>
      </c>
      <c r="I2889" s="1">
        <f>DATE(YEAR(tbl_Invoices[[#This Row],[Invoice_Date]]), MONTH(tbl_Invoices[[#This Row],[Invoice_Date]]), DAY(tbl_Invoices[[#This Row],[Invoice_Date]]))</f>
        <v>44626</v>
      </c>
      <c r="J2889">
        <f>YEAR(tbl_Invoices[[#This Row],[Invoice_Date]])</f>
        <v>2022</v>
      </c>
      <c r="K2889" s="1">
        <f>_xlfn.XLOOKUP(tbl_Invoices[[#This Row],[Customer_ID]], tbl_Customers[Customer_ID], tbl_Customers[Cohort_Month])</f>
        <v>45077</v>
      </c>
      <c r="L2889" s="1" t="str">
        <f ca="1">_xlfn.XLOOKUP(tbl_Invoices[[#This Row],[Customer_ID]], tbl_Customers[Customer_ID], tbl_Customers[Age_Group])</f>
        <v>25–34</v>
      </c>
      <c r="M2889" s="1" t="str">
        <f>_xlfn.XLOOKUP(tbl_Invoices[[#This Row],[Customer_ID]], tbl_Customers[Customer_ID], tbl_Customers[Region])</f>
        <v>West</v>
      </c>
      <c r="N2889" s="1" t="str" cm="1">
        <f t="array" ref="N2889">_xlfn.IFS(
   _xlfn.SINGLE(tbl_Invoices[Plan_ID])="P1","Basic",
   _xlfn.SINGLE(tbl_Invoices[Plan_ID])="P2","Standard",
   _xlfn.SINGLE(tbl_Invoices[Plan_ID])="P3","Premium"
)</f>
        <v>Standard</v>
      </c>
      <c r="O2889" s="2">
        <f>IF(tbl_Invoices[[#This Row],[Revenue_Type]]="Churned",0,1)</f>
        <v>1</v>
      </c>
    </row>
    <row r="2890" spans="1:15" x14ac:dyDescent="0.25">
      <c r="A2890" t="s">
        <v>7859</v>
      </c>
      <c r="B2890" t="s">
        <v>1930</v>
      </c>
      <c r="C2890" t="s">
        <v>4014</v>
      </c>
      <c r="D2890" s="1">
        <v>44626</v>
      </c>
      <c r="E2890">
        <v>25</v>
      </c>
      <c r="F2890" t="b">
        <v>1</v>
      </c>
      <c r="G2890" t="s">
        <v>4540</v>
      </c>
      <c r="H2890" t="s">
        <v>2034</v>
      </c>
      <c r="I2890" s="1">
        <f>DATE(YEAR(tbl_Invoices[[#This Row],[Invoice_Date]]), MONTH(tbl_Invoices[[#This Row],[Invoice_Date]]), DAY(tbl_Invoices[[#This Row],[Invoice_Date]]))</f>
        <v>44626</v>
      </c>
      <c r="J2890">
        <f>YEAR(tbl_Invoices[[#This Row],[Invoice_Date]])</f>
        <v>2022</v>
      </c>
      <c r="K2890" s="1">
        <f>_xlfn.XLOOKUP(tbl_Invoices[[#This Row],[Customer_ID]], tbl_Customers[Customer_ID], tbl_Customers[Cohort_Month])</f>
        <v>44316</v>
      </c>
      <c r="L2890" s="1" t="str">
        <f ca="1">_xlfn.XLOOKUP(tbl_Invoices[[#This Row],[Customer_ID]], tbl_Customers[Customer_ID], tbl_Customers[Age_Group])</f>
        <v>55+</v>
      </c>
      <c r="M2890" s="1" t="str">
        <f>_xlfn.XLOOKUP(tbl_Invoices[[#This Row],[Customer_ID]], tbl_Customers[Customer_ID], tbl_Customers[Region])</f>
        <v>Midwest</v>
      </c>
      <c r="N2890" s="1" t="str" cm="1">
        <f t="array" ref="N2890">_xlfn.IFS(
   _xlfn.SINGLE(tbl_Invoices[Plan_ID])="P1","Basic",
   _xlfn.SINGLE(tbl_Invoices[Plan_ID])="P2","Standard",
   _xlfn.SINGLE(tbl_Invoices[Plan_ID])="P3","Premium"
)</f>
        <v>Standard</v>
      </c>
      <c r="O2890" s="2">
        <f>IF(tbl_Invoices[[#This Row],[Revenue_Type]]="Churned",0,1)</f>
        <v>1</v>
      </c>
    </row>
    <row r="2891" spans="1:15" x14ac:dyDescent="0.25">
      <c r="A2891" t="s">
        <v>9372</v>
      </c>
      <c r="B2891" t="s">
        <v>985</v>
      </c>
      <c r="C2891" t="s">
        <v>2653</v>
      </c>
      <c r="D2891" s="1">
        <v>44627</v>
      </c>
      <c r="E2891">
        <v>55</v>
      </c>
      <c r="F2891" t="b">
        <v>1</v>
      </c>
      <c r="G2891" t="s">
        <v>4538</v>
      </c>
      <c r="H2891" t="s">
        <v>2031</v>
      </c>
      <c r="I2891" s="1">
        <f>DATE(YEAR(tbl_Invoices[[#This Row],[Invoice_Date]]), MONTH(tbl_Invoices[[#This Row],[Invoice_Date]]), DAY(tbl_Invoices[[#This Row],[Invoice_Date]]))</f>
        <v>44627</v>
      </c>
      <c r="J2891">
        <f>YEAR(tbl_Invoices[[#This Row],[Invoice_Date]])</f>
        <v>2022</v>
      </c>
      <c r="K2891" s="1">
        <f>_xlfn.XLOOKUP(tbl_Invoices[[#This Row],[Customer_ID]], tbl_Customers[Customer_ID], tbl_Customers[Cohort_Month])</f>
        <v>44469</v>
      </c>
      <c r="L2891" s="1" t="str">
        <f ca="1">_xlfn.XLOOKUP(tbl_Invoices[[#This Row],[Customer_ID]], tbl_Customers[Customer_ID], tbl_Customers[Age_Group])</f>
        <v>25–34</v>
      </c>
      <c r="M2891" s="1" t="str">
        <f>_xlfn.XLOOKUP(tbl_Invoices[[#This Row],[Customer_ID]], tbl_Customers[Customer_ID], tbl_Customers[Region])</f>
        <v>South</v>
      </c>
      <c r="N2891" s="1" t="str" cm="1">
        <f t="array" ref="N2891">_xlfn.IFS(
   _xlfn.SINGLE(tbl_Invoices[Plan_ID])="P1","Basic",
   _xlfn.SINGLE(tbl_Invoices[Plan_ID])="P2","Standard",
   _xlfn.SINGLE(tbl_Invoices[Plan_ID])="P3","Premium"
)</f>
        <v>Premium</v>
      </c>
      <c r="O2891" s="2">
        <f>IF(tbl_Invoices[[#This Row],[Revenue_Type]]="Churned",0,1)</f>
        <v>1</v>
      </c>
    </row>
    <row r="2892" spans="1:15" x14ac:dyDescent="0.25">
      <c r="A2892" t="s">
        <v>6000</v>
      </c>
      <c r="B2892" t="s">
        <v>1151</v>
      </c>
      <c r="C2892" t="s">
        <v>2529</v>
      </c>
      <c r="D2892" s="1">
        <v>44627</v>
      </c>
      <c r="E2892">
        <v>55</v>
      </c>
      <c r="F2892" t="b">
        <v>1</v>
      </c>
      <c r="G2892" t="s">
        <v>4540</v>
      </c>
      <c r="H2892" t="s">
        <v>2031</v>
      </c>
      <c r="I2892" s="1">
        <f>DATE(YEAR(tbl_Invoices[[#This Row],[Invoice_Date]]), MONTH(tbl_Invoices[[#This Row],[Invoice_Date]]), DAY(tbl_Invoices[[#This Row],[Invoice_Date]]))</f>
        <v>44627</v>
      </c>
      <c r="J2892">
        <f>YEAR(tbl_Invoices[[#This Row],[Invoice_Date]])</f>
        <v>2022</v>
      </c>
      <c r="K2892" s="1">
        <f>_xlfn.XLOOKUP(tbl_Invoices[[#This Row],[Customer_ID]], tbl_Customers[Customer_ID], tbl_Customers[Cohort_Month])</f>
        <v>44926</v>
      </c>
      <c r="L2892" s="1" t="str">
        <f ca="1">_xlfn.XLOOKUP(tbl_Invoices[[#This Row],[Customer_ID]], tbl_Customers[Customer_ID], tbl_Customers[Age_Group])</f>
        <v>35–44</v>
      </c>
      <c r="M2892" s="1" t="str">
        <f>_xlfn.XLOOKUP(tbl_Invoices[[#This Row],[Customer_ID]], tbl_Customers[Customer_ID], tbl_Customers[Region])</f>
        <v>Midwest</v>
      </c>
      <c r="N2892" s="1" t="str" cm="1">
        <f t="array" ref="N2892">_xlfn.IFS(
   _xlfn.SINGLE(tbl_Invoices[Plan_ID])="P1","Basic",
   _xlfn.SINGLE(tbl_Invoices[Plan_ID])="P2","Standard",
   _xlfn.SINGLE(tbl_Invoices[Plan_ID])="P3","Premium"
)</f>
        <v>Premium</v>
      </c>
      <c r="O2892" s="2">
        <f>IF(tbl_Invoices[[#This Row],[Revenue_Type]]="Churned",0,1)</f>
        <v>1</v>
      </c>
    </row>
    <row r="2893" spans="1:15" x14ac:dyDescent="0.25">
      <c r="A2893" t="s">
        <v>10315</v>
      </c>
      <c r="B2893" t="s">
        <v>1596</v>
      </c>
      <c r="C2893" t="s">
        <v>3425</v>
      </c>
      <c r="D2893" s="1">
        <v>44627</v>
      </c>
      <c r="E2893">
        <v>25</v>
      </c>
      <c r="F2893" t="b">
        <v>1</v>
      </c>
      <c r="G2893" t="s">
        <v>4540</v>
      </c>
      <c r="H2893" t="s">
        <v>2034</v>
      </c>
      <c r="I2893" s="1">
        <f>DATE(YEAR(tbl_Invoices[[#This Row],[Invoice_Date]]), MONTH(tbl_Invoices[[#This Row],[Invoice_Date]]), DAY(tbl_Invoices[[#This Row],[Invoice_Date]]))</f>
        <v>44627</v>
      </c>
      <c r="J2893">
        <f>YEAR(tbl_Invoices[[#This Row],[Invoice_Date]])</f>
        <v>2022</v>
      </c>
      <c r="K2893" s="1">
        <f>_xlfn.XLOOKUP(tbl_Invoices[[#This Row],[Customer_ID]], tbl_Customers[Customer_ID], tbl_Customers[Cohort_Month])</f>
        <v>45077</v>
      </c>
      <c r="L2893" s="1" t="str">
        <f ca="1">_xlfn.XLOOKUP(tbl_Invoices[[#This Row],[Customer_ID]], tbl_Customers[Customer_ID], tbl_Customers[Age_Group])</f>
        <v>35–44</v>
      </c>
      <c r="M2893" s="1" t="str">
        <f>_xlfn.XLOOKUP(tbl_Invoices[[#This Row],[Customer_ID]], tbl_Customers[Customer_ID], tbl_Customers[Region])</f>
        <v>West</v>
      </c>
      <c r="N2893" s="1" t="str" cm="1">
        <f t="array" ref="N2893">_xlfn.IFS(
   _xlfn.SINGLE(tbl_Invoices[Plan_ID])="P1","Basic",
   _xlfn.SINGLE(tbl_Invoices[Plan_ID])="P2","Standard",
   _xlfn.SINGLE(tbl_Invoices[Plan_ID])="P3","Premium"
)</f>
        <v>Standard</v>
      </c>
      <c r="O2893" s="2">
        <f>IF(tbl_Invoices[[#This Row],[Revenue_Type]]="Churned",0,1)</f>
        <v>1</v>
      </c>
    </row>
    <row r="2894" spans="1:15" x14ac:dyDescent="0.25">
      <c r="A2894" t="s">
        <v>9285</v>
      </c>
      <c r="B2894" t="s">
        <v>1643</v>
      </c>
      <c r="C2894" t="s">
        <v>3210</v>
      </c>
      <c r="D2894" s="1">
        <v>44627</v>
      </c>
      <c r="E2894">
        <v>12</v>
      </c>
      <c r="F2894" t="b">
        <v>1</v>
      </c>
      <c r="G2894" t="s">
        <v>4540</v>
      </c>
      <c r="H2894" t="s">
        <v>2027</v>
      </c>
      <c r="I2894" s="1">
        <f>DATE(YEAR(tbl_Invoices[[#This Row],[Invoice_Date]]), MONTH(tbl_Invoices[[#This Row],[Invoice_Date]]), DAY(tbl_Invoices[[#This Row],[Invoice_Date]]))</f>
        <v>44627</v>
      </c>
      <c r="J2894">
        <f>YEAR(tbl_Invoices[[#This Row],[Invoice_Date]])</f>
        <v>2022</v>
      </c>
      <c r="K2894" s="1">
        <f>_xlfn.XLOOKUP(tbl_Invoices[[#This Row],[Customer_ID]], tbl_Customers[Customer_ID], tbl_Customers[Cohort_Month])</f>
        <v>44895</v>
      </c>
      <c r="L2894" s="1" t="str">
        <f ca="1">_xlfn.XLOOKUP(tbl_Invoices[[#This Row],[Customer_ID]], tbl_Customers[Customer_ID], tbl_Customers[Age_Group])</f>
        <v>45–54</v>
      </c>
      <c r="M2894" s="1" t="str">
        <f>_xlfn.XLOOKUP(tbl_Invoices[[#This Row],[Customer_ID]], tbl_Customers[Customer_ID], tbl_Customers[Region])</f>
        <v>South</v>
      </c>
      <c r="N2894" s="1" t="str" cm="1">
        <f t="array" ref="N2894">_xlfn.IFS(
   _xlfn.SINGLE(tbl_Invoices[Plan_ID])="P1","Basic",
   _xlfn.SINGLE(tbl_Invoices[Plan_ID])="P2","Standard",
   _xlfn.SINGLE(tbl_Invoices[Plan_ID])="P3","Premium"
)</f>
        <v>Basic</v>
      </c>
      <c r="O2894" s="2">
        <f>IF(tbl_Invoices[[#This Row],[Revenue_Type]]="Churned",0,1)</f>
        <v>1</v>
      </c>
    </row>
    <row r="2895" spans="1:15" x14ac:dyDescent="0.25">
      <c r="A2895" t="s">
        <v>6817</v>
      </c>
      <c r="B2895" t="s">
        <v>47</v>
      </c>
      <c r="C2895" t="s">
        <v>2791</v>
      </c>
      <c r="D2895" s="1">
        <v>44628</v>
      </c>
      <c r="E2895">
        <v>12</v>
      </c>
      <c r="F2895" t="b">
        <v>1</v>
      </c>
      <c r="G2895" t="s">
        <v>4549</v>
      </c>
      <c r="H2895" t="s">
        <v>2027</v>
      </c>
      <c r="I2895" s="1">
        <f>DATE(YEAR(tbl_Invoices[[#This Row],[Invoice_Date]]), MONTH(tbl_Invoices[[#This Row],[Invoice_Date]]), DAY(tbl_Invoices[[#This Row],[Invoice_Date]]))</f>
        <v>44628</v>
      </c>
      <c r="J2895">
        <f>YEAR(tbl_Invoices[[#This Row],[Invoice_Date]])</f>
        <v>2022</v>
      </c>
      <c r="K2895" s="1">
        <f>_xlfn.XLOOKUP(tbl_Invoices[[#This Row],[Customer_ID]], tbl_Customers[Customer_ID], tbl_Customers[Cohort_Month])</f>
        <v>44926</v>
      </c>
      <c r="L2895" s="1" t="str">
        <f ca="1">_xlfn.XLOOKUP(tbl_Invoices[[#This Row],[Customer_ID]], tbl_Customers[Customer_ID], tbl_Customers[Age_Group])</f>
        <v>45–54</v>
      </c>
      <c r="M2895" s="1" t="str">
        <f>_xlfn.XLOOKUP(tbl_Invoices[[#This Row],[Customer_ID]], tbl_Customers[Customer_ID], tbl_Customers[Region])</f>
        <v>West</v>
      </c>
      <c r="N2895" s="1" t="str" cm="1">
        <f t="array" ref="N2895">_xlfn.IFS(
   _xlfn.SINGLE(tbl_Invoices[Plan_ID])="P1","Basic",
   _xlfn.SINGLE(tbl_Invoices[Plan_ID])="P2","Standard",
   _xlfn.SINGLE(tbl_Invoices[Plan_ID])="P3","Premium"
)</f>
        <v>Basic</v>
      </c>
      <c r="O2895" s="2">
        <f>IF(tbl_Invoices[[#This Row],[Revenue_Type]]="Churned",0,1)</f>
        <v>1</v>
      </c>
    </row>
    <row r="2896" spans="1:15" x14ac:dyDescent="0.25">
      <c r="A2896" t="s">
        <v>8162</v>
      </c>
      <c r="B2896" t="s">
        <v>90</v>
      </c>
      <c r="C2896" t="s">
        <v>3857</v>
      </c>
      <c r="D2896" s="1">
        <v>44628</v>
      </c>
      <c r="E2896">
        <v>55</v>
      </c>
      <c r="F2896" t="b">
        <v>1</v>
      </c>
      <c r="G2896" t="s">
        <v>4545</v>
      </c>
      <c r="H2896" t="s">
        <v>2031</v>
      </c>
      <c r="I2896" s="1">
        <f>DATE(YEAR(tbl_Invoices[[#This Row],[Invoice_Date]]), MONTH(tbl_Invoices[[#This Row],[Invoice_Date]]), DAY(tbl_Invoices[[#This Row],[Invoice_Date]]))</f>
        <v>44628</v>
      </c>
      <c r="J2896">
        <f>YEAR(tbl_Invoices[[#This Row],[Invoice_Date]])</f>
        <v>2022</v>
      </c>
      <c r="K2896" s="1">
        <f>_xlfn.XLOOKUP(tbl_Invoices[[#This Row],[Customer_ID]], tbl_Customers[Customer_ID], tbl_Customers[Cohort_Month])</f>
        <v>45107</v>
      </c>
      <c r="L2896" s="1" t="str">
        <f ca="1">_xlfn.XLOOKUP(tbl_Invoices[[#This Row],[Customer_ID]], tbl_Customers[Customer_ID], tbl_Customers[Age_Group])</f>
        <v>35–44</v>
      </c>
      <c r="M2896" s="1" t="str">
        <f>_xlfn.XLOOKUP(tbl_Invoices[[#This Row],[Customer_ID]], tbl_Customers[Customer_ID], tbl_Customers[Region])</f>
        <v>Midwest</v>
      </c>
      <c r="N2896" s="1" t="str" cm="1">
        <f t="array" ref="N2896">_xlfn.IFS(
   _xlfn.SINGLE(tbl_Invoices[Plan_ID])="P1","Basic",
   _xlfn.SINGLE(tbl_Invoices[Plan_ID])="P2","Standard",
   _xlfn.SINGLE(tbl_Invoices[Plan_ID])="P3","Premium"
)</f>
        <v>Premium</v>
      </c>
      <c r="O2896" s="2">
        <f>IF(tbl_Invoices[[#This Row],[Revenue_Type]]="Churned",0,1)</f>
        <v>0</v>
      </c>
    </row>
    <row r="2897" spans="1:15" x14ac:dyDescent="0.25">
      <c r="A2897" t="s">
        <v>9725</v>
      </c>
      <c r="B2897" t="s">
        <v>237</v>
      </c>
      <c r="C2897" t="s">
        <v>2683</v>
      </c>
      <c r="D2897" s="1">
        <v>44628</v>
      </c>
      <c r="E2897">
        <v>25</v>
      </c>
      <c r="F2897" t="b">
        <v>1</v>
      </c>
      <c r="G2897" t="s">
        <v>4545</v>
      </c>
      <c r="H2897" t="s">
        <v>2034</v>
      </c>
      <c r="I2897" s="1">
        <f>DATE(YEAR(tbl_Invoices[[#This Row],[Invoice_Date]]), MONTH(tbl_Invoices[[#This Row],[Invoice_Date]]), DAY(tbl_Invoices[[#This Row],[Invoice_Date]]))</f>
        <v>44628</v>
      </c>
      <c r="J2897">
        <f>YEAR(tbl_Invoices[[#This Row],[Invoice_Date]])</f>
        <v>2022</v>
      </c>
      <c r="K2897" s="1">
        <f>_xlfn.XLOOKUP(tbl_Invoices[[#This Row],[Customer_ID]], tbl_Customers[Customer_ID], tbl_Customers[Cohort_Month])</f>
        <v>44377</v>
      </c>
      <c r="L2897" s="1" t="str">
        <f ca="1">_xlfn.XLOOKUP(tbl_Invoices[[#This Row],[Customer_ID]], tbl_Customers[Customer_ID], tbl_Customers[Age_Group])</f>
        <v>55+</v>
      </c>
      <c r="M2897" s="1" t="str">
        <f>_xlfn.XLOOKUP(tbl_Invoices[[#This Row],[Customer_ID]], tbl_Customers[Customer_ID], tbl_Customers[Region])</f>
        <v>International</v>
      </c>
      <c r="N2897" s="1" t="str" cm="1">
        <f t="array" ref="N2897">_xlfn.IFS(
   _xlfn.SINGLE(tbl_Invoices[Plan_ID])="P1","Basic",
   _xlfn.SINGLE(tbl_Invoices[Plan_ID])="P2","Standard",
   _xlfn.SINGLE(tbl_Invoices[Plan_ID])="P3","Premium"
)</f>
        <v>Standard</v>
      </c>
      <c r="O2897" s="2">
        <f>IF(tbl_Invoices[[#This Row],[Revenue_Type]]="Churned",0,1)</f>
        <v>0</v>
      </c>
    </row>
    <row r="2898" spans="1:15" x14ac:dyDescent="0.25">
      <c r="A2898" t="s">
        <v>6133</v>
      </c>
      <c r="B2898" t="s">
        <v>243</v>
      </c>
      <c r="C2898" t="s">
        <v>2304</v>
      </c>
      <c r="D2898" s="1">
        <v>44628</v>
      </c>
      <c r="E2898">
        <v>12</v>
      </c>
      <c r="F2898" t="b">
        <v>1</v>
      </c>
      <c r="G2898" t="s">
        <v>4540</v>
      </c>
      <c r="H2898" t="s">
        <v>2027</v>
      </c>
      <c r="I2898" s="1">
        <f>DATE(YEAR(tbl_Invoices[[#This Row],[Invoice_Date]]), MONTH(tbl_Invoices[[#This Row],[Invoice_Date]]), DAY(tbl_Invoices[[#This Row],[Invoice_Date]]))</f>
        <v>44628</v>
      </c>
      <c r="J2898">
        <f>YEAR(tbl_Invoices[[#This Row],[Invoice_Date]])</f>
        <v>2022</v>
      </c>
      <c r="K2898" s="1">
        <f>_xlfn.XLOOKUP(tbl_Invoices[[#This Row],[Customer_ID]], tbl_Customers[Customer_ID], tbl_Customers[Cohort_Month])</f>
        <v>44530</v>
      </c>
      <c r="L2898" s="1" t="str">
        <f ca="1">_xlfn.XLOOKUP(tbl_Invoices[[#This Row],[Customer_ID]], tbl_Customers[Customer_ID], tbl_Customers[Age_Group])</f>
        <v>25–34</v>
      </c>
      <c r="M2898" s="1" t="str">
        <f>_xlfn.XLOOKUP(tbl_Invoices[[#This Row],[Customer_ID]], tbl_Customers[Customer_ID], tbl_Customers[Region])</f>
        <v>East</v>
      </c>
      <c r="N2898" s="1" t="str" cm="1">
        <f t="array" ref="N2898">_xlfn.IFS(
   _xlfn.SINGLE(tbl_Invoices[Plan_ID])="P1","Basic",
   _xlfn.SINGLE(tbl_Invoices[Plan_ID])="P2","Standard",
   _xlfn.SINGLE(tbl_Invoices[Plan_ID])="P3","Premium"
)</f>
        <v>Basic</v>
      </c>
      <c r="O2898" s="2">
        <f>IF(tbl_Invoices[[#This Row],[Revenue_Type]]="Churned",0,1)</f>
        <v>1</v>
      </c>
    </row>
    <row r="2899" spans="1:15" x14ac:dyDescent="0.25">
      <c r="A2899" t="s">
        <v>5307</v>
      </c>
      <c r="B2899" t="s">
        <v>538</v>
      </c>
      <c r="C2899" t="s">
        <v>3400</v>
      </c>
      <c r="D2899" s="1">
        <v>44628</v>
      </c>
      <c r="E2899">
        <v>55</v>
      </c>
      <c r="F2899" t="b">
        <v>1</v>
      </c>
      <c r="G2899" t="s">
        <v>4547</v>
      </c>
      <c r="H2899" t="s">
        <v>2031</v>
      </c>
      <c r="I2899" s="1">
        <f>DATE(YEAR(tbl_Invoices[[#This Row],[Invoice_Date]]), MONTH(tbl_Invoices[[#This Row],[Invoice_Date]]), DAY(tbl_Invoices[[#This Row],[Invoice_Date]]))</f>
        <v>44628</v>
      </c>
      <c r="J2899">
        <f>YEAR(tbl_Invoices[[#This Row],[Invoice_Date]])</f>
        <v>2022</v>
      </c>
      <c r="K2899" s="1">
        <f>_xlfn.XLOOKUP(tbl_Invoices[[#This Row],[Customer_ID]], tbl_Customers[Customer_ID], tbl_Customers[Cohort_Month])</f>
        <v>44377</v>
      </c>
      <c r="L2899" s="1" t="str">
        <f ca="1">_xlfn.XLOOKUP(tbl_Invoices[[#This Row],[Customer_ID]], tbl_Customers[Customer_ID], tbl_Customers[Age_Group])</f>
        <v>45–54</v>
      </c>
      <c r="M2899" s="1" t="str">
        <f>_xlfn.XLOOKUP(tbl_Invoices[[#This Row],[Customer_ID]], tbl_Customers[Customer_ID], tbl_Customers[Region])</f>
        <v>West</v>
      </c>
      <c r="N2899" s="1" t="str" cm="1">
        <f t="array" ref="N2899">_xlfn.IFS(
   _xlfn.SINGLE(tbl_Invoices[Plan_ID])="P1","Basic",
   _xlfn.SINGLE(tbl_Invoices[Plan_ID])="P2","Standard",
   _xlfn.SINGLE(tbl_Invoices[Plan_ID])="P3","Premium"
)</f>
        <v>Premium</v>
      </c>
      <c r="O2899" s="2">
        <f>IF(tbl_Invoices[[#This Row],[Revenue_Type]]="Churned",0,1)</f>
        <v>1</v>
      </c>
    </row>
    <row r="2900" spans="1:15" x14ac:dyDescent="0.25">
      <c r="A2900" t="s">
        <v>8151</v>
      </c>
      <c r="B2900" t="s">
        <v>699</v>
      </c>
      <c r="C2900" t="s">
        <v>3473</v>
      </c>
      <c r="D2900" s="1">
        <v>44628</v>
      </c>
      <c r="E2900">
        <v>25</v>
      </c>
      <c r="F2900" t="b">
        <v>1</v>
      </c>
      <c r="G2900" t="s">
        <v>4538</v>
      </c>
      <c r="H2900" t="s">
        <v>2034</v>
      </c>
      <c r="I2900" s="1">
        <f>DATE(YEAR(tbl_Invoices[[#This Row],[Invoice_Date]]), MONTH(tbl_Invoices[[#This Row],[Invoice_Date]]), DAY(tbl_Invoices[[#This Row],[Invoice_Date]]))</f>
        <v>44628</v>
      </c>
      <c r="J2900">
        <f>YEAR(tbl_Invoices[[#This Row],[Invoice_Date]])</f>
        <v>2022</v>
      </c>
      <c r="K2900" s="1">
        <f>_xlfn.XLOOKUP(tbl_Invoices[[#This Row],[Customer_ID]], tbl_Customers[Customer_ID], tbl_Customers[Cohort_Month])</f>
        <v>44895</v>
      </c>
      <c r="L2900" s="1" t="str">
        <f ca="1">_xlfn.XLOOKUP(tbl_Invoices[[#This Row],[Customer_ID]], tbl_Customers[Customer_ID], tbl_Customers[Age_Group])</f>
        <v>18–24</v>
      </c>
      <c r="M2900" s="1" t="str">
        <f>_xlfn.XLOOKUP(tbl_Invoices[[#This Row],[Customer_ID]], tbl_Customers[Customer_ID], tbl_Customers[Region])</f>
        <v>South</v>
      </c>
      <c r="N2900" s="1" t="str" cm="1">
        <f t="array" ref="N2900">_xlfn.IFS(
   _xlfn.SINGLE(tbl_Invoices[Plan_ID])="P1","Basic",
   _xlfn.SINGLE(tbl_Invoices[Plan_ID])="P2","Standard",
   _xlfn.SINGLE(tbl_Invoices[Plan_ID])="P3","Premium"
)</f>
        <v>Standard</v>
      </c>
      <c r="O2900" s="2">
        <f>IF(tbl_Invoices[[#This Row],[Revenue_Type]]="Churned",0,1)</f>
        <v>1</v>
      </c>
    </row>
    <row r="2901" spans="1:15" x14ac:dyDescent="0.25">
      <c r="A2901" t="s">
        <v>5566</v>
      </c>
      <c r="B2901" t="s">
        <v>1138</v>
      </c>
      <c r="C2901" t="s">
        <v>4015</v>
      </c>
      <c r="D2901" s="1">
        <v>44628</v>
      </c>
      <c r="E2901">
        <v>25</v>
      </c>
      <c r="F2901" t="b">
        <v>1</v>
      </c>
      <c r="G2901" t="s">
        <v>4540</v>
      </c>
      <c r="H2901" t="s">
        <v>2034</v>
      </c>
      <c r="I2901" s="1">
        <f>DATE(YEAR(tbl_Invoices[[#This Row],[Invoice_Date]]), MONTH(tbl_Invoices[[#This Row],[Invoice_Date]]), DAY(tbl_Invoices[[#This Row],[Invoice_Date]]))</f>
        <v>44628</v>
      </c>
      <c r="J2901">
        <f>YEAR(tbl_Invoices[[#This Row],[Invoice_Date]])</f>
        <v>2022</v>
      </c>
      <c r="K2901" s="1">
        <f>_xlfn.XLOOKUP(tbl_Invoices[[#This Row],[Customer_ID]], tbl_Customers[Customer_ID], tbl_Customers[Cohort_Month])</f>
        <v>44439</v>
      </c>
      <c r="L2901" s="1" t="str">
        <f ca="1">_xlfn.XLOOKUP(tbl_Invoices[[#This Row],[Customer_ID]], tbl_Customers[Customer_ID], tbl_Customers[Age_Group])</f>
        <v>35–44</v>
      </c>
      <c r="M2901" s="1" t="str">
        <f>_xlfn.XLOOKUP(tbl_Invoices[[#This Row],[Customer_ID]], tbl_Customers[Customer_ID], tbl_Customers[Region])</f>
        <v>West</v>
      </c>
      <c r="N2901" s="1" t="str" cm="1">
        <f t="array" ref="N2901">_xlfn.IFS(
   _xlfn.SINGLE(tbl_Invoices[Plan_ID])="P1","Basic",
   _xlfn.SINGLE(tbl_Invoices[Plan_ID])="P2","Standard",
   _xlfn.SINGLE(tbl_Invoices[Plan_ID])="P3","Premium"
)</f>
        <v>Standard</v>
      </c>
      <c r="O2901" s="2">
        <f>IF(tbl_Invoices[[#This Row],[Revenue_Type]]="Churned",0,1)</f>
        <v>1</v>
      </c>
    </row>
    <row r="2902" spans="1:15" x14ac:dyDescent="0.25">
      <c r="A2902" t="s">
        <v>8793</v>
      </c>
      <c r="B2902" t="s">
        <v>1205</v>
      </c>
      <c r="C2902" t="s">
        <v>2598</v>
      </c>
      <c r="D2902" s="1">
        <v>44628</v>
      </c>
      <c r="E2902">
        <v>25</v>
      </c>
      <c r="F2902" t="b">
        <v>1</v>
      </c>
      <c r="G2902" t="s">
        <v>4545</v>
      </c>
      <c r="H2902" t="s">
        <v>2034</v>
      </c>
      <c r="I2902" s="1">
        <f>DATE(YEAR(tbl_Invoices[[#This Row],[Invoice_Date]]), MONTH(tbl_Invoices[[#This Row],[Invoice_Date]]), DAY(tbl_Invoices[[#This Row],[Invoice_Date]]))</f>
        <v>44628</v>
      </c>
      <c r="J2902">
        <f>YEAR(tbl_Invoices[[#This Row],[Invoice_Date]])</f>
        <v>2022</v>
      </c>
      <c r="K2902" s="1">
        <f>_xlfn.XLOOKUP(tbl_Invoices[[#This Row],[Customer_ID]], tbl_Customers[Customer_ID], tbl_Customers[Cohort_Month])</f>
        <v>44651</v>
      </c>
      <c r="L2902" s="1" t="str">
        <f ca="1">_xlfn.XLOOKUP(tbl_Invoices[[#This Row],[Customer_ID]], tbl_Customers[Customer_ID], tbl_Customers[Age_Group])</f>
        <v>45–54</v>
      </c>
      <c r="M2902" s="1" t="str">
        <f>_xlfn.XLOOKUP(tbl_Invoices[[#This Row],[Customer_ID]], tbl_Customers[Customer_ID], tbl_Customers[Region])</f>
        <v>South</v>
      </c>
      <c r="N2902" s="1" t="str" cm="1">
        <f t="array" ref="N2902">_xlfn.IFS(
   _xlfn.SINGLE(tbl_Invoices[Plan_ID])="P1","Basic",
   _xlfn.SINGLE(tbl_Invoices[Plan_ID])="P2","Standard",
   _xlfn.SINGLE(tbl_Invoices[Plan_ID])="P3","Premium"
)</f>
        <v>Standard</v>
      </c>
      <c r="O2902" s="2">
        <f>IF(tbl_Invoices[[#This Row],[Revenue_Type]]="Churned",0,1)</f>
        <v>0</v>
      </c>
    </row>
    <row r="2903" spans="1:15" x14ac:dyDescent="0.25">
      <c r="A2903" t="s">
        <v>10322</v>
      </c>
      <c r="B2903" t="s">
        <v>1352</v>
      </c>
      <c r="C2903" t="s">
        <v>2345</v>
      </c>
      <c r="D2903" s="1">
        <v>44628</v>
      </c>
      <c r="E2903">
        <v>12</v>
      </c>
      <c r="F2903" t="b">
        <v>1</v>
      </c>
      <c r="G2903" t="s">
        <v>4540</v>
      </c>
      <c r="H2903" t="s">
        <v>2027</v>
      </c>
      <c r="I2903" s="1">
        <f>DATE(YEAR(tbl_Invoices[[#This Row],[Invoice_Date]]), MONTH(tbl_Invoices[[#This Row],[Invoice_Date]]), DAY(tbl_Invoices[[#This Row],[Invoice_Date]]))</f>
        <v>44628</v>
      </c>
      <c r="J2903">
        <f>YEAR(tbl_Invoices[[#This Row],[Invoice_Date]])</f>
        <v>2022</v>
      </c>
      <c r="K2903" s="1">
        <f>_xlfn.XLOOKUP(tbl_Invoices[[#This Row],[Customer_ID]], tbl_Customers[Customer_ID], tbl_Customers[Cohort_Month])</f>
        <v>44227</v>
      </c>
      <c r="L2903" s="1" t="str">
        <f ca="1">_xlfn.XLOOKUP(tbl_Invoices[[#This Row],[Customer_ID]], tbl_Customers[Customer_ID], tbl_Customers[Age_Group])</f>
        <v>45–54</v>
      </c>
      <c r="M2903" s="1" t="str">
        <f>_xlfn.XLOOKUP(tbl_Invoices[[#This Row],[Customer_ID]], tbl_Customers[Customer_ID], tbl_Customers[Region])</f>
        <v>West</v>
      </c>
      <c r="N2903" s="1" t="str" cm="1">
        <f t="array" ref="N2903">_xlfn.IFS(
   _xlfn.SINGLE(tbl_Invoices[Plan_ID])="P1","Basic",
   _xlfn.SINGLE(tbl_Invoices[Plan_ID])="P2","Standard",
   _xlfn.SINGLE(tbl_Invoices[Plan_ID])="P3","Premium"
)</f>
        <v>Basic</v>
      </c>
      <c r="O2903" s="2">
        <f>IF(tbl_Invoices[[#This Row],[Revenue_Type]]="Churned",0,1)</f>
        <v>1</v>
      </c>
    </row>
    <row r="2904" spans="1:15" x14ac:dyDescent="0.25">
      <c r="A2904" t="s">
        <v>9740</v>
      </c>
      <c r="B2904" t="s">
        <v>1482</v>
      </c>
      <c r="C2904" t="s">
        <v>2451</v>
      </c>
      <c r="D2904" s="1">
        <v>44628</v>
      </c>
      <c r="E2904">
        <v>12</v>
      </c>
      <c r="F2904" t="b">
        <v>1</v>
      </c>
      <c r="G2904" t="s">
        <v>4549</v>
      </c>
      <c r="H2904" t="s">
        <v>2027</v>
      </c>
      <c r="I2904" s="1">
        <f>DATE(YEAR(tbl_Invoices[[#This Row],[Invoice_Date]]), MONTH(tbl_Invoices[[#This Row],[Invoice_Date]]), DAY(tbl_Invoices[[#This Row],[Invoice_Date]]))</f>
        <v>44628</v>
      </c>
      <c r="J2904">
        <f>YEAR(tbl_Invoices[[#This Row],[Invoice_Date]])</f>
        <v>2022</v>
      </c>
      <c r="K2904" s="1">
        <f>_xlfn.XLOOKUP(tbl_Invoices[[#This Row],[Customer_ID]], tbl_Customers[Customer_ID], tbl_Customers[Cohort_Month])</f>
        <v>44561</v>
      </c>
      <c r="L2904" s="1" t="str">
        <f ca="1">_xlfn.XLOOKUP(tbl_Invoices[[#This Row],[Customer_ID]], tbl_Customers[Customer_ID], tbl_Customers[Age_Group])</f>
        <v>25–34</v>
      </c>
      <c r="M2904" s="1" t="str">
        <f>_xlfn.XLOOKUP(tbl_Invoices[[#This Row],[Customer_ID]], tbl_Customers[Customer_ID], tbl_Customers[Region])</f>
        <v>East</v>
      </c>
      <c r="N2904" s="1" t="str" cm="1">
        <f t="array" ref="N2904">_xlfn.IFS(
   _xlfn.SINGLE(tbl_Invoices[Plan_ID])="P1","Basic",
   _xlfn.SINGLE(tbl_Invoices[Plan_ID])="P2","Standard",
   _xlfn.SINGLE(tbl_Invoices[Plan_ID])="P3","Premium"
)</f>
        <v>Basic</v>
      </c>
      <c r="O2904" s="2">
        <f>IF(tbl_Invoices[[#This Row],[Revenue_Type]]="Churned",0,1)</f>
        <v>1</v>
      </c>
    </row>
    <row r="2905" spans="1:15" x14ac:dyDescent="0.25">
      <c r="A2905" t="s">
        <v>8757</v>
      </c>
      <c r="B2905" t="s">
        <v>1525</v>
      </c>
      <c r="C2905" t="s">
        <v>3829</v>
      </c>
      <c r="D2905" s="1">
        <v>44628</v>
      </c>
      <c r="E2905">
        <v>55</v>
      </c>
      <c r="F2905" t="b">
        <v>1</v>
      </c>
      <c r="G2905" t="s">
        <v>4538</v>
      </c>
      <c r="H2905" t="s">
        <v>2031</v>
      </c>
      <c r="I2905" s="1">
        <f>DATE(YEAR(tbl_Invoices[[#This Row],[Invoice_Date]]), MONTH(tbl_Invoices[[#This Row],[Invoice_Date]]), DAY(tbl_Invoices[[#This Row],[Invoice_Date]]))</f>
        <v>44628</v>
      </c>
      <c r="J2905">
        <f>YEAR(tbl_Invoices[[#This Row],[Invoice_Date]])</f>
        <v>2022</v>
      </c>
      <c r="K2905" s="1">
        <f>_xlfn.XLOOKUP(tbl_Invoices[[#This Row],[Customer_ID]], tbl_Customers[Customer_ID], tbl_Customers[Cohort_Month])</f>
        <v>44439</v>
      </c>
      <c r="L2905" s="1" t="str">
        <f ca="1">_xlfn.XLOOKUP(tbl_Invoices[[#This Row],[Customer_ID]], tbl_Customers[Customer_ID], tbl_Customers[Age_Group])</f>
        <v>35–44</v>
      </c>
      <c r="M2905" s="1" t="str">
        <f>_xlfn.XLOOKUP(tbl_Invoices[[#This Row],[Customer_ID]], tbl_Customers[Customer_ID], tbl_Customers[Region])</f>
        <v>Midwest</v>
      </c>
      <c r="N2905" s="1" t="str" cm="1">
        <f t="array" ref="N2905">_xlfn.IFS(
   _xlfn.SINGLE(tbl_Invoices[Plan_ID])="P1","Basic",
   _xlfn.SINGLE(tbl_Invoices[Plan_ID])="P2","Standard",
   _xlfn.SINGLE(tbl_Invoices[Plan_ID])="P3","Premium"
)</f>
        <v>Premium</v>
      </c>
      <c r="O2905" s="2">
        <f>IF(tbl_Invoices[[#This Row],[Revenue_Type]]="Churned",0,1)</f>
        <v>1</v>
      </c>
    </row>
    <row r="2906" spans="1:15" x14ac:dyDescent="0.25">
      <c r="A2906" t="s">
        <v>7824</v>
      </c>
      <c r="B2906" t="s">
        <v>460</v>
      </c>
      <c r="C2906" t="s">
        <v>4194</v>
      </c>
      <c r="D2906" s="1">
        <v>44629</v>
      </c>
      <c r="E2906">
        <v>55</v>
      </c>
      <c r="F2906" t="b">
        <v>1</v>
      </c>
      <c r="G2906" t="s">
        <v>4538</v>
      </c>
      <c r="H2906" t="s">
        <v>2031</v>
      </c>
      <c r="I2906" s="1">
        <f>DATE(YEAR(tbl_Invoices[[#This Row],[Invoice_Date]]), MONTH(tbl_Invoices[[#This Row],[Invoice_Date]]), DAY(tbl_Invoices[[#This Row],[Invoice_Date]]))</f>
        <v>44629</v>
      </c>
      <c r="J2906">
        <f>YEAR(tbl_Invoices[[#This Row],[Invoice_Date]])</f>
        <v>2022</v>
      </c>
      <c r="K2906" s="1">
        <f>_xlfn.XLOOKUP(tbl_Invoices[[#This Row],[Customer_ID]], tbl_Customers[Customer_ID], tbl_Customers[Cohort_Month])</f>
        <v>44347</v>
      </c>
      <c r="L2906" s="1" t="str">
        <f ca="1">_xlfn.XLOOKUP(tbl_Invoices[[#This Row],[Customer_ID]], tbl_Customers[Customer_ID], tbl_Customers[Age_Group])</f>
        <v>18–24</v>
      </c>
      <c r="M2906" s="1" t="str">
        <f>_xlfn.XLOOKUP(tbl_Invoices[[#This Row],[Customer_ID]], tbl_Customers[Customer_ID], tbl_Customers[Region])</f>
        <v>East</v>
      </c>
      <c r="N2906" s="1" t="str" cm="1">
        <f t="array" ref="N2906">_xlfn.IFS(
   _xlfn.SINGLE(tbl_Invoices[Plan_ID])="P1","Basic",
   _xlfn.SINGLE(tbl_Invoices[Plan_ID])="P2","Standard",
   _xlfn.SINGLE(tbl_Invoices[Plan_ID])="P3","Premium"
)</f>
        <v>Premium</v>
      </c>
      <c r="O2906" s="2">
        <f>IF(tbl_Invoices[[#This Row],[Revenue_Type]]="Churned",0,1)</f>
        <v>1</v>
      </c>
    </row>
    <row r="2907" spans="1:15" x14ac:dyDescent="0.25">
      <c r="A2907" t="s">
        <v>5118</v>
      </c>
      <c r="B2907" t="s">
        <v>664</v>
      </c>
      <c r="C2907" t="s">
        <v>3170</v>
      </c>
      <c r="D2907" s="1">
        <v>44629</v>
      </c>
      <c r="E2907">
        <v>55</v>
      </c>
      <c r="F2907" t="b">
        <v>1</v>
      </c>
      <c r="G2907" t="s">
        <v>4545</v>
      </c>
      <c r="H2907" t="s">
        <v>2031</v>
      </c>
      <c r="I2907" s="1">
        <f>DATE(YEAR(tbl_Invoices[[#This Row],[Invoice_Date]]), MONTH(tbl_Invoices[[#This Row],[Invoice_Date]]), DAY(tbl_Invoices[[#This Row],[Invoice_Date]]))</f>
        <v>44629</v>
      </c>
      <c r="J2907">
        <f>YEAR(tbl_Invoices[[#This Row],[Invoice_Date]])</f>
        <v>2022</v>
      </c>
      <c r="K2907" s="1">
        <f>_xlfn.XLOOKUP(tbl_Invoices[[#This Row],[Customer_ID]], tbl_Customers[Customer_ID], tbl_Customers[Cohort_Month])</f>
        <v>44742</v>
      </c>
      <c r="L2907" s="1" t="str">
        <f ca="1">_xlfn.XLOOKUP(tbl_Invoices[[#This Row],[Customer_ID]], tbl_Customers[Customer_ID], tbl_Customers[Age_Group])</f>
        <v>55+</v>
      </c>
      <c r="M2907" s="1" t="str">
        <f>_xlfn.XLOOKUP(tbl_Invoices[[#This Row],[Customer_ID]], tbl_Customers[Customer_ID], tbl_Customers[Region])</f>
        <v>Midwest</v>
      </c>
      <c r="N2907" s="1" t="str" cm="1">
        <f t="array" ref="N2907">_xlfn.IFS(
   _xlfn.SINGLE(tbl_Invoices[Plan_ID])="P1","Basic",
   _xlfn.SINGLE(tbl_Invoices[Plan_ID])="P2","Standard",
   _xlfn.SINGLE(tbl_Invoices[Plan_ID])="P3","Premium"
)</f>
        <v>Premium</v>
      </c>
      <c r="O2907" s="2">
        <f>IF(tbl_Invoices[[#This Row],[Revenue_Type]]="Churned",0,1)</f>
        <v>0</v>
      </c>
    </row>
    <row r="2908" spans="1:15" x14ac:dyDescent="0.25">
      <c r="A2908" t="s">
        <v>7575</v>
      </c>
      <c r="B2908" t="s">
        <v>730</v>
      </c>
      <c r="C2908" t="s">
        <v>2309</v>
      </c>
      <c r="D2908" s="1">
        <v>44629</v>
      </c>
      <c r="E2908">
        <v>12</v>
      </c>
      <c r="F2908" t="b">
        <v>1</v>
      </c>
      <c r="G2908" t="s">
        <v>4540</v>
      </c>
      <c r="H2908" t="s">
        <v>2027</v>
      </c>
      <c r="I2908" s="1">
        <f>DATE(YEAR(tbl_Invoices[[#This Row],[Invoice_Date]]), MONTH(tbl_Invoices[[#This Row],[Invoice_Date]]), DAY(tbl_Invoices[[#This Row],[Invoice_Date]]))</f>
        <v>44629</v>
      </c>
      <c r="J2908">
        <f>YEAR(tbl_Invoices[[#This Row],[Invoice_Date]])</f>
        <v>2022</v>
      </c>
      <c r="K2908" s="1">
        <f>_xlfn.XLOOKUP(tbl_Invoices[[#This Row],[Customer_ID]], tbl_Customers[Customer_ID], tbl_Customers[Cohort_Month])</f>
        <v>44286</v>
      </c>
      <c r="L2908" s="1" t="str">
        <f ca="1">_xlfn.XLOOKUP(tbl_Invoices[[#This Row],[Customer_ID]], tbl_Customers[Customer_ID], tbl_Customers[Age_Group])</f>
        <v>25–34</v>
      </c>
      <c r="M2908" s="1" t="str">
        <f>_xlfn.XLOOKUP(tbl_Invoices[[#This Row],[Customer_ID]], tbl_Customers[Customer_ID], tbl_Customers[Region])</f>
        <v>International</v>
      </c>
      <c r="N2908" s="1" t="str" cm="1">
        <f t="array" ref="N2908">_xlfn.IFS(
   _xlfn.SINGLE(tbl_Invoices[Plan_ID])="P1","Basic",
   _xlfn.SINGLE(tbl_Invoices[Plan_ID])="P2","Standard",
   _xlfn.SINGLE(tbl_Invoices[Plan_ID])="P3","Premium"
)</f>
        <v>Basic</v>
      </c>
      <c r="O2908" s="2">
        <f>IF(tbl_Invoices[[#This Row],[Revenue_Type]]="Churned",0,1)</f>
        <v>1</v>
      </c>
    </row>
    <row r="2909" spans="1:15" x14ac:dyDescent="0.25">
      <c r="A2909" t="s">
        <v>8051</v>
      </c>
      <c r="B2909" t="s">
        <v>735</v>
      </c>
      <c r="C2909" t="s">
        <v>2879</v>
      </c>
      <c r="D2909" s="1">
        <v>44629</v>
      </c>
      <c r="E2909">
        <v>12</v>
      </c>
      <c r="F2909" t="b">
        <v>1</v>
      </c>
      <c r="G2909" t="s">
        <v>4538</v>
      </c>
      <c r="H2909" t="s">
        <v>2027</v>
      </c>
      <c r="I2909" s="1">
        <f>DATE(YEAR(tbl_Invoices[[#This Row],[Invoice_Date]]), MONTH(tbl_Invoices[[#This Row],[Invoice_Date]]), DAY(tbl_Invoices[[#This Row],[Invoice_Date]]))</f>
        <v>44629</v>
      </c>
      <c r="J2909">
        <f>YEAR(tbl_Invoices[[#This Row],[Invoice_Date]])</f>
        <v>2022</v>
      </c>
      <c r="K2909" s="1">
        <f>_xlfn.XLOOKUP(tbl_Invoices[[#This Row],[Customer_ID]], tbl_Customers[Customer_ID], tbl_Customers[Cohort_Month])</f>
        <v>44834</v>
      </c>
      <c r="L2909" s="1" t="str">
        <f ca="1">_xlfn.XLOOKUP(tbl_Invoices[[#This Row],[Customer_ID]], tbl_Customers[Customer_ID], tbl_Customers[Age_Group])</f>
        <v>35–44</v>
      </c>
      <c r="M2909" s="1" t="str">
        <f>_xlfn.XLOOKUP(tbl_Invoices[[#This Row],[Customer_ID]], tbl_Customers[Customer_ID], tbl_Customers[Region])</f>
        <v>East</v>
      </c>
      <c r="N2909" s="1" t="str" cm="1">
        <f t="array" ref="N2909">_xlfn.IFS(
   _xlfn.SINGLE(tbl_Invoices[Plan_ID])="P1","Basic",
   _xlfn.SINGLE(tbl_Invoices[Plan_ID])="P2","Standard",
   _xlfn.SINGLE(tbl_Invoices[Plan_ID])="P3","Premium"
)</f>
        <v>Basic</v>
      </c>
      <c r="O2909" s="2">
        <f>IF(tbl_Invoices[[#This Row],[Revenue_Type]]="Churned",0,1)</f>
        <v>1</v>
      </c>
    </row>
    <row r="2910" spans="1:15" x14ac:dyDescent="0.25">
      <c r="A2910" t="s">
        <v>4898</v>
      </c>
      <c r="B2910" t="s">
        <v>927</v>
      </c>
      <c r="C2910" t="s">
        <v>3334</v>
      </c>
      <c r="D2910" s="1">
        <v>44629</v>
      </c>
      <c r="E2910">
        <v>55</v>
      </c>
      <c r="F2910" t="b">
        <v>1</v>
      </c>
      <c r="G2910" t="s">
        <v>4538</v>
      </c>
      <c r="H2910" t="s">
        <v>2031</v>
      </c>
      <c r="I2910" s="1">
        <f>DATE(YEAR(tbl_Invoices[[#This Row],[Invoice_Date]]), MONTH(tbl_Invoices[[#This Row],[Invoice_Date]]), DAY(tbl_Invoices[[#This Row],[Invoice_Date]]))</f>
        <v>44629</v>
      </c>
      <c r="J2910">
        <f>YEAR(tbl_Invoices[[#This Row],[Invoice_Date]])</f>
        <v>2022</v>
      </c>
      <c r="K2910" s="1">
        <f>_xlfn.XLOOKUP(tbl_Invoices[[#This Row],[Customer_ID]], tbl_Customers[Customer_ID], tbl_Customers[Cohort_Month])</f>
        <v>44286</v>
      </c>
      <c r="L2910" s="1" t="str">
        <f ca="1">_xlfn.XLOOKUP(tbl_Invoices[[#This Row],[Customer_ID]], tbl_Customers[Customer_ID], tbl_Customers[Age_Group])</f>
        <v>35–44</v>
      </c>
      <c r="M2910" s="1" t="str">
        <f>_xlfn.XLOOKUP(tbl_Invoices[[#This Row],[Customer_ID]], tbl_Customers[Customer_ID], tbl_Customers[Region])</f>
        <v>International</v>
      </c>
      <c r="N2910" s="1" t="str" cm="1">
        <f t="array" ref="N2910">_xlfn.IFS(
   _xlfn.SINGLE(tbl_Invoices[Plan_ID])="P1","Basic",
   _xlfn.SINGLE(tbl_Invoices[Plan_ID])="P2","Standard",
   _xlfn.SINGLE(tbl_Invoices[Plan_ID])="P3","Premium"
)</f>
        <v>Premium</v>
      </c>
      <c r="O2910" s="2">
        <f>IF(tbl_Invoices[[#This Row],[Revenue_Type]]="Churned",0,1)</f>
        <v>1</v>
      </c>
    </row>
    <row r="2911" spans="1:15" x14ac:dyDescent="0.25">
      <c r="A2911" t="s">
        <v>9984</v>
      </c>
      <c r="B2911" t="s">
        <v>1029</v>
      </c>
      <c r="C2911" t="s">
        <v>2270</v>
      </c>
      <c r="D2911" s="1">
        <v>44629</v>
      </c>
      <c r="E2911">
        <v>12</v>
      </c>
      <c r="F2911" t="b">
        <v>1</v>
      </c>
      <c r="G2911" t="s">
        <v>4549</v>
      </c>
      <c r="H2911" t="s">
        <v>2027</v>
      </c>
      <c r="I2911" s="1">
        <f>DATE(YEAR(tbl_Invoices[[#This Row],[Invoice_Date]]), MONTH(tbl_Invoices[[#This Row],[Invoice_Date]]), DAY(tbl_Invoices[[#This Row],[Invoice_Date]]))</f>
        <v>44629</v>
      </c>
      <c r="J2911">
        <f>YEAR(tbl_Invoices[[#This Row],[Invoice_Date]])</f>
        <v>2022</v>
      </c>
      <c r="K2911" s="1">
        <f>_xlfn.XLOOKUP(tbl_Invoices[[#This Row],[Customer_ID]], tbl_Customers[Customer_ID], tbl_Customers[Cohort_Month])</f>
        <v>44773</v>
      </c>
      <c r="L2911" s="1" t="str">
        <f ca="1">_xlfn.XLOOKUP(tbl_Invoices[[#This Row],[Customer_ID]], tbl_Customers[Customer_ID], tbl_Customers[Age_Group])</f>
        <v>35–44</v>
      </c>
      <c r="M2911" s="1" t="str">
        <f>_xlfn.XLOOKUP(tbl_Invoices[[#This Row],[Customer_ID]], tbl_Customers[Customer_ID], tbl_Customers[Region])</f>
        <v>East</v>
      </c>
      <c r="N2911" s="1" t="str" cm="1">
        <f t="array" ref="N2911">_xlfn.IFS(
   _xlfn.SINGLE(tbl_Invoices[Plan_ID])="P1","Basic",
   _xlfn.SINGLE(tbl_Invoices[Plan_ID])="P2","Standard",
   _xlfn.SINGLE(tbl_Invoices[Plan_ID])="P3","Premium"
)</f>
        <v>Basic</v>
      </c>
      <c r="O2911" s="2">
        <f>IF(tbl_Invoices[[#This Row],[Revenue_Type]]="Churned",0,1)</f>
        <v>1</v>
      </c>
    </row>
    <row r="2912" spans="1:15" x14ac:dyDescent="0.25">
      <c r="A2912" t="s">
        <v>5063</v>
      </c>
      <c r="B2912" t="s">
        <v>1156</v>
      </c>
      <c r="C2912" t="s">
        <v>3404</v>
      </c>
      <c r="D2912" s="1">
        <v>44629</v>
      </c>
      <c r="E2912">
        <v>55</v>
      </c>
      <c r="F2912" t="b">
        <v>1</v>
      </c>
      <c r="G2912" t="s">
        <v>4549</v>
      </c>
      <c r="H2912" t="s">
        <v>2031</v>
      </c>
      <c r="I2912" s="1">
        <f>DATE(YEAR(tbl_Invoices[[#This Row],[Invoice_Date]]), MONTH(tbl_Invoices[[#This Row],[Invoice_Date]]), DAY(tbl_Invoices[[#This Row],[Invoice_Date]]))</f>
        <v>44629</v>
      </c>
      <c r="J2912">
        <f>YEAR(tbl_Invoices[[#This Row],[Invoice_Date]])</f>
        <v>2022</v>
      </c>
      <c r="K2912" s="1">
        <f>_xlfn.XLOOKUP(tbl_Invoices[[#This Row],[Customer_ID]], tbl_Customers[Customer_ID], tbl_Customers[Cohort_Month])</f>
        <v>44712</v>
      </c>
      <c r="L2912" s="1" t="str">
        <f ca="1">_xlfn.XLOOKUP(tbl_Invoices[[#This Row],[Customer_ID]], tbl_Customers[Customer_ID], tbl_Customers[Age_Group])</f>
        <v>45–54</v>
      </c>
      <c r="M2912" s="1" t="str">
        <f>_xlfn.XLOOKUP(tbl_Invoices[[#This Row],[Customer_ID]], tbl_Customers[Customer_ID], tbl_Customers[Region])</f>
        <v>East</v>
      </c>
      <c r="N2912" s="1" t="str" cm="1">
        <f t="array" ref="N2912">_xlfn.IFS(
   _xlfn.SINGLE(tbl_Invoices[Plan_ID])="P1","Basic",
   _xlfn.SINGLE(tbl_Invoices[Plan_ID])="P2","Standard",
   _xlfn.SINGLE(tbl_Invoices[Plan_ID])="P3","Premium"
)</f>
        <v>Premium</v>
      </c>
      <c r="O2912" s="2">
        <f>IF(tbl_Invoices[[#This Row],[Revenue_Type]]="Churned",0,1)</f>
        <v>1</v>
      </c>
    </row>
    <row r="2913" spans="1:15" x14ac:dyDescent="0.25">
      <c r="A2913" t="s">
        <v>5424</v>
      </c>
      <c r="B2913" t="s">
        <v>1335</v>
      </c>
      <c r="C2913" t="s">
        <v>3364</v>
      </c>
      <c r="D2913" s="1">
        <v>44629</v>
      </c>
      <c r="E2913">
        <v>25</v>
      </c>
      <c r="F2913" t="b">
        <v>1</v>
      </c>
      <c r="G2913" t="s">
        <v>4549</v>
      </c>
      <c r="H2913" t="s">
        <v>2034</v>
      </c>
      <c r="I2913" s="1">
        <f>DATE(YEAR(tbl_Invoices[[#This Row],[Invoice_Date]]), MONTH(tbl_Invoices[[#This Row],[Invoice_Date]]), DAY(tbl_Invoices[[#This Row],[Invoice_Date]]))</f>
        <v>44629</v>
      </c>
      <c r="J2913">
        <f>YEAR(tbl_Invoices[[#This Row],[Invoice_Date]])</f>
        <v>2022</v>
      </c>
      <c r="K2913" s="1">
        <f>_xlfn.XLOOKUP(tbl_Invoices[[#This Row],[Customer_ID]], tbl_Customers[Customer_ID], tbl_Customers[Cohort_Month])</f>
        <v>44895</v>
      </c>
      <c r="L2913" s="1" t="str">
        <f ca="1">_xlfn.XLOOKUP(tbl_Invoices[[#This Row],[Customer_ID]], tbl_Customers[Customer_ID], tbl_Customers[Age_Group])</f>
        <v>45–54</v>
      </c>
      <c r="M2913" s="1" t="str">
        <f>_xlfn.XLOOKUP(tbl_Invoices[[#This Row],[Customer_ID]], tbl_Customers[Customer_ID], tbl_Customers[Region])</f>
        <v>West</v>
      </c>
      <c r="N2913" s="1" t="str" cm="1">
        <f t="array" ref="N2913">_xlfn.IFS(
   _xlfn.SINGLE(tbl_Invoices[Plan_ID])="P1","Basic",
   _xlfn.SINGLE(tbl_Invoices[Plan_ID])="P2","Standard",
   _xlfn.SINGLE(tbl_Invoices[Plan_ID])="P3","Premium"
)</f>
        <v>Standard</v>
      </c>
      <c r="O2913" s="2">
        <f>IF(tbl_Invoices[[#This Row],[Revenue_Type]]="Churned",0,1)</f>
        <v>1</v>
      </c>
    </row>
    <row r="2914" spans="1:15" x14ac:dyDescent="0.25">
      <c r="A2914" t="s">
        <v>6178</v>
      </c>
      <c r="B2914" t="s">
        <v>1714</v>
      </c>
      <c r="C2914" t="s">
        <v>2690</v>
      </c>
      <c r="D2914" s="1">
        <v>44629</v>
      </c>
      <c r="E2914">
        <v>55</v>
      </c>
      <c r="F2914" t="b">
        <v>1</v>
      </c>
      <c r="G2914" t="s">
        <v>4540</v>
      </c>
      <c r="H2914" t="s">
        <v>2031</v>
      </c>
      <c r="I2914" s="1">
        <f>DATE(YEAR(tbl_Invoices[[#This Row],[Invoice_Date]]), MONTH(tbl_Invoices[[#This Row],[Invoice_Date]]), DAY(tbl_Invoices[[#This Row],[Invoice_Date]]))</f>
        <v>44629</v>
      </c>
      <c r="J2914">
        <f>YEAR(tbl_Invoices[[#This Row],[Invoice_Date]])</f>
        <v>2022</v>
      </c>
      <c r="K2914" s="1">
        <f>_xlfn.XLOOKUP(tbl_Invoices[[#This Row],[Customer_ID]], tbl_Customers[Customer_ID], tbl_Customers[Cohort_Month])</f>
        <v>44804</v>
      </c>
      <c r="L2914" s="1" t="str">
        <f ca="1">_xlfn.XLOOKUP(tbl_Invoices[[#This Row],[Customer_ID]], tbl_Customers[Customer_ID], tbl_Customers[Age_Group])</f>
        <v>35–44</v>
      </c>
      <c r="M2914" s="1" t="str">
        <f>_xlfn.XLOOKUP(tbl_Invoices[[#This Row],[Customer_ID]], tbl_Customers[Customer_ID], tbl_Customers[Region])</f>
        <v>West</v>
      </c>
      <c r="N2914" s="1" t="str" cm="1">
        <f t="array" ref="N2914">_xlfn.IFS(
   _xlfn.SINGLE(tbl_Invoices[Plan_ID])="P1","Basic",
   _xlfn.SINGLE(tbl_Invoices[Plan_ID])="P2","Standard",
   _xlfn.SINGLE(tbl_Invoices[Plan_ID])="P3","Premium"
)</f>
        <v>Premium</v>
      </c>
      <c r="O2914" s="2">
        <f>IF(tbl_Invoices[[#This Row],[Revenue_Type]]="Churned",0,1)</f>
        <v>1</v>
      </c>
    </row>
    <row r="2915" spans="1:15" x14ac:dyDescent="0.25">
      <c r="A2915" t="s">
        <v>7043</v>
      </c>
      <c r="B2915" t="s">
        <v>1748</v>
      </c>
      <c r="C2915" t="s">
        <v>2823</v>
      </c>
      <c r="D2915" s="1">
        <v>44629</v>
      </c>
      <c r="E2915">
        <v>55</v>
      </c>
      <c r="F2915" t="b">
        <v>1</v>
      </c>
      <c r="G2915" t="s">
        <v>4540</v>
      </c>
      <c r="H2915" t="s">
        <v>2031</v>
      </c>
      <c r="I2915" s="1">
        <f>DATE(YEAR(tbl_Invoices[[#This Row],[Invoice_Date]]), MONTH(tbl_Invoices[[#This Row],[Invoice_Date]]), DAY(tbl_Invoices[[#This Row],[Invoice_Date]]))</f>
        <v>44629</v>
      </c>
      <c r="J2915">
        <f>YEAR(tbl_Invoices[[#This Row],[Invoice_Date]])</f>
        <v>2022</v>
      </c>
      <c r="K2915" s="1">
        <f>_xlfn.XLOOKUP(tbl_Invoices[[#This Row],[Customer_ID]], tbl_Customers[Customer_ID], tbl_Customers[Cohort_Month])</f>
        <v>44347</v>
      </c>
      <c r="L2915" s="1" t="str">
        <f ca="1">_xlfn.XLOOKUP(tbl_Invoices[[#This Row],[Customer_ID]], tbl_Customers[Customer_ID], tbl_Customers[Age_Group])</f>
        <v>25–34</v>
      </c>
      <c r="M2915" s="1" t="str">
        <f>_xlfn.XLOOKUP(tbl_Invoices[[#This Row],[Customer_ID]], tbl_Customers[Customer_ID], tbl_Customers[Region])</f>
        <v>South</v>
      </c>
      <c r="N2915" s="1" t="str" cm="1">
        <f t="array" ref="N2915">_xlfn.IFS(
   _xlfn.SINGLE(tbl_Invoices[Plan_ID])="P1","Basic",
   _xlfn.SINGLE(tbl_Invoices[Plan_ID])="P2","Standard",
   _xlfn.SINGLE(tbl_Invoices[Plan_ID])="P3","Premium"
)</f>
        <v>Premium</v>
      </c>
      <c r="O2915" s="2">
        <f>IF(tbl_Invoices[[#This Row],[Revenue_Type]]="Churned",0,1)</f>
        <v>1</v>
      </c>
    </row>
    <row r="2916" spans="1:15" x14ac:dyDescent="0.25">
      <c r="A2916" t="s">
        <v>10263</v>
      </c>
      <c r="B2916" t="s">
        <v>1977</v>
      </c>
      <c r="C2916" t="s">
        <v>2583</v>
      </c>
      <c r="D2916" s="1">
        <v>44629</v>
      </c>
      <c r="E2916">
        <v>55</v>
      </c>
      <c r="F2916" t="b">
        <v>1</v>
      </c>
      <c r="G2916" t="s">
        <v>4547</v>
      </c>
      <c r="H2916" t="s">
        <v>2031</v>
      </c>
      <c r="I2916" s="1">
        <f>DATE(YEAR(tbl_Invoices[[#This Row],[Invoice_Date]]), MONTH(tbl_Invoices[[#This Row],[Invoice_Date]]), DAY(tbl_Invoices[[#This Row],[Invoice_Date]]))</f>
        <v>44629</v>
      </c>
      <c r="J2916">
        <f>YEAR(tbl_Invoices[[#This Row],[Invoice_Date]])</f>
        <v>2022</v>
      </c>
      <c r="K2916" s="1">
        <f>_xlfn.XLOOKUP(tbl_Invoices[[#This Row],[Customer_ID]], tbl_Customers[Customer_ID], tbl_Customers[Cohort_Month])</f>
        <v>44377</v>
      </c>
      <c r="L2916" s="1" t="str">
        <f ca="1">_xlfn.XLOOKUP(tbl_Invoices[[#This Row],[Customer_ID]], tbl_Customers[Customer_ID], tbl_Customers[Age_Group])</f>
        <v>25–34</v>
      </c>
      <c r="M2916" s="1" t="str">
        <f>_xlfn.XLOOKUP(tbl_Invoices[[#This Row],[Customer_ID]], tbl_Customers[Customer_ID], tbl_Customers[Region])</f>
        <v>West</v>
      </c>
      <c r="N2916" s="1" t="str" cm="1">
        <f t="array" ref="N2916">_xlfn.IFS(
   _xlfn.SINGLE(tbl_Invoices[Plan_ID])="P1","Basic",
   _xlfn.SINGLE(tbl_Invoices[Plan_ID])="P2","Standard",
   _xlfn.SINGLE(tbl_Invoices[Plan_ID])="P3","Premium"
)</f>
        <v>Premium</v>
      </c>
      <c r="O2916" s="2">
        <f>IF(tbl_Invoices[[#This Row],[Revenue_Type]]="Churned",0,1)</f>
        <v>1</v>
      </c>
    </row>
    <row r="2917" spans="1:15" x14ac:dyDescent="0.25">
      <c r="A2917" t="s">
        <v>6015</v>
      </c>
      <c r="B2917" t="s">
        <v>74</v>
      </c>
      <c r="C2917" t="s">
        <v>2430</v>
      </c>
      <c r="D2917" s="1">
        <v>44630</v>
      </c>
      <c r="E2917">
        <v>12</v>
      </c>
      <c r="F2917" t="b">
        <v>1</v>
      </c>
      <c r="G2917" t="s">
        <v>4547</v>
      </c>
      <c r="H2917" t="s">
        <v>2027</v>
      </c>
      <c r="I2917" s="1">
        <f>DATE(YEAR(tbl_Invoices[[#This Row],[Invoice_Date]]), MONTH(tbl_Invoices[[#This Row],[Invoice_Date]]), DAY(tbl_Invoices[[#This Row],[Invoice_Date]]))</f>
        <v>44630</v>
      </c>
      <c r="J2917">
        <f>YEAR(tbl_Invoices[[#This Row],[Invoice_Date]])</f>
        <v>2022</v>
      </c>
      <c r="K2917" s="1">
        <f>_xlfn.XLOOKUP(tbl_Invoices[[#This Row],[Customer_ID]], tbl_Customers[Customer_ID], tbl_Customers[Cohort_Month])</f>
        <v>44561</v>
      </c>
      <c r="L2917" s="1" t="str">
        <f ca="1">_xlfn.XLOOKUP(tbl_Invoices[[#This Row],[Customer_ID]], tbl_Customers[Customer_ID], tbl_Customers[Age_Group])</f>
        <v>55+</v>
      </c>
      <c r="M2917" s="1" t="str">
        <f>_xlfn.XLOOKUP(tbl_Invoices[[#This Row],[Customer_ID]], tbl_Customers[Customer_ID], tbl_Customers[Region])</f>
        <v>South</v>
      </c>
      <c r="N2917" s="1" t="str" cm="1">
        <f t="array" ref="N2917">_xlfn.IFS(
   _xlfn.SINGLE(tbl_Invoices[Plan_ID])="P1","Basic",
   _xlfn.SINGLE(tbl_Invoices[Plan_ID])="P2","Standard",
   _xlfn.SINGLE(tbl_Invoices[Plan_ID])="P3","Premium"
)</f>
        <v>Basic</v>
      </c>
      <c r="O2917" s="2">
        <f>IF(tbl_Invoices[[#This Row],[Revenue_Type]]="Churned",0,1)</f>
        <v>1</v>
      </c>
    </row>
    <row r="2918" spans="1:15" x14ac:dyDescent="0.25">
      <c r="A2918" t="s">
        <v>7778</v>
      </c>
      <c r="B2918" t="s">
        <v>141</v>
      </c>
      <c r="C2918" t="s">
        <v>3342</v>
      </c>
      <c r="D2918" s="1">
        <v>44630</v>
      </c>
      <c r="E2918">
        <v>55</v>
      </c>
      <c r="F2918" t="b">
        <v>1</v>
      </c>
      <c r="G2918" t="s">
        <v>4538</v>
      </c>
      <c r="H2918" t="s">
        <v>2031</v>
      </c>
      <c r="I2918" s="1">
        <f>DATE(YEAR(tbl_Invoices[[#This Row],[Invoice_Date]]), MONTH(tbl_Invoices[[#This Row],[Invoice_Date]]), DAY(tbl_Invoices[[#This Row],[Invoice_Date]]))</f>
        <v>44630</v>
      </c>
      <c r="J2918">
        <f>YEAR(tbl_Invoices[[#This Row],[Invoice_Date]])</f>
        <v>2022</v>
      </c>
      <c r="K2918" s="1">
        <f>_xlfn.XLOOKUP(tbl_Invoices[[#This Row],[Customer_ID]], tbl_Customers[Customer_ID], tbl_Customers[Cohort_Month])</f>
        <v>44255</v>
      </c>
      <c r="L2918" s="1" t="str">
        <f ca="1">_xlfn.XLOOKUP(tbl_Invoices[[#This Row],[Customer_ID]], tbl_Customers[Customer_ID], tbl_Customers[Age_Group])</f>
        <v>35–44</v>
      </c>
      <c r="M2918" s="1" t="str">
        <f>_xlfn.XLOOKUP(tbl_Invoices[[#This Row],[Customer_ID]], tbl_Customers[Customer_ID], tbl_Customers[Region])</f>
        <v>South</v>
      </c>
      <c r="N2918" s="1" t="str" cm="1">
        <f t="array" ref="N2918">_xlfn.IFS(
   _xlfn.SINGLE(tbl_Invoices[Plan_ID])="P1","Basic",
   _xlfn.SINGLE(tbl_Invoices[Plan_ID])="P2","Standard",
   _xlfn.SINGLE(tbl_Invoices[Plan_ID])="P3","Premium"
)</f>
        <v>Premium</v>
      </c>
      <c r="O2918" s="2">
        <f>IF(tbl_Invoices[[#This Row],[Revenue_Type]]="Churned",0,1)</f>
        <v>1</v>
      </c>
    </row>
    <row r="2919" spans="1:15" x14ac:dyDescent="0.25">
      <c r="A2919" t="s">
        <v>4895</v>
      </c>
      <c r="B2919" t="s">
        <v>195</v>
      </c>
      <c r="C2919" t="s">
        <v>2687</v>
      </c>
      <c r="D2919" s="1">
        <v>44630</v>
      </c>
      <c r="E2919">
        <v>25</v>
      </c>
      <c r="F2919" t="b">
        <v>1</v>
      </c>
      <c r="G2919" t="s">
        <v>4540</v>
      </c>
      <c r="H2919" t="s">
        <v>2034</v>
      </c>
      <c r="I2919" s="1">
        <f>DATE(YEAR(tbl_Invoices[[#This Row],[Invoice_Date]]), MONTH(tbl_Invoices[[#This Row],[Invoice_Date]]), DAY(tbl_Invoices[[#This Row],[Invoice_Date]]))</f>
        <v>44630</v>
      </c>
      <c r="J2919">
        <f>YEAR(tbl_Invoices[[#This Row],[Invoice_Date]])</f>
        <v>2022</v>
      </c>
      <c r="K2919" s="1">
        <f>_xlfn.XLOOKUP(tbl_Invoices[[#This Row],[Customer_ID]], tbl_Customers[Customer_ID], tbl_Customers[Cohort_Month])</f>
        <v>44681</v>
      </c>
      <c r="L2919" s="1" t="str">
        <f ca="1">_xlfn.XLOOKUP(tbl_Invoices[[#This Row],[Customer_ID]], tbl_Customers[Customer_ID], tbl_Customers[Age_Group])</f>
        <v>35–44</v>
      </c>
      <c r="M2919" s="1" t="str">
        <f>_xlfn.XLOOKUP(tbl_Invoices[[#This Row],[Customer_ID]], tbl_Customers[Customer_ID], tbl_Customers[Region])</f>
        <v>International</v>
      </c>
      <c r="N2919" s="1" t="str" cm="1">
        <f t="array" ref="N2919">_xlfn.IFS(
   _xlfn.SINGLE(tbl_Invoices[Plan_ID])="P1","Basic",
   _xlfn.SINGLE(tbl_Invoices[Plan_ID])="P2","Standard",
   _xlfn.SINGLE(tbl_Invoices[Plan_ID])="P3","Premium"
)</f>
        <v>Standard</v>
      </c>
      <c r="O2919" s="2">
        <f>IF(tbl_Invoices[[#This Row],[Revenue_Type]]="Churned",0,1)</f>
        <v>1</v>
      </c>
    </row>
    <row r="2920" spans="1:15" x14ac:dyDescent="0.25">
      <c r="A2920" t="s">
        <v>9937</v>
      </c>
      <c r="B2920" t="s">
        <v>247</v>
      </c>
      <c r="C2920" t="s">
        <v>2767</v>
      </c>
      <c r="D2920" s="1">
        <v>44630</v>
      </c>
      <c r="E2920">
        <v>12</v>
      </c>
      <c r="F2920" t="b">
        <v>1</v>
      </c>
      <c r="G2920" t="s">
        <v>4549</v>
      </c>
      <c r="H2920" t="s">
        <v>2027</v>
      </c>
      <c r="I2920" s="1">
        <f>DATE(YEAR(tbl_Invoices[[#This Row],[Invoice_Date]]), MONTH(tbl_Invoices[[#This Row],[Invoice_Date]]), DAY(tbl_Invoices[[#This Row],[Invoice_Date]]))</f>
        <v>44630</v>
      </c>
      <c r="J2920">
        <f>YEAR(tbl_Invoices[[#This Row],[Invoice_Date]])</f>
        <v>2022</v>
      </c>
      <c r="K2920" s="1">
        <f>_xlfn.XLOOKUP(tbl_Invoices[[#This Row],[Customer_ID]], tbl_Customers[Customer_ID], tbl_Customers[Cohort_Month])</f>
        <v>44592</v>
      </c>
      <c r="L2920" s="1" t="str">
        <f ca="1">_xlfn.XLOOKUP(tbl_Invoices[[#This Row],[Customer_ID]], tbl_Customers[Customer_ID], tbl_Customers[Age_Group])</f>
        <v>35–44</v>
      </c>
      <c r="M2920" s="1" t="str">
        <f>_xlfn.XLOOKUP(tbl_Invoices[[#This Row],[Customer_ID]], tbl_Customers[Customer_ID], tbl_Customers[Region])</f>
        <v>East</v>
      </c>
      <c r="N2920" s="1" t="str" cm="1">
        <f t="array" ref="N2920">_xlfn.IFS(
   _xlfn.SINGLE(tbl_Invoices[Plan_ID])="P1","Basic",
   _xlfn.SINGLE(tbl_Invoices[Plan_ID])="P2","Standard",
   _xlfn.SINGLE(tbl_Invoices[Plan_ID])="P3","Premium"
)</f>
        <v>Basic</v>
      </c>
      <c r="O2920" s="2">
        <f>IF(tbl_Invoices[[#This Row],[Revenue_Type]]="Churned",0,1)</f>
        <v>1</v>
      </c>
    </row>
    <row r="2921" spans="1:15" x14ac:dyDescent="0.25">
      <c r="A2921" t="s">
        <v>7488</v>
      </c>
      <c r="B2921" t="s">
        <v>539</v>
      </c>
      <c r="C2921" t="s">
        <v>2247</v>
      </c>
      <c r="D2921" s="1">
        <v>44630</v>
      </c>
      <c r="E2921">
        <v>12</v>
      </c>
      <c r="F2921" t="b">
        <v>1</v>
      </c>
      <c r="G2921" t="s">
        <v>4547</v>
      </c>
      <c r="H2921" t="s">
        <v>2027</v>
      </c>
      <c r="I2921" s="1">
        <f>DATE(YEAR(tbl_Invoices[[#This Row],[Invoice_Date]]), MONTH(tbl_Invoices[[#This Row],[Invoice_Date]]), DAY(tbl_Invoices[[#This Row],[Invoice_Date]]))</f>
        <v>44630</v>
      </c>
      <c r="J2921">
        <f>YEAR(tbl_Invoices[[#This Row],[Invoice_Date]])</f>
        <v>2022</v>
      </c>
      <c r="K2921" s="1">
        <f>_xlfn.XLOOKUP(tbl_Invoices[[#This Row],[Customer_ID]], tbl_Customers[Customer_ID], tbl_Customers[Cohort_Month])</f>
        <v>44957</v>
      </c>
      <c r="L2921" s="1" t="str">
        <f ca="1">_xlfn.XLOOKUP(tbl_Invoices[[#This Row],[Customer_ID]], tbl_Customers[Customer_ID], tbl_Customers[Age_Group])</f>
        <v>35–44</v>
      </c>
      <c r="M2921" s="1" t="str">
        <f>_xlfn.XLOOKUP(tbl_Invoices[[#This Row],[Customer_ID]], tbl_Customers[Customer_ID], tbl_Customers[Region])</f>
        <v>Midwest</v>
      </c>
      <c r="N2921" s="1" t="str" cm="1">
        <f t="array" ref="N2921">_xlfn.IFS(
   _xlfn.SINGLE(tbl_Invoices[Plan_ID])="P1","Basic",
   _xlfn.SINGLE(tbl_Invoices[Plan_ID])="P2","Standard",
   _xlfn.SINGLE(tbl_Invoices[Plan_ID])="P3","Premium"
)</f>
        <v>Basic</v>
      </c>
      <c r="O2921" s="2">
        <f>IF(tbl_Invoices[[#This Row],[Revenue_Type]]="Churned",0,1)</f>
        <v>1</v>
      </c>
    </row>
    <row r="2922" spans="1:15" x14ac:dyDescent="0.25">
      <c r="A2922" t="s">
        <v>5512</v>
      </c>
      <c r="B2922" t="s">
        <v>648</v>
      </c>
      <c r="C2922" t="s">
        <v>4241</v>
      </c>
      <c r="D2922" s="1">
        <v>44630</v>
      </c>
      <c r="E2922">
        <v>25</v>
      </c>
      <c r="F2922" t="b">
        <v>1</v>
      </c>
      <c r="G2922" t="s">
        <v>4547</v>
      </c>
      <c r="H2922" t="s">
        <v>2034</v>
      </c>
      <c r="I2922" s="1">
        <f>DATE(YEAR(tbl_Invoices[[#This Row],[Invoice_Date]]), MONTH(tbl_Invoices[[#This Row],[Invoice_Date]]), DAY(tbl_Invoices[[#This Row],[Invoice_Date]]))</f>
        <v>44630</v>
      </c>
      <c r="J2922">
        <f>YEAR(tbl_Invoices[[#This Row],[Invoice_Date]])</f>
        <v>2022</v>
      </c>
      <c r="K2922" s="1">
        <f>_xlfn.XLOOKUP(tbl_Invoices[[#This Row],[Customer_ID]], tbl_Customers[Customer_ID], tbl_Customers[Cohort_Month])</f>
        <v>44561</v>
      </c>
      <c r="L2922" s="1" t="str">
        <f ca="1">_xlfn.XLOOKUP(tbl_Invoices[[#This Row],[Customer_ID]], tbl_Customers[Customer_ID], tbl_Customers[Age_Group])</f>
        <v>35–44</v>
      </c>
      <c r="M2922" s="1" t="str">
        <f>_xlfn.XLOOKUP(tbl_Invoices[[#This Row],[Customer_ID]], tbl_Customers[Customer_ID], tbl_Customers[Region])</f>
        <v>International</v>
      </c>
      <c r="N2922" s="1" t="str" cm="1">
        <f t="array" ref="N2922">_xlfn.IFS(
   _xlfn.SINGLE(tbl_Invoices[Plan_ID])="P1","Basic",
   _xlfn.SINGLE(tbl_Invoices[Plan_ID])="P2","Standard",
   _xlfn.SINGLE(tbl_Invoices[Plan_ID])="P3","Premium"
)</f>
        <v>Standard</v>
      </c>
      <c r="O2922" s="2">
        <f>IF(tbl_Invoices[[#This Row],[Revenue_Type]]="Churned",0,1)</f>
        <v>1</v>
      </c>
    </row>
    <row r="2923" spans="1:15" x14ac:dyDescent="0.25">
      <c r="A2923" t="s">
        <v>5780</v>
      </c>
      <c r="B2923" t="s">
        <v>1057</v>
      </c>
      <c r="C2923" t="s">
        <v>2079</v>
      </c>
      <c r="D2923" s="1">
        <v>44630</v>
      </c>
      <c r="E2923">
        <v>25</v>
      </c>
      <c r="F2923" t="b">
        <v>1</v>
      </c>
      <c r="G2923" t="s">
        <v>4538</v>
      </c>
      <c r="H2923" t="s">
        <v>2034</v>
      </c>
      <c r="I2923" s="1">
        <f>DATE(YEAR(tbl_Invoices[[#This Row],[Invoice_Date]]), MONTH(tbl_Invoices[[#This Row],[Invoice_Date]]), DAY(tbl_Invoices[[#This Row],[Invoice_Date]]))</f>
        <v>44630</v>
      </c>
      <c r="J2923">
        <f>YEAR(tbl_Invoices[[#This Row],[Invoice_Date]])</f>
        <v>2022</v>
      </c>
      <c r="K2923" s="1">
        <f>_xlfn.XLOOKUP(tbl_Invoices[[#This Row],[Customer_ID]], tbl_Customers[Customer_ID], tbl_Customers[Cohort_Month])</f>
        <v>44408</v>
      </c>
      <c r="L2923" s="1" t="str">
        <f ca="1">_xlfn.XLOOKUP(tbl_Invoices[[#This Row],[Customer_ID]], tbl_Customers[Customer_ID], tbl_Customers[Age_Group])</f>
        <v>35–44</v>
      </c>
      <c r="M2923" s="1" t="str">
        <f>_xlfn.XLOOKUP(tbl_Invoices[[#This Row],[Customer_ID]], tbl_Customers[Customer_ID], tbl_Customers[Region])</f>
        <v>West</v>
      </c>
      <c r="N2923" s="1" t="str" cm="1">
        <f t="array" ref="N2923">_xlfn.IFS(
   _xlfn.SINGLE(tbl_Invoices[Plan_ID])="P1","Basic",
   _xlfn.SINGLE(tbl_Invoices[Plan_ID])="P2","Standard",
   _xlfn.SINGLE(tbl_Invoices[Plan_ID])="P3","Premium"
)</f>
        <v>Standard</v>
      </c>
      <c r="O2923" s="2">
        <f>IF(tbl_Invoices[[#This Row],[Revenue_Type]]="Churned",0,1)</f>
        <v>1</v>
      </c>
    </row>
    <row r="2924" spans="1:15" x14ac:dyDescent="0.25">
      <c r="A2924" t="s">
        <v>8867</v>
      </c>
      <c r="B2924" t="s">
        <v>1150</v>
      </c>
      <c r="C2924" t="s">
        <v>2682</v>
      </c>
      <c r="D2924" s="1">
        <v>44630</v>
      </c>
      <c r="E2924">
        <v>55</v>
      </c>
      <c r="F2924" t="b">
        <v>1</v>
      </c>
      <c r="G2924" t="s">
        <v>4549</v>
      </c>
      <c r="H2924" t="s">
        <v>2031</v>
      </c>
      <c r="I2924" s="1">
        <f>DATE(YEAR(tbl_Invoices[[#This Row],[Invoice_Date]]), MONTH(tbl_Invoices[[#This Row],[Invoice_Date]]), DAY(tbl_Invoices[[#This Row],[Invoice_Date]]))</f>
        <v>44630</v>
      </c>
      <c r="J2924">
        <f>YEAR(tbl_Invoices[[#This Row],[Invoice_Date]])</f>
        <v>2022</v>
      </c>
      <c r="K2924" s="1">
        <f>_xlfn.XLOOKUP(tbl_Invoices[[#This Row],[Customer_ID]], tbl_Customers[Customer_ID], tbl_Customers[Cohort_Month])</f>
        <v>44500</v>
      </c>
      <c r="L2924" s="1" t="str">
        <f ca="1">_xlfn.XLOOKUP(tbl_Invoices[[#This Row],[Customer_ID]], tbl_Customers[Customer_ID], tbl_Customers[Age_Group])</f>
        <v>45–54</v>
      </c>
      <c r="M2924" s="1" t="str">
        <f>_xlfn.XLOOKUP(tbl_Invoices[[#This Row],[Customer_ID]], tbl_Customers[Customer_ID], tbl_Customers[Region])</f>
        <v>East</v>
      </c>
      <c r="N2924" s="1" t="str" cm="1">
        <f t="array" ref="N2924">_xlfn.IFS(
   _xlfn.SINGLE(tbl_Invoices[Plan_ID])="P1","Basic",
   _xlfn.SINGLE(tbl_Invoices[Plan_ID])="P2","Standard",
   _xlfn.SINGLE(tbl_Invoices[Plan_ID])="P3","Premium"
)</f>
        <v>Premium</v>
      </c>
      <c r="O2924" s="2">
        <f>IF(tbl_Invoices[[#This Row],[Revenue_Type]]="Churned",0,1)</f>
        <v>1</v>
      </c>
    </row>
    <row r="2925" spans="1:15" x14ac:dyDescent="0.25">
      <c r="A2925" t="s">
        <v>9642</v>
      </c>
      <c r="B2925" t="s">
        <v>1246</v>
      </c>
      <c r="C2925" t="s">
        <v>4355</v>
      </c>
      <c r="D2925" s="1">
        <v>44630</v>
      </c>
      <c r="E2925">
        <v>25</v>
      </c>
      <c r="F2925" t="b">
        <v>1</v>
      </c>
      <c r="G2925" t="s">
        <v>4540</v>
      </c>
      <c r="H2925" t="s">
        <v>2034</v>
      </c>
      <c r="I2925" s="1">
        <f>DATE(YEAR(tbl_Invoices[[#This Row],[Invoice_Date]]), MONTH(tbl_Invoices[[#This Row],[Invoice_Date]]), DAY(tbl_Invoices[[#This Row],[Invoice_Date]]))</f>
        <v>44630</v>
      </c>
      <c r="J2925">
        <f>YEAR(tbl_Invoices[[#This Row],[Invoice_Date]])</f>
        <v>2022</v>
      </c>
      <c r="K2925" s="1">
        <f>_xlfn.XLOOKUP(tbl_Invoices[[#This Row],[Customer_ID]], tbl_Customers[Customer_ID], tbl_Customers[Cohort_Month])</f>
        <v>45016</v>
      </c>
      <c r="L2925" s="1" t="str">
        <f ca="1">_xlfn.XLOOKUP(tbl_Invoices[[#This Row],[Customer_ID]], tbl_Customers[Customer_ID], tbl_Customers[Age_Group])</f>
        <v>25–34</v>
      </c>
      <c r="M2925" s="1" t="str">
        <f>_xlfn.XLOOKUP(tbl_Invoices[[#This Row],[Customer_ID]], tbl_Customers[Customer_ID], tbl_Customers[Region])</f>
        <v>International</v>
      </c>
      <c r="N2925" s="1" t="str" cm="1">
        <f t="array" ref="N2925">_xlfn.IFS(
   _xlfn.SINGLE(tbl_Invoices[Plan_ID])="P1","Basic",
   _xlfn.SINGLE(tbl_Invoices[Plan_ID])="P2","Standard",
   _xlfn.SINGLE(tbl_Invoices[Plan_ID])="P3","Premium"
)</f>
        <v>Standard</v>
      </c>
      <c r="O2925" s="2">
        <f>IF(tbl_Invoices[[#This Row],[Revenue_Type]]="Churned",0,1)</f>
        <v>1</v>
      </c>
    </row>
    <row r="2926" spans="1:15" x14ac:dyDescent="0.25">
      <c r="A2926" t="s">
        <v>4657</v>
      </c>
      <c r="B2926" t="s">
        <v>1474</v>
      </c>
      <c r="C2926" t="s">
        <v>2288</v>
      </c>
      <c r="D2926" s="1">
        <v>44630</v>
      </c>
      <c r="E2926">
        <v>25</v>
      </c>
      <c r="F2926" t="b">
        <v>1</v>
      </c>
      <c r="G2926" t="s">
        <v>4540</v>
      </c>
      <c r="H2926" t="s">
        <v>2034</v>
      </c>
      <c r="I2926" s="1">
        <f>DATE(YEAR(tbl_Invoices[[#This Row],[Invoice_Date]]), MONTH(tbl_Invoices[[#This Row],[Invoice_Date]]), DAY(tbl_Invoices[[#This Row],[Invoice_Date]]))</f>
        <v>44630</v>
      </c>
      <c r="J2926">
        <f>YEAR(tbl_Invoices[[#This Row],[Invoice_Date]])</f>
        <v>2022</v>
      </c>
      <c r="K2926" s="1">
        <f>_xlfn.XLOOKUP(tbl_Invoices[[#This Row],[Customer_ID]], tbl_Customers[Customer_ID], tbl_Customers[Cohort_Month])</f>
        <v>45046</v>
      </c>
      <c r="L2926" s="1" t="str">
        <f ca="1">_xlfn.XLOOKUP(tbl_Invoices[[#This Row],[Customer_ID]], tbl_Customers[Customer_ID], tbl_Customers[Age_Group])</f>
        <v>25–34</v>
      </c>
      <c r="M2926" s="1" t="str">
        <f>_xlfn.XLOOKUP(tbl_Invoices[[#This Row],[Customer_ID]], tbl_Customers[Customer_ID], tbl_Customers[Region])</f>
        <v>South</v>
      </c>
      <c r="N2926" s="1" t="str" cm="1">
        <f t="array" ref="N2926">_xlfn.IFS(
   _xlfn.SINGLE(tbl_Invoices[Plan_ID])="P1","Basic",
   _xlfn.SINGLE(tbl_Invoices[Plan_ID])="P2","Standard",
   _xlfn.SINGLE(tbl_Invoices[Plan_ID])="P3","Premium"
)</f>
        <v>Standard</v>
      </c>
      <c r="O2926" s="2">
        <f>IF(tbl_Invoices[[#This Row],[Revenue_Type]]="Churned",0,1)</f>
        <v>1</v>
      </c>
    </row>
    <row r="2927" spans="1:15" x14ac:dyDescent="0.25">
      <c r="A2927" t="s">
        <v>9191</v>
      </c>
      <c r="B2927" t="s">
        <v>1504</v>
      </c>
      <c r="C2927" t="s">
        <v>4482</v>
      </c>
      <c r="D2927" s="1">
        <v>44630</v>
      </c>
      <c r="E2927">
        <v>55</v>
      </c>
      <c r="F2927" t="b">
        <v>1</v>
      </c>
      <c r="G2927" t="s">
        <v>4538</v>
      </c>
      <c r="H2927" t="s">
        <v>2031</v>
      </c>
      <c r="I2927" s="1">
        <f>DATE(YEAR(tbl_Invoices[[#This Row],[Invoice_Date]]), MONTH(tbl_Invoices[[#This Row],[Invoice_Date]]), DAY(tbl_Invoices[[#This Row],[Invoice_Date]]))</f>
        <v>44630</v>
      </c>
      <c r="J2927">
        <f>YEAR(tbl_Invoices[[#This Row],[Invoice_Date]])</f>
        <v>2022</v>
      </c>
      <c r="K2927" s="1">
        <f>_xlfn.XLOOKUP(tbl_Invoices[[#This Row],[Customer_ID]], tbl_Customers[Customer_ID], tbl_Customers[Cohort_Month])</f>
        <v>44926</v>
      </c>
      <c r="L2927" s="1" t="str">
        <f ca="1">_xlfn.XLOOKUP(tbl_Invoices[[#This Row],[Customer_ID]], tbl_Customers[Customer_ID], tbl_Customers[Age_Group])</f>
        <v>35–44</v>
      </c>
      <c r="M2927" s="1" t="str">
        <f>_xlfn.XLOOKUP(tbl_Invoices[[#This Row],[Customer_ID]], tbl_Customers[Customer_ID], tbl_Customers[Region])</f>
        <v>International</v>
      </c>
      <c r="N2927" s="1" t="str" cm="1">
        <f t="array" ref="N2927">_xlfn.IFS(
   _xlfn.SINGLE(tbl_Invoices[Plan_ID])="P1","Basic",
   _xlfn.SINGLE(tbl_Invoices[Plan_ID])="P2","Standard",
   _xlfn.SINGLE(tbl_Invoices[Plan_ID])="P3","Premium"
)</f>
        <v>Premium</v>
      </c>
      <c r="O2927" s="2">
        <f>IF(tbl_Invoices[[#This Row],[Revenue_Type]]="Churned",0,1)</f>
        <v>1</v>
      </c>
    </row>
    <row r="2928" spans="1:15" x14ac:dyDescent="0.25">
      <c r="A2928" t="s">
        <v>8880</v>
      </c>
      <c r="B2928" t="s">
        <v>1948</v>
      </c>
      <c r="C2928" t="s">
        <v>2413</v>
      </c>
      <c r="D2928" s="1">
        <v>44630</v>
      </c>
      <c r="E2928">
        <v>12</v>
      </c>
      <c r="F2928" t="b">
        <v>1</v>
      </c>
      <c r="G2928" t="s">
        <v>4545</v>
      </c>
      <c r="H2928" t="s">
        <v>2027</v>
      </c>
      <c r="I2928" s="1">
        <f>DATE(YEAR(tbl_Invoices[[#This Row],[Invoice_Date]]), MONTH(tbl_Invoices[[#This Row],[Invoice_Date]]), DAY(tbl_Invoices[[#This Row],[Invoice_Date]]))</f>
        <v>44630</v>
      </c>
      <c r="J2928">
        <f>YEAR(tbl_Invoices[[#This Row],[Invoice_Date]])</f>
        <v>2022</v>
      </c>
      <c r="K2928" s="1">
        <f>_xlfn.XLOOKUP(tbl_Invoices[[#This Row],[Customer_ID]], tbl_Customers[Customer_ID], tbl_Customers[Cohort_Month])</f>
        <v>44957</v>
      </c>
      <c r="L2928" s="1" t="str">
        <f ca="1">_xlfn.XLOOKUP(tbl_Invoices[[#This Row],[Customer_ID]], tbl_Customers[Customer_ID], tbl_Customers[Age_Group])</f>
        <v>55+</v>
      </c>
      <c r="M2928" s="1" t="str">
        <f>_xlfn.XLOOKUP(tbl_Invoices[[#This Row],[Customer_ID]], tbl_Customers[Customer_ID], tbl_Customers[Region])</f>
        <v>South</v>
      </c>
      <c r="N2928" s="1" t="str" cm="1">
        <f t="array" ref="N2928">_xlfn.IFS(
   _xlfn.SINGLE(tbl_Invoices[Plan_ID])="P1","Basic",
   _xlfn.SINGLE(tbl_Invoices[Plan_ID])="P2","Standard",
   _xlfn.SINGLE(tbl_Invoices[Plan_ID])="P3","Premium"
)</f>
        <v>Basic</v>
      </c>
      <c r="O2928" s="2">
        <f>IF(tbl_Invoices[[#This Row],[Revenue_Type]]="Churned",0,1)</f>
        <v>0</v>
      </c>
    </row>
    <row r="2929" spans="1:15" x14ac:dyDescent="0.25">
      <c r="A2929" t="s">
        <v>7170</v>
      </c>
      <c r="B2929" t="s">
        <v>2007</v>
      </c>
      <c r="C2929" t="s">
        <v>2604</v>
      </c>
      <c r="D2929" s="1">
        <v>44630</v>
      </c>
      <c r="E2929">
        <v>55</v>
      </c>
      <c r="F2929" t="b">
        <v>1</v>
      </c>
      <c r="G2929" t="s">
        <v>4538</v>
      </c>
      <c r="H2929" t="s">
        <v>2031</v>
      </c>
      <c r="I2929" s="1">
        <f>DATE(YEAR(tbl_Invoices[[#This Row],[Invoice_Date]]), MONTH(tbl_Invoices[[#This Row],[Invoice_Date]]), DAY(tbl_Invoices[[#This Row],[Invoice_Date]]))</f>
        <v>44630</v>
      </c>
      <c r="J2929">
        <f>YEAR(tbl_Invoices[[#This Row],[Invoice_Date]])</f>
        <v>2022</v>
      </c>
      <c r="K2929" s="1">
        <f>_xlfn.XLOOKUP(tbl_Invoices[[#This Row],[Customer_ID]], tbl_Customers[Customer_ID], tbl_Customers[Cohort_Month])</f>
        <v>44926</v>
      </c>
      <c r="L2929" s="1" t="str">
        <f ca="1">_xlfn.XLOOKUP(tbl_Invoices[[#This Row],[Customer_ID]], tbl_Customers[Customer_ID], tbl_Customers[Age_Group])</f>
        <v>35–44</v>
      </c>
      <c r="M2929" s="1" t="str">
        <f>_xlfn.XLOOKUP(tbl_Invoices[[#This Row],[Customer_ID]], tbl_Customers[Customer_ID], tbl_Customers[Region])</f>
        <v>Midwest</v>
      </c>
      <c r="N2929" s="1" t="str" cm="1">
        <f t="array" ref="N2929">_xlfn.IFS(
   _xlfn.SINGLE(tbl_Invoices[Plan_ID])="P1","Basic",
   _xlfn.SINGLE(tbl_Invoices[Plan_ID])="P2","Standard",
   _xlfn.SINGLE(tbl_Invoices[Plan_ID])="P3","Premium"
)</f>
        <v>Premium</v>
      </c>
      <c r="O2929" s="2">
        <f>IF(tbl_Invoices[[#This Row],[Revenue_Type]]="Churned",0,1)</f>
        <v>1</v>
      </c>
    </row>
    <row r="2930" spans="1:15" x14ac:dyDescent="0.25">
      <c r="A2930" t="s">
        <v>8916</v>
      </c>
      <c r="B2930" t="s">
        <v>596</v>
      </c>
      <c r="C2930" t="s">
        <v>3604</v>
      </c>
      <c r="D2930" s="1">
        <v>44631</v>
      </c>
      <c r="E2930">
        <v>12</v>
      </c>
      <c r="F2930" t="b">
        <v>1</v>
      </c>
      <c r="G2930" t="s">
        <v>4538</v>
      </c>
      <c r="H2930" t="s">
        <v>2027</v>
      </c>
      <c r="I2930" s="1">
        <f>DATE(YEAR(tbl_Invoices[[#This Row],[Invoice_Date]]), MONTH(tbl_Invoices[[#This Row],[Invoice_Date]]), DAY(tbl_Invoices[[#This Row],[Invoice_Date]]))</f>
        <v>44631</v>
      </c>
      <c r="J2930">
        <f>YEAR(tbl_Invoices[[#This Row],[Invoice_Date]])</f>
        <v>2022</v>
      </c>
      <c r="K2930" s="1">
        <f>_xlfn.XLOOKUP(tbl_Invoices[[#This Row],[Customer_ID]], tbl_Customers[Customer_ID], tbl_Customers[Cohort_Month])</f>
        <v>45046</v>
      </c>
      <c r="L2930" s="1" t="str">
        <f ca="1">_xlfn.XLOOKUP(tbl_Invoices[[#This Row],[Customer_ID]], tbl_Customers[Customer_ID], tbl_Customers[Age_Group])</f>
        <v>35–44</v>
      </c>
      <c r="M2930" s="1" t="str">
        <f>_xlfn.XLOOKUP(tbl_Invoices[[#This Row],[Customer_ID]], tbl_Customers[Customer_ID], tbl_Customers[Region])</f>
        <v>West</v>
      </c>
      <c r="N2930" s="1" t="str" cm="1">
        <f t="array" ref="N2930">_xlfn.IFS(
   _xlfn.SINGLE(tbl_Invoices[Plan_ID])="P1","Basic",
   _xlfn.SINGLE(tbl_Invoices[Plan_ID])="P2","Standard",
   _xlfn.SINGLE(tbl_Invoices[Plan_ID])="P3","Premium"
)</f>
        <v>Basic</v>
      </c>
      <c r="O2930" s="2">
        <f>IF(tbl_Invoices[[#This Row],[Revenue_Type]]="Churned",0,1)</f>
        <v>1</v>
      </c>
    </row>
    <row r="2931" spans="1:15" x14ac:dyDescent="0.25">
      <c r="A2931" t="s">
        <v>8809</v>
      </c>
      <c r="B2931" t="s">
        <v>731</v>
      </c>
      <c r="C2931" t="s">
        <v>4353</v>
      </c>
      <c r="D2931" s="1">
        <v>44631</v>
      </c>
      <c r="E2931">
        <v>12</v>
      </c>
      <c r="F2931" t="b">
        <v>1</v>
      </c>
      <c r="G2931" t="s">
        <v>4540</v>
      </c>
      <c r="H2931" t="s">
        <v>2027</v>
      </c>
      <c r="I2931" s="1">
        <f>DATE(YEAR(tbl_Invoices[[#This Row],[Invoice_Date]]), MONTH(tbl_Invoices[[#This Row],[Invoice_Date]]), DAY(tbl_Invoices[[#This Row],[Invoice_Date]]))</f>
        <v>44631</v>
      </c>
      <c r="J2931">
        <f>YEAR(tbl_Invoices[[#This Row],[Invoice_Date]])</f>
        <v>2022</v>
      </c>
      <c r="K2931" s="1">
        <f>_xlfn.XLOOKUP(tbl_Invoices[[#This Row],[Customer_ID]], tbl_Customers[Customer_ID], tbl_Customers[Cohort_Month])</f>
        <v>44500</v>
      </c>
      <c r="L2931" s="1" t="str">
        <f ca="1">_xlfn.XLOOKUP(tbl_Invoices[[#This Row],[Customer_ID]], tbl_Customers[Customer_ID], tbl_Customers[Age_Group])</f>
        <v>55+</v>
      </c>
      <c r="M2931" s="1" t="str">
        <f>_xlfn.XLOOKUP(tbl_Invoices[[#This Row],[Customer_ID]], tbl_Customers[Customer_ID], tbl_Customers[Region])</f>
        <v>West</v>
      </c>
      <c r="N2931" s="1" t="str" cm="1">
        <f t="array" ref="N2931">_xlfn.IFS(
   _xlfn.SINGLE(tbl_Invoices[Plan_ID])="P1","Basic",
   _xlfn.SINGLE(tbl_Invoices[Plan_ID])="P2","Standard",
   _xlfn.SINGLE(tbl_Invoices[Plan_ID])="P3","Premium"
)</f>
        <v>Basic</v>
      </c>
      <c r="O2931" s="2">
        <f>IF(tbl_Invoices[[#This Row],[Revenue_Type]]="Churned",0,1)</f>
        <v>1</v>
      </c>
    </row>
    <row r="2932" spans="1:15" x14ac:dyDescent="0.25">
      <c r="A2932" t="s">
        <v>7128</v>
      </c>
      <c r="B2932" t="s">
        <v>1065</v>
      </c>
      <c r="C2932" t="s">
        <v>3754</v>
      </c>
      <c r="D2932" s="1">
        <v>44631</v>
      </c>
      <c r="E2932">
        <v>12</v>
      </c>
      <c r="F2932" t="b">
        <v>1</v>
      </c>
      <c r="G2932" t="s">
        <v>4540</v>
      </c>
      <c r="H2932" t="s">
        <v>2027</v>
      </c>
      <c r="I2932" s="1">
        <f>DATE(YEAR(tbl_Invoices[[#This Row],[Invoice_Date]]), MONTH(tbl_Invoices[[#This Row],[Invoice_Date]]), DAY(tbl_Invoices[[#This Row],[Invoice_Date]]))</f>
        <v>44631</v>
      </c>
      <c r="J2932">
        <f>YEAR(tbl_Invoices[[#This Row],[Invoice_Date]])</f>
        <v>2022</v>
      </c>
      <c r="K2932" s="1">
        <f>_xlfn.XLOOKUP(tbl_Invoices[[#This Row],[Customer_ID]], tbl_Customers[Customer_ID], tbl_Customers[Cohort_Month])</f>
        <v>44834</v>
      </c>
      <c r="L2932" s="1" t="str">
        <f ca="1">_xlfn.XLOOKUP(tbl_Invoices[[#This Row],[Customer_ID]], tbl_Customers[Customer_ID], tbl_Customers[Age_Group])</f>
        <v>35–44</v>
      </c>
      <c r="M2932" s="1" t="str">
        <f>_xlfn.XLOOKUP(tbl_Invoices[[#This Row],[Customer_ID]], tbl_Customers[Customer_ID], tbl_Customers[Region])</f>
        <v>West</v>
      </c>
      <c r="N2932" s="1" t="str" cm="1">
        <f t="array" ref="N2932">_xlfn.IFS(
   _xlfn.SINGLE(tbl_Invoices[Plan_ID])="P1","Basic",
   _xlfn.SINGLE(tbl_Invoices[Plan_ID])="P2","Standard",
   _xlfn.SINGLE(tbl_Invoices[Plan_ID])="P3","Premium"
)</f>
        <v>Basic</v>
      </c>
      <c r="O2932" s="2">
        <f>IF(tbl_Invoices[[#This Row],[Revenue_Type]]="Churned",0,1)</f>
        <v>1</v>
      </c>
    </row>
    <row r="2933" spans="1:15" x14ac:dyDescent="0.25">
      <c r="A2933" t="s">
        <v>8730</v>
      </c>
      <c r="B2933" t="s">
        <v>1424</v>
      </c>
      <c r="C2933" t="s">
        <v>4357</v>
      </c>
      <c r="D2933" s="1">
        <v>44631</v>
      </c>
      <c r="E2933">
        <v>55</v>
      </c>
      <c r="F2933" t="b">
        <v>1</v>
      </c>
      <c r="G2933" t="s">
        <v>4547</v>
      </c>
      <c r="H2933" t="s">
        <v>2031</v>
      </c>
      <c r="I2933" s="1">
        <f>DATE(YEAR(tbl_Invoices[[#This Row],[Invoice_Date]]), MONTH(tbl_Invoices[[#This Row],[Invoice_Date]]), DAY(tbl_Invoices[[#This Row],[Invoice_Date]]))</f>
        <v>44631</v>
      </c>
      <c r="J2933">
        <f>YEAR(tbl_Invoices[[#This Row],[Invoice_Date]])</f>
        <v>2022</v>
      </c>
      <c r="K2933" s="1">
        <f>_xlfn.XLOOKUP(tbl_Invoices[[#This Row],[Customer_ID]], tbl_Customers[Customer_ID], tbl_Customers[Cohort_Month])</f>
        <v>45016</v>
      </c>
      <c r="L2933" s="1" t="str">
        <f ca="1">_xlfn.XLOOKUP(tbl_Invoices[[#This Row],[Customer_ID]], tbl_Customers[Customer_ID], tbl_Customers[Age_Group])</f>
        <v>25–34</v>
      </c>
      <c r="M2933" s="1" t="str">
        <f>_xlfn.XLOOKUP(tbl_Invoices[[#This Row],[Customer_ID]], tbl_Customers[Customer_ID], tbl_Customers[Region])</f>
        <v>South</v>
      </c>
      <c r="N2933" s="1" t="str" cm="1">
        <f t="array" ref="N2933">_xlfn.IFS(
   _xlfn.SINGLE(tbl_Invoices[Plan_ID])="P1","Basic",
   _xlfn.SINGLE(tbl_Invoices[Plan_ID])="P2","Standard",
   _xlfn.SINGLE(tbl_Invoices[Plan_ID])="P3","Premium"
)</f>
        <v>Premium</v>
      </c>
      <c r="O2933" s="2">
        <f>IF(tbl_Invoices[[#This Row],[Revenue_Type]]="Churned",0,1)</f>
        <v>1</v>
      </c>
    </row>
    <row r="2934" spans="1:15" x14ac:dyDescent="0.25">
      <c r="A2934" t="s">
        <v>8002</v>
      </c>
      <c r="B2934" t="s">
        <v>1748</v>
      </c>
      <c r="C2934" t="s">
        <v>3386</v>
      </c>
      <c r="D2934" s="1">
        <v>44631</v>
      </c>
      <c r="E2934">
        <v>25</v>
      </c>
      <c r="F2934" t="b">
        <v>1</v>
      </c>
      <c r="G2934" t="s">
        <v>4538</v>
      </c>
      <c r="H2934" t="s">
        <v>2034</v>
      </c>
      <c r="I2934" s="1">
        <f>DATE(YEAR(tbl_Invoices[[#This Row],[Invoice_Date]]), MONTH(tbl_Invoices[[#This Row],[Invoice_Date]]), DAY(tbl_Invoices[[#This Row],[Invoice_Date]]))</f>
        <v>44631</v>
      </c>
      <c r="J2934">
        <f>YEAR(tbl_Invoices[[#This Row],[Invoice_Date]])</f>
        <v>2022</v>
      </c>
      <c r="K2934" s="1">
        <f>_xlfn.XLOOKUP(tbl_Invoices[[#This Row],[Customer_ID]], tbl_Customers[Customer_ID], tbl_Customers[Cohort_Month])</f>
        <v>44347</v>
      </c>
      <c r="L2934" s="1" t="str">
        <f ca="1">_xlfn.XLOOKUP(tbl_Invoices[[#This Row],[Customer_ID]], tbl_Customers[Customer_ID], tbl_Customers[Age_Group])</f>
        <v>25–34</v>
      </c>
      <c r="M2934" s="1" t="str">
        <f>_xlfn.XLOOKUP(tbl_Invoices[[#This Row],[Customer_ID]], tbl_Customers[Customer_ID], tbl_Customers[Region])</f>
        <v>South</v>
      </c>
      <c r="N2934" s="1" t="str" cm="1">
        <f t="array" ref="N2934">_xlfn.IFS(
   _xlfn.SINGLE(tbl_Invoices[Plan_ID])="P1","Basic",
   _xlfn.SINGLE(tbl_Invoices[Plan_ID])="P2","Standard",
   _xlfn.SINGLE(tbl_Invoices[Plan_ID])="P3","Premium"
)</f>
        <v>Standard</v>
      </c>
      <c r="O2934" s="2">
        <f>IF(tbl_Invoices[[#This Row],[Revenue_Type]]="Churned",0,1)</f>
        <v>1</v>
      </c>
    </row>
    <row r="2935" spans="1:15" x14ac:dyDescent="0.25">
      <c r="A2935" t="s">
        <v>7022</v>
      </c>
      <c r="B2935" t="s">
        <v>1755</v>
      </c>
      <c r="C2935" t="s">
        <v>3810</v>
      </c>
      <c r="D2935" s="1">
        <v>44631</v>
      </c>
      <c r="E2935">
        <v>55</v>
      </c>
      <c r="F2935" t="b">
        <v>1</v>
      </c>
      <c r="G2935" t="s">
        <v>4547</v>
      </c>
      <c r="H2935" t="s">
        <v>2031</v>
      </c>
      <c r="I2935" s="1">
        <f>DATE(YEAR(tbl_Invoices[[#This Row],[Invoice_Date]]), MONTH(tbl_Invoices[[#This Row],[Invoice_Date]]), DAY(tbl_Invoices[[#This Row],[Invoice_Date]]))</f>
        <v>44631</v>
      </c>
      <c r="J2935">
        <f>YEAR(tbl_Invoices[[#This Row],[Invoice_Date]])</f>
        <v>2022</v>
      </c>
      <c r="K2935" s="1">
        <f>_xlfn.XLOOKUP(tbl_Invoices[[#This Row],[Customer_ID]], tbl_Customers[Customer_ID], tbl_Customers[Cohort_Month])</f>
        <v>44773</v>
      </c>
      <c r="L2935" s="1" t="str">
        <f ca="1">_xlfn.XLOOKUP(tbl_Invoices[[#This Row],[Customer_ID]], tbl_Customers[Customer_ID], tbl_Customers[Age_Group])</f>
        <v>45–54</v>
      </c>
      <c r="M2935" s="1" t="str">
        <f>_xlfn.XLOOKUP(tbl_Invoices[[#This Row],[Customer_ID]], tbl_Customers[Customer_ID], tbl_Customers[Region])</f>
        <v>East</v>
      </c>
      <c r="N2935" s="1" t="str" cm="1">
        <f t="array" ref="N2935">_xlfn.IFS(
   _xlfn.SINGLE(tbl_Invoices[Plan_ID])="P1","Basic",
   _xlfn.SINGLE(tbl_Invoices[Plan_ID])="P2","Standard",
   _xlfn.SINGLE(tbl_Invoices[Plan_ID])="P3","Premium"
)</f>
        <v>Premium</v>
      </c>
      <c r="O2935" s="2">
        <f>IF(tbl_Invoices[[#This Row],[Revenue_Type]]="Churned",0,1)</f>
        <v>1</v>
      </c>
    </row>
    <row r="2936" spans="1:15" x14ac:dyDescent="0.25">
      <c r="A2936" t="s">
        <v>6379</v>
      </c>
      <c r="B2936" t="s">
        <v>56</v>
      </c>
      <c r="C2936" t="s">
        <v>2365</v>
      </c>
      <c r="D2936" s="1">
        <v>44632</v>
      </c>
      <c r="E2936">
        <v>55</v>
      </c>
      <c r="F2936" t="b">
        <v>1</v>
      </c>
      <c r="G2936" t="s">
        <v>4547</v>
      </c>
      <c r="H2936" t="s">
        <v>2031</v>
      </c>
      <c r="I2936" s="1">
        <f>DATE(YEAR(tbl_Invoices[[#This Row],[Invoice_Date]]), MONTH(tbl_Invoices[[#This Row],[Invoice_Date]]), DAY(tbl_Invoices[[#This Row],[Invoice_Date]]))</f>
        <v>44632</v>
      </c>
      <c r="J2936">
        <f>YEAR(tbl_Invoices[[#This Row],[Invoice_Date]])</f>
        <v>2022</v>
      </c>
      <c r="K2936" s="1">
        <f>_xlfn.XLOOKUP(tbl_Invoices[[#This Row],[Customer_ID]], tbl_Customers[Customer_ID], tbl_Customers[Cohort_Month])</f>
        <v>44227</v>
      </c>
      <c r="L2936" s="1" t="str">
        <f ca="1">_xlfn.XLOOKUP(tbl_Invoices[[#This Row],[Customer_ID]], tbl_Customers[Customer_ID], tbl_Customers[Age_Group])</f>
        <v>55+</v>
      </c>
      <c r="M2936" s="1" t="str">
        <f>_xlfn.XLOOKUP(tbl_Invoices[[#This Row],[Customer_ID]], tbl_Customers[Customer_ID], tbl_Customers[Region])</f>
        <v>East</v>
      </c>
      <c r="N2936" s="1" t="str" cm="1">
        <f t="array" ref="N2936">_xlfn.IFS(
   _xlfn.SINGLE(tbl_Invoices[Plan_ID])="P1","Basic",
   _xlfn.SINGLE(tbl_Invoices[Plan_ID])="P2","Standard",
   _xlfn.SINGLE(tbl_Invoices[Plan_ID])="P3","Premium"
)</f>
        <v>Premium</v>
      </c>
      <c r="O2936" s="2">
        <f>IF(tbl_Invoices[[#This Row],[Revenue_Type]]="Churned",0,1)</f>
        <v>1</v>
      </c>
    </row>
    <row r="2937" spans="1:15" x14ac:dyDescent="0.25">
      <c r="A2937" t="s">
        <v>10475</v>
      </c>
      <c r="B2937" t="s">
        <v>257</v>
      </c>
      <c r="C2937" t="s">
        <v>2403</v>
      </c>
      <c r="D2937" s="1">
        <v>44632</v>
      </c>
      <c r="E2937">
        <v>25</v>
      </c>
      <c r="F2937" t="b">
        <v>1</v>
      </c>
      <c r="G2937" t="s">
        <v>4540</v>
      </c>
      <c r="H2937" t="s">
        <v>2034</v>
      </c>
      <c r="I2937" s="1">
        <f>DATE(YEAR(tbl_Invoices[[#This Row],[Invoice_Date]]), MONTH(tbl_Invoices[[#This Row],[Invoice_Date]]), DAY(tbl_Invoices[[#This Row],[Invoice_Date]]))</f>
        <v>44632</v>
      </c>
      <c r="J2937">
        <f>YEAR(tbl_Invoices[[#This Row],[Invoice_Date]])</f>
        <v>2022</v>
      </c>
      <c r="K2937" s="1">
        <f>_xlfn.XLOOKUP(tbl_Invoices[[#This Row],[Customer_ID]], tbl_Customers[Customer_ID], tbl_Customers[Cohort_Month])</f>
        <v>44286</v>
      </c>
      <c r="L2937" s="1" t="str">
        <f ca="1">_xlfn.XLOOKUP(tbl_Invoices[[#This Row],[Customer_ID]], tbl_Customers[Customer_ID], tbl_Customers[Age_Group])</f>
        <v>45–54</v>
      </c>
      <c r="M2937" s="1" t="str">
        <f>_xlfn.XLOOKUP(tbl_Invoices[[#This Row],[Customer_ID]], tbl_Customers[Customer_ID], tbl_Customers[Region])</f>
        <v>East</v>
      </c>
      <c r="N2937" s="1" t="str" cm="1">
        <f t="array" ref="N2937">_xlfn.IFS(
   _xlfn.SINGLE(tbl_Invoices[Plan_ID])="P1","Basic",
   _xlfn.SINGLE(tbl_Invoices[Plan_ID])="P2","Standard",
   _xlfn.SINGLE(tbl_Invoices[Plan_ID])="P3","Premium"
)</f>
        <v>Standard</v>
      </c>
      <c r="O2937" s="2">
        <f>IF(tbl_Invoices[[#This Row],[Revenue_Type]]="Churned",0,1)</f>
        <v>1</v>
      </c>
    </row>
    <row r="2938" spans="1:15" x14ac:dyDescent="0.25">
      <c r="A2938" t="s">
        <v>4947</v>
      </c>
      <c r="B2938" t="s">
        <v>404</v>
      </c>
      <c r="C2938" t="s">
        <v>3021</v>
      </c>
      <c r="D2938" s="1">
        <v>44632</v>
      </c>
      <c r="E2938">
        <v>12</v>
      </c>
      <c r="F2938" t="b">
        <v>1</v>
      </c>
      <c r="G2938" t="s">
        <v>4540</v>
      </c>
      <c r="H2938" t="s">
        <v>2027</v>
      </c>
      <c r="I2938" s="1">
        <f>DATE(YEAR(tbl_Invoices[[#This Row],[Invoice_Date]]), MONTH(tbl_Invoices[[#This Row],[Invoice_Date]]), DAY(tbl_Invoices[[#This Row],[Invoice_Date]]))</f>
        <v>44632</v>
      </c>
      <c r="J2938">
        <f>YEAR(tbl_Invoices[[#This Row],[Invoice_Date]])</f>
        <v>2022</v>
      </c>
      <c r="K2938" s="1">
        <f>_xlfn.XLOOKUP(tbl_Invoices[[#This Row],[Customer_ID]], tbl_Customers[Customer_ID], tbl_Customers[Cohort_Month])</f>
        <v>44895</v>
      </c>
      <c r="L2938" s="1" t="str">
        <f ca="1">_xlfn.XLOOKUP(tbl_Invoices[[#This Row],[Customer_ID]], tbl_Customers[Customer_ID], tbl_Customers[Age_Group])</f>
        <v>18–24</v>
      </c>
      <c r="M2938" s="1" t="str">
        <f>_xlfn.XLOOKUP(tbl_Invoices[[#This Row],[Customer_ID]], tbl_Customers[Customer_ID], tbl_Customers[Region])</f>
        <v>Midwest</v>
      </c>
      <c r="N2938" s="1" t="str" cm="1">
        <f t="array" ref="N2938">_xlfn.IFS(
   _xlfn.SINGLE(tbl_Invoices[Plan_ID])="P1","Basic",
   _xlfn.SINGLE(tbl_Invoices[Plan_ID])="P2","Standard",
   _xlfn.SINGLE(tbl_Invoices[Plan_ID])="P3","Premium"
)</f>
        <v>Basic</v>
      </c>
      <c r="O2938" s="2">
        <f>IF(tbl_Invoices[[#This Row],[Revenue_Type]]="Churned",0,1)</f>
        <v>1</v>
      </c>
    </row>
    <row r="2939" spans="1:15" x14ac:dyDescent="0.25">
      <c r="A2939" t="s">
        <v>7837</v>
      </c>
      <c r="B2939" t="s">
        <v>452</v>
      </c>
      <c r="C2939" t="s">
        <v>3835</v>
      </c>
      <c r="D2939" s="1">
        <v>44632</v>
      </c>
      <c r="E2939">
        <v>55</v>
      </c>
      <c r="F2939" t="b">
        <v>1</v>
      </c>
      <c r="G2939" t="s">
        <v>4540</v>
      </c>
      <c r="H2939" t="s">
        <v>2031</v>
      </c>
      <c r="I2939" s="1">
        <f>DATE(YEAR(tbl_Invoices[[#This Row],[Invoice_Date]]), MONTH(tbl_Invoices[[#This Row],[Invoice_Date]]), DAY(tbl_Invoices[[#This Row],[Invoice_Date]]))</f>
        <v>44632</v>
      </c>
      <c r="J2939">
        <f>YEAR(tbl_Invoices[[#This Row],[Invoice_Date]])</f>
        <v>2022</v>
      </c>
      <c r="K2939" s="1">
        <f>_xlfn.XLOOKUP(tbl_Invoices[[#This Row],[Customer_ID]], tbl_Customers[Customer_ID], tbl_Customers[Cohort_Month])</f>
        <v>44469</v>
      </c>
      <c r="L2939" s="1" t="str">
        <f ca="1">_xlfn.XLOOKUP(tbl_Invoices[[#This Row],[Customer_ID]], tbl_Customers[Customer_ID], tbl_Customers[Age_Group])</f>
        <v>25–34</v>
      </c>
      <c r="M2939" s="1" t="str">
        <f>_xlfn.XLOOKUP(tbl_Invoices[[#This Row],[Customer_ID]], tbl_Customers[Customer_ID], tbl_Customers[Region])</f>
        <v>Midwest</v>
      </c>
      <c r="N2939" s="1" t="str" cm="1">
        <f t="array" ref="N2939">_xlfn.IFS(
   _xlfn.SINGLE(tbl_Invoices[Plan_ID])="P1","Basic",
   _xlfn.SINGLE(tbl_Invoices[Plan_ID])="P2","Standard",
   _xlfn.SINGLE(tbl_Invoices[Plan_ID])="P3","Premium"
)</f>
        <v>Premium</v>
      </c>
      <c r="O2939" s="2">
        <f>IF(tbl_Invoices[[#This Row],[Revenue_Type]]="Churned",0,1)</f>
        <v>1</v>
      </c>
    </row>
    <row r="2940" spans="1:15" x14ac:dyDescent="0.25">
      <c r="A2940" t="s">
        <v>5492</v>
      </c>
      <c r="B2940" t="s">
        <v>460</v>
      </c>
      <c r="C2940" t="s">
        <v>3971</v>
      </c>
      <c r="D2940" s="1">
        <v>44632</v>
      </c>
      <c r="E2940">
        <v>12</v>
      </c>
      <c r="F2940" t="b">
        <v>1</v>
      </c>
      <c r="G2940" t="s">
        <v>4540</v>
      </c>
      <c r="H2940" t="s">
        <v>2027</v>
      </c>
      <c r="I2940" s="1">
        <f>DATE(YEAR(tbl_Invoices[[#This Row],[Invoice_Date]]), MONTH(tbl_Invoices[[#This Row],[Invoice_Date]]), DAY(tbl_Invoices[[#This Row],[Invoice_Date]]))</f>
        <v>44632</v>
      </c>
      <c r="J2940">
        <f>YEAR(tbl_Invoices[[#This Row],[Invoice_Date]])</f>
        <v>2022</v>
      </c>
      <c r="K2940" s="1">
        <f>_xlfn.XLOOKUP(tbl_Invoices[[#This Row],[Customer_ID]], tbl_Customers[Customer_ID], tbl_Customers[Cohort_Month])</f>
        <v>44347</v>
      </c>
      <c r="L2940" s="1" t="str">
        <f ca="1">_xlfn.XLOOKUP(tbl_Invoices[[#This Row],[Customer_ID]], tbl_Customers[Customer_ID], tbl_Customers[Age_Group])</f>
        <v>18–24</v>
      </c>
      <c r="M2940" s="1" t="str">
        <f>_xlfn.XLOOKUP(tbl_Invoices[[#This Row],[Customer_ID]], tbl_Customers[Customer_ID], tbl_Customers[Region])</f>
        <v>East</v>
      </c>
      <c r="N2940" s="1" t="str" cm="1">
        <f t="array" ref="N2940">_xlfn.IFS(
   _xlfn.SINGLE(tbl_Invoices[Plan_ID])="P1","Basic",
   _xlfn.SINGLE(tbl_Invoices[Plan_ID])="P2","Standard",
   _xlfn.SINGLE(tbl_Invoices[Plan_ID])="P3","Premium"
)</f>
        <v>Basic</v>
      </c>
      <c r="O2940" s="2">
        <f>IF(tbl_Invoices[[#This Row],[Revenue_Type]]="Churned",0,1)</f>
        <v>1</v>
      </c>
    </row>
    <row r="2941" spans="1:15" x14ac:dyDescent="0.25">
      <c r="A2941" t="s">
        <v>5486</v>
      </c>
      <c r="B2941" t="s">
        <v>624</v>
      </c>
      <c r="C2941" t="s">
        <v>3057</v>
      </c>
      <c r="D2941" s="1">
        <v>44632</v>
      </c>
      <c r="E2941">
        <v>55</v>
      </c>
      <c r="F2941" t="b">
        <v>1</v>
      </c>
      <c r="G2941" t="s">
        <v>4549</v>
      </c>
      <c r="H2941" t="s">
        <v>2031</v>
      </c>
      <c r="I2941" s="1">
        <f>DATE(YEAR(tbl_Invoices[[#This Row],[Invoice_Date]]), MONTH(tbl_Invoices[[#This Row],[Invoice_Date]]), DAY(tbl_Invoices[[#This Row],[Invoice_Date]]))</f>
        <v>44632</v>
      </c>
      <c r="J2941">
        <f>YEAR(tbl_Invoices[[#This Row],[Invoice_Date]])</f>
        <v>2022</v>
      </c>
      <c r="K2941" s="1">
        <f>_xlfn.XLOOKUP(tbl_Invoices[[#This Row],[Customer_ID]], tbl_Customers[Customer_ID], tbl_Customers[Cohort_Month])</f>
        <v>44500</v>
      </c>
      <c r="L2941" s="1" t="str">
        <f ca="1">_xlfn.XLOOKUP(tbl_Invoices[[#This Row],[Customer_ID]], tbl_Customers[Customer_ID], tbl_Customers[Age_Group])</f>
        <v>25–34</v>
      </c>
      <c r="M2941" s="1" t="str">
        <f>_xlfn.XLOOKUP(tbl_Invoices[[#This Row],[Customer_ID]], tbl_Customers[Customer_ID], tbl_Customers[Region])</f>
        <v>East</v>
      </c>
      <c r="N2941" s="1" t="str" cm="1">
        <f t="array" ref="N2941">_xlfn.IFS(
   _xlfn.SINGLE(tbl_Invoices[Plan_ID])="P1","Basic",
   _xlfn.SINGLE(tbl_Invoices[Plan_ID])="P2","Standard",
   _xlfn.SINGLE(tbl_Invoices[Plan_ID])="P3","Premium"
)</f>
        <v>Premium</v>
      </c>
      <c r="O2941" s="2">
        <f>IF(tbl_Invoices[[#This Row],[Revenue_Type]]="Churned",0,1)</f>
        <v>1</v>
      </c>
    </row>
    <row r="2942" spans="1:15" x14ac:dyDescent="0.25">
      <c r="A2942" t="s">
        <v>6530</v>
      </c>
      <c r="B2942" t="s">
        <v>1178</v>
      </c>
      <c r="C2942" t="s">
        <v>2549</v>
      </c>
      <c r="D2942" s="1">
        <v>44632</v>
      </c>
      <c r="E2942">
        <v>12</v>
      </c>
      <c r="F2942" t="b">
        <v>1</v>
      </c>
      <c r="G2942" t="s">
        <v>4549</v>
      </c>
      <c r="H2942" t="s">
        <v>2027</v>
      </c>
      <c r="I2942" s="1">
        <f>DATE(YEAR(tbl_Invoices[[#This Row],[Invoice_Date]]), MONTH(tbl_Invoices[[#This Row],[Invoice_Date]]), DAY(tbl_Invoices[[#This Row],[Invoice_Date]]))</f>
        <v>44632</v>
      </c>
      <c r="J2942">
        <f>YEAR(tbl_Invoices[[#This Row],[Invoice_Date]])</f>
        <v>2022</v>
      </c>
      <c r="K2942" s="1">
        <f>_xlfn.XLOOKUP(tbl_Invoices[[#This Row],[Customer_ID]], tbl_Customers[Customer_ID], tbl_Customers[Cohort_Month])</f>
        <v>44865</v>
      </c>
      <c r="L2942" s="1" t="str">
        <f ca="1">_xlfn.XLOOKUP(tbl_Invoices[[#This Row],[Customer_ID]], tbl_Customers[Customer_ID], tbl_Customers[Age_Group])</f>
        <v>25–34</v>
      </c>
      <c r="M2942" s="1" t="str">
        <f>_xlfn.XLOOKUP(tbl_Invoices[[#This Row],[Customer_ID]], tbl_Customers[Customer_ID], tbl_Customers[Region])</f>
        <v>International</v>
      </c>
      <c r="N2942" s="1" t="str" cm="1">
        <f t="array" ref="N2942">_xlfn.IFS(
   _xlfn.SINGLE(tbl_Invoices[Plan_ID])="P1","Basic",
   _xlfn.SINGLE(tbl_Invoices[Plan_ID])="P2","Standard",
   _xlfn.SINGLE(tbl_Invoices[Plan_ID])="P3","Premium"
)</f>
        <v>Basic</v>
      </c>
      <c r="O2942" s="2">
        <f>IF(tbl_Invoices[[#This Row],[Revenue_Type]]="Churned",0,1)</f>
        <v>1</v>
      </c>
    </row>
    <row r="2943" spans="1:15" x14ac:dyDescent="0.25">
      <c r="A2943" t="s">
        <v>8023</v>
      </c>
      <c r="B2943" t="s">
        <v>1524</v>
      </c>
      <c r="C2943" t="s">
        <v>4140</v>
      </c>
      <c r="D2943" s="1">
        <v>44632</v>
      </c>
      <c r="E2943">
        <v>25</v>
      </c>
      <c r="F2943" t="b">
        <v>1</v>
      </c>
      <c r="G2943" t="s">
        <v>4545</v>
      </c>
      <c r="H2943" t="s">
        <v>2034</v>
      </c>
      <c r="I2943" s="1">
        <f>DATE(YEAR(tbl_Invoices[[#This Row],[Invoice_Date]]), MONTH(tbl_Invoices[[#This Row],[Invoice_Date]]), DAY(tbl_Invoices[[#This Row],[Invoice_Date]]))</f>
        <v>44632</v>
      </c>
      <c r="J2943">
        <f>YEAR(tbl_Invoices[[#This Row],[Invoice_Date]])</f>
        <v>2022</v>
      </c>
      <c r="K2943" s="1">
        <f>_xlfn.XLOOKUP(tbl_Invoices[[#This Row],[Customer_ID]], tbl_Customers[Customer_ID], tbl_Customers[Cohort_Month])</f>
        <v>44286</v>
      </c>
      <c r="L2943" s="1" t="str">
        <f ca="1">_xlfn.XLOOKUP(tbl_Invoices[[#This Row],[Customer_ID]], tbl_Customers[Customer_ID], tbl_Customers[Age_Group])</f>
        <v>55+</v>
      </c>
      <c r="M2943" s="1" t="str">
        <f>_xlfn.XLOOKUP(tbl_Invoices[[#This Row],[Customer_ID]], tbl_Customers[Customer_ID], tbl_Customers[Region])</f>
        <v>South</v>
      </c>
      <c r="N2943" s="1" t="str" cm="1">
        <f t="array" ref="N2943">_xlfn.IFS(
   _xlfn.SINGLE(tbl_Invoices[Plan_ID])="P1","Basic",
   _xlfn.SINGLE(tbl_Invoices[Plan_ID])="P2","Standard",
   _xlfn.SINGLE(tbl_Invoices[Plan_ID])="P3","Premium"
)</f>
        <v>Standard</v>
      </c>
      <c r="O2943" s="2">
        <f>IF(tbl_Invoices[[#This Row],[Revenue_Type]]="Churned",0,1)</f>
        <v>0</v>
      </c>
    </row>
    <row r="2944" spans="1:15" x14ac:dyDescent="0.25">
      <c r="A2944" t="s">
        <v>8678</v>
      </c>
      <c r="B2944" t="s">
        <v>2010</v>
      </c>
      <c r="C2944" t="s">
        <v>2980</v>
      </c>
      <c r="D2944" s="1">
        <v>44632</v>
      </c>
      <c r="E2944">
        <v>25</v>
      </c>
      <c r="F2944" t="b">
        <v>1</v>
      </c>
      <c r="G2944" t="s">
        <v>4547</v>
      </c>
      <c r="H2944" t="s">
        <v>2034</v>
      </c>
      <c r="I2944" s="1">
        <f>DATE(YEAR(tbl_Invoices[[#This Row],[Invoice_Date]]), MONTH(tbl_Invoices[[#This Row],[Invoice_Date]]), DAY(tbl_Invoices[[#This Row],[Invoice_Date]]))</f>
        <v>44632</v>
      </c>
      <c r="J2944">
        <f>YEAR(tbl_Invoices[[#This Row],[Invoice_Date]])</f>
        <v>2022</v>
      </c>
      <c r="K2944" s="1">
        <f>_xlfn.XLOOKUP(tbl_Invoices[[#This Row],[Customer_ID]], tbl_Customers[Customer_ID], tbl_Customers[Cohort_Month])</f>
        <v>44408</v>
      </c>
      <c r="L2944" s="1" t="str">
        <f ca="1">_xlfn.XLOOKUP(tbl_Invoices[[#This Row],[Customer_ID]], tbl_Customers[Customer_ID], tbl_Customers[Age_Group])</f>
        <v>18–24</v>
      </c>
      <c r="M2944" s="1" t="str">
        <f>_xlfn.XLOOKUP(tbl_Invoices[[#This Row],[Customer_ID]], tbl_Customers[Customer_ID], tbl_Customers[Region])</f>
        <v>International</v>
      </c>
      <c r="N2944" s="1" t="str" cm="1">
        <f t="array" ref="N2944">_xlfn.IFS(
   _xlfn.SINGLE(tbl_Invoices[Plan_ID])="P1","Basic",
   _xlfn.SINGLE(tbl_Invoices[Plan_ID])="P2","Standard",
   _xlfn.SINGLE(tbl_Invoices[Plan_ID])="P3","Premium"
)</f>
        <v>Standard</v>
      </c>
      <c r="O2944" s="2">
        <f>IF(tbl_Invoices[[#This Row],[Revenue_Type]]="Churned",0,1)</f>
        <v>1</v>
      </c>
    </row>
    <row r="2945" spans="1:15" x14ac:dyDescent="0.25">
      <c r="A2945" t="s">
        <v>6402</v>
      </c>
      <c r="B2945" t="s">
        <v>83</v>
      </c>
      <c r="C2945" t="s">
        <v>2400</v>
      </c>
      <c r="D2945" s="1">
        <v>44633</v>
      </c>
      <c r="E2945">
        <v>12</v>
      </c>
      <c r="F2945" t="b">
        <v>1</v>
      </c>
      <c r="G2945" t="s">
        <v>4540</v>
      </c>
      <c r="H2945" t="s">
        <v>2027</v>
      </c>
      <c r="I2945" s="1">
        <f>DATE(YEAR(tbl_Invoices[[#This Row],[Invoice_Date]]), MONTH(tbl_Invoices[[#This Row],[Invoice_Date]]), DAY(tbl_Invoices[[#This Row],[Invoice_Date]]))</f>
        <v>44633</v>
      </c>
      <c r="J2945">
        <f>YEAR(tbl_Invoices[[#This Row],[Invoice_Date]])</f>
        <v>2022</v>
      </c>
      <c r="K2945" s="1">
        <f>_xlfn.XLOOKUP(tbl_Invoices[[#This Row],[Customer_ID]], tbl_Customers[Customer_ID], tbl_Customers[Cohort_Month])</f>
        <v>44592</v>
      </c>
      <c r="L2945" s="1" t="str">
        <f ca="1">_xlfn.XLOOKUP(tbl_Invoices[[#This Row],[Customer_ID]], tbl_Customers[Customer_ID], tbl_Customers[Age_Group])</f>
        <v>45–54</v>
      </c>
      <c r="M2945" s="1" t="str">
        <f>_xlfn.XLOOKUP(tbl_Invoices[[#This Row],[Customer_ID]], tbl_Customers[Customer_ID], tbl_Customers[Region])</f>
        <v>International</v>
      </c>
      <c r="N2945" s="1" t="str" cm="1">
        <f t="array" ref="N2945">_xlfn.IFS(
   _xlfn.SINGLE(tbl_Invoices[Plan_ID])="P1","Basic",
   _xlfn.SINGLE(tbl_Invoices[Plan_ID])="P2","Standard",
   _xlfn.SINGLE(tbl_Invoices[Plan_ID])="P3","Premium"
)</f>
        <v>Basic</v>
      </c>
      <c r="O2945" s="2">
        <f>IF(tbl_Invoices[[#This Row],[Revenue_Type]]="Churned",0,1)</f>
        <v>1</v>
      </c>
    </row>
    <row r="2946" spans="1:15" x14ac:dyDescent="0.25">
      <c r="A2946" t="s">
        <v>9319</v>
      </c>
      <c r="B2946" t="s">
        <v>764</v>
      </c>
      <c r="C2946" t="s">
        <v>4305</v>
      </c>
      <c r="D2946" s="1">
        <v>44633</v>
      </c>
      <c r="E2946">
        <v>25</v>
      </c>
      <c r="F2946" t="b">
        <v>1</v>
      </c>
      <c r="G2946" t="s">
        <v>4545</v>
      </c>
      <c r="H2946" t="s">
        <v>2034</v>
      </c>
      <c r="I2946" s="1">
        <f>DATE(YEAR(tbl_Invoices[[#This Row],[Invoice_Date]]), MONTH(tbl_Invoices[[#This Row],[Invoice_Date]]), DAY(tbl_Invoices[[#This Row],[Invoice_Date]]))</f>
        <v>44633</v>
      </c>
      <c r="J2946">
        <f>YEAR(tbl_Invoices[[#This Row],[Invoice_Date]])</f>
        <v>2022</v>
      </c>
      <c r="K2946" s="1">
        <f>_xlfn.XLOOKUP(tbl_Invoices[[#This Row],[Customer_ID]], tbl_Customers[Customer_ID], tbl_Customers[Cohort_Month])</f>
        <v>44620</v>
      </c>
      <c r="L2946" s="1" t="str">
        <f ca="1">_xlfn.XLOOKUP(tbl_Invoices[[#This Row],[Customer_ID]], tbl_Customers[Customer_ID], tbl_Customers[Age_Group])</f>
        <v>45–54</v>
      </c>
      <c r="M2946" s="1" t="str">
        <f>_xlfn.XLOOKUP(tbl_Invoices[[#This Row],[Customer_ID]], tbl_Customers[Customer_ID], tbl_Customers[Region])</f>
        <v>South</v>
      </c>
      <c r="N2946" s="1" t="str" cm="1">
        <f t="array" ref="N2946">_xlfn.IFS(
   _xlfn.SINGLE(tbl_Invoices[Plan_ID])="P1","Basic",
   _xlfn.SINGLE(tbl_Invoices[Plan_ID])="P2","Standard",
   _xlfn.SINGLE(tbl_Invoices[Plan_ID])="P3","Premium"
)</f>
        <v>Standard</v>
      </c>
      <c r="O2946" s="2">
        <f>IF(tbl_Invoices[[#This Row],[Revenue_Type]]="Churned",0,1)</f>
        <v>0</v>
      </c>
    </row>
    <row r="2947" spans="1:15" x14ac:dyDescent="0.25">
      <c r="A2947" t="s">
        <v>8252</v>
      </c>
      <c r="B2947" t="s">
        <v>801</v>
      </c>
      <c r="C2947" t="s">
        <v>3323</v>
      </c>
      <c r="D2947" s="1">
        <v>44633</v>
      </c>
      <c r="E2947">
        <v>55</v>
      </c>
      <c r="F2947" t="b">
        <v>1</v>
      </c>
      <c r="G2947" t="s">
        <v>4540</v>
      </c>
      <c r="H2947" t="s">
        <v>2031</v>
      </c>
      <c r="I2947" s="1">
        <f>DATE(YEAR(tbl_Invoices[[#This Row],[Invoice_Date]]), MONTH(tbl_Invoices[[#This Row],[Invoice_Date]]), DAY(tbl_Invoices[[#This Row],[Invoice_Date]]))</f>
        <v>44633</v>
      </c>
      <c r="J2947">
        <f>YEAR(tbl_Invoices[[#This Row],[Invoice_Date]])</f>
        <v>2022</v>
      </c>
      <c r="K2947" s="1">
        <f>_xlfn.XLOOKUP(tbl_Invoices[[#This Row],[Customer_ID]], tbl_Customers[Customer_ID], tbl_Customers[Cohort_Month])</f>
        <v>44742</v>
      </c>
      <c r="L2947" s="1" t="str">
        <f ca="1">_xlfn.XLOOKUP(tbl_Invoices[[#This Row],[Customer_ID]], tbl_Customers[Customer_ID], tbl_Customers[Age_Group])</f>
        <v>18–24</v>
      </c>
      <c r="M2947" s="1" t="str">
        <f>_xlfn.XLOOKUP(tbl_Invoices[[#This Row],[Customer_ID]], tbl_Customers[Customer_ID], tbl_Customers[Region])</f>
        <v>East</v>
      </c>
      <c r="N2947" s="1" t="str" cm="1">
        <f t="array" ref="N2947">_xlfn.IFS(
   _xlfn.SINGLE(tbl_Invoices[Plan_ID])="P1","Basic",
   _xlfn.SINGLE(tbl_Invoices[Plan_ID])="P2","Standard",
   _xlfn.SINGLE(tbl_Invoices[Plan_ID])="P3","Premium"
)</f>
        <v>Premium</v>
      </c>
      <c r="O2947" s="2">
        <f>IF(tbl_Invoices[[#This Row],[Revenue_Type]]="Churned",0,1)</f>
        <v>1</v>
      </c>
    </row>
    <row r="2948" spans="1:15" x14ac:dyDescent="0.25">
      <c r="A2948" t="s">
        <v>4905</v>
      </c>
      <c r="B2948" t="s">
        <v>999</v>
      </c>
      <c r="C2948" t="s">
        <v>4019</v>
      </c>
      <c r="D2948" s="1">
        <v>44633</v>
      </c>
      <c r="E2948">
        <v>12</v>
      </c>
      <c r="F2948" t="b">
        <v>1</v>
      </c>
      <c r="G2948" t="s">
        <v>4540</v>
      </c>
      <c r="H2948" t="s">
        <v>2027</v>
      </c>
      <c r="I2948" s="1">
        <f>DATE(YEAR(tbl_Invoices[[#This Row],[Invoice_Date]]), MONTH(tbl_Invoices[[#This Row],[Invoice_Date]]), DAY(tbl_Invoices[[#This Row],[Invoice_Date]]))</f>
        <v>44633</v>
      </c>
      <c r="J2948">
        <f>YEAR(tbl_Invoices[[#This Row],[Invoice_Date]])</f>
        <v>2022</v>
      </c>
      <c r="K2948" s="1">
        <f>_xlfn.XLOOKUP(tbl_Invoices[[#This Row],[Customer_ID]], tbl_Customers[Customer_ID], tbl_Customers[Cohort_Month])</f>
        <v>44561</v>
      </c>
      <c r="L2948" s="1" t="str">
        <f ca="1">_xlfn.XLOOKUP(tbl_Invoices[[#This Row],[Customer_ID]], tbl_Customers[Customer_ID], tbl_Customers[Age_Group])</f>
        <v>35–44</v>
      </c>
      <c r="M2948" s="1" t="str">
        <f>_xlfn.XLOOKUP(tbl_Invoices[[#This Row],[Customer_ID]], tbl_Customers[Customer_ID], tbl_Customers[Region])</f>
        <v>Midwest</v>
      </c>
      <c r="N2948" s="1" t="str" cm="1">
        <f t="array" ref="N2948">_xlfn.IFS(
   _xlfn.SINGLE(tbl_Invoices[Plan_ID])="P1","Basic",
   _xlfn.SINGLE(tbl_Invoices[Plan_ID])="P2","Standard",
   _xlfn.SINGLE(tbl_Invoices[Plan_ID])="P3","Premium"
)</f>
        <v>Basic</v>
      </c>
      <c r="O2948" s="2">
        <f>IF(tbl_Invoices[[#This Row],[Revenue_Type]]="Churned",0,1)</f>
        <v>1</v>
      </c>
    </row>
    <row r="2949" spans="1:15" x14ac:dyDescent="0.25">
      <c r="A2949" t="s">
        <v>8561</v>
      </c>
      <c r="B2949" t="s">
        <v>1104</v>
      </c>
      <c r="C2949" t="s">
        <v>3264</v>
      </c>
      <c r="D2949" s="1">
        <v>44633</v>
      </c>
      <c r="E2949">
        <v>12</v>
      </c>
      <c r="F2949" t="b">
        <v>1</v>
      </c>
      <c r="G2949" t="s">
        <v>4549</v>
      </c>
      <c r="H2949" t="s">
        <v>2027</v>
      </c>
      <c r="I2949" s="1">
        <f>DATE(YEAR(tbl_Invoices[[#This Row],[Invoice_Date]]), MONTH(tbl_Invoices[[#This Row],[Invoice_Date]]), DAY(tbl_Invoices[[#This Row],[Invoice_Date]]))</f>
        <v>44633</v>
      </c>
      <c r="J2949">
        <f>YEAR(tbl_Invoices[[#This Row],[Invoice_Date]])</f>
        <v>2022</v>
      </c>
      <c r="K2949" s="1">
        <f>_xlfn.XLOOKUP(tbl_Invoices[[#This Row],[Customer_ID]], tbl_Customers[Customer_ID], tbl_Customers[Cohort_Month])</f>
        <v>44773</v>
      </c>
      <c r="L2949" s="1" t="str">
        <f ca="1">_xlfn.XLOOKUP(tbl_Invoices[[#This Row],[Customer_ID]], tbl_Customers[Customer_ID], tbl_Customers[Age_Group])</f>
        <v>25–34</v>
      </c>
      <c r="M2949" s="1" t="str">
        <f>_xlfn.XLOOKUP(tbl_Invoices[[#This Row],[Customer_ID]], tbl_Customers[Customer_ID], tbl_Customers[Region])</f>
        <v>International</v>
      </c>
      <c r="N2949" s="1" t="str" cm="1">
        <f t="array" ref="N2949">_xlfn.IFS(
   _xlfn.SINGLE(tbl_Invoices[Plan_ID])="P1","Basic",
   _xlfn.SINGLE(tbl_Invoices[Plan_ID])="P2","Standard",
   _xlfn.SINGLE(tbl_Invoices[Plan_ID])="P3","Premium"
)</f>
        <v>Basic</v>
      </c>
      <c r="O2949" s="2">
        <f>IF(tbl_Invoices[[#This Row],[Revenue_Type]]="Churned",0,1)</f>
        <v>1</v>
      </c>
    </row>
    <row r="2950" spans="1:15" x14ac:dyDescent="0.25">
      <c r="A2950" t="s">
        <v>8268</v>
      </c>
      <c r="B2950" t="s">
        <v>1200</v>
      </c>
      <c r="C2950" t="s">
        <v>3944</v>
      </c>
      <c r="D2950" s="1">
        <v>44633</v>
      </c>
      <c r="E2950">
        <v>12</v>
      </c>
      <c r="F2950" t="b">
        <v>1</v>
      </c>
      <c r="G2950" t="s">
        <v>4540</v>
      </c>
      <c r="H2950" t="s">
        <v>2027</v>
      </c>
      <c r="I2950" s="1">
        <f>DATE(YEAR(tbl_Invoices[[#This Row],[Invoice_Date]]), MONTH(tbl_Invoices[[#This Row],[Invoice_Date]]), DAY(tbl_Invoices[[#This Row],[Invoice_Date]]))</f>
        <v>44633</v>
      </c>
      <c r="J2950">
        <f>YEAR(tbl_Invoices[[#This Row],[Invoice_Date]])</f>
        <v>2022</v>
      </c>
      <c r="K2950" s="1">
        <f>_xlfn.XLOOKUP(tbl_Invoices[[#This Row],[Customer_ID]], tbl_Customers[Customer_ID], tbl_Customers[Cohort_Month])</f>
        <v>44681</v>
      </c>
      <c r="L2950" s="1" t="str">
        <f ca="1">_xlfn.XLOOKUP(tbl_Invoices[[#This Row],[Customer_ID]], tbl_Customers[Customer_ID], tbl_Customers[Age_Group])</f>
        <v>25–34</v>
      </c>
      <c r="M2950" s="1" t="str">
        <f>_xlfn.XLOOKUP(tbl_Invoices[[#This Row],[Customer_ID]], tbl_Customers[Customer_ID], tbl_Customers[Region])</f>
        <v>International</v>
      </c>
      <c r="N2950" s="1" t="str" cm="1">
        <f t="array" ref="N2950">_xlfn.IFS(
   _xlfn.SINGLE(tbl_Invoices[Plan_ID])="P1","Basic",
   _xlfn.SINGLE(tbl_Invoices[Plan_ID])="P2","Standard",
   _xlfn.SINGLE(tbl_Invoices[Plan_ID])="P3","Premium"
)</f>
        <v>Basic</v>
      </c>
      <c r="O2950" s="2">
        <f>IF(tbl_Invoices[[#This Row],[Revenue_Type]]="Churned",0,1)</f>
        <v>1</v>
      </c>
    </row>
    <row r="2951" spans="1:15" x14ac:dyDescent="0.25">
      <c r="A2951" t="s">
        <v>7014</v>
      </c>
      <c r="B2951" t="s">
        <v>1564</v>
      </c>
      <c r="C2951" t="s">
        <v>3292</v>
      </c>
      <c r="D2951" s="1">
        <v>44633</v>
      </c>
      <c r="E2951">
        <v>55</v>
      </c>
      <c r="F2951" t="b">
        <v>1</v>
      </c>
      <c r="G2951" t="s">
        <v>4545</v>
      </c>
      <c r="H2951" t="s">
        <v>2031</v>
      </c>
      <c r="I2951" s="1">
        <f>DATE(YEAR(tbl_Invoices[[#This Row],[Invoice_Date]]), MONTH(tbl_Invoices[[#This Row],[Invoice_Date]]), DAY(tbl_Invoices[[#This Row],[Invoice_Date]]))</f>
        <v>44633</v>
      </c>
      <c r="J2951">
        <f>YEAR(tbl_Invoices[[#This Row],[Invoice_Date]])</f>
        <v>2022</v>
      </c>
      <c r="K2951" s="1">
        <f>_xlfn.XLOOKUP(tbl_Invoices[[#This Row],[Customer_ID]], tbl_Customers[Customer_ID], tbl_Customers[Cohort_Month])</f>
        <v>45107</v>
      </c>
      <c r="L2951" s="1" t="str">
        <f ca="1">_xlfn.XLOOKUP(tbl_Invoices[[#This Row],[Customer_ID]], tbl_Customers[Customer_ID], tbl_Customers[Age_Group])</f>
        <v>45–54</v>
      </c>
      <c r="M2951" s="1" t="str">
        <f>_xlfn.XLOOKUP(tbl_Invoices[[#This Row],[Customer_ID]], tbl_Customers[Customer_ID], tbl_Customers[Region])</f>
        <v>Midwest</v>
      </c>
      <c r="N2951" s="1" t="str" cm="1">
        <f t="array" ref="N2951">_xlfn.IFS(
   _xlfn.SINGLE(tbl_Invoices[Plan_ID])="P1","Basic",
   _xlfn.SINGLE(tbl_Invoices[Plan_ID])="P2","Standard",
   _xlfn.SINGLE(tbl_Invoices[Plan_ID])="P3","Premium"
)</f>
        <v>Premium</v>
      </c>
      <c r="O2951" s="2">
        <f>IF(tbl_Invoices[[#This Row],[Revenue_Type]]="Churned",0,1)</f>
        <v>0</v>
      </c>
    </row>
    <row r="2952" spans="1:15" x14ac:dyDescent="0.25">
      <c r="A2952" t="s">
        <v>8641</v>
      </c>
      <c r="B2952" t="s">
        <v>421</v>
      </c>
      <c r="C2952" t="s">
        <v>2245</v>
      </c>
      <c r="D2952" s="1">
        <v>44634</v>
      </c>
      <c r="E2952">
        <v>12</v>
      </c>
      <c r="F2952" t="b">
        <v>1</v>
      </c>
      <c r="G2952" t="s">
        <v>4547</v>
      </c>
      <c r="H2952" t="s">
        <v>2027</v>
      </c>
      <c r="I2952" s="1">
        <f>DATE(YEAR(tbl_Invoices[[#This Row],[Invoice_Date]]), MONTH(tbl_Invoices[[#This Row],[Invoice_Date]]), DAY(tbl_Invoices[[#This Row],[Invoice_Date]]))</f>
        <v>44634</v>
      </c>
      <c r="J2952">
        <f>YEAR(tbl_Invoices[[#This Row],[Invoice_Date]])</f>
        <v>2022</v>
      </c>
      <c r="K2952" s="1">
        <f>_xlfn.XLOOKUP(tbl_Invoices[[#This Row],[Customer_ID]], tbl_Customers[Customer_ID], tbl_Customers[Cohort_Month])</f>
        <v>44712</v>
      </c>
      <c r="L2952" s="1" t="str">
        <f ca="1">_xlfn.XLOOKUP(tbl_Invoices[[#This Row],[Customer_ID]], tbl_Customers[Customer_ID], tbl_Customers[Age_Group])</f>
        <v>45–54</v>
      </c>
      <c r="M2952" s="1" t="str">
        <f>_xlfn.XLOOKUP(tbl_Invoices[[#This Row],[Customer_ID]], tbl_Customers[Customer_ID], tbl_Customers[Region])</f>
        <v>International</v>
      </c>
      <c r="N2952" s="1" t="str" cm="1">
        <f t="array" ref="N2952">_xlfn.IFS(
   _xlfn.SINGLE(tbl_Invoices[Plan_ID])="P1","Basic",
   _xlfn.SINGLE(tbl_Invoices[Plan_ID])="P2","Standard",
   _xlfn.SINGLE(tbl_Invoices[Plan_ID])="P3","Premium"
)</f>
        <v>Basic</v>
      </c>
      <c r="O2952" s="2">
        <f>IF(tbl_Invoices[[#This Row],[Revenue_Type]]="Churned",0,1)</f>
        <v>1</v>
      </c>
    </row>
    <row r="2953" spans="1:15" x14ac:dyDescent="0.25">
      <c r="A2953" t="s">
        <v>7173</v>
      </c>
      <c r="B2953" t="s">
        <v>487</v>
      </c>
      <c r="C2953" t="s">
        <v>3757</v>
      </c>
      <c r="D2953" s="1">
        <v>44634</v>
      </c>
      <c r="E2953">
        <v>12</v>
      </c>
      <c r="F2953" t="b">
        <v>1</v>
      </c>
      <c r="G2953" t="s">
        <v>4549</v>
      </c>
      <c r="H2953" t="s">
        <v>2027</v>
      </c>
      <c r="I2953" s="1">
        <f>DATE(YEAR(tbl_Invoices[[#This Row],[Invoice_Date]]), MONTH(tbl_Invoices[[#This Row],[Invoice_Date]]), DAY(tbl_Invoices[[#This Row],[Invoice_Date]]))</f>
        <v>44634</v>
      </c>
      <c r="J2953">
        <f>YEAR(tbl_Invoices[[#This Row],[Invoice_Date]])</f>
        <v>2022</v>
      </c>
      <c r="K2953" s="1">
        <f>_xlfn.XLOOKUP(tbl_Invoices[[#This Row],[Customer_ID]], tbl_Customers[Customer_ID], tbl_Customers[Cohort_Month])</f>
        <v>45077</v>
      </c>
      <c r="L2953" s="1" t="str">
        <f ca="1">_xlfn.XLOOKUP(tbl_Invoices[[#This Row],[Customer_ID]], tbl_Customers[Customer_ID], tbl_Customers[Age_Group])</f>
        <v>45–54</v>
      </c>
      <c r="M2953" s="1" t="str">
        <f>_xlfn.XLOOKUP(tbl_Invoices[[#This Row],[Customer_ID]], tbl_Customers[Customer_ID], tbl_Customers[Region])</f>
        <v>West</v>
      </c>
      <c r="N2953" s="1" t="str" cm="1">
        <f t="array" ref="N2953">_xlfn.IFS(
   _xlfn.SINGLE(tbl_Invoices[Plan_ID])="P1","Basic",
   _xlfn.SINGLE(tbl_Invoices[Plan_ID])="P2","Standard",
   _xlfn.SINGLE(tbl_Invoices[Plan_ID])="P3","Premium"
)</f>
        <v>Basic</v>
      </c>
      <c r="O2953" s="2">
        <f>IF(tbl_Invoices[[#This Row],[Revenue_Type]]="Churned",0,1)</f>
        <v>1</v>
      </c>
    </row>
    <row r="2954" spans="1:15" x14ac:dyDescent="0.25">
      <c r="A2954" t="s">
        <v>4937</v>
      </c>
      <c r="B2954" t="s">
        <v>586</v>
      </c>
      <c r="C2954" t="s">
        <v>3242</v>
      </c>
      <c r="D2954" s="1">
        <v>44634</v>
      </c>
      <c r="E2954">
        <v>12</v>
      </c>
      <c r="F2954" t="b">
        <v>1</v>
      </c>
      <c r="G2954" t="s">
        <v>4549</v>
      </c>
      <c r="H2954" t="s">
        <v>2027</v>
      </c>
      <c r="I2954" s="1">
        <f>DATE(YEAR(tbl_Invoices[[#This Row],[Invoice_Date]]), MONTH(tbl_Invoices[[#This Row],[Invoice_Date]]), DAY(tbl_Invoices[[#This Row],[Invoice_Date]]))</f>
        <v>44634</v>
      </c>
      <c r="J2954">
        <f>YEAR(tbl_Invoices[[#This Row],[Invoice_Date]])</f>
        <v>2022</v>
      </c>
      <c r="K2954" s="1">
        <f>_xlfn.XLOOKUP(tbl_Invoices[[#This Row],[Customer_ID]], tbl_Customers[Customer_ID], tbl_Customers[Cohort_Month])</f>
        <v>44227</v>
      </c>
      <c r="L2954" s="1" t="str">
        <f ca="1">_xlfn.XLOOKUP(tbl_Invoices[[#This Row],[Customer_ID]], tbl_Customers[Customer_ID], tbl_Customers[Age_Group])</f>
        <v>18–24</v>
      </c>
      <c r="M2954" s="1" t="str">
        <f>_xlfn.XLOOKUP(tbl_Invoices[[#This Row],[Customer_ID]], tbl_Customers[Customer_ID], tbl_Customers[Region])</f>
        <v>West</v>
      </c>
      <c r="N2954" s="1" t="str" cm="1">
        <f t="array" ref="N2954">_xlfn.IFS(
   _xlfn.SINGLE(tbl_Invoices[Plan_ID])="P1","Basic",
   _xlfn.SINGLE(tbl_Invoices[Plan_ID])="P2","Standard",
   _xlfn.SINGLE(tbl_Invoices[Plan_ID])="P3","Premium"
)</f>
        <v>Basic</v>
      </c>
      <c r="O2954" s="2">
        <f>IF(tbl_Invoices[[#This Row],[Revenue_Type]]="Churned",0,1)</f>
        <v>1</v>
      </c>
    </row>
    <row r="2955" spans="1:15" x14ac:dyDescent="0.25">
      <c r="A2955" t="s">
        <v>7056</v>
      </c>
      <c r="B2955" t="s">
        <v>691</v>
      </c>
      <c r="C2955" t="s">
        <v>3194</v>
      </c>
      <c r="D2955" s="1">
        <v>44634</v>
      </c>
      <c r="E2955">
        <v>12</v>
      </c>
      <c r="F2955" t="b">
        <v>1</v>
      </c>
      <c r="G2955" t="s">
        <v>4545</v>
      </c>
      <c r="H2955" t="s">
        <v>2027</v>
      </c>
      <c r="I2955" s="1">
        <f>DATE(YEAR(tbl_Invoices[[#This Row],[Invoice_Date]]), MONTH(tbl_Invoices[[#This Row],[Invoice_Date]]), DAY(tbl_Invoices[[#This Row],[Invoice_Date]]))</f>
        <v>44634</v>
      </c>
      <c r="J2955">
        <f>YEAR(tbl_Invoices[[#This Row],[Invoice_Date]])</f>
        <v>2022</v>
      </c>
      <c r="K2955" s="1">
        <f>_xlfn.XLOOKUP(tbl_Invoices[[#This Row],[Customer_ID]], tbl_Customers[Customer_ID], tbl_Customers[Cohort_Month])</f>
        <v>44926</v>
      </c>
      <c r="L2955" s="1" t="str">
        <f ca="1">_xlfn.XLOOKUP(tbl_Invoices[[#This Row],[Customer_ID]], tbl_Customers[Customer_ID], tbl_Customers[Age_Group])</f>
        <v>45–54</v>
      </c>
      <c r="M2955" s="1" t="str">
        <f>_xlfn.XLOOKUP(tbl_Invoices[[#This Row],[Customer_ID]], tbl_Customers[Customer_ID], tbl_Customers[Region])</f>
        <v>South</v>
      </c>
      <c r="N2955" s="1" t="str" cm="1">
        <f t="array" ref="N2955">_xlfn.IFS(
   _xlfn.SINGLE(tbl_Invoices[Plan_ID])="P1","Basic",
   _xlfn.SINGLE(tbl_Invoices[Plan_ID])="P2","Standard",
   _xlfn.SINGLE(tbl_Invoices[Plan_ID])="P3","Premium"
)</f>
        <v>Basic</v>
      </c>
      <c r="O2955" s="2">
        <f>IF(tbl_Invoices[[#This Row],[Revenue_Type]]="Churned",0,1)</f>
        <v>0</v>
      </c>
    </row>
    <row r="2956" spans="1:15" x14ac:dyDescent="0.25">
      <c r="A2956" t="s">
        <v>10313</v>
      </c>
      <c r="B2956" t="s">
        <v>764</v>
      </c>
      <c r="C2956" t="s">
        <v>4305</v>
      </c>
      <c r="D2956" s="1">
        <v>44634</v>
      </c>
      <c r="E2956">
        <v>25</v>
      </c>
      <c r="F2956" t="b">
        <v>1</v>
      </c>
      <c r="G2956" t="s">
        <v>4545</v>
      </c>
      <c r="H2956" t="s">
        <v>2034</v>
      </c>
      <c r="I2956" s="1">
        <f>DATE(YEAR(tbl_Invoices[[#This Row],[Invoice_Date]]), MONTH(tbl_Invoices[[#This Row],[Invoice_Date]]), DAY(tbl_Invoices[[#This Row],[Invoice_Date]]))</f>
        <v>44634</v>
      </c>
      <c r="J2956">
        <f>YEAR(tbl_Invoices[[#This Row],[Invoice_Date]])</f>
        <v>2022</v>
      </c>
      <c r="K2956" s="1">
        <f>_xlfn.XLOOKUP(tbl_Invoices[[#This Row],[Customer_ID]], tbl_Customers[Customer_ID], tbl_Customers[Cohort_Month])</f>
        <v>44620</v>
      </c>
      <c r="L2956" s="1" t="str">
        <f ca="1">_xlfn.XLOOKUP(tbl_Invoices[[#This Row],[Customer_ID]], tbl_Customers[Customer_ID], tbl_Customers[Age_Group])</f>
        <v>45–54</v>
      </c>
      <c r="M2956" s="1" t="str">
        <f>_xlfn.XLOOKUP(tbl_Invoices[[#This Row],[Customer_ID]], tbl_Customers[Customer_ID], tbl_Customers[Region])</f>
        <v>South</v>
      </c>
      <c r="N2956" s="1" t="str" cm="1">
        <f t="array" ref="N2956">_xlfn.IFS(
   _xlfn.SINGLE(tbl_Invoices[Plan_ID])="P1","Basic",
   _xlfn.SINGLE(tbl_Invoices[Plan_ID])="P2","Standard",
   _xlfn.SINGLE(tbl_Invoices[Plan_ID])="P3","Premium"
)</f>
        <v>Standard</v>
      </c>
      <c r="O2956" s="2">
        <f>IF(tbl_Invoices[[#This Row],[Revenue_Type]]="Churned",0,1)</f>
        <v>0</v>
      </c>
    </row>
    <row r="2957" spans="1:15" x14ac:dyDescent="0.25">
      <c r="A2957" t="s">
        <v>7633</v>
      </c>
      <c r="B2957" t="s">
        <v>1656</v>
      </c>
      <c r="C2957" t="s">
        <v>2804</v>
      </c>
      <c r="D2957" s="1">
        <v>44634</v>
      </c>
      <c r="E2957">
        <v>25</v>
      </c>
      <c r="F2957" t="b">
        <v>1</v>
      </c>
      <c r="G2957" t="s">
        <v>4540</v>
      </c>
      <c r="H2957" t="s">
        <v>2034</v>
      </c>
      <c r="I2957" s="1">
        <f>DATE(YEAR(tbl_Invoices[[#This Row],[Invoice_Date]]), MONTH(tbl_Invoices[[#This Row],[Invoice_Date]]), DAY(tbl_Invoices[[#This Row],[Invoice_Date]]))</f>
        <v>44634</v>
      </c>
      <c r="J2957">
        <f>YEAR(tbl_Invoices[[#This Row],[Invoice_Date]])</f>
        <v>2022</v>
      </c>
      <c r="K2957" s="1">
        <f>_xlfn.XLOOKUP(tbl_Invoices[[#This Row],[Customer_ID]], tbl_Customers[Customer_ID], tbl_Customers[Cohort_Month])</f>
        <v>44804</v>
      </c>
      <c r="L2957" s="1" t="str">
        <f ca="1">_xlfn.XLOOKUP(tbl_Invoices[[#This Row],[Customer_ID]], tbl_Customers[Customer_ID], tbl_Customers[Age_Group])</f>
        <v>35–44</v>
      </c>
      <c r="M2957" s="1" t="str">
        <f>_xlfn.XLOOKUP(tbl_Invoices[[#This Row],[Customer_ID]], tbl_Customers[Customer_ID], tbl_Customers[Region])</f>
        <v>West</v>
      </c>
      <c r="N2957" s="1" t="str" cm="1">
        <f t="array" ref="N2957">_xlfn.IFS(
   _xlfn.SINGLE(tbl_Invoices[Plan_ID])="P1","Basic",
   _xlfn.SINGLE(tbl_Invoices[Plan_ID])="P2","Standard",
   _xlfn.SINGLE(tbl_Invoices[Plan_ID])="P3","Premium"
)</f>
        <v>Standard</v>
      </c>
      <c r="O2957" s="2">
        <f>IF(tbl_Invoices[[#This Row],[Revenue_Type]]="Churned",0,1)</f>
        <v>1</v>
      </c>
    </row>
    <row r="2958" spans="1:15" x14ac:dyDescent="0.25">
      <c r="A2958" t="s">
        <v>5976</v>
      </c>
      <c r="B2958" t="s">
        <v>1667</v>
      </c>
      <c r="C2958" t="s">
        <v>2828</v>
      </c>
      <c r="D2958" s="1">
        <v>44634</v>
      </c>
      <c r="E2958">
        <v>25</v>
      </c>
      <c r="F2958" t="b">
        <v>1</v>
      </c>
      <c r="G2958" t="s">
        <v>4545</v>
      </c>
      <c r="H2958" t="s">
        <v>2034</v>
      </c>
      <c r="I2958" s="1">
        <f>DATE(YEAR(tbl_Invoices[[#This Row],[Invoice_Date]]), MONTH(tbl_Invoices[[#This Row],[Invoice_Date]]), DAY(tbl_Invoices[[#This Row],[Invoice_Date]]))</f>
        <v>44634</v>
      </c>
      <c r="J2958">
        <f>YEAR(tbl_Invoices[[#This Row],[Invoice_Date]])</f>
        <v>2022</v>
      </c>
      <c r="K2958" s="1">
        <f>_xlfn.XLOOKUP(tbl_Invoices[[#This Row],[Customer_ID]], tbl_Customers[Customer_ID], tbl_Customers[Cohort_Month])</f>
        <v>44347</v>
      </c>
      <c r="L2958" s="1" t="str">
        <f ca="1">_xlfn.XLOOKUP(tbl_Invoices[[#This Row],[Customer_ID]], tbl_Customers[Customer_ID], tbl_Customers[Age_Group])</f>
        <v>35–44</v>
      </c>
      <c r="M2958" s="1" t="str">
        <f>_xlfn.XLOOKUP(tbl_Invoices[[#This Row],[Customer_ID]], tbl_Customers[Customer_ID], tbl_Customers[Region])</f>
        <v>South</v>
      </c>
      <c r="N2958" s="1" t="str" cm="1">
        <f t="array" ref="N2958">_xlfn.IFS(
   _xlfn.SINGLE(tbl_Invoices[Plan_ID])="P1","Basic",
   _xlfn.SINGLE(tbl_Invoices[Plan_ID])="P2","Standard",
   _xlfn.SINGLE(tbl_Invoices[Plan_ID])="P3","Premium"
)</f>
        <v>Standard</v>
      </c>
      <c r="O2958" s="2">
        <f>IF(tbl_Invoices[[#This Row],[Revenue_Type]]="Churned",0,1)</f>
        <v>0</v>
      </c>
    </row>
    <row r="2959" spans="1:15" x14ac:dyDescent="0.25">
      <c r="A2959" t="s">
        <v>8272</v>
      </c>
      <c r="B2959" t="s">
        <v>1779</v>
      </c>
      <c r="C2959" t="s">
        <v>2837</v>
      </c>
      <c r="D2959" s="1">
        <v>44634</v>
      </c>
      <c r="E2959">
        <v>12</v>
      </c>
      <c r="F2959" t="b">
        <v>1</v>
      </c>
      <c r="G2959" t="s">
        <v>4540</v>
      </c>
      <c r="H2959" t="s">
        <v>2027</v>
      </c>
      <c r="I2959" s="1">
        <f>DATE(YEAR(tbl_Invoices[[#This Row],[Invoice_Date]]), MONTH(tbl_Invoices[[#This Row],[Invoice_Date]]), DAY(tbl_Invoices[[#This Row],[Invoice_Date]]))</f>
        <v>44634</v>
      </c>
      <c r="J2959">
        <f>YEAR(tbl_Invoices[[#This Row],[Invoice_Date]])</f>
        <v>2022</v>
      </c>
      <c r="K2959" s="1">
        <f>_xlfn.XLOOKUP(tbl_Invoices[[#This Row],[Customer_ID]], tbl_Customers[Customer_ID], tbl_Customers[Cohort_Month])</f>
        <v>44926</v>
      </c>
      <c r="L2959" s="1" t="str">
        <f ca="1">_xlfn.XLOOKUP(tbl_Invoices[[#This Row],[Customer_ID]], tbl_Customers[Customer_ID], tbl_Customers[Age_Group])</f>
        <v>45–54</v>
      </c>
      <c r="M2959" s="1" t="str">
        <f>_xlfn.XLOOKUP(tbl_Invoices[[#This Row],[Customer_ID]], tbl_Customers[Customer_ID], tbl_Customers[Region])</f>
        <v>International</v>
      </c>
      <c r="N2959" s="1" t="str" cm="1">
        <f t="array" ref="N2959">_xlfn.IFS(
   _xlfn.SINGLE(tbl_Invoices[Plan_ID])="P1","Basic",
   _xlfn.SINGLE(tbl_Invoices[Plan_ID])="P2","Standard",
   _xlfn.SINGLE(tbl_Invoices[Plan_ID])="P3","Premium"
)</f>
        <v>Basic</v>
      </c>
      <c r="O2959" s="2">
        <f>IF(tbl_Invoices[[#This Row],[Revenue_Type]]="Churned",0,1)</f>
        <v>1</v>
      </c>
    </row>
    <row r="2960" spans="1:15" x14ac:dyDescent="0.25">
      <c r="A2960" t="s">
        <v>8717</v>
      </c>
      <c r="B2960" t="s">
        <v>1926</v>
      </c>
      <c r="C2960" t="s">
        <v>2256</v>
      </c>
      <c r="D2960" s="1">
        <v>44634</v>
      </c>
      <c r="E2960">
        <v>55</v>
      </c>
      <c r="F2960" t="b">
        <v>1</v>
      </c>
      <c r="G2960" t="s">
        <v>4547</v>
      </c>
      <c r="H2960" t="s">
        <v>2031</v>
      </c>
      <c r="I2960" s="1">
        <f>DATE(YEAR(tbl_Invoices[[#This Row],[Invoice_Date]]), MONTH(tbl_Invoices[[#This Row],[Invoice_Date]]), DAY(tbl_Invoices[[#This Row],[Invoice_Date]]))</f>
        <v>44634</v>
      </c>
      <c r="J2960">
        <f>YEAR(tbl_Invoices[[#This Row],[Invoice_Date]])</f>
        <v>2022</v>
      </c>
      <c r="K2960" s="1">
        <f>_xlfn.XLOOKUP(tbl_Invoices[[#This Row],[Customer_ID]], tbl_Customers[Customer_ID], tbl_Customers[Cohort_Month])</f>
        <v>44681</v>
      </c>
      <c r="L2960" s="1" t="str">
        <f ca="1">_xlfn.XLOOKUP(tbl_Invoices[[#This Row],[Customer_ID]], tbl_Customers[Customer_ID], tbl_Customers[Age_Group])</f>
        <v>45–54</v>
      </c>
      <c r="M2960" s="1" t="str">
        <f>_xlfn.XLOOKUP(tbl_Invoices[[#This Row],[Customer_ID]], tbl_Customers[Customer_ID], tbl_Customers[Region])</f>
        <v>Midwest</v>
      </c>
      <c r="N2960" s="1" t="str" cm="1">
        <f t="array" ref="N2960">_xlfn.IFS(
   _xlfn.SINGLE(tbl_Invoices[Plan_ID])="P1","Basic",
   _xlfn.SINGLE(tbl_Invoices[Plan_ID])="P2","Standard",
   _xlfn.SINGLE(tbl_Invoices[Plan_ID])="P3","Premium"
)</f>
        <v>Premium</v>
      </c>
      <c r="O2960" s="2">
        <f>IF(tbl_Invoices[[#This Row],[Revenue_Type]]="Churned",0,1)</f>
        <v>1</v>
      </c>
    </row>
    <row r="2961" spans="1:15" x14ac:dyDescent="0.25">
      <c r="A2961" t="s">
        <v>10064</v>
      </c>
      <c r="B2961" t="s">
        <v>198</v>
      </c>
      <c r="C2961" t="s">
        <v>4008</v>
      </c>
      <c r="D2961" s="1">
        <v>44635</v>
      </c>
      <c r="E2961">
        <v>55</v>
      </c>
      <c r="F2961" t="b">
        <v>1</v>
      </c>
      <c r="G2961" t="s">
        <v>4547</v>
      </c>
      <c r="H2961" t="s">
        <v>2031</v>
      </c>
      <c r="I2961" s="1">
        <f>DATE(YEAR(tbl_Invoices[[#This Row],[Invoice_Date]]), MONTH(tbl_Invoices[[#This Row],[Invoice_Date]]), DAY(tbl_Invoices[[#This Row],[Invoice_Date]]))</f>
        <v>44635</v>
      </c>
      <c r="J2961">
        <f>YEAR(tbl_Invoices[[#This Row],[Invoice_Date]])</f>
        <v>2022</v>
      </c>
      <c r="K2961" s="1">
        <f>_xlfn.XLOOKUP(tbl_Invoices[[#This Row],[Customer_ID]], tbl_Customers[Customer_ID], tbl_Customers[Cohort_Month])</f>
        <v>44773</v>
      </c>
      <c r="L2961" s="1" t="str">
        <f ca="1">_xlfn.XLOOKUP(tbl_Invoices[[#This Row],[Customer_ID]], tbl_Customers[Customer_ID], tbl_Customers[Age_Group])</f>
        <v>25–34</v>
      </c>
      <c r="M2961" s="1" t="str">
        <f>_xlfn.XLOOKUP(tbl_Invoices[[#This Row],[Customer_ID]], tbl_Customers[Customer_ID], tbl_Customers[Region])</f>
        <v>International</v>
      </c>
      <c r="N2961" s="1" t="str" cm="1">
        <f t="array" ref="N2961">_xlfn.IFS(
   _xlfn.SINGLE(tbl_Invoices[Plan_ID])="P1","Basic",
   _xlfn.SINGLE(tbl_Invoices[Plan_ID])="P2","Standard",
   _xlfn.SINGLE(tbl_Invoices[Plan_ID])="P3","Premium"
)</f>
        <v>Premium</v>
      </c>
      <c r="O2961" s="2">
        <f>IF(tbl_Invoices[[#This Row],[Revenue_Type]]="Churned",0,1)</f>
        <v>1</v>
      </c>
    </row>
    <row r="2962" spans="1:15" x14ac:dyDescent="0.25">
      <c r="A2962" t="s">
        <v>8672</v>
      </c>
      <c r="B2962" t="s">
        <v>223</v>
      </c>
      <c r="C2962" t="s">
        <v>4243</v>
      </c>
      <c r="D2962" s="1">
        <v>44635</v>
      </c>
      <c r="E2962">
        <v>55</v>
      </c>
      <c r="F2962" t="b">
        <v>1</v>
      </c>
      <c r="G2962" t="s">
        <v>4549</v>
      </c>
      <c r="H2962" t="s">
        <v>2031</v>
      </c>
      <c r="I2962" s="1">
        <f>DATE(YEAR(tbl_Invoices[[#This Row],[Invoice_Date]]), MONTH(tbl_Invoices[[#This Row],[Invoice_Date]]), DAY(tbl_Invoices[[#This Row],[Invoice_Date]]))</f>
        <v>44635</v>
      </c>
      <c r="J2962">
        <f>YEAR(tbl_Invoices[[#This Row],[Invoice_Date]])</f>
        <v>2022</v>
      </c>
      <c r="K2962" s="1">
        <f>_xlfn.XLOOKUP(tbl_Invoices[[#This Row],[Customer_ID]], tbl_Customers[Customer_ID], tbl_Customers[Cohort_Month])</f>
        <v>44408</v>
      </c>
      <c r="L2962" s="1" t="str">
        <f ca="1">_xlfn.XLOOKUP(tbl_Invoices[[#This Row],[Customer_ID]], tbl_Customers[Customer_ID], tbl_Customers[Age_Group])</f>
        <v>35–44</v>
      </c>
      <c r="M2962" s="1" t="str">
        <f>_xlfn.XLOOKUP(tbl_Invoices[[#This Row],[Customer_ID]], tbl_Customers[Customer_ID], tbl_Customers[Region])</f>
        <v>West</v>
      </c>
      <c r="N2962" s="1" t="str" cm="1">
        <f t="array" ref="N2962">_xlfn.IFS(
   _xlfn.SINGLE(tbl_Invoices[Plan_ID])="P1","Basic",
   _xlfn.SINGLE(tbl_Invoices[Plan_ID])="P2","Standard",
   _xlfn.SINGLE(tbl_Invoices[Plan_ID])="P3","Premium"
)</f>
        <v>Premium</v>
      </c>
      <c r="O2962" s="2">
        <f>IF(tbl_Invoices[[#This Row],[Revenue_Type]]="Churned",0,1)</f>
        <v>1</v>
      </c>
    </row>
    <row r="2963" spans="1:15" x14ac:dyDescent="0.25">
      <c r="A2963" t="s">
        <v>6931</v>
      </c>
      <c r="B2963" t="s">
        <v>420</v>
      </c>
      <c r="C2963" t="s">
        <v>3798</v>
      </c>
      <c r="D2963" s="1">
        <v>44635</v>
      </c>
      <c r="E2963">
        <v>12</v>
      </c>
      <c r="F2963" t="b">
        <v>1</v>
      </c>
      <c r="G2963" t="s">
        <v>4540</v>
      </c>
      <c r="H2963" t="s">
        <v>2027</v>
      </c>
      <c r="I2963" s="1">
        <f>DATE(YEAR(tbl_Invoices[[#This Row],[Invoice_Date]]), MONTH(tbl_Invoices[[#This Row],[Invoice_Date]]), DAY(tbl_Invoices[[#This Row],[Invoice_Date]]))</f>
        <v>44635</v>
      </c>
      <c r="J2963">
        <f>YEAR(tbl_Invoices[[#This Row],[Invoice_Date]])</f>
        <v>2022</v>
      </c>
      <c r="K2963" s="1">
        <f>_xlfn.XLOOKUP(tbl_Invoices[[#This Row],[Customer_ID]], tbl_Customers[Customer_ID], tbl_Customers[Cohort_Month])</f>
        <v>44804</v>
      </c>
      <c r="L2963" s="1" t="str">
        <f ca="1">_xlfn.XLOOKUP(tbl_Invoices[[#This Row],[Customer_ID]], tbl_Customers[Customer_ID], tbl_Customers[Age_Group])</f>
        <v>45–54</v>
      </c>
      <c r="M2963" s="1" t="str">
        <f>_xlfn.XLOOKUP(tbl_Invoices[[#This Row],[Customer_ID]], tbl_Customers[Customer_ID], tbl_Customers[Region])</f>
        <v>East</v>
      </c>
      <c r="N2963" s="1" t="str" cm="1">
        <f t="array" ref="N2963">_xlfn.IFS(
   _xlfn.SINGLE(tbl_Invoices[Plan_ID])="P1","Basic",
   _xlfn.SINGLE(tbl_Invoices[Plan_ID])="P2","Standard",
   _xlfn.SINGLE(tbl_Invoices[Plan_ID])="P3","Premium"
)</f>
        <v>Basic</v>
      </c>
      <c r="O2963" s="2">
        <f>IF(tbl_Invoices[[#This Row],[Revenue_Type]]="Churned",0,1)</f>
        <v>1</v>
      </c>
    </row>
    <row r="2964" spans="1:15" x14ac:dyDescent="0.25">
      <c r="A2964" t="s">
        <v>9326</v>
      </c>
      <c r="B2964" t="s">
        <v>653</v>
      </c>
      <c r="C2964" t="s">
        <v>2556</v>
      </c>
      <c r="D2964" s="1">
        <v>44635</v>
      </c>
      <c r="E2964">
        <v>55</v>
      </c>
      <c r="F2964" t="b">
        <v>1</v>
      </c>
      <c r="G2964" t="s">
        <v>4540</v>
      </c>
      <c r="H2964" t="s">
        <v>2031</v>
      </c>
      <c r="I2964" s="1">
        <f>DATE(YEAR(tbl_Invoices[[#This Row],[Invoice_Date]]), MONTH(tbl_Invoices[[#This Row],[Invoice_Date]]), DAY(tbl_Invoices[[#This Row],[Invoice_Date]]))</f>
        <v>44635</v>
      </c>
      <c r="J2964">
        <f>YEAR(tbl_Invoices[[#This Row],[Invoice_Date]])</f>
        <v>2022</v>
      </c>
      <c r="K2964" s="1">
        <f>_xlfn.XLOOKUP(tbl_Invoices[[#This Row],[Customer_ID]], tbl_Customers[Customer_ID], tbl_Customers[Cohort_Month])</f>
        <v>44834</v>
      </c>
      <c r="L2964" s="1" t="str">
        <f ca="1">_xlfn.XLOOKUP(tbl_Invoices[[#This Row],[Customer_ID]], tbl_Customers[Customer_ID], tbl_Customers[Age_Group])</f>
        <v>45–54</v>
      </c>
      <c r="M2964" s="1" t="str">
        <f>_xlfn.XLOOKUP(tbl_Invoices[[#This Row],[Customer_ID]], tbl_Customers[Customer_ID], tbl_Customers[Region])</f>
        <v>East</v>
      </c>
      <c r="N2964" s="1" t="str" cm="1">
        <f t="array" ref="N2964">_xlfn.IFS(
   _xlfn.SINGLE(tbl_Invoices[Plan_ID])="P1","Basic",
   _xlfn.SINGLE(tbl_Invoices[Plan_ID])="P2","Standard",
   _xlfn.SINGLE(tbl_Invoices[Plan_ID])="P3","Premium"
)</f>
        <v>Premium</v>
      </c>
      <c r="O2964" s="2">
        <f>IF(tbl_Invoices[[#This Row],[Revenue_Type]]="Churned",0,1)</f>
        <v>1</v>
      </c>
    </row>
    <row r="2965" spans="1:15" x14ac:dyDescent="0.25">
      <c r="A2965" t="s">
        <v>6849</v>
      </c>
      <c r="B2965" t="s">
        <v>658</v>
      </c>
      <c r="C2965" t="s">
        <v>4253</v>
      </c>
      <c r="D2965" s="1">
        <v>44635</v>
      </c>
      <c r="E2965">
        <v>55</v>
      </c>
      <c r="F2965" t="b">
        <v>1</v>
      </c>
      <c r="G2965" t="s">
        <v>4538</v>
      </c>
      <c r="H2965" t="s">
        <v>2031</v>
      </c>
      <c r="I2965" s="1">
        <f>DATE(YEAR(tbl_Invoices[[#This Row],[Invoice_Date]]), MONTH(tbl_Invoices[[#This Row],[Invoice_Date]]), DAY(tbl_Invoices[[#This Row],[Invoice_Date]]))</f>
        <v>44635</v>
      </c>
      <c r="J2965">
        <f>YEAR(tbl_Invoices[[#This Row],[Invoice_Date]])</f>
        <v>2022</v>
      </c>
      <c r="K2965" s="1">
        <f>_xlfn.XLOOKUP(tbl_Invoices[[#This Row],[Customer_ID]], tbl_Customers[Customer_ID], tbl_Customers[Cohort_Month])</f>
        <v>44408</v>
      </c>
      <c r="L2965" s="1" t="str">
        <f ca="1">_xlfn.XLOOKUP(tbl_Invoices[[#This Row],[Customer_ID]], tbl_Customers[Customer_ID], tbl_Customers[Age_Group])</f>
        <v>35–44</v>
      </c>
      <c r="M2965" s="1" t="str">
        <f>_xlfn.XLOOKUP(tbl_Invoices[[#This Row],[Customer_ID]], tbl_Customers[Customer_ID], tbl_Customers[Region])</f>
        <v>Midwest</v>
      </c>
      <c r="N2965" s="1" t="str" cm="1">
        <f t="array" ref="N2965">_xlfn.IFS(
   _xlfn.SINGLE(tbl_Invoices[Plan_ID])="P1","Basic",
   _xlfn.SINGLE(tbl_Invoices[Plan_ID])="P2","Standard",
   _xlfn.SINGLE(tbl_Invoices[Plan_ID])="P3","Premium"
)</f>
        <v>Premium</v>
      </c>
      <c r="O2965" s="2">
        <f>IF(tbl_Invoices[[#This Row],[Revenue_Type]]="Churned",0,1)</f>
        <v>1</v>
      </c>
    </row>
    <row r="2966" spans="1:15" x14ac:dyDescent="0.25">
      <c r="A2966" t="s">
        <v>9216</v>
      </c>
      <c r="B2966" t="s">
        <v>718</v>
      </c>
      <c r="C2966" t="s">
        <v>3230</v>
      </c>
      <c r="D2966" s="1">
        <v>44635</v>
      </c>
      <c r="E2966">
        <v>25</v>
      </c>
      <c r="F2966" t="b">
        <v>1</v>
      </c>
      <c r="G2966" t="s">
        <v>4540</v>
      </c>
      <c r="H2966" t="s">
        <v>2034</v>
      </c>
      <c r="I2966" s="1">
        <f>DATE(YEAR(tbl_Invoices[[#This Row],[Invoice_Date]]), MONTH(tbl_Invoices[[#This Row],[Invoice_Date]]), DAY(tbl_Invoices[[#This Row],[Invoice_Date]]))</f>
        <v>44635</v>
      </c>
      <c r="J2966">
        <f>YEAR(tbl_Invoices[[#This Row],[Invoice_Date]])</f>
        <v>2022</v>
      </c>
      <c r="K2966" s="1">
        <f>_xlfn.XLOOKUP(tbl_Invoices[[#This Row],[Customer_ID]], tbl_Customers[Customer_ID], tbl_Customers[Cohort_Month])</f>
        <v>44681</v>
      </c>
      <c r="L2966" s="1" t="str">
        <f ca="1">_xlfn.XLOOKUP(tbl_Invoices[[#This Row],[Customer_ID]], tbl_Customers[Customer_ID], tbl_Customers[Age_Group])</f>
        <v>25–34</v>
      </c>
      <c r="M2966" s="1" t="str">
        <f>_xlfn.XLOOKUP(tbl_Invoices[[#This Row],[Customer_ID]], tbl_Customers[Customer_ID], tbl_Customers[Region])</f>
        <v>West</v>
      </c>
      <c r="N2966" s="1" t="str" cm="1">
        <f t="array" ref="N2966">_xlfn.IFS(
   _xlfn.SINGLE(tbl_Invoices[Plan_ID])="P1","Basic",
   _xlfn.SINGLE(tbl_Invoices[Plan_ID])="P2","Standard",
   _xlfn.SINGLE(tbl_Invoices[Plan_ID])="P3","Premium"
)</f>
        <v>Standard</v>
      </c>
      <c r="O2966" s="2">
        <f>IF(tbl_Invoices[[#This Row],[Revenue_Type]]="Churned",0,1)</f>
        <v>1</v>
      </c>
    </row>
    <row r="2967" spans="1:15" x14ac:dyDescent="0.25">
      <c r="A2967" t="s">
        <v>6103</v>
      </c>
      <c r="B2967" t="s">
        <v>911</v>
      </c>
      <c r="C2967" t="s">
        <v>3254</v>
      </c>
      <c r="D2967" s="1">
        <v>44635</v>
      </c>
      <c r="E2967">
        <v>25</v>
      </c>
      <c r="F2967" t="b">
        <v>1</v>
      </c>
      <c r="G2967" t="s">
        <v>4547</v>
      </c>
      <c r="H2967" t="s">
        <v>2034</v>
      </c>
      <c r="I2967" s="1">
        <f>DATE(YEAR(tbl_Invoices[[#This Row],[Invoice_Date]]), MONTH(tbl_Invoices[[#This Row],[Invoice_Date]]), DAY(tbl_Invoices[[#This Row],[Invoice_Date]]))</f>
        <v>44635</v>
      </c>
      <c r="J2967">
        <f>YEAR(tbl_Invoices[[#This Row],[Invoice_Date]])</f>
        <v>2022</v>
      </c>
      <c r="K2967" s="1">
        <f>_xlfn.XLOOKUP(tbl_Invoices[[#This Row],[Customer_ID]], tbl_Customers[Customer_ID], tbl_Customers[Cohort_Month])</f>
        <v>44469</v>
      </c>
      <c r="L2967" s="1" t="str">
        <f ca="1">_xlfn.XLOOKUP(tbl_Invoices[[#This Row],[Customer_ID]], tbl_Customers[Customer_ID], tbl_Customers[Age_Group])</f>
        <v>25–34</v>
      </c>
      <c r="M2967" s="1" t="str">
        <f>_xlfn.XLOOKUP(tbl_Invoices[[#This Row],[Customer_ID]], tbl_Customers[Customer_ID], tbl_Customers[Region])</f>
        <v>International</v>
      </c>
      <c r="N2967" s="1" t="str" cm="1">
        <f t="array" ref="N2967">_xlfn.IFS(
   _xlfn.SINGLE(tbl_Invoices[Plan_ID])="P1","Basic",
   _xlfn.SINGLE(tbl_Invoices[Plan_ID])="P2","Standard",
   _xlfn.SINGLE(tbl_Invoices[Plan_ID])="P3","Premium"
)</f>
        <v>Standard</v>
      </c>
      <c r="O2967" s="2">
        <f>IF(tbl_Invoices[[#This Row],[Revenue_Type]]="Churned",0,1)</f>
        <v>1</v>
      </c>
    </row>
    <row r="2968" spans="1:15" x14ac:dyDescent="0.25">
      <c r="A2968" t="s">
        <v>8125</v>
      </c>
      <c r="B2968" t="s">
        <v>1685</v>
      </c>
      <c r="C2968" t="s">
        <v>3747</v>
      </c>
      <c r="D2968" s="1">
        <v>44635</v>
      </c>
      <c r="E2968">
        <v>25</v>
      </c>
      <c r="F2968" t="b">
        <v>1</v>
      </c>
      <c r="G2968" t="s">
        <v>4545</v>
      </c>
      <c r="H2968" t="s">
        <v>2034</v>
      </c>
      <c r="I2968" s="1">
        <f>DATE(YEAR(tbl_Invoices[[#This Row],[Invoice_Date]]), MONTH(tbl_Invoices[[#This Row],[Invoice_Date]]), DAY(tbl_Invoices[[#This Row],[Invoice_Date]]))</f>
        <v>44635</v>
      </c>
      <c r="J2968">
        <f>YEAR(tbl_Invoices[[#This Row],[Invoice_Date]])</f>
        <v>2022</v>
      </c>
      <c r="K2968" s="1">
        <f>_xlfn.XLOOKUP(tbl_Invoices[[#This Row],[Customer_ID]], tbl_Customers[Customer_ID], tbl_Customers[Cohort_Month])</f>
        <v>45046</v>
      </c>
      <c r="L2968" s="1" t="str">
        <f ca="1">_xlfn.XLOOKUP(tbl_Invoices[[#This Row],[Customer_ID]], tbl_Customers[Customer_ID], tbl_Customers[Age_Group])</f>
        <v>45–54</v>
      </c>
      <c r="M2968" s="1" t="str">
        <f>_xlfn.XLOOKUP(tbl_Invoices[[#This Row],[Customer_ID]], tbl_Customers[Customer_ID], tbl_Customers[Region])</f>
        <v>International</v>
      </c>
      <c r="N2968" s="1" t="str" cm="1">
        <f t="array" ref="N2968">_xlfn.IFS(
   _xlfn.SINGLE(tbl_Invoices[Plan_ID])="P1","Basic",
   _xlfn.SINGLE(tbl_Invoices[Plan_ID])="P2","Standard",
   _xlfn.SINGLE(tbl_Invoices[Plan_ID])="P3","Premium"
)</f>
        <v>Standard</v>
      </c>
      <c r="O2968" s="2">
        <f>IF(tbl_Invoices[[#This Row],[Revenue_Type]]="Churned",0,1)</f>
        <v>0</v>
      </c>
    </row>
    <row r="2969" spans="1:15" x14ac:dyDescent="0.25">
      <c r="A2969" t="s">
        <v>7970</v>
      </c>
      <c r="B2969" t="s">
        <v>1894</v>
      </c>
      <c r="C2969" t="s">
        <v>2947</v>
      </c>
      <c r="D2969" s="1">
        <v>44635</v>
      </c>
      <c r="E2969">
        <v>55</v>
      </c>
      <c r="F2969" t="b">
        <v>1</v>
      </c>
      <c r="G2969" t="s">
        <v>4545</v>
      </c>
      <c r="H2969" t="s">
        <v>2031</v>
      </c>
      <c r="I2969" s="1">
        <f>DATE(YEAR(tbl_Invoices[[#This Row],[Invoice_Date]]), MONTH(tbl_Invoices[[#This Row],[Invoice_Date]]), DAY(tbl_Invoices[[#This Row],[Invoice_Date]]))</f>
        <v>44635</v>
      </c>
      <c r="J2969">
        <f>YEAR(tbl_Invoices[[#This Row],[Invoice_Date]])</f>
        <v>2022</v>
      </c>
      <c r="K2969" s="1">
        <f>_xlfn.XLOOKUP(tbl_Invoices[[#This Row],[Customer_ID]], tbl_Customers[Customer_ID], tbl_Customers[Cohort_Month])</f>
        <v>44865</v>
      </c>
      <c r="L2969" s="1" t="str">
        <f ca="1">_xlfn.XLOOKUP(tbl_Invoices[[#This Row],[Customer_ID]], tbl_Customers[Customer_ID], tbl_Customers[Age_Group])</f>
        <v>35–44</v>
      </c>
      <c r="M2969" s="1" t="str">
        <f>_xlfn.XLOOKUP(tbl_Invoices[[#This Row],[Customer_ID]], tbl_Customers[Customer_ID], tbl_Customers[Region])</f>
        <v>East</v>
      </c>
      <c r="N2969" s="1" t="str" cm="1">
        <f t="array" ref="N2969">_xlfn.IFS(
   _xlfn.SINGLE(tbl_Invoices[Plan_ID])="P1","Basic",
   _xlfn.SINGLE(tbl_Invoices[Plan_ID])="P2","Standard",
   _xlfn.SINGLE(tbl_Invoices[Plan_ID])="P3","Premium"
)</f>
        <v>Premium</v>
      </c>
      <c r="O2969" s="2">
        <f>IF(tbl_Invoices[[#This Row],[Revenue_Type]]="Churned",0,1)</f>
        <v>0</v>
      </c>
    </row>
    <row r="2970" spans="1:15" x14ac:dyDescent="0.25">
      <c r="A2970" t="s">
        <v>7365</v>
      </c>
      <c r="B2970" t="s">
        <v>2005</v>
      </c>
      <c r="C2970" t="s">
        <v>3513</v>
      </c>
      <c r="D2970" s="1">
        <v>44635</v>
      </c>
      <c r="E2970">
        <v>55</v>
      </c>
      <c r="F2970" t="b">
        <v>1</v>
      </c>
      <c r="G2970" t="s">
        <v>4547</v>
      </c>
      <c r="H2970" t="s">
        <v>2031</v>
      </c>
      <c r="I2970" s="1">
        <f>DATE(YEAR(tbl_Invoices[[#This Row],[Invoice_Date]]), MONTH(tbl_Invoices[[#This Row],[Invoice_Date]]), DAY(tbl_Invoices[[#This Row],[Invoice_Date]]))</f>
        <v>44635</v>
      </c>
      <c r="J2970">
        <f>YEAR(tbl_Invoices[[#This Row],[Invoice_Date]])</f>
        <v>2022</v>
      </c>
      <c r="K2970" s="1">
        <f>_xlfn.XLOOKUP(tbl_Invoices[[#This Row],[Customer_ID]], tbl_Customers[Customer_ID], tbl_Customers[Cohort_Month])</f>
        <v>44895</v>
      </c>
      <c r="L2970" s="1" t="str">
        <f ca="1">_xlfn.XLOOKUP(tbl_Invoices[[#This Row],[Customer_ID]], tbl_Customers[Customer_ID], tbl_Customers[Age_Group])</f>
        <v>18–24</v>
      </c>
      <c r="M2970" s="1" t="str">
        <f>_xlfn.XLOOKUP(tbl_Invoices[[#This Row],[Customer_ID]], tbl_Customers[Customer_ID], tbl_Customers[Region])</f>
        <v>West</v>
      </c>
      <c r="N2970" s="1" t="str" cm="1">
        <f t="array" ref="N2970">_xlfn.IFS(
   _xlfn.SINGLE(tbl_Invoices[Plan_ID])="P1","Basic",
   _xlfn.SINGLE(tbl_Invoices[Plan_ID])="P2","Standard",
   _xlfn.SINGLE(tbl_Invoices[Plan_ID])="P3","Premium"
)</f>
        <v>Premium</v>
      </c>
      <c r="O2970" s="2">
        <f>IF(tbl_Invoices[[#This Row],[Revenue_Type]]="Churned",0,1)</f>
        <v>1</v>
      </c>
    </row>
    <row r="2971" spans="1:15" x14ac:dyDescent="0.25">
      <c r="A2971" t="s">
        <v>7294</v>
      </c>
      <c r="B2971" t="s">
        <v>148</v>
      </c>
      <c r="C2971" t="s">
        <v>2481</v>
      </c>
      <c r="D2971" s="1">
        <v>44636</v>
      </c>
      <c r="E2971">
        <v>55</v>
      </c>
      <c r="F2971" t="b">
        <v>1</v>
      </c>
      <c r="G2971" t="s">
        <v>4549</v>
      </c>
      <c r="H2971" t="s">
        <v>2031</v>
      </c>
      <c r="I2971" s="1">
        <f>DATE(YEAR(tbl_Invoices[[#This Row],[Invoice_Date]]), MONTH(tbl_Invoices[[#This Row],[Invoice_Date]]), DAY(tbl_Invoices[[#This Row],[Invoice_Date]]))</f>
        <v>44636</v>
      </c>
      <c r="J2971">
        <f>YEAR(tbl_Invoices[[#This Row],[Invoice_Date]])</f>
        <v>2022</v>
      </c>
      <c r="K2971" s="1">
        <f>_xlfn.XLOOKUP(tbl_Invoices[[#This Row],[Customer_ID]], tbl_Customers[Customer_ID], tbl_Customers[Cohort_Month])</f>
        <v>44500</v>
      </c>
      <c r="L2971" s="1" t="str">
        <f ca="1">_xlfn.XLOOKUP(tbl_Invoices[[#This Row],[Customer_ID]], tbl_Customers[Customer_ID], tbl_Customers[Age_Group])</f>
        <v>18–24</v>
      </c>
      <c r="M2971" s="1" t="str">
        <f>_xlfn.XLOOKUP(tbl_Invoices[[#This Row],[Customer_ID]], tbl_Customers[Customer_ID], tbl_Customers[Region])</f>
        <v>West</v>
      </c>
      <c r="N2971" s="1" t="str" cm="1">
        <f t="array" ref="N2971">_xlfn.IFS(
   _xlfn.SINGLE(tbl_Invoices[Plan_ID])="P1","Basic",
   _xlfn.SINGLE(tbl_Invoices[Plan_ID])="P2","Standard",
   _xlfn.SINGLE(tbl_Invoices[Plan_ID])="P3","Premium"
)</f>
        <v>Premium</v>
      </c>
      <c r="O2971" s="2">
        <f>IF(tbl_Invoices[[#This Row],[Revenue_Type]]="Churned",0,1)</f>
        <v>1</v>
      </c>
    </row>
    <row r="2972" spans="1:15" x14ac:dyDescent="0.25">
      <c r="A2972" t="s">
        <v>9680</v>
      </c>
      <c r="B2972" t="s">
        <v>578</v>
      </c>
      <c r="C2972" t="s">
        <v>2081</v>
      </c>
      <c r="D2972" s="1">
        <v>44636</v>
      </c>
      <c r="E2972">
        <v>55</v>
      </c>
      <c r="F2972" t="b">
        <v>1</v>
      </c>
      <c r="G2972" t="s">
        <v>4547</v>
      </c>
      <c r="H2972" t="s">
        <v>2031</v>
      </c>
      <c r="I2972" s="1">
        <f>DATE(YEAR(tbl_Invoices[[#This Row],[Invoice_Date]]), MONTH(tbl_Invoices[[#This Row],[Invoice_Date]]), DAY(tbl_Invoices[[#This Row],[Invoice_Date]]))</f>
        <v>44636</v>
      </c>
      <c r="J2972">
        <f>YEAR(tbl_Invoices[[#This Row],[Invoice_Date]])</f>
        <v>2022</v>
      </c>
      <c r="K2972" s="1">
        <f>_xlfn.XLOOKUP(tbl_Invoices[[#This Row],[Customer_ID]], tbl_Customers[Customer_ID], tbl_Customers[Cohort_Month])</f>
        <v>44377</v>
      </c>
      <c r="L2972" s="1" t="str">
        <f ca="1">_xlfn.XLOOKUP(tbl_Invoices[[#This Row],[Customer_ID]], tbl_Customers[Customer_ID], tbl_Customers[Age_Group])</f>
        <v>45–54</v>
      </c>
      <c r="M2972" s="1" t="str">
        <f>_xlfn.XLOOKUP(tbl_Invoices[[#This Row],[Customer_ID]], tbl_Customers[Customer_ID], tbl_Customers[Region])</f>
        <v>East</v>
      </c>
      <c r="N2972" s="1" t="str" cm="1">
        <f t="array" ref="N2972">_xlfn.IFS(
   _xlfn.SINGLE(tbl_Invoices[Plan_ID])="P1","Basic",
   _xlfn.SINGLE(tbl_Invoices[Plan_ID])="P2","Standard",
   _xlfn.SINGLE(tbl_Invoices[Plan_ID])="P3","Premium"
)</f>
        <v>Premium</v>
      </c>
      <c r="O2972" s="2">
        <f>IF(tbl_Invoices[[#This Row],[Revenue_Type]]="Churned",0,1)</f>
        <v>1</v>
      </c>
    </row>
    <row r="2973" spans="1:15" x14ac:dyDescent="0.25">
      <c r="A2973" t="s">
        <v>5312</v>
      </c>
      <c r="B2973" t="s">
        <v>728</v>
      </c>
      <c r="C2973" t="s">
        <v>4096</v>
      </c>
      <c r="D2973" s="1">
        <v>44636</v>
      </c>
      <c r="E2973">
        <v>12</v>
      </c>
      <c r="F2973" t="b">
        <v>1</v>
      </c>
      <c r="G2973" t="s">
        <v>4549</v>
      </c>
      <c r="H2973" t="s">
        <v>2027</v>
      </c>
      <c r="I2973" s="1">
        <f>DATE(YEAR(tbl_Invoices[[#This Row],[Invoice_Date]]), MONTH(tbl_Invoices[[#This Row],[Invoice_Date]]), DAY(tbl_Invoices[[#This Row],[Invoice_Date]]))</f>
        <v>44636</v>
      </c>
      <c r="J2973">
        <f>YEAR(tbl_Invoices[[#This Row],[Invoice_Date]])</f>
        <v>2022</v>
      </c>
      <c r="K2973" s="1">
        <f>_xlfn.XLOOKUP(tbl_Invoices[[#This Row],[Customer_ID]], tbl_Customers[Customer_ID], tbl_Customers[Cohort_Month])</f>
        <v>44377</v>
      </c>
      <c r="L2973" s="1" t="str">
        <f ca="1">_xlfn.XLOOKUP(tbl_Invoices[[#This Row],[Customer_ID]], tbl_Customers[Customer_ID], tbl_Customers[Age_Group])</f>
        <v>35–44</v>
      </c>
      <c r="M2973" s="1" t="str">
        <f>_xlfn.XLOOKUP(tbl_Invoices[[#This Row],[Customer_ID]], tbl_Customers[Customer_ID], tbl_Customers[Region])</f>
        <v>East</v>
      </c>
      <c r="N2973" s="1" t="str" cm="1">
        <f t="array" ref="N2973">_xlfn.IFS(
   _xlfn.SINGLE(tbl_Invoices[Plan_ID])="P1","Basic",
   _xlfn.SINGLE(tbl_Invoices[Plan_ID])="P2","Standard",
   _xlfn.SINGLE(tbl_Invoices[Plan_ID])="P3","Premium"
)</f>
        <v>Basic</v>
      </c>
      <c r="O2973" s="2">
        <f>IF(tbl_Invoices[[#This Row],[Revenue_Type]]="Churned",0,1)</f>
        <v>1</v>
      </c>
    </row>
    <row r="2974" spans="1:15" x14ac:dyDescent="0.25">
      <c r="A2974" t="s">
        <v>8226</v>
      </c>
      <c r="B2974" t="s">
        <v>793</v>
      </c>
      <c r="C2974" t="s">
        <v>2238</v>
      </c>
      <c r="D2974" s="1">
        <v>44636</v>
      </c>
      <c r="E2974">
        <v>25</v>
      </c>
      <c r="F2974" t="b">
        <v>1</v>
      </c>
      <c r="G2974" t="s">
        <v>4540</v>
      </c>
      <c r="H2974" t="s">
        <v>2034</v>
      </c>
      <c r="I2974" s="1">
        <f>DATE(YEAR(tbl_Invoices[[#This Row],[Invoice_Date]]), MONTH(tbl_Invoices[[#This Row],[Invoice_Date]]), DAY(tbl_Invoices[[#This Row],[Invoice_Date]]))</f>
        <v>44636</v>
      </c>
      <c r="J2974">
        <f>YEAR(tbl_Invoices[[#This Row],[Invoice_Date]])</f>
        <v>2022</v>
      </c>
      <c r="K2974" s="1">
        <f>_xlfn.XLOOKUP(tbl_Invoices[[#This Row],[Customer_ID]], tbl_Customers[Customer_ID], tbl_Customers[Cohort_Month])</f>
        <v>44773</v>
      </c>
      <c r="L2974" s="1" t="str">
        <f ca="1">_xlfn.XLOOKUP(tbl_Invoices[[#This Row],[Customer_ID]], tbl_Customers[Customer_ID], tbl_Customers[Age_Group])</f>
        <v>25–34</v>
      </c>
      <c r="M2974" s="1" t="str">
        <f>_xlfn.XLOOKUP(tbl_Invoices[[#This Row],[Customer_ID]], tbl_Customers[Customer_ID], tbl_Customers[Region])</f>
        <v>East</v>
      </c>
      <c r="N2974" s="1" t="str" cm="1">
        <f t="array" ref="N2974">_xlfn.IFS(
   _xlfn.SINGLE(tbl_Invoices[Plan_ID])="P1","Basic",
   _xlfn.SINGLE(tbl_Invoices[Plan_ID])="P2","Standard",
   _xlfn.SINGLE(tbl_Invoices[Plan_ID])="P3","Premium"
)</f>
        <v>Standard</v>
      </c>
      <c r="O2974" s="2">
        <f>IF(tbl_Invoices[[#This Row],[Revenue_Type]]="Churned",0,1)</f>
        <v>1</v>
      </c>
    </row>
    <row r="2975" spans="1:15" x14ac:dyDescent="0.25">
      <c r="A2975" t="s">
        <v>9652</v>
      </c>
      <c r="B2975" t="s">
        <v>887</v>
      </c>
      <c r="C2975" t="s">
        <v>4040</v>
      </c>
      <c r="D2975" s="1">
        <v>44636</v>
      </c>
      <c r="E2975">
        <v>25</v>
      </c>
      <c r="F2975" t="b">
        <v>1</v>
      </c>
      <c r="G2975" t="s">
        <v>4545</v>
      </c>
      <c r="H2975" t="s">
        <v>2034</v>
      </c>
      <c r="I2975" s="1">
        <f>DATE(YEAR(tbl_Invoices[[#This Row],[Invoice_Date]]), MONTH(tbl_Invoices[[#This Row],[Invoice_Date]]), DAY(tbl_Invoices[[#This Row],[Invoice_Date]]))</f>
        <v>44636</v>
      </c>
      <c r="J2975">
        <f>YEAR(tbl_Invoices[[#This Row],[Invoice_Date]])</f>
        <v>2022</v>
      </c>
      <c r="K2975" s="1">
        <f>_xlfn.XLOOKUP(tbl_Invoices[[#This Row],[Customer_ID]], tbl_Customers[Customer_ID], tbl_Customers[Cohort_Month])</f>
        <v>44895</v>
      </c>
      <c r="L2975" s="1" t="str">
        <f ca="1">_xlfn.XLOOKUP(tbl_Invoices[[#This Row],[Customer_ID]], tbl_Customers[Customer_ID], tbl_Customers[Age_Group])</f>
        <v>35–44</v>
      </c>
      <c r="M2975" s="1" t="str">
        <f>_xlfn.XLOOKUP(tbl_Invoices[[#This Row],[Customer_ID]], tbl_Customers[Customer_ID], tbl_Customers[Region])</f>
        <v>Midwest</v>
      </c>
      <c r="N2975" s="1" t="str" cm="1">
        <f t="array" ref="N2975">_xlfn.IFS(
   _xlfn.SINGLE(tbl_Invoices[Plan_ID])="P1","Basic",
   _xlfn.SINGLE(tbl_Invoices[Plan_ID])="P2","Standard",
   _xlfn.SINGLE(tbl_Invoices[Plan_ID])="P3","Premium"
)</f>
        <v>Standard</v>
      </c>
      <c r="O2975" s="2">
        <f>IF(tbl_Invoices[[#This Row],[Revenue_Type]]="Churned",0,1)</f>
        <v>0</v>
      </c>
    </row>
    <row r="2976" spans="1:15" x14ac:dyDescent="0.25">
      <c r="A2976" t="s">
        <v>6504</v>
      </c>
      <c r="B2976" t="s">
        <v>935</v>
      </c>
      <c r="C2976" t="s">
        <v>3550</v>
      </c>
      <c r="D2976" s="1">
        <v>44636</v>
      </c>
      <c r="E2976">
        <v>12</v>
      </c>
      <c r="F2976" t="b">
        <v>1</v>
      </c>
      <c r="G2976" t="s">
        <v>4538</v>
      </c>
      <c r="H2976" t="s">
        <v>2027</v>
      </c>
      <c r="I2976" s="1">
        <f>DATE(YEAR(tbl_Invoices[[#This Row],[Invoice_Date]]), MONTH(tbl_Invoices[[#This Row],[Invoice_Date]]), DAY(tbl_Invoices[[#This Row],[Invoice_Date]]))</f>
        <v>44636</v>
      </c>
      <c r="J2976">
        <f>YEAR(tbl_Invoices[[#This Row],[Invoice_Date]])</f>
        <v>2022</v>
      </c>
      <c r="K2976" s="1">
        <f>_xlfn.XLOOKUP(tbl_Invoices[[#This Row],[Customer_ID]], tbl_Customers[Customer_ID], tbl_Customers[Cohort_Month])</f>
        <v>44865</v>
      </c>
      <c r="L2976" s="1" t="str">
        <f ca="1">_xlfn.XLOOKUP(tbl_Invoices[[#This Row],[Customer_ID]], tbl_Customers[Customer_ID], tbl_Customers[Age_Group])</f>
        <v>25–34</v>
      </c>
      <c r="M2976" s="1" t="str">
        <f>_xlfn.XLOOKUP(tbl_Invoices[[#This Row],[Customer_ID]], tbl_Customers[Customer_ID], tbl_Customers[Region])</f>
        <v>West</v>
      </c>
      <c r="N2976" s="1" t="str" cm="1">
        <f t="array" ref="N2976">_xlfn.IFS(
   _xlfn.SINGLE(tbl_Invoices[Plan_ID])="P1","Basic",
   _xlfn.SINGLE(tbl_Invoices[Plan_ID])="P2","Standard",
   _xlfn.SINGLE(tbl_Invoices[Plan_ID])="P3","Premium"
)</f>
        <v>Basic</v>
      </c>
      <c r="O2976" s="2">
        <f>IF(tbl_Invoices[[#This Row],[Revenue_Type]]="Churned",0,1)</f>
        <v>1</v>
      </c>
    </row>
    <row r="2977" spans="1:15" x14ac:dyDescent="0.25">
      <c r="A2977" t="s">
        <v>8209</v>
      </c>
      <c r="B2977" t="s">
        <v>1024</v>
      </c>
      <c r="C2977" t="s">
        <v>2134</v>
      </c>
      <c r="D2977" s="1">
        <v>44636</v>
      </c>
      <c r="E2977">
        <v>12</v>
      </c>
      <c r="F2977" t="b">
        <v>1</v>
      </c>
      <c r="G2977" t="s">
        <v>4547</v>
      </c>
      <c r="H2977" t="s">
        <v>2027</v>
      </c>
      <c r="I2977" s="1">
        <f>DATE(YEAR(tbl_Invoices[[#This Row],[Invoice_Date]]), MONTH(tbl_Invoices[[#This Row],[Invoice_Date]]), DAY(tbl_Invoices[[#This Row],[Invoice_Date]]))</f>
        <v>44636</v>
      </c>
      <c r="J2977">
        <f>YEAR(tbl_Invoices[[#This Row],[Invoice_Date]])</f>
        <v>2022</v>
      </c>
      <c r="K2977" s="1">
        <f>_xlfn.XLOOKUP(tbl_Invoices[[#This Row],[Customer_ID]], tbl_Customers[Customer_ID], tbl_Customers[Cohort_Month])</f>
        <v>44742</v>
      </c>
      <c r="L2977" s="1" t="str">
        <f ca="1">_xlfn.XLOOKUP(tbl_Invoices[[#This Row],[Customer_ID]], tbl_Customers[Customer_ID], tbl_Customers[Age_Group])</f>
        <v>55+</v>
      </c>
      <c r="M2977" s="1" t="str">
        <f>_xlfn.XLOOKUP(tbl_Invoices[[#This Row],[Customer_ID]], tbl_Customers[Customer_ID], tbl_Customers[Region])</f>
        <v>Midwest</v>
      </c>
      <c r="N2977" s="1" t="str" cm="1">
        <f t="array" ref="N2977">_xlfn.IFS(
   _xlfn.SINGLE(tbl_Invoices[Plan_ID])="P1","Basic",
   _xlfn.SINGLE(tbl_Invoices[Plan_ID])="P2","Standard",
   _xlfn.SINGLE(tbl_Invoices[Plan_ID])="P3","Premium"
)</f>
        <v>Basic</v>
      </c>
      <c r="O2977" s="2">
        <f>IF(tbl_Invoices[[#This Row],[Revenue_Type]]="Churned",0,1)</f>
        <v>1</v>
      </c>
    </row>
    <row r="2978" spans="1:15" x14ac:dyDescent="0.25">
      <c r="A2978" t="s">
        <v>8198</v>
      </c>
      <c r="B2978" t="s">
        <v>1168</v>
      </c>
      <c r="C2978" t="s">
        <v>4492</v>
      </c>
      <c r="D2978" s="1">
        <v>44636</v>
      </c>
      <c r="E2978">
        <v>55</v>
      </c>
      <c r="F2978" t="b">
        <v>1</v>
      </c>
      <c r="G2978" t="s">
        <v>4540</v>
      </c>
      <c r="H2978" t="s">
        <v>2031</v>
      </c>
      <c r="I2978" s="1">
        <f>DATE(YEAR(tbl_Invoices[[#This Row],[Invoice_Date]]), MONTH(tbl_Invoices[[#This Row],[Invoice_Date]]), DAY(tbl_Invoices[[#This Row],[Invoice_Date]]))</f>
        <v>44636</v>
      </c>
      <c r="J2978">
        <f>YEAR(tbl_Invoices[[#This Row],[Invoice_Date]])</f>
        <v>2022</v>
      </c>
      <c r="K2978" s="1">
        <f>_xlfn.XLOOKUP(tbl_Invoices[[#This Row],[Customer_ID]], tbl_Customers[Customer_ID], tbl_Customers[Cohort_Month])</f>
        <v>44469</v>
      </c>
      <c r="L2978" s="1" t="str">
        <f ca="1">_xlfn.XLOOKUP(tbl_Invoices[[#This Row],[Customer_ID]], tbl_Customers[Customer_ID], tbl_Customers[Age_Group])</f>
        <v>45–54</v>
      </c>
      <c r="M2978" s="1" t="str">
        <f>_xlfn.XLOOKUP(tbl_Invoices[[#This Row],[Customer_ID]], tbl_Customers[Customer_ID], tbl_Customers[Region])</f>
        <v>International</v>
      </c>
      <c r="N2978" s="1" t="str" cm="1">
        <f t="array" ref="N2978">_xlfn.IFS(
   _xlfn.SINGLE(tbl_Invoices[Plan_ID])="P1","Basic",
   _xlfn.SINGLE(tbl_Invoices[Plan_ID])="P2","Standard",
   _xlfn.SINGLE(tbl_Invoices[Plan_ID])="P3","Premium"
)</f>
        <v>Premium</v>
      </c>
      <c r="O2978" s="2">
        <f>IF(tbl_Invoices[[#This Row],[Revenue_Type]]="Churned",0,1)</f>
        <v>1</v>
      </c>
    </row>
    <row r="2979" spans="1:15" x14ac:dyDescent="0.25">
      <c r="A2979" t="s">
        <v>9440</v>
      </c>
      <c r="B2979" t="s">
        <v>1370</v>
      </c>
      <c r="C2979" t="s">
        <v>3865</v>
      </c>
      <c r="D2979" s="1">
        <v>44636</v>
      </c>
      <c r="E2979">
        <v>25</v>
      </c>
      <c r="F2979" t="b">
        <v>1</v>
      </c>
      <c r="G2979" t="s">
        <v>4538</v>
      </c>
      <c r="H2979" t="s">
        <v>2034</v>
      </c>
      <c r="I2979" s="1">
        <f>DATE(YEAR(tbl_Invoices[[#This Row],[Invoice_Date]]), MONTH(tbl_Invoices[[#This Row],[Invoice_Date]]), DAY(tbl_Invoices[[#This Row],[Invoice_Date]]))</f>
        <v>44636</v>
      </c>
      <c r="J2979">
        <f>YEAR(tbl_Invoices[[#This Row],[Invoice_Date]])</f>
        <v>2022</v>
      </c>
      <c r="K2979" s="1">
        <f>_xlfn.XLOOKUP(tbl_Invoices[[#This Row],[Customer_ID]], tbl_Customers[Customer_ID], tbl_Customers[Cohort_Month])</f>
        <v>44500</v>
      </c>
      <c r="L2979" s="1" t="str">
        <f ca="1">_xlfn.XLOOKUP(tbl_Invoices[[#This Row],[Customer_ID]], tbl_Customers[Customer_ID], tbl_Customers[Age_Group])</f>
        <v>35–44</v>
      </c>
      <c r="M2979" s="1" t="str">
        <f>_xlfn.XLOOKUP(tbl_Invoices[[#This Row],[Customer_ID]], tbl_Customers[Customer_ID], tbl_Customers[Region])</f>
        <v>South</v>
      </c>
      <c r="N2979" s="1" t="str" cm="1">
        <f t="array" ref="N2979">_xlfn.IFS(
   _xlfn.SINGLE(tbl_Invoices[Plan_ID])="P1","Basic",
   _xlfn.SINGLE(tbl_Invoices[Plan_ID])="P2","Standard",
   _xlfn.SINGLE(tbl_Invoices[Plan_ID])="P3","Premium"
)</f>
        <v>Standard</v>
      </c>
      <c r="O2979" s="2">
        <f>IF(tbl_Invoices[[#This Row],[Revenue_Type]]="Churned",0,1)</f>
        <v>1</v>
      </c>
    </row>
    <row r="2980" spans="1:15" x14ac:dyDescent="0.25">
      <c r="A2980" t="s">
        <v>4585</v>
      </c>
      <c r="B2980" t="s">
        <v>1480</v>
      </c>
      <c r="C2980" t="s">
        <v>2630</v>
      </c>
      <c r="D2980" s="1">
        <v>44636</v>
      </c>
      <c r="E2980">
        <v>55</v>
      </c>
      <c r="F2980" t="b">
        <v>1</v>
      </c>
      <c r="G2980" t="s">
        <v>4538</v>
      </c>
      <c r="H2980" t="s">
        <v>2031</v>
      </c>
      <c r="I2980" s="1">
        <f>DATE(YEAR(tbl_Invoices[[#This Row],[Invoice_Date]]), MONTH(tbl_Invoices[[#This Row],[Invoice_Date]]), DAY(tbl_Invoices[[#This Row],[Invoice_Date]]))</f>
        <v>44636</v>
      </c>
      <c r="J2980">
        <f>YEAR(tbl_Invoices[[#This Row],[Invoice_Date]])</f>
        <v>2022</v>
      </c>
      <c r="K2980" s="1">
        <f>_xlfn.XLOOKUP(tbl_Invoices[[#This Row],[Customer_ID]], tbl_Customers[Customer_ID], tbl_Customers[Cohort_Month])</f>
        <v>44712</v>
      </c>
      <c r="L2980" s="1" t="str">
        <f ca="1">_xlfn.XLOOKUP(tbl_Invoices[[#This Row],[Customer_ID]], tbl_Customers[Customer_ID], tbl_Customers[Age_Group])</f>
        <v>45–54</v>
      </c>
      <c r="M2980" s="1" t="str">
        <f>_xlfn.XLOOKUP(tbl_Invoices[[#This Row],[Customer_ID]], tbl_Customers[Customer_ID], tbl_Customers[Region])</f>
        <v>South</v>
      </c>
      <c r="N2980" s="1" t="str" cm="1">
        <f t="array" ref="N2980">_xlfn.IFS(
   _xlfn.SINGLE(tbl_Invoices[Plan_ID])="P1","Basic",
   _xlfn.SINGLE(tbl_Invoices[Plan_ID])="P2","Standard",
   _xlfn.SINGLE(tbl_Invoices[Plan_ID])="P3","Premium"
)</f>
        <v>Premium</v>
      </c>
      <c r="O2980" s="2">
        <f>IF(tbl_Invoices[[#This Row],[Revenue_Type]]="Churned",0,1)</f>
        <v>1</v>
      </c>
    </row>
    <row r="2981" spans="1:15" x14ac:dyDescent="0.25">
      <c r="A2981" t="s">
        <v>6307</v>
      </c>
      <c r="B2981" t="s">
        <v>1814</v>
      </c>
      <c r="C2981" t="s">
        <v>2874</v>
      </c>
      <c r="D2981" s="1">
        <v>44636</v>
      </c>
      <c r="E2981">
        <v>25</v>
      </c>
      <c r="F2981" t="b">
        <v>1</v>
      </c>
      <c r="G2981" t="s">
        <v>4545</v>
      </c>
      <c r="H2981" t="s">
        <v>2034</v>
      </c>
      <c r="I2981" s="1">
        <f>DATE(YEAR(tbl_Invoices[[#This Row],[Invoice_Date]]), MONTH(tbl_Invoices[[#This Row],[Invoice_Date]]), DAY(tbl_Invoices[[#This Row],[Invoice_Date]]))</f>
        <v>44636</v>
      </c>
      <c r="J2981">
        <f>YEAR(tbl_Invoices[[#This Row],[Invoice_Date]])</f>
        <v>2022</v>
      </c>
      <c r="K2981" s="1">
        <f>_xlfn.XLOOKUP(tbl_Invoices[[#This Row],[Customer_ID]], tbl_Customers[Customer_ID], tbl_Customers[Cohort_Month])</f>
        <v>45046</v>
      </c>
      <c r="L2981" s="1" t="str">
        <f ca="1">_xlfn.XLOOKUP(tbl_Invoices[[#This Row],[Customer_ID]], tbl_Customers[Customer_ID], tbl_Customers[Age_Group])</f>
        <v>55+</v>
      </c>
      <c r="M2981" s="1" t="str">
        <f>_xlfn.XLOOKUP(tbl_Invoices[[#This Row],[Customer_ID]], tbl_Customers[Customer_ID], tbl_Customers[Region])</f>
        <v>East</v>
      </c>
      <c r="N2981" s="1" t="str" cm="1">
        <f t="array" ref="N2981">_xlfn.IFS(
   _xlfn.SINGLE(tbl_Invoices[Plan_ID])="P1","Basic",
   _xlfn.SINGLE(tbl_Invoices[Plan_ID])="P2","Standard",
   _xlfn.SINGLE(tbl_Invoices[Plan_ID])="P3","Premium"
)</f>
        <v>Standard</v>
      </c>
      <c r="O2981" s="2">
        <f>IF(tbl_Invoices[[#This Row],[Revenue_Type]]="Churned",0,1)</f>
        <v>0</v>
      </c>
    </row>
    <row r="2982" spans="1:15" x14ac:dyDescent="0.25">
      <c r="A2982" t="s">
        <v>5208</v>
      </c>
      <c r="B2982" t="s">
        <v>810</v>
      </c>
      <c r="C2982" t="s">
        <v>4343</v>
      </c>
      <c r="D2982" s="1">
        <v>44637</v>
      </c>
      <c r="E2982">
        <v>55</v>
      </c>
      <c r="F2982" t="b">
        <v>1</v>
      </c>
      <c r="G2982" t="s">
        <v>4538</v>
      </c>
      <c r="H2982" t="s">
        <v>2031</v>
      </c>
      <c r="I2982" s="1">
        <f>DATE(YEAR(tbl_Invoices[[#This Row],[Invoice_Date]]), MONTH(tbl_Invoices[[#This Row],[Invoice_Date]]), DAY(tbl_Invoices[[#This Row],[Invoice_Date]]))</f>
        <v>44637</v>
      </c>
      <c r="J2982">
        <f>YEAR(tbl_Invoices[[#This Row],[Invoice_Date]])</f>
        <v>2022</v>
      </c>
      <c r="K2982" s="1">
        <f>_xlfn.XLOOKUP(tbl_Invoices[[#This Row],[Customer_ID]], tbl_Customers[Customer_ID], tbl_Customers[Cohort_Month])</f>
        <v>44681</v>
      </c>
      <c r="L2982" s="1" t="str">
        <f ca="1">_xlfn.XLOOKUP(tbl_Invoices[[#This Row],[Customer_ID]], tbl_Customers[Customer_ID], tbl_Customers[Age_Group])</f>
        <v>45–54</v>
      </c>
      <c r="M2982" s="1" t="str">
        <f>_xlfn.XLOOKUP(tbl_Invoices[[#This Row],[Customer_ID]], tbl_Customers[Customer_ID], tbl_Customers[Region])</f>
        <v>International</v>
      </c>
      <c r="N2982" s="1" t="str" cm="1">
        <f t="array" ref="N2982">_xlfn.IFS(
   _xlfn.SINGLE(tbl_Invoices[Plan_ID])="P1","Basic",
   _xlfn.SINGLE(tbl_Invoices[Plan_ID])="P2","Standard",
   _xlfn.SINGLE(tbl_Invoices[Plan_ID])="P3","Premium"
)</f>
        <v>Premium</v>
      </c>
      <c r="O2982" s="2">
        <f>IF(tbl_Invoices[[#This Row],[Revenue_Type]]="Churned",0,1)</f>
        <v>1</v>
      </c>
    </row>
    <row r="2983" spans="1:15" x14ac:dyDescent="0.25">
      <c r="A2983" t="s">
        <v>4717</v>
      </c>
      <c r="B2983" t="s">
        <v>1548</v>
      </c>
      <c r="C2983" t="s">
        <v>3236</v>
      </c>
      <c r="D2983" s="1">
        <v>44637</v>
      </c>
      <c r="E2983">
        <v>12</v>
      </c>
      <c r="F2983" t="b">
        <v>1</v>
      </c>
      <c r="G2983" t="s">
        <v>4549</v>
      </c>
      <c r="H2983" t="s">
        <v>2027</v>
      </c>
      <c r="I2983" s="1">
        <f>DATE(YEAR(tbl_Invoices[[#This Row],[Invoice_Date]]), MONTH(tbl_Invoices[[#This Row],[Invoice_Date]]), DAY(tbl_Invoices[[#This Row],[Invoice_Date]]))</f>
        <v>44637</v>
      </c>
      <c r="J2983">
        <f>YEAR(tbl_Invoices[[#This Row],[Invoice_Date]])</f>
        <v>2022</v>
      </c>
      <c r="K2983" s="1">
        <f>_xlfn.XLOOKUP(tbl_Invoices[[#This Row],[Customer_ID]], tbl_Customers[Customer_ID], tbl_Customers[Cohort_Month])</f>
        <v>44500</v>
      </c>
      <c r="L2983" s="1" t="str">
        <f ca="1">_xlfn.XLOOKUP(tbl_Invoices[[#This Row],[Customer_ID]], tbl_Customers[Customer_ID], tbl_Customers[Age_Group])</f>
        <v>55+</v>
      </c>
      <c r="M2983" s="1" t="str">
        <f>_xlfn.XLOOKUP(tbl_Invoices[[#This Row],[Customer_ID]], tbl_Customers[Customer_ID], tbl_Customers[Region])</f>
        <v>East</v>
      </c>
      <c r="N2983" s="1" t="str" cm="1">
        <f t="array" ref="N2983">_xlfn.IFS(
   _xlfn.SINGLE(tbl_Invoices[Plan_ID])="P1","Basic",
   _xlfn.SINGLE(tbl_Invoices[Plan_ID])="P2","Standard",
   _xlfn.SINGLE(tbl_Invoices[Plan_ID])="P3","Premium"
)</f>
        <v>Basic</v>
      </c>
      <c r="O2983" s="2">
        <f>IF(tbl_Invoices[[#This Row],[Revenue_Type]]="Churned",0,1)</f>
        <v>1</v>
      </c>
    </row>
    <row r="2984" spans="1:15" x14ac:dyDescent="0.25">
      <c r="A2984" t="s">
        <v>9182</v>
      </c>
      <c r="B2984" t="s">
        <v>1551</v>
      </c>
      <c r="C2984" t="s">
        <v>2868</v>
      </c>
      <c r="D2984" s="1">
        <v>44637</v>
      </c>
      <c r="E2984">
        <v>12</v>
      </c>
      <c r="F2984" t="b">
        <v>1</v>
      </c>
      <c r="G2984" t="s">
        <v>4538</v>
      </c>
      <c r="H2984" t="s">
        <v>2027</v>
      </c>
      <c r="I2984" s="1">
        <f>DATE(YEAR(tbl_Invoices[[#This Row],[Invoice_Date]]), MONTH(tbl_Invoices[[#This Row],[Invoice_Date]]), DAY(tbl_Invoices[[#This Row],[Invoice_Date]]))</f>
        <v>44637</v>
      </c>
      <c r="J2984">
        <f>YEAR(tbl_Invoices[[#This Row],[Invoice_Date]])</f>
        <v>2022</v>
      </c>
      <c r="K2984" s="1">
        <f>_xlfn.XLOOKUP(tbl_Invoices[[#This Row],[Customer_ID]], tbl_Customers[Customer_ID], tbl_Customers[Cohort_Month])</f>
        <v>44651</v>
      </c>
      <c r="L2984" s="1" t="str">
        <f ca="1">_xlfn.XLOOKUP(tbl_Invoices[[#This Row],[Customer_ID]], tbl_Customers[Customer_ID], tbl_Customers[Age_Group])</f>
        <v>55+</v>
      </c>
      <c r="M2984" s="1" t="str">
        <f>_xlfn.XLOOKUP(tbl_Invoices[[#This Row],[Customer_ID]], tbl_Customers[Customer_ID], tbl_Customers[Region])</f>
        <v>Midwest</v>
      </c>
      <c r="N2984" s="1" t="str" cm="1">
        <f t="array" ref="N2984">_xlfn.IFS(
   _xlfn.SINGLE(tbl_Invoices[Plan_ID])="P1","Basic",
   _xlfn.SINGLE(tbl_Invoices[Plan_ID])="P2","Standard",
   _xlfn.SINGLE(tbl_Invoices[Plan_ID])="P3","Premium"
)</f>
        <v>Basic</v>
      </c>
      <c r="O2984" s="2">
        <f>IF(tbl_Invoices[[#This Row],[Revenue_Type]]="Churned",0,1)</f>
        <v>1</v>
      </c>
    </row>
    <row r="2985" spans="1:15" x14ac:dyDescent="0.25">
      <c r="A2985" t="s">
        <v>9428</v>
      </c>
      <c r="B2985" t="s">
        <v>1686</v>
      </c>
      <c r="C2985" t="s">
        <v>3206</v>
      </c>
      <c r="D2985" s="1">
        <v>44637</v>
      </c>
      <c r="E2985">
        <v>55</v>
      </c>
      <c r="F2985" t="b">
        <v>1</v>
      </c>
      <c r="G2985" t="s">
        <v>4547</v>
      </c>
      <c r="H2985" t="s">
        <v>2031</v>
      </c>
      <c r="I2985" s="1">
        <f>DATE(YEAR(tbl_Invoices[[#This Row],[Invoice_Date]]), MONTH(tbl_Invoices[[#This Row],[Invoice_Date]]), DAY(tbl_Invoices[[#This Row],[Invoice_Date]]))</f>
        <v>44637</v>
      </c>
      <c r="J2985">
        <f>YEAR(tbl_Invoices[[#This Row],[Invoice_Date]])</f>
        <v>2022</v>
      </c>
      <c r="K2985" s="1">
        <f>_xlfn.XLOOKUP(tbl_Invoices[[#This Row],[Customer_ID]], tbl_Customers[Customer_ID], tbl_Customers[Cohort_Month])</f>
        <v>44316</v>
      </c>
      <c r="L2985" s="1" t="str">
        <f ca="1">_xlfn.XLOOKUP(tbl_Invoices[[#This Row],[Customer_ID]], tbl_Customers[Customer_ID], tbl_Customers[Age_Group])</f>
        <v>25–34</v>
      </c>
      <c r="M2985" s="1" t="str">
        <f>_xlfn.XLOOKUP(tbl_Invoices[[#This Row],[Customer_ID]], tbl_Customers[Customer_ID], tbl_Customers[Region])</f>
        <v>International</v>
      </c>
      <c r="N2985" s="1" t="str" cm="1">
        <f t="array" ref="N2985">_xlfn.IFS(
   _xlfn.SINGLE(tbl_Invoices[Plan_ID])="P1","Basic",
   _xlfn.SINGLE(tbl_Invoices[Plan_ID])="P2","Standard",
   _xlfn.SINGLE(tbl_Invoices[Plan_ID])="P3","Premium"
)</f>
        <v>Premium</v>
      </c>
      <c r="O2985" s="2">
        <f>IF(tbl_Invoices[[#This Row],[Revenue_Type]]="Churned",0,1)</f>
        <v>1</v>
      </c>
    </row>
    <row r="2986" spans="1:15" x14ac:dyDescent="0.25">
      <c r="A2986" t="s">
        <v>10226</v>
      </c>
      <c r="B2986" t="s">
        <v>1946</v>
      </c>
      <c r="C2986" t="s">
        <v>2567</v>
      </c>
      <c r="D2986" s="1">
        <v>44637</v>
      </c>
      <c r="E2986">
        <v>12</v>
      </c>
      <c r="F2986" t="b">
        <v>1</v>
      </c>
      <c r="G2986" t="s">
        <v>4538</v>
      </c>
      <c r="H2986" t="s">
        <v>2027</v>
      </c>
      <c r="I2986" s="1">
        <f>DATE(YEAR(tbl_Invoices[[#This Row],[Invoice_Date]]), MONTH(tbl_Invoices[[#This Row],[Invoice_Date]]), DAY(tbl_Invoices[[#This Row],[Invoice_Date]]))</f>
        <v>44637</v>
      </c>
      <c r="J2986">
        <f>YEAR(tbl_Invoices[[#This Row],[Invoice_Date]])</f>
        <v>2022</v>
      </c>
      <c r="K2986" s="1">
        <f>_xlfn.XLOOKUP(tbl_Invoices[[#This Row],[Customer_ID]], tbl_Customers[Customer_ID], tbl_Customers[Cohort_Month])</f>
        <v>44316</v>
      </c>
      <c r="L2986" s="1" t="str">
        <f ca="1">_xlfn.XLOOKUP(tbl_Invoices[[#This Row],[Customer_ID]], tbl_Customers[Customer_ID], tbl_Customers[Age_Group])</f>
        <v>55+</v>
      </c>
      <c r="M2986" s="1" t="str">
        <f>_xlfn.XLOOKUP(tbl_Invoices[[#This Row],[Customer_ID]], tbl_Customers[Customer_ID], tbl_Customers[Region])</f>
        <v>West</v>
      </c>
      <c r="N2986" s="1" t="str" cm="1">
        <f t="array" ref="N2986">_xlfn.IFS(
   _xlfn.SINGLE(tbl_Invoices[Plan_ID])="P1","Basic",
   _xlfn.SINGLE(tbl_Invoices[Plan_ID])="P2","Standard",
   _xlfn.SINGLE(tbl_Invoices[Plan_ID])="P3","Premium"
)</f>
        <v>Basic</v>
      </c>
      <c r="O2986" s="2">
        <f>IF(tbl_Invoices[[#This Row],[Revenue_Type]]="Churned",0,1)</f>
        <v>1</v>
      </c>
    </row>
    <row r="2987" spans="1:15" x14ac:dyDescent="0.25">
      <c r="A2987" t="s">
        <v>8104</v>
      </c>
      <c r="B2987" t="s">
        <v>246</v>
      </c>
      <c r="C2987" t="s">
        <v>2890</v>
      </c>
      <c r="D2987" s="1">
        <v>44638</v>
      </c>
      <c r="E2987">
        <v>12</v>
      </c>
      <c r="F2987" t="b">
        <v>1</v>
      </c>
      <c r="G2987" t="s">
        <v>4549</v>
      </c>
      <c r="H2987" t="s">
        <v>2027</v>
      </c>
      <c r="I2987" s="1">
        <f>DATE(YEAR(tbl_Invoices[[#This Row],[Invoice_Date]]), MONTH(tbl_Invoices[[#This Row],[Invoice_Date]]), DAY(tbl_Invoices[[#This Row],[Invoice_Date]]))</f>
        <v>44638</v>
      </c>
      <c r="J2987">
        <f>YEAR(tbl_Invoices[[#This Row],[Invoice_Date]])</f>
        <v>2022</v>
      </c>
      <c r="K2987" s="1">
        <f>_xlfn.XLOOKUP(tbl_Invoices[[#This Row],[Customer_ID]], tbl_Customers[Customer_ID], tbl_Customers[Cohort_Month])</f>
        <v>44316</v>
      </c>
      <c r="L2987" s="1" t="str">
        <f ca="1">_xlfn.XLOOKUP(tbl_Invoices[[#This Row],[Customer_ID]], tbl_Customers[Customer_ID], tbl_Customers[Age_Group])</f>
        <v>45–54</v>
      </c>
      <c r="M2987" s="1" t="str">
        <f>_xlfn.XLOOKUP(tbl_Invoices[[#This Row],[Customer_ID]], tbl_Customers[Customer_ID], tbl_Customers[Region])</f>
        <v>International</v>
      </c>
      <c r="N2987" s="1" t="str" cm="1">
        <f t="array" ref="N2987">_xlfn.IFS(
   _xlfn.SINGLE(tbl_Invoices[Plan_ID])="P1","Basic",
   _xlfn.SINGLE(tbl_Invoices[Plan_ID])="P2","Standard",
   _xlfn.SINGLE(tbl_Invoices[Plan_ID])="P3","Premium"
)</f>
        <v>Basic</v>
      </c>
      <c r="O2987" s="2">
        <f>IF(tbl_Invoices[[#This Row],[Revenue_Type]]="Churned",0,1)</f>
        <v>1</v>
      </c>
    </row>
    <row r="2988" spans="1:15" x14ac:dyDescent="0.25">
      <c r="A2988" t="s">
        <v>9026</v>
      </c>
      <c r="B2988" t="s">
        <v>321</v>
      </c>
      <c r="C2988" t="s">
        <v>2716</v>
      </c>
      <c r="D2988" s="1">
        <v>44638</v>
      </c>
      <c r="E2988">
        <v>12</v>
      </c>
      <c r="F2988" t="b">
        <v>1</v>
      </c>
      <c r="G2988" t="s">
        <v>4549</v>
      </c>
      <c r="H2988" t="s">
        <v>2027</v>
      </c>
      <c r="I2988" s="1">
        <f>DATE(YEAR(tbl_Invoices[[#This Row],[Invoice_Date]]), MONTH(tbl_Invoices[[#This Row],[Invoice_Date]]), DAY(tbl_Invoices[[#This Row],[Invoice_Date]]))</f>
        <v>44638</v>
      </c>
      <c r="J2988">
        <f>YEAR(tbl_Invoices[[#This Row],[Invoice_Date]])</f>
        <v>2022</v>
      </c>
      <c r="K2988" s="1">
        <f>_xlfn.XLOOKUP(tbl_Invoices[[#This Row],[Customer_ID]], tbl_Customers[Customer_ID], tbl_Customers[Cohort_Month])</f>
        <v>44347</v>
      </c>
      <c r="L2988" s="1" t="str">
        <f ca="1">_xlfn.XLOOKUP(tbl_Invoices[[#This Row],[Customer_ID]], tbl_Customers[Customer_ID], tbl_Customers[Age_Group])</f>
        <v>25–34</v>
      </c>
      <c r="M2988" s="1" t="str">
        <f>_xlfn.XLOOKUP(tbl_Invoices[[#This Row],[Customer_ID]], tbl_Customers[Customer_ID], tbl_Customers[Region])</f>
        <v>Midwest</v>
      </c>
      <c r="N2988" s="1" t="str" cm="1">
        <f t="array" ref="N2988">_xlfn.IFS(
   _xlfn.SINGLE(tbl_Invoices[Plan_ID])="P1","Basic",
   _xlfn.SINGLE(tbl_Invoices[Plan_ID])="P2","Standard",
   _xlfn.SINGLE(tbl_Invoices[Plan_ID])="P3","Premium"
)</f>
        <v>Basic</v>
      </c>
      <c r="O2988" s="2">
        <f>IF(tbl_Invoices[[#This Row],[Revenue_Type]]="Churned",0,1)</f>
        <v>1</v>
      </c>
    </row>
    <row r="2989" spans="1:15" x14ac:dyDescent="0.25">
      <c r="A2989" t="s">
        <v>8299</v>
      </c>
      <c r="B2989" t="s">
        <v>923</v>
      </c>
      <c r="C2989" t="s">
        <v>4468</v>
      </c>
      <c r="D2989" s="1">
        <v>44638</v>
      </c>
      <c r="E2989">
        <v>12</v>
      </c>
      <c r="F2989" t="b">
        <v>1</v>
      </c>
      <c r="G2989" t="s">
        <v>4549</v>
      </c>
      <c r="H2989" t="s">
        <v>2027</v>
      </c>
      <c r="I2989" s="1">
        <f>DATE(YEAR(tbl_Invoices[[#This Row],[Invoice_Date]]), MONTH(tbl_Invoices[[#This Row],[Invoice_Date]]), DAY(tbl_Invoices[[#This Row],[Invoice_Date]]))</f>
        <v>44638</v>
      </c>
      <c r="J2989">
        <f>YEAR(tbl_Invoices[[#This Row],[Invoice_Date]])</f>
        <v>2022</v>
      </c>
      <c r="K2989" s="1">
        <f>_xlfn.XLOOKUP(tbl_Invoices[[#This Row],[Customer_ID]], tbl_Customers[Customer_ID], tbl_Customers[Cohort_Month])</f>
        <v>45077</v>
      </c>
      <c r="L2989" s="1" t="str">
        <f ca="1">_xlfn.XLOOKUP(tbl_Invoices[[#This Row],[Customer_ID]], tbl_Customers[Customer_ID], tbl_Customers[Age_Group])</f>
        <v>35–44</v>
      </c>
      <c r="M2989" s="1" t="str">
        <f>_xlfn.XLOOKUP(tbl_Invoices[[#This Row],[Customer_ID]], tbl_Customers[Customer_ID], tbl_Customers[Region])</f>
        <v>International</v>
      </c>
      <c r="N2989" s="1" t="str" cm="1">
        <f t="array" ref="N2989">_xlfn.IFS(
   _xlfn.SINGLE(tbl_Invoices[Plan_ID])="P1","Basic",
   _xlfn.SINGLE(tbl_Invoices[Plan_ID])="P2","Standard",
   _xlfn.SINGLE(tbl_Invoices[Plan_ID])="P3","Premium"
)</f>
        <v>Basic</v>
      </c>
      <c r="O2989" s="2">
        <f>IF(tbl_Invoices[[#This Row],[Revenue_Type]]="Churned",0,1)</f>
        <v>1</v>
      </c>
    </row>
    <row r="2990" spans="1:15" x14ac:dyDescent="0.25">
      <c r="A2990" t="s">
        <v>10150</v>
      </c>
      <c r="B2990" t="s">
        <v>1352</v>
      </c>
      <c r="C2990" t="s">
        <v>2345</v>
      </c>
      <c r="D2990" s="1">
        <v>44638</v>
      </c>
      <c r="E2990">
        <v>12</v>
      </c>
      <c r="F2990" t="b">
        <v>1</v>
      </c>
      <c r="G2990" t="s">
        <v>4540</v>
      </c>
      <c r="H2990" t="s">
        <v>2027</v>
      </c>
      <c r="I2990" s="1">
        <f>DATE(YEAR(tbl_Invoices[[#This Row],[Invoice_Date]]), MONTH(tbl_Invoices[[#This Row],[Invoice_Date]]), DAY(tbl_Invoices[[#This Row],[Invoice_Date]]))</f>
        <v>44638</v>
      </c>
      <c r="J2990">
        <f>YEAR(tbl_Invoices[[#This Row],[Invoice_Date]])</f>
        <v>2022</v>
      </c>
      <c r="K2990" s="1">
        <f>_xlfn.XLOOKUP(tbl_Invoices[[#This Row],[Customer_ID]], tbl_Customers[Customer_ID], tbl_Customers[Cohort_Month])</f>
        <v>44227</v>
      </c>
      <c r="L2990" s="1" t="str">
        <f ca="1">_xlfn.XLOOKUP(tbl_Invoices[[#This Row],[Customer_ID]], tbl_Customers[Customer_ID], tbl_Customers[Age_Group])</f>
        <v>45–54</v>
      </c>
      <c r="M2990" s="1" t="str">
        <f>_xlfn.XLOOKUP(tbl_Invoices[[#This Row],[Customer_ID]], tbl_Customers[Customer_ID], tbl_Customers[Region])</f>
        <v>West</v>
      </c>
      <c r="N2990" s="1" t="str" cm="1">
        <f t="array" ref="N2990">_xlfn.IFS(
   _xlfn.SINGLE(tbl_Invoices[Plan_ID])="P1","Basic",
   _xlfn.SINGLE(tbl_Invoices[Plan_ID])="P2","Standard",
   _xlfn.SINGLE(tbl_Invoices[Plan_ID])="P3","Premium"
)</f>
        <v>Basic</v>
      </c>
      <c r="O2990" s="2">
        <f>IF(tbl_Invoices[[#This Row],[Revenue_Type]]="Churned",0,1)</f>
        <v>1</v>
      </c>
    </row>
    <row r="2991" spans="1:15" x14ac:dyDescent="0.25">
      <c r="A2991" t="s">
        <v>9967</v>
      </c>
      <c r="B2991" t="s">
        <v>1413</v>
      </c>
      <c r="C2991" t="s">
        <v>3132</v>
      </c>
      <c r="D2991" s="1">
        <v>44638</v>
      </c>
      <c r="E2991">
        <v>12</v>
      </c>
      <c r="F2991" t="b">
        <v>1</v>
      </c>
      <c r="G2991" t="s">
        <v>4547</v>
      </c>
      <c r="H2991" t="s">
        <v>2027</v>
      </c>
      <c r="I2991" s="1">
        <f>DATE(YEAR(tbl_Invoices[[#This Row],[Invoice_Date]]), MONTH(tbl_Invoices[[#This Row],[Invoice_Date]]), DAY(tbl_Invoices[[#This Row],[Invoice_Date]]))</f>
        <v>44638</v>
      </c>
      <c r="J2991">
        <f>YEAR(tbl_Invoices[[#This Row],[Invoice_Date]])</f>
        <v>2022</v>
      </c>
      <c r="K2991" s="1">
        <f>_xlfn.XLOOKUP(tbl_Invoices[[#This Row],[Customer_ID]], tbl_Customers[Customer_ID], tbl_Customers[Cohort_Month])</f>
        <v>44592</v>
      </c>
      <c r="L2991" s="1" t="str">
        <f ca="1">_xlfn.XLOOKUP(tbl_Invoices[[#This Row],[Customer_ID]], tbl_Customers[Customer_ID], tbl_Customers[Age_Group])</f>
        <v>25–34</v>
      </c>
      <c r="M2991" s="1" t="str">
        <f>_xlfn.XLOOKUP(tbl_Invoices[[#This Row],[Customer_ID]], tbl_Customers[Customer_ID], tbl_Customers[Region])</f>
        <v>West</v>
      </c>
      <c r="N2991" s="1" t="str" cm="1">
        <f t="array" ref="N2991">_xlfn.IFS(
   _xlfn.SINGLE(tbl_Invoices[Plan_ID])="P1","Basic",
   _xlfn.SINGLE(tbl_Invoices[Plan_ID])="P2","Standard",
   _xlfn.SINGLE(tbl_Invoices[Plan_ID])="P3","Premium"
)</f>
        <v>Basic</v>
      </c>
      <c r="O2991" s="2">
        <f>IF(tbl_Invoices[[#This Row],[Revenue_Type]]="Churned",0,1)</f>
        <v>1</v>
      </c>
    </row>
    <row r="2992" spans="1:15" x14ac:dyDescent="0.25">
      <c r="A2992" t="s">
        <v>9972</v>
      </c>
      <c r="B2992" t="s">
        <v>1779</v>
      </c>
      <c r="C2992" t="s">
        <v>3663</v>
      </c>
      <c r="D2992" s="1">
        <v>44638</v>
      </c>
      <c r="E2992">
        <v>12</v>
      </c>
      <c r="F2992" t="b">
        <v>1</v>
      </c>
      <c r="G2992" t="s">
        <v>4547</v>
      </c>
      <c r="H2992" t="s">
        <v>2027</v>
      </c>
      <c r="I2992" s="1">
        <f>DATE(YEAR(tbl_Invoices[[#This Row],[Invoice_Date]]), MONTH(tbl_Invoices[[#This Row],[Invoice_Date]]), DAY(tbl_Invoices[[#This Row],[Invoice_Date]]))</f>
        <v>44638</v>
      </c>
      <c r="J2992">
        <f>YEAR(tbl_Invoices[[#This Row],[Invoice_Date]])</f>
        <v>2022</v>
      </c>
      <c r="K2992" s="1">
        <f>_xlfn.XLOOKUP(tbl_Invoices[[#This Row],[Customer_ID]], tbl_Customers[Customer_ID], tbl_Customers[Cohort_Month])</f>
        <v>44926</v>
      </c>
      <c r="L2992" s="1" t="str">
        <f ca="1">_xlfn.XLOOKUP(tbl_Invoices[[#This Row],[Customer_ID]], tbl_Customers[Customer_ID], tbl_Customers[Age_Group])</f>
        <v>45–54</v>
      </c>
      <c r="M2992" s="1" t="str">
        <f>_xlfn.XLOOKUP(tbl_Invoices[[#This Row],[Customer_ID]], tbl_Customers[Customer_ID], tbl_Customers[Region])</f>
        <v>International</v>
      </c>
      <c r="N2992" s="1" t="str" cm="1">
        <f t="array" ref="N2992">_xlfn.IFS(
   _xlfn.SINGLE(tbl_Invoices[Plan_ID])="P1","Basic",
   _xlfn.SINGLE(tbl_Invoices[Plan_ID])="P2","Standard",
   _xlfn.SINGLE(tbl_Invoices[Plan_ID])="P3","Premium"
)</f>
        <v>Basic</v>
      </c>
      <c r="O2992" s="2">
        <f>IF(tbl_Invoices[[#This Row],[Revenue_Type]]="Churned",0,1)</f>
        <v>1</v>
      </c>
    </row>
    <row r="2993" spans="1:15" x14ac:dyDescent="0.25">
      <c r="A2993" t="s">
        <v>4617</v>
      </c>
      <c r="B2993" t="s">
        <v>1827</v>
      </c>
      <c r="C2993" t="s">
        <v>4153</v>
      </c>
      <c r="D2993" s="1">
        <v>44638</v>
      </c>
      <c r="E2993">
        <v>12</v>
      </c>
      <c r="F2993" t="b">
        <v>1</v>
      </c>
      <c r="G2993" t="s">
        <v>4540</v>
      </c>
      <c r="H2993" t="s">
        <v>2027</v>
      </c>
      <c r="I2993" s="1">
        <f>DATE(YEAR(tbl_Invoices[[#This Row],[Invoice_Date]]), MONTH(tbl_Invoices[[#This Row],[Invoice_Date]]), DAY(tbl_Invoices[[#This Row],[Invoice_Date]]))</f>
        <v>44638</v>
      </c>
      <c r="J2993">
        <f>YEAR(tbl_Invoices[[#This Row],[Invoice_Date]])</f>
        <v>2022</v>
      </c>
      <c r="K2993" s="1">
        <f>_xlfn.XLOOKUP(tbl_Invoices[[#This Row],[Customer_ID]], tbl_Customers[Customer_ID], tbl_Customers[Cohort_Month])</f>
        <v>44773</v>
      </c>
      <c r="L2993" s="1" t="str">
        <f ca="1">_xlfn.XLOOKUP(tbl_Invoices[[#This Row],[Customer_ID]], tbl_Customers[Customer_ID], tbl_Customers[Age_Group])</f>
        <v>55+</v>
      </c>
      <c r="M2993" s="1" t="str">
        <f>_xlfn.XLOOKUP(tbl_Invoices[[#This Row],[Customer_ID]], tbl_Customers[Customer_ID], tbl_Customers[Region])</f>
        <v>South</v>
      </c>
      <c r="N2993" s="1" t="str" cm="1">
        <f t="array" ref="N2993">_xlfn.IFS(
   _xlfn.SINGLE(tbl_Invoices[Plan_ID])="P1","Basic",
   _xlfn.SINGLE(tbl_Invoices[Plan_ID])="P2","Standard",
   _xlfn.SINGLE(tbl_Invoices[Plan_ID])="P3","Premium"
)</f>
        <v>Basic</v>
      </c>
      <c r="O2993" s="2">
        <f>IF(tbl_Invoices[[#This Row],[Revenue_Type]]="Churned",0,1)</f>
        <v>1</v>
      </c>
    </row>
    <row r="2994" spans="1:15" x14ac:dyDescent="0.25">
      <c r="A2994" t="s">
        <v>7220</v>
      </c>
      <c r="B2994" t="s">
        <v>1874</v>
      </c>
      <c r="C2994" t="s">
        <v>3764</v>
      </c>
      <c r="D2994" s="1">
        <v>44638</v>
      </c>
      <c r="E2994">
        <v>25</v>
      </c>
      <c r="F2994" t="b">
        <v>1</v>
      </c>
      <c r="G2994" t="s">
        <v>4547</v>
      </c>
      <c r="H2994" t="s">
        <v>2034</v>
      </c>
      <c r="I2994" s="1">
        <f>DATE(YEAR(tbl_Invoices[[#This Row],[Invoice_Date]]), MONTH(tbl_Invoices[[#This Row],[Invoice_Date]]), DAY(tbl_Invoices[[#This Row],[Invoice_Date]]))</f>
        <v>44638</v>
      </c>
      <c r="J2994">
        <f>YEAR(tbl_Invoices[[#This Row],[Invoice_Date]])</f>
        <v>2022</v>
      </c>
      <c r="K2994" s="1">
        <f>_xlfn.XLOOKUP(tbl_Invoices[[#This Row],[Customer_ID]], tbl_Customers[Customer_ID], tbl_Customers[Cohort_Month])</f>
        <v>44255</v>
      </c>
      <c r="L2994" s="1" t="str">
        <f ca="1">_xlfn.XLOOKUP(tbl_Invoices[[#This Row],[Customer_ID]], tbl_Customers[Customer_ID], tbl_Customers[Age_Group])</f>
        <v>25–34</v>
      </c>
      <c r="M2994" s="1" t="str">
        <f>_xlfn.XLOOKUP(tbl_Invoices[[#This Row],[Customer_ID]], tbl_Customers[Customer_ID], tbl_Customers[Region])</f>
        <v>South</v>
      </c>
      <c r="N2994" s="1" t="str" cm="1">
        <f t="array" ref="N2994">_xlfn.IFS(
   _xlfn.SINGLE(tbl_Invoices[Plan_ID])="P1","Basic",
   _xlfn.SINGLE(tbl_Invoices[Plan_ID])="P2","Standard",
   _xlfn.SINGLE(tbl_Invoices[Plan_ID])="P3","Premium"
)</f>
        <v>Standard</v>
      </c>
      <c r="O2994" s="2">
        <f>IF(tbl_Invoices[[#This Row],[Revenue_Type]]="Churned",0,1)</f>
        <v>1</v>
      </c>
    </row>
    <row r="2995" spans="1:15" x14ac:dyDescent="0.25">
      <c r="A2995" t="s">
        <v>6675</v>
      </c>
      <c r="B2995" t="s">
        <v>103</v>
      </c>
      <c r="C2995" t="s">
        <v>2508</v>
      </c>
      <c r="D2995" s="1">
        <v>44639</v>
      </c>
      <c r="E2995">
        <v>55</v>
      </c>
      <c r="F2995" t="b">
        <v>1</v>
      </c>
      <c r="G2995" t="s">
        <v>4538</v>
      </c>
      <c r="H2995" t="s">
        <v>2031</v>
      </c>
      <c r="I2995" s="1">
        <f>DATE(YEAR(tbl_Invoices[[#This Row],[Invoice_Date]]), MONTH(tbl_Invoices[[#This Row],[Invoice_Date]]), DAY(tbl_Invoices[[#This Row],[Invoice_Date]]))</f>
        <v>44639</v>
      </c>
      <c r="J2995">
        <f>YEAR(tbl_Invoices[[#This Row],[Invoice_Date]])</f>
        <v>2022</v>
      </c>
      <c r="K2995" s="1">
        <f>_xlfn.XLOOKUP(tbl_Invoices[[#This Row],[Customer_ID]], tbl_Customers[Customer_ID], tbl_Customers[Cohort_Month])</f>
        <v>44439</v>
      </c>
      <c r="L2995" s="1" t="str">
        <f ca="1">_xlfn.XLOOKUP(tbl_Invoices[[#This Row],[Customer_ID]], tbl_Customers[Customer_ID], tbl_Customers[Age_Group])</f>
        <v>35–44</v>
      </c>
      <c r="M2995" s="1" t="str">
        <f>_xlfn.XLOOKUP(tbl_Invoices[[#This Row],[Customer_ID]], tbl_Customers[Customer_ID], tbl_Customers[Region])</f>
        <v>West</v>
      </c>
      <c r="N2995" s="1" t="str" cm="1">
        <f t="array" ref="N2995">_xlfn.IFS(
   _xlfn.SINGLE(tbl_Invoices[Plan_ID])="P1","Basic",
   _xlfn.SINGLE(tbl_Invoices[Plan_ID])="P2","Standard",
   _xlfn.SINGLE(tbl_Invoices[Plan_ID])="P3","Premium"
)</f>
        <v>Premium</v>
      </c>
      <c r="O2995" s="2">
        <f>IF(tbl_Invoices[[#This Row],[Revenue_Type]]="Churned",0,1)</f>
        <v>1</v>
      </c>
    </row>
    <row r="2996" spans="1:15" x14ac:dyDescent="0.25">
      <c r="A2996" t="s">
        <v>10250</v>
      </c>
      <c r="B2996" t="s">
        <v>439</v>
      </c>
      <c r="C2996" t="s">
        <v>3491</v>
      </c>
      <c r="D2996" s="1">
        <v>44639</v>
      </c>
      <c r="E2996">
        <v>25</v>
      </c>
      <c r="F2996" t="b">
        <v>1</v>
      </c>
      <c r="G2996" t="s">
        <v>4545</v>
      </c>
      <c r="H2996" t="s">
        <v>2034</v>
      </c>
      <c r="I2996" s="1">
        <f>DATE(YEAR(tbl_Invoices[[#This Row],[Invoice_Date]]), MONTH(tbl_Invoices[[#This Row],[Invoice_Date]]), DAY(tbl_Invoices[[#This Row],[Invoice_Date]]))</f>
        <v>44639</v>
      </c>
      <c r="J2996">
        <f>YEAR(tbl_Invoices[[#This Row],[Invoice_Date]])</f>
        <v>2022</v>
      </c>
      <c r="K2996" s="1">
        <f>_xlfn.XLOOKUP(tbl_Invoices[[#This Row],[Customer_ID]], tbl_Customers[Customer_ID], tbl_Customers[Cohort_Month])</f>
        <v>44804</v>
      </c>
      <c r="L2996" s="1" t="str">
        <f ca="1">_xlfn.XLOOKUP(tbl_Invoices[[#This Row],[Customer_ID]], tbl_Customers[Customer_ID], tbl_Customers[Age_Group])</f>
        <v>55+</v>
      </c>
      <c r="M2996" s="1" t="str">
        <f>_xlfn.XLOOKUP(tbl_Invoices[[#This Row],[Customer_ID]], tbl_Customers[Customer_ID], tbl_Customers[Region])</f>
        <v>International</v>
      </c>
      <c r="N2996" s="1" t="str" cm="1">
        <f t="array" ref="N2996">_xlfn.IFS(
   _xlfn.SINGLE(tbl_Invoices[Plan_ID])="P1","Basic",
   _xlfn.SINGLE(tbl_Invoices[Plan_ID])="P2","Standard",
   _xlfn.SINGLE(tbl_Invoices[Plan_ID])="P3","Premium"
)</f>
        <v>Standard</v>
      </c>
      <c r="O2996" s="2">
        <f>IF(tbl_Invoices[[#This Row],[Revenue_Type]]="Churned",0,1)</f>
        <v>0</v>
      </c>
    </row>
    <row r="2997" spans="1:15" x14ac:dyDescent="0.25">
      <c r="A2997" t="s">
        <v>5983</v>
      </c>
      <c r="B2997" t="s">
        <v>464</v>
      </c>
      <c r="C2997" t="s">
        <v>3279</v>
      </c>
      <c r="D2997" s="1">
        <v>44639</v>
      </c>
      <c r="E2997">
        <v>12</v>
      </c>
      <c r="F2997" t="b">
        <v>1</v>
      </c>
      <c r="G2997" t="s">
        <v>4549</v>
      </c>
      <c r="H2997" t="s">
        <v>2027</v>
      </c>
      <c r="I2997" s="1">
        <f>DATE(YEAR(tbl_Invoices[[#This Row],[Invoice_Date]]), MONTH(tbl_Invoices[[#This Row],[Invoice_Date]]), DAY(tbl_Invoices[[#This Row],[Invoice_Date]]))</f>
        <v>44639</v>
      </c>
      <c r="J2997">
        <f>YEAR(tbl_Invoices[[#This Row],[Invoice_Date]])</f>
        <v>2022</v>
      </c>
      <c r="K2997" s="1">
        <f>_xlfn.XLOOKUP(tbl_Invoices[[#This Row],[Customer_ID]], tbl_Customers[Customer_ID], tbl_Customers[Cohort_Month])</f>
        <v>44681</v>
      </c>
      <c r="L2997" s="1" t="str">
        <f ca="1">_xlfn.XLOOKUP(tbl_Invoices[[#This Row],[Customer_ID]], tbl_Customers[Customer_ID], tbl_Customers[Age_Group])</f>
        <v>45–54</v>
      </c>
      <c r="M2997" s="1" t="str">
        <f>_xlfn.XLOOKUP(tbl_Invoices[[#This Row],[Customer_ID]], tbl_Customers[Customer_ID], tbl_Customers[Region])</f>
        <v>South</v>
      </c>
      <c r="N2997" s="1" t="str" cm="1">
        <f t="array" ref="N2997">_xlfn.IFS(
   _xlfn.SINGLE(tbl_Invoices[Plan_ID])="P1","Basic",
   _xlfn.SINGLE(tbl_Invoices[Plan_ID])="P2","Standard",
   _xlfn.SINGLE(tbl_Invoices[Plan_ID])="P3","Premium"
)</f>
        <v>Basic</v>
      </c>
      <c r="O2997" s="2">
        <f>IF(tbl_Invoices[[#This Row],[Revenue_Type]]="Churned",0,1)</f>
        <v>1</v>
      </c>
    </row>
    <row r="2998" spans="1:15" x14ac:dyDescent="0.25">
      <c r="A2998" t="s">
        <v>6618</v>
      </c>
      <c r="B2998" t="s">
        <v>699</v>
      </c>
      <c r="C2998" t="s">
        <v>3473</v>
      </c>
      <c r="D2998" s="1">
        <v>44639</v>
      </c>
      <c r="E2998">
        <v>25</v>
      </c>
      <c r="F2998" t="b">
        <v>1</v>
      </c>
      <c r="G2998" t="s">
        <v>4545</v>
      </c>
      <c r="H2998" t="s">
        <v>2034</v>
      </c>
      <c r="I2998" s="1">
        <f>DATE(YEAR(tbl_Invoices[[#This Row],[Invoice_Date]]), MONTH(tbl_Invoices[[#This Row],[Invoice_Date]]), DAY(tbl_Invoices[[#This Row],[Invoice_Date]]))</f>
        <v>44639</v>
      </c>
      <c r="J2998">
        <f>YEAR(tbl_Invoices[[#This Row],[Invoice_Date]])</f>
        <v>2022</v>
      </c>
      <c r="K2998" s="1">
        <f>_xlfn.XLOOKUP(tbl_Invoices[[#This Row],[Customer_ID]], tbl_Customers[Customer_ID], tbl_Customers[Cohort_Month])</f>
        <v>44895</v>
      </c>
      <c r="L2998" s="1" t="str">
        <f ca="1">_xlfn.XLOOKUP(tbl_Invoices[[#This Row],[Customer_ID]], tbl_Customers[Customer_ID], tbl_Customers[Age_Group])</f>
        <v>18–24</v>
      </c>
      <c r="M2998" s="1" t="str">
        <f>_xlfn.XLOOKUP(tbl_Invoices[[#This Row],[Customer_ID]], tbl_Customers[Customer_ID], tbl_Customers[Region])</f>
        <v>South</v>
      </c>
      <c r="N2998" s="1" t="str" cm="1">
        <f t="array" ref="N2998">_xlfn.IFS(
   _xlfn.SINGLE(tbl_Invoices[Plan_ID])="P1","Basic",
   _xlfn.SINGLE(tbl_Invoices[Plan_ID])="P2","Standard",
   _xlfn.SINGLE(tbl_Invoices[Plan_ID])="P3","Premium"
)</f>
        <v>Standard</v>
      </c>
      <c r="O2998" s="2">
        <f>IF(tbl_Invoices[[#This Row],[Revenue_Type]]="Churned",0,1)</f>
        <v>0</v>
      </c>
    </row>
    <row r="2999" spans="1:15" x14ac:dyDescent="0.25">
      <c r="A2999" t="s">
        <v>5826</v>
      </c>
      <c r="B2999" t="s">
        <v>825</v>
      </c>
      <c r="C2999" t="s">
        <v>2360</v>
      </c>
      <c r="D2999" s="1">
        <v>44639</v>
      </c>
      <c r="E2999">
        <v>55</v>
      </c>
      <c r="F2999" t="b">
        <v>1</v>
      </c>
      <c r="G2999" t="s">
        <v>4538</v>
      </c>
      <c r="H2999" t="s">
        <v>2031</v>
      </c>
      <c r="I2999" s="1">
        <f>DATE(YEAR(tbl_Invoices[[#This Row],[Invoice_Date]]), MONTH(tbl_Invoices[[#This Row],[Invoice_Date]]), DAY(tbl_Invoices[[#This Row],[Invoice_Date]]))</f>
        <v>44639</v>
      </c>
      <c r="J2999">
        <f>YEAR(tbl_Invoices[[#This Row],[Invoice_Date]])</f>
        <v>2022</v>
      </c>
      <c r="K2999" s="1">
        <f>_xlfn.XLOOKUP(tbl_Invoices[[#This Row],[Customer_ID]], tbl_Customers[Customer_ID], tbl_Customers[Cohort_Month])</f>
        <v>44286</v>
      </c>
      <c r="L2999" s="1" t="str">
        <f ca="1">_xlfn.XLOOKUP(tbl_Invoices[[#This Row],[Customer_ID]], tbl_Customers[Customer_ID], tbl_Customers[Age_Group])</f>
        <v>25–34</v>
      </c>
      <c r="M2999" s="1" t="str">
        <f>_xlfn.XLOOKUP(tbl_Invoices[[#This Row],[Customer_ID]], tbl_Customers[Customer_ID], tbl_Customers[Region])</f>
        <v>East</v>
      </c>
      <c r="N2999" s="1" t="str" cm="1">
        <f t="array" ref="N2999">_xlfn.IFS(
   _xlfn.SINGLE(tbl_Invoices[Plan_ID])="P1","Basic",
   _xlfn.SINGLE(tbl_Invoices[Plan_ID])="P2","Standard",
   _xlfn.SINGLE(tbl_Invoices[Plan_ID])="P3","Premium"
)</f>
        <v>Premium</v>
      </c>
      <c r="O2999" s="2">
        <f>IF(tbl_Invoices[[#This Row],[Revenue_Type]]="Churned",0,1)</f>
        <v>1</v>
      </c>
    </row>
    <row r="3000" spans="1:15" x14ac:dyDescent="0.25">
      <c r="A3000" t="s">
        <v>6405</v>
      </c>
      <c r="B3000" t="s">
        <v>995</v>
      </c>
      <c r="C3000" t="s">
        <v>2537</v>
      </c>
      <c r="D3000" s="1">
        <v>44639</v>
      </c>
      <c r="E3000">
        <v>25</v>
      </c>
      <c r="F3000" t="b">
        <v>1</v>
      </c>
      <c r="G3000" t="s">
        <v>4547</v>
      </c>
      <c r="H3000" t="s">
        <v>2034</v>
      </c>
      <c r="I3000" s="1">
        <f>DATE(YEAR(tbl_Invoices[[#This Row],[Invoice_Date]]), MONTH(tbl_Invoices[[#This Row],[Invoice_Date]]), DAY(tbl_Invoices[[#This Row],[Invoice_Date]]))</f>
        <v>44639</v>
      </c>
      <c r="J3000">
        <f>YEAR(tbl_Invoices[[#This Row],[Invoice_Date]])</f>
        <v>2022</v>
      </c>
      <c r="K3000" s="1">
        <f>_xlfn.XLOOKUP(tbl_Invoices[[#This Row],[Customer_ID]], tbl_Customers[Customer_ID], tbl_Customers[Cohort_Month])</f>
        <v>45016</v>
      </c>
      <c r="L3000" s="1" t="str">
        <f ca="1">_xlfn.XLOOKUP(tbl_Invoices[[#This Row],[Customer_ID]], tbl_Customers[Customer_ID], tbl_Customers[Age_Group])</f>
        <v>18–24</v>
      </c>
      <c r="M3000" s="1" t="str">
        <f>_xlfn.XLOOKUP(tbl_Invoices[[#This Row],[Customer_ID]], tbl_Customers[Customer_ID], tbl_Customers[Region])</f>
        <v>South</v>
      </c>
      <c r="N3000" s="1" t="str" cm="1">
        <f t="array" ref="N3000">_xlfn.IFS(
   _xlfn.SINGLE(tbl_Invoices[Plan_ID])="P1","Basic",
   _xlfn.SINGLE(tbl_Invoices[Plan_ID])="P2","Standard",
   _xlfn.SINGLE(tbl_Invoices[Plan_ID])="P3","Premium"
)</f>
        <v>Standard</v>
      </c>
      <c r="O3000" s="2">
        <f>IF(tbl_Invoices[[#This Row],[Revenue_Type]]="Churned",0,1)</f>
        <v>1</v>
      </c>
    </row>
    <row r="3001" spans="1:15" x14ac:dyDescent="0.25">
      <c r="A3001" t="s">
        <v>4874</v>
      </c>
      <c r="B3001" t="s">
        <v>1212</v>
      </c>
      <c r="C3001" t="s">
        <v>4457</v>
      </c>
      <c r="D3001" s="1">
        <v>44639</v>
      </c>
      <c r="E3001">
        <v>25</v>
      </c>
      <c r="F3001" t="b">
        <v>1</v>
      </c>
      <c r="G3001" t="s">
        <v>4540</v>
      </c>
      <c r="H3001" t="s">
        <v>2034</v>
      </c>
      <c r="I3001" s="1">
        <f>DATE(YEAR(tbl_Invoices[[#This Row],[Invoice_Date]]), MONTH(tbl_Invoices[[#This Row],[Invoice_Date]]), DAY(tbl_Invoices[[#This Row],[Invoice_Date]]))</f>
        <v>44639</v>
      </c>
      <c r="J3001">
        <f>YEAR(tbl_Invoices[[#This Row],[Invoice_Date]])</f>
        <v>2022</v>
      </c>
      <c r="K3001" s="1">
        <f>_xlfn.XLOOKUP(tbl_Invoices[[#This Row],[Customer_ID]], tbl_Customers[Customer_ID], tbl_Customers[Cohort_Month])</f>
        <v>44316</v>
      </c>
      <c r="L3001" s="1" t="str">
        <f ca="1">_xlfn.XLOOKUP(tbl_Invoices[[#This Row],[Customer_ID]], tbl_Customers[Customer_ID], tbl_Customers[Age_Group])</f>
        <v>25–34</v>
      </c>
      <c r="M3001" s="1" t="str">
        <f>_xlfn.XLOOKUP(tbl_Invoices[[#This Row],[Customer_ID]], tbl_Customers[Customer_ID], tbl_Customers[Region])</f>
        <v>West</v>
      </c>
      <c r="N3001" s="1" t="str" cm="1">
        <f t="array" ref="N3001">_xlfn.IFS(
   _xlfn.SINGLE(tbl_Invoices[Plan_ID])="P1","Basic",
   _xlfn.SINGLE(tbl_Invoices[Plan_ID])="P2","Standard",
   _xlfn.SINGLE(tbl_Invoices[Plan_ID])="P3","Premium"
)</f>
        <v>Standard</v>
      </c>
      <c r="O3001" s="2">
        <f>IF(tbl_Invoices[[#This Row],[Revenue_Type]]="Churned",0,1)</f>
        <v>1</v>
      </c>
    </row>
    <row r="3002" spans="1:15" x14ac:dyDescent="0.25">
      <c r="A3002" t="s">
        <v>6028</v>
      </c>
      <c r="B3002" t="s">
        <v>1402</v>
      </c>
      <c r="C3002" t="s">
        <v>2428</v>
      </c>
      <c r="D3002" s="1">
        <v>44639</v>
      </c>
      <c r="E3002">
        <v>25</v>
      </c>
      <c r="F3002" t="b">
        <v>1</v>
      </c>
      <c r="G3002" t="s">
        <v>4540</v>
      </c>
      <c r="H3002" t="s">
        <v>2034</v>
      </c>
      <c r="I3002" s="1">
        <f>DATE(YEAR(tbl_Invoices[[#This Row],[Invoice_Date]]), MONTH(tbl_Invoices[[#This Row],[Invoice_Date]]), DAY(tbl_Invoices[[#This Row],[Invoice_Date]]))</f>
        <v>44639</v>
      </c>
      <c r="J3002">
        <f>YEAR(tbl_Invoices[[#This Row],[Invoice_Date]])</f>
        <v>2022</v>
      </c>
      <c r="K3002" s="1">
        <f>_xlfn.XLOOKUP(tbl_Invoices[[#This Row],[Customer_ID]], tbl_Customers[Customer_ID], tbl_Customers[Cohort_Month])</f>
        <v>44742</v>
      </c>
      <c r="L3002" s="1" t="str">
        <f ca="1">_xlfn.XLOOKUP(tbl_Invoices[[#This Row],[Customer_ID]], tbl_Customers[Customer_ID], tbl_Customers[Age_Group])</f>
        <v>45–54</v>
      </c>
      <c r="M3002" s="1" t="str">
        <f>_xlfn.XLOOKUP(tbl_Invoices[[#This Row],[Customer_ID]], tbl_Customers[Customer_ID], tbl_Customers[Region])</f>
        <v>South</v>
      </c>
      <c r="N3002" s="1" t="str" cm="1">
        <f t="array" ref="N3002">_xlfn.IFS(
   _xlfn.SINGLE(tbl_Invoices[Plan_ID])="P1","Basic",
   _xlfn.SINGLE(tbl_Invoices[Plan_ID])="P2","Standard",
   _xlfn.SINGLE(tbl_Invoices[Plan_ID])="P3","Premium"
)</f>
        <v>Standard</v>
      </c>
      <c r="O3002" s="2">
        <f>IF(tbl_Invoices[[#This Row],[Revenue_Type]]="Churned",0,1)</f>
        <v>1</v>
      </c>
    </row>
    <row r="3003" spans="1:15" x14ac:dyDescent="0.25">
      <c r="A3003" t="s">
        <v>5091</v>
      </c>
      <c r="B3003" t="s">
        <v>1473</v>
      </c>
      <c r="C3003" t="s">
        <v>3919</v>
      </c>
      <c r="D3003" s="1">
        <v>44639</v>
      </c>
      <c r="E3003">
        <v>55</v>
      </c>
      <c r="F3003" t="b">
        <v>1</v>
      </c>
      <c r="G3003" t="s">
        <v>4540</v>
      </c>
      <c r="H3003" t="s">
        <v>2031</v>
      </c>
      <c r="I3003" s="1">
        <f>DATE(YEAR(tbl_Invoices[[#This Row],[Invoice_Date]]), MONTH(tbl_Invoices[[#This Row],[Invoice_Date]]), DAY(tbl_Invoices[[#This Row],[Invoice_Date]]))</f>
        <v>44639</v>
      </c>
      <c r="J3003">
        <f>YEAR(tbl_Invoices[[#This Row],[Invoice_Date]])</f>
        <v>2022</v>
      </c>
      <c r="K3003" s="1">
        <f>_xlfn.XLOOKUP(tbl_Invoices[[#This Row],[Customer_ID]], tbl_Customers[Customer_ID], tbl_Customers[Cohort_Month])</f>
        <v>45016</v>
      </c>
      <c r="L3003" s="1" t="str">
        <f ca="1">_xlfn.XLOOKUP(tbl_Invoices[[#This Row],[Customer_ID]], tbl_Customers[Customer_ID], tbl_Customers[Age_Group])</f>
        <v>25–34</v>
      </c>
      <c r="M3003" s="1" t="str">
        <f>_xlfn.XLOOKUP(tbl_Invoices[[#This Row],[Customer_ID]], tbl_Customers[Customer_ID], tbl_Customers[Region])</f>
        <v>South</v>
      </c>
      <c r="N3003" s="1" t="str" cm="1">
        <f t="array" ref="N3003">_xlfn.IFS(
   _xlfn.SINGLE(tbl_Invoices[Plan_ID])="P1","Basic",
   _xlfn.SINGLE(tbl_Invoices[Plan_ID])="P2","Standard",
   _xlfn.SINGLE(tbl_Invoices[Plan_ID])="P3","Premium"
)</f>
        <v>Premium</v>
      </c>
      <c r="O3003" s="2">
        <f>IF(tbl_Invoices[[#This Row],[Revenue_Type]]="Churned",0,1)</f>
        <v>1</v>
      </c>
    </row>
    <row r="3004" spans="1:15" x14ac:dyDescent="0.25">
      <c r="A3004" t="s">
        <v>10440</v>
      </c>
      <c r="B3004" t="s">
        <v>1656</v>
      </c>
      <c r="C3004" t="s">
        <v>3589</v>
      </c>
      <c r="D3004" s="1">
        <v>44639</v>
      </c>
      <c r="E3004">
        <v>25</v>
      </c>
      <c r="F3004" t="b">
        <v>1</v>
      </c>
      <c r="G3004" t="s">
        <v>4545</v>
      </c>
      <c r="H3004" t="s">
        <v>2034</v>
      </c>
      <c r="I3004" s="1">
        <f>DATE(YEAR(tbl_Invoices[[#This Row],[Invoice_Date]]), MONTH(tbl_Invoices[[#This Row],[Invoice_Date]]), DAY(tbl_Invoices[[#This Row],[Invoice_Date]]))</f>
        <v>44639</v>
      </c>
      <c r="J3004">
        <f>YEAR(tbl_Invoices[[#This Row],[Invoice_Date]])</f>
        <v>2022</v>
      </c>
      <c r="K3004" s="1">
        <f>_xlfn.XLOOKUP(tbl_Invoices[[#This Row],[Customer_ID]], tbl_Customers[Customer_ID], tbl_Customers[Cohort_Month])</f>
        <v>44804</v>
      </c>
      <c r="L3004" s="1" t="str">
        <f ca="1">_xlfn.XLOOKUP(tbl_Invoices[[#This Row],[Customer_ID]], tbl_Customers[Customer_ID], tbl_Customers[Age_Group])</f>
        <v>35–44</v>
      </c>
      <c r="M3004" s="1" t="str">
        <f>_xlfn.XLOOKUP(tbl_Invoices[[#This Row],[Customer_ID]], tbl_Customers[Customer_ID], tbl_Customers[Region])</f>
        <v>West</v>
      </c>
      <c r="N3004" s="1" t="str" cm="1">
        <f t="array" ref="N3004">_xlfn.IFS(
   _xlfn.SINGLE(tbl_Invoices[Plan_ID])="P1","Basic",
   _xlfn.SINGLE(tbl_Invoices[Plan_ID])="P2","Standard",
   _xlfn.SINGLE(tbl_Invoices[Plan_ID])="P3","Premium"
)</f>
        <v>Standard</v>
      </c>
      <c r="O3004" s="2">
        <f>IF(tbl_Invoices[[#This Row],[Revenue_Type]]="Churned",0,1)</f>
        <v>0</v>
      </c>
    </row>
    <row r="3005" spans="1:15" x14ac:dyDescent="0.25">
      <c r="A3005" t="s">
        <v>6077</v>
      </c>
      <c r="B3005" t="s">
        <v>1975</v>
      </c>
      <c r="C3005" t="s">
        <v>3746</v>
      </c>
      <c r="D3005" s="1">
        <v>44639</v>
      </c>
      <c r="E3005">
        <v>25</v>
      </c>
      <c r="F3005" t="b">
        <v>1</v>
      </c>
      <c r="G3005" t="s">
        <v>4549</v>
      </c>
      <c r="H3005" t="s">
        <v>2034</v>
      </c>
      <c r="I3005" s="1">
        <f>DATE(YEAR(tbl_Invoices[[#This Row],[Invoice_Date]]), MONTH(tbl_Invoices[[#This Row],[Invoice_Date]]), DAY(tbl_Invoices[[#This Row],[Invoice_Date]]))</f>
        <v>44639</v>
      </c>
      <c r="J3005">
        <f>YEAR(tbl_Invoices[[#This Row],[Invoice_Date]])</f>
        <v>2022</v>
      </c>
      <c r="K3005" s="1">
        <f>_xlfn.XLOOKUP(tbl_Invoices[[#This Row],[Customer_ID]], tbl_Customers[Customer_ID], tbl_Customers[Cohort_Month])</f>
        <v>44742</v>
      </c>
      <c r="L3005" s="1" t="str">
        <f ca="1">_xlfn.XLOOKUP(tbl_Invoices[[#This Row],[Customer_ID]], tbl_Customers[Customer_ID], tbl_Customers[Age_Group])</f>
        <v>25–34</v>
      </c>
      <c r="M3005" s="1" t="str">
        <f>_xlfn.XLOOKUP(tbl_Invoices[[#This Row],[Customer_ID]], tbl_Customers[Customer_ID], tbl_Customers[Region])</f>
        <v>Midwest</v>
      </c>
      <c r="N3005" s="1" t="str" cm="1">
        <f t="array" ref="N3005">_xlfn.IFS(
   _xlfn.SINGLE(tbl_Invoices[Plan_ID])="P1","Basic",
   _xlfn.SINGLE(tbl_Invoices[Plan_ID])="P2","Standard",
   _xlfn.SINGLE(tbl_Invoices[Plan_ID])="P3","Premium"
)</f>
        <v>Standard</v>
      </c>
      <c r="O3005" s="2">
        <f>IF(tbl_Invoices[[#This Row],[Revenue_Type]]="Churned",0,1)</f>
        <v>1</v>
      </c>
    </row>
    <row r="3006" spans="1:15" x14ac:dyDescent="0.25">
      <c r="A3006" t="s">
        <v>9640</v>
      </c>
      <c r="B3006" t="s">
        <v>239</v>
      </c>
      <c r="C3006" t="s">
        <v>2628</v>
      </c>
      <c r="D3006" s="1">
        <v>44640</v>
      </c>
      <c r="E3006">
        <v>25</v>
      </c>
      <c r="F3006" t="b">
        <v>1</v>
      </c>
      <c r="G3006" t="s">
        <v>4545</v>
      </c>
      <c r="H3006" t="s">
        <v>2034</v>
      </c>
      <c r="I3006" s="1">
        <f>DATE(YEAR(tbl_Invoices[[#This Row],[Invoice_Date]]), MONTH(tbl_Invoices[[#This Row],[Invoice_Date]]), DAY(tbl_Invoices[[#This Row],[Invoice_Date]]))</f>
        <v>44640</v>
      </c>
      <c r="J3006">
        <f>YEAR(tbl_Invoices[[#This Row],[Invoice_Date]])</f>
        <v>2022</v>
      </c>
      <c r="K3006" s="1">
        <f>_xlfn.XLOOKUP(tbl_Invoices[[#This Row],[Customer_ID]], tbl_Customers[Customer_ID], tbl_Customers[Cohort_Month])</f>
        <v>45016</v>
      </c>
      <c r="L3006" s="1" t="str">
        <f ca="1">_xlfn.XLOOKUP(tbl_Invoices[[#This Row],[Customer_ID]], tbl_Customers[Customer_ID], tbl_Customers[Age_Group])</f>
        <v>25–34</v>
      </c>
      <c r="M3006" s="1" t="str">
        <f>_xlfn.XLOOKUP(tbl_Invoices[[#This Row],[Customer_ID]], tbl_Customers[Customer_ID], tbl_Customers[Region])</f>
        <v>East</v>
      </c>
      <c r="N3006" s="1" t="str" cm="1">
        <f t="array" ref="N3006">_xlfn.IFS(
   _xlfn.SINGLE(tbl_Invoices[Plan_ID])="P1","Basic",
   _xlfn.SINGLE(tbl_Invoices[Plan_ID])="P2","Standard",
   _xlfn.SINGLE(tbl_Invoices[Plan_ID])="P3","Premium"
)</f>
        <v>Standard</v>
      </c>
      <c r="O3006" s="2">
        <f>IF(tbl_Invoices[[#This Row],[Revenue_Type]]="Churned",0,1)</f>
        <v>0</v>
      </c>
    </row>
    <row r="3007" spans="1:15" x14ac:dyDescent="0.25">
      <c r="A3007" t="s">
        <v>9996</v>
      </c>
      <c r="B3007" t="s">
        <v>958</v>
      </c>
      <c r="C3007" t="s">
        <v>3928</v>
      </c>
      <c r="D3007" s="1">
        <v>44640</v>
      </c>
      <c r="E3007">
        <v>25</v>
      </c>
      <c r="F3007" t="b">
        <v>1</v>
      </c>
      <c r="G3007" t="s">
        <v>4545</v>
      </c>
      <c r="H3007" t="s">
        <v>2034</v>
      </c>
      <c r="I3007" s="1">
        <f>DATE(YEAR(tbl_Invoices[[#This Row],[Invoice_Date]]), MONTH(tbl_Invoices[[#This Row],[Invoice_Date]]), DAY(tbl_Invoices[[#This Row],[Invoice_Date]]))</f>
        <v>44640</v>
      </c>
      <c r="J3007">
        <f>YEAR(tbl_Invoices[[#This Row],[Invoice_Date]])</f>
        <v>2022</v>
      </c>
      <c r="K3007" s="1">
        <f>_xlfn.XLOOKUP(tbl_Invoices[[#This Row],[Customer_ID]], tbl_Customers[Customer_ID], tbl_Customers[Cohort_Month])</f>
        <v>44985</v>
      </c>
      <c r="L3007" s="1" t="str">
        <f ca="1">_xlfn.XLOOKUP(tbl_Invoices[[#This Row],[Customer_ID]], tbl_Customers[Customer_ID], tbl_Customers[Age_Group])</f>
        <v>25–34</v>
      </c>
      <c r="M3007" s="1" t="str">
        <f>_xlfn.XLOOKUP(tbl_Invoices[[#This Row],[Customer_ID]], tbl_Customers[Customer_ID], tbl_Customers[Region])</f>
        <v>West</v>
      </c>
      <c r="N3007" s="1" t="str" cm="1">
        <f t="array" ref="N3007">_xlfn.IFS(
   _xlfn.SINGLE(tbl_Invoices[Plan_ID])="P1","Basic",
   _xlfn.SINGLE(tbl_Invoices[Plan_ID])="P2","Standard",
   _xlfn.SINGLE(tbl_Invoices[Plan_ID])="P3","Premium"
)</f>
        <v>Standard</v>
      </c>
      <c r="O3007" s="2">
        <f>IF(tbl_Invoices[[#This Row],[Revenue_Type]]="Churned",0,1)</f>
        <v>0</v>
      </c>
    </row>
    <row r="3008" spans="1:15" x14ac:dyDescent="0.25">
      <c r="A3008" t="s">
        <v>9149</v>
      </c>
      <c r="B3008" t="s">
        <v>989</v>
      </c>
      <c r="C3008" t="s">
        <v>3730</v>
      </c>
      <c r="D3008" s="1">
        <v>44640</v>
      </c>
      <c r="E3008">
        <v>25</v>
      </c>
      <c r="F3008" t="b">
        <v>1</v>
      </c>
      <c r="G3008" t="s">
        <v>4545</v>
      </c>
      <c r="H3008" t="s">
        <v>2034</v>
      </c>
      <c r="I3008" s="1">
        <f>DATE(YEAR(tbl_Invoices[[#This Row],[Invoice_Date]]), MONTH(tbl_Invoices[[#This Row],[Invoice_Date]]), DAY(tbl_Invoices[[#This Row],[Invoice_Date]]))</f>
        <v>44640</v>
      </c>
      <c r="J3008">
        <f>YEAR(tbl_Invoices[[#This Row],[Invoice_Date]])</f>
        <v>2022</v>
      </c>
      <c r="K3008" s="1">
        <f>_xlfn.XLOOKUP(tbl_Invoices[[#This Row],[Customer_ID]], tbl_Customers[Customer_ID], tbl_Customers[Cohort_Month])</f>
        <v>44530</v>
      </c>
      <c r="L3008" s="1" t="str">
        <f ca="1">_xlfn.XLOOKUP(tbl_Invoices[[#This Row],[Customer_ID]], tbl_Customers[Customer_ID], tbl_Customers[Age_Group])</f>
        <v>35–44</v>
      </c>
      <c r="M3008" s="1" t="str">
        <f>_xlfn.XLOOKUP(tbl_Invoices[[#This Row],[Customer_ID]], tbl_Customers[Customer_ID], tbl_Customers[Region])</f>
        <v>South</v>
      </c>
      <c r="N3008" s="1" t="str" cm="1">
        <f t="array" ref="N3008">_xlfn.IFS(
   _xlfn.SINGLE(tbl_Invoices[Plan_ID])="P1","Basic",
   _xlfn.SINGLE(tbl_Invoices[Plan_ID])="P2","Standard",
   _xlfn.SINGLE(tbl_Invoices[Plan_ID])="P3","Premium"
)</f>
        <v>Standard</v>
      </c>
      <c r="O3008" s="2">
        <f>IF(tbl_Invoices[[#This Row],[Revenue_Type]]="Churned",0,1)</f>
        <v>0</v>
      </c>
    </row>
    <row r="3009" spans="1:15" x14ac:dyDescent="0.25">
      <c r="A3009" t="s">
        <v>7047</v>
      </c>
      <c r="B3009" t="s">
        <v>1263</v>
      </c>
      <c r="C3009" t="s">
        <v>2296</v>
      </c>
      <c r="D3009" s="1">
        <v>44640</v>
      </c>
      <c r="E3009">
        <v>12</v>
      </c>
      <c r="F3009" t="b">
        <v>1</v>
      </c>
      <c r="G3009" t="s">
        <v>4547</v>
      </c>
      <c r="H3009" t="s">
        <v>2027</v>
      </c>
      <c r="I3009" s="1">
        <f>DATE(YEAR(tbl_Invoices[[#This Row],[Invoice_Date]]), MONTH(tbl_Invoices[[#This Row],[Invoice_Date]]), DAY(tbl_Invoices[[#This Row],[Invoice_Date]]))</f>
        <v>44640</v>
      </c>
      <c r="J3009">
        <f>YEAR(tbl_Invoices[[#This Row],[Invoice_Date]])</f>
        <v>2022</v>
      </c>
      <c r="K3009" s="1">
        <f>_xlfn.XLOOKUP(tbl_Invoices[[#This Row],[Customer_ID]], tbl_Customers[Customer_ID], tbl_Customers[Cohort_Month])</f>
        <v>44377</v>
      </c>
      <c r="L3009" s="1" t="str">
        <f ca="1">_xlfn.XLOOKUP(tbl_Invoices[[#This Row],[Customer_ID]], tbl_Customers[Customer_ID], tbl_Customers[Age_Group])</f>
        <v>35–44</v>
      </c>
      <c r="M3009" s="1" t="str">
        <f>_xlfn.XLOOKUP(tbl_Invoices[[#This Row],[Customer_ID]], tbl_Customers[Customer_ID], tbl_Customers[Region])</f>
        <v>South</v>
      </c>
      <c r="N3009" s="1" t="str" cm="1">
        <f t="array" ref="N3009">_xlfn.IFS(
   _xlfn.SINGLE(tbl_Invoices[Plan_ID])="P1","Basic",
   _xlfn.SINGLE(tbl_Invoices[Plan_ID])="P2","Standard",
   _xlfn.SINGLE(tbl_Invoices[Plan_ID])="P3","Premium"
)</f>
        <v>Basic</v>
      </c>
      <c r="O3009" s="2">
        <f>IF(tbl_Invoices[[#This Row],[Revenue_Type]]="Churned",0,1)</f>
        <v>1</v>
      </c>
    </row>
    <row r="3010" spans="1:15" x14ac:dyDescent="0.25">
      <c r="A3010" t="s">
        <v>10186</v>
      </c>
      <c r="B3010" t="s">
        <v>1332</v>
      </c>
      <c r="C3010" t="s">
        <v>2146</v>
      </c>
      <c r="D3010" s="1">
        <v>44640</v>
      </c>
      <c r="E3010">
        <v>12</v>
      </c>
      <c r="F3010" t="b">
        <v>1</v>
      </c>
      <c r="G3010" t="s">
        <v>4545</v>
      </c>
      <c r="H3010" t="s">
        <v>2027</v>
      </c>
      <c r="I3010" s="1">
        <f>DATE(YEAR(tbl_Invoices[[#This Row],[Invoice_Date]]), MONTH(tbl_Invoices[[#This Row],[Invoice_Date]]), DAY(tbl_Invoices[[#This Row],[Invoice_Date]]))</f>
        <v>44640</v>
      </c>
      <c r="J3010">
        <f>YEAR(tbl_Invoices[[#This Row],[Invoice_Date]])</f>
        <v>2022</v>
      </c>
      <c r="K3010" s="1">
        <f>_xlfn.XLOOKUP(tbl_Invoices[[#This Row],[Customer_ID]], tbl_Customers[Customer_ID], tbl_Customers[Cohort_Month])</f>
        <v>44926</v>
      </c>
      <c r="L3010" s="1" t="str">
        <f ca="1">_xlfn.XLOOKUP(tbl_Invoices[[#This Row],[Customer_ID]], tbl_Customers[Customer_ID], tbl_Customers[Age_Group])</f>
        <v>18–24</v>
      </c>
      <c r="M3010" s="1" t="str">
        <f>_xlfn.XLOOKUP(tbl_Invoices[[#This Row],[Customer_ID]], tbl_Customers[Customer_ID], tbl_Customers[Region])</f>
        <v>Midwest</v>
      </c>
      <c r="N3010" s="1" t="str" cm="1">
        <f t="array" ref="N3010">_xlfn.IFS(
   _xlfn.SINGLE(tbl_Invoices[Plan_ID])="P1","Basic",
   _xlfn.SINGLE(tbl_Invoices[Plan_ID])="P2","Standard",
   _xlfn.SINGLE(tbl_Invoices[Plan_ID])="P3","Premium"
)</f>
        <v>Basic</v>
      </c>
      <c r="O3010" s="2">
        <f>IF(tbl_Invoices[[#This Row],[Revenue_Type]]="Churned",0,1)</f>
        <v>0</v>
      </c>
    </row>
    <row r="3011" spans="1:15" x14ac:dyDescent="0.25">
      <c r="A3011" t="s">
        <v>4704</v>
      </c>
      <c r="B3011" t="s">
        <v>1522</v>
      </c>
      <c r="C3011" t="s">
        <v>2321</v>
      </c>
      <c r="D3011" s="1">
        <v>44640</v>
      </c>
      <c r="E3011">
        <v>55</v>
      </c>
      <c r="F3011" t="b">
        <v>1</v>
      </c>
      <c r="G3011" t="s">
        <v>4545</v>
      </c>
      <c r="H3011" t="s">
        <v>2031</v>
      </c>
      <c r="I3011" s="1">
        <f>DATE(YEAR(tbl_Invoices[[#This Row],[Invoice_Date]]), MONTH(tbl_Invoices[[#This Row],[Invoice_Date]]), DAY(tbl_Invoices[[#This Row],[Invoice_Date]]))</f>
        <v>44640</v>
      </c>
      <c r="J3011">
        <f>YEAR(tbl_Invoices[[#This Row],[Invoice_Date]])</f>
        <v>2022</v>
      </c>
      <c r="K3011" s="1">
        <f>_xlfn.XLOOKUP(tbl_Invoices[[#This Row],[Customer_ID]], tbl_Customers[Customer_ID], tbl_Customers[Cohort_Month])</f>
        <v>44255</v>
      </c>
      <c r="L3011" s="1" t="str">
        <f ca="1">_xlfn.XLOOKUP(tbl_Invoices[[#This Row],[Customer_ID]], tbl_Customers[Customer_ID], tbl_Customers[Age_Group])</f>
        <v>25–34</v>
      </c>
      <c r="M3011" s="1" t="str">
        <f>_xlfn.XLOOKUP(tbl_Invoices[[#This Row],[Customer_ID]], tbl_Customers[Customer_ID], tbl_Customers[Region])</f>
        <v>West</v>
      </c>
      <c r="N3011" s="1" t="str" cm="1">
        <f t="array" ref="N3011">_xlfn.IFS(
   _xlfn.SINGLE(tbl_Invoices[Plan_ID])="P1","Basic",
   _xlfn.SINGLE(tbl_Invoices[Plan_ID])="P2","Standard",
   _xlfn.SINGLE(tbl_Invoices[Plan_ID])="P3","Premium"
)</f>
        <v>Premium</v>
      </c>
      <c r="O3011" s="2">
        <f>IF(tbl_Invoices[[#This Row],[Revenue_Type]]="Churned",0,1)</f>
        <v>0</v>
      </c>
    </row>
    <row r="3012" spans="1:15" x14ac:dyDescent="0.25">
      <c r="A3012" t="s">
        <v>5336</v>
      </c>
      <c r="B3012" t="s">
        <v>6</v>
      </c>
      <c r="C3012" t="s">
        <v>3391</v>
      </c>
      <c r="D3012" s="1">
        <v>44641</v>
      </c>
      <c r="E3012">
        <v>55</v>
      </c>
      <c r="F3012" t="b">
        <v>1</v>
      </c>
      <c r="G3012" t="s">
        <v>4540</v>
      </c>
      <c r="H3012" t="s">
        <v>2031</v>
      </c>
      <c r="I3012" s="1">
        <f>DATE(YEAR(tbl_Invoices[[#This Row],[Invoice_Date]]), MONTH(tbl_Invoices[[#This Row],[Invoice_Date]]), DAY(tbl_Invoices[[#This Row],[Invoice_Date]]))</f>
        <v>44641</v>
      </c>
      <c r="J3012">
        <f>YEAR(tbl_Invoices[[#This Row],[Invoice_Date]])</f>
        <v>2022</v>
      </c>
      <c r="K3012" s="1">
        <f>_xlfn.XLOOKUP(tbl_Invoices[[#This Row],[Customer_ID]], tbl_Customers[Customer_ID], tbl_Customers[Cohort_Month])</f>
        <v>44865</v>
      </c>
      <c r="L3012" s="1" t="str">
        <f ca="1">_xlfn.XLOOKUP(tbl_Invoices[[#This Row],[Customer_ID]], tbl_Customers[Customer_ID], tbl_Customers[Age_Group])</f>
        <v>18–24</v>
      </c>
      <c r="M3012" s="1" t="str">
        <f>_xlfn.XLOOKUP(tbl_Invoices[[#This Row],[Customer_ID]], tbl_Customers[Customer_ID], tbl_Customers[Region])</f>
        <v>East</v>
      </c>
      <c r="N3012" s="1" t="str" cm="1">
        <f t="array" ref="N3012">_xlfn.IFS(
   _xlfn.SINGLE(tbl_Invoices[Plan_ID])="P1","Basic",
   _xlfn.SINGLE(tbl_Invoices[Plan_ID])="P2","Standard",
   _xlfn.SINGLE(tbl_Invoices[Plan_ID])="P3","Premium"
)</f>
        <v>Premium</v>
      </c>
      <c r="O3012" s="2">
        <f>IF(tbl_Invoices[[#This Row],[Revenue_Type]]="Churned",0,1)</f>
        <v>1</v>
      </c>
    </row>
    <row r="3013" spans="1:15" x14ac:dyDescent="0.25">
      <c r="A3013" t="s">
        <v>6291</v>
      </c>
      <c r="B3013" t="s">
        <v>254</v>
      </c>
      <c r="C3013" t="s">
        <v>2307</v>
      </c>
      <c r="D3013" s="1">
        <v>44641</v>
      </c>
      <c r="E3013">
        <v>12</v>
      </c>
      <c r="F3013" t="b">
        <v>1</v>
      </c>
      <c r="G3013" t="s">
        <v>4545</v>
      </c>
      <c r="H3013" t="s">
        <v>2027</v>
      </c>
      <c r="I3013" s="1">
        <f>DATE(YEAR(tbl_Invoices[[#This Row],[Invoice_Date]]), MONTH(tbl_Invoices[[#This Row],[Invoice_Date]]), DAY(tbl_Invoices[[#This Row],[Invoice_Date]]))</f>
        <v>44641</v>
      </c>
      <c r="J3013">
        <f>YEAR(tbl_Invoices[[#This Row],[Invoice_Date]])</f>
        <v>2022</v>
      </c>
      <c r="K3013" s="1">
        <f>_xlfn.XLOOKUP(tbl_Invoices[[#This Row],[Customer_ID]], tbl_Customers[Customer_ID], tbl_Customers[Cohort_Month])</f>
        <v>44469</v>
      </c>
      <c r="L3013" s="1" t="str">
        <f ca="1">_xlfn.XLOOKUP(tbl_Invoices[[#This Row],[Customer_ID]], tbl_Customers[Customer_ID], tbl_Customers[Age_Group])</f>
        <v>45–54</v>
      </c>
      <c r="M3013" s="1" t="str">
        <f>_xlfn.XLOOKUP(tbl_Invoices[[#This Row],[Customer_ID]], tbl_Customers[Customer_ID], tbl_Customers[Region])</f>
        <v>Midwest</v>
      </c>
      <c r="N3013" s="1" t="str" cm="1">
        <f t="array" ref="N3013">_xlfn.IFS(
   _xlfn.SINGLE(tbl_Invoices[Plan_ID])="P1","Basic",
   _xlfn.SINGLE(tbl_Invoices[Plan_ID])="P2","Standard",
   _xlfn.SINGLE(tbl_Invoices[Plan_ID])="P3","Premium"
)</f>
        <v>Basic</v>
      </c>
      <c r="O3013" s="2">
        <f>IF(tbl_Invoices[[#This Row],[Revenue_Type]]="Churned",0,1)</f>
        <v>0</v>
      </c>
    </row>
    <row r="3014" spans="1:15" x14ac:dyDescent="0.25">
      <c r="A3014" t="s">
        <v>5001</v>
      </c>
      <c r="B3014" t="s">
        <v>286</v>
      </c>
      <c r="C3014" t="s">
        <v>4295</v>
      </c>
      <c r="D3014" s="1">
        <v>44641</v>
      </c>
      <c r="E3014">
        <v>12</v>
      </c>
      <c r="F3014" t="b">
        <v>1</v>
      </c>
      <c r="G3014" t="s">
        <v>4549</v>
      </c>
      <c r="H3014" t="s">
        <v>2027</v>
      </c>
      <c r="I3014" s="1">
        <f>DATE(YEAR(tbl_Invoices[[#This Row],[Invoice_Date]]), MONTH(tbl_Invoices[[#This Row],[Invoice_Date]]), DAY(tbl_Invoices[[#This Row],[Invoice_Date]]))</f>
        <v>44641</v>
      </c>
      <c r="J3014">
        <f>YEAR(tbl_Invoices[[#This Row],[Invoice_Date]])</f>
        <v>2022</v>
      </c>
      <c r="K3014" s="1">
        <f>_xlfn.XLOOKUP(tbl_Invoices[[#This Row],[Customer_ID]], tbl_Customers[Customer_ID], tbl_Customers[Cohort_Month])</f>
        <v>44895</v>
      </c>
      <c r="L3014" s="1" t="str">
        <f ca="1">_xlfn.XLOOKUP(tbl_Invoices[[#This Row],[Customer_ID]], tbl_Customers[Customer_ID], tbl_Customers[Age_Group])</f>
        <v>45–54</v>
      </c>
      <c r="M3014" s="1" t="str">
        <f>_xlfn.XLOOKUP(tbl_Invoices[[#This Row],[Customer_ID]], tbl_Customers[Customer_ID], tbl_Customers[Region])</f>
        <v>West</v>
      </c>
      <c r="N3014" s="1" t="str" cm="1">
        <f t="array" ref="N3014">_xlfn.IFS(
   _xlfn.SINGLE(tbl_Invoices[Plan_ID])="P1","Basic",
   _xlfn.SINGLE(tbl_Invoices[Plan_ID])="P2","Standard",
   _xlfn.SINGLE(tbl_Invoices[Plan_ID])="P3","Premium"
)</f>
        <v>Basic</v>
      </c>
      <c r="O3014" s="2">
        <f>IF(tbl_Invoices[[#This Row],[Revenue_Type]]="Churned",0,1)</f>
        <v>1</v>
      </c>
    </row>
    <row r="3015" spans="1:15" x14ac:dyDescent="0.25">
      <c r="A3015" t="s">
        <v>8139</v>
      </c>
      <c r="B3015" t="s">
        <v>399</v>
      </c>
      <c r="C3015" t="s">
        <v>3580</v>
      </c>
      <c r="D3015" s="1">
        <v>44641</v>
      </c>
      <c r="E3015">
        <v>12</v>
      </c>
      <c r="F3015" t="b">
        <v>1</v>
      </c>
      <c r="G3015" t="s">
        <v>4538</v>
      </c>
      <c r="H3015" t="s">
        <v>2027</v>
      </c>
      <c r="I3015" s="1">
        <f>DATE(YEAR(tbl_Invoices[[#This Row],[Invoice_Date]]), MONTH(tbl_Invoices[[#This Row],[Invoice_Date]]), DAY(tbl_Invoices[[#This Row],[Invoice_Date]]))</f>
        <v>44641</v>
      </c>
      <c r="J3015">
        <f>YEAR(tbl_Invoices[[#This Row],[Invoice_Date]])</f>
        <v>2022</v>
      </c>
      <c r="K3015" s="1">
        <f>_xlfn.XLOOKUP(tbl_Invoices[[#This Row],[Customer_ID]], tbl_Customers[Customer_ID], tbl_Customers[Cohort_Month])</f>
        <v>44651</v>
      </c>
      <c r="L3015" s="1" t="str">
        <f ca="1">_xlfn.XLOOKUP(tbl_Invoices[[#This Row],[Customer_ID]], tbl_Customers[Customer_ID], tbl_Customers[Age_Group])</f>
        <v>25–34</v>
      </c>
      <c r="M3015" s="1" t="str">
        <f>_xlfn.XLOOKUP(tbl_Invoices[[#This Row],[Customer_ID]], tbl_Customers[Customer_ID], tbl_Customers[Region])</f>
        <v>International</v>
      </c>
      <c r="N3015" s="1" t="str" cm="1">
        <f t="array" ref="N3015">_xlfn.IFS(
   _xlfn.SINGLE(tbl_Invoices[Plan_ID])="P1","Basic",
   _xlfn.SINGLE(tbl_Invoices[Plan_ID])="P2","Standard",
   _xlfn.SINGLE(tbl_Invoices[Plan_ID])="P3","Premium"
)</f>
        <v>Basic</v>
      </c>
      <c r="O3015" s="2">
        <f>IF(tbl_Invoices[[#This Row],[Revenue_Type]]="Churned",0,1)</f>
        <v>1</v>
      </c>
    </row>
    <row r="3016" spans="1:15" x14ac:dyDescent="0.25">
      <c r="A3016" t="s">
        <v>7864</v>
      </c>
      <c r="B3016" t="s">
        <v>461</v>
      </c>
      <c r="C3016" t="s">
        <v>3824</v>
      </c>
      <c r="D3016" s="1">
        <v>44641</v>
      </c>
      <c r="E3016">
        <v>55</v>
      </c>
      <c r="F3016" t="b">
        <v>1</v>
      </c>
      <c r="G3016" t="s">
        <v>4538</v>
      </c>
      <c r="H3016" t="s">
        <v>2031</v>
      </c>
      <c r="I3016" s="1">
        <f>DATE(YEAR(tbl_Invoices[[#This Row],[Invoice_Date]]), MONTH(tbl_Invoices[[#This Row],[Invoice_Date]]), DAY(tbl_Invoices[[#This Row],[Invoice_Date]]))</f>
        <v>44641</v>
      </c>
      <c r="J3016">
        <f>YEAR(tbl_Invoices[[#This Row],[Invoice_Date]])</f>
        <v>2022</v>
      </c>
      <c r="K3016" s="1">
        <f>_xlfn.XLOOKUP(tbl_Invoices[[#This Row],[Customer_ID]], tbl_Customers[Customer_ID], tbl_Customers[Cohort_Month])</f>
        <v>44895</v>
      </c>
      <c r="L3016" s="1" t="str">
        <f ca="1">_xlfn.XLOOKUP(tbl_Invoices[[#This Row],[Customer_ID]], tbl_Customers[Customer_ID], tbl_Customers[Age_Group])</f>
        <v>45–54</v>
      </c>
      <c r="M3016" s="1" t="str">
        <f>_xlfn.XLOOKUP(tbl_Invoices[[#This Row],[Customer_ID]], tbl_Customers[Customer_ID], tbl_Customers[Region])</f>
        <v>South</v>
      </c>
      <c r="N3016" s="1" t="str" cm="1">
        <f t="array" ref="N3016">_xlfn.IFS(
   _xlfn.SINGLE(tbl_Invoices[Plan_ID])="P1","Basic",
   _xlfn.SINGLE(tbl_Invoices[Plan_ID])="P2","Standard",
   _xlfn.SINGLE(tbl_Invoices[Plan_ID])="P3","Premium"
)</f>
        <v>Premium</v>
      </c>
      <c r="O3016" s="2">
        <f>IF(tbl_Invoices[[#This Row],[Revenue_Type]]="Churned",0,1)</f>
        <v>1</v>
      </c>
    </row>
    <row r="3017" spans="1:15" x14ac:dyDescent="0.25">
      <c r="A3017" t="s">
        <v>4903</v>
      </c>
      <c r="B3017" t="s">
        <v>823</v>
      </c>
      <c r="C3017" t="s">
        <v>4248</v>
      </c>
      <c r="D3017" s="1">
        <v>44641</v>
      </c>
      <c r="E3017">
        <v>12</v>
      </c>
      <c r="F3017" t="b">
        <v>1</v>
      </c>
      <c r="G3017" t="s">
        <v>4538</v>
      </c>
      <c r="H3017" t="s">
        <v>2027</v>
      </c>
      <c r="I3017" s="1">
        <f>DATE(YEAR(tbl_Invoices[[#This Row],[Invoice_Date]]), MONTH(tbl_Invoices[[#This Row],[Invoice_Date]]), DAY(tbl_Invoices[[#This Row],[Invoice_Date]]))</f>
        <v>44641</v>
      </c>
      <c r="J3017">
        <f>YEAR(tbl_Invoices[[#This Row],[Invoice_Date]])</f>
        <v>2022</v>
      </c>
      <c r="K3017" s="1">
        <f>_xlfn.XLOOKUP(tbl_Invoices[[#This Row],[Customer_ID]], tbl_Customers[Customer_ID], tbl_Customers[Cohort_Month])</f>
        <v>44500</v>
      </c>
      <c r="L3017" s="1" t="str">
        <f ca="1">_xlfn.XLOOKUP(tbl_Invoices[[#This Row],[Customer_ID]], tbl_Customers[Customer_ID], tbl_Customers[Age_Group])</f>
        <v>55+</v>
      </c>
      <c r="M3017" s="1" t="str">
        <f>_xlfn.XLOOKUP(tbl_Invoices[[#This Row],[Customer_ID]], tbl_Customers[Customer_ID], tbl_Customers[Region])</f>
        <v>Midwest</v>
      </c>
      <c r="N3017" s="1" t="str" cm="1">
        <f t="array" ref="N3017">_xlfn.IFS(
   _xlfn.SINGLE(tbl_Invoices[Plan_ID])="P1","Basic",
   _xlfn.SINGLE(tbl_Invoices[Plan_ID])="P2","Standard",
   _xlfn.SINGLE(tbl_Invoices[Plan_ID])="P3","Premium"
)</f>
        <v>Basic</v>
      </c>
      <c r="O3017" s="2">
        <f>IF(tbl_Invoices[[#This Row],[Revenue_Type]]="Churned",0,1)</f>
        <v>1</v>
      </c>
    </row>
    <row r="3018" spans="1:15" x14ac:dyDescent="0.25">
      <c r="A3018" t="s">
        <v>7648</v>
      </c>
      <c r="B3018" t="s">
        <v>1049</v>
      </c>
      <c r="C3018" t="s">
        <v>2220</v>
      </c>
      <c r="D3018" s="1">
        <v>44641</v>
      </c>
      <c r="E3018">
        <v>12</v>
      </c>
      <c r="F3018" t="b">
        <v>1</v>
      </c>
      <c r="G3018" t="s">
        <v>4545</v>
      </c>
      <c r="H3018" t="s">
        <v>2027</v>
      </c>
      <c r="I3018" s="1">
        <f>DATE(YEAR(tbl_Invoices[[#This Row],[Invoice_Date]]), MONTH(tbl_Invoices[[#This Row],[Invoice_Date]]), DAY(tbl_Invoices[[#This Row],[Invoice_Date]]))</f>
        <v>44641</v>
      </c>
      <c r="J3018">
        <f>YEAR(tbl_Invoices[[#This Row],[Invoice_Date]])</f>
        <v>2022</v>
      </c>
      <c r="K3018" s="1">
        <f>_xlfn.XLOOKUP(tbl_Invoices[[#This Row],[Customer_ID]], tbl_Customers[Customer_ID], tbl_Customers[Cohort_Month])</f>
        <v>44834</v>
      </c>
      <c r="L3018" s="1" t="str">
        <f ca="1">_xlfn.XLOOKUP(tbl_Invoices[[#This Row],[Customer_ID]], tbl_Customers[Customer_ID], tbl_Customers[Age_Group])</f>
        <v>35–44</v>
      </c>
      <c r="M3018" s="1" t="str">
        <f>_xlfn.XLOOKUP(tbl_Invoices[[#This Row],[Customer_ID]], tbl_Customers[Customer_ID], tbl_Customers[Region])</f>
        <v>West</v>
      </c>
      <c r="N3018" s="1" t="str" cm="1">
        <f t="array" ref="N3018">_xlfn.IFS(
   _xlfn.SINGLE(tbl_Invoices[Plan_ID])="P1","Basic",
   _xlfn.SINGLE(tbl_Invoices[Plan_ID])="P2","Standard",
   _xlfn.SINGLE(tbl_Invoices[Plan_ID])="P3","Premium"
)</f>
        <v>Basic</v>
      </c>
      <c r="O3018" s="2">
        <f>IF(tbl_Invoices[[#This Row],[Revenue_Type]]="Churned",0,1)</f>
        <v>0</v>
      </c>
    </row>
    <row r="3019" spans="1:15" x14ac:dyDescent="0.25">
      <c r="A3019" t="s">
        <v>7709</v>
      </c>
      <c r="B3019" t="s">
        <v>1482</v>
      </c>
      <c r="C3019" t="s">
        <v>2451</v>
      </c>
      <c r="D3019" s="1">
        <v>44641</v>
      </c>
      <c r="E3019">
        <v>12</v>
      </c>
      <c r="F3019" t="b">
        <v>1</v>
      </c>
      <c r="G3019" t="s">
        <v>4545</v>
      </c>
      <c r="H3019" t="s">
        <v>2027</v>
      </c>
      <c r="I3019" s="1">
        <f>DATE(YEAR(tbl_Invoices[[#This Row],[Invoice_Date]]), MONTH(tbl_Invoices[[#This Row],[Invoice_Date]]), DAY(tbl_Invoices[[#This Row],[Invoice_Date]]))</f>
        <v>44641</v>
      </c>
      <c r="J3019">
        <f>YEAR(tbl_Invoices[[#This Row],[Invoice_Date]])</f>
        <v>2022</v>
      </c>
      <c r="K3019" s="1">
        <f>_xlfn.XLOOKUP(tbl_Invoices[[#This Row],[Customer_ID]], tbl_Customers[Customer_ID], tbl_Customers[Cohort_Month])</f>
        <v>44561</v>
      </c>
      <c r="L3019" s="1" t="str">
        <f ca="1">_xlfn.XLOOKUP(tbl_Invoices[[#This Row],[Customer_ID]], tbl_Customers[Customer_ID], tbl_Customers[Age_Group])</f>
        <v>25–34</v>
      </c>
      <c r="M3019" s="1" t="str">
        <f>_xlfn.XLOOKUP(tbl_Invoices[[#This Row],[Customer_ID]], tbl_Customers[Customer_ID], tbl_Customers[Region])</f>
        <v>East</v>
      </c>
      <c r="N3019" s="1" t="str" cm="1">
        <f t="array" ref="N3019">_xlfn.IFS(
   _xlfn.SINGLE(tbl_Invoices[Plan_ID])="P1","Basic",
   _xlfn.SINGLE(tbl_Invoices[Plan_ID])="P2","Standard",
   _xlfn.SINGLE(tbl_Invoices[Plan_ID])="P3","Premium"
)</f>
        <v>Basic</v>
      </c>
      <c r="O3019" s="2">
        <f>IF(tbl_Invoices[[#This Row],[Revenue_Type]]="Churned",0,1)</f>
        <v>0</v>
      </c>
    </row>
    <row r="3020" spans="1:15" x14ac:dyDescent="0.25">
      <c r="A3020" t="s">
        <v>8530</v>
      </c>
      <c r="B3020" t="s">
        <v>1599</v>
      </c>
      <c r="C3020" t="s">
        <v>3505</v>
      </c>
      <c r="D3020" s="1">
        <v>44641</v>
      </c>
      <c r="E3020">
        <v>25</v>
      </c>
      <c r="F3020" t="b">
        <v>1</v>
      </c>
      <c r="G3020" t="s">
        <v>4549</v>
      </c>
      <c r="H3020" t="s">
        <v>2034</v>
      </c>
      <c r="I3020" s="1">
        <f>DATE(YEAR(tbl_Invoices[[#This Row],[Invoice_Date]]), MONTH(tbl_Invoices[[#This Row],[Invoice_Date]]), DAY(tbl_Invoices[[#This Row],[Invoice_Date]]))</f>
        <v>44641</v>
      </c>
      <c r="J3020">
        <f>YEAR(tbl_Invoices[[#This Row],[Invoice_Date]])</f>
        <v>2022</v>
      </c>
      <c r="K3020" s="1">
        <f>_xlfn.XLOOKUP(tbl_Invoices[[#This Row],[Customer_ID]], tbl_Customers[Customer_ID], tbl_Customers[Cohort_Month])</f>
        <v>44592</v>
      </c>
      <c r="L3020" s="1" t="str">
        <f ca="1">_xlfn.XLOOKUP(tbl_Invoices[[#This Row],[Customer_ID]], tbl_Customers[Customer_ID], tbl_Customers[Age_Group])</f>
        <v>25–34</v>
      </c>
      <c r="M3020" s="1" t="str">
        <f>_xlfn.XLOOKUP(tbl_Invoices[[#This Row],[Customer_ID]], tbl_Customers[Customer_ID], tbl_Customers[Region])</f>
        <v>International</v>
      </c>
      <c r="N3020" s="1" t="str" cm="1">
        <f t="array" ref="N3020">_xlfn.IFS(
   _xlfn.SINGLE(tbl_Invoices[Plan_ID])="P1","Basic",
   _xlfn.SINGLE(tbl_Invoices[Plan_ID])="P2","Standard",
   _xlfn.SINGLE(tbl_Invoices[Plan_ID])="P3","Premium"
)</f>
        <v>Standard</v>
      </c>
      <c r="O3020" s="2">
        <f>IF(tbl_Invoices[[#This Row],[Revenue_Type]]="Churned",0,1)</f>
        <v>1</v>
      </c>
    </row>
    <row r="3021" spans="1:15" x14ac:dyDescent="0.25">
      <c r="A3021" t="s">
        <v>8202</v>
      </c>
      <c r="B3021" t="s">
        <v>1709</v>
      </c>
      <c r="C3021" t="s">
        <v>4206</v>
      </c>
      <c r="D3021" s="1">
        <v>44641</v>
      </c>
      <c r="E3021">
        <v>12</v>
      </c>
      <c r="F3021" t="b">
        <v>1</v>
      </c>
      <c r="G3021" t="s">
        <v>4545</v>
      </c>
      <c r="H3021" t="s">
        <v>2027</v>
      </c>
      <c r="I3021" s="1">
        <f>DATE(YEAR(tbl_Invoices[[#This Row],[Invoice_Date]]), MONTH(tbl_Invoices[[#This Row],[Invoice_Date]]), DAY(tbl_Invoices[[#This Row],[Invoice_Date]]))</f>
        <v>44641</v>
      </c>
      <c r="J3021">
        <f>YEAR(tbl_Invoices[[#This Row],[Invoice_Date]])</f>
        <v>2022</v>
      </c>
      <c r="K3021" s="1">
        <f>_xlfn.XLOOKUP(tbl_Invoices[[#This Row],[Customer_ID]], tbl_Customers[Customer_ID], tbl_Customers[Cohort_Month])</f>
        <v>44592</v>
      </c>
      <c r="L3021" s="1" t="str">
        <f ca="1">_xlfn.XLOOKUP(tbl_Invoices[[#This Row],[Customer_ID]], tbl_Customers[Customer_ID], tbl_Customers[Age_Group])</f>
        <v>25–34</v>
      </c>
      <c r="M3021" s="1" t="str">
        <f>_xlfn.XLOOKUP(tbl_Invoices[[#This Row],[Customer_ID]], tbl_Customers[Customer_ID], tbl_Customers[Region])</f>
        <v>East</v>
      </c>
      <c r="N3021" s="1" t="str" cm="1">
        <f t="array" ref="N3021">_xlfn.IFS(
   _xlfn.SINGLE(tbl_Invoices[Plan_ID])="P1","Basic",
   _xlfn.SINGLE(tbl_Invoices[Plan_ID])="P2","Standard",
   _xlfn.SINGLE(tbl_Invoices[Plan_ID])="P3","Premium"
)</f>
        <v>Basic</v>
      </c>
      <c r="O3021" s="2">
        <f>IF(tbl_Invoices[[#This Row],[Revenue_Type]]="Churned",0,1)</f>
        <v>0</v>
      </c>
    </row>
    <row r="3022" spans="1:15" x14ac:dyDescent="0.25">
      <c r="A3022" t="s">
        <v>9728</v>
      </c>
      <c r="B3022" t="s">
        <v>288</v>
      </c>
      <c r="C3022" t="s">
        <v>3502</v>
      </c>
      <c r="D3022" s="1">
        <v>44642</v>
      </c>
      <c r="E3022">
        <v>12</v>
      </c>
      <c r="F3022" t="b">
        <v>1</v>
      </c>
      <c r="G3022" t="s">
        <v>4545</v>
      </c>
      <c r="H3022" t="s">
        <v>2027</v>
      </c>
      <c r="I3022" s="1">
        <f>DATE(YEAR(tbl_Invoices[[#This Row],[Invoice_Date]]), MONTH(tbl_Invoices[[#This Row],[Invoice_Date]]), DAY(tbl_Invoices[[#This Row],[Invoice_Date]]))</f>
        <v>44642</v>
      </c>
      <c r="J3022">
        <f>YEAR(tbl_Invoices[[#This Row],[Invoice_Date]])</f>
        <v>2022</v>
      </c>
      <c r="K3022" s="1">
        <f>_xlfn.XLOOKUP(tbl_Invoices[[#This Row],[Customer_ID]], tbl_Customers[Customer_ID], tbl_Customers[Cohort_Month])</f>
        <v>44592</v>
      </c>
      <c r="L3022" s="1" t="str">
        <f ca="1">_xlfn.XLOOKUP(tbl_Invoices[[#This Row],[Customer_ID]], tbl_Customers[Customer_ID], tbl_Customers[Age_Group])</f>
        <v>55+</v>
      </c>
      <c r="M3022" s="1" t="str">
        <f>_xlfn.XLOOKUP(tbl_Invoices[[#This Row],[Customer_ID]], tbl_Customers[Customer_ID], tbl_Customers[Region])</f>
        <v>International</v>
      </c>
      <c r="N3022" s="1" t="str" cm="1">
        <f t="array" ref="N3022">_xlfn.IFS(
   _xlfn.SINGLE(tbl_Invoices[Plan_ID])="P1","Basic",
   _xlfn.SINGLE(tbl_Invoices[Plan_ID])="P2","Standard",
   _xlfn.SINGLE(tbl_Invoices[Plan_ID])="P3","Premium"
)</f>
        <v>Basic</v>
      </c>
      <c r="O3022" s="2">
        <f>IF(tbl_Invoices[[#This Row],[Revenue_Type]]="Churned",0,1)</f>
        <v>0</v>
      </c>
    </row>
    <row r="3023" spans="1:15" x14ac:dyDescent="0.25">
      <c r="A3023" t="s">
        <v>7412</v>
      </c>
      <c r="B3023" t="s">
        <v>289</v>
      </c>
      <c r="C3023" t="s">
        <v>3023</v>
      </c>
      <c r="D3023" s="1">
        <v>44642</v>
      </c>
      <c r="E3023">
        <v>25</v>
      </c>
      <c r="F3023" t="b">
        <v>1</v>
      </c>
      <c r="G3023" t="s">
        <v>4545</v>
      </c>
      <c r="H3023" t="s">
        <v>2034</v>
      </c>
      <c r="I3023" s="1">
        <f>DATE(YEAR(tbl_Invoices[[#This Row],[Invoice_Date]]), MONTH(tbl_Invoices[[#This Row],[Invoice_Date]]), DAY(tbl_Invoices[[#This Row],[Invoice_Date]]))</f>
        <v>44642</v>
      </c>
      <c r="J3023">
        <f>YEAR(tbl_Invoices[[#This Row],[Invoice_Date]])</f>
        <v>2022</v>
      </c>
      <c r="K3023" s="1">
        <f>_xlfn.XLOOKUP(tbl_Invoices[[#This Row],[Customer_ID]], tbl_Customers[Customer_ID], tbl_Customers[Cohort_Month])</f>
        <v>44651</v>
      </c>
      <c r="L3023" s="1" t="str">
        <f ca="1">_xlfn.XLOOKUP(tbl_Invoices[[#This Row],[Customer_ID]], tbl_Customers[Customer_ID], tbl_Customers[Age_Group])</f>
        <v>35–44</v>
      </c>
      <c r="M3023" s="1" t="str">
        <f>_xlfn.XLOOKUP(tbl_Invoices[[#This Row],[Customer_ID]], tbl_Customers[Customer_ID], tbl_Customers[Region])</f>
        <v>West</v>
      </c>
      <c r="N3023" s="1" t="str" cm="1">
        <f t="array" ref="N3023">_xlfn.IFS(
   _xlfn.SINGLE(tbl_Invoices[Plan_ID])="P1","Basic",
   _xlfn.SINGLE(tbl_Invoices[Plan_ID])="P2","Standard",
   _xlfn.SINGLE(tbl_Invoices[Plan_ID])="P3","Premium"
)</f>
        <v>Standard</v>
      </c>
      <c r="O3023" s="2">
        <f>IF(tbl_Invoices[[#This Row],[Revenue_Type]]="Churned",0,1)</f>
        <v>0</v>
      </c>
    </row>
    <row r="3024" spans="1:15" x14ac:dyDescent="0.25">
      <c r="A3024" t="s">
        <v>4597</v>
      </c>
      <c r="B3024" t="s">
        <v>1245</v>
      </c>
      <c r="C3024" t="s">
        <v>4479</v>
      </c>
      <c r="D3024" s="1">
        <v>44642</v>
      </c>
      <c r="E3024">
        <v>25</v>
      </c>
      <c r="F3024" t="b">
        <v>1</v>
      </c>
      <c r="G3024" t="s">
        <v>4547</v>
      </c>
      <c r="H3024" t="s">
        <v>2034</v>
      </c>
      <c r="I3024" s="1">
        <f>DATE(YEAR(tbl_Invoices[[#This Row],[Invoice_Date]]), MONTH(tbl_Invoices[[#This Row],[Invoice_Date]]), DAY(tbl_Invoices[[#This Row],[Invoice_Date]]))</f>
        <v>44642</v>
      </c>
      <c r="J3024">
        <f>YEAR(tbl_Invoices[[#This Row],[Invoice_Date]])</f>
        <v>2022</v>
      </c>
      <c r="K3024" s="1">
        <f>_xlfn.XLOOKUP(tbl_Invoices[[#This Row],[Customer_ID]], tbl_Customers[Customer_ID], tbl_Customers[Cohort_Month])</f>
        <v>45016</v>
      </c>
      <c r="L3024" s="1" t="str">
        <f ca="1">_xlfn.XLOOKUP(tbl_Invoices[[#This Row],[Customer_ID]], tbl_Customers[Customer_ID], tbl_Customers[Age_Group])</f>
        <v>18–24</v>
      </c>
      <c r="M3024" s="1" t="str">
        <f>_xlfn.XLOOKUP(tbl_Invoices[[#This Row],[Customer_ID]], tbl_Customers[Customer_ID], tbl_Customers[Region])</f>
        <v>International</v>
      </c>
      <c r="N3024" s="1" t="str" cm="1">
        <f t="array" ref="N3024">_xlfn.IFS(
   _xlfn.SINGLE(tbl_Invoices[Plan_ID])="P1","Basic",
   _xlfn.SINGLE(tbl_Invoices[Plan_ID])="P2","Standard",
   _xlfn.SINGLE(tbl_Invoices[Plan_ID])="P3","Premium"
)</f>
        <v>Standard</v>
      </c>
      <c r="O3024" s="2">
        <f>IF(tbl_Invoices[[#This Row],[Revenue_Type]]="Churned",0,1)</f>
        <v>1</v>
      </c>
    </row>
    <row r="3025" spans="1:15" x14ac:dyDescent="0.25">
      <c r="A3025" t="s">
        <v>4727</v>
      </c>
      <c r="B3025" t="s">
        <v>304</v>
      </c>
      <c r="C3025" t="s">
        <v>2193</v>
      </c>
      <c r="D3025" s="1">
        <v>44643</v>
      </c>
      <c r="E3025">
        <v>25</v>
      </c>
      <c r="F3025" t="b">
        <v>1</v>
      </c>
      <c r="G3025" t="s">
        <v>4547</v>
      </c>
      <c r="H3025" t="s">
        <v>2034</v>
      </c>
      <c r="I3025" s="1">
        <f>DATE(YEAR(tbl_Invoices[[#This Row],[Invoice_Date]]), MONTH(tbl_Invoices[[#This Row],[Invoice_Date]]), DAY(tbl_Invoices[[#This Row],[Invoice_Date]]))</f>
        <v>44643</v>
      </c>
      <c r="J3025">
        <f>YEAR(tbl_Invoices[[#This Row],[Invoice_Date]])</f>
        <v>2022</v>
      </c>
      <c r="K3025" s="1">
        <f>_xlfn.XLOOKUP(tbl_Invoices[[#This Row],[Customer_ID]], tbl_Customers[Customer_ID], tbl_Customers[Cohort_Month])</f>
        <v>44286</v>
      </c>
      <c r="L3025" s="1" t="str">
        <f ca="1">_xlfn.XLOOKUP(tbl_Invoices[[#This Row],[Customer_ID]], tbl_Customers[Customer_ID], tbl_Customers[Age_Group])</f>
        <v>25–34</v>
      </c>
      <c r="M3025" s="1" t="str">
        <f>_xlfn.XLOOKUP(tbl_Invoices[[#This Row],[Customer_ID]], tbl_Customers[Customer_ID], tbl_Customers[Region])</f>
        <v>West</v>
      </c>
      <c r="N3025" s="1" t="str" cm="1">
        <f t="array" ref="N3025">_xlfn.IFS(
   _xlfn.SINGLE(tbl_Invoices[Plan_ID])="P1","Basic",
   _xlfn.SINGLE(tbl_Invoices[Plan_ID])="P2","Standard",
   _xlfn.SINGLE(tbl_Invoices[Plan_ID])="P3","Premium"
)</f>
        <v>Standard</v>
      </c>
      <c r="O3025" s="2">
        <f>IF(tbl_Invoices[[#This Row],[Revenue_Type]]="Churned",0,1)</f>
        <v>1</v>
      </c>
    </row>
    <row r="3026" spans="1:15" x14ac:dyDescent="0.25">
      <c r="A3026" t="s">
        <v>7112</v>
      </c>
      <c r="B3026" t="s">
        <v>307</v>
      </c>
      <c r="C3026" t="s">
        <v>2326</v>
      </c>
      <c r="D3026" s="1">
        <v>44643</v>
      </c>
      <c r="E3026">
        <v>55</v>
      </c>
      <c r="F3026" t="b">
        <v>1</v>
      </c>
      <c r="G3026" t="s">
        <v>4549</v>
      </c>
      <c r="H3026" t="s">
        <v>2031</v>
      </c>
      <c r="I3026" s="1">
        <f>DATE(YEAR(tbl_Invoices[[#This Row],[Invoice_Date]]), MONTH(tbl_Invoices[[#This Row],[Invoice_Date]]), DAY(tbl_Invoices[[#This Row],[Invoice_Date]]))</f>
        <v>44643</v>
      </c>
      <c r="J3026">
        <f>YEAR(tbl_Invoices[[#This Row],[Invoice_Date]])</f>
        <v>2022</v>
      </c>
      <c r="K3026" s="1">
        <f>_xlfn.XLOOKUP(tbl_Invoices[[#This Row],[Customer_ID]], tbl_Customers[Customer_ID], tbl_Customers[Cohort_Month])</f>
        <v>44286</v>
      </c>
      <c r="L3026" s="1" t="str">
        <f ca="1">_xlfn.XLOOKUP(tbl_Invoices[[#This Row],[Customer_ID]], tbl_Customers[Customer_ID], tbl_Customers[Age_Group])</f>
        <v>35–44</v>
      </c>
      <c r="M3026" s="1" t="str">
        <f>_xlfn.XLOOKUP(tbl_Invoices[[#This Row],[Customer_ID]], tbl_Customers[Customer_ID], tbl_Customers[Region])</f>
        <v>South</v>
      </c>
      <c r="N3026" s="1" t="str" cm="1">
        <f t="array" ref="N3026">_xlfn.IFS(
   _xlfn.SINGLE(tbl_Invoices[Plan_ID])="P1","Basic",
   _xlfn.SINGLE(tbl_Invoices[Plan_ID])="P2","Standard",
   _xlfn.SINGLE(tbl_Invoices[Plan_ID])="P3","Premium"
)</f>
        <v>Premium</v>
      </c>
      <c r="O3026" s="2">
        <f>IF(tbl_Invoices[[#This Row],[Revenue_Type]]="Churned",0,1)</f>
        <v>1</v>
      </c>
    </row>
    <row r="3027" spans="1:15" x14ac:dyDescent="0.25">
      <c r="A3027" t="s">
        <v>10272</v>
      </c>
      <c r="B3027" t="s">
        <v>576</v>
      </c>
      <c r="C3027" t="s">
        <v>3670</v>
      </c>
      <c r="D3027" s="1">
        <v>44643</v>
      </c>
      <c r="E3027">
        <v>25</v>
      </c>
      <c r="F3027" t="b">
        <v>1</v>
      </c>
      <c r="G3027" t="s">
        <v>4538</v>
      </c>
      <c r="H3027" t="s">
        <v>2034</v>
      </c>
      <c r="I3027" s="1">
        <f>DATE(YEAR(tbl_Invoices[[#This Row],[Invoice_Date]]), MONTH(tbl_Invoices[[#This Row],[Invoice_Date]]), DAY(tbl_Invoices[[#This Row],[Invoice_Date]]))</f>
        <v>44643</v>
      </c>
      <c r="J3027">
        <f>YEAR(tbl_Invoices[[#This Row],[Invoice_Date]])</f>
        <v>2022</v>
      </c>
      <c r="K3027" s="1">
        <f>_xlfn.XLOOKUP(tbl_Invoices[[#This Row],[Customer_ID]], tbl_Customers[Customer_ID], tbl_Customers[Cohort_Month])</f>
        <v>44834</v>
      </c>
      <c r="L3027" s="1" t="str">
        <f ca="1">_xlfn.XLOOKUP(tbl_Invoices[[#This Row],[Customer_ID]], tbl_Customers[Customer_ID], tbl_Customers[Age_Group])</f>
        <v>35–44</v>
      </c>
      <c r="M3027" s="1" t="str">
        <f>_xlfn.XLOOKUP(tbl_Invoices[[#This Row],[Customer_ID]], tbl_Customers[Customer_ID], tbl_Customers[Region])</f>
        <v>Midwest</v>
      </c>
      <c r="N3027" s="1" t="str" cm="1">
        <f t="array" ref="N3027">_xlfn.IFS(
   _xlfn.SINGLE(tbl_Invoices[Plan_ID])="P1","Basic",
   _xlfn.SINGLE(tbl_Invoices[Plan_ID])="P2","Standard",
   _xlfn.SINGLE(tbl_Invoices[Plan_ID])="P3","Premium"
)</f>
        <v>Standard</v>
      </c>
      <c r="O3027" s="2">
        <f>IF(tbl_Invoices[[#This Row],[Revenue_Type]]="Churned",0,1)</f>
        <v>1</v>
      </c>
    </row>
    <row r="3028" spans="1:15" x14ac:dyDescent="0.25">
      <c r="A3028" t="s">
        <v>9617</v>
      </c>
      <c r="B3028" t="s">
        <v>734</v>
      </c>
      <c r="C3028" t="s">
        <v>2290</v>
      </c>
      <c r="D3028" s="1">
        <v>44643</v>
      </c>
      <c r="E3028">
        <v>55</v>
      </c>
      <c r="F3028" t="b">
        <v>1</v>
      </c>
      <c r="G3028" t="s">
        <v>4538</v>
      </c>
      <c r="H3028" t="s">
        <v>2031</v>
      </c>
      <c r="I3028" s="1">
        <f>DATE(YEAR(tbl_Invoices[[#This Row],[Invoice_Date]]), MONTH(tbl_Invoices[[#This Row],[Invoice_Date]]), DAY(tbl_Invoices[[#This Row],[Invoice_Date]]))</f>
        <v>44643</v>
      </c>
      <c r="J3028">
        <f>YEAR(tbl_Invoices[[#This Row],[Invoice_Date]])</f>
        <v>2022</v>
      </c>
      <c r="K3028" s="1">
        <f>_xlfn.XLOOKUP(tbl_Invoices[[#This Row],[Customer_ID]], tbl_Customers[Customer_ID], tbl_Customers[Cohort_Month])</f>
        <v>44865</v>
      </c>
      <c r="L3028" s="1" t="str">
        <f ca="1">_xlfn.XLOOKUP(tbl_Invoices[[#This Row],[Customer_ID]], tbl_Customers[Customer_ID], tbl_Customers[Age_Group])</f>
        <v>45–54</v>
      </c>
      <c r="M3028" s="1" t="str">
        <f>_xlfn.XLOOKUP(tbl_Invoices[[#This Row],[Customer_ID]], tbl_Customers[Customer_ID], tbl_Customers[Region])</f>
        <v>South</v>
      </c>
      <c r="N3028" s="1" t="str" cm="1">
        <f t="array" ref="N3028">_xlfn.IFS(
   _xlfn.SINGLE(tbl_Invoices[Plan_ID])="P1","Basic",
   _xlfn.SINGLE(tbl_Invoices[Plan_ID])="P2","Standard",
   _xlfn.SINGLE(tbl_Invoices[Plan_ID])="P3","Premium"
)</f>
        <v>Premium</v>
      </c>
      <c r="O3028" s="2">
        <f>IF(tbl_Invoices[[#This Row],[Revenue_Type]]="Churned",0,1)</f>
        <v>1</v>
      </c>
    </row>
    <row r="3029" spans="1:15" x14ac:dyDescent="0.25">
      <c r="A3029" t="s">
        <v>6147</v>
      </c>
      <c r="B3029" t="s">
        <v>793</v>
      </c>
      <c r="C3029" t="s">
        <v>2238</v>
      </c>
      <c r="D3029" s="1">
        <v>44643</v>
      </c>
      <c r="E3029">
        <v>25</v>
      </c>
      <c r="F3029" t="b">
        <v>1</v>
      </c>
      <c r="G3029" t="s">
        <v>4540</v>
      </c>
      <c r="H3029" t="s">
        <v>2034</v>
      </c>
      <c r="I3029" s="1">
        <f>DATE(YEAR(tbl_Invoices[[#This Row],[Invoice_Date]]), MONTH(tbl_Invoices[[#This Row],[Invoice_Date]]), DAY(tbl_Invoices[[#This Row],[Invoice_Date]]))</f>
        <v>44643</v>
      </c>
      <c r="J3029">
        <f>YEAR(tbl_Invoices[[#This Row],[Invoice_Date]])</f>
        <v>2022</v>
      </c>
      <c r="K3029" s="1">
        <f>_xlfn.XLOOKUP(tbl_Invoices[[#This Row],[Customer_ID]], tbl_Customers[Customer_ID], tbl_Customers[Cohort_Month])</f>
        <v>44773</v>
      </c>
      <c r="L3029" s="1" t="str">
        <f ca="1">_xlfn.XLOOKUP(tbl_Invoices[[#This Row],[Customer_ID]], tbl_Customers[Customer_ID], tbl_Customers[Age_Group])</f>
        <v>25–34</v>
      </c>
      <c r="M3029" s="1" t="str">
        <f>_xlfn.XLOOKUP(tbl_Invoices[[#This Row],[Customer_ID]], tbl_Customers[Customer_ID], tbl_Customers[Region])</f>
        <v>East</v>
      </c>
      <c r="N3029" s="1" t="str" cm="1">
        <f t="array" ref="N3029">_xlfn.IFS(
   _xlfn.SINGLE(tbl_Invoices[Plan_ID])="P1","Basic",
   _xlfn.SINGLE(tbl_Invoices[Plan_ID])="P2","Standard",
   _xlfn.SINGLE(tbl_Invoices[Plan_ID])="P3","Premium"
)</f>
        <v>Standard</v>
      </c>
      <c r="O3029" s="2">
        <f>IF(tbl_Invoices[[#This Row],[Revenue_Type]]="Churned",0,1)</f>
        <v>1</v>
      </c>
    </row>
    <row r="3030" spans="1:15" x14ac:dyDescent="0.25">
      <c r="A3030" t="s">
        <v>9333</v>
      </c>
      <c r="B3030" t="s">
        <v>975</v>
      </c>
      <c r="C3030" t="s">
        <v>3192</v>
      </c>
      <c r="D3030" s="1">
        <v>44643</v>
      </c>
      <c r="E3030">
        <v>55</v>
      </c>
      <c r="F3030" t="b">
        <v>1</v>
      </c>
      <c r="G3030" t="s">
        <v>4545</v>
      </c>
      <c r="H3030" t="s">
        <v>2031</v>
      </c>
      <c r="I3030" s="1">
        <f>DATE(YEAR(tbl_Invoices[[#This Row],[Invoice_Date]]), MONTH(tbl_Invoices[[#This Row],[Invoice_Date]]), DAY(tbl_Invoices[[#This Row],[Invoice_Date]]))</f>
        <v>44643</v>
      </c>
      <c r="J3030">
        <f>YEAR(tbl_Invoices[[#This Row],[Invoice_Date]])</f>
        <v>2022</v>
      </c>
      <c r="K3030" s="1">
        <f>_xlfn.XLOOKUP(tbl_Invoices[[#This Row],[Customer_ID]], tbl_Customers[Customer_ID], tbl_Customers[Cohort_Month])</f>
        <v>44895</v>
      </c>
      <c r="L3030" s="1" t="str">
        <f ca="1">_xlfn.XLOOKUP(tbl_Invoices[[#This Row],[Customer_ID]], tbl_Customers[Customer_ID], tbl_Customers[Age_Group])</f>
        <v>25–34</v>
      </c>
      <c r="M3030" s="1" t="str">
        <f>_xlfn.XLOOKUP(tbl_Invoices[[#This Row],[Customer_ID]], tbl_Customers[Customer_ID], tbl_Customers[Region])</f>
        <v>Midwest</v>
      </c>
      <c r="N3030" s="1" t="str" cm="1">
        <f t="array" ref="N3030">_xlfn.IFS(
   _xlfn.SINGLE(tbl_Invoices[Plan_ID])="P1","Basic",
   _xlfn.SINGLE(tbl_Invoices[Plan_ID])="P2","Standard",
   _xlfn.SINGLE(tbl_Invoices[Plan_ID])="P3","Premium"
)</f>
        <v>Premium</v>
      </c>
      <c r="O3030" s="2">
        <f>IF(tbl_Invoices[[#This Row],[Revenue_Type]]="Churned",0,1)</f>
        <v>0</v>
      </c>
    </row>
    <row r="3031" spans="1:15" x14ac:dyDescent="0.25">
      <c r="A3031" t="s">
        <v>5050</v>
      </c>
      <c r="B3031" t="s">
        <v>1012</v>
      </c>
      <c r="C3031" t="s">
        <v>3262</v>
      </c>
      <c r="D3031" s="1">
        <v>44643</v>
      </c>
      <c r="E3031">
        <v>25</v>
      </c>
      <c r="F3031" t="b">
        <v>1</v>
      </c>
      <c r="G3031" t="s">
        <v>4538</v>
      </c>
      <c r="H3031" t="s">
        <v>2034</v>
      </c>
      <c r="I3031" s="1">
        <f>DATE(YEAR(tbl_Invoices[[#This Row],[Invoice_Date]]), MONTH(tbl_Invoices[[#This Row],[Invoice_Date]]), DAY(tbl_Invoices[[#This Row],[Invoice_Date]]))</f>
        <v>44643</v>
      </c>
      <c r="J3031">
        <f>YEAR(tbl_Invoices[[#This Row],[Invoice_Date]])</f>
        <v>2022</v>
      </c>
      <c r="K3031" s="1">
        <f>_xlfn.XLOOKUP(tbl_Invoices[[#This Row],[Customer_ID]], tbl_Customers[Customer_ID], tbl_Customers[Cohort_Month])</f>
        <v>44712</v>
      </c>
      <c r="L3031" s="1" t="str">
        <f ca="1">_xlfn.XLOOKUP(tbl_Invoices[[#This Row],[Customer_ID]], tbl_Customers[Customer_ID], tbl_Customers[Age_Group])</f>
        <v>55+</v>
      </c>
      <c r="M3031" s="1" t="str">
        <f>_xlfn.XLOOKUP(tbl_Invoices[[#This Row],[Customer_ID]], tbl_Customers[Customer_ID], tbl_Customers[Region])</f>
        <v>International</v>
      </c>
      <c r="N3031" s="1" t="str" cm="1">
        <f t="array" ref="N3031">_xlfn.IFS(
   _xlfn.SINGLE(tbl_Invoices[Plan_ID])="P1","Basic",
   _xlfn.SINGLE(tbl_Invoices[Plan_ID])="P2","Standard",
   _xlfn.SINGLE(tbl_Invoices[Plan_ID])="P3","Premium"
)</f>
        <v>Standard</v>
      </c>
      <c r="O3031" s="2">
        <f>IF(tbl_Invoices[[#This Row],[Revenue_Type]]="Churned",0,1)</f>
        <v>1</v>
      </c>
    </row>
    <row r="3032" spans="1:15" x14ac:dyDescent="0.25">
      <c r="A3032" t="s">
        <v>5134</v>
      </c>
      <c r="B3032" t="s">
        <v>1234</v>
      </c>
      <c r="C3032" t="s">
        <v>3885</v>
      </c>
      <c r="D3032" s="1">
        <v>44643</v>
      </c>
      <c r="E3032">
        <v>12</v>
      </c>
      <c r="F3032" t="b">
        <v>1</v>
      </c>
      <c r="G3032" t="s">
        <v>4547</v>
      </c>
      <c r="H3032" t="s">
        <v>2027</v>
      </c>
      <c r="I3032" s="1">
        <f>DATE(YEAR(tbl_Invoices[[#This Row],[Invoice_Date]]), MONTH(tbl_Invoices[[#This Row],[Invoice_Date]]), DAY(tbl_Invoices[[#This Row],[Invoice_Date]]))</f>
        <v>44643</v>
      </c>
      <c r="J3032">
        <f>YEAR(tbl_Invoices[[#This Row],[Invoice_Date]])</f>
        <v>2022</v>
      </c>
      <c r="K3032" s="1">
        <f>_xlfn.XLOOKUP(tbl_Invoices[[#This Row],[Customer_ID]], tbl_Customers[Customer_ID], tbl_Customers[Cohort_Month])</f>
        <v>44439</v>
      </c>
      <c r="L3032" s="1" t="str">
        <f ca="1">_xlfn.XLOOKUP(tbl_Invoices[[#This Row],[Customer_ID]], tbl_Customers[Customer_ID], tbl_Customers[Age_Group])</f>
        <v>45–54</v>
      </c>
      <c r="M3032" s="1" t="str">
        <f>_xlfn.XLOOKUP(tbl_Invoices[[#This Row],[Customer_ID]], tbl_Customers[Customer_ID], tbl_Customers[Region])</f>
        <v>International</v>
      </c>
      <c r="N3032" s="1" t="str" cm="1">
        <f t="array" ref="N3032">_xlfn.IFS(
   _xlfn.SINGLE(tbl_Invoices[Plan_ID])="P1","Basic",
   _xlfn.SINGLE(tbl_Invoices[Plan_ID])="P2","Standard",
   _xlfn.SINGLE(tbl_Invoices[Plan_ID])="P3","Premium"
)</f>
        <v>Basic</v>
      </c>
      <c r="O3032" s="2">
        <f>IF(tbl_Invoices[[#This Row],[Revenue_Type]]="Churned",0,1)</f>
        <v>1</v>
      </c>
    </row>
    <row r="3033" spans="1:15" x14ac:dyDescent="0.25">
      <c r="A3033" t="s">
        <v>8378</v>
      </c>
      <c r="B3033" t="s">
        <v>1552</v>
      </c>
      <c r="C3033" t="s">
        <v>2810</v>
      </c>
      <c r="D3033" s="1">
        <v>44643</v>
      </c>
      <c r="E3033">
        <v>25</v>
      </c>
      <c r="F3033" t="b">
        <v>1</v>
      </c>
      <c r="G3033" t="s">
        <v>4540</v>
      </c>
      <c r="H3033" t="s">
        <v>2034</v>
      </c>
      <c r="I3033" s="1">
        <f>DATE(YEAR(tbl_Invoices[[#This Row],[Invoice_Date]]), MONTH(tbl_Invoices[[#This Row],[Invoice_Date]]), DAY(tbl_Invoices[[#This Row],[Invoice_Date]]))</f>
        <v>44643</v>
      </c>
      <c r="J3033">
        <f>YEAR(tbl_Invoices[[#This Row],[Invoice_Date]])</f>
        <v>2022</v>
      </c>
      <c r="K3033" s="1">
        <f>_xlfn.XLOOKUP(tbl_Invoices[[#This Row],[Customer_ID]], tbl_Customers[Customer_ID], tbl_Customers[Cohort_Month])</f>
        <v>44347</v>
      </c>
      <c r="L3033" s="1" t="str">
        <f ca="1">_xlfn.XLOOKUP(tbl_Invoices[[#This Row],[Customer_ID]], tbl_Customers[Customer_ID], tbl_Customers[Age_Group])</f>
        <v>55+</v>
      </c>
      <c r="M3033" s="1" t="str">
        <f>_xlfn.XLOOKUP(tbl_Invoices[[#This Row],[Customer_ID]], tbl_Customers[Customer_ID], tbl_Customers[Region])</f>
        <v>South</v>
      </c>
      <c r="N3033" s="1" t="str" cm="1">
        <f t="array" ref="N3033">_xlfn.IFS(
   _xlfn.SINGLE(tbl_Invoices[Plan_ID])="P1","Basic",
   _xlfn.SINGLE(tbl_Invoices[Plan_ID])="P2","Standard",
   _xlfn.SINGLE(tbl_Invoices[Plan_ID])="P3","Premium"
)</f>
        <v>Standard</v>
      </c>
      <c r="O3033" s="2">
        <f>IF(tbl_Invoices[[#This Row],[Revenue_Type]]="Churned",0,1)</f>
        <v>1</v>
      </c>
    </row>
    <row r="3034" spans="1:15" x14ac:dyDescent="0.25">
      <c r="A3034" t="s">
        <v>4752</v>
      </c>
      <c r="B3034" t="s">
        <v>1652</v>
      </c>
      <c r="C3034" t="s">
        <v>2336</v>
      </c>
      <c r="D3034" s="1">
        <v>44643</v>
      </c>
      <c r="E3034">
        <v>12</v>
      </c>
      <c r="F3034" t="b">
        <v>1</v>
      </c>
      <c r="G3034" t="s">
        <v>4538</v>
      </c>
      <c r="H3034" t="s">
        <v>2027</v>
      </c>
      <c r="I3034" s="1">
        <f>DATE(YEAR(tbl_Invoices[[#This Row],[Invoice_Date]]), MONTH(tbl_Invoices[[#This Row],[Invoice_Date]]), DAY(tbl_Invoices[[#This Row],[Invoice_Date]]))</f>
        <v>44643</v>
      </c>
      <c r="J3034">
        <f>YEAR(tbl_Invoices[[#This Row],[Invoice_Date]])</f>
        <v>2022</v>
      </c>
      <c r="K3034" s="1">
        <f>_xlfn.XLOOKUP(tbl_Invoices[[#This Row],[Customer_ID]], tbl_Customers[Customer_ID], tbl_Customers[Cohort_Month])</f>
        <v>44530</v>
      </c>
      <c r="L3034" s="1" t="str">
        <f ca="1">_xlfn.XLOOKUP(tbl_Invoices[[#This Row],[Customer_ID]], tbl_Customers[Customer_ID], tbl_Customers[Age_Group])</f>
        <v>25–34</v>
      </c>
      <c r="M3034" s="1" t="str">
        <f>_xlfn.XLOOKUP(tbl_Invoices[[#This Row],[Customer_ID]], tbl_Customers[Customer_ID], tbl_Customers[Region])</f>
        <v>South</v>
      </c>
      <c r="N3034" s="1" t="str" cm="1">
        <f t="array" ref="N3034">_xlfn.IFS(
   _xlfn.SINGLE(tbl_Invoices[Plan_ID])="P1","Basic",
   _xlfn.SINGLE(tbl_Invoices[Plan_ID])="P2","Standard",
   _xlfn.SINGLE(tbl_Invoices[Plan_ID])="P3","Premium"
)</f>
        <v>Basic</v>
      </c>
      <c r="O3034" s="2">
        <f>IF(tbl_Invoices[[#This Row],[Revenue_Type]]="Churned",0,1)</f>
        <v>1</v>
      </c>
    </row>
    <row r="3035" spans="1:15" x14ac:dyDescent="0.25">
      <c r="A3035" t="s">
        <v>9814</v>
      </c>
      <c r="B3035" t="s">
        <v>1825</v>
      </c>
      <c r="C3035" t="s">
        <v>3709</v>
      </c>
      <c r="D3035" s="1">
        <v>44643</v>
      </c>
      <c r="E3035">
        <v>55</v>
      </c>
      <c r="F3035" t="b">
        <v>1</v>
      </c>
      <c r="G3035" t="s">
        <v>4538</v>
      </c>
      <c r="H3035" t="s">
        <v>2031</v>
      </c>
      <c r="I3035" s="1">
        <f>DATE(YEAR(tbl_Invoices[[#This Row],[Invoice_Date]]), MONTH(tbl_Invoices[[#This Row],[Invoice_Date]]), DAY(tbl_Invoices[[#This Row],[Invoice_Date]]))</f>
        <v>44643</v>
      </c>
      <c r="J3035">
        <f>YEAR(tbl_Invoices[[#This Row],[Invoice_Date]])</f>
        <v>2022</v>
      </c>
      <c r="K3035" s="1">
        <f>_xlfn.XLOOKUP(tbl_Invoices[[#This Row],[Customer_ID]], tbl_Customers[Customer_ID], tbl_Customers[Cohort_Month])</f>
        <v>44347</v>
      </c>
      <c r="L3035" s="1" t="str">
        <f ca="1">_xlfn.XLOOKUP(tbl_Invoices[[#This Row],[Customer_ID]], tbl_Customers[Customer_ID], tbl_Customers[Age_Group])</f>
        <v>45–54</v>
      </c>
      <c r="M3035" s="1" t="str">
        <f>_xlfn.XLOOKUP(tbl_Invoices[[#This Row],[Customer_ID]], tbl_Customers[Customer_ID], tbl_Customers[Region])</f>
        <v>Midwest</v>
      </c>
      <c r="N3035" s="1" t="str" cm="1">
        <f t="array" ref="N3035">_xlfn.IFS(
   _xlfn.SINGLE(tbl_Invoices[Plan_ID])="P1","Basic",
   _xlfn.SINGLE(tbl_Invoices[Plan_ID])="P2","Standard",
   _xlfn.SINGLE(tbl_Invoices[Plan_ID])="P3","Premium"
)</f>
        <v>Premium</v>
      </c>
      <c r="O3035" s="2">
        <f>IF(tbl_Invoices[[#This Row],[Revenue_Type]]="Churned",0,1)</f>
        <v>1</v>
      </c>
    </row>
    <row r="3036" spans="1:15" x14ac:dyDescent="0.25">
      <c r="A3036" t="s">
        <v>9340</v>
      </c>
      <c r="B3036" t="s">
        <v>622</v>
      </c>
      <c r="C3036" t="s">
        <v>3035</v>
      </c>
      <c r="D3036" s="1">
        <v>44644</v>
      </c>
      <c r="E3036">
        <v>25</v>
      </c>
      <c r="F3036" t="b">
        <v>1</v>
      </c>
      <c r="G3036" t="s">
        <v>4547</v>
      </c>
      <c r="H3036" t="s">
        <v>2034</v>
      </c>
      <c r="I3036" s="1">
        <f>DATE(YEAR(tbl_Invoices[[#This Row],[Invoice_Date]]), MONTH(tbl_Invoices[[#This Row],[Invoice_Date]]), DAY(tbl_Invoices[[#This Row],[Invoice_Date]]))</f>
        <v>44644</v>
      </c>
      <c r="J3036">
        <f>YEAR(tbl_Invoices[[#This Row],[Invoice_Date]])</f>
        <v>2022</v>
      </c>
      <c r="K3036" s="1">
        <f>_xlfn.XLOOKUP(tbl_Invoices[[#This Row],[Customer_ID]], tbl_Customers[Customer_ID], tbl_Customers[Cohort_Month])</f>
        <v>44620</v>
      </c>
      <c r="L3036" s="1" t="str">
        <f ca="1">_xlfn.XLOOKUP(tbl_Invoices[[#This Row],[Customer_ID]], tbl_Customers[Customer_ID], tbl_Customers[Age_Group])</f>
        <v>25–34</v>
      </c>
      <c r="M3036" s="1" t="str">
        <f>_xlfn.XLOOKUP(tbl_Invoices[[#This Row],[Customer_ID]], tbl_Customers[Customer_ID], tbl_Customers[Region])</f>
        <v>Midwest</v>
      </c>
      <c r="N3036" s="1" t="str" cm="1">
        <f t="array" ref="N3036">_xlfn.IFS(
   _xlfn.SINGLE(tbl_Invoices[Plan_ID])="P1","Basic",
   _xlfn.SINGLE(tbl_Invoices[Plan_ID])="P2","Standard",
   _xlfn.SINGLE(tbl_Invoices[Plan_ID])="P3","Premium"
)</f>
        <v>Standard</v>
      </c>
      <c r="O3036" s="2">
        <f>IF(tbl_Invoices[[#This Row],[Revenue_Type]]="Churned",0,1)</f>
        <v>1</v>
      </c>
    </row>
    <row r="3037" spans="1:15" x14ac:dyDescent="0.25">
      <c r="A3037" t="s">
        <v>9450</v>
      </c>
      <c r="B3037" t="s">
        <v>736</v>
      </c>
      <c r="C3037" t="s">
        <v>2855</v>
      </c>
      <c r="D3037" s="1">
        <v>44644</v>
      </c>
      <c r="E3037">
        <v>25</v>
      </c>
      <c r="F3037" t="b">
        <v>1</v>
      </c>
      <c r="G3037" t="s">
        <v>4547</v>
      </c>
      <c r="H3037" t="s">
        <v>2034</v>
      </c>
      <c r="I3037" s="1">
        <f>DATE(YEAR(tbl_Invoices[[#This Row],[Invoice_Date]]), MONTH(tbl_Invoices[[#This Row],[Invoice_Date]]), DAY(tbl_Invoices[[#This Row],[Invoice_Date]]))</f>
        <v>44644</v>
      </c>
      <c r="J3037">
        <f>YEAR(tbl_Invoices[[#This Row],[Invoice_Date]])</f>
        <v>2022</v>
      </c>
      <c r="K3037" s="1">
        <f>_xlfn.XLOOKUP(tbl_Invoices[[#This Row],[Customer_ID]], tbl_Customers[Customer_ID], tbl_Customers[Cohort_Month])</f>
        <v>44561</v>
      </c>
      <c r="L3037" s="1" t="str">
        <f ca="1">_xlfn.XLOOKUP(tbl_Invoices[[#This Row],[Customer_ID]], tbl_Customers[Customer_ID], tbl_Customers[Age_Group])</f>
        <v>45–54</v>
      </c>
      <c r="M3037" s="1" t="str">
        <f>_xlfn.XLOOKUP(tbl_Invoices[[#This Row],[Customer_ID]], tbl_Customers[Customer_ID], tbl_Customers[Region])</f>
        <v>South</v>
      </c>
      <c r="N3037" s="1" t="str" cm="1">
        <f t="array" ref="N3037">_xlfn.IFS(
   _xlfn.SINGLE(tbl_Invoices[Plan_ID])="P1","Basic",
   _xlfn.SINGLE(tbl_Invoices[Plan_ID])="P2","Standard",
   _xlfn.SINGLE(tbl_Invoices[Plan_ID])="P3","Premium"
)</f>
        <v>Standard</v>
      </c>
      <c r="O3037" s="2">
        <f>IF(tbl_Invoices[[#This Row],[Revenue_Type]]="Churned",0,1)</f>
        <v>1</v>
      </c>
    </row>
    <row r="3038" spans="1:15" x14ac:dyDescent="0.25">
      <c r="A3038" t="s">
        <v>9474</v>
      </c>
      <c r="B3038" t="s">
        <v>755</v>
      </c>
      <c r="C3038" t="s">
        <v>3879</v>
      </c>
      <c r="D3038" s="1">
        <v>44644</v>
      </c>
      <c r="E3038">
        <v>55</v>
      </c>
      <c r="F3038" t="b">
        <v>1</v>
      </c>
      <c r="G3038" t="s">
        <v>4549</v>
      </c>
      <c r="H3038" t="s">
        <v>2031</v>
      </c>
      <c r="I3038" s="1">
        <f>DATE(YEAR(tbl_Invoices[[#This Row],[Invoice_Date]]), MONTH(tbl_Invoices[[#This Row],[Invoice_Date]]), DAY(tbl_Invoices[[#This Row],[Invoice_Date]]))</f>
        <v>44644</v>
      </c>
      <c r="J3038">
        <f>YEAR(tbl_Invoices[[#This Row],[Invoice_Date]])</f>
        <v>2022</v>
      </c>
      <c r="K3038" s="1">
        <f>_xlfn.XLOOKUP(tbl_Invoices[[#This Row],[Customer_ID]], tbl_Customers[Customer_ID], tbl_Customers[Cohort_Month])</f>
        <v>44681</v>
      </c>
      <c r="L3038" s="1" t="str">
        <f ca="1">_xlfn.XLOOKUP(tbl_Invoices[[#This Row],[Customer_ID]], tbl_Customers[Customer_ID], tbl_Customers[Age_Group])</f>
        <v>25–34</v>
      </c>
      <c r="M3038" s="1" t="str">
        <f>_xlfn.XLOOKUP(tbl_Invoices[[#This Row],[Customer_ID]], tbl_Customers[Customer_ID], tbl_Customers[Region])</f>
        <v>International</v>
      </c>
      <c r="N3038" s="1" t="str" cm="1">
        <f t="array" ref="N3038">_xlfn.IFS(
   _xlfn.SINGLE(tbl_Invoices[Plan_ID])="P1","Basic",
   _xlfn.SINGLE(tbl_Invoices[Plan_ID])="P2","Standard",
   _xlfn.SINGLE(tbl_Invoices[Plan_ID])="P3","Premium"
)</f>
        <v>Premium</v>
      </c>
      <c r="O3038" s="2">
        <f>IF(tbl_Invoices[[#This Row],[Revenue_Type]]="Churned",0,1)</f>
        <v>1</v>
      </c>
    </row>
    <row r="3039" spans="1:15" x14ac:dyDescent="0.25">
      <c r="A3039" t="s">
        <v>10300</v>
      </c>
      <c r="B3039" t="s">
        <v>862</v>
      </c>
      <c r="C3039" t="s">
        <v>2618</v>
      </c>
      <c r="D3039" s="1">
        <v>44644</v>
      </c>
      <c r="E3039">
        <v>12</v>
      </c>
      <c r="F3039" t="b">
        <v>1</v>
      </c>
      <c r="G3039" t="s">
        <v>4545</v>
      </c>
      <c r="H3039" t="s">
        <v>2027</v>
      </c>
      <c r="I3039" s="1">
        <f>DATE(YEAR(tbl_Invoices[[#This Row],[Invoice_Date]]), MONTH(tbl_Invoices[[#This Row],[Invoice_Date]]), DAY(tbl_Invoices[[#This Row],[Invoice_Date]]))</f>
        <v>44644</v>
      </c>
      <c r="J3039">
        <f>YEAR(tbl_Invoices[[#This Row],[Invoice_Date]])</f>
        <v>2022</v>
      </c>
      <c r="K3039" s="1">
        <f>_xlfn.XLOOKUP(tbl_Invoices[[#This Row],[Customer_ID]], tbl_Customers[Customer_ID], tbl_Customers[Cohort_Month])</f>
        <v>44712</v>
      </c>
      <c r="L3039" s="1" t="str">
        <f ca="1">_xlfn.XLOOKUP(tbl_Invoices[[#This Row],[Customer_ID]], tbl_Customers[Customer_ID], tbl_Customers[Age_Group])</f>
        <v>55+</v>
      </c>
      <c r="M3039" s="1" t="str">
        <f>_xlfn.XLOOKUP(tbl_Invoices[[#This Row],[Customer_ID]], tbl_Customers[Customer_ID], tbl_Customers[Region])</f>
        <v>East</v>
      </c>
      <c r="N3039" s="1" t="str" cm="1">
        <f t="array" ref="N3039">_xlfn.IFS(
   _xlfn.SINGLE(tbl_Invoices[Plan_ID])="P1","Basic",
   _xlfn.SINGLE(tbl_Invoices[Plan_ID])="P2","Standard",
   _xlfn.SINGLE(tbl_Invoices[Plan_ID])="P3","Premium"
)</f>
        <v>Basic</v>
      </c>
      <c r="O3039" s="2">
        <f>IF(tbl_Invoices[[#This Row],[Revenue_Type]]="Churned",0,1)</f>
        <v>0</v>
      </c>
    </row>
    <row r="3040" spans="1:15" x14ac:dyDescent="0.25">
      <c r="A3040" t="s">
        <v>4925</v>
      </c>
      <c r="B3040" t="s">
        <v>935</v>
      </c>
      <c r="C3040" t="s">
        <v>3350</v>
      </c>
      <c r="D3040" s="1">
        <v>44644</v>
      </c>
      <c r="E3040">
        <v>55</v>
      </c>
      <c r="F3040" t="b">
        <v>1</v>
      </c>
      <c r="G3040" t="s">
        <v>4538</v>
      </c>
      <c r="H3040" t="s">
        <v>2031</v>
      </c>
      <c r="I3040" s="1">
        <f>DATE(YEAR(tbl_Invoices[[#This Row],[Invoice_Date]]), MONTH(tbl_Invoices[[#This Row],[Invoice_Date]]), DAY(tbl_Invoices[[#This Row],[Invoice_Date]]))</f>
        <v>44644</v>
      </c>
      <c r="J3040">
        <f>YEAR(tbl_Invoices[[#This Row],[Invoice_Date]])</f>
        <v>2022</v>
      </c>
      <c r="K3040" s="1">
        <f>_xlfn.XLOOKUP(tbl_Invoices[[#This Row],[Customer_ID]], tbl_Customers[Customer_ID], tbl_Customers[Cohort_Month])</f>
        <v>44865</v>
      </c>
      <c r="L3040" s="1" t="str">
        <f ca="1">_xlfn.XLOOKUP(tbl_Invoices[[#This Row],[Customer_ID]], tbl_Customers[Customer_ID], tbl_Customers[Age_Group])</f>
        <v>25–34</v>
      </c>
      <c r="M3040" s="1" t="str">
        <f>_xlfn.XLOOKUP(tbl_Invoices[[#This Row],[Customer_ID]], tbl_Customers[Customer_ID], tbl_Customers[Region])</f>
        <v>West</v>
      </c>
      <c r="N3040" s="1" t="str" cm="1">
        <f t="array" ref="N3040">_xlfn.IFS(
   _xlfn.SINGLE(tbl_Invoices[Plan_ID])="P1","Basic",
   _xlfn.SINGLE(tbl_Invoices[Plan_ID])="P2","Standard",
   _xlfn.SINGLE(tbl_Invoices[Plan_ID])="P3","Premium"
)</f>
        <v>Premium</v>
      </c>
      <c r="O3040" s="2">
        <f>IF(tbl_Invoices[[#This Row],[Revenue_Type]]="Churned",0,1)</f>
        <v>1</v>
      </c>
    </row>
    <row r="3041" spans="1:15" x14ac:dyDescent="0.25">
      <c r="A3041" t="s">
        <v>9231</v>
      </c>
      <c r="B3041" t="s">
        <v>1406</v>
      </c>
      <c r="C3041" t="s">
        <v>2217</v>
      </c>
      <c r="D3041" s="1">
        <v>44644</v>
      </c>
      <c r="E3041">
        <v>25</v>
      </c>
      <c r="F3041" t="b">
        <v>1</v>
      </c>
      <c r="G3041" t="s">
        <v>4549</v>
      </c>
      <c r="H3041" t="s">
        <v>2034</v>
      </c>
      <c r="I3041" s="1">
        <f>DATE(YEAR(tbl_Invoices[[#This Row],[Invoice_Date]]), MONTH(tbl_Invoices[[#This Row],[Invoice_Date]]), DAY(tbl_Invoices[[#This Row],[Invoice_Date]]))</f>
        <v>44644</v>
      </c>
      <c r="J3041">
        <f>YEAR(tbl_Invoices[[#This Row],[Invoice_Date]])</f>
        <v>2022</v>
      </c>
      <c r="K3041" s="1">
        <f>_xlfn.XLOOKUP(tbl_Invoices[[#This Row],[Customer_ID]], tbl_Customers[Customer_ID], tbl_Customers[Cohort_Month])</f>
        <v>45077</v>
      </c>
      <c r="L3041" s="1" t="str">
        <f ca="1">_xlfn.XLOOKUP(tbl_Invoices[[#This Row],[Customer_ID]], tbl_Customers[Customer_ID], tbl_Customers[Age_Group])</f>
        <v>45–54</v>
      </c>
      <c r="M3041" s="1" t="str">
        <f>_xlfn.XLOOKUP(tbl_Invoices[[#This Row],[Customer_ID]], tbl_Customers[Customer_ID], tbl_Customers[Region])</f>
        <v>South</v>
      </c>
      <c r="N3041" s="1" t="str" cm="1">
        <f t="array" ref="N3041">_xlfn.IFS(
   _xlfn.SINGLE(tbl_Invoices[Plan_ID])="P1","Basic",
   _xlfn.SINGLE(tbl_Invoices[Plan_ID])="P2","Standard",
   _xlfn.SINGLE(tbl_Invoices[Plan_ID])="P3","Premium"
)</f>
        <v>Standard</v>
      </c>
      <c r="O3041" s="2">
        <f>IF(tbl_Invoices[[#This Row],[Revenue_Type]]="Churned",0,1)</f>
        <v>1</v>
      </c>
    </row>
    <row r="3042" spans="1:15" x14ac:dyDescent="0.25">
      <c r="A3042" t="s">
        <v>7456</v>
      </c>
      <c r="B3042" t="s">
        <v>1594</v>
      </c>
      <c r="C3042" t="s">
        <v>2328</v>
      </c>
      <c r="D3042" s="1">
        <v>44644</v>
      </c>
      <c r="E3042">
        <v>55</v>
      </c>
      <c r="F3042" t="b">
        <v>1</v>
      </c>
      <c r="G3042" t="s">
        <v>4540</v>
      </c>
      <c r="H3042" t="s">
        <v>2031</v>
      </c>
      <c r="I3042" s="1">
        <f>DATE(YEAR(tbl_Invoices[[#This Row],[Invoice_Date]]), MONTH(tbl_Invoices[[#This Row],[Invoice_Date]]), DAY(tbl_Invoices[[#This Row],[Invoice_Date]]))</f>
        <v>44644</v>
      </c>
      <c r="J3042">
        <f>YEAR(tbl_Invoices[[#This Row],[Invoice_Date]])</f>
        <v>2022</v>
      </c>
      <c r="K3042" s="1">
        <f>_xlfn.XLOOKUP(tbl_Invoices[[#This Row],[Customer_ID]], tbl_Customers[Customer_ID], tbl_Customers[Cohort_Month])</f>
        <v>44469</v>
      </c>
      <c r="L3042" s="1" t="str">
        <f ca="1">_xlfn.XLOOKUP(tbl_Invoices[[#This Row],[Customer_ID]], tbl_Customers[Customer_ID], tbl_Customers[Age_Group])</f>
        <v>45–54</v>
      </c>
      <c r="M3042" s="1" t="str">
        <f>_xlfn.XLOOKUP(tbl_Invoices[[#This Row],[Customer_ID]], tbl_Customers[Customer_ID], tbl_Customers[Region])</f>
        <v>East</v>
      </c>
      <c r="N3042" s="1" t="str" cm="1">
        <f t="array" ref="N3042">_xlfn.IFS(
   _xlfn.SINGLE(tbl_Invoices[Plan_ID])="P1","Basic",
   _xlfn.SINGLE(tbl_Invoices[Plan_ID])="P2","Standard",
   _xlfn.SINGLE(tbl_Invoices[Plan_ID])="P3","Premium"
)</f>
        <v>Premium</v>
      </c>
      <c r="O3042" s="2">
        <f>IF(tbl_Invoices[[#This Row],[Revenue_Type]]="Churned",0,1)</f>
        <v>1</v>
      </c>
    </row>
    <row r="3043" spans="1:15" x14ac:dyDescent="0.25">
      <c r="A3043" t="s">
        <v>5683</v>
      </c>
      <c r="B3043" t="s">
        <v>1813</v>
      </c>
      <c r="C3043" t="s">
        <v>3024</v>
      </c>
      <c r="D3043" s="1">
        <v>44644</v>
      </c>
      <c r="E3043">
        <v>55</v>
      </c>
      <c r="F3043" t="b">
        <v>1</v>
      </c>
      <c r="G3043" t="s">
        <v>4549</v>
      </c>
      <c r="H3043" t="s">
        <v>2031</v>
      </c>
      <c r="I3043" s="1">
        <f>DATE(YEAR(tbl_Invoices[[#This Row],[Invoice_Date]]), MONTH(tbl_Invoices[[#This Row],[Invoice_Date]]), DAY(tbl_Invoices[[#This Row],[Invoice_Date]]))</f>
        <v>44644</v>
      </c>
      <c r="J3043">
        <f>YEAR(tbl_Invoices[[#This Row],[Invoice_Date]])</f>
        <v>2022</v>
      </c>
      <c r="K3043" s="1">
        <f>_xlfn.XLOOKUP(tbl_Invoices[[#This Row],[Customer_ID]], tbl_Customers[Customer_ID], tbl_Customers[Cohort_Month])</f>
        <v>44439</v>
      </c>
      <c r="L3043" s="1" t="str">
        <f ca="1">_xlfn.XLOOKUP(tbl_Invoices[[#This Row],[Customer_ID]], tbl_Customers[Customer_ID], tbl_Customers[Age_Group])</f>
        <v>25–34</v>
      </c>
      <c r="M3043" s="1" t="str">
        <f>_xlfn.XLOOKUP(tbl_Invoices[[#This Row],[Customer_ID]], tbl_Customers[Customer_ID], tbl_Customers[Region])</f>
        <v>East</v>
      </c>
      <c r="N3043" s="1" t="str" cm="1">
        <f t="array" ref="N3043">_xlfn.IFS(
   _xlfn.SINGLE(tbl_Invoices[Plan_ID])="P1","Basic",
   _xlfn.SINGLE(tbl_Invoices[Plan_ID])="P2","Standard",
   _xlfn.SINGLE(tbl_Invoices[Plan_ID])="P3","Premium"
)</f>
        <v>Premium</v>
      </c>
      <c r="O3043" s="2">
        <f>IF(tbl_Invoices[[#This Row],[Revenue_Type]]="Churned",0,1)</f>
        <v>1</v>
      </c>
    </row>
    <row r="3044" spans="1:15" x14ac:dyDescent="0.25">
      <c r="A3044" t="s">
        <v>5142</v>
      </c>
      <c r="B3044" t="s">
        <v>257</v>
      </c>
      <c r="C3044" t="s">
        <v>3174</v>
      </c>
      <c r="D3044" s="1">
        <v>44645</v>
      </c>
      <c r="E3044">
        <v>12</v>
      </c>
      <c r="F3044" t="b">
        <v>1</v>
      </c>
      <c r="G3044" t="s">
        <v>4540</v>
      </c>
      <c r="H3044" t="s">
        <v>2027</v>
      </c>
      <c r="I3044" s="1">
        <f>DATE(YEAR(tbl_Invoices[[#This Row],[Invoice_Date]]), MONTH(tbl_Invoices[[#This Row],[Invoice_Date]]), DAY(tbl_Invoices[[#This Row],[Invoice_Date]]))</f>
        <v>44645</v>
      </c>
      <c r="J3044">
        <f>YEAR(tbl_Invoices[[#This Row],[Invoice_Date]])</f>
        <v>2022</v>
      </c>
      <c r="K3044" s="1">
        <f>_xlfn.XLOOKUP(tbl_Invoices[[#This Row],[Customer_ID]], tbl_Customers[Customer_ID], tbl_Customers[Cohort_Month])</f>
        <v>44286</v>
      </c>
      <c r="L3044" s="1" t="str">
        <f ca="1">_xlfn.XLOOKUP(tbl_Invoices[[#This Row],[Customer_ID]], tbl_Customers[Customer_ID], tbl_Customers[Age_Group])</f>
        <v>45–54</v>
      </c>
      <c r="M3044" s="1" t="str">
        <f>_xlfn.XLOOKUP(tbl_Invoices[[#This Row],[Customer_ID]], tbl_Customers[Customer_ID], tbl_Customers[Region])</f>
        <v>East</v>
      </c>
      <c r="N3044" s="1" t="str" cm="1">
        <f t="array" ref="N3044">_xlfn.IFS(
   _xlfn.SINGLE(tbl_Invoices[Plan_ID])="P1","Basic",
   _xlfn.SINGLE(tbl_Invoices[Plan_ID])="P2","Standard",
   _xlfn.SINGLE(tbl_Invoices[Plan_ID])="P3","Premium"
)</f>
        <v>Basic</v>
      </c>
      <c r="O3044" s="2">
        <f>IF(tbl_Invoices[[#This Row],[Revenue_Type]]="Churned",0,1)</f>
        <v>1</v>
      </c>
    </row>
    <row r="3045" spans="1:15" x14ac:dyDescent="0.25">
      <c r="A3045" t="s">
        <v>5236</v>
      </c>
      <c r="B3045" t="s">
        <v>671</v>
      </c>
      <c r="C3045" t="s">
        <v>3774</v>
      </c>
      <c r="D3045" s="1">
        <v>44645</v>
      </c>
      <c r="E3045">
        <v>25</v>
      </c>
      <c r="F3045" t="b">
        <v>1</v>
      </c>
      <c r="G3045" t="s">
        <v>4547</v>
      </c>
      <c r="H3045" t="s">
        <v>2034</v>
      </c>
      <c r="I3045" s="1">
        <f>DATE(YEAR(tbl_Invoices[[#This Row],[Invoice_Date]]), MONTH(tbl_Invoices[[#This Row],[Invoice_Date]]), DAY(tbl_Invoices[[#This Row],[Invoice_Date]]))</f>
        <v>44645</v>
      </c>
      <c r="J3045">
        <f>YEAR(tbl_Invoices[[#This Row],[Invoice_Date]])</f>
        <v>2022</v>
      </c>
      <c r="K3045" s="1">
        <f>_xlfn.XLOOKUP(tbl_Invoices[[#This Row],[Customer_ID]], tbl_Customers[Customer_ID], tbl_Customers[Cohort_Month])</f>
        <v>44895</v>
      </c>
      <c r="L3045" s="1" t="str">
        <f ca="1">_xlfn.XLOOKUP(tbl_Invoices[[#This Row],[Customer_ID]], tbl_Customers[Customer_ID], tbl_Customers[Age_Group])</f>
        <v>45–54</v>
      </c>
      <c r="M3045" s="1" t="str">
        <f>_xlfn.XLOOKUP(tbl_Invoices[[#This Row],[Customer_ID]], tbl_Customers[Customer_ID], tbl_Customers[Region])</f>
        <v>South</v>
      </c>
      <c r="N3045" s="1" t="str" cm="1">
        <f t="array" ref="N3045">_xlfn.IFS(
   _xlfn.SINGLE(tbl_Invoices[Plan_ID])="P1","Basic",
   _xlfn.SINGLE(tbl_Invoices[Plan_ID])="P2","Standard",
   _xlfn.SINGLE(tbl_Invoices[Plan_ID])="P3","Premium"
)</f>
        <v>Standard</v>
      </c>
      <c r="O3045" s="2">
        <f>IF(tbl_Invoices[[#This Row],[Revenue_Type]]="Churned",0,1)</f>
        <v>1</v>
      </c>
    </row>
    <row r="3046" spans="1:15" x14ac:dyDescent="0.25">
      <c r="A3046" t="s">
        <v>6752</v>
      </c>
      <c r="B3046" t="s">
        <v>935</v>
      </c>
      <c r="C3046" t="s">
        <v>3350</v>
      </c>
      <c r="D3046" s="1">
        <v>44645</v>
      </c>
      <c r="E3046">
        <v>55</v>
      </c>
      <c r="F3046" t="b">
        <v>1</v>
      </c>
      <c r="G3046" t="s">
        <v>4540</v>
      </c>
      <c r="H3046" t="s">
        <v>2031</v>
      </c>
      <c r="I3046" s="1">
        <f>DATE(YEAR(tbl_Invoices[[#This Row],[Invoice_Date]]), MONTH(tbl_Invoices[[#This Row],[Invoice_Date]]), DAY(tbl_Invoices[[#This Row],[Invoice_Date]]))</f>
        <v>44645</v>
      </c>
      <c r="J3046">
        <f>YEAR(tbl_Invoices[[#This Row],[Invoice_Date]])</f>
        <v>2022</v>
      </c>
      <c r="K3046" s="1">
        <f>_xlfn.XLOOKUP(tbl_Invoices[[#This Row],[Customer_ID]], tbl_Customers[Customer_ID], tbl_Customers[Cohort_Month])</f>
        <v>44865</v>
      </c>
      <c r="L3046" s="1" t="str">
        <f ca="1">_xlfn.XLOOKUP(tbl_Invoices[[#This Row],[Customer_ID]], tbl_Customers[Customer_ID], tbl_Customers[Age_Group])</f>
        <v>25–34</v>
      </c>
      <c r="M3046" s="1" t="str">
        <f>_xlfn.XLOOKUP(tbl_Invoices[[#This Row],[Customer_ID]], tbl_Customers[Customer_ID], tbl_Customers[Region])</f>
        <v>West</v>
      </c>
      <c r="N3046" s="1" t="str" cm="1">
        <f t="array" ref="N3046">_xlfn.IFS(
   _xlfn.SINGLE(tbl_Invoices[Plan_ID])="P1","Basic",
   _xlfn.SINGLE(tbl_Invoices[Plan_ID])="P2","Standard",
   _xlfn.SINGLE(tbl_Invoices[Plan_ID])="P3","Premium"
)</f>
        <v>Premium</v>
      </c>
      <c r="O3046" s="2">
        <f>IF(tbl_Invoices[[#This Row],[Revenue_Type]]="Churned",0,1)</f>
        <v>1</v>
      </c>
    </row>
    <row r="3047" spans="1:15" x14ac:dyDescent="0.25">
      <c r="A3047" t="s">
        <v>8408</v>
      </c>
      <c r="B3047" t="s">
        <v>1107</v>
      </c>
      <c r="C3047" t="s">
        <v>4215</v>
      </c>
      <c r="D3047" s="1">
        <v>44645</v>
      </c>
      <c r="E3047">
        <v>55</v>
      </c>
      <c r="F3047" t="b">
        <v>1</v>
      </c>
      <c r="G3047" t="s">
        <v>4538</v>
      </c>
      <c r="H3047" t="s">
        <v>2031</v>
      </c>
      <c r="I3047" s="1">
        <f>DATE(YEAR(tbl_Invoices[[#This Row],[Invoice_Date]]), MONTH(tbl_Invoices[[#This Row],[Invoice_Date]]), DAY(tbl_Invoices[[#This Row],[Invoice_Date]]))</f>
        <v>44645</v>
      </c>
      <c r="J3047">
        <f>YEAR(tbl_Invoices[[#This Row],[Invoice_Date]])</f>
        <v>2022</v>
      </c>
      <c r="K3047" s="1">
        <f>_xlfn.XLOOKUP(tbl_Invoices[[#This Row],[Customer_ID]], tbl_Customers[Customer_ID], tbl_Customers[Cohort_Month])</f>
        <v>44926</v>
      </c>
      <c r="L3047" s="1" t="str">
        <f ca="1">_xlfn.XLOOKUP(tbl_Invoices[[#This Row],[Customer_ID]], tbl_Customers[Customer_ID], tbl_Customers[Age_Group])</f>
        <v>45–54</v>
      </c>
      <c r="M3047" s="1" t="str">
        <f>_xlfn.XLOOKUP(tbl_Invoices[[#This Row],[Customer_ID]], tbl_Customers[Customer_ID], tbl_Customers[Region])</f>
        <v>South</v>
      </c>
      <c r="N3047" s="1" t="str" cm="1">
        <f t="array" ref="N3047">_xlfn.IFS(
   _xlfn.SINGLE(tbl_Invoices[Plan_ID])="P1","Basic",
   _xlfn.SINGLE(tbl_Invoices[Plan_ID])="P2","Standard",
   _xlfn.SINGLE(tbl_Invoices[Plan_ID])="P3","Premium"
)</f>
        <v>Premium</v>
      </c>
      <c r="O3047" s="2">
        <f>IF(tbl_Invoices[[#This Row],[Revenue_Type]]="Churned",0,1)</f>
        <v>1</v>
      </c>
    </row>
    <row r="3048" spans="1:15" x14ac:dyDescent="0.25">
      <c r="A3048" t="s">
        <v>8134</v>
      </c>
      <c r="B3048" t="s">
        <v>71</v>
      </c>
      <c r="C3048" t="s">
        <v>2212</v>
      </c>
      <c r="D3048" s="1">
        <v>44646</v>
      </c>
      <c r="E3048">
        <v>55</v>
      </c>
      <c r="F3048" t="b">
        <v>1</v>
      </c>
      <c r="G3048" t="s">
        <v>4545</v>
      </c>
      <c r="H3048" t="s">
        <v>2031</v>
      </c>
      <c r="I3048" s="1">
        <f>DATE(YEAR(tbl_Invoices[[#This Row],[Invoice_Date]]), MONTH(tbl_Invoices[[#This Row],[Invoice_Date]]), DAY(tbl_Invoices[[#This Row],[Invoice_Date]]))</f>
        <v>44646</v>
      </c>
      <c r="J3048">
        <f>YEAR(tbl_Invoices[[#This Row],[Invoice_Date]])</f>
        <v>2022</v>
      </c>
      <c r="K3048" s="1">
        <f>_xlfn.XLOOKUP(tbl_Invoices[[#This Row],[Customer_ID]], tbl_Customers[Customer_ID], tbl_Customers[Cohort_Month])</f>
        <v>44316</v>
      </c>
      <c r="L3048" s="1" t="str">
        <f ca="1">_xlfn.XLOOKUP(tbl_Invoices[[#This Row],[Customer_ID]], tbl_Customers[Customer_ID], tbl_Customers[Age_Group])</f>
        <v>55+</v>
      </c>
      <c r="M3048" s="1" t="str">
        <f>_xlfn.XLOOKUP(tbl_Invoices[[#This Row],[Customer_ID]], tbl_Customers[Customer_ID], tbl_Customers[Region])</f>
        <v>East</v>
      </c>
      <c r="N3048" s="1" t="str" cm="1">
        <f t="array" ref="N3048">_xlfn.IFS(
   _xlfn.SINGLE(tbl_Invoices[Plan_ID])="P1","Basic",
   _xlfn.SINGLE(tbl_Invoices[Plan_ID])="P2","Standard",
   _xlfn.SINGLE(tbl_Invoices[Plan_ID])="P3","Premium"
)</f>
        <v>Premium</v>
      </c>
      <c r="O3048" s="2">
        <f>IF(tbl_Invoices[[#This Row],[Revenue_Type]]="Churned",0,1)</f>
        <v>0</v>
      </c>
    </row>
    <row r="3049" spans="1:15" x14ac:dyDescent="0.25">
      <c r="A3049" t="s">
        <v>5280</v>
      </c>
      <c r="B3049" t="s">
        <v>173</v>
      </c>
      <c r="C3049" t="s">
        <v>2964</v>
      </c>
      <c r="D3049" s="1">
        <v>44646</v>
      </c>
      <c r="E3049">
        <v>12</v>
      </c>
      <c r="F3049" t="b">
        <v>1</v>
      </c>
      <c r="G3049" t="s">
        <v>4549</v>
      </c>
      <c r="H3049" t="s">
        <v>2027</v>
      </c>
      <c r="I3049" s="1">
        <f>DATE(YEAR(tbl_Invoices[[#This Row],[Invoice_Date]]), MONTH(tbl_Invoices[[#This Row],[Invoice_Date]]), DAY(tbl_Invoices[[#This Row],[Invoice_Date]]))</f>
        <v>44646</v>
      </c>
      <c r="J3049">
        <f>YEAR(tbl_Invoices[[#This Row],[Invoice_Date]])</f>
        <v>2022</v>
      </c>
      <c r="K3049" s="1">
        <f>_xlfn.XLOOKUP(tbl_Invoices[[#This Row],[Customer_ID]], tbl_Customers[Customer_ID], tbl_Customers[Cohort_Month])</f>
        <v>44620</v>
      </c>
      <c r="L3049" s="1" t="str">
        <f ca="1">_xlfn.XLOOKUP(tbl_Invoices[[#This Row],[Customer_ID]], tbl_Customers[Customer_ID], tbl_Customers[Age_Group])</f>
        <v>55+</v>
      </c>
      <c r="M3049" s="1" t="str">
        <f>_xlfn.XLOOKUP(tbl_Invoices[[#This Row],[Customer_ID]], tbl_Customers[Customer_ID], tbl_Customers[Region])</f>
        <v>Midwest</v>
      </c>
      <c r="N3049" s="1" t="str" cm="1">
        <f t="array" ref="N3049">_xlfn.IFS(
   _xlfn.SINGLE(tbl_Invoices[Plan_ID])="P1","Basic",
   _xlfn.SINGLE(tbl_Invoices[Plan_ID])="P2","Standard",
   _xlfn.SINGLE(tbl_Invoices[Plan_ID])="P3","Premium"
)</f>
        <v>Basic</v>
      </c>
      <c r="O3049" s="2">
        <f>IF(tbl_Invoices[[#This Row],[Revenue_Type]]="Churned",0,1)</f>
        <v>1</v>
      </c>
    </row>
    <row r="3050" spans="1:15" x14ac:dyDescent="0.25">
      <c r="A3050" t="s">
        <v>7963</v>
      </c>
      <c r="B3050" t="s">
        <v>893</v>
      </c>
      <c r="C3050" t="s">
        <v>3981</v>
      </c>
      <c r="D3050" s="1">
        <v>44646</v>
      </c>
      <c r="E3050">
        <v>55</v>
      </c>
      <c r="F3050" t="b">
        <v>1</v>
      </c>
      <c r="G3050" t="s">
        <v>4549</v>
      </c>
      <c r="H3050" t="s">
        <v>2031</v>
      </c>
      <c r="I3050" s="1">
        <f>DATE(YEAR(tbl_Invoices[[#This Row],[Invoice_Date]]), MONTH(tbl_Invoices[[#This Row],[Invoice_Date]]), DAY(tbl_Invoices[[#This Row],[Invoice_Date]]))</f>
        <v>44646</v>
      </c>
      <c r="J3050">
        <f>YEAR(tbl_Invoices[[#This Row],[Invoice_Date]])</f>
        <v>2022</v>
      </c>
      <c r="K3050" s="1">
        <f>_xlfn.XLOOKUP(tbl_Invoices[[#This Row],[Customer_ID]], tbl_Customers[Customer_ID], tbl_Customers[Cohort_Month])</f>
        <v>44681</v>
      </c>
      <c r="L3050" s="1" t="str">
        <f ca="1">_xlfn.XLOOKUP(tbl_Invoices[[#This Row],[Customer_ID]], tbl_Customers[Customer_ID], tbl_Customers[Age_Group])</f>
        <v>45–54</v>
      </c>
      <c r="M3050" s="1" t="str">
        <f>_xlfn.XLOOKUP(tbl_Invoices[[#This Row],[Customer_ID]], tbl_Customers[Customer_ID], tbl_Customers[Region])</f>
        <v>International</v>
      </c>
      <c r="N3050" s="1" t="str" cm="1">
        <f t="array" ref="N3050">_xlfn.IFS(
   _xlfn.SINGLE(tbl_Invoices[Plan_ID])="P1","Basic",
   _xlfn.SINGLE(tbl_Invoices[Plan_ID])="P2","Standard",
   _xlfn.SINGLE(tbl_Invoices[Plan_ID])="P3","Premium"
)</f>
        <v>Premium</v>
      </c>
      <c r="O3050" s="2">
        <f>IF(tbl_Invoices[[#This Row],[Revenue_Type]]="Churned",0,1)</f>
        <v>1</v>
      </c>
    </row>
    <row r="3051" spans="1:15" x14ac:dyDescent="0.25">
      <c r="A3051" t="s">
        <v>6053</v>
      </c>
      <c r="B3051" t="s">
        <v>1107</v>
      </c>
      <c r="C3051" t="s">
        <v>3061</v>
      </c>
      <c r="D3051" s="1">
        <v>44646</v>
      </c>
      <c r="E3051">
        <v>25</v>
      </c>
      <c r="F3051" t="b">
        <v>1</v>
      </c>
      <c r="G3051" t="s">
        <v>4547</v>
      </c>
      <c r="H3051" t="s">
        <v>2034</v>
      </c>
      <c r="I3051" s="1">
        <f>DATE(YEAR(tbl_Invoices[[#This Row],[Invoice_Date]]), MONTH(tbl_Invoices[[#This Row],[Invoice_Date]]), DAY(tbl_Invoices[[#This Row],[Invoice_Date]]))</f>
        <v>44646</v>
      </c>
      <c r="J3051">
        <f>YEAR(tbl_Invoices[[#This Row],[Invoice_Date]])</f>
        <v>2022</v>
      </c>
      <c r="K3051" s="1">
        <f>_xlfn.XLOOKUP(tbl_Invoices[[#This Row],[Customer_ID]], tbl_Customers[Customer_ID], tbl_Customers[Cohort_Month])</f>
        <v>44926</v>
      </c>
      <c r="L3051" s="1" t="str">
        <f ca="1">_xlfn.XLOOKUP(tbl_Invoices[[#This Row],[Customer_ID]], tbl_Customers[Customer_ID], tbl_Customers[Age_Group])</f>
        <v>45–54</v>
      </c>
      <c r="M3051" s="1" t="str">
        <f>_xlfn.XLOOKUP(tbl_Invoices[[#This Row],[Customer_ID]], tbl_Customers[Customer_ID], tbl_Customers[Region])</f>
        <v>South</v>
      </c>
      <c r="N3051" s="1" t="str" cm="1">
        <f t="array" ref="N3051">_xlfn.IFS(
   _xlfn.SINGLE(tbl_Invoices[Plan_ID])="P1","Basic",
   _xlfn.SINGLE(tbl_Invoices[Plan_ID])="P2","Standard",
   _xlfn.SINGLE(tbl_Invoices[Plan_ID])="P3","Premium"
)</f>
        <v>Standard</v>
      </c>
      <c r="O3051" s="2">
        <f>IF(tbl_Invoices[[#This Row],[Revenue_Type]]="Churned",0,1)</f>
        <v>1</v>
      </c>
    </row>
    <row r="3052" spans="1:15" x14ac:dyDescent="0.25">
      <c r="A3052" t="s">
        <v>10435</v>
      </c>
      <c r="B3052" t="s">
        <v>1363</v>
      </c>
      <c r="C3052" t="s">
        <v>3726</v>
      </c>
      <c r="D3052" s="1">
        <v>44646</v>
      </c>
      <c r="E3052">
        <v>25</v>
      </c>
      <c r="F3052" t="b">
        <v>1</v>
      </c>
      <c r="G3052" t="s">
        <v>4538</v>
      </c>
      <c r="H3052" t="s">
        <v>2034</v>
      </c>
      <c r="I3052" s="1">
        <f>DATE(YEAR(tbl_Invoices[[#This Row],[Invoice_Date]]), MONTH(tbl_Invoices[[#This Row],[Invoice_Date]]), DAY(tbl_Invoices[[#This Row],[Invoice_Date]]))</f>
        <v>44646</v>
      </c>
      <c r="J3052">
        <f>YEAR(tbl_Invoices[[#This Row],[Invoice_Date]])</f>
        <v>2022</v>
      </c>
      <c r="K3052" s="1">
        <f>_xlfn.XLOOKUP(tbl_Invoices[[#This Row],[Customer_ID]], tbl_Customers[Customer_ID], tbl_Customers[Cohort_Month])</f>
        <v>44985</v>
      </c>
      <c r="L3052" s="1" t="str">
        <f ca="1">_xlfn.XLOOKUP(tbl_Invoices[[#This Row],[Customer_ID]], tbl_Customers[Customer_ID], tbl_Customers[Age_Group])</f>
        <v>45–54</v>
      </c>
      <c r="M3052" s="1" t="str">
        <f>_xlfn.XLOOKUP(tbl_Invoices[[#This Row],[Customer_ID]], tbl_Customers[Customer_ID], tbl_Customers[Region])</f>
        <v>South</v>
      </c>
      <c r="N3052" s="1" t="str" cm="1">
        <f t="array" ref="N3052">_xlfn.IFS(
   _xlfn.SINGLE(tbl_Invoices[Plan_ID])="P1","Basic",
   _xlfn.SINGLE(tbl_Invoices[Plan_ID])="P2","Standard",
   _xlfn.SINGLE(tbl_Invoices[Plan_ID])="P3","Premium"
)</f>
        <v>Standard</v>
      </c>
      <c r="O3052" s="2">
        <f>IF(tbl_Invoices[[#This Row],[Revenue_Type]]="Churned",0,1)</f>
        <v>1</v>
      </c>
    </row>
    <row r="3053" spans="1:15" x14ac:dyDescent="0.25">
      <c r="A3053" t="s">
        <v>6509</v>
      </c>
      <c r="B3053" t="s">
        <v>1558</v>
      </c>
      <c r="C3053" t="s">
        <v>3582</v>
      </c>
      <c r="D3053" s="1">
        <v>44646</v>
      </c>
      <c r="E3053">
        <v>12</v>
      </c>
      <c r="F3053" t="b">
        <v>1</v>
      </c>
      <c r="G3053" t="s">
        <v>4538</v>
      </c>
      <c r="H3053" t="s">
        <v>2027</v>
      </c>
      <c r="I3053" s="1">
        <f>DATE(YEAR(tbl_Invoices[[#This Row],[Invoice_Date]]), MONTH(tbl_Invoices[[#This Row],[Invoice_Date]]), DAY(tbl_Invoices[[#This Row],[Invoice_Date]]))</f>
        <v>44646</v>
      </c>
      <c r="J3053">
        <f>YEAR(tbl_Invoices[[#This Row],[Invoice_Date]])</f>
        <v>2022</v>
      </c>
      <c r="K3053" s="1">
        <f>_xlfn.XLOOKUP(tbl_Invoices[[#This Row],[Customer_ID]], tbl_Customers[Customer_ID], tbl_Customers[Cohort_Month])</f>
        <v>45016</v>
      </c>
      <c r="L3053" s="1" t="str">
        <f ca="1">_xlfn.XLOOKUP(tbl_Invoices[[#This Row],[Customer_ID]], tbl_Customers[Customer_ID], tbl_Customers[Age_Group])</f>
        <v>35–44</v>
      </c>
      <c r="M3053" s="1" t="str">
        <f>_xlfn.XLOOKUP(tbl_Invoices[[#This Row],[Customer_ID]], tbl_Customers[Customer_ID], tbl_Customers[Region])</f>
        <v>West</v>
      </c>
      <c r="N3053" s="1" t="str" cm="1">
        <f t="array" ref="N3053">_xlfn.IFS(
   _xlfn.SINGLE(tbl_Invoices[Plan_ID])="P1","Basic",
   _xlfn.SINGLE(tbl_Invoices[Plan_ID])="P2","Standard",
   _xlfn.SINGLE(tbl_Invoices[Plan_ID])="P3","Premium"
)</f>
        <v>Basic</v>
      </c>
      <c r="O3053" s="2">
        <f>IF(tbl_Invoices[[#This Row],[Revenue_Type]]="Churned",0,1)</f>
        <v>1</v>
      </c>
    </row>
    <row r="3054" spans="1:15" x14ac:dyDescent="0.25">
      <c r="A3054" t="s">
        <v>8131</v>
      </c>
      <c r="B3054" t="s">
        <v>1648</v>
      </c>
      <c r="C3054" t="s">
        <v>3834</v>
      </c>
      <c r="D3054" s="1">
        <v>44646</v>
      </c>
      <c r="E3054">
        <v>12</v>
      </c>
      <c r="F3054" t="b">
        <v>1</v>
      </c>
      <c r="G3054" t="s">
        <v>4549</v>
      </c>
      <c r="H3054" t="s">
        <v>2027</v>
      </c>
      <c r="I3054" s="1">
        <f>DATE(YEAR(tbl_Invoices[[#This Row],[Invoice_Date]]), MONTH(tbl_Invoices[[#This Row],[Invoice_Date]]), DAY(tbl_Invoices[[#This Row],[Invoice_Date]]))</f>
        <v>44646</v>
      </c>
      <c r="J3054">
        <f>YEAR(tbl_Invoices[[#This Row],[Invoice_Date]])</f>
        <v>2022</v>
      </c>
      <c r="K3054" s="1">
        <f>_xlfn.XLOOKUP(tbl_Invoices[[#This Row],[Customer_ID]], tbl_Customers[Customer_ID], tbl_Customers[Cohort_Month])</f>
        <v>44316</v>
      </c>
      <c r="L3054" s="1" t="str">
        <f ca="1">_xlfn.XLOOKUP(tbl_Invoices[[#This Row],[Customer_ID]], tbl_Customers[Customer_ID], tbl_Customers[Age_Group])</f>
        <v>25–34</v>
      </c>
      <c r="M3054" s="1" t="str">
        <f>_xlfn.XLOOKUP(tbl_Invoices[[#This Row],[Customer_ID]], tbl_Customers[Customer_ID], tbl_Customers[Region])</f>
        <v>International</v>
      </c>
      <c r="N3054" s="1" t="str" cm="1">
        <f t="array" ref="N3054">_xlfn.IFS(
   _xlfn.SINGLE(tbl_Invoices[Plan_ID])="P1","Basic",
   _xlfn.SINGLE(tbl_Invoices[Plan_ID])="P2","Standard",
   _xlfn.SINGLE(tbl_Invoices[Plan_ID])="P3","Premium"
)</f>
        <v>Basic</v>
      </c>
      <c r="O3054" s="2">
        <f>IF(tbl_Invoices[[#This Row],[Revenue_Type]]="Churned",0,1)</f>
        <v>1</v>
      </c>
    </row>
    <row r="3055" spans="1:15" x14ac:dyDescent="0.25">
      <c r="A3055" t="s">
        <v>4739</v>
      </c>
      <c r="B3055" t="s">
        <v>194</v>
      </c>
      <c r="C3055" t="s">
        <v>2983</v>
      </c>
      <c r="D3055" s="1">
        <v>44647</v>
      </c>
      <c r="E3055">
        <v>25</v>
      </c>
      <c r="F3055" t="b">
        <v>1</v>
      </c>
      <c r="G3055" t="s">
        <v>4538</v>
      </c>
      <c r="H3055" t="s">
        <v>2034</v>
      </c>
      <c r="I3055" s="1">
        <f>DATE(YEAR(tbl_Invoices[[#This Row],[Invoice_Date]]), MONTH(tbl_Invoices[[#This Row],[Invoice_Date]]), DAY(tbl_Invoices[[#This Row],[Invoice_Date]]))</f>
        <v>44647</v>
      </c>
      <c r="J3055">
        <f>YEAR(tbl_Invoices[[#This Row],[Invoice_Date]])</f>
        <v>2022</v>
      </c>
      <c r="K3055" s="1">
        <f>_xlfn.XLOOKUP(tbl_Invoices[[#This Row],[Customer_ID]], tbl_Customers[Customer_ID], tbl_Customers[Cohort_Month])</f>
        <v>44834</v>
      </c>
      <c r="L3055" s="1" t="str">
        <f ca="1">_xlfn.XLOOKUP(tbl_Invoices[[#This Row],[Customer_ID]], tbl_Customers[Customer_ID], tbl_Customers[Age_Group])</f>
        <v>25–34</v>
      </c>
      <c r="M3055" s="1" t="str">
        <f>_xlfn.XLOOKUP(tbl_Invoices[[#This Row],[Customer_ID]], tbl_Customers[Customer_ID], tbl_Customers[Region])</f>
        <v>International</v>
      </c>
      <c r="N3055" s="1" t="str" cm="1">
        <f t="array" ref="N3055">_xlfn.IFS(
   _xlfn.SINGLE(tbl_Invoices[Plan_ID])="P1","Basic",
   _xlfn.SINGLE(tbl_Invoices[Plan_ID])="P2","Standard",
   _xlfn.SINGLE(tbl_Invoices[Plan_ID])="P3","Premium"
)</f>
        <v>Standard</v>
      </c>
      <c r="O3055" s="2">
        <f>IF(tbl_Invoices[[#This Row],[Revenue_Type]]="Churned",0,1)</f>
        <v>1</v>
      </c>
    </row>
    <row r="3056" spans="1:15" x14ac:dyDescent="0.25">
      <c r="A3056" t="s">
        <v>6243</v>
      </c>
      <c r="B3056" t="s">
        <v>377</v>
      </c>
      <c r="C3056" t="s">
        <v>3989</v>
      </c>
      <c r="D3056" s="1">
        <v>44647</v>
      </c>
      <c r="E3056">
        <v>12</v>
      </c>
      <c r="F3056" t="b">
        <v>1</v>
      </c>
      <c r="G3056" t="s">
        <v>4549</v>
      </c>
      <c r="H3056" t="s">
        <v>2027</v>
      </c>
      <c r="I3056" s="1">
        <f>DATE(YEAR(tbl_Invoices[[#This Row],[Invoice_Date]]), MONTH(tbl_Invoices[[#This Row],[Invoice_Date]]), DAY(tbl_Invoices[[#This Row],[Invoice_Date]]))</f>
        <v>44647</v>
      </c>
      <c r="J3056">
        <f>YEAR(tbl_Invoices[[#This Row],[Invoice_Date]])</f>
        <v>2022</v>
      </c>
      <c r="K3056" s="1">
        <f>_xlfn.XLOOKUP(tbl_Invoices[[#This Row],[Customer_ID]], tbl_Customers[Customer_ID], tbl_Customers[Cohort_Month])</f>
        <v>44227</v>
      </c>
      <c r="L3056" s="1" t="str">
        <f ca="1">_xlfn.XLOOKUP(tbl_Invoices[[#This Row],[Customer_ID]], tbl_Customers[Customer_ID], tbl_Customers[Age_Group])</f>
        <v>55+</v>
      </c>
      <c r="M3056" s="1" t="str">
        <f>_xlfn.XLOOKUP(tbl_Invoices[[#This Row],[Customer_ID]], tbl_Customers[Customer_ID], tbl_Customers[Region])</f>
        <v>Midwest</v>
      </c>
      <c r="N3056" s="1" t="str" cm="1">
        <f t="array" ref="N3056">_xlfn.IFS(
   _xlfn.SINGLE(tbl_Invoices[Plan_ID])="P1","Basic",
   _xlfn.SINGLE(tbl_Invoices[Plan_ID])="P2","Standard",
   _xlfn.SINGLE(tbl_Invoices[Plan_ID])="P3","Premium"
)</f>
        <v>Basic</v>
      </c>
      <c r="O3056" s="2">
        <f>IF(tbl_Invoices[[#This Row],[Revenue_Type]]="Churned",0,1)</f>
        <v>1</v>
      </c>
    </row>
    <row r="3057" spans="1:15" x14ac:dyDescent="0.25">
      <c r="A3057" t="s">
        <v>5513</v>
      </c>
      <c r="B3057" t="s">
        <v>878</v>
      </c>
      <c r="C3057" t="s">
        <v>4057</v>
      </c>
      <c r="D3057" s="1">
        <v>44647</v>
      </c>
      <c r="E3057">
        <v>55</v>
      </c>
      <c r="F3057" t="b">
        <v>1</v>
      </c>
      <c r="G3057" t="s">
        <v>4547</v>
      </c>
      <c r="H3057" t="s">
        <v>2031</v>
      </c>
      <c r="I3057" s="1">
        <f>DATE(YEAR(tbl_Invoices[[#This Row],[Invoice_Date]]), MONTH(tbl_Invoices[[#This Row],[Invoice_Date]]), DAY(tbl_Invoices[[#This Row],[Invoice_Date]]))</f>
        <v>44647</v>
      </c>
      <c r="J3057">
        <f>YEAR(tbl_Invoices[[#This Row],[Invoice_Date]])</f>
        <v>2022</v>
      </c>
      <c r="K3057" s="1">
        <f>_xlfn.XLOOKUP(tbl_Invoices[[#This Row],[Customer_ID]], tbl_Customers[Customer_ID], tbl_Customers[Cohort_Month])</f>
        <v>44712</v>
      </c>
      <c r="L3057" s="1" t="str">
        <f ca="1">_xlfn.XLOOKUP(tbl_Invoices[[#This Row],[Customer_ID]], tbl_Customers[Customer_ID], tbl_Customers[Age_Group])</f>
        <v>55+</v>
      </c>
      <c r="M3057" s="1" t="str">
        <f>_xlfn.XLOOKUP(tbl_Invoices[[#This Row],[Customer_ID]], tbl_Customers[Customer_ID], tbl_Customers[Region])</f>
        <v>Midwest</v>
      </c>
      <c r="N3057" s="1" t="str" cm="1">
        <f t="array" ref="N3057">_xlfn.IFS(
   _xlfn.SINGLE(tbl_Invoices[Plan_ID])="P1","Basic",
   _xlfn.SINGLE(tbl_Invoices[Plan_ID])="P2","Standard",
   _xlfn.SINGLE(tbl_Invoices[Plan_ID])="P3","Premium"
)</f>
        <v>Premium</v>
      </c>
      <c r="O3057" s="2">
        <f>IF(tbl_Invoices[[#This Row],[Revenue_Type]]="Churned",0,1)</f>
        <v>1</v>
      </c>
    </row>
    <row r="3058" spans="1:15" x14ac:dyDescent="0.25">
      <c r="A3058" t="s">
        <v>9976</v>
      </c>
      <c r="B3058" t="s">
        <v>682</v>
      </c>
      <c r="C3058" t="s">
        <v>3784</v>
      </c>
      <c r="D3058" s="1">
        <v>44648</v>
      </c>
      <c r="E3058">
        <v>12</v>
      </c>
      <c r="F3058" t="b">
        <v>1</v>
      </c>
      <c r="G3058" t="s">
        <v>4549</v>
      </c>
      <c r="H3058" t="s">
        <v>2027</v>
      </c>
      <c r="I3058" s="1">
        <f>DATE(YEAR(tbl_Invoices[[#This Row],[Invoice_Date]]), MONTH(tbl_Invoices[[#This Row],[Invoice_Date]]), DAY(tbl_Invoices[[#This Row],[Invoice_Date]]))</f>
        <v>44648</v>
      </c>
      <c r="J3058">
        <f>YEAR(tbl_Invoices[[#This Row],[Invoice_Date]])</f>
        <v>2022</v>
      </c>
      <c r="K3058" s="1">
        <f>_xlfn.XLOOKUP(tbl_Invoices[[#This Row],[Customer_ID]], tbl_Customers[Customer_ID], tbl_Customers[Cohort_Month])</f>
        <v>44347</v>
      </c>
      <c r="L3058" s="1" t="str">
        <f ca="1">_xlfn.XLOOKUP(tbl_Invoices[[#This Row],[Customer_ID]], tbl_Customers[Customer_ID], tbl_Customers[Age_Group])</f>
        <v>25–34</v>
      </c>
      <c r="M3058" s="1" t="str">
        <f>_xlfn.XLOOKUP(tbl_Invoices[[#This Row],[Customer_ID]], tbl_Customers[Customer_ID], tbl_Customers[Region])</f>
        <v>South</v>
      </c>
      <c r="N3058" s="1" t="str" cm="1">
        <f t="array" ref="N3058">_xlfn.IFS(
   _xlfn.SINGLE(tbl_Invoices[Plan_ID])="P1","Basic",
   _xlfn.SINGLE(tbl_Invoices[Plan_ID])="P2","Standard",
   _xlfn.SINGLE(tbl_Invoices[Plan_ID])="P3","Premium"
)</f>
        <v>Basic</v>
      </c>
      <c r="O3058" s="2">
        <f>IF(tbl_Invoices[[#This Row],[Revenue_Type]]="Churned",0,1)</f>
        <v>1</v>
      </c>
    </row>
    <row r="3059" spans="1:15" x14ac:dyDescent="0.25">
      <c r="A3059" t="s">
        <v>7247</v>
      </c>
      <c r="B3059" t="s">
        <v>731</v>
      </c>
      <c r="C3059" t="s">
        <v>3014</v>
      </c>
      <c r="D3059" s="1">
        <v>44648</v>
      </c>
      <c r="E3059">
        <v>25</v>
      </c>
      <c r="F3059" t="b">
        <v>1</v>
      </c>
      <c r="G3059" t="s">
        <v>4547</v>
      </c>
      <c r="H3059" t="s">
        <v>2034</v>
      </c>
      <c r="I3059" s="1">
        <f>DATE(YEAR(tbl_Invoices[[#This Row],[Invoice_Date]]), MONTH(tbl_Invoices[[#This Row],[Invoice_Date]]), DAY(tbl_Invoices[[#This Row],[Invoice_Date]]))</f>
        <v>44648</v>
      </c>
      <c r="J3059">
        <f>YEAR(tbl_Invoices[[#This Row],[Invoice_Date]])</f>
        <v>2022</v>
      </c>
      <c r="K3059" s="1">
        <f>_xlfn.XLOOKUP(tbl_Invoices[[#This Row],[Customer_ID]], tbl_Customers[Customer_ID], tbl_Customers[Cohort_Month])</f>
        <v>44500</v>
      </c>
      <c r="L3059" s="1" t="str">
        <f ca="1">_xlfn.XLOOKUP(tbl_Invoices[[#This Row],[Customer_ID]], tbl_Customers[Customer_ID], tbl_Customers[Age_Group])</f>
        <v>55+</v>
      </c>
      <c r="M3059" s="1" t="str">
        <f>_xlfn.XLOOKUP(tbl_Invoices[[#This Row],[Customer_ID]], tbl_Customers[Customer_ID], tbl_Customers[Region])</f>
        <v>West</v>
      </c>
      <c r="N3059" s="1" t="str" cm="1">
        <f t="array" ref="N3059">_xlfn.IFS(
   _xlfn.SINGLE(tbl_Invoices[Plan_ID])="P1","Basic",
   _xlfn.SINGLE(tbl_Invoices[Plan_ID])="P2","Standard",
   _xlfn.SINGLE(tbl_Invoices[Plan_ID])="P3","Premium"
)</f>
        <v>Standard</v>
      </c>
      <c r="O3059" s="2">
        <f>IF(tbl_Invoices[[#This Row],[Revenue_Type]]="Churned",0,1)</f>
        <v>1</v>
      </c>
    </row>
    <row r="3060" spans="1:15" x14ac:dyDescent="0.25">
      <c r="A3060" t="s">
        <v>6778</v>
      </c>
      <c r="B3060" t="s">
        <v>832</v>
      </c>
      <c r="C3060" t="s">
        <v>4372</v>
      </c>
      <c r="D3060" s="1">
        <v>44648</v>
      </c>
      <c r="E3060">
        <v>55</v>
      </c>
      <c r="F3060" t="b">
        <v>1</v>
      </c>
      <c r="G3060" t="s">
        <v>4540</v>
      </c>
      <c r="H3060" t="s">
        <v>2031</v>
      </c>
      <c r="I3060" s="1">
        <f>DATE(YEAR(tbl_Invoices[[#This Row],[Invoice_Date]]), MONTH(tbl_Invoices[[#This Row],[Invoice_Date]]), DAY(tbl_Invoices[[#This Row],[Invoice_Date]]))</f>
        <v>44648</v>
      </c>
      <c r="J3060">
        <f>YEAR(tbl_Invoices[[#This Row],[Invoice_Date]])</f>
        <v>2022</v>
      </c>
      <c r="K3060" s="1">
        <f>_xlfn.XLOOKUP(tbl_Invoices[[#This Row],[Customer_ID]], tbl_Customers[Customer_ID], tbl_Customers[Cohort_Month])</f>
        <v>44773</v>
      </c>
      <c r="L3060" s="1" t="str">
        <f ca="1">_xlfn.XLOOKUP(tbl_Invoices[[#This Row],[Customer_ID]], tbl_Customers[Customer_ID], tbl_Customers[Age_Group])</f>
        <v>45–54</v>
      </c>
      <c r="M3060" s="1" t="str">
        <f>_xlfn.XLOOKUP(tbl_Invoices[[#This Row],[Customer_ID]], tbl_Customers[Customer_ID], tbl_Customers[Region])</f>
        <v>Midwest</v>
      </c>
      <c r="N3060" s="1" t="str" cm="1">
        <f t="array" ref="N3060">_xlfn.IFS(
   _xlfn.SINGLE(tbl_Invoices[Plan_ID])="P1","Basic",
   _xlfn.SINGLE(tbl_Invoices[Plan_ID])="P2","Standard",
   _xlfn.SINGLE(tbl_Invoices[Plan_ID])="P3","Premium"
)</f>
        <v>Premium</v>
      </c>
      <c r="O3060" s="2">
        <f>IF(tbl_Invoices[[#This Row],[Revenue_Type]]="Churned",0,1)</f>
        <v>1</v>
      </c>
    </row>
    <row r="3061" spans="1:15" x14ac:dyDescent="0.25">
      <c r="A3061" t="s">
        <v>7042</v>
      </c>
      <c r="B3061" t="s">
        <v>1088</v>
      </c>
      <c r="C3061" t="s">
        <v>2631</v>
      </c>
      <c r="D3061" s="1">
        <v>44648</v>
      </c>
      <c r="E3061">
        <v>55</v>
      </c>
      <c r="F3061" t="b">
        <v>1</v>
      </c>
      <c r="G3061" t="s">
        <v>4547</v>
      </c>
      <c r="H3061" t="s">
        <v>2031</v>
      </c>
      <c r="I3061" s="1">
        <f>DATE(YEAR(tbl_Invoices[[#This Row],[Invoice_Date]]), MONTH(tbl_Invoices[[#This Row],[Invoice_Date]]), DAY(tbl_Invoices[[#This Row],[Invoice_Date]]))</f>
        <v>44648</v>
      </c>
      <c r="J3061">
        <f>YEAR(tbl_Invoices[[#This Row],[Invoice_Date]])</f>
        <v>2022</v>
      </c>
      <c r="K3061" s="1">
        <f>_xlfn.XLOOKUP(tbl_Invoices[[#This Row],[Customer_ID]], tbl_Customers[Customer_ID], tbl_Customers[Cohort_Month])</f>
        <v>44316</v>
      </c>
      <c r="L3061" s="1" t="str">
        <f ca="1">_xlfn.XLOOKUP(tbl_Invoices[[#This Row],[Customer_ID]], tbl_Customers[Customer_ID], tbl_Customers[Age_Group])</f>
        <v>25–34</v>
      </c>
      <c r="M3061" s="1" t="str">
        <f>_xlfn.XLOOKUP(tbl_Invoices[[#This Row],[Customer_ID]], tbl_Customers[Customer_ID], tbl_Customers[Region])</f>
        <v>West</v>
      </c>
      <c r="N3061" s="1" t="str" cm="1">
        <f t="array" ref="N3061">_xlfn.IFS(
   _xlfn.SINGLE(tbl_Invoices[Plan_ID])="P1","Basic",
   _xlfn.SINGLE(tbl_Invoices[Plan_ID])="P2","Standard",
   _xlfn.SINGLE(tbl_Invoices[Plan_ID])="P3","Premium"
)</f>
        <v>Premium</v>
      </c>
      <c r="O3061" s="2">
        <f>IF(tbl_Invoices[[#This Row],[Revenue_Type]]="Churned",0,1)</f>
        <v>1</v>
      </c>
    </row>
    <row r="3062" spans="1:15" x14ac:dyDescent="0.25">
      <c r="A3062" t="s">
        <v>9092</v>
      </c>
      <c r="B3062" t="s">
        <v>1249</v>
      </c>
      <c r="C3062" t="s">
        <v>3845</v>
      </c>
      <c r="D3062" s="1">
        <v>44648</v>
      </c>
      <c r="E3062">
        <v>25</v>
      </c>
      <c r="F3062" t="b">
        <v>1</v>
      </c>
      <c r="G3062" t="s">
        <v>4549</v>
      </c>
      <c r="H3062" t="s">
        <v>2034</v>
      </c>
      <c r="I3062" s="1">
        <f>DATE(YEAR(tbl_Invoices[[#This Row],[Invoice_Date]]), MONTH(tbl_Invoices[[#This Row],[Invoice_Date]]), DAY(tbl_Invoices[[#This Row],[Invoice_Date]]))</f>
        <v>44648</v>
      </c>
      <c r="J3062">
        <f>YEAR(tbl_Invoices[[#This Row],[Invoice_Date]])</f>
        <v>2022</v>
      </c>
      <c r="K3062" s="1">
        <f>_xlfn.XLOOKUP(tbl_Invoices[[#This Row],[Customer_ID]], tbl_Customers[Customer_ID], tbl_Customers[Cohort_Month])</f>
        <v>44895</v>
      </c>
      <c r="L3062" s="1" t="str">
        <f ca="1">_xlfn.XLOOKUP(tbl_Invoices[[#This Row],[Customer_ID]], tbl_Customers[Customer_ID], tbl_Customers[Age_Group])</f>
        <v>25–34</v>
      </c>
      <c r="M3062" s="1" t="str">
        <f>_xlfn.XLOOKUP(tbl_Invoices[[#This Row],[Customer_ID]], tbl_Customers[Customer_ID], tbl_Customers[Region])</f>
        <v>Midwest</v>
      </c>
      <c r="N3062" s="1" t="str" cm="1">
        <f t="array" ref="N3062">_xlfn.IFS(
   _xlfn.SINGLE(tbl_Invoices[Plan_ID])="P1","Basic",
   _xlfn.SINGLE(tbl_Invoices[Plan_ID])="P2","Standard",
   _xlfn.SINGLE(tbl_Invoices[Plan_ID])="P3","Premium"
)</f>
        <v>Standard</v>
      </c>
      <c r="O3062" s="2">
        <f>IF(tbl_Invoices[[#This Row],[Revenue_Type]]="Churned",0,1)</f>
        <v>1</v>
      </c>
    </row>
    <row r="3063" spans="1:15" x14ac:dyDescent="0.25">
      <c r="A3063" t="s">
        <v>6072</v>
      </c>
      <c r="B3063" t="s">
        <v>119</v>
      </c>
      <c r="C3063" t="s">
        <v>2098</v>
      </c>
      <c r="D3063" s="1">
        <v>44649</v>
      </c>
      <c r="E3063">
        <v>55</v>
      </c>
      <c r="F3063" t="b">
        <v>1</v>
      </c>
      <c r="G3063" t="s">
        <v>4549</v>
      </c>
      <c r="H3063" t="s">
        <v>2031</v>
      </c>
      <c r="I3063" s="1">
        <f>DATE(YEAR(tbl_Invoices[[#This Row],[Invoice_Date]]), MONTH(tbl_Invoices[[#This Row],[Invoice_Date]]), DAY(tbl_Invoices[[#This Row],[Invoice_Date]]))</f>
        <v>44649</v>
      </c>
      <c r="J3063">
        <f>YEAR(tbl_Invoices[[#This Row],[Invoice_Date]])</f>
        <v>2022</v>
      </c>
      <c r="K3063" s="1">
        <f>_xlfn.XLOOKUP(tbl_Invoices[[#This Row],[Customer_ID]], tbl_Customers[Customer_ID], tbl_Customers[Cohort_Month])</f>
        <v>44926</v>
      </c>
      <c r="L3063" s="1" t="str">
        <f ca="1">_xlfn.XLOOKUP(tbl_Invoices[[#This Row],[Customer_ID]], tbl_Customers[Customer_ID], tbl_Customers[Age_Group])</f>
        <v>35–44</v>
      </c>
      <c r="M3063" s="1" t="str">
        <f>_xlfn.XLOOKUP(tbl_Invoices[[#This Row],[Customer_ID]], tbl_Customers[Customer_ID], tbl_Customers[Region])</f>
        <v>West</v>
      </c>
      <c r="N3063" s="1" t="str" cm="1">
        <f t="array" ref="N3063">_xlfn.IFS(
   _xlfn.SINGLE(tbl_Invoices[Plan_ID])="P1","Basic",
   _xlfn.SINGLE(tbl_Invoices[Plan_ID])="P2","Standard",
   _xlfn.SINGLE(tbl_Invoices[Plan_ID])="P3","Premium"
)</f>
        <v>Premium</v>
      </c>
      <c r="O3063" s="2">
        <f>IF(tbl_Invoices[[#This Row],[Revenue_Type]]="Churned",0,1)</f>
        <v>1</v>
      </c>
    </row>
    <row r="3064" spans="1:15" x14ac:dyDescent="0.25">
      <c r="A3064" t="s">
        <v>5380</v>
      </c>
      <c r="B3064" t="s">
        <v>123</v>
      </c>
      <c r="C3064" t="s">
        <v>3162</v>
      </c>
      <c r="D3064" s="1">
        <v>44649</v>
      </c>
      <c r="E3064">
        <v>55</v>
      </c>
      <c r="F3064" t="b">
        <v>1</v>
      </c>
      <c r="G3064" t="s">
        <v>4547</v>
      </c>
      <c r="H3064" t="s">
        <v>2031</v>
      </c>
      <c r="I3064" s="1">
        <f>DATE(YEAR(tbl_Invoices[[#This Row],[Invoice_Date]]), MONTH(tbl_Invoices[[#This Row],[Invoice_Date]]), DAY(tbl_Invoices[[#This Row],[Invoice_Date]]))</f>
        <v>44649</v>
      </c>
      <c r="J3064">
        <f>YEAR(tbl_Invoices[[#This Row],[Invoice_Date]])</f>
        <v>2022</v>
      </c>
      <c r="K3064" s="1">
        <f>_xlfn.XLOOKUP(tbl_Invoices[[#This Row],[Customer_ID]], tbl_Customers[Customer_ID], tbl_Customers[Cohort_Month])</f>
        <v>44865</v>
      </c>
      <c r="L3064" s="1" t="str">
        <f ca="1">_xlfn.XLOOKUP(tbl_Invoices[[#This Row],[Customer_ID]], tbl_Customers[Customer_ID], tbl_Customers[Age_Group])</f>
        <v>18–24</v>
      </c>
      <c r="M3064" s="1" t="str">
        <f>_xlfn.XLOOKUP(tbl_Invoices[[#This Row],[Customer_ID]], tbl_Customers[Customer_ID], tbl_Customers[Region])</f>
        <v>East</v>
      </c>
      <c r="N3064" s="1" t="str" cm="1">
        <f t="array" ref="N3064">_xlfn.IFS(
   _xlfn.SINGLE(tbl_Invoices[Plan_ID])="P1","Basic",
   _xlfn.SINGLE(tbl_Invoices[Plan_ID])="P2","Standard",
   _xlfn.SINGLE(tbl_Invoices[Plan_ID])="P3","Premium"
)</f>
        <v>Premium</v>
      </c>
      <c r="O3064" s="2">
        <f>IF(tbl_Invoices[[#This Row],[Revenue_Type]]="Churned",0,1)</f>
        <v>1</v>
      </c>
    </row>
    <row r="3065" spans="1:15" x14ac:dyDescent="0.25">
      <c r="A3065" t="s">
        <v>10304</v>
      </c>
      <c r="B3065" t="s">
        <v>247</v>
      </c>
      <c r="C3065" t="s">
        <v>2142</v>
      </c>
      <c r="D3065" s="1">
        <v>44649</v>
      </c>
      <c r="E3065">
        <v>55</v>
      </c>
      <c r="F3065" t="b">
        <v>1</v>
      </c>
      <c r="G3065" t="s">
        <v>4540</v>
      </c>
      <c r="H3065" t="s">
        <v>2031</v>
      </c>
      <c r="I3065" s="1">
        <f>DATE(YEAR(tbl_Invoices[[#This Row],[Invoice_Date]]), MONTH(tbl_Invoices[[#This Row],[Invoice_Date]]), DAY(tbl_Invoices[[#This Row],[Invoice_Date]]))</f>
        <v>44649</v>
      </c>
      <c r="J3065">
        <f>YEAR(tbl_Invoices[[#This Row],[Invoice_Date]])</f>
        <v>2022</v>
      </c>
      <c r="K3065" s="1">
        <f>_xlfn.XLOOKUP(tbl_Invoices[[#This Row],[Customer_ID]], tbl_Customers[Customer_ID], tbl_Customers[Cohort_Month])</f>
        <v>44592</v>
      </c>
      <c r="L3065" s="1" t="str">
        <f ca="1">_xlfn.XLOOKUP(tbl_Invoices[[#This Row],[Customer_ID]], tbl_Customers[Customer_ID], tbl_Customers[Age_Group])</f>
        <v>35–44</v>
      </c>
      <c r="M3065" s="1" t="str">
        <f>_xlfn.XLOOKUP(tbl_Invoices[[#This Row],[Customer_ID]], tbl_Customers[Customer_ID], tbl_Customers[Region])</f>
        <v>East</v>
      </c>
      <c r="N3065" s="1" t="str" cm="1">
        <f t="array" ref="N3065">_xlfn.IFS(
   _xlfn.SINGLE(tbl_Invoices[Plan_ID])="P1","Basic",
   _xlfn.SINGLE(tbl_Invoices[Plan_ID])="P2","Standard",
   _xlfn.SINGLE(tbl_Invoices[Plan_ID])="P3","Premium"
)</f>
        <v>Premium</v>
      </c>
      <c r="O3065" s="2">
        <f>IF(tbl_Invoices[[#This Row],[Revenue_Type]]="Churned",0,1)</f>
        <v>1</v>
      </c>
    </row>
    <row r="3066" spans="1:15" x14ac:dyDescent="0.25">
      <c r="A3066" t="s">
        <v>6991</v>
      </c>
      <c r="B3066" t="s">
        <v>603</v>
      </c>
      <c r="C3066" t="s">
        <v>3905</v>
      </c>
      <c r="D3066" s="1">
        <v>44649</v>
      </c>
      <c r="E3066">
        <v>55</v>
      </c>
      <c r="F3066" t="b">
        <v>1</v>
      </c>
      <c r="G3066" t="s">
        <v>4545</v>
      </c>
      <c r="H3066" t="s">
        <v>2031</v>
      </c>
      <c r="I3066" s="1">
        <f>DATE(YEAR(tbl_Invoices[[#This Row],[Invoice_Date]]), MONTH(tbl_Invoices[[#This Row],[Invoice_Date]]), DAY(tbl_Invoices[[#This Row],[Invoice_Date]]))</f>
        <v>44649</v>
      </c>
      <c r="J3066">
        <f>YEAR(tbl_Invoices[[#This Row],[Invoice_Date]])</f>
        <v>2022</v>
      </c>
      <c r="K3066" s="1">
        <f>_xlfn.XLOOKUP(tbl_Invoices[[#This Row],[Customer_ID]], tbl_Customers[Customer_ID], tbl_Customers[Cohort_Month])</f>
        <v>44592</v>
      </c>
      <c r="L3066" s="1" t="str">
        <f ca="1">_xlfn.XLOOKUP(tbl_Invoices[[#This Row],[Customer_ID]], tbl_Customers[Customer_ID], tbl_Customers[Age_Group])</f>
        <v>55+</v>
      </c>
      <c r="M3066" s="1" t="str">
        <f>_xlfn.XLOOKUP(tbl_Invoices[[#This Row],[Customer_ID]], tbl_Customers[Customer_ID], tbl_Customers[Region])</f>
        <v>South</v>
      </c>
      <c r="N3066" s="1" t="str" cm="1">
        <f t="array" ref="N3066">_xlfn.IFS(
   _xlfn.SINGLE(tbl_Invoices[Plan_ID])="P1","Basic",
   _xlfn.SINGLE(tbl_Invoices[Plan_ID])="P2","Standard",
   _xlfn.SINGLE(tbl_Invoices[Plan_ID])="P3","Premium"
)</f>
        <v>Premium</v>
      </c>
      <c r="O3066" s="2">
        <f>IF(tbl_Invoices[[#This Row],[Revenue_Type]]="Churned",0,1)</f>
        <v>0</v>
      </c>
    </row>
    <row r="3067" spans="1:15" x14ac:dyDescent="0.25">
      <c r="A3067" t="s">
        <v>8514</v>
      </c>
      <c r="B3067" t="s">
        <v>774</v>
      </c>
      <c r="C3067" t="s">
        <v>2612</v>
      </c>
      <c r="D3067" s="1">
        <v>44649</v>
      </c>
      <c r="E3067">
        <v>25</v>
      </c>
      <c r="F3067" t="b">
        <v>1</v>
      </c>
      <c r="G3067" t="s">
        <v>4547</v>
      </c>
      <c r="H3067" t="s">
        <v>2034</v>
      </c>
      <c r="I3067" s="1">
        <f>DATE(YEAR(tbl_Invoices[[#This Row],[Invoice_Date]]), MONTH(tbl_Invoices[[#This Row],[Invoice_Date]]), DAY(tbl_Invoices[[#This Row],[Invoice_Date]]))</f>
        <v>44649</v>
      </c>
      <c r="J3067">
        <f>YEAR(tbl_Invoices[[#This Row],[Invoice_Date]])</f>
        <v>2022</v>
      </c>
      <c r="K3067" s="1">
        <f>_xlfn.XLOOKUP(tbl_Invoices[[#This Row],[Customer_ID]], tbl_Customers[Customer_ID], tbl_Customers[Cohort_Month])</f>
        <v>45016</v>
      </c>
      <c r="L3067" s="1" t="str">
        <f ca="1">_xlfn.XLOOKUP(tbl_Invoices[[#This Row],[Customer_ID]], tbl_Customers[Customer_ID], tbl_Customers[Age_Group])</f>
        <v>55+</v>
      </c>
      <c r="M3067" s="1" t="str">
        <f>_xlfn.XLOOKUP(tbl_Invoices[[#This Row],[Customer_ID]], tbl_Customers[Customer_ID], tbl_Customers[Region])</f>
        <v>Midwest</v>
      </c>
      <c r="N3067" s="1" t="str" cm="1">
        <f t="array" ref="N3067">_xlfn.IFS(
   _xlfn.SINGLE(tbl_Invoices[Plan_ID])="P1","Basic",
   _xlfn.SINGLE(tbl_Invoices[Plan_ID])="P2","Standard",
   _xlfn.SINGLE(tbl_Invoices[Plan_ID])="P3","Premium"
)</f>
        <v>Standard</v>
      </c>
      <c r="O3067" s="2">
        <f>IF(tbl_Invoices[[#This Row],[Revenue_Type]]="Churned",0,1)</f>
        <v>1</v>
      </c>
    </row>
    <row r="3068" spans="1:15" x14ac:dyDescent="0.25">
      <c r="A3068" t="s">
        <v>4756</v>
      </c>
      <c r="B3068" t="s">
        <v>792</v>
      </c>
      <c r="C3068" t="s">
        <v>4016</v>
      </c>
      <c r="D3068" s="1">
        <v>44649</v>
      </c>
      <c r="E3068">
        <v>12</v>
      </c>
      <c r="F3068" t="b">
        <v>1</v>
      </c>
      <c r="G3068" t="s">
        <v>4540</v>
      </c>
      <c r="H3068" t="s">
        <v>2027</v>
      </c>
      <c r="I3068" s="1">
        <f>DATE(YEAR(tbl_Invoices[[#This Row],[Invoice_Date]]), MONTH(tbl_Invoices[[#This Row],[Invoice_Date]]), DAY(tbl_Invoices[[#This Row],[Invoice_Date]]))</f>
        <v>44649</v>
      </c>
      <c r="J3068">
        <f>YEAR(tbl_Invoices[[#This Row],[Invoice_Date]])</f>
        <v>2022</v>
      </c>
      <c r="K3068" s="1">
        <f>_xlfn.XLOOKUP(tbl_Invoices[[#This Row],[Customer_ID]], tbl_Customers[Customer_ID], tbl_Customers[Cohort_Month])</f>
        <v>44742</v>
      </c>
      <c r="L3068" s="1" t="str">
        <f ca="1">_xlfn.XLOOKUP(tbl_Invoices[[#This Row],[Customer_ID]], tbl_Customers[Customer_ID], tbl_Customers[Age_Group])</f>
        <v>18–24</v>
      </c>
      <c r="M3068" s="1" t="str">
        <f>_xlfn.XLOOKUP(tbl_Invoices[[#This Row],[Customer_ID]], tbl_Customers[Customer_ID], tbl_Customers[Region])</f>
        <v>South</v>
      </c>
      <c r="N3068" s="1" t="str" cm="1">
        <f t="array" ref="N3068">_xlfn.IFS(
   _xlfn.SINGLE(tbl_Invoices[Plan_ID])="P1","Basic",
   _xlfn.SINGLE(tbl_Invoices[Plan_ID])="P2","Standard",
   _xlfn.SINGLE(tbl_Invoices[Plan_ID])="P3","Premium"
)</f>
        <v>Basic</v>
      </c>
      <c r="O3068" s="2">
        <f>IF(tbl_Invoices[[#This Row],[Revenue_Type]]="Churned",0,1)</f>
        <v>1</v>
      </c>
    </row>
    <row r="3069" spans="1:15" x14ac:dyDescent="0.25">
      <c r="A3069" t="s">
        <v>9076</v>
      </c>
      <c r="B3069" t="s">
        <v>1073</v>
      </c>
      <c r="C3069" t="s">
        <v>2510</v>
      </c>
      <c r="D3069" s="1">
        <v>44649</v>
      </c>
      <c r="E3069">
        <v>12</v>
      </c>
      <c r="F3069" t="b">
        <v>1</v>
      </c>
      <c r="G3069" t="s">
        <v>4545</v>
      </c>
      <c r="H3069" t="s">
        <v>2027</v>
      </c>
      <c r="I3069" s="1">
        <f>DATE(YEAR(tbl_Invoices[[#This Row],[Invoice_Date]]), MONTH(tbl_Invoices[[#This Row],[Invoice_Date]]), DAY(tbl_Invoices[[#This Row],[Invoice_Date]]))</f>
        <v>44649</v>
      </c>
      <c r="J3069">
        <f>YEAR(tbl_Invoices[[#This Row],[Invoice_Date]])</f>
        <v>2022</v>
      </c>
      <c r="K3069" s="1">
        <f>_xlfn.XLOOKUP(tbl_Invoices[[#This Row],[Customer_ID]], tbl_Customers[Customer_ID], tbl_Customers[Cohort_Month])</f>
        <v>44469</v>
      </c>
      <c r="L3069" s="1" t="str">
        <f ca="1">_xlfn.XLOOKUP(tbl_Invoices[[#This Row],[Customer_ID]], tbl_Customers[Customer_ID], tbl_Customers[Age_Group])</f>
        <v>35–44</v>
      </c>
      <c r="M3069" s="1" t="str">
        <f>_xlfn.XLOOKUP(tbl_Invoices[[#This Row],[Customer_ID]], tbl_Customers[Customer_ID], tbl_Customers[Region])</f>
        <v>East</v>
      </c>
      <c r="N3069" s="1" t="str" cm="1">
        <f t="array" ref="N3069">_xlfn.IFS(
   _xlfn.SINGLE(tbl_Invoices[Plan_ID])="P1","Basic",
   _xlfn.SINGLE(tbl_Invoices[Plan_ID])="P2","Standard",
   _xlfn.SINGLE(tbl_Invoices[Plan_ID])="P3","Premium"
)</f>
        <v>Basic</v>
      </c>
      <c r="O3069" s="2">
        <f>IF(tbl_Invoices[[#This Row],[Revenue_Type]]="Churned",0,1)</f>
        <v>0</v>
      </c>
    </row>
    <row r="3070" spans="1:15" x14ac:dyDescent="0.25">
      <c r="A3070" t="s">
        <v>6787</v>
      </c>
      <c r="B3070" t="s">
        <v>1233</v>
      </c>
      <c r="C3070" t="s">
        <v>3771</v>
      </c>
      <c r="D3070" s="1">
        <v>44649</v>
      </c>
      <c r="E3070">
        <v>25</v>
      </c>
      <c r="F3070" t="b">
        <v>1</v>
      </c>
      <c r="G3070" t="s">
        <v>4538</v>
      </c>
      <c r="H3070" t="s">
        <v>2034</v>
      </c>
      <c r="I3070" s="1">
        <f>DATE(YEAR(tbl_Invoices[[#This Row],[Invoice_Date]]), MONTH(tbl_Invoices[[#This Row],[Invoice_Date]]), DAY(tbl_Invoices[[#This Row],[Invoice_Date]]))</f>
        <v>44649</v>
      </c>
      <c r="J3070">
        <f>YEAR(tbl_Invoices[[#This Row],[Invoice_Date]])</f>
        <v>2022</v>
      </c>
      <c r="K3070" s="1">
        <f>_xlfn.XLOOKUP(tbl_Invoices[[#This Row],[Customer_ID]], tbl_Customers[Customer_ID], tbl_Customers[Cohort_Month])</f>
        <v>44255</v>
      </c>
      <c r="L3070" s="1" t="str">
        <f ca="1">_xlfn.XLOOKUP(tbl_Invoices[[#This Row],[Customer_ID]], tbl_Customers[Customer_ID], tbl_Customers[Age_Group])</f>
        <v>25–34</v>
      </c>
      <c r="M3070" s="1" t="str">
        <f>_xlfn.XLOOKUP(tbl_Invoices[[#This Row],[Customer_ID]], tbl_Customers[Customer_ID], tbl_Customers[Region])</f>
        <v>West</v>
      </c>
      <c r="N3070" s="1" t="str" cm="1">
        <f t="array" ref="N3070">_xlfn.IFS(
   _xlfn.SINGLE(tbl_Invoices[Plan_ID])="P1","Basic",
   _xlfn.SINGLE(tbl_Invoices[Plan_ID])="P2","Standard",
   _xlfn.SINGLE(tbl_Invoices[Plan_ID])="P3","Premium"
)</f>
        <v>Standard</v>
      </c>
      <c r="O3070" s="2">
        <f>IF(tbl_Invoices[[#This Row],[Revenue_Type]]="Churned",0,1)</f>
        <v>1</v>
      </c>
    </row>
    <row r="3071" spans="1:15" x14ac:dyDescent="0.25">
      <c r="A3071" t="s">
        <v>7610</v>
      </c>
      <c r="B3071" t="s">
        <v>1834</v>
      </c>
      <c r="C3071" t="s">
        <v>2754</v>
      </c>
      <c r="D3071" s="1">
        <v>44649</v>
      </c>
      <c r="E3071">
        <v>12</v>
      </c>
      <c r="F3071" t="b">
        <v>1</v>
      </c>
      <c r="G3071" t="s">
        <v>4549</v>
      </c>
      <c r="H3071" t="s">
        <v>2027</v>
      </c>
      <c r="I3071" s="1">
        <f>DATE(YEAR(tbl_Invoices[[#This Row],[Invoice_Date]]), MONTH(tbl_Invoices[[#This Row],[Invoice_Date]]), DAY(tbl_Invoices[[#This Row],[Invoice_Date]]))</f>
        <v>44649</v>
      </c>
      <c r="J3071">
        <f>YEAR(tbl_Invoices[[#This Row],[Invoice_Date]])</f>
        <v>2022</v>
      </c>
      <c r="K3071" s="1">
        <f>_xlfn.XLOOKUP(tbl_Invoices[[#This Row],[Customer_ID]], tbl_Customers[Customer_ID], tbl_Customers[Cohort_Month])</f>
        <v>44227</v>
      </c>
      <c r="L3071" s="1" t="str">
        <f ca="1">_xlfn.XLOOKUP(tbl_Invoices[[#This Row],[Customer_ID]], tbl_Customers[Customer_ID], tbl_Customers[Age_Group])</f>
        <v>55+</v>
      </c>
      <c r="M3071" s="1" t="str">
        <f>_xlfn.XLOOKUP(tbl_Invoices[[#This Row],[Customer_ID]], tbl_Customers[Customer_ID], tbl_Customers[Region])</f>
        <v>International</v>
      </c>
      <c r="N3071" s="1" t="str" cm="1">
        <f t="array" ref="N3071">_xlfn.IFS(
   _xlfn.SINGLE(tbl_Invoices[Plan_ID])="P1","Basic",
   _xlfn.SINGLE(tbl_Invoices[Plan_ID])="P2","Standard",
   _xlfn.SINGLE(tbl_Invoices[Plan_ID])="P3","Premium"
)</f>
        <v>Basic</v>
      </c>
      <c r="O3071" s="2">
        <f>IF(tbl_Invoices[[#This Row],[Revenue_Type]]="Churned",0,1)</f>
        <v>1</v>
      </c>
    </row>
    <row r="3072" spans="1:15" x14ac:dyDescent="0.25">
      <c r="A3072" t="s">
        <v>6415</v>
      </c>
      <c r="B3072" t="s">
        <v>1843</v>
      </c>
      <c r="C3072" t="s">
        <v>2386</v>
      </c>
      <c r="D3072" s="1">
        <v>44649</v>
      </c>
      <c r="E3072">
        <v>12</v>
      </c>
      <c r="F3072" t="b">
        <v>1</v>
      </c>
      <c r="G3072" t="s">
        <v>4538</v>
      </c>
      <c r="H3072" t="s">
        <v>2027</v>
      </c>
      <c r="I3072" s="1">
        <f>DATE(YEAR(tbl_Invoices[[#This Row],[Invoice_Date]]), MONTH(tbl_Invoices[[#This Row],[Invoice_Date]]), DAY(tbl_Invoices[[#This Row],[Invoice_Date]]))</f>
        <v>44649</v>
      </c>
      <c r="J3072">
        <f>YEAR(tbl_Invoices[[#This Row],[Invoice_Date]])</f>
        <v>2022</v>
      </c>
      <c r="K3072" s="1">
        <f>_xlfn.XLOOKUP(tbl_Invoices[[#This Row],[Customer_ID]], tbl_Customers[Customer_ID], tbl_Customers[Cohort_Month])</f>
        <v>44227</v>
      </c>
      <c r="L3072" s="1" t="str">
        <f ca="1">_xlfn.XLOOKUP(tbl_Invoices[[#This Row],[Customer_ID]], tbl_Customers[Customer_ID], tbl_Customers[Age_Group])</f>
        <v>45–54</v>
      </c>
      <c r="M3072" s="1" t="str">
        <f>_xlfn.XLOOKUP(tbl_Invoices[[#This Row],[Customer_ID]], tbl_Customers[Customer_ID], tbl_Customers[Region])</f>
        <v>West</v>
      </c>
      <c r="N3072" s="1" t="str" cm="1">
        <f t="array" ref="N3072">_xlfn.IFS(
   _xlfn.SINGLE(tbl_Invoices[Plan_ID])="P1","Basic",
   _xlfn.SINGLE(tbl_Invoices[Plan_ID])="P2","Standard",
   _xlfn.SINGLE(tbl_Invoices[Plan_ID])="P3","Premium"
)</f>
        <v>Basic</v>
      </c>
      <c r="O3072" s="2">
        <f>IF(tbl_Invoices[[#This Row],[Revenue_Type]]="Churned",0,1)</f>
        <v>1</v>
      </c>
    </row>
    <row r="3073" spans="1:15" x14ac:dyDescent="0.25">
      <c r="A3073" t="s">
        <v>5264</v>
      </c>
      <c r="B3073" t="s">
        <v>1978</v>
      </c>
      <c r="C3073" t="s">
        <v>3565</v>
      </c>
      <c r="D3073" s="1">
        <v>44649</v>
      </c>
      <c r="E3073">
        <v>55</v>
      </c>
      <c r="F3073" t="b">
        <v>1</v>
      </c>
      <c r="G3073" t="s">
        <v>4538</v>
      </c>
      <c r="H3073" t="s">
        <v>2031</v>
      </c>
      <c r="I3073" s="1">
        <f>DATE(YEAR(tbl_Invoices[[#This Row],[Invoice_Date]]), MONTH(tbl_Invoices[[#This Row],[Invoice_Date]]), DAY(tbl_Invoices[[#This Row],[Invoice_Date]]))</f>
        <v>44649</v>
      </c>
      <c r="J3073">
        <f>YEAR(tbl_Invoices[[#This Row],[Invoice_Date]])</f>
        <v>2022</v>
      </c>
      <c r="K3073" s="1">
        <f>_xlfn.XLOOKUP(tbl_Invoices[[#This Row],[Customer_ID]], tbl_Customers[Customer_ID], tbl_Customers[Cohort_Month])</f>
        <v>44895</v>
      </c>
      <c r="L3073" s="1" t="str">
        <f ca="1">_xlfn.XLOOKUP(tbl_Invoices[[#This Row],[Customer_ID]], tbl_Customers[Customer_ID], tbl_Customers[Age_Group])</f>
        <v>55+</v>
      </c>
      <c r="M3073" s="1" t="str">
        <f>_xlfn.XLOOKUP(tbl_Invoices[[#This Row],[Customer_ID]], tbl_Customers[Customer_ID], tbl_Customers[Region])</f>
        <v>East</v>
      </c>
      <c r="N3073" s="1" t="str" cm="1">
        <f t="array" ref="N3073">_xlfn.IFS(
   _xlfn.SINGLE(tbl_Invoices[Plan_ID])="P1","Basic",
   _xlfn.SINGLE(tbl_Invoices[Plan_ID])="P2","Standard",
   _xlfn.SINGLE(tbl_Invoices[Plan_ID])="P3","Premium"
)</f>
        <v>Premium</v>
      </c>
      <c r="O3073" s="2">
        <f>IF(tbl_Invoices[[#This Row],[Revenue_Type]]="Churned",0,1)</f>
        <v>1</v>
      </c>
    </row>
    <row r="3074" spans="1:15" x14ac:dyDescent="0.25">
      <c r="A3074" t="s">
        <v>5623</v>
      </c>
      <c r="B3074" t="s">
        <v>165</v>
      </c>
      <c r="C3074" t="s">
        <v>3830</v>
      </c>
      <c r="D3074" s="1">
        <v>44650</v>
      </c>
      <c r="E3074">
        <v>55</v>
      </c>
      <c r="F3074" t="b">
        <v>1</v>
      </c>
      <c r="G3074" t="s">
        <v>4540</v>
      </c>
      <c r="H3074" t="s">
        <v>2031</v>
      </c>
      <c r="I3074" s="1">
        <f>DATE(YEAR(tbl_Invoices[[#This Row],[Invoice_Date]]), MONTH(tbl_Invoices[[#This Row],[Invoice_Date]]), DAY(tbl_Invoices[[#This Row],[Invoice_Date]]))</f>
        <v>44650</v>
      </c>
      <c r="J3074">
        <f>YEAR(tbl_Invoices[[#This Row],[Invoice_Date]])</f>
        <v>2022</v>
      </c>
      <c r="K3074" s="1">
        <f>_xlfn.XLOOKUP(tbl_Invoices[[#This Row],[Customer_ID]], tbl_Customers[Customer_ID], tbl_Customers[Cohort_Month])</f>
        <v>44985</v>
      </c>
      <c r="L3074" s="1" t="str">
        <f ca="1">_xlfn.XLOOKUP(tbl_Invoices[[#This Row],[Customer_ID]], tbl_Customers[Customer_ID], tbl_Customers[Age_Group])</f>
        <v>45–54</v>
      </c>
      <c r="M3074" s="1" t="str">
        <f>_xlfn.XLOOKUP(tbl_Invoices[[#This Row],[Customer_ID]], tbl_Customers[Customer_ID], tbl_Customers[Region])</f>
        <v>International</v>
      </c>
      <c r="N3074" s="1" t="str" cm="1">
        <f t="array" ref="N3074">_xlfn.IFS(
   _xlfn.SINGLE(tbl_Invoices[Plan_ID])="P1","Basic",
   _xlfn.SINGLE(tbl_Invoices[Plan_ID])="P2","Standard",
   _xlfn.SINGLE(tbl_Invoices[Plan_ID])="P3","Premium"
)</f>
        <v>Premium</v>
      </c>
      <c r="O3074" s="2">
        <f>IF(tbl_Invoices[[#This Row],[Revenue_Type]]="Churned",0,1)</f>
        <v>1</v>
      </c>
    </row>
    <row r="3075" spans="1:15" x14ac:dyDescent="0.25">
      <c r="A3075" t="s">
        <v>5322</v>
      </c>
      <c r="B3075" t="s">
        <v>538</v>
      </c>
      <c r="C3075" t="s">
        <v>3400</v>
      </c>
      <c r="D3075" s="1">
        <v>44650</v>
      </c>
      <c r="E3075">
        <v>55</v>
      </c>
      <c r="F3075" t="b">
        <v>1</v>
      </c>
      <c r="G3075" t="s">
        <v>4547</v>
      </c>
      <c r="H3075" t="s">
        <v>2031</v>
      </c>
      <c r="I3075" s="1">
        <f>DATE(YEAR(tbl_Invoices[[#This Row],[Invoice_Date]]), MONTH(tbl_Invoices[[#This Row],[Invoice_Date]]), DAY(tbl_Invoices[[#This Row],[Invoice_Date]]))</f>
        <v>44650</v>
      </c>
      <c r="J3075">
        <f>YEAR(tbl_Invoices[[#This Row],[Invoice_Date]])</f>
        <v>2022</v>
      </c>
      <c r="K3075" s="1">
        <f>_xlfn.XLOOKUP(tbl_Invoices[[#This Row],[Customer_ID]], tbl_Customers[Customer_ID], tbl_Customers[Cohort_Month])</f>
        <v>44377</v>
      </c>
      <c r="L3075" s="1" t="str">
        <f ca="1">_xlfn.XLOOKUP(tbl_Invoices[[#This Row],[Customer_ID]], tbl_Customers[Customer_ID], tbl_Customers[Age_Group])</f>
        <v>45–54</v>
      </c>
      <c r="M3075" s="1" t="str">
        <f>_xlfn.XLOOKUP(tbl_Invoices[[#This Row],[Customer_ID]], tbl_Customers[Customer_ID], tbl_Customers[Region])</f>
        <v>West</v>
      </c>
      <c r="N3075" s="1" t="str" cm="1">
        <f t="array" ref="N3075">_xlfn.IFS(
   _xlfn.SINGLE(tbl_Invoices[Plan_ID])="P1","Basic",
   _xlfn.SINGLE(tbl_Invoices[Plan_ID])="P2","Standard",
   _xlfn.SINGLE(tbl_Invoices[Plan_ID])="P3","Premium"
)</f>
        <v>Premium</v>
      </c>
      <c r="O3075" s="2">
        <f>IF(tbl_Invoices[[#This Row],[Revenue_Type]]="Churned",0,1)</f>
        <v>1</v>
      </c>
    </row>
    <row r="3076" spans="1:15" x14ac:dyDescent="0.25">
      <c r="A3076" t="s">
        <v>10418</v>
      </c>
      <c r="B3076" t="s">
        <v>398</v>
      </c>
      <c r="C3076" t="s">
        <v>2233</v>
      </c>
      <c r="D3076" s="1">
        <v>44651</v>
      </c>
      <c r="E3076">
        <v>25</v>
      </c>
      <c r="F3076" t="b">
        <v>1</v>
      </c>
      <c r="G3076" t="s">
        <v>4545</v>
      </c>
      <c r="H3076" t="s">
        <v>2034</v>
      </c>
      <c r="I3076" s="1">
        <f>DATE(YEAR(tbl_Invoices[[#This Row],[Invoice_Date]]), MONTH(tbl_Invoices[[#This Row],[Invoice_Date]]), DAY(tbl_Invoices[[#This Row],[Invoice_Date]]))</f>
        <v>44651</v>
      </c>
      <c r="J3076">
        <f>YEAR(tbl_Invoices[[#This Row],[Invoice_Date]])</f>
        <v>2022</v>
      </c>
      <c r="K3076" s="1">
        <f>_xlfn.XLOOKUP(tbl_Invoices[[#This Row],[Customer_ID]], tbl_Customers[Customer_ID], tbl_Customers[Cohort_Month])</f>
        <v>44500</v>
      </c>
      <c r="L3076" s="1" t="str">
        <f ca="1">_xlfn.XLOOKUP(tbl_Invoices[[#This Row],[Customer_ID]], tbl_Customers[Customer_ID], tbl_Customers[Age_Group])</f>
        <v>25–34</v>
      </c>
      <c r="M3076" s="1" t="str">
        <f>_xlfn.XLOOKUP(tbl_Invoices[[#This Row],[Customer_ID]], tbl_Customers[Customer_ID], tbl_Customers[Region])</f>
        <v>West</v>
      </c>
      <c r="N3076" s="1" t="str" cm="1">
        <f t="array" ref="N3076">_xlfn.IFS(
   _xlfn.SINGLE(tbl_Invoices[Plan_ID])="P1","Basic",
   _xlfn.SINGLE(tbl_Invoices[Plan_ID])="P2","Standard",
   _xlfn.SINGLE(tbl_Invoices[Plan_ID])="P3","Premium"
)</f>
        <v>Standard</v>
      </c>
      <c r="O3076" s="2">
        <f>IF(tbl_Invoices[[#This Row],[Revenue_Type]]="Churned",0,1)</f>
        <v>0</v>
      </c>
    </row>
    <row r="3077" spans="1:15" x14ac:dyDescent="0.25">
      <c r="A3077" t="s">
        <v>6802</v>
      </c>
      <c r="B3077" t="s">
        <v>466</v>
      </c>
      <c r="C3077" t="s">
        <v>2948</v>
      </c>
      <c r="D3077" s="1">
        <v>44651</v>
      </c>
      <c r="E3077">
        <v>25</v>
      </c>
      <c r="F3077" t="b">
        <v>1</v>
      </c>
      <c r="G3077" t="s">
        <v>4545</v>
      </c>
      <c r="H3077" t="s">
        <v>2034</v>
      </c>
      <c r="I3077" s="1">
        <f>DATE(YEAR(tbl_Invoices[[#This Row],[Invoice_Date]]), MONTH(tbl_Invoices[[#This Row],[Invoice_Date]]), DAY(tbl_Invoices[[#This Row],[Invoice_Date]]))</f>
        <v>44651</v>
      </c>
      <c r="J3077">
        <f>YEAR(tbl_Invoices[[#This Row],[Invoice_Date]])</f>
        <v>2022</v>
      </c>
      <c r="K3077" s="1">
        <f>_xlfn.XLOOKUP(tbl_Invoices[[#This Row],[Customer_ID]], tbl_Customers[Customer_ID], tbl_Customers[Cohort_Month])</f>
        <v>44985</v>
      </c>
      <c r="L3077" s="1" t="str">
        <f ca="1">_xlfn.XLOOKUP(tbl_Invoices[[#This Row],[Customer_ID]], tbl_Customers[Customer_ID], tbl_Customers[Age_Group])</f>
        <v>55+</v>
      </c>
      <c r="M3077" s="1" t="str">
        <f>_xlfn.XLOOKUP(tbl_Invoices[[#This Row],[Customer_ID]], tbl_Customers[Customer_ID], tbl_Customers[Region])</f>
        <v>East</v>
      </c>
      <c r="N3077" s="1" t="str" cm="1">
        <f t="array" ref="N3077">_xlfn.IFS(
   _xlfn.SINGLE(tbl_Invoices[Plan_ID])="P1","Basic",
   _xlfn.SINGLE(tbl_Invoices[Plan_ID])="P2","Standard",
   _xlfn.SINGLE(tbl_Invoices[Plan_ID])="P3","Premium"
)</f>
        <v>Standard</v>
      </c>
      <c r="O3077" s="2">
        <f>IF(tbl_Invoices[[#This Row],[Revenue_Type]]="Churned",0,1)</f>
        <v>0</v>
      </c>
    </row>
    <row r="3078" spans="1:15" x14ac:dyDescent="0.25">
      <c r="A3078" t="s">
        <v>9364</v>
      </c>
      <c r="B3078" t="s">
        <v>475</v>
      </c>
      <c r="C3078" t="s">
        <v>3347</v>
      </c>
      <c r="D3078" s="1">
        <v>44651</v>
      </c>
      <c r="E3078">
        <v>25</v>
      </c>
      <c r="F3078" t="b">
        <v>1</v>
      </c>
      <c r="G3078" t="s">
        <v>4547</v>
      </c>
      <c r="H3078" t="s">
        <v>2034</v>
      </c>
      <c r="I3078" s="1">
        <f>DATE(YEAR(tbl_Invoices[[#This Row],[Invoice_Date]]), MONTH(tbl_Invoices[[#This Row],[Invoice_Date]]), DAY(tbl_Invoices[[#This Row],[Invoice_Date]]))</f>
        <v>44651</v>
      </c>
      <c r="J3078">
        <f>YEAR(tbl_Invoices[[#This Row],[Invoice_Date]])</f>
        <v>2022</v>
      </c>
      <c r="K3078" s="1">
        <f>_xlfn.XLOOKUP(tbl_Invoices[[#This Row],[Customer_ID]], tbl_Customers[Customer_ID], tbl_Customers[Cohort_Month])</f>
        <v>44439</v>
      </c>
      <c r="L3078" s="1" t="str">
        <f ca="1">_xlfn.XLOOKUP(tbl_Invoices[[#This Row],[Customer_ID]], tbl_Customers[Customer_ID], tbl_Customers[Age_Group])</f>
        <v>35–44</v>
      </c>
      <c r="M3078" s="1" t="str">
        <f>_xlfn.XLOOKUP(tbl_Invoices[[#This Row],[Customer_ID]], tbl_Customers[Customer_ID], tbl_Customers[Region])</f>
        <v>International</v>
      </c>
      <c r="N3078" s="1" t="str" cm="1">
        <f t="array" ref="N3078">_xlfn.IFS(
   _xlfn.SINGLE(tbl_Invoices[Plan_ID])="P1","Basic",
   _xlfn.SINGLE(tbl_Invoices[Plan_ID])="P2","Standard",
   _xlfn.SINGLE(tbl_Invoices[Plan_ID])="P3","Premium"
)</f>
        <v>Standard</v>
      </c>
      <c r="O3078" s="2">
        <f>IF(tbl_Invoices[[#This Row],[Revenue_Type]]="Churned",0,1)</f>
        <v>1</v>
      </c>
    </row>
    <row r="3079" spans="1:15" x14ac:dyDescent="0.25">
      <c r="A3079" t="s">
        <v>7355</v>
      </c>
      <c r="B3079" t="s">
        <v>1115</v>
      </c>
      <c r="C3079" t="s">
        <v>4050</v>
      </c>
      <c r="D3079" s="1">
        <v>44651</v>
      </c>
      <c r="E3079">
        <v>55</v>
      </c>
      <c r="F3079" t="b">
        <v>1</v>
      </c>
      <c r="G3079" t="s">
        <v>4547</v>
      </c>
      <c r="H3079" t="s">
        <v>2031</v>
      </c>
      <c r="I3079" s="1">
        <f>DATE(YEAR(tbl_Invoices[[#This Row],[Invoice_Date]]), MONTH(tbl_Invoices[[#This Row],[Invoice_Date]]), DAY(tbl_Invoices[[#This Row],[Invoice_Date]]))</f>
        <v>44651</v>
      </c>
      <c r="J3079">
        <f>YEAR(tbl_Invoices[[#This Row],[Invoice_Date]])</f>
        <v>2022</v>
      </c>
      <c r="K3079" s="1">
        <f>_xlfn.XLOOKUP(tbl_Invoices[[#This Row],[Customer_ID]], tbl_Customers[Customer_ID], tbl_Customers[Cohort_Month])</f>
        <v>44408</v>
      </c>
      <c r="L3079" s="1" t="str">
        <f ca="1">_xlfn.XLOOKUP(tbl_Invoices[[#This Row],[Customer_ID]], tbl_Customers[Customer_ID], tbl_Customers[Age_Group])</f>
        <v>25–34</v>
      </c>
      <c r="M3079" s="1" t="str">
        <f>_xlfn.XLOOKUP(tbl_Invoices[[#This Row],[Customer_ID]], tbl_Customers[Customer_ID], tbl_Customers[Region])</f>
        <v>West</v>
      </c>
      <c r="N3079" s="1" t="str" cm="1">
        <f t="array" ref="N3079">_xlfn.IFS(
   _xlfn.SINGLE(tbl_Invoices[Plan_ID])="P1","Basic",
   _xlfn.SINGLE(tbl_Invoices[Plan_ID])="P2","Standard",
   _xlfn.SINGLE(tbl_Invoices[Plan_ID])="P3","Premium"
)</f>
        <v>Premium</v>
      </c>
      <c r="O3079" s="2">
        <f>IF(tbl_Invoices[[#This Row],[Revenue_Type]]="Churned",0,1)</f>
        <v>1</v>
      </c>
    </row>
    <row r="3080" spans="1:15" x14ac:dyDescent="0.25">
      <c r="A3080" t="s">
        <v>8848</v>
      </c>
      <c r="B3080" t="s">
        <v>1428</v>
      </c>
      <c r="C3080" t="s">
        <v>3838</v>
      </c>
      <c r="D3080" s="1">
        <v>44651</v>
      </c>
      <c r="E3080">
        <v>12</v>
      </c>
      <c r="F3080" t="b">
        <v>1</v>
      </c>
      <c r="G3080" t="s">
        <v>4547</v>
      </c>
      <c r="H3080" t="s">
        <v>2027</v>
      </c>
      <c r="I3080" s="1">
        <f>DATE(YEAR(tbl_Invoices[[#This Row],[Invoice_Date]]), MONTH(tbl_Invoices[[#This Row],[Invoice_Date]]), DAY(tbl_Invoices[[#This Row],[Invoice_Date]]))</f>
        <v>44651</v>
      </c>
      <c r="J3080">
        <f>YEAR(tbl_Invoices[[#This Row],[Invoice_Date]])</f>
        <v>2022</v>
      </c>
      <c r="K3080" s="1">
        <f>_xlfn.XLOOKUP(tbl_Invoices[[#This Row],[Customer_ID]], tbl_Customers[Customer_ID], tbl_Customers[Cohort_Month])</f>
        <v>45016</v>
      </c>
      <c r="L3080" s="1" t="str">
        <f ca="1">_xlfn.XLOOKUP(tbl_Invoices[[#This Row],[Customer_ID]], tbl_Customers[Customer_ID], tbl_Customers[Age_Group])</f>
        <v>18–24</v>
      </c>
      <c r="M3080" s="1" t="str">
        <f>_xlfn.XLOOKUP(tbl_Invoices[[#This Row],[Customer_ID]], tbl_Customers[Customer_ID], tbl_Customers[Region])</f>
        <v>International</v>
      </c>
      <c r="N3080" s="1" t="str" cm="1">
        <f t="array" ref="N3080">_xlfn.IFS(
   _xlfn.SINGLE(tbl_Invoices[Plan_ID])="P1","Basic",
   _xlfn.SINGLE(tbl_Invoices[Plan_ID])="P2","Standard",
   _xlfn.SINGLE(tbl_Invoices[Plan_ID])="P3","Premium"
)</f>
        <v>Basic</v>
      </c>
      <c r="O3080" s="2">
        <f>IF(tbl_Invoices[[#This Row],[Revenue_Type]]="Churned",0,1)</f>
        <v>1</v>
      </c>
    </row>
    <row r="3081" spans="1:15" x14ac:dyDescent="0.25">
      <c r="A3081" t="s">
        <v>6950</v>
      </c>
      <c r="B3081" t="s">
        <v>1438</v>
      </c>
      <c r="C3081" t="s">
        <v>2772</v>
      </c>
      <c r="D3081" s="1">
        <v>44651</v>
      </c>
      <c r="E3081">
        <v>55</v>
      </c>
      <c r="F3081" t="b">
        <v>1</v>
      </c>
      <c r="G3081" t="s">
        <v>4540</v>
      </c>
      <c r="H3081" t="s">
        <v>2031</v>
      </c>
      <c r="I3081" s="1">
        <f>DATE(YEAR(tbl_Invoices[[#This Row],[Invoice_Date]]), MONTH(tbl_Invoices[[#This Row],[Invoice_Date]]), DAY(tbl_Invoices[[#This Row],[Invoice_Date]]))</f>
        <v>44651</v>
      </c>
      <c r="J3081">
        <f>YEAR(tbl_Invoices[[#This Row],[Invoice_Date]])</f>
        <v>2022</v>
      </c>
      <c r="K3081" s="1">
        <f>_xlfn.XLOOKUP(tbl_Invoices[[#This Row],[Customer_ID]], tbl_Customers[Customer_ID], tbl_Customers[Cohort_Month])</f>
        <v>44804</v>
      </c>
      <c r="L3081" s="1" t="str">
        <f ca="1">_xlfn.XLOOKUP(tbl_Invoices[[#This Row],[Customer_ID]], tbl_Customers[Customer_ID], tbl_Customers[Age_Group])</f>
        <v>55+</v>
      </c>
      <c r="M3081" s="1" t="str">
        <f>_xlfn.XLOOKUP(tbl_Invoices[[#This Row],[Customer_ID]], tbl_Customers[Customer_ID], tbl_Customers[Region])</f>
        <v>Midwest</v>
      </c>
      <c r="N3081" s="1" t="str" cm="1">
        <f t="array" ref="N3081">_xlfn.IFS(
   _xlfn.SINGLE(tbl_Invoices[Plan_ID])="P1","Basic",
   _xlfn.SINGLE(tbl_Invoices[Plan_ID])="P2","Standard",
   _xlfn.SINGLE(tbl_Invoices[Plan_ID])="P3","Premium"
)</f>
        <v>Premium</v>
      </c>
      <c r="O3081" s="2">
        <f>IF(tbl_Invoices[[#This Row],[Revenue_Type]]="Churned",0,1)</f>
        <v>1</v>
      </c>
    </row>
    <row r="3082" spans="1:15" x14ac:dyDescent="0.25">
      <c r="A3082" t="s">
        <v>8611</v>
      </c>
      <c r="B3082" t="s">
        <v>1439</v>
      </c>
      <c r="C3082" t="s">
        <v>4271</v>
      </c>
      <c r="D3082" s="1">
        <v>44651</v>
      </c>
      <c r="E3082">
        <v>25</v>
      </c>
      <c r="F3082" t="b">
        <v>1</v>
      </c>
      <c r="G3082" t="s">
        <v>4549</v>
      </c>
      <c r="H3082" t="s">
        <v>2034</v>
      </c>
      <c r="I3082" s="1">
        <f>DATE(YEAR(tbl_Invoices[[#This Row],[Invoice_Date]]), MONTH(tbl_Invoices[[#This Row],[Invoice_Date]]), DAY(tbl_Invoices[[#This Row],[Invoice_Date]]))</f>
        <v>44651</v>
      </c>
      <c r="J3082">
        <f>YEAR(tbl_Invoices[[#This Row],[Invoice_Date]])</f>
        <v>2022</v>
      </c>
      <c r="K3082" s="1">
        <f>_xlfn.XLOOKUP(tbl_Invoices[[#This Row],[Customer_ID]], tbl_Customers[Customer_ID], tbl_Customers[Cohort_Month])</f>
        <v>44895</v>
      </c>
      <c r="L3082" s="1" t="str">
        <f ca="1">_xlfn.XLOOKUP(tbl_Invoices[[#This Row],[Customer_ID]], tbl_Customers[Customer_ID], tbl_Customers[Age_Group])</f>
        <v>35–44</v>
      </c>
      <c r="M3082" s="1" t="str">
        <f>_xlfn.XLOOKUP(tbl_Invoices[[#This Row],[Customer_ID]], tbl_Customers[Customer_ID], tbl_Customers[Region])</f>
        <v>International</v>
      </c>
      <c r="N3082" s="1" t="str" cm="1">
        <f t="array" ref="N3082">_xlfn.IFS(
   _xlfn.SINGLE(tbl_Invoices[Plan_ID])="P1","Basic",
   _xlfn.SINGLE(tbl_Invoices[Plan_ID])="P2","Standard",
   _xlfn.SINGLE(tbl_Invoices[Plan_ID])="P3","Premium"
)</f>
        <v>Standard</v>
      </c>
      <c r="O3082" s="2">
        <f>IF(tbl_Invoices[[#This Row],[Revenue_Type]]="Churned",0,1)</f>
        <v>1</v>
      </c>
    </row>
    <row r="3083" spans="1:15" x14ac:dyDescent="0.25">
      <c r="A3083" t="s">
        <v>5670</v>
      </c>
      <c r="B3083" t="s">
        <v>1625</v>
      </c>
      <c r="C3083" t="s">
        <v>3733</v>
      </c>
      <c r="D3083" s="1">
        <v>44651</v>
      </c>
      <c r="E3083">
        <v>25</v>
      </c>
      <c r="F3083" t="b">
        <v>1</v>
      </c>
      <c r="G3083" t="s">
        <v>4549</v>
      </c>
      <c r="H3083" t="s">
        <v>2034</v>
      </c>
      <c r="I3083" s="1">
        <f>DATE(YEAR(tbl_Invoices[[#This Row],[Invoice_Date]]), MONTH(tbl_Invoices[[#This Row],[Invoice_Date]]), DAY(tbl_Invoices[[#This Row],[Invoice_Date]]))</f>
        <v>44651</v>
      </c>
      <c r="J3083">
        <f>YEAR(tbl_Invoices[[#This Row],[Invoice_Date]])</f>
        <v>2022</v>
      </c>
      <c r="K3083" s="1">
        <f>_xlfn.XLOOKUP(tbl_Invoices[[#This Row],[Customer_ID]], tbl_Customers[Customer_ID], tbl_Customers[Cohort_Month])</f>
        <v>44712</v>
      </c>
      <c r="L3083" s="1" t="str">
        <f ca="1">_xlfn.XLOOKUP(tbl_Invoices[[#This Row],[Customer_ID]], tbl_Customers[Customer_ID], tbl_Customers[Age_Group])</f>
        <v>25–34</v>
      </c>
      <c r="M3083" s="1" t="str">
        <f>_xlfn.XLOOKUP(tbl_Invoices[[#This Row],[Customer_ID]], tbl_Customers[Customer_ID], tbl_Customers[Region])</f>
        <v>International</v>
      </c>
      <c r="N3083" s="1" t="str" cm="1">
        <f t="array" ref="N3083">_xlfn.IFS(
   _xlfn.SINGLE(tbl_Invoices[Plan_ID])="P1","Basic",
   _xlfn.SINGLE(tbl_Invoices[Plan_ID])="P2","Standard",
   _xlfn.SINGLE(tbl_Invoices[Plan_ID])="P3","Premium"
)</f>
        <v>Standard</v>
      </c>
      <c r="O3083" s="2">
        <f>IF(tbl_Invoices[[#This Row],[Revenue_Type]]="Churned",0,1)</f>
        <v>1</v>
      </c>
    </row>
    <row r="3084" spans="1:15" x14ac:dyDescent="0.25">
      <c r="A3084" t="s">
        <v>5898</v>
      </c>
      <c r="B3084" t="s">
        <v>28</v>
      </c>
      <c r="C3084" t="s">
        <v>2755</v>
      </c>
      <c r="D3084" s="1">
        <v>44652</v>
      </c>
      <c r="E3084">
        <v>12</v>
      </c>
      <c r="F3084" t="b">
        <v>1</v>
      </c>
      <c r="G3084" t="s">
        <v>4545</v>
      </c>
      <c r="H3084" t="s">
        <v>2027</v>
      </c>
      <c r="I3084" s="1">
        <f>DATE(YEAR(tbl_Invoices[[#This Row],[Invoice_Date]]), MONTH(tbl_Invoices[[#This Row],[Invoice_Date]]), DAY(tbl_Invoices[[#This Row],[Invoice_Date]]))</f>
        <v>44652</v>
      </c>
      <c r="J3084">
        <f>YEAR(tbl_Invoices[[#This Row],[Invoice_Date]])</f>
        <v>2022</v>
      </c>
      <c r="K3084" s="1">
        <f>_xlfn.XLOOKUP(tbl_Invoices[[#This Row],[Customer_ID]], tbl_Customers[Customer_ID], tbl_Customers[Cohort_Month])</f>
        <v>44895</v>
      </c>
      <c r="L3084" s="1" t="str">
        <f ca="1">_xlfn.XLOOKUP(tbl_Invoices[[#This Row],[Customer_ID]], tbl_Customers[Customer_ID], tbl_Customers[Age_Group])</f>
        <v>35–44</v>
      </c>
      <c r="M3084" s="1" t="str">
        <f>_xlfn.XLOOKUP(tbl_Invoices[[#This Row],[Customer_ID]], tbl_Customers[Customer_ID], tbl_Customers[Region])</f>
        <v>International</v>
      </c>
      <c r="N3084" s="1" t="str" cm="1">
        <f t="array" ref="N3084">_xlfn.IFS(
   _xlfn.SINGLE(tbl_Invoices[Plan_ID])="P1","Basic",
   _xlfn.SINGLE(tbl_Invoices[Plan_ID])="P2","Standard",
   _xlfn.SINGLE(tbl_Invoices[Plan_ID])="P3","Premium"
)</f>
        <v>Basic</v>
      </c>
      <c r="O3084" s="2">
        <f>IF(tbl_Invoices[[#This Row],[Revenue_Type]]="Churned",0,1)</f>
        <v>0</v>
      </c>
    </row>
    <row r="3085" spans="1:15" x14ac:dyDescent="0.25">
      <c r="A3085" t="s">
        <v>7789</v>
      </c>
      <c r="B3085" t="s">
        <v>101</v>
      </c>
      <c r="C3085" t="s">
        <v>3734</v>
      </c>
      <c r="D3085" s="1">
        <v>44652</v>
      </c>
      <c r="E3085">
        <v>55</v>
      </c>
      <c r="F3085" t="b">
        <v>1</v>
      </c>
      <c r="G3085" t="s">
        <v>4545</v>
      </c>
      <c r="H3085" t="s">
        <v>2031</v>
      </c>
      <c r="I3085" s="1">
        <f>DATE(YEAR(tbl_Invoices[[#This Row],[Invoice_Date]]), MONTH(tbl_Invoices[[#This Row],[Invoice_Date]]), DAY(tbl_Invoices[[#This Row],[Invoice_Date]]))</f>
        <v>44652</v>
      </c>
      <c r="J3085">
        <f>YEAR(tbl_Invoices[[#This Row],[Invoice_Date]])</f>
        <v>2022</v>
      </c>
      <c r="K3085" s="1">
        <f>_xlfn.XLOOKUP(tbl_Invoices[[#This Row],[Customer_ID]], tbl_Customers[Customer_ID], tbl_Customers[Cohort_Month])</f>
        <v>44286</v>
      </c>
      <c r="L3085" s="1" t="str">
        <f ca="1">_xlfn.XLOOKUP(tbl_Invoices[[#This Row],[Customer_ID]], tbl_Customers[Customer_ID], tbl_Customers[Age_Group])</f>
        <v>55+</v>
      </c>
      <c r="M3085" s="1" t="str">
        <f>_xlfn.XLOOKUP(tbl_Invoices[[#This Row],[Customer_ID]], tbl_Customers[Customer_ID], tbl_Customers[Region])</f>
        <v>South</v>
      </c>
      <c r="N3085" s="1" t="str" cm="1">
        <f t="array" ref="N3085">_xlfn.IFS(
   _xlfn.SINGLE(tbl_Invoices[Plan_ID])="P1","Basic",
   _xlfn.SINGLE(tbl_Invoices[Plan_ID])="P2","Standard",
   _xlfn.SINGLE(tbl_Invoices[Plan_ID])="P3","Premium"
)</f>
        <v>Premium</v>
      </c>
      <c r="O3085" s="2">
        <f>IF(tbl_Invoices[[#This Row],[Revenue_Type]]="Churned",0,1)</f>
        <v>0</v>
      </c>
    </row>
    <row r="3086" spans="1:15" x14ac:dyDescent="0.25">
      <c r="A3086" t="s">
        <v>5070</v>
      </c>
      <c r="B3086" t="s">
        <v>241</v>
      </c>
      <c r="C3086" t="s">
        <v>2490</v>
      </c>
      <c r="D3086" s="1">
        <v>44652</v>
      </c>
      <c r="E3086">
        <v>55</v>
      </c>
      <c r="F3086" t="b">
        <v>1</v>
      </c>
      <c r="G3086" t="s">
        <v>4545</v>
      </c>
      <c r="H3086" t="s">
        <v>2031</v>
      </c>
      <c r="I3086" s="1">
        <f>DATE(YEAR(tbl_Invoices[[#This Row],[Invoice_Date]]), MONTH(tbl_Invoices[[#This Row],[Invoice_Date]]), DAY(tbl_Invoices[[#This Row],[Invoice_Date]]))</f>
        <v>44652</v>
      </c>
      <c r="J3086">
        <f>YEAR(tbl_Invoices[[#This Row],[Invoice_Date]])</f>
        <v>2022</v>
      </c>
      <c r="K3086" s="1">
        <f>_xlfn.XLOOKUP(tbl_Invoices[[#This Row],[Customer_ID]], tbl_Customers[Customer_ID], tbl_Customers[Cohort_Month])</f>
        <v>44227</v>
      </c>
      <c r="L3086" s="1" t="str">
        <f ca="1">_xlfn.XLOOKUP(tbl_Invoices[[#This Row],[Customer_ID]], tbl_Customers[Customer_ID], tbl_Customers[Age_Group])</f>
        <v>35–44</v>
      </c>
      <c r="M3086" s="1" t="str">
        <f>_xlfn.XLOOKUP(tbl_Invoices[[#This Row],[Customer_ID]], tbl_Customers[Customer_ID], tbl_Customers[Region])</f>
        <v>East</v>
      </c>
      <c r="N3086" s="1" t="str" cm="1">
        <f t="array" ref="N3086">_xlfn.IFS(
   _xlfn.SINGLE(tbl_Invoices[Plan_ID])="P1","Basic",
   _xlfn.SINGLE(tbl_Invoices[Plan_ID])="P2","Standard",
   _xlfn.SINGLE(tbl_Invoices[Plan_ID])="P3","Premium"
)</f>
        <v>Premium</v>
      </c>
      <c r="O3086" s="2">
        <f>IF(tbl_Invoices[[#This Row],[Revenue_Type]]="Churned",0,1)</f>
        <v>0</v>
      </c>
    </row>
    <row r="3087" spans="1:15" x14ac:dyDescent="0.25">
      <c r="A3087" t="s">
        <v>5878</v>
      </c>
      <c r="B3087" t="s">
        <v>918</v>
      </c>
      <c r="C3087" t="s">
        <v>3300</v>
      </c>
      <c r="D3087" s="1">
        <v>44652</v>
      </c>
      <c r="E3087">
        <v>55</v>
      </c>
      <c r="F3087" t="b">
        <v>1</v>
      </c>
      <c r="G3087" t="s">
        <v>4538</v>
      </c>
      <c r="H3087" t="s">
        <v>2031</v>
      </c>
      <c r="I3087" s="1">
        <f>DATE(YEAR(tbl_Invoices[[#This Row],[Invoice_Date]]), MONTH(tbl_Invoices[[#This Row],[Invoice_Date]]), DAY(tbl_Invoices[[#This Row],[Invoice_Date]]))</f>
        <v>44652</v>
      </c>
      <c r="J3087">
        <f>YEAR(tbl_Invoices[[#This Row],[Invoice_Date]])</f>
        <v>2022</v>
      </c>
      <c r="K3087" s="1">
        <f>_xlfn.XLOOKUP(tbl_Invoices[[#This Row],[Customer_ID]], tbl_Customers[Customer_ID], tbl_Customers[Cohort_Month])</f>
        <v>44985</v>
      </c>
      <c r="L3087" s="1" t="str">
        <f ca="1">_xlfn.XLOOKUP(tbl_Invoices[[#This Row],[Customer_ID]], tbl_Customers[Customer_ID], tbl_Customers[Age_Group])</f>
        <v>35–44</v>
      </c>
      <c r="M3087" s="1" t="str">
        <f>_xlfn.XLOOKUP(tbl_Invoices[[#This Row],[Customer_ID]], tbl_Customers[Customer_ID], tbl_Customers[Region])</f>
        <v>International</v>
      </c>
      <c r="N3087" s="1" t="str" cm="1">
        <f t="array" ref="N3087">_xlfn.IFS(
   _xlfn.SINGLE(tbl_Invoices[Plan_ID])="P1","Basic",
   _xlfn.SINGLE(tbl_Invoices[Plan_ID])="P2","Standard",
   _xlfn.SINGLE(tbl_Invoices[Plan_ID])="P3","Premium"
)</f>
        <v>Premium</v>
      </c>
      <c r="O3087" s="2">
        <f>IF(tbl_Invoices[[#This Row],[Revenue_Type]]="Churned",0,1)</f>
        <v>1</v>
      </c>
    </row>
    <row r="3088" spans="1:15" x14ac:dyDescent="0.25">
      <c r="A3088" t="s">
        <v>6137</v>
      </c>
      <c r="B3088" t="s">
        <v>985</v>
      </c>
      <c r="C3088" t="s">
        <v>3143</v>
      </c>
      <c r="D3088" s="1">
        <v>44652</v>
      </c>
      <c r="E3088">
        <v>25</v>
      </c>
      <c r="F3088" t="b">
        <v>1</v>
      </c>
      <c r="G3088" t="s">
        <v>4545</v>
      </c>
      <c r="H3088" t="s">
        <v>2034</v>
      </c>
      <c r="I3088" s="1">
        <f>DATE(YEAR(tbl_Invoices[[#This Row],[Invoice_Date]]), MONTH(tbl_Invoices[[#This Row],[Invoice_Date]]), DAY(tbl_Invoices[[#This Row],[Invoice_Date]]))</f>
        <v>44652</v>
      </c>
      <c r="J3088">
        <f>YEAR(tbl_Invoices[[#This Row],[Invoice_Date]])</f>
        <v>2022</v>
      </c>
      <c r="K3088" s="1">
        <f>_xlfn.XLOOKUP(tbl_Invoices[[#This Row],[Customer_ID]], tbl_Customers[Customer_ID], tbl_Customers[Cohort_Month])</f>
        <v>44469</v>
      </c>
      <c r="L3088" s="1" t="str">
        <f ca="1">_xlfn.XLOOKUP(tbl_Invoices[[#This Row],[Customer_ID]], tbl_Customers[Customer_ID], tbl_Customers[Age_Group])</f>
        <v>25–34</v>
      </c>
      <c r="M3088" s="1" t="str">
        <f>_xlfn.XLOOKUP(tbl_Invoices[[#This Row],[Customer_ID]], tbl_Customers[Customer_ID], tbl_Customers[Region])</f>
        <v>South</v>
      </c>
      <c r="N3088" s="1" t="str" cm="1">
        <f t="array" ref="N3088">_xlfn.IFS(
   _xlfn.SINGLE(tbl_Invoices[Plan_ID])="P1","Basic",
   _xlfn.SINGLE(tbl_Invoices[Plan_ID])="P2","Standard",
   _xlfn.SINGLE(tbl_Invoices[Plan_ID])="P3","Premium"
)</f>
        <v>Standard</v>
      </c>
      <c r="O3088" s="2">
        <f>IF(tbl_Invoices[[#This Row],[Revenue_Type]]="Churned",0,1)</f>
        <v>0</v>
      </c>
    </row>
    <row r="3089" spans="1:15" x14ac:dyDescent="0.25">
      <c r="A3089" t="s">
        <v>6392</v>
      </c>
      <c r="B3089" t="s">
        <v>1331</v>
      </c>
      <c r="C3089" t="s">
        <v>3651</v>
      </c>
      <c r="D3089" s="1">
        <v>44652</v>
      </c>
      <c r="E3089">
        <v>12</v>
      </c>
      <c r="F3089" t="b">
        <v>1</v>
      </c>
      <c r="G3089" t="s">
        <v>4545</v>
      </c>
      <c r="H3089" t="s">
        <v>2027</v>
      </c>
      <c r="I3089" s="1">
        <f>DATE(YEAR(tbl_Invoices[[#This Row],[Invoice_Date]]), MONTH(tbl_Invoices[[#This Row],[Invoice_Date]]), DAY(tbl_Invoices[[#This Row],[Invoice_Date]]))</f>
        <v>44652</v>
      </c>
      <c r="J3089">
        <f>YEAR(tbl_Invoices[[#This Row],[Invoice_Date]])</f>
        <v>2022</v>
      </c>
      <c r="K3089" s="1">
        <f>_xlfn.XLOOKUP(tbl_Invoices[[#This Row],[Customer_ID]], tbl_Customers[Customer_ID], tbl_Customers[Cohort_Month])</f>
        <v>44620</v>
      </c>
      <c r="L3089" s="1" t="str">
        <f ca="1">_xlfn.XLOOKUP(tbl_Invoices[[#This Row],[Customer_ID]], tbl_Customers[Customer_ID], tbl_Customers[Age_Group])</f>
        <v>25–34</v>
      </c>
      <c r="M3089" s="1" t="str">
        <f>_xlfn.XLOOKUP(tbl_Invoices[[#This Row],[Customer_ID]], tbl_Customers[Customer_ID], tbl_Customers[Region])</f>
        <v>Midwest</v>
      </c>
      <c r="N3089" s="1" t="str" cm="1">
        <f t="array" ref="N3089">_xlfn.IFS(
   _xlfn.SINGLE(tbl_Invoices[Plan_ID])="P1","Basic",
   _xlfn.SINGLE(tbl_Invoices[Plan_ID])="P2","Standard",
   _xlfn.SINGLE(tbl_Invoices[Plan_ID])="P3","Premium"
)</f>
        <v>Basic</v>
      </c>
      <c r="O3089" s="2">
        <f>IF(tbl_Invoices[[#This Row],[Revenue_Type]]="Churned",0,1)</f>
        <v>0</v>
      </c>
    </row>
    <row r="3090" spans="1:15" x14ac:dyDescent="0.25">
      <c r="A3090" t="s">
        <v>10491</v>
      </c>
      <c r="B3090" t="s">
        <v>1774</v>
      </c>
      <c r="C3090" t="s">
        <v>3535</v>
      </c>
      <c r="D3090" s="1">
        <v>44652</v>
      </c>
      <c r="E3090">
        <v>12</v>
      </c>
      <c r="F3090" t="b">
        <v>1</v>
      </c>
      <c r="G3090" t="s">
        <v>4547</v>
      </c>
      <c r="H3090" t="s">
        <v>2027</v>
      </c>
      <c r="I3090" s="1">
        <f>DATE(YEAR(tbl_Invoices[[#This Row],[Invoice_Date]]), MONTH(tbl_Invoices[[#This Row],[Invoice_Date]]), DAY(tbl_Invoices[[#This Row],[Invoice_Date]]))</f>
        <v>44652</v>
      </c>
      <c r="J3090">
        <f>YEAR(tbl_Invoices[[#This Row],[Invoice_Date]])</f>
        <v>2022</v>
      </c>
      <c r="K3090" s="1">
        <f>_xlfn.XLOOKUP(tbl_Invoices[[#This Row],[Customer_ID]], tbl_Customers[Customer_ID], tbl_Customers[Cohort_Month])</f>
        <v>44681</v>
      </c>
      <c r="L3090" s="1" t="str">
        <f ca="1">_xlfn.XLOOKUP(tbl_Invoices[[#This Row],[Customer_ID]], tbl_Customers[Customer_ID], tbl_Customers[Age_Group])</f>
        <v>45–54</v>
      </c>
      <c r="M3090" s="1" t="str">
        <f>_xlfn.XLOOKUP(tbl_Invoices[[#This Row],[Customer_ID]], tbl_Customers[Customer_ID], tbl_Customers[Region])</f>
        <v>Midwest</v>
      </c>
      <c r="N3090" s="1" t="str" cm="1">
        <f t="array" ref="N3090">_xlfn.IFS(
   _xlfn.SINGLE(tbl_Invoices[Plan_ID])="P1","Basic",
   _xlfn.SINGLE(tbl_Invoices[Plan_ID])="P2","Standard",
   _xlfn.SINGLE(tbl_Invoices[Plan_ID])="P3","Premium"
)</f>
        <v>Basic</v>
      </c>
      <c r="O3090" s="2">
        <f>IF(tbl_Invoices[[#This Row],[Revenue_Type]]="Churned",0,1)</f>
        <v>1</v>
      </c>
    </row>
    <row r="3091" spans="1:15" x14ac:dyDescent="0.25">
      <c r="A3091" t="s">
        <v>7681</v>
      </c>
      <c r="B3091" t="s">
        <v>1978</v>
      </c>
      <c r="C3091" t="s">
        <v>3565</v>
      </c>
      <c r="D3091" s="1">
        <v>44652</v>
      </c>
      <c r="E3091">
        <v>55</v>
      </c>
      <c r="F3091" t="b">
        <v>1</v>
      </c>
      <c r="G3091" t="s">
        <v>4545</v>
      </c>
      <c r="H3091" t="s">
        <v>2031</v>
      </c>
      <c r="I3091" s="1">
        <f>DATE(YEAR(tbl_Invoices[[#This Row],[Invoice_Date]]), MONTH(tbl_Invoices[[#This Row],[Invoice_Date]]), DAY(tbl_Invoices[[#This Row],[Invoice_Date]]))</f>
        <v>44652</v>
      </c>
      <c r="J3091">
        <f>YEAR(tbl_Invoices[[#This Row],[Invoice_Date]])</f>
        <v>2022</v>
      </c>
      <c r="K3091" s="1">
        <f>_xlfn.XLOOKUP(tbl_Invoices[[#This Row],[Customer_ID]], tbl_Customers[Customer_ID], tbl_Customers[Cohort_Month])</f>
        <v>44895</v>
      </c>
      <c r="L3091" s="1" t="str">
        <f ca="1">_xlfn.XLOOKUP(tbl_Invoices[[#This Row],[Customer_ID]], tbl_Customers[Customer_ID], tbl_Customers[Age_Group])</f>
        <v>55+</v>
      </c>
      <c r="M3091" s="1" t="str">
        <f>_xlfn.XLOOKUP(tbl_Invoices[[#This Row],[Customer_ID]], tbl_Customers[Customer_ID], tbl_Customers[Region])</f>
        <v>East</v>
      </c>
      <c r="N3091" s="1" t="str" cm="1">
        <f t="array" ref="N3091">_xlfn.IFS(
   _xlfn.SINGLE(tbl_Invoices[Plan_ID])="P1","Basic",
   _xlfn.SINGLE(tbl_Invoices[Plan_ID])="P2","Standard",
   _xlfn.SINGLE(tbl_Invoices[Plan_ID])="P3","Premium"
)</f>
        <v>Premium</v>
      </c>
      <c r="O3091" s="2">
        <f>IF(tbl_Invoices[[#This Row],[Revenue_Type]]="Churned",0,1)</f>
        <v>0</v>
      </c>
    </row>
    <row r="3092" spans="1:15" x14ac:dyDescent="0.25">
      <c r="A3092" t="s">
        <v>9641</v>
      </c>
      <c r="B3092" t="s">
        <v>348</v>
      </c>
      <c r="C3092" t="s">
        <v>4088</v>
      </c>
      <c r="D3092" s="1">
        <v>44653</v>
      </c>
      <c r="E3092">
        <v>12</v>
      </c>
      <c r="F3092" t="b">
        <v>1</v>
      </c>
      <c r="G3092" t="s">
        <v>4549</v>
      </c>
      <c r="H3092" t="s">
        <v>2027</v>
      </c>
      <c r="I3092" s="1">
        <f>DATE(YEAR(tbl_Invoices[[#This Row],[Invoice_Date]]), MONTH(tbl_Invoices[[#This Row],[Invoice_Date]]), DAY(tbl_Invoices[[#This Row],[Invoice_Date]]))</f>
        <v>44653</v>
      </c>
      <c r="J3092">
        <f>YEAR(tbl_Invoices[[#This Row],[Invoice_Date]])</f>
        <v>2022</v>
      </c>
      <c r="K3092" s="1">
        <f>_xlfn.XLOOKUP(tbl_Invoices[[#This Row],[Customer_ID]], tbl_Customers[Customer_ID], tbl_Customers[Cohort_Month])</f>
        <v>44620</v>
      </c>
      <c r="L3092" s="1" t="str">
        <f ca="1">_xlfn.XLOOKUP(tbl_Invoices[[#This Row],[Customer_ID]], tbl_Customers[Customer_ID], tbl_Customers[Age_Group])</f>
        <v>35–44</v>
      </c>
      <c r="M3092" s="1" t="str">
        <f>_xlfn.XLOOKUP(tbl_Invoices[[#This Row],[Customer_ID]], tbl_Customers[Customer_ID], tbl_Customers[Region])</f>
        <v>International</v>
      </c>
      <c r="N3092" s="1" t="str" cm="1">
        <f t="array" ref="N3092">_xlfn.IFS(
   _xlfn.SINGLE(tbl_Invoices[Plan_ID])="P1","Basic",
   _xlfn.SINGLE(tbl_Invoices[Plan_ID])="P2","Standard",
   _xlfn.SINGLE(tbl_Invoices[Plan_ID])="P3","Premium"
)</f>
        <v>Basic</v>
      </c>
      <c r="O3092" s="2">
        <f>IF(tbl_Invoices[[#This Row],[Revenue_Type]]="Churned",0,1)</f>
        <v>1</v>
      </c>
    </row>
    <row r="3093" spans="1:15" x14ac:dyDescent="0.25">
      <c r="A3093" t="s">
        <v>6637</v>
      </c>
      <c r="B3093" t="s">
        <v>718</v>
      </c>
      <c r="C3093" t="s">
        <v>3230</v>
      </c>
      <c r="D3093" s="1">
        <v>44653</v>
      </c>
      <c r="E3093">
        <v>25</v>
      </c>
      <c r="F3093" t="b">
        <v>1</v>
      </c>
      <c r="G3093" t="s">
        <v>4545</v>
      </c>
      <c r="H3093" t="s">
        <v>2034</v>
      </c>
      <c r="I3093" s="1">
        <f>DATE(YEAR(tbl_Invoices[[#This Row],[Invoice_Date]]), MONTH(tbl_Invoices[[#This Row],[Invoice_Date]]), DAY(tbl_Invoices[[#This Row],[Invoice_Date]]))</f>
        <v>44653</v>
      </c>
      <c r="J3093">
        <f>YEAR(tbl_Invoices[[#This Row],[Invoice_Date]])</f>
        <v>2022</v>
      </c>
      <c r="K3093" s="1">
        <f>_xlfn.XLOOKUP(tbl_Invoices[[#This Row],[Customer_ID]], tbl_Customers[Customer_ID], tbl_Customers[Cohort_Month])</f>
        <v>44681</v>
      </c>
      <c r="L3093" s="1" t="str">
        <f ca="1">_xlfn.XLOOKUP(tbl_Invoices[[#This Row],[Customer_ID]], tbl_Customers[Customer_ID], tbl_Customers[Age_Group])</f>
        <v>25–34</v>
      </c>
      <c r="M3093" s="1" t="str">
        <f>_xlfn.XLOOKUP(tbl_Invoices[[#This Row],[Customer_ID]], tbl_Customers[Customer_ID], tbl_Customers[Region])</f>
        <v>West</v>
      </c>
      <c r="N3093" s="1" t="str" cm="1">
        <f t="array" ref="N3093">_xlfn.IFS(
   _xlfn.SINGLE(tbl_Invoices[Plan_ID])="P1","Basic",
   _xlfn.SINGLE(tbl_Invoices[Plan_ID])="P2","Standard",
   _xlfn.SINGLE(tbl_Invoices[Plan_ID])="P3","Premium"
)</f>
        <v>Standard</v>
      </c>
      <c r="O3093" s="2">
        <f>IF(tbl_Invoices[[#This Row],[Revenue_Type]]="Churned",0,1)</f>
        <v>0</v>
      </c>
    </row>
    <row r="3094" spans="1:15" x14ac:dyDescent="0.25">
      <c r="A3094" t="s">
        <v>5496</v>
      </c>
      <c r="B3094" t="s">
        <v>764</v>
      </c>
      <c r="C3094" t="s">
        <v>4305</v>
      </c>
      <c r="D3094" s="1">
        <v>44653</v>
      </c>
      <c r="E3094">
        <v>25</v>
      </c>
      <c r="F3094" t="b">
        <v>1</v>
      </c>
      <c r="G3094" t="s">
        <v>4547</v>
      </c>
      <c r="H3094" t="s">
        <v>2034</v>
      </c>
      <c r="I3094" s="1">
        <f>DATE(YEAR(tbl_Invoices[[#This Row],[Invoice_Date]]), MONTH(tbl_Invoices[[#This Row],[Invoice_Date]]), DAY(tbl_Invoices[[#This Row],[Invoice_Date]]))</f>
        <v>44653</v>
      </c>
      <c r="J3094">
        <f>YEAR(tbl_Invoices[[#This Row],[Invoice_Date]])</f>
        <v>2022</v>
      </c>
      <c r="K3094" s="1">
        <f>_xlfn.XLOOKUP(tbl_Invoices[[#This Row],[Customer_ID]], tbl_Customers[Customer_ID], tbl_Customers[Cohort_Month])</f>
        <v>44620</v>
      </c>
      <c r="L3094" s="1" t="str">
        <f ca="1">_xlfn.XLOOKUP(tbl_Invoices[[#This Row],[Customer_ID]], tbl_Customers[Customer_ID], tbl_Customers[Age_Group])</f>
        <v>45–54</v>
      </c>
      <c r="M3094" s="1" t="str">
        <f>_xlfn.XLOOKUP(tbl_Invoices[[#This Row],[Customer_ID]], tbl_Customers[Customer_ID], tbl_Customers[Region])</f>
        <v>South</v>
      </c>
      <c r="N3094" s="1" t="str" cm="1">
        <f t="array" ref="N3094">_xlfn.IFS(
   _xlfn.SINGLE(tbl_Invoices[Plan_ID])="P1","Basic",
   _xlfn.SINGLE(tbl_Invoices[Plan_ID])="P2","Standard",
   _xlfn.SINGLE(tbl_Invoices[Plan_ID])="P3","Premium"
)</f>
        <v>Standard</v>
      </c>
      <c r="O3094" s="2">
        <f>IF(tbl_Invoices[[#This Row],[Revenue_Type]]="Churned",0,1)</f>
        <v>1</v>
      </c>
    </row>
    <row r="3095" spans="1:15" x14ac:dyDescent="0.25">
      <c r="A3095" t="s">
        <v>8346</v>
      </c>
      <c r="B3095" t="s">
        <v>811</v>
      </c>
      <c r="C3095" t="s">
        <v>2259</v>
      </c>
      <c r="D3095" s="1">
        <v>44653</v>
      </c>
      <c r="E3095">
        <v>12</v>
      </c>
      <c r="F3095" t="b">
        <v>1</v>
      </c>
      <c r="G3095" t="s">
        <v>4545</v>
      </c>
      <c r="H3095" t="s">
        <v>2027</v>
      </c>
      <c r="I3095" s="1">
        <f>DATE(YEAR(tbl_Invoices[[#This Row],[Invoice_Date]]), MONTH(tbl_Invoices[[#This Row],[Invoice_Date]]), DAY(tbl_Invoices[[#This Row],[Invoice_Date]]))</f>
        <v>44653</v>
      </c>
      <c r="J3095">
        <f>YEAR(tbl_Invoices[[#This Row],[Invoice_Date]])</f>
        <v>2022</v>
      </c>
      <c r="K3095" s="1">
        <f>_xlfn.XLOOKUP(tbl_Invoices[[#This Row],[Customer_ID]], tbl_Customers[Customer_ID], tbl_Customers[Cohort_Month])</f>
        <v>44469</v>
      </c>
      <c r="L3095" s="1" t="str">
        <f ca="1">_xlfn.XLOOKUP(tbl_Invoices[[#This Row],[Customer_ID]], tbl_Customers[Customer_ID], tbl_Customers[Age_Group])</f>
        <v>55+</v>
      </c>
      <c r="M3095" s="1" t="str">
        <f>_xlfn.XLOOKUP(tbl_Invoices[[#This Row],[Customer_ID]], tbl_Customers[Customer_ID], tbl_Customers[Region])</f>
        <v>East</v>
      </c>
      <c r="N3095" s="1" t="str" cm="1">
        <f t="array" ref="N3095">_xlfn.IFS(
   _xlfn.SINGLE(tbl_Invoices[Plan_ID])="P1","Basic",
   _xlfn.SINGLE(tbl_Invoices[Plan_ID])="P2","Standard",
   _xlfn.SINGLE(tbl_Invoices[Plan_ID])="P3","Premium"
)</f>
        <v>Basic</v>
      </c>
      <c r="O3095" s="2">
        <f>IF(tbl_Invoices[[#This Row],[Revenue_Type]]="Churned",0,1)</f>
        <v>0</v>
      </c>
    </row>
    <row r="3096" spans="1:15" x14ac:dyDescent="0.25">
      <c r="A3096" t="s">
        <v>8526</v>
      </c>
      <c r="B3096" t="s">
        <v>862</v>
      </c>
      <c r="C3096" t="s">
        <v>2618</v>
      </c>
      <c r="D3096" s="1">
        <v>44653</v>
      </c>
      <c r="E3096">
        <v>12</v>
      </c>
      <c r="F3096" t="b">
        <v>1</v>
      </c>
      <c r="G3096" t="s">
        <v>4540</v>
      </c>
      <c r="H3096" t="s">
        <v>2027</v>
      </c>
      <c r="I3096" s="1">
        <f>DATE(YEAR(tbl_Invoices[[#This Row],[Invoice_Date]]), MONTH(tbl_Invoices[[#This Row],[Invoice_Date]]), DAY(tbl_Invoices[[#This Row],[Invoice_Date]]))</f>
        <v>44653</v>
      </c>
      <c r="J3096">
        <f>YEAR(tbl_Invoices[[#This Row],[Invoice_Date]])</f>
        <v>2022</v>
      </c>
      <c r="K3096" s="1">
        <f>_xlfn.XLOOKUP(tbl_Invoices[[#This Row],[Customer_ID]], tbl_Customers[Customer_ID], tbl_Customers[Cohort_Month])</f>
        <v>44712</v>
      </c>
      <c r="L3096" s="1" t="str">
        <f ca="1">_xlfn.XLOOKUP(tbl_Invoices[[#This Row],[Customer_ID]], tbl_Customers[Customer_ID], tbl_Customers[Age_Group])</f>
        <v>55+</v>
      </c>
      <c r="M3096" s="1" t="str">
        <f>_xlfn.XLOOKUP(tbl_Invoices[[#This Row],[Customer_ID]], tbl_Customers[Customer_ID], tbl_Customers[Region])</f>
        <v>East</v>
      </c>
      <c r="N3096" s="1" t="str" cm="1">
        <f t="array" ref="N3096">_xlfn.IFS(
   _xlfn.SINGLE(tbl_Invoices[Plan_ID])="P1","Basic",
   _xlfn.SINGLE(tbl_Invoices[Plan_ID])="P2","Standard",
   _xlfn.SINGLE(tbl_Invoices[Plan_ID])="P3","Premium"
)</f>
        <v>Basic</v>
      </c>
      <c r="O3096" s="2">
        <f>IF(tbl_Invoices[[#This Row],[Revenue_Type]]="Churned",0,1)</f>
        <v>1</v>
      </c>
    </row>
    <row r="3097" spans="1:15" x14ac:dyDescent="0.25">
      <c r="A3097" t="s">
        <v>4889</v>
      </c>
      <c r="B3097" t="s">
        <v>1308</v>
      </c>
      <c r="C3097" t="s">
        <v>3315</v>
      </c>
      <c r="D3097" s="1">
        <v>44653</v>
      </c>
      <c r="E3097">
        <v>12</v>
      </c>
      <c r="F3097" t="b">
        <v>1</v>
      </c>
      <c r="G3097" t="s">
        <v>4545</v>
      </c>
      <c r="H3097" t="s">
        <v>2027</v>
      </c>
      <c r="I3097" s="1">
        <f>DATE(YEAR(tbl_Invoices[[#This Row],[Invoice_Date]]), MONTH(tbl_Invoices[[#This Row],[Invoice_Date]]), DAY(tbl_Invoices[[#This Row],[Invoice_Date]]))</f>
        <v>44653</v>
      </c>
      <c r="J3097">
        <f>YEAR(tbl_Invoices[[#This Row],[Invoice_Date]])</f>
        <v>2022</v>
      </c>
      <c r="K3097" s="1">
        <f>_xlfn.XLOOKUP(tbl_Invoices[[#This Row],[Customer_ID]], tbl_Customers[Customer_ID], tbl_Customers[Cohort_Month])</f>
        <v>44377</v>
      </c>
      <c r="L3097" s="1" t="str">
        <f ca="1">_xlfn.XLOOKUP(tbl_Invoices[[#This Row],[Customer_ID]], tbl_Customers[Customer_ID], tbl_Customers[Age_Group])</f>
        <v>18–24</v>
      </c>
      <c r="M3097" s="1" t="str">
        <f>_xlfn.XLOOKUP(tbl_Invoices[[#This Row],[Customer_ID]], tbl_Customers[Customer_ID], tbl_Customers[Region])</f>
        <v>East</v>
      </c>
      <c r="N3097" s="1" t="str" cm="1">
        <f t="array" ref="N3097">_xlfn.IFS(
   _xlfn.SINGLE(tbl_Invoices[Plan_ID])="P1","Basic",
   _xlfn.SINGLE(tbl_Invoices[Plan_ID])="P2","Standard",
   _xlfn.SINGLE(tbl_Invoices[Plan_ID])="P3","Premium"
)</f>
        <v>Basic</v>
      </c>
      <c r="O3097" s="2">
        <f>IF(tbl_Invoices[[#This Row],[Revenue_Type]]="Churned",0,1)</f>
        <v>0</v>
      </c>
    </row>
    <row r="3098" spans="1:15" x14ac:dyDescent="0.25">
      <c r="A3098" t="s">
        <v>7398</v>
      </c>
      <c r="B3098" t="s">
        <v>1873</v>
      </c>
      <c r="C3098" t="s">
        <v>3443</v>
      </c>
      <c r="D3098" s="1">
        <v>44653</v>
      </c>
      <c r="E3098">
        <v>55</v>
      </c>
      <c r="F3098" t="b">
        <v>1</v>
      </c>
      <c r="G3098" t="s">
        <v>4538</v>
      </c>
      <c r="H3098" t="s">
        <v>2031</v>
      </c>
      <c r="I3098" s="1">
        <f>DATE(YEAR(tbl_Invoices[[#This Row],[Invoice_Date]]), MONTH(tbl_Invoices[[#This Row],[Invoice_Date]]), DAY(tbl_Invoices[[#This Row],[Invoice_Date]]))</f>
        <v>44653</v>
      </c>
      <c r="J3098">
        <f>YEAR(tbl_Invoices[[#This Row],[Invoice_Date]])</f>
        <v>2022</v>
      </c>
      <c r="K3098" s="1">
        <f>_xlfn.XLOOKUP(tbl_Invoices[[#This Row],[Customer_ID]], tbl_Customers[Customer_ID], tbl_Customers[Cohort_Month])</f>
        <v>44865</v>
      </c>
      <c r="L3098" s="1" t="str">
        <f ca="1">_xlfn.XLOOKUP(tbl_Invoices[[#This Row],[Customer_ID]], tbl_Customers[Customer_ID], tbl_Customers[Age_Group])</f>
        <v>35–44</v>
      </c>
      <c r="M3098" s="1" t="str">
        <f>_xlfn.XLOOKUP(tbl_Invoices[[#This Row],[Customer_ID]], tbl_Customers[Customer_ID], tbl_Customers[Region])</f>
        <v>South</v>
      </c>
      <c r="N3098" s="1" t="str" cm="1">
        <f t="array" ref="N3098">_xlfn.IFS(
   _xlfn.SINGLE(tbl_Invoices[Plan_ID])="P1","Basic",
   _xlfn.SINGLE(tbl_Invoices[Plan_ID])="P2","Standard",
   _xlfn.SINGLE(tbl_Invoices[Plan_ID])="P3","Premium"
)</f>
        <v>Premium</v>
      </c>
      <c r="O3098" s="2">
        <f>IF(tbl_Invoices[[#This Row],[Revenue_Type]]="Churned",0,1)</f>
        <v>1</v>
      </c>
    </row>
    <row r="3099" spans="1:15" x14ac:dyDescent="0.25">
      <c r="A3099" t="s">
        <v>5766</v>
      </c>
      <c r="B3099" t="s">
        <v>1880</v>
      </c>
      <c r="C3099" t="s">
        <v>3442</v>
      </c>
      <c r="D3099" s="1">
        <v>44653</v>
      </c>
      <c r="E3099">
        <v>55</v>
      </c>
      <c r="F3099" t="b">
        <v>1</v>
      </c>
      <c r="G3099" t="s">
        <v>4549</v>
      </c>
      <c r="H3099" t="s">
        <v>2031</v>
      </c>
      <c r="I3099" s="1">
        <f>DATE(YEAR(tbl_Invoices[[#This Row],[Invoice_Date]]), MONTH(tbl_Invoices[[#This Row],[Invoice_Date]]), DAY(tbl_Invoices[[#This Row],[Invoice_Date]]))</f>
        <v>44653</v>
      </c>
      <c r="J3099">
        <f>YEAR(tbl_Invoices[[#This Row],[Invoice_Date]])</f>
        <v>2022</v>
      </c>
      <c r="K3099" s="1">
        <f>_xlfn.XLOOKUP(tbl_Invoices[[#This Row],[Customer_ID]], tbl_Customers[Customer_ID], tbl_Customers[Cohort_Month])</f>
        <v>44926</v>
      </c>
      <c r="L3099" s="1" t="str">
        <f ca="1">_xlfn.XLOOKUP(tbl_Invoices[[#This Row],[Customer_ID]], tbl_Customers[Customer_ID], tbl_Customers[Age_Group])</f>
        <v>25–34</v>
      </c>
      <c r="M3099" s="1" t="str">
        <f>_xlfn.XLOOKUP(tbl_Invoices[[#This Row],[Customer_ID]], tbl_Customers[Customer_ID], tbl_Customers[Region])</f>
        <v>West</v>
      </c>
      <c r="N3099" s="1" t="str" cm="1">
        <f t="array" ref="N3099">_xlfn.IFS(
   _xlfn.SINGLE(tbl_Invoices[Plan_ID])="P1","Basic",
   _xlfn.SINGLE(tbl_Invoices[Plan_ID])="P2","Standard",
   _xlfn.SINGLE(tbl_Invoices[Plan_ID])="P3","Premium"
)</f>
        <v>Premium</v>
      </c>
      <c r="O3099" s="2">
        <f>IF(tbl_Invoices[[#This Row],[Revenue_Type]]="Churned",0,1)</f>
        <v>1</v>
      </c>
    </row>
    <row r="3100" spans="1:15" x14ac:dyDescent="0.25">
      <c r="A3100" t="s">
        <v>5372</v>
      </c>
      <c r="B3100" t="s">
        <v>1908</v>
      </c>
      <c r="C3100" t="s">
        <v>3333</v>
      </c>
      <c r="D3100" s="1">
        <v>44653</v>
      </c>
      <c r="E3100">
        <v>25</v>
      </c>
      <c r="F3100" t="b">
        <v>1</v>
      </c>
      <c r="G3100" t="s">
        <v>4540</v>
      </c>
      <c r="H3100" t="s">
        <v>2034</v>
      </c>
      <c r="I3100" s="1">
        <f>DATE(YEAR(tbl_Invoices[[#This Row],[Invoice_Date]]), MONTH(tbl_Invoices[[#This Row],[Invoice_Date]]), DAY(tbl_Invoices[[#This Row],[Invoice_Date]]))</f>
        <v>44653</v>
      </c>
      <c r="J3100">
        <f>YEAR(tbl_Invoices[[#This Row],[Invoice_Date]])</f>
        <v>2022</v>
      </c>
      <c r="K3100" s="1">
        <f>_xlfn.XLOOKUP(tbl_Invoices[[#This Row],[Customer_ID]], tbl_Customers[Customer_ID], tbl_Customers[Cohort_Month])</f>
        <v>45016</v>
      </c>
      <c r="L3100" s="1" t="str">
        <f ca="1">_xlfn.XLOOKUP(tbl_Invoices[[#This Row],[Customer_ID]], tbl_Customers[Customer_ID], tbl_Customers[Age_Group])</f>
        <v>45–54</v>
      </c>
      <c r="M3100" s="1" t="str">
        <f>_xlfn.XLOOKUP(tbl_Invoices[[#This Row],[Customer_ID]], tbl_Customers[Customer_ID], tbl_Customers[Region])</f>
        <v>South</v>
      </c>
      <c r="N3100" s="1" t="str" cm="1">
        <f t="array" ref="N3100">_xlfn.IFS(
   _xlfn.SINGLE(tbl_Invoices[Plan_ID])="P1","Basic",
   _xlfn.SINGLE(tbl_Invoices[Plan_ID])="P2","Standard",
   _xlfn.SINGLE(tbl_Invoices[Plan_ID])="P3","Premium"
)</f>
        <v>Standard</v>
      </c>
      <c r="O3100" s="2">
        <f>IF(tbl_Invoices[[#This Row],[Revenue_Type]]="Churned",0,1)</f>
        <v>1</v>
      </c>
    </row>
    <row r="3101" spans="1:15" x14ac:dyDescent="0.25">
      <c r="A3101" t="s">
        <v>9858</v>
      </c>
      <c r="B3101" t="s">
        <v>57</v>
      </c>
      <c r="C3101" t="s">
        <v>2639</v>
      </c>
      <c r="D3101" s="1">
        <v>44654</v>
      </c>
      <c r="E3101">
        <v>12</v>
      </c>
      <c r="F3101" t="b">
        <v>1</v>
      </c>
      <c r="G3101" t="s">
        <v>4549</v>
      </c>
      <c r="H3101" t="s">
        <v>2027</v>
      </c>
      <c r="I3101" s="1">
        <f>DATE(YEAR(tbl_Invoices[[#This Row],[Invoice_Date]]), MONTH(tbl_Invoices[[#This Row],[Invoice_Date]]), DAY(tbl_Invoices[[#This Row],[Invoice_Date]]))</f>
        <v>44654</v>
      </c>
      <c r="J3101">
        <f>YEAR(tbl_Invoices[[#This Row],[Invoice_Date]])</f>
        <v>2022</v>
      </c>
      <c r="K3101" s="1">
        <f>_xlfn.XLOOKUP(tbl_Invoices[[#This Row],[Customer_ID]], tbl_Customers[Customer_ID], tbl_Customers[Cohort_Month])</f>
        <v>44985</v>
      </c>
      <c r="L3101" s="1" t="str">
        <f ca="1">_xlfn.XLOOKUP(tbl_Invoices[[#This Row],[Customer_ID]], tbl_Customers[Customer_ID], tbl_Customers[Age_Group])</f>
        <v>35–44</v>
      </c>
      <c r="M3101" s="1" t="str">
        <f>_xlfn.XLOOKUP(tbl_Invoices[[#This Row],[Customer_ID]], tbl_Customers[Customer_ID], tbl_Customers[Region])</f>
        <v>South</v>
      </c>
      <c r="N3101" s="1" t="str" cm="1">
        <f t="array" ref="N3101">_xlfn.IFS(
   _xlfn.SINGLE(tbl_Invoices[Plan_ID])="P1","Basic",
   _xlfn.SINGLE(tbl_Invoices[Plan_ID])="P2","Standard",
   _xlfn.SINGLE(tbl_Invoices[Plan_ID])="P3","Premium"
)</f>
        <v>Basic</v>
      </c>
      <c r="O3101" s="2">
        <f>IF(tbl_Invoices[[#This Row],[Revenue_Type]]="Churned",0,1)</f>
        <v>1</v>
      </c>
    </row>
    <row r="3102" spans="1:15" x14ac:dyDescent="0.25">
      <c r="A3102" t="s">
        <v>7755</v>
      </c>
      <c r="B3102" t="s">
        <v>408</v>
      </c>
      <c r="C3102" t="s">
        <v>2971</v>
      </c>
      <c r="D3102" s="1">
        <v>44654</v>
      </c>
      <c r="E3102">
        <v>55</v>
      </c>
      <c r="F3102" t="b">
        <v>1</v>
      </c>
      <c r="G3102" t="s">
        <v>4545</v>
      </c>
      <c r="H3102" t="s">
        <v>2031</v>
      </c>
      <c r="I3102" s="1">
        <f>DATE(YEAR(tbl_Invoices[[#This Row],[Invoice_Date]]), MONTH(tbl_Invoices[[#This Row],[Invoice_Date]]), DAY(tbl_Invoices[[#This Row],[Invoice_Date]]))</f>
        <v>44654</v>
      </c>
      <c r="J3102">
        <f>YEAR(tbl_Invoices[[#This Row],[Invoice_Date]])</f>
        <v>2022</v>
      </c>
      <c r="K3102" s="1">
        <f>_xlfn.XLOOKUP(tbl_Invoices[[#This Row],[Customer_ID]], tbl_Customers[Customer_ID], tbl_Customers[Cohort_Month])</f>
        <v>44408</v>
      </c>
      <c r="L3102" s="1" t="str">
        <f ca="1">_xlfn.XLOOKUP(tbl_Invoices[[#This Row],[Customer_ID]], tbl_Customers[Customer_ID], tbl_Customers[Age_Group])</f>
        <v>55+</v>
      </c>
      <c r="M3102" s="1" t="str">
        <f>_xlfn.XLOOKUP(tbl_Invoices[[#This Row],[Customer_ID]], tbl_Customers[Customer_ID], tbl_Customers[Region])</f>
        <v>International</v>
      </c>
      <c r="N3102" s="1" t="str" cm="1">
        <f t="array" ref="N3102">_xlfn.IFS(
   _xlfn.SINGLE(tbl_Invoices[Plan_ID])="P1","Basic",
   _xlfn.SINGLE(tbl_Invoices[Plan_ID])="P2","Standard",
   _xlfn.SINGLE(tbl_Invoices[Plan_ID])="P3","Premium"
)</f>
        <v>Premium</v>
      </c>
      <c r="O3102" s="2">
        <f>IF(tbl_Invoices[[#This Row],[Revenue_Type]]="Churned",0,1)</f>
        <v>0</v>
      </c>
    </row>
    <row r="3103" spans="1:15" x14ac:dyDescent="0.25">
      <c r="A3103" t="s">
        <v>8708</v>
      </c>
      <c r="B3103" t="s">
        <v>783</v>
      </c>
      <c r="C3103" t="s">
        <v>3213</v>
      </c>
      <c r="D3103" s="1">
        <v>44654</v>
      </c>
      <c r="E3103">
        <v>12</v>
      </c>
      <c r="F3103" t="b">
        <v>1</v>
      </c>
      <c r="G3103" t="s">
        <v>4538</v>
      </c>
      <c r="H3103" t="s">
        <v>2027</v>
      </c>
      <c r="I3103" s="1">
        <f>DATE(YEAR(tbl_Invoices[[#This Row],[Invoice_Date]]), MONTH(tbl_Invoices[[#This Row],[Invoice_Date]]), DAY(tbl_Invoices[[#This Row],[Invoice_Date]]))</f>
        <v>44654</v>
      </c>
      <c r="J3103">
        <f>YEAR(tbl_Invoices[[#This Row],[Invoice_Date]])</f>
        <v>2022</v>
      </c>
      <c r="K3103" s="1">
        <f>_xlfn.XLOOKUP(tbl_Invoices[[#This Row],[Customer_ID]], tbl_Customers[Customer_ID], tbl_Customers[Cohort_Month])</f>
        <v>44773</v>
      </c>
      <c r="L3103" s="1" t="str">
        <f ca="1">_xlfn.XLOOKUP(tbl_Invoices[[#This Row],[Customer_ID]], tbl_Customers[Customer_ID], tbl_Customers[Age_Group])</f>
        <v>45–54</v>
      </c>
      <c r="M3103" s="1" t="str">
        <f>_xlfn.XLOOKUP(tbl_Invoices[[#This Row],[Customer_ID]], tbl_Customers[Customer_ID], tbl_Customers[Region])</f>
        <v>East</v>
      </c>
      <c r="N3103" s="1" t="str" cm="1">
        <f t="array" ref="N3103">_xlfn.IFS(
   _xlfn.SINGLE(tbl_Invoices[Plan_ID])="P1","Basic",
   _xlfn.SINGLE(tbl_Invoices[Plan_ID])="P2","Standard",
   _xlfn.SINGLE(tbl_Invoices[Plan_ID])="P3","Premium"
)</f>
        <v>Basic</v>
      </c>
      <c r="O3103" s="2">
        <f>IF(tbl_Invoices[[#This Row],[Revenue_Type]]="Churned",0,1)</f>
        <v>1</v>
      </c>
    </row>
    <row r="3104" spans="1:15" x14ac:dyDescent="0.25">
      <c r="A3104" t="s">
        <v>6057</v>
      </c>
      <c r="B3104" t="s">
        <v>1124</v>
      </c>
      <c r="C3104" t="s">
        <v>3078</v>
      </c>
      <c r="D3104" s="1">
        <v>44654</v>
      </c>
      <c r="E3104">
        <v>25</v>
      </c>
      <c r="F3104" t="b">
        <v>1</v>
      </c>
      <c r="G3104" t="s">
        <v>4545</v>
      </c>
      <c r="H3104" t="s">
        <v>2034</v>
      </c>
      <c r="I3104" s="1">
        <f>DATE(YEAR(tbl_Invoices[[#This Row],[Invoice_Date]]), MONTH(tbl_Invoices[[#This Row],[Invoice_Date]]), DAY(tbl_Invoices[[#This Row],[Invoice_Date]]))</f>
        <v>44654</v>
      </c>
      <c r="J3104">
        <f>YEAR(tbl_Invoices[[#This Row],[Invoice_Date]])</f>
        <v>2022</v>
      </c>
      <c r="K3104" s="1">
        <f>_xlfn.XLOOKUP(tbl_Invoices[[#This Row],[Customer_ID]], tbl_Customers[Customer_ID], tbl_Customers[Cohort_Month])</f>
        <v>44439</v>
      </c>
      <c r="L3104" s="1" t="str">
        <f ca="1">_xlfn.XLOOKUP(tbl_Invoices[[#This Row],[Customer_ID]], tbl_Customers[Customer_ID], tbl_Customers[Age_Group])</f>
        <v>45–54</v>
      </c>
      <c r="M3104" s="1" t="str">
        <f>_xlfn.XLOOKUP(tbl_Invoices[[#This Row],[Customer_ID]], tbl_Customers[Customer_ID], tbl_Customers[Region])</f>
        <v>Midwest</v>
      </c>
      <c r="N3104" s="1" t="str" cm="1">
        <f t="array" ref="N3104">_xlfn.IFS(
   _xlfn.SINGLE(tbl_Invoices[Plan_ID])="P1","Basic",
   _xlfn.SINGLE(tbl_Invoices[Plan_ID])="P2","Standard",
   _xlfn.SINGLE(tbl_Invoices[Plan_ID])="P3","Premium"
)</f>
        <v>Standard</v>
      </c>
      <c r="O3104" s="2">
        <f>IF(tbl_Invoices[[#This Row],[Revenue_Type]]="Churned",0,1)</f>
        <v>0</v>
      </c>
    </row>
    <row r="3105" spans="1:15" x14ac:dyDescent="0.25">
      <c r="A3105" t="s">
        <v>9018</v>
      </c>
      <c r="B3105" t="s">
        <v>680</v>
      </c>
      <c r="C3105" t="s">
        <v>3689</v>
      </c>
      <c r="D3105" s="1">
        <v>44655</v>
      </c>
      <c r="E3105">
        <v>12</v>
      </c>
      <c r="F3105" t="b">
        <v>1</v>
      </c>
      <c r="G3105" t="s">
        <v>4545</v>
      </c>
      <c r="H3105" t="s">
        <v>2027</v>
      </c>
      <c r="I3105" s="1">
        <f>DATE(YEAR(tbl_Invoices[[#This Row],[Invoice_Date]]), MONTH(tbl_Invoices[[#This Row],[Invoice_Date]]), DAY(tbl_Invoices[[#This Row],[Invoice_Date]]))</f>
        <v>44655</v>
      </c>
      <c r="J3105">
        <f>YEAR(tbl_Invoices[[#This Row],[Invoice_Date]])</f>
        <v>2022</v>
      </c>
      <c r="K3105" s="1">
        <f>_xlfn.XLOOKUP(tbl_Invoices[[#This Row],[Customer_ID]], tbl_Customers[Customer_ID], tbl_Customers[Cohort_Month])</f>
        <v>44895</v>
      </c>
      <c r="L3105" s="1" t="str">
        <f ca="1">_xlfn.XLOOKUP(tbl_Invoices[[#This Row],[Customer_ID]], tbl_Customers[Customer_ID], tbl_Customers[Age_Group])</f>
        <v>55+</v>
      </c>
      <c r="M3105" s="1" t="str">
        <f>_xlfn.XLOOKUP(tbl_Invoices[[#This Row],[Customer_ID]], tbl_Customers[Customer_ID], tbl_Customers[Region])</f>
        <v>South</v>
      </c>
      <c r="N3105" s="1" t="str" cm="1">
        <f t="array" ref="N3105">_xlfn.IFS(
   _xlfn.SINGLE(tbl_Invoices[Plan_ID])="P1","Basic",
   _xlfn.SINGLE(tbl_Invoices[Plan_ID])="P2","Standard",
   _xlfn.SINGLE(tbl_Invoices[Plan_ID])="P3","Premium"
)</f>
        <v>Basic</v>
      </c>
      <c r="O3105" s="2">
        <f>IF(tbl_Invoices[[#This Row],[Revenue_Type]]="Churned",0,1)</f>
        <v>0</v>
      </c>
    </row>
    <row r="3106" spans="1:15" x14ac:dyDescent="0.25">
      <c r="A3106" t="s">
        <v>8374</v>
      </c>
      <c r="B3106" t="s">
        <v>644</v>
      </c>
      <c r="C3106" t="s">
        <v>2485</v>
      </c>
      <c r="D3106" s="1">
        <v>44656</v>
      </c>
      <c r="E3106">
        <v>25</v>
      </c>
      <c r="F3106" t="b">
        <v>1</v>
      </c>
      <c r="G3106" t="s">
        <v>4547</v>
      </c>
      <c r="H3106" t="s">
        <v>2034</v>
      </c>
      <c r="I3106" s="1">
        <f>DATE(YEAR(tbl_Invoices[[#This Row],[Invoice_Date]]), MONTH(tbl_Invoices[[#This Row],[Invoice_Date]]), DAY(tbl_Invoices[[#This Row],[Invoice_Date]]))</f>
        <v>44656</v>
      </c>
      <c r="J3106">
        <f>YEAR(tbl_Invoices[[#This Row],[Invoice_Date]])</f>
        <v>2022</v>
      </c>
      <c r="K3106" s="1">
        <f>_xlfn.XLOOKUP(tbl_Invoices[[#This Row],[Customer_ID]], tbl_Customers[Customer_ID], tbl_Customers[Cohort_Month])</f>
        <v>44255</v>
      </c>
      <c r="L3106" s="1" t="str">
        <f ca="1">_xlfn.XLOOKUP(tbl_Invoices[[#This Row],[Customer_ID]], tbl_Customers[Customer_ID], tbl_Customers[Age_Group])</f>
        <v>55+</v>
      </c>
      <c r="M3106" s="1" t="str">
        <f>_xlfn.XLOOKUP(tbl_Invoices[[#This Row],[Customer_ID]], tbl_Customers[Customer_ID], tbl_Customers[Region])</f>
        <v>South</v>
      </c>
      <c r="N3106" s="1" t="str" cm="1">
        <f t="array" ref="N3106">_xlfn.IFS(
   _xlfn.SINGLE(tbl_Invoices[Plan_ID])="P1","Basic",
   _xlfn.SINGLE(tbl_Invoices[Plan_ID])="P2","Standard",
   _xlfn.SINGLE(tbl_Invoices[Plan_ID])="P3","Premium"
)</f>
        <v>Standard</v>
      </c>
      <c r="O3106" s="2">
        <f>IF(tbl_Invoices[[#This Row],[Revenue_Type]]="Churned",0,1)</f>
        <v>1</v>
      </c>
    </row>
    <row r="3107" spans="1:15" x14ac:dyDescent="0.25">
      <c r="A3107" t="s">
        <v>5440</v>
      </c>
      <c r="B3107" t="s">
        <v>736</v>
      </c>
      <c r="C3107" t="s">
        <v>2113</v>
      </c>
      <c r="D3107" s="1">
        <v>44656</v>
      </c>
      <c r="E3107">
        <v>12</v>
      </c>
      <c r="F3107" t="b">
        <v>1</v>
      </c>
      <c r="G3107" t="s">
        <v>4547</v>
      </c>
      <c r="H3107" t="s">
        <v>2027</v>
      </c>
      <c r="I3107" s="1">
        <f>DATE(YEAR(tbl_Invoices[[#This Row],[Invoice_Date]]), MONTH(tbl_Invoices[[#This Row],[Invoice_Date]]), DAY(tbl_Invoices[[#This Row],[Invoice_Date]]))</f>
        <v>44656</v>
      </c>
      <c r="J3107">
        <f>YEAR(tbl_Invoices[[#This Row],[Invoice_Date]])</f>
        <v>2022</v>
      </c>
      <c r="K3107" s="1">
        <f>_xlfn.XLOOKUP(tbl_Invoices[[#This Row],[Customer_ID]], tbl_Customers[Customer_ID], tbl_Customers[Cohort_Month])</f>
        <v>44561</v>
      </c>
      <c r="L3107" s="1" t="str">
        <f ca="1">_xlfn.XLOOKUP(tbl_Invoices[[#This Row],[Customer_ID]], tbl_Customers[Customer_ID], tbl_Customers[Age_Group])</f>
        <v>45–54</v>
      </c>
      <c r="M3107" s="1" t="str">
        <f>_xlfn.XLOOKUP(tbl_Invoices[[#This Row],[Customer_ID]], tbl_Customers[Customer_ID], tbl_Customers[Region])</f>
        <v>South</v>
      </c>
      <c r="N3107" s="1" t="str" cm="1">
        <f t="array" ref="N3107">_xlfn.IFS(
   _xlfn.SINGLE(tbl_Invoices[Plan_ID])="P1","Basic",
   _xlfn.SINGLE(tbl_Invoices[Plan_ID])="P2","Standard",
   _xlfn.SINGLE(tbl_Invoices[Plan_ID])="P3","Premium"
)</f>
        <v>Basic</v>
      </c>
      <c r="O3107" s="2">
        <f>IF(tbl_Invoices[[#This Row],[Revenue_Type]]="Churned",0,1)</f>
        <v>1</v>
      </c>
    </row>
    <row r="3108" spans="1:15" x14ac:dyDescent="0.25">
      <c r="A3108" t="s">
        <v>6913</v>
      </c>
      <c r="B3108" t="s">
        <v>1135</v>
      </c>
      <c r="C3108" t="s">
        <v>2454</v>
      </c>
      <c r="D3108" s="1">
        <v>44656</v>
      </c>
      <c r="E3108">
        <v>55</v>
      </c>
      <c r="F3108" t="b">
        <v>1</v>
      </c>
      <c r="G3108" t="s">
        <v>4549</v>
      </c>
      <c r="H3108" t="s">
        <v>2031</v>
      </c>
      <c r="I3108" s="1">
        <f>DATE(YEAR(tbl_Invoices[[#This Row],[Invoice_Date]]), MONTH(tbl_Invoices[[#This Row],[Invoice_Date]]), DAY(tbl_Invoices[[#This Row],[Invoice_Date]]))</f>
        <v>44656</v>
      </c>
      <c r="J3108">
        <f>YEAR(tbl_Invoices[[#This Row],[Invoice_Date]])</f>
        <v>2022</v>
      </c>
      <c r="K3108" s="1">
        <f>_xlfn.XLOOKUP(tbl_Invoices[[#This Row],[Customer_ID]], tbl_Customers[Customer_ID], tbl_Customers[Cohort_Month])</f>
        <v>45077</v>
      </c>
      <c r="L3108" s="1" t="str">
        <f ca="1">_xlfn.XLOOKUP(tbl_Invoices[[#This Row],[Customer_ID]], tbl_Customers[Customer_ID], tbl_Customers[Age_Group])</f>
        <v>35–44</v>
      </c>
      <c r="M3108" s="1" t="str">
        <f>_xlfn.XLOOKUP(tbl_Invoices[[#This Row],[Customer_ID]], tbl_Customers[Customer_ID], tbl_Customers[Region])</f>
        <v>East</v>
      </c>
      <c r="N3108" s="1" t="str" cm="1">
        <f t="array" ref="N3108">_xlfn.IFS(
   _xlfn.SINGLE(tbl_Invoices[Plan_ID])="P1","Basic",
   _xlfn.SINGLE(tbl_Invoices[Plan_ID])="P2","Standard",
   _xlfn.SINGLE(tbl_Invoices[Plan_ID])="P3","Premium"
)</f>
        <v>Premium</v>
      </c>
      <c r="O3108" s="2">
        <f>IF(tbl_Invoices[[#This Row],[Revenue_Type]]="Churned",0,1)</f>
        <v>1</v>
      </c>
    </row>
    <row r="3109" spans="1:15" x14ac:dyDescent="0.25">
      <c r="A3109" t="s">
        <v>7029</v>
      </c>
      <c r="B3109" t="s">
        <v>1245</v>
      </c>
      <c r="C3109" t="s">
        <v>3031</v>
      </c>
      <c r="D3109" s="1">
        <v>44656</v>
      </c>
      <c r="E3109">
        <v>55</v>
      </c>
      <c r="F3109" t="b">
        <v>1</v>
      </c>
      <c r="G3109" t="s">
        <v>4545</v>
      </c>
      <c r="H3109" t="s">
        <v>2031</v>
      </c>
      <c r="I3109" s="1">
        <f>DATE(YEAR(tbl_Invoices[[#This Row],[Invoice_Date]]), MONTH(tbl_Invoices[[#This Row],[Invoice_Date]]), DAY(tbl_Invoices[[#This Row],[Invoice_Date]]))</f>
        <v>44656</v>
      </c>
      <c r="J3109">
        <f>YEAR(tbl_Invoices[[#This Row],[Invoice_Date]])</f>
        <v>2022</v>
      </c>
      <c r="K3109" s="1">
        <f>_xlfn.XLOOKUP(tbl_Invoices[[#This Row],[Customer_ID]], tbl_Customers[Customer_ID], tbl_Customers[Cohort_Month])</f>
        <v>45016</v>
      </c>
      <c r="L3109" s="1" t="str">
        <f ca="1">_xlfn.XLOOKUP(tbl_Invoices[[#This Row],[Customer_ID]], tbl_Customers[Customer_ID], tbl_Customers[Age_Group])</f>
        <v>18–24</v>
      </c>
      <c r="M3109" s="1" t="str">
        <f>_xlfn.XLOOKUP(tbl_Invoices[[#This Row],[Customer_ID]], tbl_Customers[Customer_ID], tbl_Customers[Region])</f>
        <v>International</v>
      </c>
      <c r="N3109" s="1" t="str" cm="1">
        <f t="array" ref="N3109">_xlfn.IFS(
   _xlfn.SINGLE(tbl_Invoices[Plan_ID])="P1","Basic",
   _xlfn.SINGLE(tbl_Invoices[Plan_ID])="P2","Standard",
   _xlfn.SINGLE(tbl_Invoices[Plan_ID])="P3","Premium"
)</f>
        <v>Premium</v>
      </c>
      <c r="O3109" s="2">
        <f>IF(tbl_Invoices[[#This Row],[Revenue_Type]]="Churned",0,1)</f>
        <v>0</v>
      </c>
    </row>
    <row r="3110" spans="1:15" x14ac:dyDescent="0.25">
      <c r="A3110" t="s">
        <v>5132</v>
      </c>
      <c r="B3110" t="s">
        <v>1259</v>
      </c>
      <c r="C3110" t="s">
        <v>4195</v>
      </c>
      <c r="D3110" s="1">
        <v>44656</v>
      </c>
      <c r="E3110">
        <v>25</v>
      </c>
      <c r="F3110" t="b">
        <v>1</v>
      </c>
      <c r="G3110" t="s">
        <v>4545</v>
      </c>
      <c r="H3110" t="s">
        <v>2034</v>
      </c>
      <c r="I3110" s="1">
        <f>DATE(YEAR(tbl_Invoices[[#This Row],[Invoice_Date]]), MONTH(tbl_Invoices[[#This Row],[Invoice_Date]]), DAY(tbl_Invoices[[#This Row],[Invoice_Date]]))</f>
        <v>44656</v>
      </c>
      <c r="J3110">
        <f>YEAR(tbl_Invoices[[#This Row],[Invoice_Date]])</f>
        <v>2022</v>
      </c>
      <c r="K3110" s="1">
        <f>_xlfn.XLOOKUP(tbl_Invoices[[#This Row],[Customer_ID]], tbl_Customers[Customer_ID], tbl_Customers[Cohort_Month])</f>
        <v>45046</v>
      </c>
      <c r="L3110" s="1" t="str">
        <f ca="1">_xlfn.XLOOKUP(tbl_Invoices[[#This Row],[Customer_ID]], tbl_Customers[Customer_ID], tbl_Customers[Age_Group])</f>
        <v>35–44</v>
      </c>
      <c r="M3110" s="1" t="str">
        <f>_xlfn.XLOOKUP(tbl_Invoices[[#This Row],[Customer_ID]], tbl_Customers[Customer_ID], tbl_Customers[Region])</f>
        <v>West</v>
      </c>
      <c r="N3110" s="1" t="str" cm="1">
        <f t="array" ref="N3110">_xlfn.IFS(
   _xlfn.SINGLE(tbl_Invoices[Plan_ID])="P1","Basic",
   _xlfn.SINGLE(tbl_Invoices[Plan_ID])="P2","Standard",
   _xlfn.SINGLE(tbl_Invoices[Plan_ID])="P3","Premium"
)</f>
        <v>Standard</v>
      </c>
      <c r="O3110" s="2">
        <f>IF(tbl_Invoices[[#This Row],[Revenue_Type]]="Churned",0,1)</f>
        <v>0</v>
      </c>
    </row>
    <row r="3111" spans="1:15" x14ac:dyDescent="0.25">
      <c r="A3111" t="s">
        <v>5605</v>
      </c>
      <c r="B3111" t="s">
        <v>1335</v>
      </c>
      <c r="C3111" t="s">
        <v>2640</v>
      </c>
      <c r="D3111" s="1">
        <v>44656</v>
      </c>
      <c r="E3111">
        <v>55</v>
      </c>
      <c r="F3111" t="b">
        <v>1</v>
      </c>
      <c r="G3111" t="s">
        <v>4547</v>
      </c>
      <c r="H3111" t="s">
        <v>2031</v>
      </c>
      <c r="I3111" s="1">
        <f>DATE(YEAR(tbl_Invoices[[#This Row],[Invoice_Date]]), MONTH(tbl_Invoices[[#This Row],[Invoice_Date]]), DAY(tbl_Invoices[[#This Row],[Invoice_Date]]))</f>
        <v>44656</v>
      </c>
      <c r="J3111">
        <f>YEAR(tbl_Invoices[[#This Row],[Invoice_Date]])</f>
        <v>2022</v>
      </c>
      <c r="K3111" s="1">
        <f>_xlfn.XLOOKUP(tbl_Invoices[[#This Row],[Customer_ID]], tbl_Customers[Customer_ID], tbl_Customers[Cohort_Month])</f>
        <v>44895</v>
      </c>
      <c r="L3111" s="1" t="str">
        <f ca="1">_xlfn.XLOOKUP(tbl_Invoices[[#This Row],[Customer_ID]], tbl_Customers[Customer_ID], tbl_Customers[Age_Group])</f>
        <v>45–54</v>
      </c>
      <c r="M3111" s="1" t="str">
        <f>_xlfn.XLOOKUP(tbl_Invoices[[#This Row],[Customer_ID]], tbl_Customers[Customer_ID], tbl_Customers[Region])</f>
        <v>West</v>
      </c>
      <c r="N3111" s="1" t="str" cm="1">
        <f t="array" ref="N3111">_xlfn.IFS(
   _xlfn.SINGLE(tbl_Invoices[Plan_ID])="P1","Basic",
   _xlfn.SINGLE(tbl_Invoices[Plan_ID])="P2","Standard",
   _xlfn.SINGLE(tbl_Invoices[Plan_ID])="P3","Premium"
)</f>
        <v>Premium</v>
      </c>
      <c r="O3111" s="2">
        <f>IF(tbl_Invoices[[#This Row],[Revenue_Type]]="Churned",0,1)</f>
        <v>1</v>
      </c>
    </row>
    <row r="3112" spans="1:15" x14ac:dyDescent="0.25">
      <c r="A3112" t="s">
        <v>8037</v>
      </c>
      <c r="B3112" t="s">
        <v>1834</v>
      </c>
      <c r="C3112" t="s">
        <v>2754</v>
      </c>
      <c r="D3112" s="1">
        <v>44656</v>
      </c>
      <c r="E3112">
        <v>12</v>
      </c>
      <c r="F3112" t="b">
        <v>1</v>
      </c>
      <c r="G3112" t="s">
        <v>4540</v>
      </c>
      <c r="H3112" t="s">
        <v>2027</v>
      </c>
      <c r="I3112" s="1">
        <f>DATE(YEAR(tbl_Invoices[[#This Row],[Invoice_Date]]), MONTH(tbl_Invoices[[#This Row],[Invoice_Date]]), DAY(tbl_Invoices[[#This Row],[Invoice_Date]]))</f>
        <v>44656</v>
      </c>
      <c r="J3112">
        <f>YEAR(tbl_Invoices[[#This Row],[Invoice_Date]])</f>
        <v>2022</v>
      </c>
      <c r="K3112" s="1">
        <f>_xlfn.XLOOKUP(tbl_Invoices[[#This Row],[Customer_ID]], tbl_Customers[Customer_ID], tbl_Customers[Cohort_Month])</f>
        <v>44227</v>
      </c>
      <c r="L3112" s="1" t="str">
        <f ca="1">_xlfn.XLOOKUP(tbl_Invoices[[#This Row],[Customer_ID]], tbl_Customers[Customer_ID], tbl_Customers[Age_Group])</f>
        <v>55+</v>
      </c>
      <c r="M3112" s="1" t="str">
        <f>_xlfn.XLOOKUP(tbl_Invoices[[#This Row],[Customer_ID]], tbl_Customers[Customer_ID], tbl_Customers[Region])</f>
        <v>International</v>
      </c>
      <c r="N3112" s="1" t="str" cm="1">
        <f t="array" ref="N3112">_xlfn.IFS(
   _xlfn.SINGLE(tbl_Invoices[Plan_ID])="P1","Basic",
   _xlfn.SINGLE(tbl_Invoices[Plan_ID])="P2","Standard",
   _xlfn.SINGLE(tbl_Invoices[Plan_ID])="P3","Premium"
)</f>
        <v>Basic</v>
      </c>
      <c r="O3112" s="2">
        <f>IF(tbl_Invoices[[#This Row],[Revenue_Type]]="Churned",0,1)</f>
        <v>1</v>
      </c>
    </row>
    <row r="3113" spans="1:15" x14ac:dyDescent="0.25">
      <c r="A3113" t="s">
        <v>6002</v>
      </c>
      <c r="B3113" t="s">
        <v>1883</v>
      </c>
      <c r="C3113" t="s">
        <v>4313</v>
      </c>
      <c r="D3113" s="1">
        <v>44656</v>
      </c>
      <c r="E3113">
        <v>25</v>
      </c>
      <c r="F3113" t="b">
        <v>1</v>
      </c>
      <c r="G3113" t="s">
        <v>4549</v>
      </c>
      <c r="H3113" t="s">
        <v>2034</v>
      </c>
      <c r="I3113" s="1">
        <f>DATE(YEAR(tbl_Invoices[[#This Row],[Invoice_Date]]), MONTH(tbl_Invoices[[#This Row],[Invoice_Date]]), DAY(tbl_Invoices[[#This Row],[Invoice_Date]]))</f>
        <v>44656</v>
      </c>
      <c r="J3113">
        <f>YEAR(tbl_Invoices[[#This Row],[Invoice_Date]])</f>
        <v>2022</v>
      </c>
      <c r="K3113" s="1">
        <f>_xlfn.XLOOKUP(tbl_Invoices[[#This Row],[Customer_ID]], tbl_Customers[Customer_ID], tbl_Customers[Cohort_Month])</f>
        <v>44926</v>
      </c>
      <c r="L3113" s="1" t="str">
        <f ca="1">_xlfn.XLOOKUP(tbl_Invoices[[#This Row],[Customer_ID]], tbl_Customers[Customer_ID], tbl_Customers[Age_Group])</f>
        <v>45–54</v>
      </c>
      <c r="M3113" s="1" t="str">
        <f>_xlfn.XLOOKUP(tbl_Invoices[[#This Row],[Customer_ID]], tbl_Customers[Customer_ID], tbl_Customers[Region])</f>
        <v>West</v>
      </c>
      <c r="N3113" s="1" t="str" cm="1">
        <f t="array" ref="N3113">_xlfn.IFS(
   _xlfn.SINGLE(tbl_Invoices[Plan_ID])="P1","Basic",
   _xlfn.SINGLE(tbl_Invoices[Plan_ID])="P2","Standard",
   _xlfn.SINGLE(tbl_Invoices[Plan_ID])="P3","Premium"
)</f>
        <v>Standard</v>
      </c>
      <c r="O3113" s="2">
        <f>IF(tbl_Invoices[[#This Row],[Revenue_Type]]="Churned",0,1)</f>
        <v>1</v>
      </c>
    </row>
    <row r="3114" spans="1:15" x14ac:dyDescent="0.25">
      <c r="A3114" t="s">
        <v>4984</v>
      </c>
      <c r="B3114" t="s">
        <v>105</v>
      </c>
      <c r="C3114" t="s">
        <v>2339</v>
      </c>
      <c r="D3114" s="1">
        <v>44657</v>
      </c>
      <c r="E3114">
        <v>12</v>
      </c>
      <c r="F3114" t="b">
        <v>1</v>
      </c>
      <c r="G3114" t="s">
        <v>4538</v>
      </c>
      <c r="H3114" t="s">
        <v>2027</v>
      </c>
      <c r="I3114" s="1">
        <f>DATE(YEAR(tbl_Invoices[[#This Row],[Invoice_Date]]), MONTH(tbl_Invoices[[#This Row],[Invoice_Date]]), DAY(tbl_Invoices[[#This Row],[Invoice_Date]]))</f>
        <v>44657</v>
      </c>
      <c r="J3114">
        <f>YEAR(tbl_Invoices[[#This Row],[Invoice_Date]])</f>
        <v>2022</v>
      </c>
      <c r="K3114" s="1">
        <f>_xlfn.XLOOKUP(tbl_Invoices[[#This Row],[Customer_ID]], tbl_Customers[Customer_ID], tbl_Customers[Cohort_Month])</f>
        <v>44316</v>
      </c>
      <c r="L3114" s="1" t="str">
        <f ca="1">_xlfn.XLOOKUP(tbl_Invoices[[#This Row],[Customer_ID]], tbl_Customers[Customer_ID], tbl_Customers[Age_Group])</f>
        <v>35–44</v>
      </c>
      <c r="M3114" s="1" t="str">
        <f>_xlfn.XLOOKUP(tbl_Invoices[[#This Row],[Customer_ID]], tbl_Customers[Customer_ID], tbl_Customers[Region])</f>
        <v>International</v>
      </c>
      <c r="N3114" s="1" t="str" cm="1">
        <f t="array" ref="N3114">_xlfn.IFS(
   _xlfn.SINGLE(tbl_Invoices[Plan_ID])="P1","Basic",
   _xlfn.SINGLE(tbl_Invoices[Plan_ID])="P2","Standard",
   _xlfn.SINGLE(tbl_Invoices[Plan_ID])="P3","Premium"
)</f>
        <v>Basic</v>
      </c>
      <c r="O3114" s="2">
        <f>IF(tbl_Invoices[[#This Row],[Revenue_Type]]="Churned",0,1)</f>
        <v>1</v>
      </c>
    </row>
    <row r="3115" spans="1:15" x14ac:dyDescent="0.25">
      <c r="A3115" t="s">
        <v>5075</v>
      </c>
      <c r="B3115" t="s">
        <v>603</v>
      </c>
      <c r="C3115" t="s">
        <v>4039</v>
      </c>
      <c r="D3115" s="1">
        <v>44657</v>
      </c>
      <c r="E3115">
        <v>12</v>
      </c>
      <c r="F3115" t="b">
        <v>1</v>
      </c>
      <c r="G3115" t="s">
        <v>4547</v>
      </c>
      <c r="H3115" t="s">
        <v>2027</v>
      </c>
      <c r="I3115" s="1">
        <f>DATE(YEAR(tbl_Invoices[[#This Row],[Invoice_Date]]), MONTH(tbl_Invoices[[#This Row],[Invoice_Date]]), DAY(tbl_Invoices[[#This Row],[Invoice_Date]]))</f>
        <v>44657</v>
      </c>
      <c r="J3115">
        <f>YEAR(tbl_Invoices[[#This Row],[Invoice_Date]])</f>
        <v>2022</v>
      </c>
      <c r="K3115" s="1">
        <f>_xlfn.XLOOKUP(tbl_Invoices[[#This Row],[Customer_ID]], tbl_Customers[Customer_ID], tbl_Customers[Cohort_Month])</f>
        <v>44592</v>
      </c>
      <c r="L3115" s="1" t="str">
        <f ca="1">_xlfn.XLOOKUP(tbl_Invoices[[#This Row],[Customer_ID]], tbl_Customers[Customer_ID], tbl_Customers[Age_Group])</f>
        <v>55+</v>
      </c>
      <c r="M3115" s="1" t="str">
        <f>_xlfn.XLOOKUP(tbl_Invoices[[#This Row],[Customer_ID]], tbl_Customers[Customer_ID], tbl_Customers[Region])</f>
        <v>South</v>
      </c>
      <c r="N3115" s="1" t="str" cm="1">
        <f t="array" ref="N3115">_xlfn.IFS(
   _xlfn.SINGLE(tbl_Invoices[Plan_ID])="P1","Basic",
   _xlfn.SINGLE(tbl_Invoices[Plan_ID])="P2","Standard",
   _xlfn.SINGLE(tbl_Invoices[Plan_ID])="P3","Premium"
)</f>
        <v>Basic</v>
      </c>
      <c r="O3115" s="2">
        <f>IF(tbl_Invoices[[#This Row],[Revenue_Type]]="Churned",0,1)</f>
        <v>1</v>
      </c>
    </row>
    <row r="3116" spans="1:15" x14ac:dyDescent="0.25">
      <c r="A3116" t="s">
        <v>6510</v>
      </c>
      <c r="B3116" t="s">
        <v>764</v>
      </c>
      <c r="C3116" t="s">
        <v>4305</v>
      </c>
      <c r="D3116" s="1">
        <v>44657</v>
      </c>
      <c r="E3116">
        <v>25</v>
      </c>
      <c r="F3116" t="b">
        <v>1</v>
      </c>
      <c r="G3116" t="s">
        <v>4545</v>
      </c>
      <c r="H3116" t="s">
        <v>2034</v>
      </c>
      <c r="I3116" s="1">
        <f>DATE(YEAR(tbl_Invoices[[#This Row],[Invoice_Date]]), MONTH(tbl_Invoices[[#This Row],[Invoice_Date]]), DAY(tbl_Invoices[[#This Row],[Invoice_Date]]))</f>
        <v>44657</v>
      </c>
      <c r="J3116">
        <f>YEAR(tbl_Invoices[[#This Row],[Invoice_Date]])</f>
        <v>2022</v>
      </c>
      <c r="K3116" s="1">
        <f>_xlfn.XLOOKUP(tbl_Invoices[[#This Row],[Customer_ID]], tbl_Customers[Customer_ID], tbl_Customers[Cohort_Month])</f>
        <v>44620</v>
      </c>
      <c r="L3116" s="1" t="str">
        <f ca="1">_xlfn.XLOOKUP(tbl_Invoices[[#This Row],[Customer_ID]], tbl_Customers[Customer_ID], tbl_Customers[Age_Group])</f>
        <v>45–54</v>
      </c>
      <c r="M3116" s="1" t="str">
        <f>_xlfn.XLOOKUP(tbl_Invoices[[#This Row],[Customer_ID]], tbl_Customers[Customer_ID], tbl_Customers[Region])</f>
        <v>South</v>
      </c>
      <c r="N3116" s="1" t="str" cm="1">
        <f t="array" ref="N3116">_xlfn.IFS(
   _xlfn.SINGLE(tbl_Invoices[Plan_ID])="P1","Basic",
   _xlfn.SINGLE(tbl_Invoices[Plan_ID])="P2","Standard",
   _xlfn.SINGLE(tbl_Invoices[Plan_ID])="P3","Premium"
)</f>
        <v>Standard</v>
      </c>
      <c r="O3116" s="2">
        <f>IF(tbl_Invoices[[#This Row],[Revenue_Type]]="Churned",0,1)</f>
        <v>0</v>
      </c>
    </row>
    <row r="3117" spans="1:15" x14ac:dyDescent="0.25">
      <c r="A3117" t="s">
        <v>9277</v>
      </c>
      <c r="B3117" t="s">
        <v>993</v>
      </c>
      <c r="C3117" t="s">
        <v>2591</v>
      </c>
      <c r="D3117" s="1">
        <v>44657</v>
      </c>
      <c r="E3117">
        <v>12</v>
      </c>
      <c r="F3117" t="b">
        <v>1</v>
      </c>
      <c r="G3117" t="s">
        <v>4549</v>
      </c>
      <c r="H3117" t="s">
        <v>2027</v>
      </c>
      <c r="I3117" s="1">
        <f>DATE(YEAR(tbl_Invoices[[#This Row],[Invoice_Date]]), MONTH(tbl_Invoices[[#This Row],[Invoice_Date]]), DAY(tbl_Invoices[[#This Row],[Invoice_Date]]))</f>
        <v>44657</v>
      </c>
      <c r="J3117">
        <f>YEAR(tbl_Invoices[[#This Row],[Invoice_Date]])</f>
        <v>2022</v>
      </c>
      <c r="K3117" s="1">
        <f>_xlfn.XLOOKUP(tbl_Invoices[[#This Row],[Customer_ID]], tbl_Customers[Customer_ID], tbl_Customers[Cohort_Month])</f>
        <v>45046</v>
      </c>
      <c r="L3117" s="1" t="str">
        <f ca="1">_xlfn.XLOOKUP(tbl_Invoices[[#This Row],[Customer_ID]], tbl_Customers[Customer_ID], tbl_Customers[Age_Group])</f>
        <v>45–54</v>
      </c>
      <c r="M3117" s="1" t="str">
        <f>_xlfn.XLOOKUP(tbl_Invoices[[#This Row],[Customer_ID]], tbl_Customers[Customer_ID], tbl_Customers[Region])</f>
        <v>International</v>
      </c>
      <c r="N3117" s="1" t="str" cm="1">
        <f t="array" ref="N3117">_xlfn.IFS(
   _xlfn.SINGLE(tbl_Invoices[Plan_ID])="P1","Basic",
   _xlfn.SINGLE(tbl_Invoices[Plan_ID])="P2","Standard",
   _xlfn.SINGLE(tbl_Invoices[Plan_ID])="P3","Premium"
)</f>
        <v>Basic</v>
      </c>
      <c r="O3117" s="2">
        <f>IF(tbl_Invoices[[#This Row],[Revenue_Type]]="Churned",0,1)</f>
        <v>1</v>
      </c>
    </row>
    <row r="3118" spans="1:15" x14ac:dyDescent="0.25">
      <c r="A3118" t="s">
        <v>9660</v>
      </c>
      <c r="B3118" t="s">
        <v>1054</v>
      </c>
      <c r="C3118" t="s">
        <v>2757</v>
      </c>
      <c r="D3118" s="1">
        <v>44657</v>
      </c>
      <c r="E3118">
        <v>55</v>
      </c>
      <c r="F3118" t="b">
        <v>1</v>
      </c>
      <c r="G3118" t="s">
        <v>4547</v>
      </c>
      <c r="H3118" t="s">
        <v>2031</v>
      </c>
      <c r="I3118" s="1">
        <f>DATE(YEAR(tbl_Invoices[[#This Row],[Invoice_Date]]), MONTH(tbl_Invoices[[#This Row],[Invoice_Date]]), DAY(tbl_Invoices[[#This Row],[Invoice_Date]]))</f>
        <v>44657</v>
      </c>
      <c r="J3118">
        <f>YEAR(tbl_Invoices[[#This Row],[Invoice_Date]])</f>
        <v>2022</v>
      </c>
      <c r="K3118" s="1">
        <f>_xlfn.XLOOKUP(tbl_Invoices[[#This Row],[Customer_ID]], tbl_Customers[Customer_ID], tbl_Customers[Cohort_Month])</f>
        <v>44712</v>
      </c>
      <c r="L3118" s="1" t="str">
        <f ca="1">_xlfn.XLOOKUP(tbl_Invoices[[#This Row],[Customer_ID]], tbl_Customers[Customer_ID], tbl_Customers[Age_Group])</f>
        <v>35–44</v>
      </c>
      <c r="M3118" s="1" t="str">
        <f>_xlfn.XLOOKUP(tbl_Invoices[[#This Row],[Customer_ID]], tbl_Customers[Customer_ID], tbl_Customers[Region])</f>
        <v>International</v>
      </c>
      <c r="N3118" s="1" t="str" cm="1">
        <f t="array" ref="N3118">_xlfn.IFS(
   _xlfn.SINGLE(tbl_Invoices[Plan_ID])="P1","Basic",
   _xlfn.SINGLE(tbl_Invoices[Plan_ID])="P2","Standard",
   _xlfn.SINGLE(tbl_Invoices[Plan_ID])="P3","Premium"
)</f>
        <v>Premium</v>
      </c>
      <c r="O3118" s="2">
        <f>IF(tbl_Invoices[[#This Row],[Revenue_Type]]="Churned",0,1)</f>
        <v>1</v>
      </c>
    </row>
    <row r="3119" spans="1:15" x14ac:dyDescent="0.25">
      <c r="A3119" t="s">
        <v>5603</v>
      </c>
      <c r="B3119" t="s">
        <v>1255</v>
      </c>
      <c r="C3119" t="s">
        <v>2707</v>
      </c>
      <c r="D3119" s="1">
        <v>44657</v>
      </c>
      <c r="E3119">
        <v>12</v>
      </c>
      <c r="F3119" t="b">
        <v>1</v>
      </c>
      <c r="G3119" t="s">
        <v>4547</v>
      </c>
      <c r="H3119" t="s">
        <v>2027</v>
      </c>
      <c r="I3119" s="1">
        <f>DATE(YEAR(tbl_Invoices[[#This Row],[Invoice_Date]]), MONTH(tbl_Invoices[[#This Row],[Invoice_Date]]), DAY(tbl_Invoices[[#This Row],[Invoice_Date]]))</f>
        <v>44657</v>
      </c>
      <c r="J3119">
        <f>YEAR(tbl_Invoices[[#This Row],[Invoice_Date]])</f>
        <v>2022</v>
      </c>
      <c r="K3119" s="1">
        <f>_xlfn.XLOOKUP(tbl_Invoices[[#This Row],[Customer_ID]], tbl_Customers[Customer_ID], tbl_Customers[Cohort_Month])</f>
        <v>44439</v>
      </c>
      <c r="L3119" s="1" t="str">
        <f ca="1">_xlfn.XLOOKUP(tbl_Invoices[[#This Row],[Customer_ID]], tbl_Customers[Customer_ID], tbl_Customers[Age_Group])</f>
        <v>35–44</v>
      </c>
      <c r="M3119" s="1" t="str">
        <f>_xlfn.XLOOKUP(tbl_Invoices[[#This Row],[Customer_ID]], tbl_Customers[Customer_ID], tbl_Customers[Region])</f>
        <v>South</v>
      </c>
      <c r="N3119" s="1" t="str" cm="1">
        <f t="array" ref="N3119">_xlfn.IFS(
   _xlfn.SINGLE(tbl_Invoices[Plan_ID])="P1","Basic",
   _xlfn.SINGLE(tbl_Invoices[Plan_ID])="P2","Standard",
   _xlfn.SINGLE(tbl_Invoices[Plan_ID])="P3","Premium"
)</f>
        <v>Basic</v>
      </c>
      <c r="O3119" s="2">
        <f>IF(tbl_Invoices[[#This Row],[Revenue_Type]]="Churned",0,1)</f>
        <v>1</v>
      </c>
    </row>
    <row r="3120" spans="1:15" x14ac:dyDescent="0.25">
      <c r="A3120" t="s">
        <v>9103</v>
      </c>
      <c r="B3120" t="s">
        <v>1323</v>
      </c>
      <c r="C3120" t="s">
        <v>3530</v>
      </c>
      <c r="D3120" s="1">
        <v>44657</v>
      </c>
      <c r="E3120">
        <v>25</v>
      </c>
      <c r="F3120" t="b">
        <v>1</v>
      </c>
      <c r="G3120" t="s">
        <v>4538</v>
      </c>
      <c r="H3120" t="s">
        <v>2034</v>
      </c>
      <c r="I3120" s="1">
        <f>DATE(YEAR(tbl_Invoices[[#This Row],[Invoice_Date]]), MONTH(tbl_Invoices[[#This Row],[Invoice_Date]]), DAY(tbl_Invoices[[#This Row],[Invoice_Date]]))</f>
        <v>44657</v>
      </c>
      <c r="J3120">
        <f>YEAR(tbl_Invoices[[#This Row],[Invoice_Date]])</f>
        <v>2022</v>
      </c>
      <c r="K3120" s="1">
        <f>_xlfn.XLOOKUP(tbl_Invoices[[#This Row],[Customer_ID]], tbl_Customers[Customer_ID], tbl_Customers[Cohort_Month])</f>
        <v>44620</v>
      </c>
      <c r="L3120" s="1" t="str">
        <f ca="1">_xlfn.XLOOKUP(tbl_Invoices[[#This Row],[Customer_ID]], tbl_Customers[Customer_ID], tbl_Customers[Age_Group])</f>
        <v>25–34</v>
      </c>
      <c r="M3120" s="1" t="str">
        <f>_xlfn.XLOOKUP(tbl_Invoices[[#This Row],[Customer_ID]], tbl_Customers[Customer_ID], tbl_Customers[Region])</f>
        <v>South</v>
      </c>
      <c r="N3120" s="1" t="str" cm="1">
        <f t="array" ref="N3120">_xlfn.IFS(
   _xlfn.SINGLE(tbl_Invoices[Plan_ID])="P1","Basic",
   _xlfn.SINGLE(tbl_Invoices[Plan_ID])="P2","Standard",
   _xlfn.SINGLE(tbl_Invoices[Plan_ID])="P3","Premium"
)</f>
        <v>Standard</v>
      </c>
      <c r="O3120" s="2">
        <f>IF(tbl_Invoices[[#This Row],[Revenue_Type]]="Churned",0,1)</f>
        <v>1</v>
      </c>
    </row>
    <row r="3121" spans="1:15" x14ac:dyDescent="0.25">
      <c r="A3121" t="s">
        <v>10164</v>
      </c>
      <c r="B3121" t="s">
        <v>1844</v>
      </c>
      <c r="C3121" t="s">
        <v>4009</v>
      </c>
      <c r="D3121" s="1">
        <v>44657</v>
      </c>
      <c r="E3121">
        <v>12</v>
      </c>
      <c r="F3121" t="b">
        <v>1</v>
      </c>
      <c r="G3121" t="s">
        <v>4545</v>
      </c>
      <c r="H3121" t="s">
        <v>2027</v>
      </c>
      <c r="I3121" s="1">
        <f>DATE(YEAR(tbl_Invoices[[#This Row],[Invoice_Date]]), MONTH(tbl_Invoices[[#This Row],[Invoice_Date]]), DAY(tbl_Invoices[[#This Row],[Invoice_Date]]))</f>
        <v>44657</v>
      </c>
      <c r="J3121">
        <f>YEAR(tbl_Invoices[[#This Row],[Invoice_Date]])</f>
        <v>2022</v>
      </c>
      <c r="K3121" s="1">
        <f>_xlfn.XLOOKUP(tbl_Invoices[[#This Row],[Customer_ID]], tbl_Customers[Customer_ID], tbl_Customers[Cohort_Month])</f>
        <v>44377</v>
      </c>
      <c r="L3121" s="1" t="str">
        <f ca="1">_xlfn.XLOOKUP(tbl_Invoices[[#This Row],[Customer_ID]], tbl_Customers[Customer_ID], tbl_Customers[Age_Group])</f>
        <v>45–54</v>
      </c>
      <c r="M3121" s="1" t="str">
        <f>_xlfn.XLOOKUP(tbl_Invoices[[#This Row],[Customer_ID]], tbl_Customers[Customer_ID], tbl_Customers[Region])</f>
        <v>West</v>
      </c>
      <c r="N3121" s="1" t="str" cm="1">
        <f t="array" ref="N3121">_xlfn.IFS(
   _xlfn.SINGLE(tbl_Invoices[Plan_ID])="P1","Basic",
   _xlfn.SINGLE(tbl_Invoices[Plan_ID])="P2","Standard",
   _xlfn.SINGLE(tbl_Invoices[Plan_ID])="P3","Premium"
)</f>
        <v>Basic</v>
      </c>
      <c r="O3121" s="2">
        <f>IF(tbl_Invoices[[#This Row],[Revenue_Type]]="Churned",0,1)</f>
        <v>0</v>
      </c>
    </row>
    <row r="3122" spans="1:15" x14ac:dyDescent="0.25">
      <c r="A3122" t="s">
        <v>9555</v>
      </c>
      <c r="B3122" t="s">
        <v>236</v>
      </c>
      <c r="C3122" t="s">
        <v>2424</v>
      </c>
      <c r="D3122" s="1">
        <v>44658</v>
      </c>
      <c r="E3122">
        <v>25</v>
      </c>
      <c r="F3122" t="b">
        <v>1</v>
      </c>
      <c r="G3122" t="s">
        <v>4540</v>
      </c>
      <c r="H3122" t="s">
        <v>2034</v>
      </c>
      <c r="I3122" s="1">
        <f>DATE(YEAR(tbl_Invoices[[#This Row],[Invoice_Date]]), MONTH(tbl_Invoices[[#This Row],[Invoice_Date]]), DAY(tbl_Invoices[[#This Row],[Invoice_Date]]))</f>
        <v>44658</v>
      </c>
      <c r="J3122">
        <f>YEAR(tbl_Invoices[[#This Row],[Invoice_Date]])</f>
        <v>2022</v>
      </c>
      <c r="K3122" s="1">
        <f>_xlfn.XLOOKUP(tbl_Invoices[[#This Row],[Customer_ID]], tbl_Customers[Customer_ID], tbl_Customers[Cohort_Month])</f>
        <v>44985</v>
      </c>
      <c r="L3122" s="1" t="str">
        <f ca="1">_xlfn.XLOOKUP(tbl_Invoices[[#This Row],[Customer_ID]], tbl_Customers[Customer_ID], tbl_Customers[Age_Group])</f>
        <v>18–24</v>
      </c>
      <c r="M3122" s="1" t="str">
        <f>_xlfn.XLOOKUP(tbl_Invoices[[#This Row],[Customer_ID]], tbl_Customers[Customer_ID], tbl_Customers[Region])</f>
        <v>West</v>
      </c>
      <c r="N3122" s="1" t="str" cm="1">
        <f t="array" ref="N3122">_xlfn.IFS(
   _xlfn.SINGLE(tbl_Invoices[Plan_ID])="P1","Basic",
   _xlfn.SINGLE(tbl_Invoices[Plan_ID])="P2","Standard",
   _xlfn.SINGLE(tbl_Invoices[Plan_ID])="P3","Premium"
)</f>
        <v>Standard</v>
      </c>
      <c r="O3122" s="2">
        <f>IF(tbl_Invoices[[#This Row],[Revenue_Type]]="Churned",0,1)</f>
        <v>1</v>
      </c>
    </row>
    <row r="3123" spans="1:15" x14ac:dyDescent="0.25">
      <c r="A3123" t="s">
        <v>4637</v>
      </c>
      <c r="B3123" t="s">
        <v>252</v>
      </c>
      <c r="C3123" t="s">
        <v>2254</v>
      </c>
      <c r="D3123" s="1">
        <v>44658</v>
      </c>
      <c r="E3123">
        <v>25</v>
      </c>
      <c r="F3123" t="b">
        <v>1</v>
      </c>
      <c r="G3123" t="s">
        <v>4540</v>
      </c>
      <c r="H3123" t="s">
        <v>2034</v>
      </c>
      <c r="I3123" s="1">
        <f>DATE(YEAR(tbl_Invoices[[#This Row],[Invoice_Date]]), MONTH(tbl_Invoices[[#This Row],[Invoice_Date]]), DAY(tbl_Invoices[[#This Row],[Invoice_Date]]))</f>
        <v>44658</v>
      </c>
      <c r="J3123">
        <f>YEAR(tbl_Invoices[[#This Row],[Invoice_Date]])</f>
        <v>2022</v>
      </c>
      <c r="K3123" s="1">
        <f>_xlfn.XLOOKUP(tbl_Invoices[[#This Row],[Customer_ID]], tbl_Customers[Customer_ID], tbl_Customers[Cohort_Month])</f>
        <v>44469</v>
      </c>
      <c r="L3123" s="1" t="str">
        <f ca="1">_xlfn.XLOOKUP(tbl_Invoices[[#This Row],[Customer_ID]], tbl_Customers[Customer_ID], tbl_Customers[Age_Group])</f>
        <v>18–24</v>
      </c>
      <c r="M3123" s="1" t="str">
        <f>_xlfn.XLOOKUP(tbl_Invoices[[#This Row],[Customer_ID]], tbl_Customers[Customer_ID], tbl_Customers[Region])</f>
        <v>International</v>
      </c>
      <c r="N3123" s="1" t="str" cm="1">
        <f t="array" ref="N3123">_xlfn.IFS(
   _xlfn.SINGLE(tbl_Invoices[Plan_ID])="P1","Basic",
   _xlfn.SINGLE(tbl_Invoices[Plan_ID])="P2","Standard",
   _xlfn.SINGLE(tbl_Invoices[Plan_ID])="P3","Premium"
)</f>
        <v>Standard</v>
      </c>
      <c r="O3123" s="2">
        <f>IF(tbl_Invoices[[#This Row],[Revenue_Type]]="Churned",0,1)</f>
        <v>1</v>
      </c>
    </row>
    <row r="3124" spans="1:15" x14ac:dyDescent="0.25">
      <c r="A3124" t="s">
        <v>6403</v>
      </c>
      <c r="B3124" t="s">
        <v>272</v>
      </c>
      <c r="C3124" t="s">
        <v>2557</v>
      </c>
      <c r="D3124" s="1">
        <v>44658</v>
      </c>
      <c r="E3124">
        <v>55</v>
      </c>
      <c r="F3124" t="b">
        <v>1</v>
      </c>
      <c r="G3124" t="s">
        <v>4549</v>
      </c>
      <c r="H3124" t="s">
        <v>2031</v>
      </c>
      <c r="I3124" s="1">
        <f>DATE(YEAR(tbl_Invoices[[#This Row],[Invoice_Date]]), MONTH(tbl_Invoices[[#This Row],[Invoice_Date]]), DAY(tbl_Invoices[[#This Row],[Invoice_Date]]))</f>
        <v>44658</v>
      </c>
      <c r="J3124">
        <f>YEAR(tbl_Invoices[[#This Row],[Invoice_Date]])</f>
        <v>2022</v>
      </c>
      <c r="K3124" s="1">
        <f>_xlfn.XLOOKUP(tbl_Invoices[[#This Row],[Customer_ID]], tbl_Customers[Customer_ID], tbl_Customers[Cohort_Month])</f>
        <v>44469</v>
      </c>
      <c r="L3124" s="1" t="str">
        <f ca="1">_xlfn.XLOOKUP(tbl_Invoices[[#This Row],[Customer_ID]], tbl_Customers[Customer_ID], tbl_Customers[Age_Group])</f>
        <v>35–44</v>
      </c>
      <c r="M3124" s="1" t="str">
        <f>_xlfn.XLOOKUP(tbl_Invoices[[#This Row],[Customer_ID]], tbl_Customers[Customer_ID], tbl_Customers[Region])</f>
        <v>Midwest</v>
      </c>
      <c r="N3124" s="1" t="str" cm="1">
        <f t="array" ref="N3124">_xlfn.IFS(
   _xlfn.SINGLE(tbl_Invoices[Plan_ID])="P1","Basic",
   _xlfn.SINGLE(tbl_Invoices[Plan_ID])="P2","Standard",
   _xlfn.SINGLE(tbl_Invoices[Plan_ID])="P3","Premium"
)</f>
        <v>Premium</v>
      </c>
      <c r="O3124" s="2">
        <f>IF(tbl_Invoices[[#This Row],[Revenue_Type]]="Churned",0,1)</f>
        <v>1</v>
      </c>
    </row>
    <row r="3125" spans="1:15" x14ac:dyDescent="0.25">
      <c r="A3125" t="s">
        <v>7232</v>
      </c>
      <c r="B3125" t="s">
        <v>288</v>
      </c>
      <c r="C3125" t="s">
        <v>3850</v>
      </c>
      <c r="D3125" s="1">
        <v>44658</v>
      </c>
      <c r="E3125">
        <v>25</v>
      </c>
      <c r="F3125" t="b">
        <v>1</v>
      </c>
      <c r="G3125" t="s">
        <v>4540</v>
      </c>
      <c r="H3125" t="s">
        <v>2034</v>
      </c>
      <c r="I3125" s="1">
        <f>DATE(YEAR(tbl_Invoices[[#This Row],[Invoice_Date]]), MONTH(tbl_Invoices[[#This Row],[Invoice_Date]]), DAY(tbl_Invoices[[#This Row],[Invoice_Date]]))</f>
        <v>44658</v>
      </c>
      <c r="J3125">
        <f>YEAR(tbl_Invoices[[#This Row],[Invoice_Date]])</f>
        <v>2022</v>
      </c>
      <c r="K3125" s="1">
        <f>_xlfn.XLOOKUP(tbl_Invoices[[#This Row],[Customer_ID]], tbl_Customers[Customer_ID], tbl_Customers[Cohort_Month])</f>
        <v>44592</v>
      </c>
      <c r="L3125" s="1" t="str">
        <f ca="1">_xlfn.XLOOKUP(tbl_Invoices[[#This Row],[Customer_ID]], tbl_Customers[Customer_ID], tbl_Customers[Age_Group])</f>
        <v>55+</v>
      </c>
      <c r="M3125" s="1" t="str">
        <f>_xlfn.XLOOKUP(tbl_Invoices[[#This Row],[Customer_ID]], tbl_Customers[Customer_ID], tbl_Customers[Region])</f>
        <v>International</v>
      </c>
      <c r="N3125" s="1" t="str" cm="1">
        <f t="array" ref="N3125">_xlfn.IFS(
   _xlfn.SINGLE(tbl_Invoices[Plan_ID])="P1","Basic",
   _xlfn.SINGLE(tbl_Invoices[Plan_ID])="P2","Standard",
   _xlfn.SINGLE(tbl_Invoices[Plan_ID])="P3","Premium"
)</f>
        <v>Standard</v>
      </c>
      <c r="O3125" s="2">
        <f>IF(tbl_Invoices[[#This Row],[Revenue_Type]]="Churned",0,1)</f>
        <v>1</v>
      </c>
    </row>
    <row r="3126" spans="1:15" x14ac:dyDescent="0.25">
      <c r="A3126" t="s">
        <v>6713</v>
      </c>
      <c r="B3126" t="s">
        <v>313</v>
      </c>
      <c r="C3126" t="s">
        <v>3942</v>
      </c>
      <c r="D3126" s="1">
        <v>44658</v>
      </c>
      <c r="E3126">
        <v>55</v>
      </c>
      <c r="F3126" t="b">
        <v>1</v>
      </c>
      <c r="G3126" t="s">
        <v>4540</v>
      </c>
      <c r="H3126" t="s">
        <v>2031</v>
      </c>
      <c r="I3126" s="1">
        <f>DATE(YEAR(tbl_Invoices[[#This Row],[Invoice_Date]]), MONTH(tbl_Invoices[[#This Row],[Invoice_Date]]), DAY(tbl_Invoices[[#This Row],[Invoice_Date]]))</f>
        <v>44658</v>
      </c>
      <c r="J3126">
        <f>YEAR(tbl_Invoices[[#This Row],[Invoice_Date]])</f>
        <v>2022</v>
      </c>
      <c r="K3126" s="1">
        <f>_xlfn.XLOOKUP(tbl_Invoices[[#This Row],[Customer_ID]], tbl_Customers[Customer_ID], tbl_Customers[Cohort_Month])</f>
        <v>44286</v>
      </c>
      <c r="L3126" s="1" t="str">
        <f ca="1">_xlfn.XLOOKUP(tbl_Invoices[[#This Row],[Customer_ID]], tbl_Customers[Customer_ID], tbl_Customers[Age_Group])</f>
        <v>25–34</v>
      </c>
      <c r="M3126" s="1" t="str">
        <f>_xlfn.XLOOKUP(tbl_Invoices[[#This Row],[Customer_ID]], tbl_Customers[Customer_ID], tbl_Customers[Region])</f>
        <v>South</v>
      </c>
      <c r="N3126" s="1" t="str" cm="1">
        <f t="array" ref="N3126">_xlfn.IFS(
   _xlfn.SINGLE(tbl_Invoices[Plan_ID])="P1","Basic",
   _xlfn.SINGLE(tbl_Invoices[Plan_ID])="P2","Standard",
   _xlfn.SINGLE(tbl_Invoices[Plan_ID])="P3","Premium"
)</f>
        <v>Premium</v>
      </c>
      <c r="O3126" s="2">
        <f>IF(tbl_Invoices[[#This Row],[Revenue_Type]]="Churned",0,1)</f>
        <v>1</v>
      </c>
    </row>
    <row r="3127" spans="1:15" x14ac:dyDescent="0.25">
      <c r="A3127" t="s">
        <v>9272</v>
      </c>
      <c r="B3127" t="s">
        <v>1005</v>
      </c>
      <c r="C3127" t="s">
        <v>4387</v>
      </c>
      <c r="D3127" s="1">
        <v>44658</v>
      </c>
      <c r="E3127">
        <v>55</v>
      </c>
      <c r="F3127" t="b">
        <v>1</v>
      </c>
      <c r="G3127" t="s">
        <v>4549</v>
      </c>
      <c r="H3127" t="s">
        <v>2031</v>
      </c>
      <c r="I3127" s="1">
        <f>DATE(YEAR(tbl_Invoices[[#This Row],[Invoice_Date]]), MONTH(tbl_Invoices[[#This Row],[Invoice_Date]]), DAY(tbl_Invoices[[#This Row],[Invoice_Date]]))</f>
        <v>44658</v>
      </c>
      <c r="J3127">
        <f>YEAR(tbl_Invoices[[#This Row],[Invoice_Date]])</f>
        <v>2022</v>
      </c>
      <c r="K3127" s="1">
        <f>_xlfn.XLOOKUP(tbl_Invoices[[#This Row],[Customer_ID]], tbl_Customers[Customer_ID], tbl_Customers[Cohort_Month])</f>
        <v>44742</v>
      </c>
      <c r="L3127" s="1" t="str">
        <f ca="1">_xlfn.XLOOKUP(tbl_Invoices[[#This Row],[Customer_ID]], tbl_Customers[Customer_ID], tbl_Customers[Age_Group])</f>
        <v>35–44</v>
      </c>
      <c r="M3127" s="1" t="str">
        <f>_xlfn.XLOOKUP(tbl_Invoices[[#This Row],[Customer_ID]], tbl_Customers[Customer_ID], tbl_Customers[Region])</f>
        <v>Midwest</v>
      </c>
      <c r="N3127" s="1" t="str" cm="1">
        <f t="array" ref="N3127">_xlfn.IFS(
   _xlfn.SINGLE(tbl_Invoices[Plan_ID])="P1","Basic",
   _xlfn.SINGLE(tbl_Invoices[Plan_ID])="P2","Standard",
   _xlfn.SINGLE(tbl_Invoices[Plan_ID])="P3","Premium"
)</f>
        <v>Premium</v>
      </c>
      <c r="O3127" s="2">
        <f>IF(tbl_Invoices[[#This Row],[Revenue_Type]]="Churned",0,1)</f>
        <v>1</v>
      </c>
    </row>
    <row r="3128" spans="1:15" x14ac:dyDescent="0.25">
      <c r="A3128" t="s">
        <v>6373</v>
      </c>
      <c r="B3128" t="s">
        <v>109</v>
      </c>
      <c r="C3128" t="s">
        <v>4210</v>
      </c>
      <c r="D3128" s="1">
        <v>44659</v>
      </c>
      <c r="E3128">
        <v>55</v>
      </c>
      <c r="F3128" t="b">
        <v>1</v>
      </c>
      <c r="G3128" t="s">
        <v>4545</v>
      </c>
      <c r="H3128" t="s">
        <v>2031</v>
      </c>
      <c r="I3128" s="1">
        <f>DATE(YEAR(tbl_Invoices[[#This Row],[Invoice_Date]]), MONTH(tbl_Invoices[[#This Row],[Invoice_Date]]), DAY(tbl_Invoices[[#This Row],[Invoice_Date]]))</f>
        <v>44659</v>
      </c>
      <c r="J3128">
        <f>YEAR(tbl_Invoices[[#This Row],[Invoice_Date]])</f>
        <v>2022</v>
      </c>
      <c r="K3128" s="1">
        <f>_xlfn.XLOOKUP(tbl_Invoices[[#This Row],[Customer_ID]], tbl_Customers[Customer_ID], tbl_Customers[Cohort_Month])</f>
        <v>44865</v>
      </c>
      <c r="L3128" s="1" t="str">
        <f ca="1">_xlfn.XLOOKUP(tbl_Invoices[[#This Row],[Customer_ID]], tbl_Customers[Customer_ID], tbl_Customers[Age_Group])</f>
        <v>25–34</v>
      </c>
      <c r="M3128" s="1" t="str">
        <f>_xlfn.XLOOKUP(tbl_Invoices[[#This Row],[Customer_ID]], tbl_Customers[Customer_ID], tbl_Customers[Region])</f>
        <v>South</v>
      </c>
      <c r="N3128" s="1" t="str" cm="1">
        <f t="array" ref="N3128">_xlfn.IFS(
   _xlfn.SINGLE(tbl_Invoices[Plan_ID])="P1","Basic",
   _xlfn.SINGLE(tbl_Invoices[Plan_ID])="P2","Standard",
   _xlfn.SINGLE(tbl_Invoices[Plan_ID])="P3","Premium"
)</f>
        <v>Premium</v>
      </c>
      <c r="O3128" s="2">
        <f>IF(tbl_Invoices[[#This Row],[Revenue_Type]]="Churned",0,1)</f>
        <v>0</v>
      </c>
    </row>
    <row r="3129" spans="1:15" x14ac:dyDescent="0.25">
      <c r="A3129" t="s">
        <v>6567</v>
      </c>
      <c r="B3129" t="s">
        <v>634</v>
      </c>
      <c r="C3129" t="s">
        <v>4471</v>
      </c>
      <c r="D3129" s="1">
        <v>44659</v>
      </c>
      <c r="E3129">
        <v>25</v>
      </c>
      <c r="F3129" t="b">
        <v>1</v>
      </c>
      <c r="G3129" t="s">
        <v>4545</v>
      </c>
      <c r="H3129" t="s">
        <v>2034</v>
      </c>
      <c r="I3129" s="1">
        <f>DATE(YEAR(tbl_Invoices[[#This Row],[Invoice_Date]]), MONTH(tbl_Invoices[[#This Row],[Invoice_Date]]), DAY(tbl_Invoices[[#This Row],[Invoice_Date]]))</f>
        <v>44659</v>
      </c>
      <c r="J3129">
        <f>YEAR(tbl_Invoices[[#This Row],[Invoice_Date]])</f>
        <v>2022</v>
      </c>
      <c r="K3129" s="1">
        <f>_xlfn.XLOOKUP(tbl_Invoices[[#This Row],[Customer_ID]], tbl_Customers[Customer_ID], tbl_Customers[Cohort_Month])</f>
        <v>45077</v>
      </c>
      <c r="L3129" s="1" t="str">
        <f ca="1">_xlfn.XLOOKUP(tbl_Invoices[[#This Row],[Customer_ID]], tbl_Customers[Customer_ID], tbl_Customers[Age_Group])</f>
        <v>25–34</v>
      </c>
      <c r="M3129" s="1" t="str">
        <f>_xlfn.XLOOKUP(tbl_Invoices[[#This Row],[Customer_ID]], tbl_Customers[Customer_ID], tbl_Customers[Region])</f>
        <v>South</v>
      </c>
      <c r="N3129" s="1" t="str" cm="1">
        <f t="array" ref="N3129">_xlfn.IFS(
   _xlfn.SINGLE(tbl_Invoices[Plan_ID])="P1","Basic",
   _xlfn.SINGLE(tbl_Invoices[Plan_ID])="P2","Standard",
   _xlfn.SINGLE(tbl_Invoices[Plan_ID])="P3","Premium"
)</f>
        <v>Standard</v>
      </c>
      <c r="O3129" s="2">
        <f>IF(tbl_Invoices[[#This Row],[Revenue_Type]]="Churned",0,1)</f>
        <v>0</v>
      </c>
    </row>
    <row r="3130" spans="1:15" x14ac:dyDescent="0.25">
      <c r="A3130" t="s">
        <v>5782</v>
      </c>
      <c r="B3130" t="s">
        <v>987</v>
      </c>
      <c r="C3130" t="s">
        <v>2407</v>
      </c>
      <c r="D3130" s="1">
        <v>44659</v>
      </c>
      <c r="E3130">
        <v>12</v>
      </c>
      <c r="F3130" t="b">
        <v>1</v>
      </c>
      <c r="G3130" t="s">
        <v>4540</v>
      </c>
      <c r="H3130" t="s">
        <v>2027</v>
      </c>
      <c r="I3130" s="1">
        <f>DATE(YEAR(tbl_Invoices[[#This Row],[Invoice_Date]]), MONTH(tbl_Invoices[[#This Row],[Invoice_Date]]), DAY(tbl_Invoices[[#This Row],[Invoice_Date]]))</f>
        <v>44659</v>
      </c>
      <c r="J3130">
        <f>YEAR(tbl_Invoices[[#This Row],[Invoice_Date]])</f>
        <v>2022</v>
      </c>
      <c r="K3130" s="1">
        <f>_xlfn.XLOOKUP(tbl_Invoices[[#This Row],[Customer_ID]], tbl_Customers[Customer_ID], tbl_Customers[Cohort_Month])</f>
        <v>44926</v>
      </c>
      <c r="L3130" s="1" t="str">
        <f ca="1">_xlfn.XLOOKUP(tbl_Invoices[[#This Row],[Customer_ID]], tbl_Customers[Customer_ID], tbl_Customers[Age_Group])</f>
        <v>25–34</v>
      </c>
      <c r="M3130" s="1" t="str">
        <f>_xlfn.XLOOKUP(tbl_Invoices[[#This Row],[Customer_ID]], tbl_Customers[Customer_ID], tbl_Customers[Region])</f>
        <v>Midwest</v>
      </c>
      <c r="N3130" s="1" t="str" cm="1">
        <f t="array" ref="N3130">_xlfn.IFS(
   _xlfn.SINGLE(tbl_Invoices[Plan_ID])="P1","Basic",
   _xlfn.SINGLE(tbl_Invoices[Plan_ID])="P2","Standard",
   _xlfn.SINGLE(tbl_Invoices[Plan_ID])="P3","Premium"
)</f>
        <v>Basic</v>
      </c>
      <c r="O3130" s="2">
        <f>IF(tbl_Invoices[[#This Row],[Revenue_Type]]="Churned",0,1)</f>
        <v>1</v>
      </c>
    </row>
    <row r="3131" spans="1:15" x14ac:dyDescent="0.25">
      <c r="A3131" t="s">
        <v>4541</v>
      </c>
      <c r="B3131" t="s">
        <v>1331</v>
      </c>
      <c r="C3131" t="s">
        <v>2540</v>
      </c>
      <c r="D3131" s="1">
        <v>44659</v>
      </c>
      <c r="E3131">
        <v>12</v>
      </c>
      <c r="F3131" t="b">
        <v>1</v>
      </c>
      <c r="G3131" t="s">
        <v>4538</v>
      </c>
      <c r="H3131" t="s">
        <v>2027</v>
      </c>
      <c r="I3131" s="1">
        <f>DATE(YEAR(tbl_Invoices[[#This Row],[Invoice_Date]]), MONTH(tbl_Invoices[[#This Row],[Invoice_Date]]), DAY(tbl_Invoices[[#This Row],[Invoice_Date]]))</f>
        <v>44659</v>
      </c>
      <c r="J3131">
        <f>YEAR(tbl_Invoices[[#This Row],[Invoice_Date]])</f>
        <v>2022</v>
      </c>
      <c r="K3131" s="1">
        <f>_xlfn.XLOOKUP(tbl_Invoices[[#This Row],[Customer_ID]], tbl_Customers[Customer_ID], tbl_Customers[Cohort_Month])</f>
        <v>44620</v>
      </c>
      <c r="L3131" s="1" t="str">
        <f ca="1">_xlfn.XLOOKUP(tbl_Invoices[[#This Row],[Customer_ID]], tbl_Customers[Customer_ID], tbl_Customers[Age_Group])</f>
        <v>25–34</v>
      </c>
      <c r="M3131" s="1" t="str">
        <f>_xlfn.XLOOKUP(tbl_Invoices[[#This Row],[Customer_ID]], tbl_Customers[Customer_ID], tbl_Customers[Region])</f>
        <v>Midwest</v>
      </c>
      <c r="N3131" s="1" t="str" cm="1">
        <f t="array" ref="N3131">_xlfn.IFS(
   _xlfn.SINGLE(tbl_Invoices[Plan_ID])="P1","Basic",
   _xlfn.SINGLE(tbl_Invoices[Plan_ID])="P2","Standard",
   _xlfn.SINGLE(tbl_Invoices[Plan_ID])="P3","Premium"
)</f>
        <v>Basic</v>
      </c>
      <c r="O3131" s="2">
        <f>IF(tbl_Invoices[[#This Row],[Revenue_Type]]="Churned",0,1)</f>
        <v>1</v>
      </c>
    </row>
    <row r="3132" spans="1:15" x14ac:dyDescent="0.25">
      <c r="A3132" t="s">
        <v>7332</v>
      </c>
      <c r="B3132" t="s">
        <v>1659</v>
      </c>
      <c r="C3132" t="s">
        <v>3047</v>
      </c>
      <c r="D3132" s="1">
        <v>44659</v>
      </c>
      <c r="E3132">
        <v>12</v>
      </c>
      <c r="F3132" t="b">
        <v>1</v>
      </c>
      <c r="G3132" t="s">
        <v>4538</v>
      </c>
      <c r="H3132" t="s">
        <v>2027</v>
      </c>
      <c r="I3132" s="1">
        <f>DATE(YEAR(tbl_Invoices[[#This Row],[Invoice_Date]]), MONTH(tbl_Invoices[[#This Row],[Invoice_Date]]), DAY(tbl_Invoices[[#This Row],[Invoice_Date]]))</f>
        <v>44659</v>
      </c>
      <c r="J3132">
        <f>YEAR(tbl_Invoices[[#This Row],[Invoice_Date]])</f>
        <v>2022</v>
      </c>
      <c r="K3132" s="1">
        <f>_xlfn.XLOOKUP(tbl_Invoices[[#This Row],[Customer_ID]], tbl_Customers[Customer_ID], tbl_Customers[Cohort_Month])</f>
        <v>44347</v>
      </c>
      <c r="L3132" s="1" t="str">
        <f ca="1">_xlfn.XLOOKUP(tbl_Invoices[[#This Row],[Customer_ID]], tbl_Customers[Customer_ID], tbl_Customers[Age_Group])</f>
        <v>55+</v>
      </c>
      <c r="M3132" s="1" t="str">
        <f>_xlfn.XLOOKUP(tbl_Invoices[[#This Row],[Customer_ID]], tbl_Customers[Customer_ID], tbl_Customers[Region])</f>
        <v>East</v>
      </c>
      <c r="N3132" s="1" t="str" cm="1">
        <f t="array" ref="N3132">_xlfn.IFS(
   _xlfn.SINGLE(tbl_Invoices[Plan_ID])="P1","Basic",
   _xlfn.SINGLE(tbl_Invoices[Plan_ID])="P2","Standard",
   _xlfn.SINGLE(tbl_Invoices[Plan_ID])="P3","Premium"
)</f>
        <v>Basic</v>
      </c>
      <c r="O3132" s="2">
        <f>IF(tbl_Invoices[[#This Row],[Revenue_Type]]="Churned",0,1)</f>
        <v>1</v>
      </c>
    </row>
    <row r="3133" spans="1:15" x14ac:dyDescent="0.25">
      <c r="A3133" t="s">
        <v>9205</v>
      </c>
      <c r="B3133" t="s">
        <v>1740</v>
      </c>
      <c r="C3133" t="s">
        <v>2391</v>
      </c>
      <c r="D3133" s="1">
        <v>44659</v>
      </c>
      <c r="E3133">
        <v>25</v>
      </c>
      <c r="F3133" t="b">
        <v>1</v>
      </c>
      <c r="G3133" t="s">
        <v>4549</v>
      </c>
      <c r="H3133" t="s">
        <v>2034</v>
      </c>
      <c r="I3133" s="1">
        <f>DATE(YEAR(tbl_Invoices[[#This Row],[Invoice_Date]]), MONTH(tbl_Invoices[[#This Row],[Invoice_Date]]), DAY(tbl_Invoices[[#This Row],[Invoice_Date]]))</f>
        <v>44659</v>
      </c>
      <c r="J3133">
        <f>YEAR(tbl_Invoices[[#This Row],[Invoice_Date]])</f>
        <v>2022</v>
      </c>
      <c r="K3133" s="1">
        <f>_xlfn.XLOOKUP(tbl_Invoices[[#This Row],[Customer_ID]], tbl_Customers[Customer_ID], tbl_Customers[Cohort_Month])</f>
        <v>44255</v>
      </c>
      <c r="L3133" s="1" t="str">
        <f ca="1">_xlfn.XLOOKUP(tbl_Invoices[[#This Row],[Customer_ID]], tbl_Customers[Customer_ID], tbl_Customers[Age_Group])</f>
        <v>25–34</v>
      </c>
      <c r="M3133" s="1" t="str">
        <f>_xlfn.XLOOKUP(tbl_Invoices[[#This Row],[Customer_ID]], tbl_Customers[Customer_ID], tbl_Customers[Region])</f>
        <v>East</v>
      </c>
      <c r="N3133" s="1" t="str" cm="1">
        <f t="array" ref="N3133">_xlfn.IFS(
   _xlfn.SINGLE(tbl_Invoices[Plan_ID])="P1","Basic",
   _xlfn.SINGLE(tbl_Invoices[Plan_ID])="P2","Standard",
   _xlfn.SINGLE(tbl_Invoices[Plan_ID])="P3","Premium"
)</f>
        <v>Standard</v>
      </c>
      <c r="O3133" s="2">
        <f>IF(tbl_Invoices[[#This Row],[Revenue_Type]]="Churned",0,1)</f>
        <v>1</v>
      </c>
    </row>
    <row r="3134" spans="1:15" x14ac:dyDescent="0.25">
      <c r="A3134" t="s">
        <v>5838</v>
      </c>
      <c r="B3134" t="s">
        <v>383</v>
      </c>
      <c r="C3134" t="s">
        <v>3996</v>
      </c>
      <c r="D3134" s="1">
        <v>44660</v>
      </c>
      <c r="E3134">
        <v>12</v>
      </c>
      <c r="F3134" t="b">
        <v>1</v>
      </c>
      <c r="G3134" t="s">
        <v>4549</v>
      </c>
      <c r="H3134" t="s">
        <v>2027</v>
      </c>
      <c r="I3134" s="1">
        <f>DATE(YEAR(tbl_Invoices[[#This Row],[Invoice_Date]]), MONTH(tbl_Invoices[[#This Row],[Invoice_Date]]), DAY(tbl_Invoices[[#This Row],[Invoice_Date]]))</f>
        <v>44660</v>
      </c>
      <c r="J3134">
        <f>YEAR(tbl_Invoices[[#This Row],[Invoice_Date]])</f>
        <v>2022</v>
      </c>
      <c r="K3134" s="1">
        <f>_xlfn.XLOOKUP(tbl_Invoices[[#This Row],[Customer_ID]], tbl_Customers[Customer_ID], tbl_Customers[Cohort_Month])</f>
        <v>44620</v>
      </c>
      <c r="L3134" s="1" t="str">
        <f ca="1">_xlfn.XLOOKUP(tbl_Invoices[[#This Row],[Customer_ID]], tbl_Customers[Customer_ID], tbl_Customers[Age_Group])</f>
        <v>45–54</v>
      </c>
      <c r="M3134" s="1" t="str">
        <f>_xlfn.XLOOKUP(tbl_Invoices[[#This Row],[Customer_ID]], tbl_Customers[Customer_ID], tbl_Customers[Region])</f>
        <v>International</v>
      </c>
      <c r="N3134" s="1" t="str" cm="1">
        <f t="array" ref="N3134">_xlfn.IFS(
   _xlfn.SINGLE(tbl_Invoices[Plan_ID])="P1","Basic",
   _xlfn.SINGLE(tbl_Invoices[Plan_ID])="P2","Standard",
   _xlfn.SINGLE(tbl_Invoices[Plan_ID])="P3","Premium"
)</f>
        <v>Basic</v>
      </c>
      <c r="O3134" s="2">
        <f>IF(tbl_Invoices[[#This Row],[Revenue_Type]]="Churned",0,1)</f>
        <v>1</v>
      </c>
    </row>
    <row r="3135" spans="1:15" x14ac:dyDescent="0.25">
      <c r="A3135" t="s">
        <v>10105</v>
      </c>
      <c r="B3135" t="s">
        <v>753</v>
      </c>
      <c r="C3135" t="s">
        <v>3680</v>
      </c>
      <c r="D3135" s="1">
        <v>44660</v>
      </c>
      <c r="E3135">
        <v>12</v>
      </c>
      <c r="F3135" t="b">
        <v>1</v>
      </c>
      <c r="G3135" t="s">
        <v>4538</v>
      </c>
      <c r="H3135" t="s">
        <v>2027</v>
      </c>
      <c r="I3135" s="1">
        <f>DATE(YEAR(tbl_Invoices[[#This Row],[Invoice_Date]]), MONTH(tbl_Invoices[[#This Row],[Invoice_Date]]), DAY(tbl_Invoices[[#This Row],[Invoice_Date]]))</f>
        <v>44660</v>
      </c>
      <c r="J3135">
        <f>YEAR(tbl_Invoices[[#This Row],[Invoice_Date]])</f>
        <v>2022</v>
      </c>
      <c r="K3135" s="1">
        <f>_xlfn.XLOOKUP(tbl_Invoices[[#This Row],[Customer_ID]], tbl_Customers[Customer_ID], tbl_Customers[Cohort_Month])</f>
        <v>44985</v>
      </c>
      <c r="L3135" s="1" t="str">
        <f ca="1">_xlfn.XLOOKUP(tbl_Invoices[[#This Row],[Customer_ID]], tbl_Customers[Customer_ID], tbl_Customers[Age_Group])</f>
        <v>55+</v>
      </c>
      <c r="M3135" s="1" t="str">
        <f>_xlfn.XLOOKUP(tbl_Invoices[[#This Row],[Customer_ID]], tbl_Customers[Customer_ID], tbl_Customers[Region])</f>
        <v>Midwest</v>
      </c>
      <c r="N3135" s="1" t="str" cm="1">
        <f t="array" ref="N3135">_xlfn.IFS(
   _xlfn.SINGLE(tbl_Invoices[Plan_ID])="P1","Basic",
   _xlfn.SINGLE(tbl_Invoices[Plan_ID])="P2","Standard",
   _xlfn.SINGLE(tbl_Invoices[Plan_ID])="P3","Premium"
)</f>
        <v>Basic</v>
      </c>
      <c r="O3135" s="2">
        <f>IF(tbl_Invoices[[#This Row],[Revenue_Type]]="Churned",0,1)</f>
        <v>1</v>
      </c>
    </row>
    <row r="3136" spans="1:15" x14ac:dyDescent="0.25">
      <c r="A3136" t="s">
        <v>9927</v>
      </c>
      <c r="B3136" t="s">
        <v>757</v>
      </c>
      <c r="C3136" t="s">
        <v>2988</v>
      </c>
      <c r="D3136" s="1">
        <v>44660</v>
      </c>
      <c r="E3136">
        <v>25</v>
      </c>
      <c r="F3136" t="b">
        <v>1</v>
      </c>
      <c r="G3136" t="s">
        <v>4545</v>
      </c>
      <c r="H3136" t="s">
        <v>2034</v>
      </c>
      <c r="I3136" s="1">
        <f>DATE(YEAR(tbl_Invoices[[#This Row],[Invoice_Date]]), MONTH(tbl_Invoices[[#This Row],[Invoice_Date]]), DAY(tbl_Invoices[[#This Row],[Invoice_Date]]))</f>
        <v>44660</v>
      </c>
      <c r="J3136">
        <f>YEAR(tbl_Invoices[[#This Row],[Invoice_Date]])</f>
        <v>2022</v>
      </c>
      <c r="K3136" s="1">
        <f>_xlfn.XLOOKUP(tbl_Invoices[[#This Row],[Customer_ID]], tbl_Customers[Customer_ID], tbl_Customers[Cohort_Month])</f>
        <v>44865</v>
      </c>
      <c r="L3136" s="1" t="str">
        <f ca="1">_xlfn.XLOOKUP(tbl_Invoices[[#This Row],[Customer_ID]], tbl_Customers[Customer_ID], tbl_Customers[Age_Group])</f>
        <v>35–44</v>
      </c>
      <c r="M3136" s="1" t="str">
        <f>_xlfn.XLOOKUP(tbl_Invoices[[#This Row],[Customer_ID]], tbl_Customers[Customer_ID], tbl_Customers[Region])</f>
        <v>Midwest</v>
      </c>
      <c r="N3136" s="1" t="str" cm="1">
        <f t="array" ref="N3136">_xlfn.IFS(
   _xlfn.SINGLE(tbl_Invoices[Plan_ID])="P1","Basic",
   _xlfn.SINGLE(tbl_Invoices[Plan_ID])="P2","Standard",
   _xlfn.SINGLE(tbl_Invoices[Plan_ID])="P3","Premium"
)</f>
        <v>Standard</v>
      </c>
      <c r="O3136" s="2">
        <f>IF(tbl_Invoices[[#This Row],[Revenue_Type]]="Churned",0,1)</f>
        <v>0</v>
      </c>
    </row>
    <row r="3137" spans="1:15" x14ac:dyDescent="0.25">
      <c r="A3137" t="s">
        <v>5587</v>
      </c>
      <c r="B3137" t="s">
        <v>1002</v>
      </c>
      <c r="C3137" t="s">
        <v>2812</v>
      </c>
      <c r="D3137" s="1">
        <v>44660</v>
      </c>
      <c r="E3137">
        <v>12</v>
      </c>
      <c r="F3137" t="b">
        <v>1</v>
      </c>
      <c r="G3137" t="s">
        <v>4547</v>
      </c>
      <c r="H3137" t="s">
        <v>2027</v>
      </c>
      <c r="I3137" s="1">
        <f>DATE(YEAR(tbl_Invoices[[#This Row],[Invoice_Date]]), MONTH(tbl_Invoices[[#This Row],[Invoice_Date]]), DAY(tbl_Invoices[[#This Row],[Invoice_Date]]))</f>
        <v>44660</v>
      </c>
      <c r="J3137">
        <f>YEAR(tbl_Invoices[[#This Row],[Invoice_Date]])</f>
        <v>2022</v>
      </c>
      <c r="K3137" s="1">
        <f>_xlfn.XLOOKUP(tbl_Invoices[[#This Row],[Customer_ID]], tbl_Customers[Customer_ID], tbl_Customers[Cohort_Month])</f>
        <v>44895</v>
      </c>
      <c r="L3137" s="1" t="str">
        <f ca="1">_xlfn.XLOOKUP(tbl_Invoices[[#This Row],[Customer_ID]], tbl_Customers[Customer_ID], tbl_Customers[Age_Group])</f>
        <v>35–44</v>
      </c>
      <c r="M3137" s="1" t="str">
        <f>_xlfn.XLOOKUP(tbl_Invoices[[#This Row],[Customer_ID]], tbl_Customers[Customer_ID], tbl_Customers[Region])</f>
        <v>East</v>
      </c>
      <c r="N3137" s="1" t="str" cm="1">
        <f t="array" ref="N3137">_xlfn.IFS(
   _xlfn.SINGLE(tbl_Invoices[Plan_ID])="P1","Basic",
   _xlfn.SINGLE(tbl_Invoices[Plan_ID])="P2","Standard",
   _xlfn.SINGLE(tbl_Invoices[Plan_ID])="P3","Premium"
)</f>
        <v>Basic</v>
      </c>
      <c r="O3137" s="2">
        <f>IF(tbl_Invoices[[#This Row],[Revenue_Type]]="Churned",0,1)</f>
        <v>1</v>
      </c>
    </row>
    <row r="3138" spans="1:15" x14ac:dyDescent="0.25">
      <c r="A3138" t="s">
        <v>9960</v>
      </c>
      <c r="B3138" t="s">
        <v>1145</v>
      </c>
      <c r="C3138" t="s">
        <v>2589</v>
      </c>
      <c r="D3138" s="1">
        <v>44660</v>
      </c>
      <c r="E3138">
        <v>25</v>
      </c>
      <c r="F3138" t="b">
        <v>1</v>
      </c>
      <c r="G3138" t="s">
        <v>4549</v>
      </c>
      <c r="H3138" t="s">
        <v>2034</v>
      </c>
      <c r="I3138" s="1">
        <f>DATE(YEAR(tbl_Invoices[[#This Row],[Invoice_Date]]), MONTH(tbl_Invoices[[#This Row],[Invoice_Date]]), DAY(tbl_Invoices[[#This Row],[Invoice_Date]]))</f>
        <v>44660</v>
      </c>
      <c r="J3138">
        <f>YEAR(tbl_Invoices[[#This Row],[Invoice_Date]])</f>
        <v>2022</v>
      </c>
      <c r="K3138" s="1">
        <f>_xlfn.XLOOKUP(tbl_Invoices[[#This Row],[Customer_ID]], tbl_Customers[Customer_ID], tbl_Customers[Cohort_Month])</f>
        <v>44347</v>
      </c>
      <c r="L3138" s="1" t="str">
        <f ca="1">_xlfn.XLOOKUP(tbl_Invoices[[#This Row],[Customer_ID]], tbl_Customers[Customer_ID], tbl_Customers[Age_Group])</f>
        <v>35–44</v>
      </c>
      <c r="M3138" s="1" t="str">
        <f>_xlfn.XLOOKUP(tbl_Invoices[[#This Row],[Customer_ID]], tbl_Customers[Customer_ID], tbl_Customers[Region])</f>
        <v>South</v>
      </c>
      <c r="N3138" s="1" t="str" cm="1">
        <f t="array" ref="N3138">_xlfn.IFS(
   _xlfn.SINGLE(tbl_Invoices[Plan_ID])="P1","Basic",
   _xlfn.SINGLE(tbl_Invoices[Plan_ID])="P2","Standard",
   _xlfn.SINGLE(tbl_Invoices[Plan_ID])="P3","Premium"
)</f>
        <v>Standard</v>
      </c>
      <c r="O3138" s="2">
        <f>IF(tbl_Invoices[[#This Row],[Revenue_Type]]="Churned",0,1)</f>
        <v>1</v>
      </c>
    </row>
    <row r="3139" spans="1:15" x14ac:dyDescent="0.25">
      <c r="A3139" t="s">
        <v>9743</v>
      </c>
      <c r="B3139" t="s">
        <v>1175</v>
      </c>
      <c r="C3139" t="s">
        <v>3699</v>
      </c>
      <c r="D3139" s="1">
        <v>44660</v>
      </c>
      <c r="E3139">
        <v>55</v>
      </c>
      <c r="F3139" t="b">
        <v>1</v>
      </c>
      <c r="G3139" t="s">
        <v>4547</v>
      </c>
      <c r="H3139" t="s">
        <v>2031</v>
      </c>
      <c r="I3139" s="1">
        <f>DATE(YEAR(tbl_Invoices[[#This Row],[Invoice_Date]]), MONTH(tbl_Invoices[[#This Row],[Invoice_Date]]), DAY(tbl_Invoices[[#This Row],[Invoice_Date]]))</f>
        <v>44660</v>
      </c>
      <c r="J3139">
        <f>YEAR(tbl_Invoices[[#This Row],[Invoice_Date]])</f>
        <v>2022</v>
      </c>
      <c r="K3139" s="1">
        <f>_xlfn.XLOOKUP(tbl_Invoices[[#This Row],[Customer_ID]], tbl_Customers[Customer_ID], tbl_Customers[Cohort_Month])</f>
        <v>44712</v>
      </c>
      <c r="L3139" s="1" t="str">
        <f ca="1">_xlfn.XLOOKUP(tbl_Invoices[[#This Row],[Customer_ID]], tbl_Customers[Customer_ID], tbl_Customers[Age_Group])</f>
        <v>35–44</v>
      </c>
      <c r="M3139" s="1" t="str">
        <f>_xlfn.XLOOKUP(tbl_Invoices[[#This Row],[Customer_ID]], tbl_Customers[Customer_ID], tbl_Customers[Region])</f>
        <v>Midwest</v>
      </c>
      <c r="N3139" s="1" t="str" cm="1">
        <f t="array" ref="N3139">_xlfn.IFS(
   _xlfn.SINGLE(tbl_Invoices[Plan_ID])="P1","Basic",
   _xlfn.SINGLE(tbl_Invoices[Plan_ID])="P2","Standard",
   _xlfn.SINGLE(tbl_Invoices[Plan_ID])="P3","Premium"
)</f>
        <v>Premium</v>
      </c>
      <c r="O3139" s="2">
        <f>IF(tbl_Invoices[[#This Row],[Revenue_Type]]="Churned",0,1)</f>
        <v>1</v>
      </c>
    </row>
    <row r="3140" spans="1:15" x14ac:dyDescent="0.25">
      <c r="A3140" t="s">
        <v>4828</v>
      </c>
      <c r="B3140" t="s">
        <v>1516</v>
      </c>
      <c r="C3140" t="s">
        <v>4503</v>
      </c>
      <c r="D3140" s="1">
        <v>44660</v>
      </c>
      <c r="E3140">
        <v>55</v>
      </c>
      <c r="F3140" t="b">
        <v>1</v>
      </c>
      <c r="G3140" t="s">
        <v>4549</v>
      </c>
      <c r="H3140" t="s">
        <v>2031</v>
      </c>
      <c r="I3140" s="1">
        <f>DATE(YEAR(tbl_Invoices[[#This Row],[Invoice_Date]]), MONTH(tbl_Invoices[[#This Row],[Invoice_Date]]), DAY(tbl_Invoices[[#This Row],[Invoice_Date]]))</f>
        <v>44660</v>
      </c>
      <c r="J3140">
        <f>YEAR(tbl_Invoices[[#This Row],[Invoice_Date]])</f>
        <v>2022</v>
      </c>
      <c r="K3140" s="1">
        <f>_xlfn.XLOOKUP(tbl_Invoices[[#This Row],[Customer_ID]], tbl_Customers[Customer_ID], tbl_Customers[Cohort_Month])</f>
        <v>44865</v>
      </c>
      <c r="L3140" s="1" t="str">
        <f ca="1">_xlfn.XLOOKUP(tbl_Invoices[[#This Row],[Customer_ID]], tbl_Customers[Customer_ID], tbl_Customers[Age_Group])</f>
        <v>45–54</v>
      </c>
      <c r="M3140" s="1" t="str">
        <f>_xlfn.XLOOKUP(tbl_Invoices[[#This Row],[Customer_ID]], tbl_Customers[Customer_ID], tbl_Customers[Region])</f>
        <v>South</v>
      </c>
      <c r="N3140" s="1" t="str" cm="1">
        <f t="array" ref="N3140">_xlfn.IFS(
   _xlfn.SINGLE(tbl_Invoices[Plan_ID])="P1","Basic",
   _xlfn.SINGLE(tbl_Invoices[Plan_ID])="P2","Standard",
   _xlfn.SINGLE(tbl_Invoices[Plan_ID])="P3","Premium"
)</f>
        <v>Premium</v>
      </c>
      <c r="O3140" s="2">
        <f>IF(tbl_Invoices[[#This Row],[Revenue_Type]]="Churned",0,1)</f>
        <v>1</v>
      </c>
    </row>
    <row r="3141" spans="1:15" x14ac:dyDescent="0.25">
      <c r="A3141" t="s">
        <v>9917</v>
      </c>
      <c r="B3141" t="s">
        <v>246</v>
      </c>
      <c r="C3141" t="s">
        <v>2688</v>
      </c>
      <c r="D3141" s="1">
        <v>44661</v>
      </c>
      <c r="E3141">
        <v>55</v>
      </c>
      <c r="F3141" t="b">
        <v>1</v>
      </c>
      <c r="G3141" t="s">
        <v>4549</v>
      </c>
      <c r="H3141" t="s">
        <v>2031</v>
      </c>
      <c r="I3141" s="1">
        <f>DATE(YEAR(tbl_Invoices[[#This Row],[Invoice_Date]]), MONTH(tbl_Invoices[[#This Row],[Invoice_Date]]), DAY(tbl_Invoices[[#This Row],[Invoice_Date]]))</f>
        <v>44661</v>
      </c>
      <c r="J3141">
        <f>YEAR(tbl_Invoices[[#This Row],[Invoice_Date]])</f>
        <v>2022</v>
      </c>
      <c r="K3141" s="1">
        <f>_xlfn.XLOOKUP(tbl_Invoices[[#This Row],[Customer_ID]], tbl_Customers[Customer_ID], tbl_Customers[Cohort_Month])</f>
        <v>44316</v>
      </c>
      <c r="L3141" s="1" t="str">
        <f ca="1">_xlfn.XLOOKUP(tbl_Invoices[[#This Row],[Customer_ID]], tbl_Customers[Customer_ID], tbl_Customers[Age_Group])</f>
        <v>45–54</v>
      </c>
      <c r="M3141" s="1" t="str">
        <f>_xlfn.XLOOKUP(tbl_Invoices[[#This Row],[Customer_ID]], tbl_Customers[Customer_ID], tbl_Customers[Region])</f>
        <v>International</v>
      </c>
      <c r="N3141" s="1" t="str" cm="1">
        <f t="array" ref="N3141">_xlfn.IFS(
   _xlfn.SINGLE(tbl_Invoices[Plan_ID])="P1","Basic",
   _xlfn.SINGLE(tbl_Invoices[Plan_ID])="P2","Standard",
   _xlfn.SINGLE(tbl_Invoices[Plan_ID])="P3","Premium"
)</f>
        <v>Premium</v>
      </c>
      <c r="O3141" s="2">
        <f>IF(tbl_Invoices[[#This Row],[Revenue_Type]]="Churned",0,1)</f>
        <v>1</v>
      </c>
    </row>
    <row r="3142" spans="1:15" x14ac:dyDescent="0.25">
      <c r="A3142" t="s">
        <v>6099</v>
      </c>
      <c r="B3142" t="s">
        <v>561</v>
      </c>
      <c r="C3142" t="s">
        <v>4186</v>
      </c>
      <c r="D3142" s="1">
        <v>44661</v>
      </c>
      <c r="E3142">
        <v>55</v>
      </c>
      <c r="F3142" t="b">
        <v>1</v>
      </c>
      <c r="G3142" t="s">
        <v>4538</v>
      </c>
      <c r="H3142" t="s">
        <v>2031</v>
      </c>
      <c r="I3142" s="1">
        <f>DATE(YEAR(tbl_Invoices[[#This Row],[Invoice_Date]]), MONTH(tbl_Invoices[[#This Row],[Invoice_Date]]), DAY(tbl_Invoices[[#This Row],[Invoice_Date]]))</f>
        <v>44661</v>
      </c>
      <c r="J3142">
        <f>YEAR(tbl_Invoices[[#This Row],[Invoice_Date]])</f>
        <v>2022</v>
      </c>
      <c r="K3142" s="1">
        <f>_xlfn.XLOOKUP(tbl_Invoices[[#This Row],[Customer_ID]], tbl_Customers[Customer_ID], tbl_Customers[Cohort_Month])</f>
        <v>44592</v>
      </c>
      <c r="L3142" s="1" t="str">
        <f ca="1">_xlfn.XLOOKUP(tbl_Invoices[[#This Row],[Customer_ID]], tbl_Customers[Customer_ID], tbl_Customers[Age_Group])</f>
        <v>35–44</v>
      </c>
      <c r="M3142" s="1" t="str">
        <f>_xlfn.XLOOKUP(tbl_Invoices[[#This Row],[Customer_ID]], tbl_Customers[Customer_ID], tbl_Customers[Region])</f>
        <v>International</v>
      </c>
      <c r="N3142" s="1" t="str" cm="1">
        <f t="array" ref="N3142">_xlfn.IFS(
   _xlfn.SINGLE(tbl_Invoices[Plan_ID])="P1","Basic",
   _xlfn.SINGLE(tbl_Invoices[Plan_ID])="P2","Standard",
   _xlfn.SINGLE(tbl_Invoices[Plan_ID])="P3","Premium"
)</f>
        <v>Premium</v>
      </c>
      <c r="O3142" s="2">
        <f>IF(tbl_Invoices[[#This Row],[Revenue_Type]]="Churned",0,1)</f>
        <v>1</v>
      </c>
    </row>
    <row r="3143" spans="1:15" x14ac:dyDescent="0.25">
      <c r="A3143" t="s">
        <v>5445</v>
      </c>
      <c r="B3143" t="s">
        <v>690</v>
      </c>
      <c r="C3143" t="s">
        <v>4303</v>
      </c>
      <c r="D3143" s="1">
        <v>44661</v>
      </c>
      <c r="E3143">
        <v>55</v>
      </c>
      <c r="F3143" t="b">
        <v>1</v>
      </c>
      <c r="G3143" t="s">
        <v>4540</v>
      </c>
      <c r="H3143" t="s">
        <v>2031</v>
      </c>
      <c r="I3143" s="1">
        <f>DATE(YEAR(tbl_Invoices[[#This Row],[Invoice_Date]]), MONTH(tbl_Invoices[[#This Row],[Invoice_Date]]), DAY(tbl_Invoices[[#This Row],[Invoice_Date]]))</f>
        <v>44661</v>
      </c>
      <c r="J3143">
        <f>YEAR(tbl_Invoices[[#This Row],[Invoice_Date]])</f>
        <v>2022</v>
      </c>
      <c r="K3143" s="1">
        <f>_xlfn.XLOOKUP(tbl_Invoices[[#This Row],[Customer_ID]], tbl_Customers[Customer_ID], tbl_Customers[Cohort_Month])</f>
        <v>44620</v>
      </c>
      <c r="L3143" s="1" t="str">
        <f ca="1">_xlfn.XLOOKUP(tbl_Invoices[[#This Row],[Customer_ID]], tbl_Customers[Customer_ID], tbl_Customers[Age_Group])</f>
        <v>55+</v>
      </c>
      <c r="M3143" s="1" t="str">
        <f>_xlfn.XLOOKUP(tbl_Invoices[[#This Row],[Customer_ID]], tbl_Customers[Customer_ID], tbl_Customers[Region])</f>
        <v>East</v>
      </c>
      <c r="N3143" s="1" t="str" cm="1">
        <f t="array" ref="N3143">_xlfn.IFS(
   _xlfn.SINGLE(tbl_Invoices[Plan_ID])="P1","Basic",
   _xlfn.SINGLE(tbl_Invoices[Plan_ID])="P2","Standard",
   _xlfn.SINGLE(tbl_Invoices[Plan_ID])="P3","Premium"
)</f>
        <v>Premium</v>
      </c>
      <c r="O3143" s="2">
        <f>IF(tbl_Invoices[[#This Row],[Revenue_Type]]="Churned",0,1)</f>
        <v>1</v>
      </c>
    </row>
    <row r="3144" spans="1:15" x14ac:dyDescent="0.25">
      <c r="A3144" t="s">
        <v>7071</v>
      </c>
      <c r="B3144" t="s">
        <v>993</v>
      </c>
      <c r="C3144" t="s">
        <v>2591</v>
      </c>
      <c r="D3144" s="1">
        <v>44661</v>
      </c>
      <c r="E3144">
        <v>12</v>
      </c>
      <c r="F3144" t="b">
        <v>1</v>
      </c>
      <c r="G3144" t="s">
        <v>4547</v>
      </c>
      <c r="H3144" t="s">
        <v>2027</v>
      </c>
      <c r="I3144" s="1">
        <f>DATE(YEAR(tbl_Invoices[[#This Row],[Invoice_Date]]), MONTH(tbl_Invoices[[#This Row],[Invoice_Date]]), DAY(tbl_Invoices[[#This Row],[Invoice_Date]]))</f>
        <v>44661</v>
      </c>
      <c r="J3144">
        <f>YEAR(tbl_Invoices[[#This Row],[Invoice_Date]])</f>
        <v>2022</v>
      </c>
      <c r="K3144" s="1">
        <f>_xlfn.XLOOKUP(tbl_Invoices[[#This Row],[Customer_ID]], tbl_Customers[Customer_ID], tbl_Customers[Cohort_Month])</f>
        <v>45046</v>
      </c>
      <c r="L3144" s="1" t="str">
        <f ca="1">_xlfn.XLOOKUP(tbl_Invoices[[#This Row],[Customer_ID]], tbl_Customers[Customer_ID], tbl_Customers[Age_Group])</f>
        <v>45–54</v>
      </c>
      <c r="M3144" s="1" t="str">
        <f>_xlfn.XLOOKUP(tbl_Invoices[[#This Row],[Customer_ID]], tbl_Customers[Customer_ID], tbl_Customers[Region])</f>
        <v>International</v>
      </c>
      <c r="N3144" s="1" t="str" cm="1">
        <f t="array" ref="N3144">_xlfn.IFS(
   _xlfn.SINGLE(tbl_Invoices[Plan_ID])="P1","Basic",
   _xlfn.SINGLE(tbl_Invoices[Plan_ID])="P2","Standard",
   _xlfn.SINGLE(tbl_Invoices[Plan_ID])="P3","Premium"
)</f>
        <v>Basic</v>
      </c>
      <c r="O3144" s="2">
        <f>IF(tbl_Invoices[[#This Row],[Revenue_Type]]="Churned",0,1)</f>
        <v>1</v>
      </c>
    </row>
    <row r="3145" spans="1:15" x14ac:dyDescent="0.25">
      <c r="A3145" t="s">
        <v>4818</v>
      </c>
      <c r="B3145" t="s">
        <v>1044</v>
      </c>
      <c r="C3145" t="s">
        <v>4451</v>
      </c>
      <c r="D3145" s="1">
        <v>44661</v>
      </c>
      <c r="E3145">
        <v>55</v>
      </c>
      <c r="F3145" t="b">
        <v>1</v>
      </c>
      <c r="G3145" t="s">
        <v>4540</v>
      </c>
      <c r="H3145" t="s">
        <v>2031</v>
      </c>
      <c r="I3145" s="1">
        <f>DATE(YEAR(tbl_Invoices[[#This Row],[Invoice_Date]]), MONTH(tbl_Invoices[[#This Row],[Invoice_Date]]), DAY(tbl_Invoices[[#This Row],[Invoice_Date]]))</f>
        <v>44661</v>
      </c>
      <c r="J3145">
        <f>YEAR(tbl_Invoices[[#This Row],[Invoice_Date]])</f>
        <v>2022</v>
      </c>
      <c r="K3145" s="1">
        <f>_xlfn.XLOOKUP(tbl_Invoices[[#This Row],[Customer_ID]], tbl_Customers[Customer_ID], tbl_Customers[Cohort_Month])</f>
        <v>44681</v>
      </c>
      <c r="L3145" s="1" t="str">
        <f ca="1">_xlfn.XLOOKUP(tbl_Invoices[[#This Row],[Customer_ID]], tbl_Customers[Customer_ID], tbl_Customers[Age_Group])</f>
        <v>45–54</v>
      </c>
      <c r="M3145" s="1" t="str">
        <f>_xlfn.XLOOKUP(tbl_Invoices[[#This Row],[Customer_ID]], tbl_Customers[Customer_ID], tbl_Customers[Region])</f>
        <v>South</v>
      </c>
      <c r="N3145" s="1" t="str" cm="1">
        <f t="array" ref="N3145">_xlfn.IFS(
   _xlfn.SINGLE(tbl_Invoices[Plan_ID])="P1","Basic",
   _xlfn.SINGLE(tbl_Invoices[Plan_ID])="P2","Standard",
   _xlfn.SINGLE(tbl_Invoices[Plan_ID])="P3","Premium"
)</f>
        <v>Premium</v>
      </c>
      <c r="O3145" s="2">
        <f>IF(tbl_Invoices[[#This Row],[Revenue_Type]]="Churned",0,1)</f>
        <v>1</v>
      </c>
    </row>
    <row r="3146" spans="1:15" x14ac:dyDescent="0.25">
      <c r="A3146" t="s">
        <v>4599</v>
      </c>
      <c r="B3146" t="s">
        <v>1512</v>
      </c>
      <c r="C3146" t="s">
        <v>2167</v>
      </c>
      <c r="D3146" s="1">
        <v>44661</v>
      </c>
      <c r="E3146">
        <v>25</v>
      </c>
      <c r="F3146" t="b">
        <v>1</v>
      </c>
      <c r="G3146" t="s">
        <v>4540</v>
      </c>
      <c r="H3146" t="s">
        <v>2034</v>
      </c>
      <c r="I3146" s="1">
        <f>DATE(YEAR(tbl_Invoices[[#This Row],[Invoice_Date]]), MONTH(tbl_Invoices[[#This Row],[Invoice_Date]]), DAY(tbl_Invoices[[#This Row],[Invoice_Date]]))</f>
        <v>44661</v>
      </c>
      <c r="J3146">
        <f>YEAR(tbl_Invoices[[#This Row],[Invoice_Date]])</f>
        <v>2022</v>
      </c>
      <c r="K3146" s="1">
        <f>_xlfn.XLOOKUP(tbl_Invoices[[#This Row],[Customer_ID]], tbl_Customers[Customer_ID], tbl_Customers[Cohort_Month])</f>
        <v>45077</v>
      </c>
      <c r="L3146" s="1" t="str">
        <f ca="1">_xlfn.XLOOKUP(tbl_Invoices[[#This Row],[Customer_ID]], tbl_Customers[Customer_ID], tbl_Customers[Age_Group])</f>
        <v>25–34</v>
      </c>
      <c r="M3146" s="1" t="str">
        <f>_xlfn.XLOOKUP(tbl_Invoices[[#This Row],[Customer_ID]], tbl_Customers[Customer_ID], tbl_Customers[Region])</f>
        <v>International</v>
      </c>
      <c r="N3146" s="1" t="str" cm="1">
        <f t="array" ref="N3146">_xlfn.IFS(
   _xlfn.SINGLE(tbl_Invoices[Plan_ID])="P1","Basic",
   _xlfn.SINGLE(tbl_Invoices[Plan_ID])="P2","Standard",
   _xlfn.SINGLE(tbl_Invoices[Plan_ID])="P3","Premium"
)</f>
        <v>Standard</v>
      </c>
      <c r="O3146" s="2">
        <f>IF(tbl_Invoices[[#This Row],[Revenue_Type]]="Churned",0,1)</f>
        <v>1</v>
      </c>
    </row>
    <row r="3147" spans="1:15" x14ac:dyDescent="0.25">
      <c r="A3147" t="s">
        <v>9491</v>
      </c>
      <c r="B3147" t="s">
        <v>1553</v>
      </c>
      <c r="C3147" t="s">
        <v>2210</v>
      </c>
      <c r="D3147" s="1">
        <v>44661</v>
      </c>
      <c r="E3147">
        <v>25</v>
      </c>
      <c r="F3147" t="b">
        <v>1</v>
      </c>
      <c r="G3147" t="s">
        <v>4545</v>
      </c>
      <c r="H3147" t="s">
        <v>2034</v>
      </c>
      <c r="I3147" s="1">
        <f>DATE(YEAR(tbl_Invoices[[#This Row],[Invoice_Date]]), MONTH(tbl_Invoices[[#This Row],[Invoice_Date]]), DAY(tbl_Invoices[[#This Row],[Invoice_Date]]))</f>
        <v>44661</v>
      </c>
      <c r="J3147">
        <f>YEAR(tbl_Invoices[[#This Row],[Invoice_Date]])</f>
        <v>2022</v>
      </c>
      <c r="K3147" s="1">
        <f>_xlfn.XLOOKUP(tbl_Invoices[[#This Row],[Customer_ID]], tbl_Customers[Customer_ID], tbl_Customers[Cohort_Month])</f>
        <v>44469</v>
      </c>
      <c r="L3147" s="1" t="str">
        <f ca="1">_xlfn.XLOOKUP(tbl_Invoices[[#This Row],[Customer_ID]], tbl_Customers[Customer_ID], tbl_Customers[Age_Group])</f>
        <v>18–24</v>
      </c>
      <c r="M3147" s="1" t="str">
        <f>_xlfn.XLOOKUP(tbl_Invoices[[#This Row],[Customer_ID]], tbl_Customers[Customer_ID], tbl_Customers[Region])</f>
        <v>West</v>
      </c>
      <c r="N3147" s="1" t="str" cm="1">
        <f t="array" ref="N3147">_xlfn.IFS(
   _xlfn.SINGLE(tbl_Invoices[Plan_ID])="P1","Basic",
   _xlfn.SINGLE(tbl_Invoices[Plan_ID])="P2","Standard",
   _xlfn.SINGLE(tbl_Invoices[Plan_ID])="P3","Premium"
)</f>
        <v>Standard</v>
      </c>
      <c r="O3147" s="2">
        <f>IF(tbl_Invoices[[#This Row],[Revenue_Type]]="Churned",0,1)</f>
        <v>0</v>
      </c>
    </row>
    <row r="3148" spans="1:15" x14ac:dyDescent="0.25">
      <c r="A3148" t="s">
        <v>6112</v>
      </c>
      <c r="B3148" t="s">
        <v>1580</v>
      </c>
      <c r="C3148" t="s">
        <v>4044</v>
      </c>
      <c r="D3148" s="1">
        <v>44661</v>
      </c>
      <c r="E3148">
        <v>55</v>
      </c>
      <c r="F3148" t="b">
        <v>1</v>
      </c>
      <c r="G3148" t="s">
        <v>4538</v>
      </c>
      <c r="H3148" t="s">
        <v>2031</v>
      </c>
      <c r="I3148" s="1">
        <f>DATE(YEAR(tbl_Invoices[[#This Row],[Invoice_Date]]), MONTH(tbl_Invoices[[#This Row],[Invoice_Date]]), DAY(tbl_Invoices[[#This Row],[Invoice_Date]]))</f>
        <v>44661</v>
      </c>
      <c r="J3148">
        <f>YEAR(tbl_Invoices[[#This Row],[Invoice_Date]])</f>
        <v>2022</v>
      </c>
      <c r="K3148" s="1">
        <f>_xlfn.XLOOKUP(tbl_Invoices[[#This Row],[Customer_ID]], tbl_Customers[Customer_ID], tbl_Customers[Cohort_Month])</f>
        <v>45046</v>
      </c>
      <c r="L3148" s="1" t="str">
        <f ca="1">_xlfn.XLOOKUP(tbl_Invoices[[#This Row],[Customer_ID]], tbl_Customers[Customer_ID], tbl_Customers[Age_Group])</f>
        <v>45–54</v>
      </c>
      <c r="M3148" s="1" t="str">
        <f>_xlfn.XLOOKUP(tbl_Invoices[[#This Row],[Customer_ID]], tbl_Customers[Customer_ID], tbl_Customers[Region])</f>
        <v>East</v>
      </c>
      <c r="N3148" s="1" t="str" cm="1">
        <f t="array" ref="N3148">_xlfn.IFS(
   _xlfn.SINGLE(tbl_Invoices[Plan_ID])="P1","Basic",
   _xlfn.SINGLE(tbl_Invoices[Plan_ID])="P2","Standard",
   _xlfn.SINGLE(tbl_Invoices[Plan_ID])="P3","Premium"
)</f>
        <v>Premium</v>
      </c>
      <c r="O3148" s="2">
        <f>IF(tbl_Invoices[[#This Row],[Revenue_Type]]="Churned",0,1)</f>
        <v>1</v>
      </c>
    </row>
    <row r="3149" spans="1:15" x14ac:dyDescent="0.25">
      <c r="A3149" t="s">
        <v>10215</v>
      </c>
      <c r="B3149" t="s">
        <v>1714</v>
      </c>
      <c r="C3149" t="s">
        <v>3886</v>
      </c>
      <c r="D3149" s="1">
        <v>44661</v>
      </c>
      <c r="E3149">
        <v>12</v>
      </c>
      <c r="F3149" t="b">
        <v>1</v>
      </c>
      <c r="G3149" t="s">
        <v>4538</v>
      </c>
      <c r="H3149" t="s">
        <v>2027</v>
      </c>
      <c r="I3149" s="1">
        <f>DATE(YEAR(tbl_Invoices[[#This Row],[Invoice_Date]]), MONTH(tbl_Invoices[[#This Row],[Invoice_Date]]), DAY(tbl_Invoices[[#This Row],[Invoice_Date]]))</f>
        <v>44661</v>
      </c>
      <c r="J3149">
        <f>YEAR(tbl_Invoices[[#This Row],[Invoice_Date]])</f>
        <v>2022</v>
      </c>
      <c r="K3149" s="1">
        <f>_xlfn.XLOOKUP(tbl_Invoices[[#This Row],[Customer_ID]], tbl_Customers[Customer_ID], tbl_Customers[Cohort_Month])</f>
        <v>44804</v>
      </c>
      <c r="L3149" s="1" t="str">
        <f ca="1">_xlfn.XLOOKUP(tbl_Invoices[[#This Row],[Customer_ID]], tbl_Customers[Customer_ID], tbl_Customers[Age_Group])</f>
        <v>35–44</v>
      </c>
      <c r="M3149" s="1" t="str">
        <f>_xlfn.XLOOKUP(tbl_Invoices[[#This Row],[Customer_ID]], tbl_Customers[Customer_ID], tbl_Customers[Region])</f>
        <v>West</v>
      </c>
      <c r="N3149" s="1" t="str" cm="1">
        <f t="array" ref="N3149">_xlfn.IFS(
   _xlfn.SINGLE(tbl_Invoices[Plan_ID])="P1","Basic",
   _xlfn.SINGLE(tbl_Invoices[Plan_ID])="P2","Standard",
   _xlfn.SINGLE(tbl_Invoices[Plan_ID])="P3","Premium"
)</f>
        <v>Basic</v>
      </c>
      <c r="O3149" s="2">
        <f>IF(tbl_Invoices[[#This Row],[Revenue_Type]]="Churned",0,1)</f>
        <v>1</v>
      </c>
    </row>
    <row r="3150" spans="1:15" x14ac:dyDescent="0.25">
      <c r="A3150" t="s">
        <v>5974</v>
      </c>
      <c r="B3150" t="s">
        <v>1955</v>
      </c>
      <c r="C3150" t="s">
        <v>4439</v>
      </c>
      <c r="D3150" s="1">
        <v>44661</v>
      </c>
      <c r="E3150">
        <v>55</v>
      </c>
      <c r="F3150" t="b">
        <v>1</v>
      </c>
      <c r="G3150" t="s">
        <v>4547</v>
      </c>
      <c r="H3150" t="s">
        <v>2031</v>
      </c>
      <c r="I3150" s="1">
        <f>DATE(YEAR(tbl_Invoices[[#This Row],[Invoice_Date]]), MONTH(tbl_Invoices[[#This Row],[Invoice_Date]]), DAY(tbl_Invoices[[#This Row],[Invoice_Date]]))</f>
        <v>44661</v>
      </c>
      <c r="J3150">
        <f>YEAR(tbl_Invoices[[#This Row],[Invoice_Date]])</f>
        <v>2022</v>
      </c>
      <c r="K3150" s="1">
        <f>_xlfn.XLOOKUP(tbl_Invoices[[#This Row],[Customer_ID]], tbl_Customers[Customer_ID], tbl_Customers[Cohort_Month])</f>
        <v>44773</v>
      </c>
      <c r="L3150" s="1" t="str">
        <f ca="1">_xlfn.XLOOKUP(tbl_Invoices[[#This Row],[Customer_ID]], tbl_Customers[Customer_ID], tbl_Customers[Age_Group])</f>
        <v>35–44</v>
      </c>
      <c r="M3150" s="1" t="str">
        <f>_xlfn.XLOOKUP(tbl_Invoices[[#This Row],[Customer_ID]], tbl_Customers[Customer_ID], tbl_Customers[Region])</f>
        <v>International</v>
      </c>
      <c r="N3150" s="1" t="str" cm="1">
        <f t="array" ref="N3150">_xlfn.IFS(
   _xlfn.SINGLE(tbl_Invoices[Plan_ID])="P1","Basic",
   _xlfn.SINGLE(tbl_Invoices[Plan_ID])="P2","Standard",
   _xlfn.SINGLE(tbl_Invoices[Plan_ID])="P3","Premium"
)</f>
        <v>Premium</v>
      </c>
      <c r="O3150" s="2">
        <f>IF(tbl_Invoices[[#This Row],[Revenue_Type]]="Churned",0,1)</f>
        <v>1</v>
      </c>
    </row>
    <row r="3151" spans="1:15" x14ac:dyDescent="0.25">
      <c r="A3151" t="s">
        <v>10188</v>
      </c>
      <c r="B3151" t="s">
        <v>202</v>
      </c>
      <c r="C3151" t="s">
        <v>3012</v>
      </c>
      <c r="D3151" s="1">
        <v>44662</v>
      </c>
      <c r="E3151">
        <v>12</v>
      </c>
      <c r="F3151" t="b">
        <v>1</v>
      </c>
      <c r="G3151" t="s">
        <v>4549</v>
      </c>
      <c r="H3151" t="s">
        <v>2027</v>
      </c>
      <c r="I3151" s="1">
        <f>DATE(YEAR(tbl_Invoices[[#This Row],[Invoice_Date]]), MONTH(tbl_Invoices[[#This Row],[Invoice_Date]]), DAY(tbl_Invoices[[#This Row],[Invoice_Date]]))</f>
        <v>44662</v>
      </c>
      <c r="J3151">
        <f>YEAR(tbl_Invoices[[#This Row],[Invoice_Date]])</f>
        <v>2022</v>
      </c>
      <c r="K3151" s="1">
        <f>_xlfn.XLOOKUP(tbl_Invoices[[#This Row],[Customer_ID]], tbl_Customers[Customer_ID], tbl_Customers[Cohort_Month])</f>
        <v>44957</v>
      </c>
      <c r="L3151" s="1" t="str">
        <f ca="1">_xlfn.XLOOKUP(tbl_Invoices[[#This Row],[Customer_ID]], tbl_Customers[Customer_ID], tbl_Customers[Age_Group])</f>
        <v>35–44</v>
      </c>
      <c r="M3151" s="1" t="str">
        <f>_xlfn.XLOOKUP(tbl_Invoices[[#This Row],[Customer_ID]], tbl_Customers[Customer_ID], tbl_Customers[Region])</f>
        <v>International</v>
      </c>
      <c r="N3151" s="1" t="str" cm="1">
        <f t="array" ref="N3151">_xlfn.IFS(
   _xlfn.SINGLE(tbl_Invoices[Plan_ID])="P1","Basic",
   _xlfn.SINGLE(tbl_Invoices[Plan_ID])="P2","Standard",
   _xlfn.SINGLE(tbl_Invoices[Plan_ID])="P3","Premium"
)</f>
        <v>Basic</v>
      </c>
      <c r="O3151" s="2">
        <f>IF(tbl_Invoices[[#This Row],[Revenue_Type]]="Churned",0,1)</f>
        <v>1</v>
      </c>
    </row>
    <row r="3152" spans="1:15" x14ac:dyDescent="0.25">
      <c r="A3152" t="s">
        <v>9055</v>
      </c>
      <c r="B3152" t="s">
        <v>400</v>
      </c>
      <c r="C3152" t="s">
        <v>4035</v>
      </c>
      <c r="D3152" s="1">
        <v>44662</v>
      </c>
      <c r="E3152">
        <v>55</v>
      </c>
      <c r="F3152" t="b">
        <v>1</v>
      </c>
      <c r="G3152" t="s">
        <v>4538</v>
      </c>
      <c r="H3152" t="s">
        <v>2031</v>
      </c>
      <c r="I3152" s="1">
        <f>DATE(YEAR(tbl_Invoices[[#This Row],[Invoice_Date]]), MONTH(tbl_Invoices[[#This Row],[Invoice_Date]]), DAY(tbl_Invoices[[#This Row],[Invoice_Date]]))</f>
        <v>44662</v>
      </c>
      <c r="J3152">
        <f>YEAR(tbl_Invoices[[#This Row],[Invoice_Date]])</f>
        <v>2022</v>
      </c>
      <c r="K3152" s="1">
        <f>_xlfn.XLOOKUP(tbl_Invoices[[#This Row],[Customer_ID]], tbl_Customers[Customer_ID], tbl_Customers[Cohort_Month])</f>
        <v>44926</v>
      </c>
      <c r="L3152" s="1" t="str">
        <f ca="1">_xlfn.XLOOKUP(tbl_Invoices[[#This Row],[Customer_ID]], tbl_Customers[Customer_ID], tbl_Customers[Age_Group])</f>
        <v>35–44</v>
      </c>
      <c r="M3152" s="1" t="str">
        <f>_xlfn.XLOOKUP(tbl_Invoices[[#This Row],[Customer_ID]], tbl_Customers[Customer_ID], tbl_Customers[Region])</f>
        <v>East</v>
      </c>
      <c r="N3152" s="1" t="str" cm="1">
        <f t="array" ref="N3152">_xlfn.IFS(
   _xlfn.SINGLE(tbl_Invoices[Plan_ID])="P1","Basic",
   _xlfn.SINGLE(tbl_Invoices[Plan_ID])="P2","Standard",
   _xlfn.SINGLE(tbl_Invoices[Plan_ID])="P3","Premium"
)</f>
        <v>Premium</v>
      </c>
      <c r="O3152" s="2">
        <f>IF(tbl_Invoices[[#This Row],[Revenue_Type]]="Churned",0,1)</f>
        <v>1</v>
      </c>
    </row>
    <row r="3153" spans="1:15" x14ac:dyDescent="0.25">
      <c r="A3153" t="s">
        <v>9794</v>
      </c>
      <c r="B3153" t="s">
        <v>439</v>
      </c>
      <c r="C3153" t="s">
        <v>3491</v>
      </c>
      <c r="D3153" s="1">
        <v>44662</v>
      </c>
      <c r="E3153">
        <v>25</v>
      </c>
      <c r="F3153" t="b">
        <v>1</v>
      </c>
      <c r="G3153" t="s">
        <v>4545</v>
      </c>
      <c r="H3153" t="s">
        <v>2034</v>
      </c>
      <c r="I3153" s="1">
        <f>DATE(YEAR(tbl_Invoices[[#This Row],[Invoice_Date]]), MONTH(tbl_Invoices[[#This Row],[Invoice_Date]]), DAY(tbl_Invoices[[#This Row],[Invoice_Date]]))</f>
        <v>44662</v>
      </c>
      <c r="J3153">
        <f>YEAR(tbl_Invoices[[#This Row],[Invoice_Date]])</f>
        <v>2022</v>
      </c>
      <c r="K3153" s="1">
        <f>_xlfn.XLOOKUP(tbl_Invoices[[#This Row],[Customer_ID]], tbl_Customers[Customer_ID], tbl_Customers[Cohort_Month])</f>
        <v>44804</v>
      </c>
      <c r="L3153" s="1" t="str">
        <f ca="1">_xlfn.XLOOKUP(tbl_Invoices[[#This Row],[Customer_ID]], tbl_Customers[Customer_ID], tbl_Customers[Age_Group])</f>
        <v>55+</v>
      </c>
      <c r="M3153" s="1" t="str">
        <f>_xlfn.XLOOKUP(tbl_Invoices[[#This Row],[Customer_ID]], tbl_Customers[Customer_ID], tbl_Customers[Region])</f>
        <v>International</v>
      </c>
      <c r="N3153" s="1" t="str" cm="1">
        <f t="array" ref="N3153">_xlfn.IFS(
   _xlfn.SINGLE(tbl_Invoices[Plan_ID])="P1","Basic",
   _xlfn.SINGLE(tbl_Invoices[Plan_ID])="P2","Standard",
   _xlfn.SINGLE(tbl_Invoices[Plan_ID])="P3","Premium"
)</f>
        <v>Standard</v>
      </c>
      <c r="O3153" s="2">
        <f>IF(tbl_Invoices[[#This Row],[Revenue_Type]]="Churned",0,1)</f>
        <v>0</v>
      </c>
    </row>
    <row r="3154" spans="1:15" x14ac:dyDescent="0.25">
      <c r="A3154" t="s">
        <v>9164</v>
      </c>
      <c r="B3154" t="s">
        <v>522</v>
      </c>
      <c r="C3154" t="s">
        <v>4431</v>
      </c>
      <c r="D3154" s="1">
        <v>44662</v>
      </c>
      <c r="E3154">
        <v>55</v>
      </c>
      <c r="F3154" t="b">
        <v>1</v>
      </c>
      <c r="G3154" t="s">
        <v>4538</v>
      </c>
      <c r="H3154" t="s">
        <v>2031</v>
      </c>
      <c r="I3154" s="1">
        <f>DATE(YEAR(tbl_Invoices[[#This Row],[Invoice_Date]]), MONTH(tbl_Invoices[[#This Row],[Invoice_Date]]), DAY(tbl_Invoices[[#This Row],[Invoice_Date]]))</f>
        <v>44662</v>
      </c>
      <c r="J3154">
        <f>YEAR(tbl_Invoices[[#This Row],[Invoice_Date]])</f>
        <v>2022</v>
      </c>
      <c r="K3154" s="1">
        <f>_xlfn.XLOOKUP(tbl_Invoices[[#This Row],[Customer_ID]], tbl_Customers[Customer_ID], tbl_Customers[Cohort_Month])</f>
        <v>44712</v>
      </c>
      <c r="L3154" s="1" t="str">
        <f ca="1">_xlfn.XLOOKUP(tbl_Invoices[[#This Row],[Customer_ID]], tbl_Customers[Customer_ID], tbl_Customers[Age_Group])</f>
        <v>55+</v>
      </c>
      <c r="M3154" s="1" t="str">
        <f>_xlfn.XLOOKUP(tbl_Invoices[[#This Row],[Customer_ID]], tbl_Customers[Customer_ID], tbl_Customers[Region])</f>
        <v>International</v>
      </c>
      <c r="N3154" s="1" t="str" cm="1">
        <f t="array" ref="N3154">_xlfn.IFS(
   _xlfn.SINGLE(tbl_Invoices[Plan_ID])="P1","Basic",
   _xlfn.SINGLE(tbl_Invoices[Plan_ID])="P2","Standard",
   _xlfn.SINGLE(tbl_Invoices[Plan_ID])="P3","Premium"
)</f>
        <v>Premium</v>
      </c>
      <c r="O3154" s="2">
        <f>IF(tbl_Invoices[[#This Row],[Revenue_Type]]="Churned",0,1)</f>
        <v>1</v>
      </c>
    </row>
    <row r="3155" spans="1:15" x14ac:dyDescent="0.25">
      <c r="A3155" t="s">
        <v>8563</v>
      </c>
      <c r="B3155" t="s">
        <v>555</v>
      </c>
      <c r="C3155" t="s">
        <v>3804</v>
      </c>
      <c r="D3155" s="1">
        <v>44662</v>
      </c>
      <c r="E3155">
        <v>55</v>
      </c>
      <c r="F3155" t="b">
        <v>1</v>
      </c>
      <c r="G3155" t="s">
        <v>4545</v>
      </c>
      <c r="H3155" t="s">
        <v>2031</v>
      </c>
      <c r="I3155" s="1">
        <f>DATE(YEAR(tbl_Invoices[[#This Row],[Invoice_Date]]), MONTH(tbl_Invoices[[#This Row],[Invoice_Date]]), DAY(tbl_Invoices[[#This Row],[Invoice_Date]]))</f>
        <v>44662</v>
      </c>
      <c r="J3155">
        <f>YEAR(tbl_Invoices[[#This Row],[Invoice_Date]])</f>
        <v>2022</v>
      </c>
      <c r="K3155" s="1">
        <f>_xlfn.XLOOKUP(tbl_Invoices[[#This Row],[Customer_ID]], tbl_Customers[Customer_ID], tbl_Customers[Cohort_Month])</f>
        <v>44773</v>
      </c>
      <c r="L3155" s="1" t="str">
        <f ca="1">_xlfn.XLOOKUP(tbl_Invoices[[#This Row],[Customer_ID]], tbl_Customers[Customer_ID], tbl_Customers[Age_Group])</f>
        <v>35–44</v>
      </c>
      <c r="M3155" s="1" t="str">
        <f>_xlfn.XLOOKUP(tbl_Invoices[[#This Row],[Customer_ID]], tbl_Customers[Customer_ID], tbl_Customers[Region])</f>
        <v>Midwest</v>
      </c>
      <c r="N3155" s="1" t="str" cm="1">
        <f t="array" ref="N3155">_xlfn.IFS(
   _xlfn.SINGLE(tbl_Invoices[Plan_ID])="P1","Basic",
   _xlfn.SINGLE(tbl_Invoices[Plan_ID])="P2","Standard",
   _xlfn.SINGLE(tbl_Invoices[Plan_ID])="P3","Premium"
)</f>
        <v>Premium</v>
      </c>
      <c r="O3155" s="2">
        <f>IF(tbl_Invoices[[#This Row],[Revenue_Type]]="Churned",0,1)</f>
        <v>0</v>
      </c>
    </row>
    <row r="3156" spans="1:15" x14ac:dyDescent="0.25">
      <c r="A3156" t="s">
        <v>6593</v>
      </c>
      <c r="B3156" t="s">
        <v>641</v>
      </c>
      <c r="C3156" t="s">
        <v>3853</v>
      </c>
      <c r="D3156" s="1">
        <v>44662</v>
      </c>
      <c r="E3156">
        <v>12</v>
      </c>
      <c r="F3156" t="b">
        <v>1</v>
      </c>
      <c r="G3156" t="s">
        <v>4538</v>
      </c>
      <c r="H3156" t="s">
        <v>2027</v>
      </c>
      <c r="I3156" s="1">
        <f>DATE(YEAR(tbl_Invoices[[#This Row],[Invoice_Date]]), MONTH(tbl_Invoices[[#This Row],[Invoice_Date]]), DAY(tbl_Invoices[[#This Row],[Invoice_Date]]))</f>
        <v>44662</v>
      </c>
      <c r="J3156">
        <f>YEAR(tbl_Invoices[[#This Row],[Invoice_Date]])</f>
        <v>2022</v>
      </c>
      <c r="K3156" s="1">
        <f>_xlfn.XLOOKUP(tbl_Invoices[[#This Row],[Customer_ID]], tbl_Customers[Customer_ID], tbl_Customers[Cohort_Month])</f>
        <v>44408</v>
      </c>
      <c r="L3156" s="1" t="str">
        <f ca="1">_xlfn.XLOOKUP(tbl_Invoices[[#This Row],[Customer_ID]], tbl_Customers[Customer_ID], tbl_Customers[Age_Group])</f>
        <v>25–34</v>
      </c>
      <c r="M3156" s="1" t="str">
        <f>_xlfn.XLOOKUP(tbl_Invoices[[#This Row],[Customer_ID]], tbl_Customers[Customer_ID], tbl_Customers[Region])</f>
        <v>West</v>
      </c>
      <c r="N3156" s="1" t="str" cm="1">
        <f t="array" ref="N3156">_xlfn.IFS(
   _xlfn.SINGLE(tbl_Invoices[Plan_ID])="P1","Basic",
   _xlfn.SINGLE(tbl_Invoices[Plan_ID])="P2","Standard",
   _xlfn.SINGLE(tbl_Invoices[Plan_ID])="P3","Premium"
)</f>
        <v>Basic</v>
      </c>
      <c r="O3156" s="2">
        <f>IF(tbl_Invoices[[#This Row],[Revenue_Type]]="Churned",0,1)</f>
        <v>1</v>
      </c>
    </row>
    <row r="3157" spans="1:15" x14ac:dyDescent="0.25">
      <c r="A3157" t="s">
        <v>4981</v>
      </c>
      <c r="B3157" t="s">
        <v>679</v>
      </c>
      <c r="C3157" t="s">
        <v>2099</v>
      </c>
      <c r="D3157" s="1">
        <v>44662</v>
      </c>
      <c r="E3157">
        <v>55</v>
      </c>
      <c r="F3157" t="b">
        <v>1</v>
      </c>
      <c r="G3157" t="s">
        <v>4540</v>
      </c>
      <c r="H3157" t="s">
        <v>2031</v>
      </c>
      <c r="I3157" s="1">
        <f>DATE(YEAR(tbl_Invoices[[#This Row],[Invoice_Date]]), MONTH(tbl_Invoices[[#This Row],[Invoice_Date]]), DAY(tbl_Invoices[[#This Row],[Invoice_Date]]))</f>
        <v>44662</v>
      </c>
      <c r="J3157">
        <f>YEAR(tbl_Invoices[[#This Row],[Invoice_Date]])</f>
        <v>2022</v>
      </c>
      <c r="K3157" s="1">
        <f>_xlfn.XLOOKUP(tbl_Invoices[[#This Row],[Customer_ID]], tbl_Customers[Customer_ID], tbl_Customers[Cohort_Month])</f>
        <v>44530</v>
      </c>
      <c r="L3157" s="1" t="str">
        <f ca="1">_xlfn.XLOOKUP(tbl_Invoices[[#This Row],[Customer_ID]], tbl_Customers[Customer_ID], tbl_Customers[Age_Group])</f>
        <v>55+</v>
      </c>
      <c r="M3157" s="1" t="str">
        <f>_xlfn.XLOOKUP(tbl_Invoices[[#This Row],[Customer_ID]], tbl_Customers[Customer_ID], tbl_Customers[Region])</f>
        <v>East</v>
      </c>
      <c r="N3157" s="1" t="str" cm="1">
        <f t="array" ref="N3157">_xlfn.IFS(
   _xlfn.SINGLE(tbl_Invoices[Plan_ID])="P1","Basic",
   _xlfn.SINGLE(tbl_Invoices[Plan_ID])="P2","Standard",
   _xlfn.SINGLE(tbl_Invoices[Plan_ID])="P3","Premium"
)</f>
        <v>Premium</v>
      </c>
      <c r="O3157" s="2">
        <f>IF(tbl_Invoices[[#This Row],[Revenue_Type]]="Churned",0,1)</f>
        <v>1</v>
      </c>
    </row>
    <row r="3158" spans="1:15" x14ac:dyDescent="0.25">
      <c r="A3158" t="s">
        <v>6206</v>
      </c>
      <c r="B3158" t="s">
        <v>853</v>
      </c>
      <c r="C3158" t="s">
        <v>2236</v>
      </c>
      <c r="D3158" s="1">
        <v>44662</v>
      </c>
      <c r="E3158">
        <v>12</v>
      </c>
      <c r="F3158" t="b">
        <v>1</v>
      </c>
      <c r="G3158" t="s">
        <v>4547</v>
      </c>
      <c r="H3158" t="s">
        <v>2027</v>
      </c>
      <c r="I3158" s="1">
        <f>DATE(YEAR(tbl_Invoices[[#This Row],[Invoice_Date]]), MONTH(tbl_Invoices[[#This Row],[Invoice_Date]]), DAY(tbl_Invoices[[#This Row],[Invoice_Date]]))</f>
        <v>44662</v>
      </c>
      <c r="J3158">
        <f>YEAR(tbl_Invoices[[#This Row],[Invoice_Date]])</f>
        <v>2022</v>
      </c>
      <c r="K3158" s="1">
        <f>_xlfn.XLOOKUP(tbl_Invoices[[#This Row],[Customer_ID]], tbl_Customers[Customer_ID], tbl_Customers[Cohort_Month])</f>
        <v>44620</v>
      </c>
      <c r="L3158" s="1" t="str">
        <f ca="1">_xlfn.XLOOKUP(tbl_Invoices[[#This Row],[Customer_ID]], tbl_Customers[Customer_ID], tbl_Customers[Age_Group])</f>
        <v>18–24</v>
      </c>
      <c r="M3158" s="1" t="str">
        <f>_xlfn.XLOOKUP(tbl_Invoices[[#This Row],[Customer_ID]], tbl_Customers[Customer_ID], tbl_Customers[Region])</f>
        <v>South</v>
      </c>
      <c r="N3158" s="1" t="str" cm="1">
        <f t="array" ref="N3158">_xlfn.IFS(
   _xlfn.SINGLE(tbl_Invoices[Plan_ID])="P1","Basic",
   _xlfn.SINGLE(tbl_Invoices[Plan_ID])="P2","Standard",
   _xlfn.SINGLE(tbl_Invoices[Plan_ID])="P3","Premium"
)</f>
        <v>Basic</v>
      </c>
      <c r="O3158" s="2">
        <f>IF(tbl_Invoices[[#This Row],[Revenue_Type]]="Churned",0,1)</f>
        <v>1</v>
      </c>
    </row>
    <row r="3159" spans="1:15" x14ac:dyDescent="0.25">
      <c r="A3159" t="s">
        <v>9376</v>
      </c>
      <c r="B3159" t="s">
        <v>873</v>
      </c>
      <c r="C3159" t="s">
        <v>2443</v>
      </c>
      <c r="D3159" s="1">
        <v>44662</v>
      </c>
      <c r="E3159">
        <v>25</v>
      </c>
      <c r="F3159" t="b">
        <v>1</v>
      </c>
      <c r="G3159" t="s">
        <v>4538</v>
      </c>
      <c r="H3159" t="s">
        <v>2034</v>
      </c>
      <c r="I3159" s="1">
        <f>DATE(YEAR(tbl_Invoices[[#This Row],[Invoice_Date]]), MONTH(tbl_Invoices[[#This Row],[Invoice_Date]]), DAY(tbl_Invoices[[#This Row],[Invoice_Date]]))</f>
        <v>44662</v>
      </c>
      <c r="J3159">
        <f>YEAR(tbl_Invoices[[#This Row],[Invoice_Date]])</f>
        <v>2022</v>
      </c>
      <c r="K3159" s="1">
        <f>_xlfn.XLOOKUP(tbl_Invoices[[#This Row],[Customer_ID]], tbl_Customers[Customer_ID], tbl_Customers[Cohort_Month])</f>
        <v>44957</v>
      </c>
      <c r="L3159" s="1" t="str">
        <f ca="1">_xlfn.XLOOKUP(tbl_Invoices[[#This Row],[Customer_ID]], tbl_Customers[Customer_ID], tbl_Customers[Age_Group])</f>
        <v>45–54</v>
      </c>
      <c r="M3159" s="1" t="str">
        <f>_xlfn.XLOOKUP(tbl_Invoices[[#This Row],[Customer_ID]], tbl_Customers[Customer_ID], tbl_Customers[Region])</f>
        <v>East</v>
      </c>
      <c r="N3159" s="1" t="str" cm="1">
        <f t="array" ref="N3159">_xlfn.IFS(
   _xlfn.SINGLE(tbl_Invoices[Plan_ID])="P1","Basic",
   _xlfn.SINGLE(tbl_Invoices[Plan_ID])="P2","Standard",
   _xlfn.SINGLE(tbl_Invoices[Plan_ID])="P3","Premium"
)</f>
        <v>Standard</v>
      </c>
      <c r="O3159" s="2">
        <f>IF(tbl_Invoices[[#This Row],[Revenue_Type]]="Churned",0,1)</f>
        <v>1</v>
      </c>
    </row>
    <row r="3160" spans="1:15" x14ac:dyDescent="0.25">
      <c r="A3160" t="s">
        <v>5482</v>
      </c>
      <c r="B3160" t="s">
        <v>1740</v>
      </c>
      <c r="C3160" t="s">
        <v>3112</v>
      </c>
      <c r="D3160" s="1">
        <v>44662</v>
      </c>
      <c r="E3160">
        <v>12</v>
      </c>
      <c r="F3160" t="b">
        <v>1</v>
      </c>
      <c r="G3160" t="s">
        <v>4540</v>
      </c>
      <c r="H3160" t="s">
        <v>2027</v>
      </c>
      <c r="I3160" s="1">
        <f>DATE(YEAR(tbl_Invoices[[#This Row],[Invoice_Date]]), MONTH(tbl_Invoices[[#This Row],[Invoice_Date]]), DAY(tbl_Invoices[[#This Row],[Invoice_Date]]))</f>
        <v>44662</v>
      </c>
      <c r="J3160">
        <f>YEAR(tbl_Invoices[[#This Row],[Invoice_Date]])</f>
        <v>2022</v>
      </c>
      <c r="K3160" s="1">
        <f>_xlfn.XLOOKUP(tbl_Invoices[[#This Row],[Customer_ID]], tbl_Customers[Customer_ID], tbl_Customers[Cohort_Month])</f>
        <v>44255</v>
      </c>
      <c r="L3160" s="1" t="str">
        <f ca="1">_xlfn.XLOOKUP(tbl_Invoices[[#This Row],[Customer_ID]], tbl_Customers[Customer_ID], tbl_Customers[Age_Group])</f>
        <v>25–34</v>
      </c>
      <c r="M3160" s="1" t="str">
        <f>_xlfn.XLOOKUP(tbl_Invoices[[#This Row],[Customer_ID]], tbl_Customers[Customer_ID], tbl_Customers[Region])</f>
        <v>East</v>
      </c>
      <c r="N3160" s="1" t="str" cm="1">
        <f t="array" ref="N3160">_xlfn.IFS(
   _xlfn.SINGLE(tbl_Invoices[Plan_ID])="P1","Basic",
   _xlfn.SINGLE(tbl_Invoices[Plan_ID])="P2","Standard",
   _xlfn.SINGLE(tbl_Invoices[Plan_ID])="P3","Premium"
)</f>
        <v>Basic</v>
      </c>
      <c r="O3160" s="2">
        <f>IF(tbl_Invoices[[#This Row],[Revenue_Type]]="Churned",0,1)</f>
        <v>1</v>
      </c>
    </row>
    <row r="3161" spans="1:15" x14ac:dyDescent="0.25">
      <c r="A3161" t="s">
        <v>8870</v>
      </c>
      <c r="B3161" t="s">
        <v>1865</v>
      </c>
      <c r="C3161" t="s">
        <v>3776</v>
      </c>
      <c r="D3161" s="1">
        <v>44662</v>
      </c>
      <c r="E3161">
        <v>55</v>
      </c>
      <c r="F3161" t="b">
        <v>1</v>
      </c>
      <c r="G3161" t="s">
        <v>4547</v>
      </c>
      <c r="H3161" t="s">
        <v>2031</v>
      </c>
      <c r="I3161" s="1">
        <f>DATE(YEAR(tbl_Invoices[[#This Row],[Invoice_Date]]), MONTH(tbl_Invoices[[#This Row],[Invoice_Date]]), DAY(tbl_Invoices[[#This Row],[Invoice_Date]]))</f>
        <v>44662</v>
      </c>
      <c r="J3161">
        <f>YEAR(tbl_Invoices[[#This Row],[Invoice_Date]])</f>
        <v>2022</v>
      </c>
      <c r="K3161" s="1">
        <f>_xlfn.XLOOKUP(tbl_Invoices[[#This Row],[Customer_ID]], tbl_Customers[Customer_ID], tbl_Customers[Cohort_Month])</f>
        <v>44255</v>
      </c>
      <c r="L3161" s="1" t="str">
        <f ca="1">_xlfn.XLOOKUP(tbl_Invoices[[#This Row],[Customer_ID]], tbl_Customers[Customer_ID], tbl_Customers[Age_Group])</f>
        <v>45–54</v>
      </c>
      <c r="M3161" s="1" t="str">
        <f>_xlfn.XLOOKUP(tbl_Invoices[[#This Row],[Customer_ID]], tbl_Customers[Customer_ID], tbl_Customers[Region])</f>
        <v>West</v>
      </c>
      <c r="N3161" s="1" t="str" cm="1">
        <f t="array" ref="N3161">_xlfn.IFS(
   _xlfn.SINGLE(tbl_Invoices[Plan_ID])="P1","Basic",
   _xlfn.SINGLE(tbl_Invoices[Plan_ID])="P2","Standard",
   _xlfn.SINGLE(tbl_Invoices[Plan_ID])="P3","Premium"
)</f>
        <v>Premium</v>
      </c>
      <c r="O3161" s="2">
        <f>IF(tbl_Invoices[[#This Row],[Revenue_Type]]="Churned",0,1)</f>
        <v>1</v>
      </c>
    </row>
    <row r="3162" spans="1:15" x14ac:dyDescent="0.25">
      <c r="A3162" t="s">
        <v>9312</v>
      </c>
      <c r="B3162" t="s">
        <v>570</v>
      </c>
      <c r="C3162" t="s">
        <v>2708</v>
      </c>
      <c r="D3162" s="1">
        <v>44663</v>
      </c>
      <c r="E3162">
        <v>12</v>
      </c>
      <c r="F3162" t="b">
        <v>1</v>
      </c>
      <c r="G3162" t="s">
        <v>4549</v>
      </c>
      <c r="H3162" t="s">
        <v>2027</v>
      </c>
      <c r="I3162" s="1">
        <f>DATE(YEAR(tbl_Invoices[[#This Row],[Invoice_Date]]), MONTH(tbl_Invoices[[#This Row],[Invoice_Date]]), DAY(tbl_Invoices[[#This Row],[Invoice_Date]]))</f>
        <v>44663</v>
      </c>
      <c r="J3162">
        <f>YEAR(tbl_Invoices[[#This Row],[Invoice_Date]])</f>
        <v>2022</v>
      </c>
      <c r="K3162" s="1">
        <f>_xlfn.XLOOKUP(tbl_Invoices[[#This Row],[Customer_ID]], tbl_Customers[Customer_ID], tbl_Customers[Cohort_Month])</f>
        <v>44316</v>
      </c>
      <c r="L3162" s="1" t="str">
        <f ca="1">_xlfn.XLOOKUP(tbl_Invoices[[#This Row],[Customer_ID]], tbl_Customers[Customer_ID], tbl_Customers[Age_Group])</f>
        <v>35–44</v>
      </c>
      <c r="M3162" s="1" t="str">
        <f>_xlfn.XLOOKUP(tbl_Invoices[[#This Row],[Customer_ID]], tbl_Customers[Customer_ID], tbl_Customers[Region])</f>
        <v>East</v>
      </c>
      <c r="N3162" s="1" t="str" cm="1">
        <f t="array" ref="N3162">_xlfn.IFS(
   _xlfn.SINGLE(tbl_Invoices[Plan_ID])="P1","Basic",
   _xlfn.SINGLE(tbl_Invoices[Plan_ID])="P2","Standard",
   _xlfn.SINGLE(tbl_Invoices[Plan_ID])="P3","Premium"
)</f>
        <v>Basic</v>
      </c>
      <c r="O3162" s="2">
        <f>IF(tbl_Invoices[[#This Row],[Revenue_Type]]="Churned",0,1)</f>
        <v>1</v>
      </c>
    </row>
    <row r="3163" spans="1:15" x14ac:dyDescent="0.25">
      <c r="A3163" t="s">
        <v>10059</v>
      </c>
      <c r="B3163" t="s">
        <v>861</v>
      </c>
      <c r="C3163" t="s">
        <v>3501</v>
      </c>
      <c r="D3163" s="1">
        <v>44663</v>
      </c>
      <c r="E3163">
        <v>55</v>
      </c>
      <c r="F3163" t="b">
        <v>1</v>
      </c>
      <c r="G3163" t="s">
        <v>4538</v>
      </c>
      <c r="H3163" t="s">
        <v>2031</v>
      </c>
      <c r="I3163" s="1">
        <f>DATE(YEAR(tbl_Invoices[[#This Row],[Invoice_Date]]), MONTH(tbl_Invoices[[#This Row],[Invoice_Date]]), DAY(tbl_Invoices[[#This Row],[Invoice_Date]]))</f>
        <v>44663</v>
      </c>
      <c r="J3163">
        <f>YEAR(tbl_Invoices[[#This Row],[Invoice_Date]])</f>
        <v>2022</v>
      </c>
      <c r="K3163" s="1">
        <f>_xlfn.XLOOKUP(tbl_Invoices[[#This Row],[Customer_ID]], tbl_Customers[Customer_ID], tbl_Customers[Cohort_Month])</f>
        <v>44592</v>
      </c>
      <c r="L3163" s="1" t="str">
        <f ca="1">_xlfn.XLOOKUP(tbl_Invoices[[#This Row],[Customer_ID]], tbl_Customers[Customer_ID], tbl_Customers[Age_Group])</f>
        <v>35–44</v>
      </c>
      <c r="M3163" s="1" t="str">
        <f>_xlfn.XLOOKUP(tbl_Invoices[[#This Row],[Customer_ID]], tbl_Customers[Customer_ID], tbl_Customers[Region])</f>
        <v>East</v>
      </c>
      <c r="N3163" s="1" t="str" cm="1">
        <f t="array" ref="N3163">_xlfn.IFS(
   _xlfn.SINGLE(tbl_Invoices[Plan_ID])="P1","Basic",
   _xlfn.SINGLE(tbl_Invoices[Plan_ID])="P2","Standard",
   _xlfn.SINGLE(tbl_Invoices[Plan_ID])="P3","Premium"
)</f>
        <v>Premium</v>
      </c>
      <c r="O3163" s="2">
        <f>IF(tbl_Invoices[[#This Row],[Revenue_Type]]="Churned",0,1)</f>
        <v>1</v>
      </c>
    </row>
    <row r="3164" spans="1:15" x14ac:dyDescent="0.25">
      <c r="A3164" t="s">
        <v>7515</v>
      </c>
      <c r="B3164" t="s">
        <v>1384</v>
      </c>
      <c r="C3164" t="s">
        <v>4166</v>
      </c>
      <c r="D3164" s="1">
        <v>44663</v>
      </c>
      <c r="E3164">
        <v>12</v>
      </c>
      <c r="F3164" t="b">
        <v>1</v>
      </c>
      <c r="G3164" t="s">
        <v>4538</v>
      </c>
      <c r="H3164" t="s">
        <v>2027</v>
      </c>
      <c r="I3164" s="1">
        <f>DATE(YEAR(tbl_Invoices[[#This Row],[Invoice_Date]]), MONTH(tbl_Invoices[[#This Row],[Invoice_Date]]), DAY(tbl_Invoices[[#This Row],[Invoice_Date]]))</f>
        <v>44663</v>
      </c>
      <c r="J3164">
        <f>YEAR(tbl_Invoices[[#This Row],[Invoice_Date]])</f>
        <v>2022</v>
      </c>
      <c r="K3164" s="1">
        <f>_xlfn.XLOOKUP(tbl_Invoices[[#This Row],[Customer_ID]], tbl_Customers[Customer_ID], tbl_Customers[Cohort_Month])</f>
        <v>44377</v>
      </c>
      <c r="L3164" s="1" t="str">
        <f ca="1">_xlfn.XLOOKUP(tbl_Invoices[[#This Row],[Customer_ID]], tbl_Customers[Customer_ID], tbl_Customers[Age_Group])</f>
        <v>35–44</v>
      </c>
      <c r="M3164" s="1" t="str">
        <f>_xlfn.XLOOKUP(tbl_Invoices[[#This Row],[Customer_ID]], tbl_Customers[Customer_ID], tbl_Customers[Region])</f>
        <v>West</v>
      </c>
      <c r="N3164" s="1" t="str" cm="1">
        <f t="array" ref="N3164">_xlfn.IFS(
   _xlfn.SINGLE(tbl_Invoices[Plan_ID])="P1","Basic",
   _xlfn.SINGLE(tbl_Invoices[Plan_ID])="P2","Standard",
   _xlfn.SINGLE(tbl_Invoices[Plan_ID])="P3","Premium"
)</f>
        <v>Basic</v>
      </c>
      <c r="O3164" s="2">
        <f>IF(tbl_Invoices[[#This Row],[Revenue_Type]]="Churned",0,1)</f>
        <v>1</v>
      </c>
    </row>
    <row r="3165" spans="1:15" x14ac:dyDescent="0.25">
      <c r="A3165" t="s">
        <v>8430</v>
      </c>
      <c r="B3165" t="s">
        <v>1528</v>
      </c>
      <c r="C3165" t="s">
        <v>4405</v>
      </c>
      <c r="D3165" s="1">
        <v>44663</v>
      </c>
      <c r="E3165">
        <v>25</v>
      </c>
      <c r="F3165" t="b">
        <v>1</v>
      </c>
      <c r="G3165" t="s">
        <v>4540</v>
      </c>
      <c r="H3165" t="s">
        <v>2034</v>
      </c>
      <c r="I3165" s="1">
        <f>DATE(YEAR(tbl_Invoices[[#This Row],[Invoice_Date]]), MONTH(tbl_Invoices[[#This Row],[Invoice_Date]]), DAY(tbl_Invoices[[#This Row],[Invoice_Date]]))</f>
        <v>44663</v>
      </c>
      <c r="J3165">
        <f>YEAR(tbl_Invoices[[#This Row],[Invoice_Date]])</f>
        <v>2022</v>
      </c>
      <c r="K3165" s="1">
        <f>_xlfn.XLOOKUP(tbl_Invoices[[#This Row],[Customer_ID]], tbl_Customers[Customer_ID], tbl_Customers[Cohort_Month])</f>
        <v>44500</v>
      </c>
      <c r="L3165" s="1" t="str">
        <f ca="1">_xlfn.XLOOKUP(tbl_Invoices[[#This Row],[Customer_ID]], tbl_Customers[Customer_ID], tbl_Customers[Age_Group])</f>
        <v>18–24</v>
      </c>
      <c r="M3165" s="1" t="str">
        <f>_xlfn.XLOOKUP(tbl_Invoices[[#This Row],[Customer_ID]], tbl_Customers[Customer_ID], tbl_Customers[Region])</f>
        <v>West</v>
      </c>
      <c r="N3165" s="1" t="str" cm="1">
        <f t="array" ref="N3165">_xlfn.IFS(
   _xlfn.SINGLE(tbl_Invoices[Plan_ID])="P1","Basic",
   _xlfn.SINGLE(tbl_Invoices[Plan_ID])="P2","Standard",
   _xlfn.SINGLE(tbl_Invoices[Plan_ID])="P3","Premium"
)</f>
        <v>Standard</v>
      </c>
      <c r="O3165" s="2">
        <f>IF(tbl_Invoices[[#This Row],[Revenue_Type]]="Churned",0,1)</f>
        <v>1</v>
      </c>
    </row>
    <row r="3166" spans="1:15" x14ac:dyDescent="0.25">
      <c r="A3166" t="s">
        <v>5534</v>
      </c>
      <c r="B3166" t="s">
        <v>1864</v>
      </c>
      <c r="C3166" t="s">
        <v>4396</v>
      </c>
      <c r="D3166" s="1">
        <v>44663</v>
      </c>
      <c r="E3166">
        <v>25</v>
      </c>
      <c r="F3166" t="b">
        <v>1</v>
      </c>
      <c r="G3166" t="s">
        <v>4545</v>
      </c>
      <c r="H3166" t="s">
        <v>2034</v>
      </c>
      <c r="I3166" s="1">
        <f>DATE(YEAR(tbl_Invoices[[#This Row],[Invoice_Date]]), MONTH(tbl_Invoices[[#This Row],[Invoice_Date]]), DAY(tbl_Invoices[[#This Row],[Invoice_Date]]))</f>
        <v>44663</v>
      </c>
      <c r="J3166">
        <f>YEAR(tbl_Invoices[[#This Row],[Invoice_Date]])</f>
        <v>2022</v>
      </c>
      <c r="K3166" s="1">
        <f>_xlfn.XLOOKUP(tbl_Invoices[[#This Row],[Customer_ID]], tbl_Customers[Customer_ID], tbl_Customers[Cohort_Month])</f>
        <v>44834</v>
      </c>
      <c r="L3166" s="1" t="str">
        <f ca="1">_xlfn.XLOOKUP(tbl_Invoices[[#This Row],[Customer_ID]], tbl_Customers[Customer_ID], tbl_Customers[Age_Group])</f>
        <v>35–44</v>
      </c>
      <c r="M3166" s="1" t="str">
        <f>_xlfn.XLOOKUP(tbl_Invoices[[#This Row],[Customer_ID]], tbl_Customers[Customer_ID], tbl_Customers[Region])</f>
        <v>South</v>
      </c>
      <c r="N3166" s="1" t="str" cm="1">
        <f t="array" ref="N3166">_xlfn.IFS(
   _xlfn.SINGLE(tbl_Invoices[Plan_ID])="P1","Basic",
   _xlfn.SINGLE(tbl_Invoices[Plan_ID])="P2","Standard",
   _xlfn.SINGLE(tbl_Invoices[Plan_ID])="P3","Premium"
)</f>
        <v>Standard</v>
      </c>
      <c r="O3166" s="2">
        <f>IF(tbl_Invoices[[#This Row],[Revenue_Type]]="Churned",0,1)</f>
        <v>0</v>
      </c>
    </row>
    <row r="3167" spans="1:15" x14ac:dyDescent="0.25">
      <c r="A3167" t="s">
        <v>7146</v>
      </c>
      <c r="B3167" t="s">
        <v>1891</v>
      </c>
      <c r="C3167" t="s">
        <v>3882</v>
      </c>
      <c r="D3167" s="1">
        <v>44663</v>
      </c>
      <c r="E3167">
        <v>55</v>
      </c>
      <c r="F3167" t="b">
        <v>1</v>
      </c>
      <c r="G3167" t="s">
        <v>4549</v>
      </c>
      <c r="H3167" t="s">
        <v>2031</v>
      </c>
      <c r="I3167" s="1">
        <f>DATE(YEAR(tbl_Invoices[[#This Row],[Invoice_Date]]), MONTH(tbl_Invoices[[#This Row],[Invoice_Date]]), DAY(tbl_Invoices[[#This Row],[Invoice_Date]]))</f>
        <v>44663</v>
      </c>
      <c r="J3167">
        <f>YEAR(tbl_Invoices[[#This Row],[Invoice_Date]])</f>
        <v>2022</v>
      </c>
      <c r="K3167" s="1">
        <f>_xlfn.XLOOKUP(tbl_Invoices[[#This Row],[Customer_ID]], tbl_Customers[Customer_ID], tbl_Customers[Cohort_Month])</f>
        <v>44347</v>
      </c>
      <c r="L3167" s="1" t="str">
        <f ca="1">_xlfn.XLOOKUP(tbl_Invoices[[#This Row],[Customer_ID]], tbl_Customers[Customer_ID], tbl_Customers[Age_Group])</f>
        <v>55+</v>
      </c>
      <c r="M3167" s="1" t="str">
        <f>_xlfn.XLOOKUP(tbl_Invoices[[#This Row],[Customer_ID]], tbl_Customers[Customer_ID], tbl_Customers[Region])</f>
        <v>West</v>
      </c>
      <c r="N3167" s="1" t="str" cm="1">
        <f t="array" ref="N3167">_xlfn.IFS(
   _xlfn.SINGLE(tbl_Invoices[Plan_ID])="P1","Basic",
   _xlfn.SINGLE(tbl_Invoices[Plan_ID])="P2","Standard",
   _xlfn.SINGLE(tbl_Invoices[Plan_ID])="P3","Premium"
)</f>
        <v>Premium</v>
      </c>
      <c r="O3167" s="2">
        <f>IF(tbl_Invoices[[#This Row],[Revenue_Type]]="Churned",0,1)</f>
        <v>1</v>
      </c>
    </row>
    <row r="3168" spans="1:15" x14ac:dyDescent="0.25">
      <c r="A3168" t="s">
        <v>6281</v>
      </c>
      <c r="B3168" t="s">
        <v>31</v>
      </c>
      <c r="C3168" t="s">
        <v>4061</v>
      </c>
      <c r="D3168" s="1">
        <v>44664</v>
      </c>
      <c r="E3168">
        <v>12</v>
      </c>
      <c r="F3168" t="b">
        <v>1</v>
      </c>
      <c r="G3168" t="s">
        <v>4538</v>
      </c>
      <c r="H3168" t="s">
        <v>2027</v>
      </c>
      <c r="I3168" s="1">
        <f>DATE(YEAR(tbl_Invoices[[#This Row],[Invoice_Date]]), MONTH(tbl_Invoices[[#This Row],[Invoice_Date]]), DAY(tbl_Invoices[[#This Row],[Invoice_Date]]))</f>
        <v>44664</v>
      </c>
      <c r="J3168">
        <f>YEAR(tbl_Invoices[[#This Row],[Invoice_Date]])</f>
        <v>2022</v>
      </c>
      <c r="K3168" s="1">
        <f>_xlfn.XLOOKUP(tbl_Invoices[[#This Row],[Customer_ID]], tbl_Customers[Customer_ID], tbl_Customers[Cohort_Month])</f>
        <v>44773</v>
      </c>
      <c r="L3168" s="1" t="str">
        <f ca="1">_xlfn.XLOOKUP(tbl_Invoices[[#This Row],[Customer_ID]], tbl_Customers[Customer_ID], tbl_Customers[Age_Group])</f>
        <v>18–24</v>
      </c>
      <c r="M3168" s="1" t="str">
        <f>_xlfn.XLOOKUP(tbl_Invoices[[#This Row],[Customer_ID]], tbl_Customers[Customer_ID], tbl_Customers[Region])</f>
        <v>Midwest</v>
      </c>
      <c r="N3168" s="1" t="str" cm="1">
        <f t="array" ref="N3168">_xlfn.IFS(
   _xlfn.SINGLE(tbl_Invoices[Plan_ID])="P1","Basic",
   _xlfn.SINGLE(tbl_Invoices[Plan_ID])="P2","Standard",
   _xlfn.SINGLE(tbl_Invoices[Plan_ID])="P3","Premium"
)</f>
        <v>Basic</v>
      </c>
      <c r="O3168" s="2">
        <f>IF(tbl_Invoices[[#This Row],[Revenue_Type]]="Churned",0,1)</f>
        <v>1</v>
      </c>
    </row>
    <row r="3169" spans="1:15" x14ac:dyDescent="0.25">
      <c r="A3169" t="s">
        <v>7314</v>
      </c>
      <c r="B3169" t="s">
        <v>500</v>
      </c>
      <c r="C3169" t="s">
        <v>3479</v>
      </c>
      <c r="D3169" s="1">
        <v>44664</v>
      </c>
      <c r="E3169">
        <v>55</v>
      </c>
      <c r="F3169" t="b">
        <v>1</v>
      </c>
      <c r="G3169" t="s">
        <v>4540</v>
      </c>
      <c r="H3169" t="s">
        <v>2031</v>
      </c>
      <c r="I3169" s="1">
        <f>DATE(YEAR(tbl_Invoices[[#This Row],[Invoice_Date]]), MONTH(tbl_Invoices[[#This Row],[Invoice_Date]]), DAY(tbl_Invoices[[#This Row],[Invoice_Date]]))</f>
        <v>44664</v>
      </c>
      <c r="J3169">
        <f>YEAR(tbl_Invoices[[#This Row],[Invoice_Date]])</f>
        <v>2022</v>
      </c>
      <c r="K3169" s="1">
        <f>_xlfn.XLOOKUP(tbl_Invoices[[#This Row],[Customer_ID]], tbl_Customers[Customer_ID], tbl_Customers[Cohort_Month])</f>
        <v>44895</v>
      </c>
      <c r="L3169" s="1" t="str">
        <f ca="1">_xlfn.XLOOKUP(tbl_Invoices[[#This Row],[Customer_ID]], tbl_Customers[Customer_ID], tbl_Customers[Age_Group])</f>
        <v>45–54</v>
      </c>
      <c r="M3169" s="1" t="str">
        <f>_xlfn.XLOOKUP(tbl_Invoices[[#This Row],[Customer_ID]], tbl_Customers[Customer_ID], tbl_Customers[Region])</f>
        <v>West</v>
      </c>
      <c r="N3169" s="1" t="str" cm="1">
        <f t="array" ref="N3169">_xlfn.IFS(
   _xlfn.SINGLE(tbl_Invoices[Plan_ID])="P1","Basic",
   _xlfn.SINGLE(tbl_Invoices[Plan_ID])="P2","Standard",
   _xlfn.SINGLE(tbl_Invoices[Plan_ID])="P3","Premium"
)</f>
        <v>Premium</v>
      </c>
      <c r="O3169" s="2">
        <f>IF(tbl_Invoices[[#This Row],[Revenue_Type]]="Churned",0,1)</f>
        <v>1</v>
      </c>
    </row>
    <row r="3170" spans="1:15" x14ac:dyDescent="0.25">
      <c r="A3170" t="s">
        <v>7833</v>
      </c>
      <c r="B3170" t="s">
        <v>915</v>
      </c>
      <c r="C3170" t="s">
        <v>3179</v>
      </c>
      <c r="D3170" s="1">
        <v>44664</v>
      </c>
      <c r="E3170">
        <v>55</v>
      </c>
      <c r="F3170" t="b">
        <v>1</v>
      </c>
      <c r="G3170" t="s">
        <v>4540</v>
      </c>
      <c r="H3170" t="s">
        <v>2031</v>
      </c>
      <c r="I3170" s="1">
        <f>DATE(YEAR(tbl_Invoices[[#This Row],[Invoice_Date]]), MONTH(tbl_Invoices[[#This Row],[Invoice_Date]]), DAY(tbl_Invoices[[#This Row],[Invoice_Date]]))</f>
        <v>44664</v>
      </c>
      <c r="J3170">
        <f>YEAR(tbl_Invoices[[#This Row],[Invoice_Date]])</f>
        <v>2022</v>
      </c>
      <c r="K3170" s="1">
        <f>_xlfn.XLOOKUP(tbl_Invoices[[#This Row],[Customer_ID]], tbl_Customers[Customer_ID], tbl_Customers[Cohort_Month])</f>
        <v>44681</v>
      </c>
      <c r="L3170" s="1" t="str">
        <f ca="1">_xlfn.XLOOKUP(tbl_Invoices[[#This Row],[Customer_ID]], tbl_Customers[Customer_ID], tbl_Customers[Age_Group])</f>
        <v>45–54</v>
      </c>
      <c r="M3170" s="1" t="str">
        <f>_xlfn.XLOOKUP(tbl_Invoices[[#This Row],[Customer_ID]], tbl_Customers[Customer_ID], tbl_Customers[Region])</f>
        <v>Midwest</v>
      </c>
      <c r="N3170" s="1" t="str" cm="1">
        <f t="array" ref="N3170">_xlfn.IFS(
   _xlfn.SINGLE(tbl_Invoices[Plan_ID])="P1","Basic",
   _xlfn.SINGLE(tbl_Invoices[Plan_ID])="P2","Standard",
   _xlfn.SINGLE(tbl_Invoices[Plan_ID])="P3","Premium"
)</f>
        <v>Premium</v>
      </c>
      <c r="O3170" s="2">
        <f>IF(tbl_Invoices[[#This Row],[Revenue_Type]]="Churned",0,1)</f>
        <v>1</v>
      </c>
    </row>
    <row r="3171" spans="1:15" x14ac:dyDescent="0.25">
      <c r="A3171" t="s">
        <v>6657</v>
      </c>
      <c r="B3171" t="s">
        <v>1656</v>
      </c>
      <c r="C3171" t="s">
        <v>4124</v>
      </c>
      <c r="D3171" s="1">
        <v>44664</v>
      </c>
      <c r="E3171">
        <v>55</v>
      </c>
      <c r="F3171" t="b">
        <v>1</v>
      </c>
      <c r="G3171" t="s">
        <v>4545</v>
      </c>
      <c r="H3171" t="s">
        <v>2031</v>
      </c>
      <c r="I3171" s="1">
        <f>DATE(YEAR(tbl_Invoices[[#This Row],[Invoice_Date]]), MONTH(tbl_Invoices[[#This Row],[Invoice_Date]]), DAY(tbl_Invoices[[#This Row],[Invoice_Date]]))</f>
        <v>44664</v>
      </c>
      <c r="J3171">
        <f>YEAR(tbl_Invoices[[#This Row],[Invoice_Date]])</f>
        <v>2022</v>
      </c>
      <c r="K3171" s="1">
        <f>_xlfn.XLOOKUP(tbl_Invoices[[#This Row],[Customer_ID]], tbl_Customers[Customer_ID], tbl_Customers[Cohort_Month])</f>
        <v>44804</v>
      </c>
      <c r="L3171" s="1" t="str">
        <f ca="1">_xlfn.XLOOKUP(tbl_Invoices[[#This Row],[Customer_ID]], tbl_Customers[Customer_ID], tbl_Customers[Age_Group])</f>
        <v>35–44</v>
      </c>
      <c r="M3171" s="1" t="str">
        <f>_xlfn.XLOOKUP(tbl_Invoices[[#This Row],[Customer_ID]], tbl_Customers[Customer_ID], tbl_Customers[Region])</f>
        <v>West</v>
      </c>
      <c r="N3171" s="1" t="str" cm="1">
        <f t="array" ref="N3171">_xlfn.IFS(
   _xlfn.SINGLE(tbl_Invoices[Plan_ID])="P1","Basic",
   _xlfn.SINGLE(tbl_Invoices[Plan_ID])="P2","Standard",
   _xlfn.SINGLE(tbl_Invoices[Plan_ID])="P3","Premium"
)</f>
        <v>Premium</v>
      </c>
      <c r="O3171" s="2">
        <f>IF(tbl_Invoices[[#This Row],[Revenue_Type]]="Churned",0,1)</f>
        <v>0</v>
      </c>
    </row>
    <row r="3172" spans="1:15" x14ac:dyDescent="0.25">
      <c r="A3172" t="s">
        <v>5525</v>
      </c>
      <c r="B3172" t="s">
        <v>315</v>
      </c>
      <c r="C3172" t="s">
        <v>3482</v>
      </c>
      <c r="D3172" s="1">
        <v>44665</v>
      </c>
      <c r="E3172">
        <v>55</v>
      </c>
      <c r="F3172" t="b">
        <v>1</v>
      </c>
      <c r="G3172" t="s">
        <v>4540</v>
      </c>
      <c r="H3172" t="s">
        <v>2031</v>
      </c>
      <c r="I3172" s="1">
        <f>DATE(YEAR(tbl_Invoices[[#This Row],[Invoice_Date]]), MONTH(tbl_Invoices[[#This Row],[Invoice_Date]]), DAY(tbl_Invoices[[#This Row],[Invoice_Date]]))</f>
        <v>44665</v>
      </c>
      <c r="J3172">
        <f>YEAR(tbl_Invoices[[#This Row],[Invoice_Date]])</f>
        <v>2022</v>
      </c>
      <c r="K3172" s="1">
        <f>_xlfn.XLOOKUP(tbl_Invoices[[#This Row],[Customer_ID]], tbl_Customers[Customer_ID], tbl_Customers[Cohort_Month])</f>
        <v>44469</v>
      </c>
      <c r="L3172" s="1" t="str">
        <f ca="1">_xlfn.XLOOKUP(tbl_Invoices[[#This Row],[Customer_ID]], tbl_Customers[Customer_ID], tbl_Customers[Age_Group])</f>
        <v>25–34</v>
      </c>
      <c r="M3172" s="1" t="str">
        <f>_xlfn.XLOOKUP(tbl_Invoices[[#This Row],[Customer_ID]], tbl_Customers[Customer_ID], tbl_Customers[Region])</f>
        <v>Midwest</v>
      </c>
      <c r="N3172" s="1" t="str" cm="1">
        <f t="array" ref="N3172">_xlfn.IFS(
   _xlfn.SINGLE(tbl_Invoices[Plan_ID])="P1","Basic",
   _xlfn.SINGLE(tbl_Invoices[Plan_ID])="P2","Standard",
   _xlfn.SINGLE(tbl_Invoices[Plan_ID])="P3","Premium"
)</f>
        <v>Premium</v>
      </c>
      <c r="O3172" s="2">
        <f>IF(tbl_Invoices[[#This Row],[Revenue_Type]]="Churned",0,1)</f>
        <v>1</v>
      </c>
    </row>
    <row r="3173" spans="1:15" x14ac:dyDescent="0.25">
      <c r="A3173" t="s">
        <v>7605</v>
      </c>
      <c r="B3173" t="s">
        <v>317</v>
      </c>
      <c r="C3173" t="s">
        <v>3410</v>
      </c>
      <c r="D3173" s="1">
        <v>44665</v>
      </c>
      <c r="E3173">
        <v>55</v>
      </c>
      <c r="F3173" t="b">
        <v>1</v>
      </c>
      <c r="G3173" t="s">
        <v>4540</v>
      </c>
      <c r="H3173" t="s">
        <v>2031</v>
      </c>
      <c r="I3173" s="1">
        <f>DATE(YEAR(tbl_Invoices[[#This Row],[Invoice_Date]]), MONTH(tbl_Invoices[[#This Row],[Invoice_Date]]), DAY(tbl_Invoices[[#This Row],[Invoice_Date]]))</f>
        <v>44665</v>
      </c>
      <c r="J3173">
        <f>YEAR(tbl_Invoices[[#This Row],[Invoice_Date]])</f>
        <v>2022</v>
      </c>
      <c r="K3173" s="1">
        <f>_xlfn.XLOOKUP(tbl_Invoices[[#This Row],[Customer_ID]], tbl_Customers[Customer_ID], tbl_Customers[Cohort_Month])</f>
        <v>44895</v>
      </c>
      <c r="L3173" s="1" t="str">
        <f ca="1">_xlfn.XLOOKUP(tbl_Invoices[[#This Row],[Customer_ID]], tbl_Customers[Customer_ID], tbl_Customers[Age_Group])</f>
        <v>35–44</v>
      </c>
      <c r="M3173" s="1" t="str">
        <f>_xlfn.XLOOKUP(tbl_Invoices[[#This Row],[Customer_ID]], tbl_Customers[Customer_ID], tbl_Customers[Region])</f>
        <v>East</v>
      </c>
      <c r="N3173" s="1" t="str" cm="1">
        <f t="array" ref="N3173">_xlfn.IFS(
   _xlfn.SINGLE(tbl_Invoices[Plan_ID])="P1","Basic",
   _xlfn.SINGLE(tbl_Invoices[Plan_ID])="P2","Standard",
   _xlfn.SINGLE(tbl_Invoices[Plan_ID])="P3","Premium"
)</f>
        <v>Premium</v>
      </c>
      <c r="O3173" s="2">
        <f>IF(tbl_Invoices[[#This Row],[Revenue_Type]]="Churned",0,1)</f>
        <v>1</v>
      </c>
    </row>
    <row r="3174" spans="1:15" x14ac:dyDescent="0.25">
      <c r="A3174" t="s">
        <v>6676</v>
      </c>
      <c r="B3174" t="s">
        <v>471</v>
      </c>
      <c r="C3174" t="s">
        <v>3177</v>
      </c>
      <c r="D3174" s="1">
        <v>44665</v>
      </c>
      <c r="E3174">
        <v>55</v>
      </c>
      <c r="F3174" t="b">
        <v>1</v>
      </c>
      <c r="G3174" t="s">
        <v>4538</v>
      </c>
      <c r="H3174" t="s">
        <v>2031</v>
      </c>
      <c r="I3174" s="1">
        <f>DATE(YEAR(tbl_Invoices[[#This Row],[Invoice_Date]]), MONTH(tbl_Invoices[[#This Row],[Invoice_Date]]), DAY(tbl_Invoices[[#This Row],[Invoice_Date]]))</f>
        <v>44665</v>
      </c>
      <c r="J3174">
        <f>YEAR(tbl_Invoices[[#This Row],[Invoice_Date]])</f>
        <v>2022</v>
      </c>
      <c r="K3174" s="1">
        <f>_xlfn.XLOOKUP(tbl_Invoices[[#This Row],[Customer_ID]], tbl_Customers[Customer_ID], tbl_Customers[Cohort_Month])</f>
        <v>44773</v>
      </c>
      <c r="L3174" s="1" t="str">
        <f ca="1">_xlfn.XLOOKUP(tbl_Invoices[[#This Row],[Customer_ID]], tbl_Customers[Customer_ID], tbl_Customers[Age_Group])</f>
        <v>45–54</v>
      </c>
      <c r="M3174" s="1" t="str">
        <f>_xlfn.XLOOKUP(tbl_Invoices[[#This Row],[Customer_ID]], tbl_Customers[Customer_ID], tbl_Customers[Region])</f>
        <v>International</v>
      </c>
      <c r="N3174" s="1" t="str" cm="1">
        <f t="array" ref="N3174">_xlfn.IFS(
   _xlfn.SINGLE(tbl_Invoices[Plan_ID])="P1","Basic",
   _xlfn.SINGLE(tbl_Invoices[Plan_ID])="P2","Standard",
   _xlfn.SINGLE(tbl_Invoices[Plan_ID])="P3","Premium"
)</f>
        <v>Premium</v>
      </c>
      <c r="O3174" s="2">
        <f>IF(tbl_Invoices[[#This Row],[Revenue_Type]]="Churned",0,1)</f>
        <v>1</v>
      </c>
    </row>
    <row r="3175" spans="1:15" x14ac:dyDescent="0.25">
      <c r="A3175" t="s">
        <v>7961</v>
      </c>
      <c r="B3175" t="s">
        <v>719</v>
      </c>
      <c r="C3175" t="s">
        <v>2663</v>
      </c>
      <c r="D3175" s="1">
        <v>44665</v>
      </c>
      <c r="E3175">
        <v>12</v>
      </c>
      <c r="F3175" t="b">
        <v>1</v>
      </c>
      <c r="G3175" t="s">
        <v>4538</v>
      </c>
      <c r="H3175" t="s">
        <v>2027</v>
      </c>
      <c r="I3175" s="1">
        <f>DATE(YEAR(tbl_Invoices[[#This Row],[Invoice_Date]]), MONTH(tbl_Invoices[[#This Row],[Invoice_Date]]), DAY(tbl_Invoices[[#This Row],[Invoice_Date]]))</f>
        <v>44665</v>
      </c>
      <c r="J3175">
        <f>YEAR(tbl_Invoices[[#This Row],[Invoice_Date]])</f>
        <v>2022</v>
      </c>
      <c r="K3175" s="1">
        <f>_xlfn.XLOOKUP(tbl_Invoices[[#This Row],[Customer_ID]], tbl_Customers[Customer_ID], tbl_Customers[Cohort_Month])</f>
        <v>44651</v>
      </c>
      <c r="L3175" s="1" t="str">
        <f ca="1">_xlfn.XLOOKUP(tbl_Invoices[[#This Row],[Customer_ID]], tbl_Customers[Customer_ID], tbl_Customers[Age_Group])</f>
        <v>35–44</v>
      </c>
      <c r="M3175" s="1" t="str">
        <f>_xlfn.XLOOKUP(tbl_Invoices[[#This Row],[Customer_ID]], tbl_Customers[Customer_ID], tbl_Customers[Region])</f>
        <v>West</v>
      </c>
      <c r="N3175" s="1" t="str" cm="1">
        <f t="array" ref="N3175">_xlfn.IFS(
   _xlfn.SINGLE(tbl_Invoices[Plan_ID])="P1","Basic",
   _xlfn.SINGLE(tbl_Invoices[Plan_ID])="P2","Standard",
   _xlfn.SINGLE(tbl_Invoices[Plan_ID])="P3","Premium"
)</f>
        <v>Basic</v>
      </c>
      <c r="O3175" s="2">
        <f>IF(tbl_Invoices[[#This Row],[Revenue_Type]]="Churned",0,1)</f>
        <v>1</v>
      </c>
    </row>
    <row r="3176" spans="1:15" x14ac:dyDescent="0.25">
      <c r="A3176" t="s">
        <v>4761</v>
      </c>
      <c r="B3176" t="s">
        <v>1229</v>
      </c>
      <c r="C3176" t="s">
        <v>3121</v>
      </c>
      <c r="D3176" s="1">
        <v>44665</v>
      </c>
      <c r="E3176">
        <v>55</v>
      </c>
      <c r="F3176" t="b">
        <v>1</v>
      </c>
      <c r="G3176" t="s">
        <v>4547</v>
      </c>
      <c r="H3176" t="s">
        <v>2031</v>
      </c>
      <c r="I3176" s="1">
        <f>DATE(YEAR(tbl_Invoices[[#This Row],[Invoice_Date]]), MONTH(tbl_Invoices[[#This Row],[Invoice_Date]]), DAY(tbl_Invoices[[#This Row],[Invoice_Date]]))</f>
        <v>44665</v>
      </c>
      <c r="J3176">
        <f>YEAR(tbl_Invoices[[#This Row],[Invoice_Date]])</f>
        <v>2022</v>
      </c>
      <c r="K3176" s="1">
        <f>_xlfn.XLOOKUP(tbl_Invoices[[#This Row],[Customer_ID]], tbl_Customers[Customer_ID], tbl_Customers[Cohort_Month])</f>
        <v>44926</v>
      </c>
      <c r="L3176" s="1" t="str">
        <f ca="1">_xlfn.XLOOKUP(tbl_Invoices[[#This Row],[Customer_ID]], tbl_Customers[Customer_ID], tbl_Customers[Age_Group])</f>
        <v>35–44</v>
      </c>
      <c r="M3176" s="1" t="str">
        <f>_xlfn.XLOOKUP(tbl_Invoices[[#This Row],[Customer_ID]], tbl_Customers[Customer_ID], tbl_Customers[Region])</f>
        <v>South</v>
      </c>
      <c r="N3176" s="1" t="str" cm="1">
        <f t="array" ref="N3176">_xlfn.IFS(
   _xlfn.SINGLE(tbl_Invoices[Plan_ID])="P1","Basic",
   _xlfn.SINGLE(tbl_Invoices[Plan_ID])="P2","Standard",
   _xlfn.SINGLE(tbl_Invoices[Plan_ID])="P3","Premium"
)</f>
        <v>Premium</v>
      </c>
      <c r="O3176" s="2">
        <f>IF(tbl_Invoices[[#This Row],[Revenue_Type]]="Churned",0,1)</f>
        <v>1</v>
      </c>
    </row>
    <row r="3177" spans="1:15" x14ac:dyDescent="0.25">
      <c r="A3177" t="s">
        <v>10479</v>
      </c>
      <c r="B3177" t="s">
        <v>1297</v>
      </c>
      <c r="C3177" t="s">
        <v>3657</v>
      </c>
      <c r="D3177" s="1">
        <v>44665</v>
      </c>
      <c r="E3177">
        <v>12</v>
      </c>
      <c r="F3177" t="b">
        <v>1</v>
      </c>
      <c r="G3177" t="s">
        <v>4547</v>
      </c>
      <c r="H3177" t="s">
        <v>2027</v>
      </c>
      <c r="I3177" s="1">
        <f>DATE(YEAR(tbl_Invoices[[#This Row],[Invoice_Date]]), MONTH(tbl_Invoices[[#This Row],[Invoice_Date]]), DAY(tbl_Invoices[[#This Row],[Invoice_Date]]))</f>
        <v>44665</v>
      </c>
      <c r="J3177">
        <f>YEAR(tbl_Invoices[[#This Row],[Invoice_Date]])</f>
        <v>2022</v>
      </c>
      <c r="K3177" s="1">
        <f>_xlfn.XLOOKUP(tbl_Invoices[[#This Row],[Customer_ID]], tbl_Customers[Customer_ID], tbl_Customers[Cohort_Month])</f>
        <v>44804</v>
      </c>
      <c r="L3177" s="1" t="str">
        <f ca="1">_xlfn.XLOOKUP(tbl_Invoices[[#This Row],[Customer_ID]], tbl_Customers[Customer_ID], tbl_Customers[Age_Group])</f>
        <v>18–24</v>
      </c>
      <c r="M3177" s="1" t="str">
        <f>_xlfn.XLOOKUP(tbl_Invoices[[#This Row],[Customer_ID]], tbl_Customers[Customer_ID], tbl_Customers[Region])</f>
        <v>South</v>
      </c>
      <c r="N3177" s="1" t="str" cm="1">
        <f t="array" ref="N3177">_xlfn.IFS(
   _xlfn.SINGLE(tbl_Invoices[Plan_ID])="P1","Basic",
   _xlfn.SINGLE(tbl_Invoices[Plan_ID])="P2","Standard",
   _xlfn.SINGLE(tbl_Invoices[Plan_ID])="P3","Premium"
)</f>
        <v>Basic</v>
      </c>
      <c r="O3177" s="2">
        <f>IF(tbl_Invoices[[#This Row],[Revenue_Type]]="Churned",0,1)</f>
        <v>1</v>
      </c>
    </row>
    <row r="3178" spans="1:15" x14ac:dyDescent="0.25">
      <c r="A3178" t="s">
        <v>5238</v>
      </c>
      <c r="B3178" t="s">
        <v>1792</v>
      </c>
      <c r="C3178" t="s">
        <v>3102</v>
      </c>
      <c r="D3178" s="1">
        <v>44665</v>
      </c>
      <c r="E3178">
        <v>12</v>
      </c>
      <c r="F3178" t="b">
        <v>1</v>
      </c>
      <c r="G3178" t="s">
        <v>4538</v>
      </c>
      <c r="H3178" t="s">
        <v>2027</v>
      </c>
      <c r="I3178" s="1">
        <f>DATE(YEAR(tbl_Invoices[[#This Row],[Invoice_Date]]), MONTH(tbl_Invoices[[#This Row],[Invoice_Date]]), DAY(tbl_Invoices[[#This Row],[Invoice_Date]]))</f>
        <v>44665</v>
      </c>
      <c r="J3178">
        <f>YEAR(tbl_Invoices[[#This Row],[Invoice_Date]])</f>
        <v>2022</v>
      </c>
      <c r="K3178" s="1">
        <f>_xlfn.XLOOKUP(tbl_Invoices[[#This Row],[Customer_ID]], tbl_Customers[Customer_ID], tbl_Customers[Cohort_Month])</f>
        <v>44316</v>
      </c>
      <c r="L3178" s="1" t="str">
        <f ca="1">_xlfn.XLOOKUP(tbl_Invoices[[#This Row],[Customer_ID]], tbl_Customers[Customer_ID], tbl_Customers[Age_Group])</f>
        <v>35–44</v>
      </c>
      <c r="M3178" s="1" t="str">
        <f>_xlfn.XLOOKUP(tbl_Invoices[[#This Row],[Customer_ID]], tbl_Customers[Customer_ID], tbl_Customers[Region])</f>
        <v>South</v>
      </c>
      <c r="N3178" s="1" t="str" cm="1">
        <f t="array" ref="N3178">_xlfn.IFS(
   _xlfn.SINGLE(tbl_Invoices[Plan_ID])="P1","Basic",
   _xlfn.SINGLE(tbl_Invoices[Plan_ID])="P2","Standard",
   _xlfn.SINGLE(tbl_Invoices[Plan_ID])="P3","Premium"
)</f>
        <v>Basic</v>
      </c>
      <c r="O3178" s="2">
        <f>IF(tbl_Invoices[[#This Row],[Revenue_Type]]="Churned",0,1)</f>
        <v>1</v>
      </c>
    </row>
    <row r="3179" spans="1:15" x14ac:dyDescent="0.25">
      <c r="A3179" t="s">
        <v>10115</v>
      </c>
      <c r="B3179" t="s">
        <v>146</v>
      </c>
      <c r="C3179" t="s">
        <v>3015</v>
      </c>
      <c r="D3179" s="1">
        <v>44666</v>
      </c>
      <c r="E3179">
        <v>55</v>
      </c>
      <c r="F3179" t="b">
        <v>1</v>
      </c>
      <c r="G3179" t="s">
        <v>4540</v>
      </c>
      <c r="H3179" t="s">
        <v>2031</v>
      </c>
      <c r="I3179" s="1">
        <f>DATE(YEAR(tbl_Invoices[[#This Row],[Invoice_Date]]), MONTH(tbl_Invoices[[#This Row],[Invoice_Date]]), DAY(tbl_Invoices[[#This Row],[Invoice_Date]]))</f>
        <v>44666</v>
      </c>
      <c r="J3179">
        <f>YEAR(tbl_Invoices[[#This Row],[Invoice_Date]])</f>
        <v>2022</v>
      </c>
      <c r="K3179" s="1">
        <f>_xlfn.XLOOKUP(tbl_Invoices[[#This Row],[Customer_ID]], tbl_Customers[Customer_ID], tbl_Customers[Cohort_Month])</f>
        <v>44530</v>
      </c>
      <c r="L3179" s="1" t="str">
        <f ca="1">_xlfn.XLOOKUP(tbl_Invoices[[#This Row],[Customer_ID]], tbl_Customers[Customer_ID], tbl_Customers[Age_Group])</f>
        <v>55+</v>
      </c>
      <c r="M3179" s="1" t="str">
        <f>_xlfn.XLOOKUP(tbl_Invoices[[#This Row],[Customer_ID]], tbl_Customers[Customer_ID], tbl_Customers[Region])</f>
        <v>International</v>
      </c>
      <c r="N3179" s="1" t="str" cm="1">
        <f t="array" ref="N3179">_xlfn.IFS(
   _xlfn.SINGLE(tbl_Invoices[Plan_ID])="P1","Basic",
   _xlfn.SINGLE(tbl_Invoices[Plan_ID])="P2","Standard",
   _xlfn.SINGLE(tbl_Invoices[Plan_ID])="P3","Premium"
)</f>
        <v>Premium</v>
      </c>
      <c r="O3179" s="2">
        <f>IF(tbl_Invoices[[#This Row],[Revenue_Type]]="Churned",0,1)</f>
        <v>1</v>
      </c>
    </row>
    <row r="3180" spans="1:15" x14ac:dyDescent="0.25">
      <c r="A3180" t="s">
        <v>6632</v>
      </c>
      <c r="B3180" t="s">
        <v>374</v>
      </c>
      <c r="C3180" t="s">
        <v>3367</v>
      </c>
      <c r="D3180" s="1">
        <v>44666</v>
      </c>
      <c r="E3180">
        <v>12</v>
      </c>
      <c r="F3180" t="b">
        <v>1</v>
      </c>
      <c r="G3180" t="s">
        <v>4538</v>
      </c>
      <c r="H3180" t="s">
        <v>2027</v>
      </c>
      <c r="I3180" s="1">
        <f>DATE(YEAR(tbl_Invoices[[#This Row],[Invoice_Date]]), MONTH(tbl_Invoices[[#This Row],[Invoice_Date]]), DAY(tbl_Invoices[[#This Row],[Invoice_Date]]))</f>
        <v>44666</v>
      </c>
      <c r="J3180">
        <f>YEAR(tbl_Invoices[[#This Row],[Invoice_Date]])</f>
        <v>2022</v>
      </c>
      <c r="K3180" s="1">
        <f>_xlfn.XLOOKUP(tbl_Invoices[[#This Row],[Customer_ID]], tbl_Customers[Customer_ID], tbl_Customers[Cohort_Month])</f>
        <v>44865</v>
      </c>
      <c r="L3180" s="1" t="str">
        <f ca="1">_xlfn.XLOOKUP(tbl_Invoices[[#This Row],[Customer_ID]], tbl_Customers[Customer_ID], tbl_Customers[Age_Group])</f>
        <v>45–54</v>
      </c>
      <c r="M3180" s="1" t="str">
        <f>_xlfn.XLOOKUP(tbl_Invoices[[#This Row],[Customer_ID]], tbl_Customers[Customer_ID], tbl_Customers[Region])</f>
        <v>Midwest</v>
      </c>
      <c r="N3180" s="1" t="str" cm="1">
        <f t="array" ref="N3180">_xlfn.IFS(
   _xlfn.SINGLE(tbl_Invoices[Plan_ID])="P1","Basic",
   _xlfn.SINGLE(tbl_Invoices[Plan_ID])="P2","Standard",
   _xlfn.SINGLE(tbl_Invoices[Plan_ID])="P3","Premium"
)</f>
        <v>Basic</v>
      </c>
      <c r="O3180" s="2">
        <f>IF(tbl_Invoices[[#This Row],[Revenue_Type]]="Churned",0,1)</f>
        <v>1</v>
      </c>
    </row>
    <row r="3181" spans="1:15" x14ac:dyDescent="0.25">
      <c r="A3181" t="s">
        <v>9259</v>
      </c>
      <c r="B3181" t="s">
        <v>419</v>
      </c>
      <c r="C3181" t="s">
        <v>2941</v>
      </c>
      <c r="D3181" s="1">
        <v>44666</v>
      </c>
      <c r="E3181">
        <v>12</v>
      </c>
      <c r="F3181" t="b">
        <v>1</v>
      </c>
      <c r="G3181" t="s">
        <v>4547</v>
      </c>
      <c r="H3181" t="s">
        <v>2027</v>
      </c>
      <c r="I3181" s="1">
        <f>DATE(YEAR(tbl_Invoices[[#This Row],[Invoice_Date]]), MONTH(tbl_Invoices[[#This Row],[Invoice_Date]]), DAY(tbl_Invoices[[#This Row],[Invoice_Date]]))</f>
        <v>44666</v>
      </c>
      <c r="J3181">
        <f>YEAR(tbl_Invoices[[#This Row],[Invoice_Date]])</f>
        <v>2022</v>
      </c>
      <c r="K3181" s="1">
        <f>_xlfn.XLOOKUP(tbl_Invoices[[#This Row],[Customer_ID]], tbl_Customers[Customer_ID], tbl_Customers[Cohort_Month])</f>
        <v>44255</v>
      </c>
      <c r="L3181" s="1" t="str">
        <f ca="1">_xlfn.XLOOKUP(tbl_Invoices[[#This Row],[Customer_ID]], tbl_Customers[Customer_ID], tbl_Customers[Age_Group])</f>
        <v>55+</v>
      </c>
      <c r="M3181" s="1" t="str">
        <f>_xlfn.XLOOKUP(tbl_Invoices[[#This Row],[Customer_ID]], tbl_Customers[Customer_ID], tbl_Customers[Region])</f>
        <v>South</v>
      </c>
      <c r="N3181" s="1" t="str" cm="1">
        <f t="array" ref="N3181">_xlfn.IFS(
   _xlfn.SINGLE(tbl_Invoices[Plan_ID])="P1","Basic",
   _xlfn.SINGLE(tbl_Invoices[Plan_ID])="P2","Standard",
   _xlfn.SINGLE(tbl_Invoices[Plan_ID])="P3","Premium"
)</f>
        <v>Basic</v>
      </c>
      <c r="O3181" s="2">
        <f>IF(tbl_Invoices[[#This Row],[Revenue_Type]]="Churned",0,1)</f>
        <v>1</v>
      </c>
    </row>
    <row r="3182" spans="1:15" x14ac:dyDescent="0.25">
      <c r="A3182" t="s">
        <v>9325</v>
      </c>
      <c r="B3182" t="s">
        <v>811</v>
      </c>
      <c r="C3182" t="s">
        <v>3370</v>
      </c>
      <c r="D3182" s="1">
        <v>44666</v>
      </c>
      <c r="E3182">
        <v>55</v>
      </c>
      <c r="F3182" t="b">
        <v>1</v>
      </c>
      <c r="G3182" t="s">
        <v>4545</v>
      </c>
      <c r="H3182" t="s">
        <v>2031</v>
      </c>
      <c r="I3182" s="1">
        <f>DATE(YEAR(tbl_Invoices[[#This Row],[Invoice_Date]]), MONTH(tbl_Invoices[[#This Row],[Invoice_Date]]), DAY(tbl_Invoices[[#This Row],[Invoice_Date]]))</f>
        <v>44666</v>
      </c>
      <c r="J3182">
        <f>YEAR(tbl_Invoices[[#This Row],[Invoice_Date]])</f>
        <v>2022</v>
      </c>
      <c r="K3182" s="1">
        <f>_xlfn.XLOOKUP(tbl_Invoices[[#This Row],[Customer_ID]], tbl_Customers[Customer_ID], tbl_Customers[Cohort_Month])</f>
        <v>44469</v>
      </c>
      <c r="L3182" s="1" t="str">
        <f ca="1">_xlfn.XLOOKUP(tbl_Invoices[[#This Row],[Customer_ID]], tbl_Customers[Customer_ID], tbl_Customers[Age_Group])</f>
        <v>55+</v>
      </c>
      <c r="M3182" s="1" t="str">
        <f>_xlfn.XLOOKUP(tbl_Invoices[[#This Row],[Customer_ID]], tbl_Customers[Customer_ID], tbl_Customers[Region])</f>
        <v>East</v>
      </c>
      <c r="N3182" s="1" t="str" cm="1">
        <f t="array" ref="N3182">_xlfn.IFS(
   _xlfn.SINGLE(tbl_Invoices[Plan_ID])="P1","Basic",
   _xlfn.SINGLE(tbl_Invoices[Plan_ID])="P2","Standard",
   _xlfn.SINGLE(tbl_Invoices[Plan_ID])="P3","Premium"
)</f>
        <v>Premium</v>
      </c>
      <c r="O3182" s="2">
        <f>IF(tbl_Invoices[[#This Row],[Revenue_Type]]="Churned",0,1)</f>
        <v>0</v>
      </c>
    </row>
    <row r="3183" spans="1:15" x14ac:dyDescent="0.25">
      <c r="A3183" t="s">
        <v>10497</v>
      </c>
      <c r="B3183" t="s">
        <v>997</v>
      </c>
      <c r="C3183" t="s">
        <v>3155</v>
      </c>
      <c r="D3183" s="1">
        <v>44666</v>
      </c>
      <c r="E3183">
        <v>12</v>
      </c>
      <c r="F3183" t="b">
        <v>1</v>
      </c>
      <c r="G3183" t="s">
        <v>4540</v>
      </c>
      <c r="H3183" t="s">
        <v>2027</v>
      </c>
      <c r="I3183" s="1">
        <f>DATE(YEAR(tbl_Invoices[[#This Row],[Invoice_Date]]), MONTH(tbl_Invoices[[#This Row],[Invoice_Date]]), DAY(tbl_Invoices[[#This Row],[Invoice_Date]]))</f>
        <v>44666</v>
      </c>
      <c r="J3183">
        <f>YEAR(tbl_Invoices[[#This Row],[Invoice_Date]])</f>
        <v>2022</v>
      </c>
      <c r="K3183" s="1">
        <f>_xlfn.XLOOKUP(tbl_Invoices[[#This Row],[Customer_ID]], tbl_Customers[Customer_ID], tbl_Customers[Cohort_Month])</f>
        <v>45016</v>
      </c>
      <c r="L3183" s="1" t="str">
        <f ca="1">_xlfn.XLOOKUP(tbl_Invoices[[#This Row],[Customer_ID]], tbl_Customers[Customer_ID], tbl_Customers[Age_Group])</f>
        <v>55+</v>
      </c>
      <c r="M3183" s="1" t="str">
        <f>_xlfn.XLOOKUP(tbl_Invoices[[#This Row],[Customer_ID]], tbl_Customers[Customer_ID], tbl_Customers[Region])</f>
        <v>West</v>
      </c>
      <c r="N3183" s="1" t="str" cm="1">
        <f t="array" ref="N3183">_xlfn.IFS(
   _xlfn.SINGLE(tbl_Invoices[Plan_ID])="P1","Basic",
   _xlfn.SINGLE(tbl_Invoices[Plan_ID])="P2","Standard",
   _xlfn.SINGLE(tbl_Invoices[Plan_ID])="P3","Premium"
)</f>
        <v>Basic</v>
      </c>
      <c r="O3183" s="2">
        <f>IF(tbl_Invoices[[#This Row],[Revenue_Type]]="Churned",0,1)</f>
        <v>1</v>
      </c>
    </row>
    <row r="3184" spans="1:15" x14ac:dyDescent="0.25">
      <c r="A3184" t="s">
        <v>4643</v>
      </c>
      <c r="B3184" t="s">
        <v>1187</v>
      </c>
      <c r="C3184" t="s">
        <v>4315</v>
      </c>
      <c r="D3184" s="1">
        <v>44666</v>
      </c>
      <c r="E3184">
        <v>55</v>
      </c>
      <c r="F3184" t="b">
        <v>1</v>
      </c>
      <c r="G3184" t="s">
        <v>4549</v>
      </c>
      <c r="H3184" t="s">
        <v>2031</v>
      </c>
      <c r="I3184" s="1">
        <f>DATE(YEAR(tbl_Invoices[[#This Row],[Invoice_Date]]), MONTH(tbl_Invoices[[#This Row],[Invoice_Date]]), DAY(tbl_Invoices[[#This Row],[Invoice_Date]]))</f>
        <v>44666</v>
      </c>
      <c r="J3184">
        <f>YEAR(tbl_Invoices[[#This Row],[Invoice_Date]])</f>
        <v>2022</v>
      </c>
      <c r="K3184" s="1">
        <f>_xlfn.XLOOKUP(tbl_Invoices[[#This Row],[Customer_ID]], tbl_Customers[Customer_ID], tbl_Customers[Cohort_Month])</f>
        <v>44469</v>
      </c>
      <c r="L3184" s="1" t="str">
        <f ca="1">_xlfn.XLOOKUP(tbl_Invoices[[#This Row],[Customer_ID]], tbl_Customers[Customer_ID], tbl_Customers[Age_Group])</f>
        <v>18–24</v>
      </c>
      <c r="M3184" s="1" t="str">
        <f>_xlfn.XLOOKUP(tbl_Invoices[[#This Row],[Customer_ID]], tbl_Customers[Customer_ID], tbl_Customers[Region])</f>
        <v>West</v>
      </c>
      <c r="N3184" s="1" t="str" cm="1">
        <f t="array" ref="N3184">_xlfn.IFS(
   _xlfn.SINGLE(tbl_Invoices[Plan_ID])="P1","Basic",
   _xlfn.SINGLE(tbl_Invoices[Plan_ID])="P2","Standard",
   _xlfn.SINGLE(tbl_Invoices[Plan_ID])="P3","Premium"
)</f>
        <v>Premium</v>
      </c>
      <c r="O3184" s="2">
        <f>IF(tbl_Invoices[[#This Row],[Revenue_Type]]="Churned",0,1)</f>
        <v>1</v>
      </c>
    </row>
    <row r="3185" spans="1:15" x14ac:dyDescent="0.25">
      <c r="A3185" t="s">
        <v>5315</v>
      </c>
      <c r="B3185" t="s">
        <v>1429</v>
      </c>
      <c r="C3185" t="s">
        <v>3371</v>
      </c>
      <c r="D3185" s="1">
        <v>44666</v>
      </c>
      <c r="E3185">
        <v>12</v>
      </c>
      <c r="F3185" t="b">
        <v>1</v>
      </c>
      <c r="G3185" t="s">
        <v>4540</v>
      </c>
      <c r="H3185" t="s">
        <v>2027</v>
      </c>
      <c r="I3185" s="1">
        <f>DATE(YEAR(tbl_Invoices[[#This Row],[Invoice_Date]]), MONTH(tbl_Invoices[[#This Row],[Invoice_Date]]), DAY(tbl_Invoices[[#This Row],[Invoice_Date]]))</f>
        <v>44666</v>
      </c>
      <c r="J3185">
        <f>YEAR(tbl_Invoices[[#This Row],[Invoice_Date]])</f>
        <v>2022</v>
      </c>
      <c r="K3185" s="1">
        <f>_xlfn.XLOOKUP(tbl_Invoices[[#This Row],[Customer_ID]], tbl_Customers[Customer_ID], tbl_Customers[Cohort_Month])</f>
        <v>44742</v>
      </c>
      <c r="L3185" s="1" t="str">
        <f ca="1">_xlfn.XLOOKUP(tbl_Invoices[[#This Row],[Customer_ID]], tbl_Customers[Customer_ID], tbl_Customers[Age_Group])</f>
        <v>25–34</v>
      </c>
      <c r="M3185" s="1" t="str">
        <f>_xlfn.XLOOKUP(tbl_Invoices[[#This Row],[Customer_ID]], tbl_Customers[Customer_ID], tbl_Customers[Region])</f>
        <v>South</v>
      </c>
      <c r="N3185" s="1" t="str" cm="1">
        <f t="array" ref="N3185">_xlfn.IFS(
   _xlfn.SINGLE(tbl_Invoices[Plan_ID])="P1","Basic",
   _xlfn.SINGLE(tbl_Invoices[Plan_ID])="P2","Standard",
   _xlfn.SINGLE(tbl_Invoices[Plan_ID])="P3","Premium"
)</f>
        <v>Basic</v>
      </c>
      <c r="O3185" s="2">
        <f>IF(tbl_Invoices[[#This Row],[Revenue_Type]]="Churned",0,1)</f>
        <v>1</v>
      </c>
    </row>
    <row r="3186" spans="1:15" x14ac:dyDescent="0.25">
      <c r="A3186" t="s">
        <v>6864</v>
      </c>
      <c r="B3186" t="s">
        <v>1986</v>
      </c>
      <c r="C3186" t="s">
        <v>3310</v>
      </c>
      <c r="D3186" s="1">
        <v>44666</v>
      </c>
      <c r="E3186">
        <v>25</v>
      </c>
      <c r="F3186" t="b">
        <v>1</v>
      </c>
      <c r="G3186" t="s">
        <v>4540</v>
      </c>
      <c r="H3186" t="s">
        <v>2034</v>
      </c>
      <c r="I3186" s="1">
        <f>DATE(YEAR(tbl_Invoices[[#This Row],[Invoice_Date]]), MONTH(tbl_Invoices[[#This Row],[Invoice_Date]]), DAY(tbl_Invoices[[#This Row],[Invoice_Date]]))</f>
        <v>44666</v>
      </c>
      <c r="J3186">
        <f>YEAR(tbl_Invoices[[#This Row],[Invoice_Date]])</f>
        <v>2022</v>
      </c>
      <c r="K3186" s="1">
        <f>_xlfn.XLOOKUP(tbl_Invoices[[#This Row],[Customer_ID]], tbl_Customers[Customer_ID], tbl_Customers[Cohort_Month])</f>
        <v>44592</v>
      </c>
      <c r="L3186" s="1" t="str">
        <f ca="1">_xlfn.XLOOKUP(tbl_Invoices[[#This Row],[Customer_ID]], tbl_Customers[Customer_ID], tbl_Customers[Age_Group])</f>
        <v>45–54</v>
      </c>
      <c r="M3186" s="1" t="str">
        <f>_xlfn.XLOOKUP(tbl_Invoices[[#This Row],[Customer_ID]], tbl_Customers[Customer_ID], tbl_Customers[Region])</f>
        <v>East</v>
      </c>
      <c r="N3186" s="1" t="str" cm="1">
        <f t="array" ref="N3186">_xlfn.IFS(
   _xlfn.SINGLE(tbl_Invoices[Plan_ID])="P1","Basic",
   _xlfn.SINGLE(tbl_Invoices[Plan_ID])="P2","Standard",
   _xlfn.SINGLE(tbl_Invoices[Plan_ID])="P3","Premium"
)</f>
        <v>Standard</v>
      </c>
      <c r="O3186" s="2">
        <f>IF(tbl_Invoices[[#This Row],[Revenue_Type]]="Churned",0,1)</f>
        <v>1</v>
      </c>
    </row>
    <row r="3187" spans="1:15" x14ac:dyDescent="0.25">
      <c r="A3187" t="s">
        <v>5845</v>
      </c>
      <c r="B3187" t="s">
        <v>1218</v>
      </c>
      <c r="C3187" t="s">
        <v>3216</v>
      </c>
      <c r="D3187" s="1">
        <v>44667</v>
      </c>
      <c r="E3187">
        <v>25</v>
      </c>
      <c r="F3187" t="b">
        <v>1</v>
      </c>
      <c r="G3187" t="s">
        <v>4538</v>
      </c>
      <c r="H3187" t="s">
        <v>2034</v>
      </c>
      <c r="I3187" s="1">
        <f>DATE(YEAR(tbl_Invoices[[#This Row],[Invoice_Date]]), MONTH(tbl_Invoices[[#This Row],[Invoice_Date]]), DAY(tbl_Invoices[[#This Row],[Invoice_Date]]))</f>
        <v>44667</v>
      </c>
      <c r="J3187">
        <f>YEAR(tbl_Invoices[[#This Row],[Invoice_Date]])</f>
        <v>2022</v>
      </c>
      <c r="K3187" s="1">
        <f>_xlfn.XLOOKUP(tbl_Invoices[[#This Row],[Customer_ID]], tbl_Customers[Customer_ID], tbl_Customers[Cohort_Month])</f>
        <v>44895</v>
      </c>
      <c r="L3187" s="1" t="str">
        <f ca="1">_xlfn.XLOOKUP(tbl_Invoices[[#This Row],[Customer_ID]], tbl_Customers[Customer_ID], tbl_Customers[Age_Group])</f>
        <v>45–54</v>
      </c>
      <c r="M3187" s="1" t="str">
        <f>_xlfn.XLOOKUP(tbl_Invoices[[#This Row],[Customer_ID]], tbl_Customers[Customer_ID], tbl_Customers[Region])</f>
        <v>International</v>
      </c>
      <c r="N3187" s="1" t="str" cm="1">
        <f t="array" ref="N3187">_xlfn.IFS(
   _xlfn.SINGLE(tbl_Invoices[Plan_ID])="P1","Basic",
   _xlfn.SINGLE(tbl_Invoices[Plan_ID])="P2","Standard",
   _xlfn.SINGLE(tbl_Invoices[Plan_ID])="P3","Premium"
)</f>
        <v>Standard</v>
      </c>
      <c r="O3187" s="2">
        <f>IF(tbl_Invoices[[#This Row],[Revenue_Type]]="Churned",0,1)</f>
        <v>1</v>
      </c>
    </row>
    <row r="3188" spans="1:15" x14ac:dyDescent="0.25">
      <c r="A3188" t="s">
        <v>8537</v>
      </c>
      <c r="B3188" t="s">
        <v>1801</v>
      </c>
      <c r="C3188" t="s">
        <v>4389</v>
      </c>
      <c r="D3188" s="1">
        <v>44667</v>
      </c>
      <c r="E3188">
        <v>55</v>
      </c>
      <c r="F3188" t="b">
        <v>1</v>
      </c>
      <c r="G3188" t="s">
        <v>4549</v>
      </c>
      <c r="H3188" t="s">
        <v>2031</v>
      </c>
      <c r="I3188" s="1">
        <f>DATE(YEAR(tbl_Invoices[[#This Row],[Invoice_Date]]), MONTH(tbl_Invoices[[#This Row],[Invoice_Date]]), DAY(tbl_Invoices[[#This Row],[Invoice_Date]]))</f>
        <v>44667</v>
      </c>
      <c r="J3188">
        <f>YEAR(tbl_Invoices[[#This Row],[Invoice_Date]])</f>
        <v>2022</v>
      </c>
      <c r="K3188" s="1">
        <f>_xlfn.XLOOKUP(tbl_Invoices[[#This Row],[Customer_ID]], tbl_Customers[Customer_ID], tbl_Customers[Cohort_Month])</f>
        <v>44561</v>
      </c>
      <c r="L3188" s="1" t="str">
        <f ca="1">_xlfn.XLOOKUP(tbl_Invoices[[#This Row],[Customer_ID]], tbl_Customers[Customer_ID], tbl_Customers[Age_Group])</f>
        <v>35–44</v>
      </c>
      <c r="M3188" s="1" t="str">
        <f>_xlfn.XLOOKUP(tbl_Invoices[[#This Row],[Customer_ID]], tbl_Customers[Customer_ID], tbl_Customers[Region])</f>
        <v>Midwest</v>
      </c>
      <c r="N3188" s="1" t="str" cm="1">
        <f t="array" ref="N3188">_xlfn.IFS(
   _xlfn.SINGLE(tbl_Invoices[Plan_ID])="P1","Basic",
   _xlfn.SINGLE(tbl_Invoices[Plan_ID])="P2","Standard",
   _xlfn.SINGLE(tbl_Invoices[Plan_ID])="P3","Premium"
)</f>
        <v>Premium</v>
      </c>
      <c r="O3188" s="2">
        <f>IF(tbl_Invoices[[#This Row],[Revenue_Type]]="Churned",0,1)</f>
        <v>1</v>
      </c>
    </row>
    <row r="3189" spans="1:15" x14ac:dyDescent="0.25">
      <c r="A3189" t="s">
        <v>10521</v>
      </c>
      <c r="B3189" t="s">
        <v>1900</v>
      </c>
      <c r="C3189" t="s">
        <v>2611</v>
      </c>
      <c r="D3189" s="1">
        <v>44667</v>
      </c>
      <c r="E3189">
        <v>55</v>
      </c>
      <c r="F3189" t="b">
        <v>1</v>
      </c>
      <c r="G3189" t="s">
        <v>4547</v>
      </c>
      <c r="H3189" t="s">
        <v>2031</v>
      </c>
      <c r="I3189" s="1">
        <f>DATE(YEAR(tbl_Invoices[[#This Row],[Invoice_Date]]), MONTH(tbl_Invoices[[#This Row],[Invoice_Date]]), DAY(tbl_Invoices[[#This Row],[Invoice_Date]]))</f>
        <v>44667</v>
      </c>
      <c r="J3189">
        <f>YEAR(tbl_Invoices[[#This Row],[Invoice_Date]])</f>
        <v>2022</v>
      </c>
      <c r="K3189" s="1">
        <f>_xlfn.XLOOKUP(tbl_Invoices[[#This Row],[Customer_ID]], tbl_Customers[Customer_ID], tbl_Customers[Cohort_Month])</f>
        <v>44834</v>
      </c>
      <c r="L3189" s="1" t="str">
        <f ca="1">_xlfn.XLOOKUP(tbl_Invoices[[#This Row],[Customer_ID]], tbl_Customers[Customer_ID], tbl_Customers[Age_Group])</f>
        <v>45–54</v>
      </c>
      <c r="M3189" s="1" t="str">
        <f>_xlfn.XLOOKUP(tbl_Invoices[[#This Row],[Customer_ID]], tbl_Customers[Customer_ID], tbl_Customers[Region])</f>
        <v>Midwest</v>
      </c>
      <c r="N3189" s="1" t="str" cm="1">
        <f t="array" ref="N3189">_xlfn.IFS(
   _xlfn.SINGLE(tbl_Invoices[Plan_ID])="P1","Basic",
   _xlfn.SINGLE(tbl_Invoices[Plan_ID])="P2","Standard",
   _xlfn.SINGLE(tbl_Invoices[Plan_ID])="P3","Premium"
)</f>
        <v>Premium</v>
      </c>
      <c r="O3189" s="2">
        <f>IF(tbl_Invoices[[#This Row],[Revenue_Type]]="Churned",0,1)</f>
        <v>1</v>
      </c>
    </row>
    <row r="3190" spans="1:15" x14ac:dyDescent="0.25">
      <c r="A3190" t="s">
        <v>9524</v>
      </c>
      <c r="B3190" t="s">
        <v>1961</v>
      </c>
      <c r="C3190" t="s">
        <v>2164</v>
      </c>
      <c r="D3190" s="1">
        <v>44667</v>
      </c>
      <c r="E3190">
        <v>12</v>
      </c>
      <c r="F3190" t="b">
        <v>1</v>
      </c>
      <c r="G3190" t="s">
        <v>4540</v>
      </c>
      <c r="H3190" t="s">
        <v>2027</v>
      </c>
      <c r="I3190" s="1">
        <f>DATE(YEAR(tbl_Invoices[[#This Row],[Invoice_Date]]), MONTH(tbl_Invoices[[#This Row],[Invoice_Date]]), DAY(tbl_Invoices[[#This Row],[Invoice_Date]]))</f>
        <v>44667</v>
      </c>
      <c r="J3190">
        <f>YEAR(tbl_Invoices[[#This Row],[Invoice_Date]])</f>
        <v>2022</v>
      </c>
      <c r="K3190" s="1">
        <f>_xlfn.XLOOKUP(tbl_Invoices[[#This Row],[Customer_ID]], tbl_Customers[Customer_ID], tbl_Customers[Cohort_Month])</f>
        <v>44561</v>
      </c>
      <c r="L3190" s="1" t="str">
        <f ca="1">_xlfn.XLOOKUP(tbl_Invoices[[#This Row],[Customer_ID]], tbl_Customers[Customer_ID], tbl_Customers[Age_Group])</f>
        <v>35–44</v>
      </c>
      <c r="M3190" s="1" t="str">
        <f>_xlfn.XLOOKUP(tbl_Invoices[[#This Row],[Customer_ID]], tbl_Customers[Customer_ID], tbl_Customers[Region])</f>
        <v>Midwest</v>
      </c>
      <c r="N3190" s="1" t="str" cm="1">
        <f t="array" ref="N3190">_xlfn.IFS(
   _xlfn.SINGLE(tbl_Invoices[Plan_ID])="P1","Basic",
   _xlfn.SINGLE(tbl_Invoices[Plan_ID])="P2","Standard",
   _xlfn.SINGLE(tbl_Invoices[Plan_ID])="P3","Premium"
)</f>
        <v>Basic</v>
      </c>
      <c r="O3190" s="2">
        <f>IF(tbl_Invoices[[#This Row],[Revenue_Type]]="Churned",0,1)</f>
        <v>1</v>
      </c>
    </row>
    <row r="3191" spans="1:15" x14ac:dyDescent="0.25">
      <c r="A3191" t="s">
        <v>9070</v>
      </c>
      <c r="B3191" t="s">
        <v>69</v>
      </c>
      <c r="C3191" t="s">
        <v>2981</v>
      </c>
      <c r="D3191" s="1">
        <v>44668</v>
      </c>
      <c r="E3191">
        <v>55</v>
      </c>
      <c r="F3191" t="b">
        <v>1</v>
      </c>
      <c r="G3191" t="s">
        <v>4540</v>
      </c>
      <c r="H3191" t="s">
        <v>2031</v>
      </c>
      <c r="I3191" s="1">
        <f>DATE(YEAR(tbl_Invoices[[#This Row],[Invoice_Date]]), MONTH(tbl_Invoices[[#This Row],[Invoice_Date]]), DAY(tbl_Invoices[[#This Row],[Invoice_Date]]))</f>
        <v>44668</v>
      </c>
      <c r="J3191">
        <f>YEAR(tbl_Invoices[[#This Row],[Invoice_Date]])</f>
        <v>2022</v>
      </c>
      <c r="K3191" s="1">
        <f>_xlfn.XLOOKUP(tbl_Invoices[[#This Row],[Customer_ID]], tbl_Customers[Customer_ID], tbl_Customers[Cohort_Month])</f>
        <v>44316</v>
      </c>
      <c r="L3191" s="1" t="str">
        <f ca="1">_xlfn.XLOOKUP(tbl_Invoices[[#This Row],[Customer_ID]], tbl_Customers[Customer_ID], tbl_Customers[Age_Group])</f>
        <v>25–34</v>
      </c>
      <c r="M3191" s="1" t="str">
        <f>_xlfn.XLOOKUP(tbl_Invoices[[#This Row],[Customer_ID]], tbl_Customers[Customer_ID], tbl_Customers[Region])</f>
        <v>South</v>
      </c>
      <c r="N3191" s="1" t="str" cm="1">
        <f t="array" ref="N3191">_xlfn.IFS(
   _xlfn.SINGLE(tbl_Invoices[Plan_ID])="P1","Basic",
   _xlfn.SINGLE(tbl_Invoices[Plan_ID])="P2","Standard",
   _xlfn.SINGLE(tbl_Invoices[Plan_ID])="P3","Premium"
)</f>
        <v>Premium</v>
      </c>
      <c r="O3191" s="2">
        <f>IF(tbl_Invoices[[#This Row],[Revenue_Type]]="Churned",0,1)</f>
        <v>1</v>
      </c>
    </row>
    <row r="3192" spans="1:15" x14ac:dyDescent="0.25">
      <c r="A3192" t="s">
        <v>6649</v>
      </c>
      <c r="B3192" t="s">
        <v>182</v>
      </c>
      <c r="C3192" t="s">
        <v>3268</v>
      </c>
      <c r="D3192" s="1">
        <v>44668</v>
      </c>
      <c r="E3192">
        <v>25</v>
      </c>
      <c r="F3192" t="b">
        <v>1</v>
      </c>
      <c r="G3192" t="s">
        <v>4549</v>
      </c>
      <c r="H3192" t="s">
        <v>2034</v>
      </c>
      <c r="I3192" s="1">
        <f>DATE(YEAR(tbl_Invoices[[#This Row],[Invoice_Date]]), MONTH(tbl_Invoices[[#This Row],[Invoice_Date]]), DAY(tbl_Invoices[[#This Row],[Invoice_Date]]))</f>
        <v>44668</v>
      </c>
      <c r="J3192">
        <f>YEAR(tbl_Invoices[[#This Row],[Invoice_Date]])</f>
        <v>2022</v>
      </c>
      <c r="K3192" s="1">
        <f>_xlfn.XLOOKUP(tbl_Invoices[[#This Row],[Customer_ID]], tbl_Customers[Customer_ID], tbl_Customers[Cohort_Month])</f>
        <v>45107</v>
      </c>
      <c r="L3192" s="1" t="str">
        <f ca="1">_xlfn.XLOOKUP(tbl_Invoices[[#This Row],[Customer_ID]], tbl_Customers[Customer_ID], tbl_Customers[Age_Group])</f>
        <v>45–54</v>
      </c>
      <c r="M3192" s="1" t="str">
        <f>_xlfn.XLOOKUP(tbl_Invoices[[#This Row],[Customer_ID]], tbl_Customers[Customer_ID], tbl_Customers[Region])</f>
        <v>International</v>
      </c>
      <c r="N3192" s="1" t="str" cm="1">
        <f t="array" ref="N3192">_xlfn.IFS(
   _xlfn.SINGLE(tbl_Invoices[Plan_ID])="P1","Basic",
   _xlfn.SINGLE(tbl_Invoices[Plan_ID])="P2","Standard",
   _xlfn.SINGLE(tbl_Invoices[Plan_ID])="P3","Premium"
)</f>
        <v>Standard</v>
      </c>
      <c r="O3192" s="2">
        <f>IF(tbl_Invoices[[#This Row],[Revenue_Type]]="Churned",0,1)</f>
        <v>1</v>
      </c>
    </row>
    <row r="3193" spans="1:15" x14ac:dyDescent="0.25">
      <c r="A3193" t="s">
        <v>5011</v>
      </c>
      <c r="B3193" t="s">
        <v>268</v>
      </c>
      <c r="C3193" t="s">
        <v>2229</v>
      </c>
      <c r="D3193" s="1">
        <v>44668</v>
      </c>
      <c r="E3193">
        <v>55</v>
      </c>
      <c r="F3193" t="b">
        <v>1</v>
      </c>
      <c r="G3193" t="s">
        <v>4549</v>
      </c>
      <c r="H3193" t="s">
        <v>2031</v>
      </c>
      <c r="I3193" s="1">
        <f>DATE(YEAR(tbl_Invoices[[#This Row],[Invoice_Date]]), MONTH(tbl_Invoices[[#This Row],[Invoice_Date]]), DAY(tbl_Invoices[[#This Row],[Invoice_Date]]))</f>
        <v>44668</v>
      </c>
      <c r="J3193">
        <f>YEAR(tbl_Invoices[[#This Row],[Invoice_Date]])</f>
        <v>2022</v>
      </c>
      <c r="K3193" s="1">
        <f>_xlfn.XLOOKUP(tbl_Invoices[[#This Row],[Customer_ID]], tbl_Customers[Customer_ID], tbl_Customers[Cohort_Month])</f>
        <v>44895</v>
      </c>
      <c r="L3193" s="1" t="str">
        <f ca="1">_xlfn.XLOOKUP(tbl_Invoices[[#This Row],[Customer_ID]], tbl_Customers[Customer_ID], tbl_Customers[Age_Group])</f>
        <v>35–44</v>
      </c>
      <c r="M3193" s="1" t="str">
        <f>_xlfn.XLOOKUP(tbl_Invoices[[#This Row],[Customer_ID]], tbl_Customers[Customer_ID], tbl_Customers[Region])</f>
        <v>Midwest</v>
      </c>
      <c r="N3193" s="1" t="str" cm="1">
        <f t="array" ref="N3193">_xlfn.IFS(
   _xlfn.SINGLE(tbl_Invoices[Plan_ID])="P1","Basic",
   _xlfn.SINGLE(tbl_Invoices[Plan_ID])="P2","Standard",
   _xlfn.SINGLE(tbl_Invoices[Plan_ID])="P3","Premium"
)</f>
        <v>Premium</v>
      </c>
      <c r="O3193" s="2">
        <f>IF(tbl_Invoices[[#This Row],[Revenue_Type]]="Churned",0,1)</f>
        <v>1</v>
      </c>
    </row>
    <row r="3194" spans="1:15" x14ac:dyDescent="0.25">
      <c r="A3194" t="s">
        <v>8788</v>
      </c>
      <c r="B3194" t="s">
        <v>282</v>
      </c>
      <c r="C3194" t="s">
        <v>3633</v>
      </c>
      <c r="D3194" s="1">
        <v>44668</v>
      </c>
      <c r="E3194">
        <v>25</v>
      </c>
      <c r="F3194" t="b">
        <v>1</v>
      </c>
      <c r="G3194" t="s">
        <v>4549</v>
      </c>
      <c r="H3194" t="s">
        <v>2034</v>
      </c>
      <c r="I3194" s="1">
        <f>DATE(YEAR(tbl_Invoices[[#This Row],[Invoice_Date]]), MONTH(tbl_Invoices[[#This Row],[Invoice_Date]]), DAY(tbl_Invoices[[#This Row],[Invoice_Date]]))</f>
        <v>44668</v>
      </c>
      <c r="J3194">
        <f>YEAR(tbl_Invoices[[#This Row],[Invoice_Date]])</f>
        <v>2022</v>
      </c>
      <c r="K3194" s="1">
        <f>_xlfn.XLOOKUP(tbl_Invoices[[#This Row],[Customer_ID]], tbl_Customers[Customer_ID], tbl_Customers[Cohort_Month])</f>
        <v>44408</v>
      </c>
      <c r="L3194" s="1" t="str">
        <f ca="1">_xlfn.XLOOKUP(tbl_Invoices[[#This Row],[Customer_ID]], tbl_Customers[Customer_ID], tbl_Customers[Age_Group])</f>
        <v>25–34</v>
      </c>
      <c r="M3194" s="1" t="str">
        <f>_xlfn.XLOOKUP(tbl_Invoices[[#This Row],[Customer_ID]], tbl_Customers[Customer_ID], tbl_Customers[Region])</f>
        <v>Midwest</v>
      </c>
      <c r="N3194" s="1" t="str" cm="1">
        <f t="array" ref="N3194">_xlfn.IFS(
   _xlfn.SINGLE(tbl_Invoices[Plan_ID])="P1","Basic",
   _xlfn.SINGLE(tbl_Invoices[Plan_ID])="P2","Standard",
   _xlfn.SINGLE(tbl_Invoices[Plan_ID])="P3","Premium"
)</f>
        <v>Standard</v>
      </c>
      <c r="O3194" s="2">
        <f>IF(tbl_Invoices[[#This Row],[Revenue_Type]]="Churned",0,1)</f>
        <v>1</v>
      </c>
    </row>
    <row r="3195" spans="1:15" x14ac:dyDescent="0.25">
      <c r="A3195" t="s">
        <v>9847</v>
      </c>
      <c r="B3195" t="s">
        <v>603</v>
      </c>
      <c r="C3195" t="s">
        <v>4039</v>
      </c>
      <c r="D3195" s="1">
        <v>44668</v>
      </c>
      <c r="E3195">
        <v>12</v>
      </c>
      <c r="F3195" t="b">
        <v>1</v>
      </c>
      <c r="G3195" t="s">
        <v>4549</v>
      </c>
      <c r="H3195" t="s">
        <v>2027</v>
      </c>
      <c r="I3195" s="1">
        <f>DATE(YEAR(tbl_Invoices[[#This Row],[Invoice_Date]]), MONTH(tbl_Invoices[[#This Row],[Invoice_Date]]), DAY(tbl_Invoices[[#This Row],[Invoice_Date]]))</f>
        <v>44668</v>
      </c>
      <c r="J3195">
        <f>YEAR(tbl_Invoices[[#This Row],[Invoice_Date]])</f>
        <v>2022</v>
      </c>
      <c r="K3195" s="1">
        <f>_xlfn.XLOOKUP(tbl_Invoices[[#This Row],[Customer_ID]], tbl_Customers[Customer_ID], tbl_Customers[Cohort_Month])</f>
        <v>44592</v>
      </c>
      <c r="L3195" s="1" t="str">
        <f ca="1">_xlfn.XLOOKUP(tbl_Invoices[[#This Row],[Customer_ID]], tbl_Customers[Customer_ID], tbl_Customers[Age_Group])</f>
        <v>55+</v>
      </c>
      <c r="M3195" s="1" t="str">
        <f>_xlfn.XLOOKUP(tbl_Invoices[[#This Row],[Customer_ID]], tbl_Customers[Customer_ID], tbl_Customers[Region])</f>
        <v>South</v>
      </c>
      <c r="N3195" s="1" t="str" cm="1">
        <f t="array" ref="N3195">_xlfn.IFS(
   _xlfn.SINGLE(tbl_Invoices[Plan_ID])="P1","Basic",
   _xlfn.SINGLE(tbl_Invoices[Plan_ID])="P2","Standard",
   _xlfn.SINGLE(tbl_Invoices[Plan_ID])="P3","Premium"
)</f>
        <v>Basic</v>
      </c>
      <c r="O3195" s="2">
        <f>IF(tbl_Invoices[[#This Row],[Revenue_Type]]="Churned",0,1)</f>
        <v>1</v>
      </c>
    </row>
    <row r="3196" spans="1:15" x14ac:dyDescent="0.25">
      <c r="A3196" t="s">
        <v>5601</v>
      </c>
      <c r="B3196" t="s">
        <v>811</v>
      </c>
      <c r="C3196" t="s">
        <v>3370</v>
      </c>
      <c r="D3196" s="1">
        <v>44668</v>
      </c>
      <c r="E3196">
        <v>55</v>
      </c>
      <c r="F3196" t="b">
        <v>1</v>
      </c>
      <c r="G3196" t="s">
        <v>4540</v>
      </c>
      <c r="H3196" t="s">
        <v>2031</v>
      </c>
      <c r="I3196" s="1">
        <f>DATE(YEAR(tbl_Invoices[[#This Row],[Invoice_Date]]), MONTH(tbl_Invoices[[#This Row],[Invoice_Date]]), DAY(tbl_Invoices[[#This Row],[Invoice_Date]]))</f>
        <v>44668</v>
      </c>
      <c r="J3196">
        <f>YEAR(tbl_Invoices[[#This Row],[Invoice_Date]])</f>
        <v>2022</v>
      </c>
      <c r="K3196" s="1">
        <f>_xlfn.XLOOKUP(tbl_Invoices[[#This Row],[Customer_ID]], tbl_Customers[Customer_ID], tbl_Customers[Cohort_Month])</f>
        <v>44469</v>
      </c>
      <c r="L3196" s="1" t="str">
        <f ca="1">_xlfn.XLOOKUP(tbl_Invoices[[#This Row],[Customer_ID]], tbl_Customers[Customer_ID], tbl_Customers[Age_Group])</f>
        <v>55+</v>
      </c>
      <c r="M3196" s="1" t="str">
        <f>_xlfn.XLOOKUP(tbl_Invoices[[#This Row],[Customer_ID]], tbl_Customers[Customer_ID], tbl_Customers[Region])</f>
        <v>East</v>
      </c>
      <c r="N3196" s="1" t="str" cm="1">
        <f t="array" ref="N3196">_xlfn.IFS(
   _xlfn.SINGLE(tbl_Invoices[Plan_ID])="P1","Basic",
   _xlfn.SINGLE(tbl_Invoices[Plan_ID])="P2","Standard",
   _xlfn.SINGLE(tbl_Invoices[Plan_ID])="P3","Premium"
)</f>
        <v>Premium</v>
      </c>
      <c r="O3196" s="2">
        <f>IF(tbl_Invoices[[#This Row],[Revenue_Type]]="Churned",0,1)</f>
        <v>1</v>
      </c>
    </row>
    <row r="3197" spans="1:15" x14ac:dyDescent="0.25">
      <c r="A3197" t="s">
        <v>8091</v>
      </c>
      <c r="B3197" t="s">
        <v>1028</v>
      </c>
      <c r="C3197" t="s">
        <v>3041</v>
      </c>
      <c r="D3197" s="1">
        <v>44668</v>
      </c>
      <c r="E3197">
        <v>25</v>
      </c>
      <c r="F3197" t="b">
        <v>1</v>
      </c>
      <c r="G3197" t="s">
        <v>4547</v>
      </c>
      <c r="H3197" t="s">
        <v>2034</v>
      </c>
      <c r="I3197" s="1">
        <f>DATE(YEAR(tbl_Invoices[[#This Row],[Invoice_Date]]), MONTH(tbl_Invoices[[#This Row],[Invoice_Date]]), DAY(tbl_Invoices[[#This Row],[Invoice_Date]]))</f>
        <v>44668</v>
      </c>
      <c r="J3197">
        <f>YEAR(tbl_Invoices[[#This Row],[Invoice_Date]])</f>
        <v>2022</v>
      </c>
      <c r="K3197" s="1">
        <f>_xlfn.XLOOKUP(tbl_Invoices[[#This Row],[Customer_ID]], tbl_Customers[Customer_ID], tbl_Customers[Cohort_Month])</f>
        <v>45046</v>
      </c>
      <c r="L3197" s="1" t="str">
        <f ca="1">_xlfn.XLOOKUP(tbl_Invoices[[#This Row],[Customer_ID]], tbl_Customers[Customer_ID], tbl_Customers[Age_Group])</f>
        <v>25–34</v>
      </c>
      <c r="M3197" s="1" t="str">
        <f>_xlfn.XLOOKUP(tbl_Invoices[[#This Row],[Customer_ID]], tbl_Customers[Customer_ID], tbl_Customers[Region])</f>
        <v>East</v>
      </c>
      <c r="N3197" s="1" t="str" cm="1">
        <f t="array" ref="N3197">_xlfn.IFS(
   _xlfn.SINGLE(tbl_Invoices[Plan_ID])="P1","Basic",
   _xlfn.SINGLE(tbl_Invoices[Plan_ID])="P2","Standard",
   _xlfn.SINGLE(tbl_Invoices[Plan_ID])="P3","Premium"
)</f>
        <v>Standard</v>
      </c>
      <c r="O3197" s="2">
        <f>IF(tbl_Invoices[[#This Row],[Revenue_Type]]="Churned",0,1)</f>
        <v>1</v>
      </c>
    </row>
    <row r="3198" spans="1:15" x14ac:dyDescent="0.25">
      <c r="A3198" t="s">
        <v>9953</v>
      </c>
      <c r="B3198" t="s">
        <v>1122</v>
      </c>
      <c r="C3198" t="s">
        <v>2446</v>
      </c>
      <c r="D3198" s="1">
        <v>44668</v>
      </c>
      <c r="E3198">
        <v>55</v>
      </c>
      <c r="F3198" t="b">
        <v>1</v>
      </c>
      <c r="G3198" t="s">
        <v>4547</v>
      </c>
      <c r="H3198" t="s">
        <v>2031</v>
      </c>
      <c r="I3198" s="1">
        <f>DATE(YEAR(tbl_Invoices[[#This Row],[Invoice_Date]]), MONTH(tbl_Invoices[[#This Row],[Invoice_Date]]), DAY(tbl_Invoices[[#This Row],[Invoice_Date]]))</f>
        <v>44668</v>
      </c>
      <c r="J3198">
        <f>YEAR(tbl_Invoices[[#This Row],[Invoice_Date]])</f>
        <v>2022</v>
      </c>
      <c r="K3198" s="1">
        <f>_xlfn.XLOOKUP(tbl_Invoices[[#This Row],[Customer_ID]], tbl_Customers[Customer_ID], tbl_Customers[Cohort_Month])</f>
        <v>44408</v>
      </c>
      <c r="L3198" s="1" t="str">
        <f ca="1">_xlfn.XLOOKUP(tbl_Invoices[[#This Row],[Customer_ID]], tbl_Customers[Customer_ID], tbl_Customers[Age_Group])</f>
        <v>45–54</v>
      </c>
      <c r="M3198" s="1" t="str">
        <f>_xlfn.XLOOKUP(tbl_Invoices[[#This Row],[Customer_ID]], tbl_Customers[Customer_ID], tbl_Customers[Region])</f>
        <v>International</v>
      </c>
      <c r="N3198" s="1" t="str" cm="1">
        <f t="array" ref="N3198">_xlfn.IFS(
   _xlfn.SINGLE(tbl_Invoices[Plan_ID])="P1","Basic",
   _xlfn.SINGLE(tbl_Invoices[Plan_ID])="P2","Standard",
   _xlfn.SINGLE(tbl_Invoices[Plan_ID])="P3","Premium"
)</f>
        <v>Premium</v>
      </c>
      <c r="O3198" s="2">
        <f>IF(tbl_Invoices[[#This Row],[Revenue_Type]]="Churned",0,1)</f>
        <v>1</v>
      </c>
    </row>
    <row r="3199" spans="1:15" x14ac:dyDescent="0.25">
      <c r="A3199" t="s">
        <v>10352</v>
      </c>
      <c r="B3199" t="s">
        <v>1325</v>
      </c>
      <c r="C3199" t="s">
        <v>2139</v>
      </c>
      <c r="D3199" s="1">
        <v>44668</v>
      </c>
      <c r="E3199">
        <v>25</v>
      </c>
      <c r="F3199" t="b">
        <v>1</v>
      </c>
      <c r="G3199" t="s">
        <v>4540</v>
      </c>
      <c r="H3199" t="s">
        <v>2034</v>
      </c>
      <c r="I3199" s="1">
        <f>DATE(YEAR(tbl_Invoices[[#This Row],[Invoice_Date]]), MONTH(tbl_Invoices[[#This Row],[Invoice_Date]]), DAY(tbl_Invoices[[#This Row],[Invoice_Date]]))</f>
        <v>44668</v>
      </c>
      <c r="J3199">
        <f>YEAR(tbl_Invoices[[#This Row],[Invoice_Date]])</f>
        <v>2022</v>
      </c>
      <c r="K3199" s="1">
        <f>_xlfn.XLOOKUP(tbl_Invoices[[#This Row],[Customer_ID]], tbl_Customers[Customer_ID], tbl_Customers[Cohort_Month])</f>
        <v>44530</v>
      </c>
      <c r="L3199" s="1" t="str">
        <f ca="1">_xlfn.XLOOKUP(tbl_Invoices[[#This Row],[Customer_ID]], tbl_Customers[Customer_ID], tbl_Customers[Age_Group])</f>
        <v>25–34</v>
      </c>
      <c r="M3199" s="1" t="str">
        <f>_xlfn.XLOOKUP(tbl_Invoices[[#This Row],[Customer_ID]], tbl_Customers[Customer_ID], tbl_Customers[Region])</f>
        <v>East</v>
      </c>
      <c r="N3199" s="1" t="str" cm="1">
        <f t="array" ref="N3199">_xlfn.IFS(
   _xlfn.SINGLE(tbl_Invoices[Plan_ID])="P1","Basic",
   _xlfn.SINGLE(tbl_Invoices[Plan_ID])="P2","Standard",
   _xlfn.SINGLE(tbl_Invoices[Plan_ID])="P3","Premium"
)</f>
        <v>Standard</v>
      </c>
      <c r="O3199" s="2">
        <f>IF(tbl_Invoices[[#This Row],[Revenue_Type]]="Churned",0,1)</f>
        <v>1</v>
      </c>
    </row>
    <row r="3200" spans="1:15" x14ac:dyDescent="0.25">
      <c r="A3200" t="s">
        <v>4813</v>
      </c>
      <c r="B3200" t="s">
        <v>1698</v>
      </c>
      <c r="C3200" t="s">
        <v>2606</v>
      </c>
      <c r="D3200" s="1">
        <v>44668</v>
      </c>
      <c r="E3200">
        <v>12</v>
      </c>
      <c r="F3200" t="b">
        <v>1</v>
      </c>
      <c r="G3200" t="s">
        <v>4547</v>
      </c>
      <c r="H3200" t="s">
        <v>2027</v>
      </c>
      <c r="I3200" s="1">
        <f>DATE(YEAR(tbl_Invoices[[#This Row],[Invoice_Date]]), MONTH(tbl_Invoices[[#This Row],[Invoice_Date]]), DAY(tbl_Invoices[[#This Row],[Invoice_Date]]))</f>
        <v>44668</v>
      </c>
      <c r="J3200">
        <f>YEAR(tbl_Invoices[[#This Row],[Invoice_Date]])</f>
        <v>2022</v>
      </c>
      <c r="K3200" s="1">
        <f>_xlfn.XLOOKUP(tbl_Invoices[[#This Row],[Customer_ID]], tbl_Customers[Customer_ID], tbl_Customers[Cohort_Month])</f>
        <v>45046</v>
      </c>
      <c r="L3200" s="1" t="str">
        <f ca="1">_xlfn.XLOOKUP(tbl_Invoices[[#This Row],[Customer_ID]], tbl_Customers[Customer_ID], tbl_Customers[Age_Group])</f>
        <v>55+</v>
      </c>
      <c r="M3200" s="1" t="str">
        <f>_xlfn.XLOOKUP(tbl_Invoices[[#This Row],[Customer_ID]], tbl_Customers[Customer_ID], tbl_Customers[Region])</f>
        <v>West</v>
      </c>
      <c r="N3200" s="1" t="str" cm="1">
        <f t="array" ref="N3200">_xlfn.IFS(
   _xlfn.SINGLE(tbl_Invoices[Plan_ID])="P1","Basic",
   _xlfn.SINGLE(tbl_Invoices[Plan_ID])="P2","Standard",
   _xlfn.SINGLE(tbl_Invoices[Plan_ID])="P3","Premium"
)</f>
        <v>Basic</v>
      </c>
      <c r="O3200" s="2">
        <f>IF(tbl_Invoices[[#This Row],[Revenue_Type]]="Churned",0,1)</f>
        <v>1</v>
      </c>
    </row>
    <row r="3201" spans="1:15" x14ac:dyDescent="0.25">
      <c r="A3201" t="s">
        <v>7506</v>
      </c>
      <c r="B3201" t="s">
        <v>1971</v>
      </c>
      <c r="C3201" t="s">
        <v>4179</v>
      </c>
      <c r="D3201" s="1">
        <v>44668</v>
      </c>
      <c r="E3201">
        <v>25</v>
      </c>
      <c r="F3201" t="b">
        <v>1</v>
      </c>
      <c r="G3201" t="s">
        <v>4545</v>
      </c>
      <c r="H3201" t="s">
        <v>2034</v>
      </c>
      <c r="I3201" s="1">
        <f>DATE(YEAR(tbl_Invoices[[#This Row],[Invoice_Date]]), MONTH(tbl_Invoices[[#This Row],[Invoice_Date]]), DAY(tbl_Invoices[[#This Row],[Invoice_Date]]))</f>
        <v>44668</v>
      </c>
      <c r="J3201">
        <f>YEAR(tbl_Invoices[[#This Row],[Invoice_Date]])</f>
        <v>2022</v>
      </c>
      <c r="K3201" s="1">
        <f>_xlfn.XLOOKUP(tbl_Invoices[[#This Row],[Customer_ID]], tbl_Customers[Customer_ID], tbl_Customers[Cohort_Month])</f>
        <v>44530</v>
      </c>
      <c r="L3201" s="1" t="str">
        <f ca="1">_xlfn.XLOOKUP(tbl_Invoices[[#This Row],[Customer_ID]], tbl_Customers[Customer_ID], tbl_Customers[Age_Group])</f>
        <v>45–54</v>
      </c>
      <c r="M3201" s="1" t="str">
        <f>_xlfn.XLOOKUP(tbl_Invoices[[#This Row],[Customer_ID]], tbl_Customers[Customer_ID], tbl_Customers[Region])</f>
        <v>International</v>
      </c>
      <c r="N3201" s="1" t="str" cm="1">
        <f t="array" ref="N3201">_xlfn.IFS(
   _xlfn.SINGLE(tbl_Invoices[Plan_ID])="P1","Basic",
   _xlfn.SINGLE(tbl_Invoices[Plan_ID])="P2","Standard",
   _xlfn.SINGLE(tbl_Invoices[Plan_ID])="P3","Premium"
)</f>
        <v>Standard</v>
      </c>
      <c r="O3201" s="2">
        <f>IF(tbl_Invoices[[#This Row],[Revenue_Type]]="Churned",0,1)</f>
        <v>0</v>
      </c>
    </row>
    <row r="3202" spans="1:15" x14ac:dyDescent="0.25">
      <c r="A3202" t="s">
        <v>9946</v>
      </c>
      <c r="B3202" t="s">
        <v>484</v>
      </c>
      <c r="C3202" t="s">
        <v>2854</v>
      </c>
      <c r="D3202" s="1">
        <v>44669</v>
      </c>
      <c r="E3202">
        <v>55</v>
      </c>
      <c r="F3202" t="b">
        <v>1</v>
      </c>
      <c r="G3202" t="s">
        <v>4540</v>
      </c>
      <c r="H3202" t="s">
        <v>2031</v>
      </c>
      <c r="I3202" s="1">
        <f>DATE(YEAR(tbl_Invoices[[#This Row],[Invoice_Date]]), MONTH(tbl_Invoices[[#This Row],[Invoice_Date]]), DAY(tbl_Invoices[[#This Row],[Invoice_Date]]))</f>
        <v>44669</v>
      </c>
      <c r="J3202">
        <f>YEAR(tbl_Invoices[[#This Row],[Invoice_Date]])</f>
        <v>2022</v>
      </c>
      <c r="K3202" s="1">
        <f>_xlfn.XLOOKUP(tbl_Invoices[[#This Row],[Customer_ID]], tbl_Customers[Customer_ID], tbl_Customers[Cohort_Month])</f>
        <v>44500</v>
      </c>
      <c r="L3202" s="1" t="str">
        <f ca="1">_xlfn.XLOOKUP(tbl_Invoices[[#This Row],[Customer_ID]], tbl_Customers[Customer_ID], tbl_Customers[Age_Group])</f>
        <v>25–34</v>
      </c>
      <c r="M3202" s="1" t="str">
        <f>_xlfn.XLOOKUP(tbl_Invoices[[#This Row],[Customer_ID]], tbl_Customers[Customer_ID], tbl_Customers[Region])</f>
        <v>Midwest</v>
      </c>
      <c r="N3202" s="1" t="str" cm="1">
        <f t="array" ref="N3202">_xlfn.IFS(
   _xlfn.SINGLE(tbl_Invoices[Plan_ID])="P1","Basic",
   _xlfn.SINGLE(tbl_Invoices[Plan_ID])="P2","Standard",
   _xlfn.SINGLE(tbl_Invoices[Plan_ID])="P3","Premium"
)</f>
        <v>Premium</v>
      </c>
      <c r="O3202" s="2">
        <f>IF(tbl_Invoices[[#This Row],[Revenue_Type]]="Churned",0,1)</f>
        <v>1</v>
      </c>
    </row>
    <row r="3203" spans="1:15" x14ac:dyDescent="0.25">
      <c r="A3203" t="s">
        <v>6745</v>
      </c>
      <c r="B3203" t="s">
        <v>538</v>
      </c>
      <c r="C3203" t="s">
        <v>2901</v>
      </c>
      <c r="D3203" s="1">
        <v>44669</v>
      </c>
      <c r="E3203">
        <v>55</v>
      </c>
      <c r="F3203" t="b">
        <v>1</v>
      </c>
      <c r="G3203" t="s">
        <v>4540</v>
      </c>
      <c r="H3203" t="s">
        <v>2031</v>
      </c>
      <c r="I3203" s="1">
        <f>DATE(YEAR(tbl_Invoices[[#This Row],[Invoice_Date]]), MONTH(tbl_Invoices[[#This Row],[Invoice_Date]]), DAY(tbl_Invoices[[#This Row],[Invoice_Date]]))</f>
        <v>44669</v>
      </c>
      <c r="J3203">
        <f>YEAR(tbl_Invoices[[#This Row],[Invoice_Date]])</f>
        <v>2022</v>
      </c>
      <c r="K3203" s="1">
        <f>_xlfn.XLOOKUP(tbl_Invoices[[#This Row],[Customer_ID]], tbl_Customers[Customer_ID], tbl_Customers[Cohort_Month])</f>
        <v>44377</v>
      </c>
      <c r="L3203" s="1" t="str">
        <f ca="1">_xlfn.XLOOKUP(tbl_Invoices[[#This Row],[Customer_ID]], tbl_Customers[Customer_ID], tbl_Customers[Age_Group])</f>
        <v>45–54</v>
      </c>
      <c r="M3203" s="1" t="str">
        <f>_xlfn.XLOOKUP(tbl_Invoices[[#This Row],[Customer_ID]], tbl_Customers[Customer_ID], tbl_Customers[Region])</f>
        <v>West</v>
      </c>
      <c r="N3203" s="1" t="str" cm="1">
        <f t="array" ref="N3203">_xlfn.IFS(
   _xlfn.SINGLE(tbl_Invoices[Plan_ID])="P1","Basic",
   _xlfn.SINGLE(tbl_Invoices[Plan_ID])="P2","Standard",
   _xlfn.SINGLE(tbl_Invoices[Plan_ID])="P3","Premium"
)</f>
        <v>Premium</v>
      </c>
      <c r="O3203" s="2">
        <f>IF(tbl_Invoices[[#This Row],[Revenue_Type]]="Churned",0,1)</f>
        <v>1</v>
      </c>
    </row>
    <row r="3204" spans="1:15" x14ac:dyDescent="0.25">
      <c r="A3204" t="s">
        <v>6497</v>
      </c>
      <c r="B3204" t="s">
        <v>855</v>
      </c>
      <c r="C3204" t="s">
        <v>3826</v>
      </c>
      <c r="D3204" s="1">
        <v>44669</v>
      </c>
      <c r="E3204">
        <v>25</v>
      </c>
      <c r="F3204" t="b">
        <v>1</v>
      </c>
      <c r="G3204" t="s">
        <v>4545</v>
      </c>
      <c r="H3204" t="s">
        <v>2034</v>
      </c>
      <c r="I3204" s="1">
        <f>DATE(YEAR(tbl_Invoices[[#This Row],[Invoice_Date]]), MONTH(tbl_Invoices[[#This Row],[Invoice_Date]]), DAY(tbl_Invoices[[#This Row],[Invoice_Date]]))</f>
        <v>44669</v>
      </c>
      <c r="J3204">
        <f>YEAR(tbl_Invoices[[#This Row],[Invoice_Date]])</f>
        <v>2022</v>
      </c>
      <c r="K3204" s="1">
        <f>_xlfn.XLOOKUP(tbl_Invoices[[#This Row],[Customer_ID]], tbl_Customers[Customer_ID], tbl_Customers[Cohort_Month])</f>
        <v>44804</v>
      </c>
      <c r="L3204" s="1" t="str">
        <f ca="1">_xlfn.XLOOKUP(tbl_Invoices[[#This Row],[Customer_ID]], tbl_Customers[Customer_ID], tbl_Customers[Age_Group])</f>
        <v>45–54</v>
      </c>
      <c r="M3204" s="1" t="str">
        <f>_xlfn.XLOOKUP(tbl_Invoices[[#This Row],[Customer_ID]], tbl_Customers[Customer_ID], tbl_Customers[Region])</f>
        <v>International</v>
      </c>
      <c r="N3204" s="1" t="str" cm="1">
        <f t="array" ref="N3204">_xlfn.IFS(
   _xlfn.SINGLE(tbl_Invoices[Plan_ID])="P1","Basic",
   _xlfn.SINGLE(tbl_Invoices[Plan_ID])="P2","Standard",
   _xlfn.SINGLE(tbl_Invoices[Plan_ID])="P3","Premium"
)</f>
        <v>Standard</v>
      </c>
      <c r="O3204" s="2">
        <f>IF(tbl_Invoices[[#This Row],[Revenue_Type]]="Churned",0,1)</f>
        <v>0</v>
      </c>
    </row>
    <row r="3205" spans="1:15" x14ac:dyDescent="0.25">
      <c r="A3205" t="s">
        <v>9759</v>
      </c>
      <c r="B3205" t="s">
        <v>1223</v>
      </c>
      <c r="C3205" t="s">
        <v>4379</v>
      </c>
      <c r="D3205" s="1">
        <v>44669</v>
      </c>
      <c r="E3205">
        <v>25</v>
      </c>
      <c r="F3205" t="b">
        <v>1</v>
      </c>
      <c r="G3205" t="s">
        <v>4549</v>
      </c>
      <c r="H3205" t="s">
        <v>2034</v>
      </c>
      <c r="I3205" s="1">
        <f>DATE(YEAR(tbl_Invoices[[#This Row],[Invoice_Date]]), MONTH(tbl_Invoices[[#This Row],[Invoice_Date]]), DAY(tbl_Invoices[[#This Row],[Invoice_Date]]))</f>
        <v>44669</v>
      </c>
      <c r="J3205">
        <f>YEAR(tbl_Invoices[[#This Row],[Invoice_Date]])</f>
        <v>2022</v>
      </c>
      <c r="K3205" s="1">
        <f>_xlfn.XLOOKUP(tbl_Invoices[[#This Row],[Customer_ID]], tbl_Customers[Customer_ID], tbl_Customers[Cohort_Month])</f>
        <v>44773</v>
      </c>
      <c r="L3205" s="1" t="str">
        <f ca="1">_xlfn.XLOOKUP(tbl_Invoices[[#This Row],[Customer_ID]], tbl_Customers[Customer_ID], tbl_Customers[Age_Group])</f>
        <v>25–34</v>
      </c>
      <c r="M3205" s="1" t="str">
        <f>_xlfn.XLOOKUP(tbl_Invoices[[#This Row],[Customer_ID]], tbl_Customers[Customer_ID], tbl_Customers[Region])</f>
        <v>Midwest</v>
      </c>
      <c r="N3205" s="1" t="str" cm="1">
        <f t="array" ref="N3205">_xlfn.IFS(
   _xlfn.SINGLE(tbl_Invoices[Plan_ID])="P1","Basic",
   _xlfn.SINGLE(tbl_Invoices[Plan_ID])="P2","Standard",
   _xlfn.SINGLE(tbl_Invoices[Plan_ID])="P3","Premium"
)</f>
        <v>Standard</v>
      </c>
      <c r="O3205" s="2">
        <f>IF(tbl_Invoices[[#This Row],[Revenue_Type]]="Churned",0,1)</f>
        <v>1</v>
      </c>
    </row>
    <row r="3206" spans="1:15" x14ac:dyDescent="0.25">
      <c r="A3206" t="s">
        <v>10317</v>
      </c>
      <c r="B3206" t="s">
        <v>1223</v>
      </c>
      <c r="C3206" t="s">
        <v>4379</v>
      </c>
      <c r="D3206" s="1">
        <v>44669</v>
      </c>
      <c r="E3206">
        <v>25</v>
      </c>
      <c r="F3206" t="b">
        <v>1</v>
      </c>
      <c r="G3206" t="s">
        <v>4538</v>
      </c>
      <c r="H3206" t="s">
        <v>2034</v>
      </c>
      <c r="I3206" s="1">
        <f>DATE(YEAR(tbl_Invoices[[#This Row],[Invoice_Date]]), MONTH(tbl_Invoices[[#This Row],[Invoice_Date]]), DAY(tbl_Invoices[[#This Row],[Invoice_Date]]))</f>
        <v>44669</v>
      </c>
      <c r="J3206">
        <f>YEAR(tbl_Invoices[[#This Row],[Invoice_Date]])</f>
        <v>2022</v>
      </c>
      <c r="K3206" s="1">
        <f>_xlfn.XLOOKUP(tbl_Invoices[[#This Row],[Customer_ID]], tbl_Customers[Customer_ID], tbl_Customers[Cohort_Month])</f>
        <v>44773</v>
      </c>
      <c r="L3206" s="1" t="str">
        <f ca="1">_xlfn.XLOOKUP(tbl_Invoices[[#This Row],[Customer_ID]], tbl_Customers[Customer_ID], tbl_Customers[Age_Group])</f>
        <v>25–34</v>
      </c>
      <c r="M3206" s="1" t="str">
        <f>_xlfn.XLOOKUP(tbl_Invoices[[#This Row],[Customer_ID]], tbl_Customers[Customer_ID], tbl_Customers[Region])</f>
        <v>Midwest</v>
      </c>
      <c r="N3206" s="1" t="str" cm="1">
        <f t="array" ref="N3206">_xlfn.IFS(
   _xlfn.SINGLE(tbl_Invoices[Plan_ID])="P1","Basic",
   _xlfn.SINGLE(tbl_Invoices[Plan_ID])="P2","Standard",
   _xlfn.SINGLE(tbl_Invoices[Plan_ID])="P3","Premium"
)</f>
        <v>Standard</v>
      </c>
      <c r="O3206" s="2">
        <f>IF(tbl_Invoices[[#This Row],[Revenue_Type]]="Churned",0,1)</f>
        <v>1</v>
      </c>
    </row>
    <row r="3207" spans="1:15" x14ac:dyDescent="0.25">
      <c r="A3207" t="s">
        <v>10293</v>
      </c>
      <c r="B3207" t="s">
        <v>1414</v>
      </c>
      <c r="C3207" t="s">
        <v>3046</v>
      </c>
      <c r="D3207" s="1">
        <v>44669</v>
      </c>
      <c r="E3207">
        <v>25</v>
      </c>
      <c r="F3207" t="b">
        <v>1</v>
      </c>
      <c r="G3207" t="s">
        <v>4545</v>
      </c>
      <c r="H3207" t="s">
        <v>2034</v>
      </c>
      <c r="I3207" s="1">
        <f>DATE(YEAR(tbl_Invoices[[#This Row],[Invoice_Date]]), MONTH(tbl_Invoices[[#This Row],[Invoice_Date]]), DAY(tbl_Invoices[[#This Row],[Invoice_Date]]))</f>
        <v>44669</v>
      </c>
      <c r="J3207">
        <f>YEAR(tbl_Invoices[[#This Row],[Invoice_Date]])</f>
        <v>2022</v>
      </c>
      <c r="K3207" s="1">
        <f>_xlfn.XLOOKUP(tbl_Invoices[[#This Row],[Customer_ID]], tbl_Customers[Customer_ID], tbl_Customers[Cohort_Month])</f>
        <v>44408</v>
      </c>
      <c r="L3207" s="1" t="str">
        <f ca="1">_xlfn.XLOOKUP(tbl_Invoices[[#This Row],[Customer_ID]], tbl_Customers[Customer_ID], tbl_Customers[Age_Group])</f>
        <v>35–44</v>
      </c>
      <c r="M3207" s="1" t="str">
        <f>_xlfn.XLOOKUP(tbl_Invoices[[#This Row],[Customer_ID]], tbl_Customers[Customer_ID], tbl_Customers[Region])</f>
        <v>Midwest</v>
      </c>
      <c r="N3207" s="1" t="str" cm="1">
        <f t="array" ref="N3207">_xlfn.IFS(
   _xlfn.SINGLE(tbl_Invoices[Plan_ID])="P1","Basic",
   _xlfn.SINGLE(tbl_Invoices[Plan_ID])="P2","Standard",
   _xlfn.SINGLE(tbl_Invoices[Plan_ID])="P3","Premium"
)</f>
        <v>Standard</v>
      </c>
      <c r="O3207" s="2">
        <f>IF(tbl_Invoices[[#This Row],[Revenue_Type]]="Churned",0,1)</f>
        <v>0</v>
      </c>
    </row>
    <row r="3208" spans="1:15" x14ac:dyDescent="0.25">
      <c r="A3208" t="s">
        <v>6726</v>
      </c>
      <c r="B3208" t="s">
        <v>1522</v>
      </c>
      <c r="C3208" t="s">
        <v>2321</v>
      </c>
      <c r="D3208" s="1">
        <v>44669</v>
      </c>
      <c r="E3208">
        <v>55</v>
      </c>
      <c r="F3208" t="b">
        <v>1</v>
      </c>
      <c r="G3208" t="s">
        <v>4540</v>
      </c>
      <c r="H3208" t="s">
        <v>2031</v>
      </c>
      <c r="I3208" s="1">
        <f>DATE(YEAR(tbl_Invoices[[#This Row],[Invoice_Date]]), MONTH(tbl_Invoices[[#This Row],[Invoice_Date]]), DAY(tbl_Invoices[[#This Row],[Invoice_Date]]))</f>
        <v>44669</v>
      </c>
      <c r="J3208">
        <f>YEAR(tbl_Invoices[[#This Row],[Invoice_Date]])</f>
        <v>2022</v>
      </c>
      <c r="K3208" s="1">
        <f>_xlfn.XLOOKUP(tbl_Invoices[[#This Row],[Customer_ID]], tbl_Customers[Customer_ID], tbl_Customers[Cohort_Month])</f>
        <v>44255</v>
      </c>
      <c r="L3208" s="1" t="str">
        <f ca="1">_xlfn.XLOOKUP(tbl_Invoices[[#This Row],[Customer_ID]], tbl_Customers[Customer_ID], tbl_Customers[Age_Group])</f>
        <v>25–34</v>
      </c>
      <c r="M3208" s="1" t="str">
        <f>_xlfn.XLOOKUP(tbl_Invoices[[#This Row],[Customer_ID]], tbl_Customers[Customer_ID], tbl_Customers[Region])</f>
        <v>West</v>
      </c>
      <c r="N3208" s="1" t="str" cm="1">
        <f t="array" ref="N3208">_xlfn.IFS(
   _xlfn.SINGLE(tbl_Invoices[Plan_ID])="P1","Basic",
   _xlfn.SINGLE(tbl_Invoices[Plan_ID])="P2","Standard",
   _xlfn.SINGLE(tbl_Invoices[Plan_ID])="P3","Premium"
)</f>
        <v>Premium</v>
      </c>
      <c r="O3208" s="2">
        <f>IF(tbl_Invoices[[#This Row],[Revenue_Type]]="Churned",0,1)</f>
        <v>1</v>
      </c>
    </row>
    <row r="3209" spans="1:15" x14ac:dyDescent="0.25">
      <c r="A3209" t="s">
        <v>6650</v>
      </c>
      <c r="B3209" t="s">
        <v>131</v>
      </c>
      <c r="C3209" t="s">
        <v>2655</v>
      </c>
      <c r="D3209" s="1">
        <v>44670</v>
      </c>
      <c r="E3209">
        <v>25</v>
      </c>
      <c r="F3209" t="b">
        <v>1</v>
      </c>
      <c r="G3209" t="s">
        <v>4547</v>
      </c>
      <c r="H3209" t="s">
        <v>2034</v>
      </c>
      <c r="I3209" s="1">
        <f>DATE(YEAR(tbl_Invoices[[#This Row],[Invoice_Date]]), MONTH(tbl_Invoices[[#This Row],[Invoice_Date]]), DAY(tbl_Invoices[[#This Row],[Invoice_Date]]))</f>
        <v>44670</v>
      </c>
      <c r="J3209">
        <f>YEAR(tbl_Invoices[[#This Row],[Invoice_Date]])</f>
        <v>2022</v>
      </c>
      <c r="K3209" s="1">
        <f>_xlfn.XLOOKUP(tbl_Invoices[[#This Row],[Customer_ID]], tbl_Customers[Customer_ID], tbl_Customers[Cohort_Month])</f>
        <v>44500</v>
      </c>
      <c r="L3209" s="1" t="str">
        <f ca="1">_xlfn.XLOOKUP(tbl_Invoices[[#This Row],[Customer_ID]], tbl_Customers[Customer_ID], tbl_Customers[Age_Group])</f>
        <v>55+</v>
      </c>
      <c r="M3209" s="1" t="str">
        <f>_xlfn.XLOOKUP(tbl_Invoices[[#This Row],[Customer_ID]], tbl_Customers[Customer_ID], tbl_Customers[Region])</f>
        <v>Midwest</v>
      </c>
      <c r="N3209" s="1" t="str" cm="1">
        <f t="array" ref="N3209">_xlfn.IFS(
   _xlfn.SINGLE(tbl_Invoices[Plan_ID])="P1","Basic",
   _xlfn.SINGLE(tbl_Invoices[Plan_ID])="P2","Standard",
   _xlfn.SINGLE(tbl_Invoices[Plan_ID])="P3","Premium"
)</f>
        <v>Standard</v>
      </c>
      <c r="O3209" s="2">
        <f>IF(tbl_Invoices[[#This Row],[Revenue_Type]]="Churned",0,1)</f>
        <v>1</v>
      </c>
    </row>
    <row r="3210" spans="1:15" x14ac:dyDescent="0.25">
      <c r="A3210" t="s">
        <v>6719</v>
      </c>
      <c r="B3210" t="s">
        <v>343</v>
      </c>
      <c r="C3210" t="s">
        <v>4256</v>
      </c>
      <c r="D3210" s="1">
        <v>44670</v>
      </c>
      <c r="E3210">
        <v>12</v>
      </c>
      <c r="F3210" t="b">
        <v>1</v>
      </c>
      <c r="G3210" t="s">
        <v>4538</v>
      </c>
      <c r="H3210" t="s">
        <v>2027</v>
      </c>
      <c r="I3210" s="1">
        <f>DATE(YEAR(tbl_Invoices[[#This Row],[Invoice_Date]]), MONTH(tbl_Invoices[[#This Row],[Invoice_Date]]), DAY(tbl_Invoices[[#This Row],[Invoice_Date]]))</f>
        <v>44670</v>
      </c>
      <c r="J3210">
        <f>YEAR(tbl_Invoices[[#This Row],[Invoice_Date]])</f>
        <v>2022</v>
      </c>
      <c r="K3210" s="1">
        <f>_xlfn.XLOOKUP(tbl_Invoices[[#This Row],[Customer_ID]], tbl_Customers[Customer_ID], tbl_Customers[Cohort_Month])</f>
        <v>44895</v>
      </c>
      <c r="L3210" s="1" t="str">
        <f ca="1">_xlfn.XLOOKUP(tbl_Invoices[[#This Row],[Customer_ID]], tbl_Customers[Customer_ID], tbl_Customers[Age_Group])</f>
        <v>45–54</v>
      </c>
      <c r="M3210" s="1" t="str">
        <f>_xlfn.XLOOKUP(tbl_Invoices[[#This Row],[Customer_ID]], tbl_Customers[Customer_ID], tbl_Customers[Region])</f>
        <v>Midwest</v>
      </c>
      <c r="N3210" s="1" t="str" cm="1">
        <f t="array" ref="N3210">_xlfn.IFS(
   _xlfn.SINGLE(tbl_Invoices[Plan_ID])="P1","Basic",
   _xlfn.SINGLE(tbl_Invoices[Plan_ID])="P2","Standard",
   _xlfn.SINGLE(tbl_Invoices[Plan_ID])="P3","Premium"
)</f>
        <v>Basic</v>
      </c>
      <c r="O3210" s="2">
        <f>IF(tbl_Invoices[[#This Row],[Revenue_Type]]="Churned",0,1)</f>
        <v>1</v>
      </c>
    </row>
    <row r="3211" spans="1:15" x14ac:dyDescent="0.25">
      <c r="A3211" t="s">
        <v>10347</v>
      </c>
      <c r="B3211" t="s">
        <v>874</v>
      </c>
      <c r="C3211" t="s">
        <v>2141</v>
      </c>
      <c r="D3211" s="1">
        <v>44670</v>
      </c>
      <c r="E3211">
        <v>12</v>
      </c>
      <c r="F3211" t="b">
        <v>1</v>
      </c>
      <c r="G3211" t="s">
        <v>4545</v>
      </c>
      <c r="H3211" t="s">
        <v>2027</v>
      </c>
      <c r="I3211" s="1">
        <f>DATE(YEAR(tbl_Invoices[[#This Row],[Invoice_Date]]), MONTH(tbl_Invoices[[#This Row],[Invoice_Date]]), DAY(tbl_Invoices[[#This Row],[Invoice_Date]]))</f>
        <v>44670</v>
      </c>
      <c r="J3211">
        <f>YEAR(tbl_Invoices[[#This Row],[Invoice_Date]])</f>
        <v>2022</v>
      </c>
      <c r="K3211" s="1">
        <f>_xlfn.XLOOKUP(tbl_Invoices[[#This Row],[Customer_ID]], tbl_Customers[Customer_ID], tbl_Customers[Cohort_Month])</f>
        <v>44773</v>
      </c>
      <c r="L3211" s="1" t="str">
        <f ca="1">_xlfn.XLOOKUP(tbl_Invoices[[#This Row],[Customer_ID]], tbl_Customers[Customer_ID], tbl_Customers[Age_Group])</f>
        <v>25–34</v>
      </c>
      <c r="M3211" s="1" t="str">
        <f>_xlfn.XLOOKUP(tbl_Invoices[[#This Row],[Customer_ID]], tbl_Customers[Customer_ID], tbl_Customers[Region])</f>
        <v>East</v>
      </c>
      <c r="N3211" s="1" t="str" cm="1">
        <f t="array" ref="N3211">_xlfn.IFS(
   _xlfn.SINGLE(tbl_Invoices[Plan_ID])="P1","Basic",
   _xlfn.SINGLE(tbl_Invoices[Plan_ID])="P2","Standard",
   _xlfn.SINGLE(tbl_Invoices[Plan_ID])="P3","Premium"
)</f>
        <v>Basic</v>
      </c>
      <c r="O3211" s="2">
        <f>IF(tbl_Invoices[[#This Row],[Revenue_Type]]="Churned",0,1)</f>
        <v>0</v>
      </c>
    </row>
    <row r="3212" spans="1:15" x14ac:dyDescent="0.25">
      <c r="A3212" t="s">
        <v>5895</v>
      </c>
      <c r="B3212" t="s">
        <v>894</v>
      </c>
      <c r="C3212" t="s">
        <v>2065</v>
      </c>
      <c r="D3212" s="1">
        <v>44670</v>
      </c>
      <c r="E3212">
        <v>12</v>
      </c>
      <c r="F3212" t="b">
        <v>1</v>
      </c>
      <c r="G3212" t="s">
        <v>4540</v>
      </c>
      <c r="H3212" t="s">
        <v>2027</v>
      </c>
      <c r="I3212" s="1">
        <f>DATE(YEAR(tbl_Invoices[[#This Row],[Invoice_Date]]), MONTH(tbl_Invoices[[#This Row],[Invoice_Date]]), DAY(tbl_Invoices[[#This Row],[Invoice_Date]]))</f>
        <v>44670</v>
      </c>
      <c r="J3212">
        <f>YEAR(tbl_Invoices[[#This Row],[Invoice_Date]])</f>
        <v>2022</v>
      </c>
      <c r="K3212" s="1">
        <f>_xlfn.XLOOKUP(tbl_Invoices[[#This Row],[Customer_ID]], tbl_Customers[Customer_ID], tbl_Customers[Cohort_Month])</f>
        <v>44347</v>
      </c>
      <c r="L3212" s="1" t="str">
        <f ca="1">_xlfn.XLOOKUP(tbl_Invoices[[#This Row],[Customer_ID]], tbl_Customers[Customer_ID], tbl_Customers[Age_Group])</f>
        <v>45–54</v>
      </c>
      <c r="M3212" s="1" t="str">
        <f>_xlfn.XLOOKUP(tbl_Invoices[[#This Row],[Customer_ID]], tbl_Customers[Customer_ID], tbl_Customers[Region])</f>
        <v>East</v>
      </c>
      <c r="N3212" s="1" t="str" cm="1">
        <f t="array" ref="N3212">_xlfn.IFS(
   _xlfn.SINGLE(tbl_Invoices[Plan_ID])="P1","Basic",
   _xlfn.SINGLE(tbl_Invoices[Plan_ID])="P2","Standard",
   _xlfn.SINGLE(tbl_Invoices[Plan_ID])="P3","Premium"
)</f>
        <v>Basic</v>
      </c>
      <c r="O3212" s="2">
        <f>IF(tbl_Invoices[[#This Row],[Revenue_Type]]="Churned",0,1)</f>
        <v>1</v>
      </c>
    </row>
    <row r="3213" spans="1:15" x14ac:dyDescent="0.25">
      <c r="A3213" t="s">
        <v>4576</v>
      </c>
      <c r="B3213" t="s">
        <v>952</v>
      </c>
      <c r="C3213" t="s">
        <v>4043</v>
      </c>
      <c r="D3213" s="1">
        <v>44670</v>
      </c>
      <c r="E3213">
        <v>25</v>
      </c>
      <c r="F3213" t="b">
        <v>1</v>
      </c>
      <c r="G3213" t="s">
        <v>4547</v>
      </c>
      <c r="H3213" t="s">
        <v>2034</v>
      </c>
      <c r="I3213" s="1">
        <f>DATE(YEAR(tbl_Invoices[[#This Row],[Invoice_Date]]), MONTH(tbl_Invoices[[#This Row],[Invoice_Date]]), DAY(tbl_Invoices[[#This Row],[Invoice_Date]]))</f>
        <v>44670</v>
      </c>
      <c r="J3213">
        <f>YEAR(tbl_Invoices[[#This Row],[Invoice_Date]])</f>
        <v>2022</v>
      </c>
      <c r="K3213" s="1">
        <f>_xlfn.XLOOKUP(tbl_Invoices[[#This Row],[Customer_ID]], tbl_Customers[Customer_ID], tbl_Customers[Cohort_Month])</f>
        <v>44316</v>
      </c>
      <c r="L3213" s="1" t="str">
        <f ca="1">_xlfn.XLOOKUP(tbl_Invoices[[#This Row],[Customer_ID]], tbl_Customers[Customer_ID], tbl_Customers[Age_Group])</f>
        <v>45–54</v>
      </c>
      <c r="M3213" s="1" t="str">
        <f>_xlfn.XLOOKUP(tbl_Invoices[[#This Row],[Customer_ID]], tbl_Customers[Customer_ID], tbl_Customers[Region])</f>
        <v>East</v>
      </c>
      <c r="N3213" s="1" t="str" cm="1">
        <f t="array" ref="N3213">_xlfn.IFS(
   _xlfn.SINGLE(tbl_Invoices[Plan_ID])="P1","Basic",
   _xlfn.SINGLE(tbl_Invoices[Plan_ID])="P2","Standard",
   _xlfn.SINGLE(tbl_Invoices[Plan_ID])="P3","Premium"
)</f>
        <v>Standard</v>
      </c>
      <c r="O3213" s="2">
        <f>IF(tbl_Invoices[[#This Row],[Revenue_Type]]="Churned",0,1)</f>
        <v>1</v>
      </c>
    </row>
    <row r="3214" spans="1:15" x14ac:dyDescent="0.25">
      <c r="A3214" t="s">
        <v>4966</v>
      </c>
      <c r="B3214" t="s">
        <v>1243</v>
      </c>
      <c r="C3214" t="s">
        <v>3421</v>
      </c>
      <c r="D3214" s="1">
        <v>44670</v>
      </c>
      <c r="E3214">
        <v>55</v>
      </c>
      <c r="F3214" t="b">
        <v>1</v>
      </c>
      <c r="G3214" t="s">
        <v>4538</v>
      </c>
      <c r="H3214" t="s">
        <v>2031</v>
      </c>
      <c r="I3214" s="1">
        <f>DATE(YEAR(tbl_Invoices[[#This Row],[Invoice_Date]]), MONTH(tbl_Invoices[[#This Row],[Invoice_Date]]), DAY(tbl_Invoices[[#This Row],[Invoice_Date]]))</f>
        <v>44670</v>
      </c>
      <c r="J3214">
        <f>YEAR(tbl_Invoices[[#This Row],[Invoice_Date]])</f>
        <v>2022</v>
      </c>
      <c r="K3214" s="1">
        <f>_xlfn.XLOOKUP(tbl_Invoices[[#This Row],[Customer_ID]], tbl_Customers[Customer_ID], tbl_Customers[Cohort_Month])</f>
        <v>44439</v>
      </c>
      <c r="L3214" s="1" t="str">
        <f ca="1">_xlfn.XLOOKUP(tbl_Invoices[[#This Row],[Customer_ID]], tbl_Customers[Customer_ID], tbl_Customers[Age_Group])</f>
        <v>18–24</v>
      </c>
      <c r="M3214" s="1" t="str">
        <f>_xlfn.XLOOKUP(tbl_Invoices[[#This Row],[Customer_ID]], tbl_Customers[Customer_ID], tbl_Customers[Region])</f>
        <v>East</v>
      </c>
      <c r="N3214" s="1" t="str" cm="1">
        <f t="array" ref="N3214">_xlfn.IFS(
   _xlfn.SINGLE(tbl_Invoices[Plan_ID])="P1","Basic",
   _xlfn.SINGLE(tbl_Invoices[Plan_ID])="P2","Standard",
   _xlfn.SINGLE(tbl_Invoices[Plan_ID])="P3","Premium"
)</f>
        <v>Premium</v>
      </c>
      <c r="O3214" s="2">
        <f>IF(tbl_Invoices[[#This Row],[Revenue_Type]]="Churned",0,1)</f>
        <v>1</v>
      </c>
    </row>
    <row r="3215" spans="1:15" x14ac:dyDescent="0.25">
      <c r="A3215" t="s">
        <v>9132</v>
      </c>
      <c r="B3215" t="s">
        <v>1761</v>
      </c>
      <c r="C3215" t="s">
        <v>3778</v>
      </c>
      <c r="D3215" s="1">
        <v>44670</v>
      </c>
      <c r="E3215">
        <v>12</v>
      </c>
      <c r="F3215" t="b">
        <v>1</v>
      </c>
      <c r="G3215" t="s">
        <v>4547</v>
      </c>
      <c r="H3215" t="s">
        <v>2027</v>
      </c>
      <c r="I3215" s="1">
        <f>DATE(YEAR(tbl_Invoices[[#This Row],[Invoice_Date]]), MONTH(tbl_Invoices[[#This Row],[Invoice_Date]]), DAY(tbl_Invoices[[#This Row],[Invoice_Date]]))</f>
        <v>44670</v>
      </c>
      <c r="J3215">
        <f>YEAR(tbl_Invoices[[#This Row],[Invoice_Date]])</f>
        <v>2022</v>
      </c>
      <c r="K3215" s="1">
        <f>_xlfn.XLOOKUP(tbl_Invoices[[#This Row],[Customer_ID]], tbl_Customers[Customer_ID], tbl_Customers[Cohort_Month])</f>
        <v>44651</v>
      </c>
      <c r="L3215" s="1" t="str">
        <f ca="1">_xlfn.XLOOKUP(tbl_Invoices[[#This Row],[Customer_ID]], tbl_Customers[Customer_ID], tbl_Customers[Age_Group])</f>
        <v>55+</v>
      </c>
      <c r="M3215" s="1" t="str">
        <f>_xlfn.XLOOKUP(tbl_Invoices[[#This Row],[Customer_ID]], tbl_Customers[Customer_ID], tbl_Customers[Region])</f>
        <v>West</v>
      </c>
      <c r="N3215" s="1" t="str" cm="1">
        <f t="array" ref="N3215">_xlfn.IFS(
   _xlfn.SINGLE(tbl_Invoices[Plan_ID])="P1","Basic",
   _xlfn.SINGLE(tbl_Invoices[Plan_ID])="P2","Standard",
   _xlfn.SINGLE(tbl_Invoices[Plan_ID])="P3","Premium"
)</f>
        <v>Basic</v>
      </c>
      <c r="O3215" s="2">
        <f>IF(tbl_Invoices[[#This Row],[Revenue_Type]]="Churned",0,1)</f>
        <v>1</v>
      </c>
    </row>
    <row r="3216" spans="1:15" x14ac:dyDescent="0.25">
      <c r="A3216" t="s">
        <v>5060</v>
      </c>
      <c r="B3216" t="s">
        <v>167</v>
      </c>
      <c r="C3216" t="s">
        <v>3071</v>
      </c>
      <c r="D3216" s="1">
        <v>44671</v>
      </c>
      <c r="E3216">
        <v>25</v>
      </c>
      <c r="F3216" t="b">
        <v>1</v>
      </c>
      <c r="G3216" t="s">
        <v>4545</v>
      </c>
      <c r="H3216" t="s">
        <v>2034</v>
      </c>
      <c r="I3216" s="1">
        <f>DATE(YEAR(tbl_Invoices[[#This Row],[Invoice_Date]]), MONTH(tbl_Invoices[[#This Row],[Invoice_Date]]), DAY(tbl_Invoices[[#This Row],[Invoice_Date]]))</f>
        <v>44671</v>
      </c>
      <c r="J3216">
        <f>YEAR(tbl_Invoices[[#This Row],[Invoice_Date]])</f>
        <v>2022</v>
      </c>
      <c r="K3216" s="1">
        <f>_xlfn.XLOOKUP(tbl_Invoices[[#This Row],[Customer_ID]], tbl_Customers[Customer_ID], tbl_Customers[Cohort_Month])</f>
        <v>44773</v>
      </c>
      <c r="L3216" s="1" t="str">
        <f ca="1">_xlfn.XLOOKUP(tbl_Invoices[[#This Row],[Customer_ID]], tbl_Customers[Customer_ID], tbl_Customers[Age_Group])</f>
        <v>35–44</v>
      </c>
      <c r="M3216" s="1" t="str">
        <f>_xlfn.XLOOKUP(tbl_Invoices[[#This Row],[Customer_ID]], tbl_Customers[Customer_ID], tbl_Customers[Region])</f>
        <v>Midwest</v>
      </c>
      <c r="N3216" s="1" t="str" cm="1">
        <f t="array" ref="N3216">_xlfn.IFS(
   _xlfn.SINGLE(tbl_Invoices[Plan_ID])="P1","Basic",
   _xlfn.SINGLE(tbl_Invoices[Plan_ID])="P2","Standard",
   _xlfn.SINGLE(tbl_Invoices[Plan_ID])="P3","Premium"
)</f>
        <v>Standard</v>
      </c>
      <c r="O3216" s="2">
        <f>IF(tbl_Invoices[[#This Row],[Revenue_Type]]="Churned",0,1)</f>
        <v>0</v>
      </c>
    </row>
    <row r="3217" spans="1:15" x14ac:dyDescent="0.25">
      <c r="A3217" t="s">
        <v>8996</v>
      </c>
      <c r="B3217" t="s">
        <v>252</v>
      </c>
      <c r="C3217" t="s">
        <v>2254</v>
      </c>
      <c r="D3217" s="1">
        <v>44671</v>
      </c>
      <c r="E3217">
        <v>25</v>
      </c>
      <c r="F3217" t="b">
        <v>1</v>
      </c>
      <c r="G3217" t="s">
        <v>4549</v>
      </c>
      <c r="H3217" t="s">
        <v>2034</v>
      </c>
      <c r="I3217" s="1">
        <f>DATE(YEAR(tbl_Invoices[[#This Row],[Invoice_Date]]), MONTH(tbl_Invoices[[#This Row],[Invoice_Date]]), DAY(tbl_Invoices[[#This Row],[Invoice_Date]]))</f>
        <v>44671</v>
      </c>
      <c r="J3217">
        <f>YEAR(tbl_Invoices[[#This Row],[Invoice_Date]])</f>
        <v>2022</v>
      </c>
      <c r="K3217" s="1">
        <f>_xlfn.XLOOKUP(tbl_Invoices[[#This Row],[Customer_ID]], tbl_Customers[Customer_ID], tbl_Customers[Cohort_Month])</f>
        <v>44469</v>
      </c>
      <c r="L3217" s="1" t="str">
        <f ca="1">_xlfn.XLOOKUP(tbl_Invoices[[#This Row],[Customer_ID]], tbl_Customers[Customer_ID], tbl_Customers[Age_Group])</f>
        <v>18–24</v>
      </c>
      <c r="M3217" s="1" t="str">
        <f>_xlfn.XLOOKUP(tbl_Invoices[[#This Row],[Customer_ID]], tbl_Customers[Customer_ID], tbl_Customers[Region])</f>
        <v>International</v>
      </c>
      <c r="N3217" s="1" t="str" cm="1">
        <f t="array" ref="N3217">_xlfn.IFS(
   _xlfn.SINGLE(tbl_Invoices[Plan_ID])="P1","Basic",
   _xlfn.SINGLE(tbl_Invoices[Plan_ID])="P2","Standard",
   _xlfn.SINGLE(tbl_Invoices[Plan_ID])="P3","Premium"
)</f>
        <v>Standard</v>
      </c>
      <c r="O3217" s="2">
        <f>IF(tbl_Invoices[[#This Row],[Revenue_Type]]="Churned",0,1)</f>
        <v>1</v>
      </c>
    </row>
    <row r="3218" spans="1:15" x14ac:dyDescent="0.25">
      <c r="A3218" t="s">
        <v>7673</v>
      </c>
      <c r="B3218" t="s">
        <v>1250</v>
      </c>
      <c r="C3218" t="s">
        <v>3093</v>
      </c>
      <c r="D3218" s="1">
        <v>44671</v>
      </c>
      <c r="E3218">
        <v>25</v>
      </c>
      <c r="F3218" t="b">
        <v>1</v>
      </c>
      <c r="G3218" t="s">
        <v>4538</v>
      </c>
      <c r="H3218" t="s">
        <v>2034</v>
      </c>
      <c r="I3218" s="1">
        <f>DATE(YEAR(tbl_Invoices[[#This Row],[Invoice_Date]]), MONTH(tbl_Invoices[[#This Row],[Invoice_Date]]), DAY(tbl_Invoices[[#This Row],[Invoice_Date]]))</f>
        <v>44671</v>
      </c>
      <c r="J3218">
        <f>YEAR(tbl_Invoices[[#This Row],[Invoice_Date]])</f>
        <v>2022</v>
      </c>
      <c r="K3218" s="1">
        <f>_xlfn.XLOOKUP(tbl_Invoices[[#This Row],[Customer_ID]], tbl_Customers[Customer_ID], tbl_Customers[Cohort_Month])</f>
        <v>45046</v>
      </c>
      <c r="L3218" s="1" t="str">
        <f ca="1">_xlfn.XLOOKUP(tbl_Invoices[[#This Row],[Customer_ID]], tbl_Customers[Customer_ID], tbl_Customers[Age_Group])</f>
        <v>18–24</v>
      </c>
      <c r="M3218" s="1" t="str">
        <f>_xlfn.XLOOKUP(tbl_Invoices[[#This Row],[Customer_ID]], tbl_Customers[Customer_ID], tbl_Customers[Region])</f>
        <v>East</v>
      </c>
      <c r="N3218" s="1" t="str" cm="1">
        <f t="array" ref="N3218">_xlfn.IFS(
   _xlfn.SINGLE(tbl_Invoices[Plan_ID])="P1","Basic",
   _xlfn.SINGLE(tbl_Invoices[Plan_ID])="P2","Standard",
   _xlfn.SINGLE(tbl_Invoices[Plan_ID])="P3","Premium"
)</f>
        <v>Standard</v>
      </c>
      <c r="O3218" s="2">
        <f>IF(tbl_Invoices[[#This Row],[Revenue_Type]]="Churned",0,1)</f>
        <v>1</v>
      </c>
    </row>
    <row r="3219" spans="1:15" x14ac:dyDescent="0.25">
      <c r="A3219" t="s">
        <v>7069</v>
      </c>
      <c r="B3219" t="s">
        <v>1312</v>
      </c>
      <c r="C3219" t="s">
        <v>2503</v>
      </c>
      <c r="D3219" s="1">
        <v>44671</v>
      </c>
      <c r="E3219">
        <v>12</v>
      </c>
      <c r="F3219" t="b">
        <v>1</v>
      </c>
      <c r="G3219" t="s">
        <v>4545</v>
      </c>
      <c r="H3219" t="s">
        <v>2027</v>
      </c>
      <c r="I3219" s="1">
        <f>DATE(YEAR(tbl_Invoices[[#This Row],[Invoice_Date]]), MONTH(tbl_Invoices[[#This Row],[Invoice_Date]]), DAY(tbl_Invoices[[#This Row],[Invoice_Date]]))</f>
        <v>44671</v>
      </c>
      <c r="J3219">
        <f>YEAR(tbl_Invoices[[#This Row],[Invoice_Date]])</f>
        <v>2022</v>
      </c>
      <c r="K3219" s="1">
        <f>_xlfn.XLOOKUP(tbl_Invoices[[#This Row],[Customer_ID]], tbl_Customers[Customer_ID], tbl_Customers[Cohort_Month])</f>
        <v>44651</v>
      </c>
      <c r="L3219" s="1" t="str">
        <f ca="1">_xlfn.XLOOKUP(tbl_Invoices[[#This Row],[Customer_ID]], tbl_Customers[Customer_ID], tbl_Customers[Age_Group])</f>
        <v>18–24</v>
      </c>
      <c r="M3219" s="1" t="str">
        <f>_xlfn.XLOOKUP(tbl_Invoices[[#This Row],[Customer_ID]], tbl_Customers[Customer_ID], tbl_Customers[Region])</f>
        <v>East</v>
      </c>
      <c r="N3219" s="1" t="str" cm="1">
        <f t="array" ref="N3219">_xlfn.IFS(
   _xlfn.SINGLE(tbl_Invoices[Plan_ID])="P1","Basic",
   _xlfn.SINGLE(tbl_Invoices[Plan_ID])="P2","Standard",
   _xlfn.SINGLE(tbl_Invoices[Plan_ID])="P3","Premium"
)</f>
        <v>Basic</v>
      </c>
      <c r="O3219" s="2">
        <f>IF(tbl_Invoices[[#This Row],[Revenue_Type]]="Churned",0,1)</f>
        <v>0</v>
      </c>
    </row>
    <row r="3220" spans="1:15" x14ac:dyDescent="0.25">
      <c r="A3220" t="s">
        <v>8083</v>
      </c>
      <c r="B3220" t="s">
        <v>1573</v>
      </c>
      <c r="C3220" t="s">
        <v>2802</v>
      </c>
      <c r="D3220" s="1">
        <v>44671</v>
      </c>
      <c r="E3220">
        <v>55</v>
      </c>
      <c r="F3220" t="b">
        <v>1</v>
      </c>
      <c r="G3220" t="s">
        <v>4547</v>
      </c>
      <c r="H3220" t="s">
        <v>2031</v>
      </c>
      <c r="I3220" s="1">
        <f>DATE(YEAR(tbl_Invoices[[#This Row],[Invoice_Date]]), MONTH(tbl_Invoices[[#This Row],[Invoice_Date]]), DAY(tbl_Invoices[[#This Row],[Invoice_Date]]))</f>
        <v>44671</v>
      </c>
      <c r="J3220">
        <f>YEAR(tbl_Invoices[[#This Row],[Invoice_Date]])</f>
        <v>2022</v>
      </c>
      <c r="K3220" s="1">
        <f>_xlfn.XLOOKUP(tbl_Invoices[[#This Row],[Customer_ID]], tbl_Customers[Customer_ID], tbl_Customers[Cohort_Month])</f>
        <v>44681</v>
      </c>
      <c r="L3220" s="1" t="str">
        <f ca="1">_xlfn.XLOOKUP(tbl_Invoices[[#This Row],[Customer_ID]], tbl_Customers[Customer_ID], tbl_Customers[Age_Group])</f>
        <v>25–34</v>
      </c>
      <c r="M3220" s="1" t="str">
        <f>_xlfn.XLOOKUP(tbl_Invoices[[#This Row],[Customer_ID]], tbl_Customers[Customer_ID], tbl_Customers[Region])</f>
        <v>International</v>
      </c>
      <c r="N3220" s="1" t="str" cm="1">
        <f t="array" ref="N3220">_xlfn.IFS(
   _xlfn.SINGLE(tbl_Invoices[Plan_ID])="P1","Basic",
   _xlfn.SINGLE(tbl_Invoices[Plan_ID])="P2","Standard",
   _xlfn.SINGLE(tbl_Invoices[Plan_ID])="P3","Premium"
)</f>
        <v>Premium</v>
      </c>
      <c r="O3220" s="2">
        <f>IF(tbl_Invoices[[#This Row],[Revenue_Type]]="Churned",0,1)</f>
        <v>1</v>
      </c>
    </row>
    <row r="3221" spans="1:15" x14ac:dyDescent="0.25">
      <c r="A3221" t="s">
        <v>4910</v>
      </c>
      <c r="B3221" t="s">
        <v>1850</v>
      </c>
      <c r="C3221" t="s">
        <v>2371</v>
      </c>
      <c r="D3221" s="1">
        <v>44671</v>
      </c>
      <c r="E3221">
        <v>55</v>
      </c>
      <c r="F3221" t="b">
        <v>1</v>
      </c>
      <c r="G3221" t="s">
        <v>4549</v>
      </c>
      <c r="H3221" t="s">
        <v>2031</v>
      </c>
      <c r="I3221" s="1">
        <f>DATE(YEAR(tbl_Invoices[[#This Row],[Invoice_Date]]), MONTH(tbl_Invoices[[#This Row],[Invoice_Date]]), DAY(tbl_Invoices[[#This Row],[Invoice_Date]]))</f>
        <v>44671</v>
      </c>
      <c r="J3221">
        <f>YEAR(tbl_Invoices[[#This Row],[Invoice_Date]])</f>
        <v>2022</v>
      </c>
      <c r="K3221" s="1">
        <f>_xlfn.XLOOKUP(tbl_Invoices[[#This Row],[Customer_ID]], tbl_Customers[Customer_ID], tbl_Customers[Cohort_Month])</f>
        <v>44742</v>
      </c>
      <c r="L3221" s="1" t="str">
        <f ca="1">_xlfn.XLOOKUP(tbl_Invoices[[#This Row],[Customer_ID]], tbl_Customers[Customer_ID], tbl_Customers[Age_Group])</f>
        <v>55+</v>
      </c>
      <c r="M3221" s="1" t="str">
        <f>_xlfn.XLOOKUP(tbl_Invoices[[#This Row],[Customer_ID]], tbl_Customers[Customer_ID], tbl_Customers[Region])</f>
        <v>West</v>
      </c>
      <c r="N3221" s="1" t="str" cm="1">
        <f t="array" ref="N3221">_xlfn.IFS(
   _xlfn.SINGLE(tbl_Invoices[Plan_ID])="P1","Basic",
   _xlfn.SINGLE(tbl_Invoices[Plan_ID])="P2","Standard",
   _xlfn.SINGLE(tbl_Invoices[Plan_ID])="P3","Premium"
)</f>
        <v>Premium</v>
      </c>
      <c r="O3221" s="2">
        <f>IF(tbl_Invoices[[#This Row],[Revenue_Type]]="Churned",0,1)</f>
        <v>1</v>
      </c>
    </row>
    <row r="3222" spans="1:15" x14ac:dyDescent="0.25">
      <c r="A3222" t="s">
        <v>10472</v>
      </c>
      <c r="B3222" t="s">
        <v>60</v>
      </c>
      <c r="C3222" t="s">
        <v>3115</v>
      </c>
      <c r="D3222" s="1">
        <v>44672</v>
      </c>
      <c r="E3222">
        <v>25</v>
      </c>
      <c r="F3222" t="b">
        <v>1</v>
      </c>
      <c r="G3222" t="s">
        <v>4547</v>
      </c>
      <c r="H3222" t="s">
        <v>2034</v>
      </c>
      <c r="I3222" s="1">
        <f>DATE(YEAR(tbl_Invoices[[#This Row],[Invoice_Date]]), MONTH(tbl_Invoices[[#This Row],[Invoice_Date]]), DAY(tbl_Invoices[[#This Row],[Invoice_Date]]))</f>
        <v>44672</v>
      </c>
      <c r="J3222">
        <f>YEAR(tbl_Invoices[[#This Row],[Invoice_Date]])</f>
        <v>2022</v>
      </c>
      <c r="K3222" s="1">
        <f>_xlfn.XLOOKUP(tbl_Invoices[[#This Row],[Customer_ID]], tbl_Customers[Customer_ID], tbl_Customers[Cohort_Month])</f>
        <v>44926</v>
      </c>
      <c r="L3222" s="1" t="str">
        <f ca="1">_xlfn.XLOOKUP(tbl_Invoices[[#This Row],[Customer_ID]], tbl_Customers[Customer_ID], tbl_Customers[Age_Group])</f>
        <v>35–44</v>
      </c>
      <c r="M3222" s="1" t="str">
        <f>_xlfn.XLOOKUP(tbl_Invoices[[#This Row],[Customer_ID]], tbl_Customers[Customer_ID], tbl_Customers[Region])</f>
        <v>International</v>
      </c>
      <c r="N3222" s="1" t="str" cm="1">
        <f t="array" ref="N3222">_xlfn.IFS(
   _xlfn.SINGLE(tbl_Invoices[Plan_ID])="P1","Basic",
   _xlfn.SINGLE(tbl_Invoices[Plan_ID])="P2","Standard",
   _xlfn.SINGLE(tbl_Invoices[Plan_ID])="P3","Premium"
)</f>
        <v>Standard</v>
      </c>
      <c r="O3222" s="2">
        <f>IF(tbl_Invoices[[#This Row],[Revenue_Type]]="Churned",0,1)</f>
        <v>1</v>
      </c>
    </row>
    <row r="3223" spans="1:15" x14ac:dyDescent="0.25">
      <c r="A3223" t="s">
        <v>4950</v>
      </c>
      <c r="B3223" t="s">
        <v>372</v>
      </c>
      <c r="C3223" t="s">
        <v>2471</v>
      </c>
      <c r="D3223" s="1">
        <v>44672</v>
      </c>
      <c r="E3223">
        <v>55</v>
      </c>
      <c r="F3223" t="b">
        <v>1</v>
      </c>
      <c r="G3223" t="s">
        <v>4540</v>
      </c>
      <c r="H3223" t="s">
        <v>2031</v>
      </c>
      <c r="I3223" s="1">
        <f>DATE(YEAR(tbl_Invoices[[#This Row],[Invoice_Date]]), MONTH(tbl_Invoices[[#This Row],[Invoice_Date]]), DAY(tbl_Invoices[[#This Row],[Invoice_Date]]))</f>
        <v>44672</v>
      </c>
      <c r="J3223">
        <f>YEAR(tbl_Invoices[[#This Row],[Invoice_Date]])</f>
        <v>2022</v>
      </c>
      <c r="K3223" s="1">
        <f>_xlfn.XLOOKUP(tbl_Invoices[[#This Row],[Customer_ID]], tbl_Customers[Customer_ID], tbl_Customers[Cohort_Month])</f>
        <v>44316</v>
      </c>
      <c r="L3223" s="1" t="str">
        <f ca="1">_xlfn.XLOOKUP(tbl_Invoices[[#This Row],[Customer_ID]], tbl_Customers[Customer_ID], tbl_Customers[Age_Group])</f>
        <v>18–24</v>
      </c>
      <c r="M3223" s="1" t="str">
        <f>_xlfn.XLOOKUP(tbl_Invoices[[#This Row],[Customer_ID]], tbl_Customers[Customer_ID], tbl_Customers[Region])</f>
        <v>South</v>
      </c>
      <c r="N3223" s="1" t="str" cm="1">
        <f t="array" ref="N3223">_xlfn.IFS(
   _xlfn.SINGLE(tbl_Invoices[Plan_ID])="P1","Basic",
   _xlfn.SINGLE(tbl_Invoices[Plan_ID])="P2","Standard",
   _xlfn.SINGLE(tbl_Invoices[Plan_ID])="P3","Premium"
)</f>
        <v>Premium</v>
      </c>
      <c r="O3223" s="2">
        <f>IF(tbl_Invoices[[#This Row],[Revenue_Type]]="Churned",0,1)</f>
        <v>1</v>
      </c>
    </row>
    <row r="3224" spans="1:15" x14ac:dyDescent="0.25">
      <c r="A3224" t="s">
        <v>6351</v>
      </c>
      <c r="B3224" t="s">
        <v>584</v>
      </c>
      <c r="C3224" t="s">
        <v>4513</v>
      </c>
      <c r="D3224" s="1">
        <v>44672</v>
      </c>
      <c r="E3224">
        <v>55</v>
      </c>
      <c r="F3224" t="b">
        <v>1</v>
      </c>
      <c r="G3224" t="s">
        <v>4547</v>
      </c>
      <c r="H3224" t="s">
        <v>2031</v>
      </c>
      <c r="I3224" s="1">
        <f>DATE(YEAR(tbl_Invoices[[#This Row],[Invoice_Date]]), MONTH(tbl_Invoices[[#This Row],[Invoice_Date]]), DAY(tbl_Invoices[[#This Row],[Invoice_Date]]))</f>
        <v>44672</v>
      </c>
      <c r="J3224">
        <f>YEAR(tbl_Invoices[[#This Row],[Invoice_Date]])</f>
        <v>2022</v>
      </c>
      <c r="K3224" s="1">
        <f>_xlfn.XLOOKUP(tbl_Invoices[[#This Row],[Customer_ID]], tbl_Customers[Customer_ID], tbl_Customers[Cohort_Month])</f>
        <v>44408</v>
      </c>
      <c r="L3224" s="1" t="str">
        <f ca="1">_xlfn.XLOOKUP(tbl_Invoices[[#This Row],[Customer_ID]], tbl_Customers[Customer_ID], tbl_Customers[Age_Group])</f>
        <v>35–44</v>
      </c>
      <c r="M3224" s="1" t="str">
        <f>_xlfn.XLOOKUP(tbl_Invoices[[#This Row],[Customer_ID]], tbl_Customers[Customer_ID], tbl_Customers[Region])</f>
        <v>International</v>
      </c>
      <c r="N3224" s="1" t="str" cm="1">
        <f t="array" ref="N3224">_xlfn.IFS(
   _xlfn.SINGLE(tbl_Invoices[Plan_ID])="P1","Basic",
   _xlfn.SINGLE(tbl_Invoices[Plan_ID])="P2","Standard",
   _xlfn.SINGLE(tbl_Invoices[Plan_ID])="P3","Premium"
)</f>
        <v>Premium</v>
      </c>
      <c r="O3224" s="2">
        <f>IF(tbl_Invoices[[#This Row],[Revenue_Type]]="Churned",0,1)</f>
        <v>1</v>
      </c>
    </row>
    <row r="3225" spans="1:15" x14ac:dyDescent="0.25">
      <c r="A3225" t="s">
        <v>6101</v>
      </c>
      <c r="B3225" t="s">
        <v>807</v>
      </c>
      <c r="C3225" t="s">
        <v>3413</v>
      </c>
      <c r="D3225" s="1">
        <v>44672</v>
      </c>
      <c r="E3225">
        <v>12</v>
      </c>
      <c r="F3225" t="b">
        <v>1</v>
      </c>
      <c r="G3225" t="s">
        <v>4549</v>
      </c>
      <c r="H3225" t="s">
        <v>2027</v>
      </c>
      <c r="I3225" s="1">
        <f>DATE(YEAR(tbl_Invoices[[#This Row],[Invoice_Date]]), MONTH(tbl_Invoices[[#This Row],[Invoice_Date]]), DAY(tbl_Invoices[[#This Row],[Invoice_Date]]))</f>
        <v>44672</v>
      </c>
      <c r="J3225">
        <f>YEAR(tbl_Invoices[[#This Row],[Invoice_Date]])</f>
        <v>2022</v>
      </c>
      <c r="K3225" s="1">
        <f>_xlfn.XLOOKUP(tbl_Invoices[[#This Row],[Customer_ID]], tbl_Customers[Customer_ID], tbl_Customers[Cohort_Month])</f>
        <v>44985</v>
      </c>
      <c r="L3225" s="1" t="str">
        <f ca="1">_xlfn.XLOOKUP(tbl_Invoices[[#This Row],[Customer_ID]], tbl_Customers[Customer_ID], tbl_Customers[Age_Group])</f>
        <v>35–44</v>
      </c>
      <c r="M3225" s="1" t="str">
        <f>_xlfn.XLOOKUP(tbl_Invoices[[#This Row],[Customer_ID]], tbl_Customers[Customer_ID], tbl_Customers[Region])</f>
        <v>South</v>
      </c>
      <c r="N3225" s="1" t="str" cm="1">
        <f t="array" ref="N3225">_xlfn.IFS(
   _xlfn.SINGLE(tbl_Invoices[Plan_ID])="P1","Basic",
   _xlfn.SINGLE(tbl_Invoices[Plan_ID])="P2","Standard",
   _xlfn.SINGLE(tbl_Invoices[Plan_ID])="P3","Premium"
)</f>
        <v>Basic</v>
      </c>
      <c r="O3225" s="2">
        <f>IF(tbl_Invoices[[#This Row],[Revenue_Type]]="Churned",0,1)</f>
        <v>1</v>
      </c>
    </row>
    <row r="3226" spans="1:15" x14ac:dyDescent="0.25">
      <c r="A3226" t="s">
        <v>5742</v>
      </c>
      <c r="B3226" t="s">
        <v>870</v>
      </c>
      <c r="C3226" t="s">
        <v>3575</v>
      </c>
      <c r="D3226" s="1">
        <v>44672</v>
      </c>
      <c r="E3226">
        <v>55</v>
      </c>
      <c r="F3226" t="b">
        <v>1</v>
      </c>
      <c r="G3226" t="s">
        <v>4540</v>
      </c>
      <c r="H3226" t="s">
        <v>2031</v>
      </c>
      <c r="I3226" s="1">
        <f>DATE(YEAR(tbl_Invoices[[#This Row],[Invoice_Date]]), MONTH(tbl_Invoices[[#This Row],[Invoice_Date]]), DAY(tbl_Invoices[[#This Row],[Invoice_Date]]))</f>
        <v>44672</v>
      </c>
      <c r="J3226">
        <f>YEAR(tbl_Invoices[[#This Row],[Invoice_Date]])</f>
        <v>2022</v>
      </c>
      <c r="K3226" s="1">
        <f>_xlfn.XLOOKUP(tbl_Invoices[[#This Row],[Customer_ID]], tbl_Customers[Customer_ID], tbl_Customers[Cohort_Month])</f>
        <v>44651</v>
      </c>
      <c r="L3226" s="1" t="str">
        <f ca="1">_xlfn.XLOOKUP(tbl_Invoices[[#This Row],[Customer_ID]], tbl_Customers[Customer_ID], tbl_Customers[Age_Group])</f>
        <v>45–54</v>
      </c>
      <c r="M3226" s="1" t="str">
        <f>_xlfn.XLOOKUP(tbl_Invoices[[#This Row],[Customer_ID]], tbl_Customers[Customer_ID], tbl_Customers[Region])</f>
        <v>Midwest</v>
      </c>
      <c r="N3226" s="1" t="str" cm="1">
        <f t="array" ref="N3226">_xlfn.IFS(
   _xlfn.SINGLE(tbl_Invoices[Plan_ID])="P1","Basic",
   _xlfn.SINGLE(tbl_Invoices[Plan_ID])="P2","Standard",
   _xlfn.SINGLE(tbl_Invoices[Plan_ID])="P3","Premium"
)</f>
        <v>Premium</v>
      </c>
      <c r="O3226" s="2">
        <f>IF(tbl_Invoices[[#This Row],[Revenue_Type]]="Churned",0,1)</f>
        <v>1</v>
      </c>
    </row>
    <row r="3227" spans="1:15" x14ac:dyDescent="0.25">
      <c r="A3227" t="s">
        <v>6743</v>
      </c>
      <c r="B3227" t="s">
        <v>1480</v>
      </c>
      <c r="C3227" t="s">
        <v>2630</v>
      </c>
      <c r="D3227" s="1">
        <v>44672</v>
      </c>
      <c r="E3227">
        <v>55</v>
      </c>
      <c r="F3227" t="b">
        <v>1</v>
      </c>
      <c r="G3227" t="s">
        <v>4538</v>
      </c>
      <c r="H3227" t="s">
        <v>2031</v>
      </c>
      <c r="I3227" s="1">
        <f>DATE(YEAR(tbl_Invoices[[#This Row],[Invoice_Date]]), MONTH(tbl_Invoices[[#This Row],[Invoice_Date]]), DAY(tbl_Invoices[[#This Row],[Invoice_Date]]))</f>
        <v>44672</v>
      </c>
      <c r="J3227">
        <f>YEAR(tbl_Invoices[[#This Row],[Invoice_Date]])</f>
        <v>2022</v>
      </c>
      <c r="K3227" s="1">
        <f>_xlfn.XLOOKUP(tbl_Invoices[[#This Row],[Customer_ID]], tbl_Customers[Customer_ID], tbl_Customers[Cohort_Month])</f>
        <v>44712</v>
      </c>
      <c r="L3227" s="1" t="str">
        <f ca="1">_xlfn.XLOOKUP(tbl_Invoices[[#This Row],[Customer_ID]], tbl_Customers[Customer_ID], tbl_Customers[Age_Group])</f>
        <v>45–54</v>
      </c>
      <c r="M3227" s="1" t="str">
        <f>_xlfn.XLOOKUP(tbl_Invoices[[#This Row],[Customer_ID]], tbl_Customers[Customer_ID], tbl_Customers[Region])</f>
        <v>South</v>
      </c>
      <c r="N3227" s="1" t="str" cm="1">
        <f t="array" ref="N3227">_xlfn.IFS(
   _xlfn.SINGLE(tbl_Invoices[Plan_ID])="P1","Basic",
   _xlfn.SINGLE(tbl_Invoices[Plan_ID])="P2","Standard",
   _xlfn.SINGLE(tbl_Invoices[Plan_ID])="P3","Premium"
)</f>
        <v>Premium</v>
      </c>
      <c r="O3227" s="2">
        <f>IF(tbl_Invoices[[#This Row],[Revenue_Type]]="Churned",0,1)</f>
        <v>1</v>
      </c>
    </row>
    <row r="3228" spans="1:15" x14ac:dyDescent="0.25">
      <c r="A3228" t="s">
        <v>5786</v>
      </c>
      <c r="B3228" t="s">
        <v>1767</v>
      </c>
      <c r="C3228" t="s">
        <v>3951</v>
      </c>
      <c r="D3228" s="1">
        <v>44672</v>
      </c>
      <c r="E3228">
        <v>55</v>
      </c>
      <c r="F3228" t="b">
        <v>1</v>
      </c>
      <c r="G3228" t="s">
        <v>4540</v>
      </c>
      <c r="H3228" t="s">
        <v>2031</v>
      </c>
      <c r="I3228" s="1">
        <f>DATE(YEAR(tbl_Invoices[[#This Row],[Invoice_Date]]), MONTH(tbl_Invoices[[#This Row],[Invoice_Date]]), DAY(tbl_Invoices[[#This Row],[Invoice_Date]]))</f>
        <v>44672</v>
      </c>
      <c r="J3228">
        <f>YEAR(tbl_Invoices[[#This Row],[Invoice_Date]])</f>
        <v>2022</v>
      </c>
      <c r="K3228" s="1">
        <f>_xlfn.XLOOKUP(tbl_Invoices[[#This Row],[Customer_ID]], tbl_Customers[Customer_ID], tbl_Customers[Cohort_Month])</f>
        <v>44620</v>
      </c>
      <c r="L3228" s="1" t="str">
        <f ca="1">_xlfn.XLOOKUP(tbl_Invoices[[#This Row],[Customer_ID]], tbl_Customers[Customer_ID], tbl_Customers[Age_Group])</f>
        <v>35–44</v>
      </c>
      <c r="M3228" s="1" t="str">
        <f>_xlfn.XLOOKUP(tbl_Invoices[[#This Row],[Customer_ID]], tbl_Customers[Customer_ID], tbl_Customers[Region])</f>
        <v>West</v>
      </c>
      <c r="N3228" s="1" t="str" cm="1">
        <f t="array" ref="N3228">_xlfn.IFS(
   _xlfn.SINGLE(tbl_Invoices[Plan_ID])="P1","Basic",
   _xlfn.SINGLE(tbl_Invoices[Plan_ID])="P2","Standard",
   _xlfn.SINGLE(tbl_Invoices[Plan_ID])="P3","Premium"
)</f>
        <v>Premium</v>
      </c>
      <c r="O3228" s="2">
        <f>IF(tbl_Invoices[[#This Row],[Revenue_Type]]="Churned",0,1)</f>
        <v>1</v>
      </c>
    </row>
    <row r="3229" spans="1:15" x14ac:dyDescent="0.25">
      <c r="A3229" t="s">
        <v>9386</v>
      </c>
      <c r="B3229" t="s">
        <v>2011</v>
      </c>
      <c r="C3229" t="s">
        <v>2835</v>
      </c>
      <c r="D3229" s="1">
        <v>44672</v>
      </c>
      <c r="E3229">
        <v>12</v>
      </c>
      <c r="F3229" t="b">
        <v>1</v>
      </c>
      <c r="G3229" t="s">
        <v>4538</v>
      </c>
      <c r="H3229" t="s">
        <v>2027</v>
      </c>
      <c r="I3229" s="1">
        <f>DATE(YEAR(tbl_Invoices[[#This Row],[Invoice_Date]]), MONTH(tbl_Invoices[[#This Row],[Invoice_Date]]), DAY(tbl_Invoices[[#This Row],[Invoice_Date]]))</f>
        <v>44672</v>
      </c>
      <c r="J3229">
        <f>YEAR(tbl_Invoices[[#This Row],[Invoice_Date]])</f>
        <v>2022</v>
      </c>
      <c r="K3229" s="1">
        <f>_xlfn.XLOOKUP(tbl_Invoices[[#This Row],[Customer_ID]], tbl_Customers[Customer_ID], tbl_Customers[Cohort_Month])</f>
        <v>44500</v>
      </c>
      <c r="L3229" s="1" t="str">
        <f ca="1">_xlfn.XLOOKUP(tbl_Invoices[[#This Row],[Customer_ID]], tbl_Customers[Customer_ID], tbl_Customers[Age_Group])</f>
        <v>25–34</v>
      </c>
      <c r="M3229" s="1" t="str">
        <f>_xlfn.XLOOKUP(tbl_Invoices[[#This Row],[Customer_ID]], tbl_Customers[Customer_ID], tbl_Customers[Region])</f>
        <v>South</v>
      </c>
      <c r="N3229" s="1" t="str" cm="1">
        <f t="array" ref="N3229">_xlfn.IFS(
   _xlfn.SINGLE(tbl_Invoices[Plan_ID])="P1","Basic",
   _xlfn.SINGLE(tbl_Invoices[Plan_ID])="P2","Standard",
   _xlfn.SINGLE(tbl_Invoices[Plan_ID])="P3","Premium"
)</f>
        <v>Basic</v>
      </c>
      <c r="O3229" s="2">
        <f>IF(tbl_Invoices[[#This Row],[Revenue_Type]]="Churned",0,1)</f>
        <v>1</v>
      </c>
    </row>
    <row r="3230" spans="1:15" x14ac:dyDescent="0.25">
      <c r="A3230" t="s">
        <v>6398</v>
      </c>
      <c r="B3230" t="s">
        <v>289</v>
      </c>
      <c r="C3230" t="s">
        <v>4114</v>
      </c>
      <c r="D3230" s="1">
        <v>44673</v>
      </c>
      <c r="E3230">
        <v>25</v>
      </c>
      <c r="F3230" t="b">
        <v>1</v>
      </c>
      <c r="G3230" t="s">
        <v>4540</v>
      </c>
      <c r="H3230" t="s">
        <v>2034</v>
      </c>
      <c r="I3230" s="1">
        <f>DATE(YEAR(tbl_Invoices[[#This Row],[Invoice_Date]]), MONTH(tbl_Invoices[[#This Row],[Invoice_Date]]), DAY(tbl_Invoices[[#This Row],[Invoice_Date]]))</f>
        <v>44673</v>
      </c>
      <c r="J3230">
        <f>YEAR(tbl_Invoices[[#This Row],[Invoice_Date]])</f>
        <v>2022</v>
      </c>
      <c r="K3230" s="1">
        <f>_xlfn.XLOOKUP(tbl_Invoices[[#This Row],[Customer_ID]], tbl_Customers[Customer_ID], tbl_Customers[Cohort_Month])</f>
        <v>44651</v>
      </c>
      <c r="L3230" s="1" t="str">
        <f ca="1">_xlfn.XLOOKUP(tbl_Invoices[[#This Row],[Customer_ID]], tbl_Customers[Customer_ID], tbl_Customers[Age_Group])</f>
        <v>35–44</v>
      </c>
      <c r="M3230" s="1" t="str">
        <f>_xlfn.XLOOKUP(tbl_Invoices[[#This Row],[Customer_ID]], tbl_Customers[Customer_ID], tbl_Customers[Region])</f>
        <v>West</v>
      </c>
      <c r="N3230" s="1" t="str" cm="1">
        <f t="array" ref="N3230">_xlfn.IFS(
   _xlfn.SINGLE(tbl_Invoices[Plan_ID])="P1","Basic",
   _xlfn.SINGLE(tbl_Invoices[Plan_ID])="P2","Standard",
   _xlfn.SINGLE(tbl_Invoices[Plan_ID])="P3","Premium"
)</f>
        <v>Standard</v>
      </c>
      <c r="O3230" s="2">
        <f>IF(tbl_Invoices[[#This Row],[Revenue_Type]]="Churned",0,1)</f>
        <v>1</v>
      </c>
    </row>
    <row r="3231" spans="1:15" x14ac:dyDescent="0.25">
      <c r="A3231" t="s">
        <v>9141</v>
      </c>
      <c r="B3231" t="s">
        <v>1119</v>
      </c>
      <c r="C3231" t="s">
        <v>3600</v>
      </c>
      <c r="D3231" s="1">
        <v>44673</v>
      </c>
      <c r="E3231">
        <v>55</v>
      </c>
      <c r="F3231" t="b">
        <v>1</v>
      </c>
      <c r="G3231" t="s">
        <v>4547</v>
      </c>
      <c r="H3231" t="s">
        <v>2031</v>
      </c>
      <c r="I3231" s="1">
        <f>DATE(YEAR(tbl_Invoices[[#This Row],[Invoice_Date]]), MONTH(tbl_Invoices[[#This Row],[Invoice_Date]]), DAY(tbl_Invoices[[#This Row],[Invoice_Date]]))</f>
        <v>44673</v>
      </c>
      <c r="J3231">
        <f>YEAR(tbl_Invoices[[#This Row],[Invoice_Date]])</f>
        <v>2022</v>
      </c>
      <c r="K3231" s="1">
        <f>_xlfn.XLOOKUP(tbl_Invoices[[#This Row],[Customer_ID]], tbl_Customers[Customer_ID], tbl_Customers[Cohort_Month])</f>
        <v>44773</v>
      </c>
      <c r="L3231" s="1" t="str">
        <f ca="1">_xlfn.XLOOKUP(tbl_Invoices[[#This Row],[Customer_ID]], tbl_Customers[Customer_ID], tbl_Customers[Age_Group])</f>
        <v>25–34</v>
      </c>
      <c r="M3231" s="1" t="str">
        <f>_xlfn.XLOOKUP(tbl_Invoices[[#This Row],[Customer_ID]], tbl_Customers[Customer_ID], tbl_Customers[Region])</f>
        <v>South</v>
      </c>
      <c r="N3231" s="1" t="str" cm="1">
        <f t="array" ref="N3231">_xlfn.IFS(
   _xlfn.SINGLE(tbl_Invoices[Plan_ID])="P1","Basic",
   _xlfn.SINGLE(tbl_Invoices[Plan_ID])="P2","Standard",
   _xlfn.SINGLE(tbl_Invoices[Plan_ID])="P3","Premium"
)</f>
        <v>Premium</v>
      </c>
      <c r="O3231" s="2">
        <f>IF(tbl_Invoices[[#This Row],[Revenue_Type]]="Churned",0,1)</f>
        <v>1</v>
      </c>
    </row>
    <row r="3232" spans="1:15" x14ac:dyDescent="0.25">
      <c r="A3232" t="s">
        <v>9701</v>
      </c>
      <c r="B3232" t="s">
        <v>1825</v>
      </c>
      <c r="C3232" t="s">
        <v>4013</v>
      </c>
      <c r="D3232" s="1">
        <v>44673</v>
      </c>
      <c r="E3232">
        <v>55</v>
      </c>
      <c r="F3232" t="b">
        <v>1</v>
      </c>
      <c r="G3232" t="s">
        <v>4540</v>
      </c>
      <c r="H3232" t="s">
        <v>2031</v>
      </c>
      <c r="I3232" s="1">
        <f>DATE(YEAR(tbl_Invoices[[#This Row],[Invoice_Date]]), MONTH(tbl_Invoices[[#This Row],[Invoice_Date]]), DAY(tbl_Invoices[[#This Row],[Invoice_Date]]))</f>
        <v>44673</v>
      </c>
      <c r="J3232">
        <f>YEAR(tbl_Invoices[[#This Row],[Invoice_Date]])</f>
        <v>2022</v>
      </c>
      <c r="K3232" s="1">
        <f>_xlfn.XLOOKUP(tbl_Invoices[[#This Row],[Customer_ID]], tbl_Customers[Customer_ID], tbl_Customers[Cohort_Month])</f>
        <v>44347</v>
      </c>
      <c r="L3232" s="1" t="str">
        <f ca="1">_xlfn.XLOOKUP(tbl_Invoices[[#This Row],[Customer_ID]], tbl_Customers[Customer_ID], tbl_Customers[Age_Group])</f>
        <v>45–54</v>
      </c>
      <c r="M3232" s="1" t="str">
        <f>_xlfn.XLOOKUP(tbl_Invoices[[#This Row],[Customer_ID]], tbl_Customers[Customer_ID], tbl_Customers[Region])</f>
        <v>Midwest</v>
      </c>
      <c r="N3232" s="1" t="str" cm="1">
        <f t="array" ref="N3232">_xlfn.IFS(
   _xlfn.SINGLE(tbl_Invoices[Plan_ID])="P1","Basic",
   _xlfn.SINGLE(tbl_Invoices[Plan_ID])="P2","Standard",
   _xlfn.SINGLE(tbl_Invoices[Plan_ID])="P3","Premium"
)</f>
        <v>Premium</v>
      </c>
      <c r="O3232" s="2">
        <f>IF(tbl_Invoices[[#This Row],[Revenue_Type]]="Churned",0,1)</f>
        <v>1</v>
      </c>
    </row>
    <row r="3233" spans="1:15" x14ac:dyDescent="0.25">
      <c r="A3233" t="s">
        <v>10199</v>
      </c>
      <c r="B3233" t="s">
        <v>135</v>
      </c>
      <c r="C3233" t="s">
        <v>4407</v>
      </c>
      <c r="D3233" s="1">
        <v>44674</v>
      </c>
      <c r="E3233">
        <v>12</v>
      </c>
      <c r="F3233" t="b">
        <v>1</v>
      </c>
      <c r="G3233" t="s">
        <v>4549</v>
      </c>
      <c r="H3233" t="s">
        <v>2027</v>
      </c>
      <c r="I3233" s="1">
        <f>DATE(YEAR(tbl_Invoices[[#This Row],[Invoice_Date]]), MONTH(tbl_Invoices[[#This Row],[Invoice_Date]]), DAY(tbl_Invoices[[#This Row],[Invoice_Date]]))</f>
        <v>44674</v>
      </c>
      <c r="J3233">
        <f>YEAR(tbl_Invoices[[#This Row],[Invoice_Date]])</f>
        <v>2022</v>
      </c>
      <c r="K3233" s="1">
        <f>_xlfn.XLOOKUP(tbl_Invoices[[#This Row],[Customer_ID]], tbl_Customers[Customer_ID], tbl_Customers[Cohort_Month])</f>
        <v>44439</v>
      </c>
      <c r="L3233" s="1" t="str">
        <f ca="1">_xlfn.XLOOKUP(tbl_Invoices[[#This Row],[Customer_ID]], tbl_Customers[Customer_ID], tbl_Customers[Age_Group])</f>
        <v>45–54</v>
      </c>
      <c r="M3233" s="1" t="str">
        <f>_xlfn.XLOOKUP(tbl_Invoices[[#This Row],[Customer_ID]], tbl_Customers[Customer_ID], tbl_Customers[Region])</f>
        <v>International</v>
      </c>
      <c r="N3233" s="1" t="str" cm="1">
        <f t="array" ref="N3233">_xlfn.IFS(
   _xlfn.SINGLE(tbl_Invoices[Plan_ID])="P1","Basic",
   _xlfn.SINGLE(tbl_Invoices[Plan_ID])="P2","Standard",
   _xlfn.SINGLE(tbl_Invoices[Plan_ID])="P3","Premium"
)</f>
        <v>Basic</v>
      </c>
      <c r="O3233" s="2">
        <f>IF(tbl_Invoices[[#This Row],[Revenue_Type]]="Churned",0,1)</f>
        <v>1</v>
      </c>
    </row>
    <row r="3234" spans="1:15" x14ac:dyDescent="0.25">
      <c r="A3234" t="s">
        <v>5990</v>
      </c>
      <c r="B3234" t="s">
        <v>592</v>
      </c>
      <c r="C3234" t="s">
        <v>3190</v>
      </c>
      <c r="D3234" s="1">
        <v>44674</v>
      </c>
      <c r="E3234">
        <v>25</v>
      </c>
      <c r="F3234" t="b">
        <v>1</v>
      </c>
      <c r="G3234" t="s">
        <v>4549</v>
      </c>
      <c r="H3234" t="s">
        <v>2034</v>
      </c>
      <c r="I3234" s="1">
        <f>DATE(YEAR(tbl_Invoices[[#This Row],[Invoice_Date]]), MONTH(tbl_Invoices[[#This Row],[Invoice_Date]]), DAY(tbl_Invoices[[#This Row],[Invoice_Date]]))</f>
        <v>44674</v>
      </c>
      <c r="J3234">
        <f>YEAR(tbl_Invoices[[#This Row],[Invoice_Date]])</f>
        <v>2022</v>
      </c>
      <c r="K3234" s="1">
        <f>_xlfn.XLOOKUP(tbl_Invoices[[#This Row],[Customer_ID]], tbl_Customers[Customer_ID], tbl_Customers[Cohort_Month])</f>
        <v>45046</v>
      </c>
      <c r="L3234" s="1" t="str">
        <f ca="1">_xlfn.XLOOKUP(tbl_Invoices[[#This Row],[Customer_ID]], tbl_Customers[Customer_ID], tbl_Customers[Age_Group])</f>
        <v>45–54</v>
      </c>
      <c r="M3234" s="1" t="str">
        <f>_xlfn.XLOOKUP(tbl_Invoices[[#This Row],[Customer_ID]], tbl_Customers[Customer_ID], tbl_Customers[Region])</f>
        <v>International</v>
      </c>
      <c r="N3234" s="1" t="str" cm="1">
        <f t="array" ref="N3234">_xlfn.IFS(
   _xlfn.SINGLE(tbl_Invoices[Plan_ID])="P1","Basic",
   _xlfn.SINGLE(tbl_Invoices[Plan_ID])="P2","Standard",
   _xlfn.SINGLE(tbl_Invoices[Plan_ID])="P3","Premium"
)</f>
        <v>Standard</v>
      </c>
      <c r="O3234" s="2">
        <f>IF(tbl_Invoices[[#This Row],[Revenue_Type]]="Churned",0,1)</f>
        <v>1</v>
      </c>
    </row>
    <row r="3235" spans="1:15" x14ac:dyDescent="0.25">
      <c r="A3235" t="s">
        <v>10314</v>
      </c>
      <c r="B3235" t="s">
        <v>822</v>
      </c>
      <c r="C3235" t="s">
        <v>4258</v>
      </c>
      <c r="D3235" s="1">
        <v>44674</v>
      </c>
      <c r="E3235">
        <v>55</v>
      </c>
      <c r="F3235" t="b">
        <v>1</v>
      </c>
      <c r="G3235" t="s">
        <v>4547</v>
      </c>
      <c r="H3235" t="s">
        <v>2031</v>
      </c>
      <c r="I3235" s="1">
        <f>DATE(YEAR(tbl_Invoices[[#This Row],[Invoice_Date]]), MONTH(tbl_Invoices[[#This Row],[Invoice_Date]]), DAY(tbl_Invoices[[#This Row],[Invoice_Date]]))</f>
        <v>44674</v>
      </c>
      <c r="J3235">
        <f>YEAR(tbl_Invoices[[#This Row],[Invoice_Date]])</f>
        <v>2022</v>
      </c>
      <c r="K3235" s="1">
        <f>_xlfn.XLOOKUP(tbl_Invoices[[#This Row],[Customer_ID]], tbl_Customers[Customer_ID], tbl_Customers[Cohort_Month])</f>
        <v>44469</v>
      </c>
      <c r="L3235" s="1" t="str">
        <f ca="1">_xlfn.XLOOKUP(tbl_Invoices[[#This Row],[Customer_ID]], tbl_Customers[Customer_ID], tbl_Customers[Age_Group])</f>
        <v>25–34</v>
      </c>
      <c r="M3235" s="1" t="str">
        <f>_xlfn.XLOOKUP(tbl_Invoices[[#This Row],[Customer_ID]], tbl_Customers[Customer_ID], tbl_Customers[Region])</f>
        <v>International</v>
      </c>
      <c r="N3235" s="1" t="str" cm="1">
        <f t="array" ref="N3235">_xlfn.IFS(
   _xlfn.SINGLE(tbl_Invoices[Plan_ID])="P1","Basic",
   _xlfn.SINGLE(tbl_Invoices[Plan_ID])="P2","Standard",
   _xlfn.SINGLE(tbl_Invoices[Plan_ID])="P3","Premium"
)</f>
        <v>Premium</v>
      </c>
      <c r="O3235" s="2">
        <f>IF(tbl_Invoices[[#This Row],[Revenue_Type]]="Churned",0,1)</f>
        <v>1</v>
      </c>
    </row>
    <row r="3236" spans="1:15" x14ac:dyDescent="0.25">
      <c r="A3236" t="s">
        <v>6217</v>
      </c>
      <c r="B3236" t="s">
        <v>1118</v>
      </c>
      <c r="C3236" t="s">
        <v>3583</v>
      </c>
      <c r="D3236" s="1">
        <v>44674</v>
      </c>
      <c r="E3236">
        <v>25</v>
      </c>
      <c r="F3236" t="b">
        <v>1</v>
      </c>
      <c r="G3236" t="s">
        <v>4538</v>
      </c>
      <c r="H3236" t="s">
        <v>2034</v>
      </c>
      <c r="I3236" s="1">
        <f>DATE(YEAR(tbl_Invoices[[#This Row],[Invoice_Date]]), MONTH(tbl_Invoices[[#This Row],[Invoice_Date]]), DAY(tbl_Invoices[[#This Row],[Invoice_Date]]))</f>
        <v>44674</v>
      </c>
      <c r="J3236">
        <f>YEAR(tbl_Invoices[[#This Row],[Invoice_Date]])</f>
        <v>2022</v>
      </c>
      <c r="K3236" s="1">
        <f>_xlfn.XLOOKUP(tbl_Invoices[[#This Row],[Customer_ID]], tbl_Customers[Customer_ID], tbl_Customers[Cohort_Month])</f>
        <v>44957</v>
      </c>
      <c r="L3236" s="1" t="str">
        <f ca="1">_xlfn.XLOOKUP(tbl_Invoices[[#This Row],[Customer_ID]], tbl_Customers[Customer_ID], tbl_Customers[Age_Group])</f>
        <v>25–34</v>
      </c>
      <c r="M3236" s="1" t="str">
        <f>_xlfn.XLOOKUP(tbl_Invoices[[#This Row],[Customer_ID]], tbl_Customers[Customer_ID], tbl_Customers[Region])</f>
        <v>International</v>
      </c>
      <c r="N3236" s="1" t="str" cm="1">
        <f t="array" ref="N3236">_xlfn.IFS(
   _xlfn.SINGLE(tbl_Invoices[Plan_ID])="P1","Basic",
   _xlfn.SINGLE(tbl_Invoices[Plan_ID])="P2","Standard",
   _xlfn.SINGLE(tbl_Invoices[Plan_ID])="P3","Premium"
)</f>
        <v>Standard</v>
      </c>
      <c r="O3236" s="2">
        <f>IF(tbl_Invoices[[#This Row],[Revenue_Type]]="Churned",0,1)</f>
        <v>1</v>
      </c>
    </row>
    <row r="3237" spans="1:15" x14ac:dyDescent="0.25">
      <c r="A3237" t="s">
        <v>9136</v>
      </c>
      <c r="B3237" t="s">
        <v>1593</v>
      </c>
      <c r="C3237" t="s">
        <v>2422</v>
      </c>
      <c r="D3237" s="1">
        <v>44674</v>
      </c>
      <c r="E3237">
        <v>12</v>
      </c>
      <c r="F3237" t="b">
        <v>1</v>
      </c>
      <c r="G3237" t="s">
        <v>4540</v>
      </c>
      <c r="H3237" t="s">
        <v>2027</v>
      </c>
      <c r="I3237" s="1">
        <f>DATE(YEAR(tbl_Invoices[[#This Row],[Invoice_Date]]), MONTH(tbl_Invoices[[#This Row],[Invoice_Date]]), DAY(tbl_Invoices[[#This Row],[Invoice_Date]]))</f>
        <v>44674</v>
      </c>
      <c r="J3237">
        <f>YEAR(tbl_Invoices[[#This Row],[Invoice_Date]])</f>
        <v>2022</v>
      </c>
      <c r="K3237" s="1">
        <f>_xlfn.XLOOKUP(tbl_Invoices[[#This Row],[Customer_ID]], tbl_Customers[Customer_ID], tbl_Customers[Cohort_Month])</f>
        <v>44926</v>
      </c>
      <c r="L3237" s="1" t="str">
        <f ca="1">_xlfn.XLOOKUP(tbl_Invoices[[#This Row],[Customer_ID]], tbl_Customers[Customer_ID], tbl_Customers[Age_Group])</f>
        <v>35–44</v>
      </c>
      <c r="M3237" s="1" t="str">
        <f>_xlfn.XLOOKUP(tbl_Invoices[[#This Row],[Customer_ID]], tbl_Customers[Customer_ID], tbl_Customers[Region])</f>
        <v>Midwest</v>
      </c>
      <c r="N3237" s="1" t="str" cm="1">
        <f t="array" ref="N3237">_xlfn.IFS(
   _xlfn.SINGLE(tbl_Invoices[Plan_ID])="P1","Basic",
   _xlfn.SINGLE(tbl_Invoices[Plan_ID])="P2","Standard",
   _xlfn.SINGLE(tbl_Invoices[Plan_ID])="P3","Premium"
)</f>
        <v>Basic</v>
      </c>
      <c r="O3237" s="2">
        <f>IF(tbl_Invoices[[#This Row],[Revenue_Type]]="Churned",0,1)</f>
        <v>1</v>
      </c>
    </row>
    <row r="3238" spans="1:15" x14ac:dyDescent="0.25">
      <c r="A3238" t="s">
        <v>7396</v>
      </c>
      <c r="B3238" t="s">
        <v>954</v>
      </c>
      <c r="C3238" t="s">
        <v>2204</v>
      </c>
      <c r="D3238" s="1">
        <v>44675</v>
      </c>
      <c r="E3238">
        <v>55</v>
      </c>
      <c r="F3238" t="b">
        <v>1</v>
      </c>
      <c r="G3238" t="s">
        <v>4538</v>
      </c>
      <c r="H3238" t="s">
        <v>2031</v>
      </c>
      <c r="I3238" s="1">
        <f>DATE(YEAR(tbl_Invoices[[#This Row],[Invoice_Date]]), MONTH(tbl_Invoices[[#This Row],[Invoice_Date]]), DAY(tbl_Invoices[[#This Row],[Invoice_Date]]))</f>
        <v>44675</v>
      </c>
      <c r="J3238">
        <f>YEAR(tbl_Invoices[[#This Row],[Invoice_Date]])</f>
        <v>2022</v>
      </c>
      <c r="K3238" s="1">
        <f>_xlfn.XLOOKUP(tbl_Invoices[[#This Row],[Customer_ID]], tbl_Customers[Customer_ID], tbl_Customers[Cohort_Month])</f>
        <v>44439</v>
      </c>
      <c r="L3238" s="1" t="str">
        <f ca="1">_xlfn.XLOOKUP(tbl_Invoices[[#This Row],[Customer_ID]], tbl_Customers[Customer_ID], tbl_Customers[Age_Group])</f>
        <v>25–34</v>
      </c>
      <c r="M3238" s="1" t="str">
        <f>_xlfn.XLOOKUP(tbl_Invoices[[#This Row],[Customer_ID]], tbl_Customers[Customer_ID], tbl_Customers[Region])</f>
        <v>West</v>
      </c>
      <c r="N3238" s="1" t="str" cm="1">
        <f t="array" ref="N3238">_xlfn.IFS(
   _xlfn.SINGLE(tbl_Invoices[Plan_ID])="P1","Basic",
   _xlfn.SINGLE(tbl_Invoices[Plan_ID])="P2","Standard",
   _xlfn.SINGLE(tbl_Invoices[Plan_ID])="P3","Premium"
)</f>
        <v>Premium</v>
      </c>
      <c r="O3238" s="2">
        <f>IF(tbl_Invoices[[#This Row],[Revenue_Type]]="Churned",0,1)</f>
        <v>1</v>
      </c>
    </row>
    <row r="3239" spans="1:15" x14ac:dyDescent="0.25">
      <c r="A3239" t="s">
        <v>6192</v>
      </c>
      <c r="B3239" t="s">
        <v>1154</v>
      </c>
      <c r="C3239" t="s">
        <v>3483</v>
      </c>
      <c r="D3239" s="1">
        <v>44675</v>
      </c>
      <c r="E3239">
        <v>25</v>
      </c>
      <c r="F3239" t="b">
        <v>1</v>
      </c>
      <c r="G3239" t="s">
        <v>4540</v>
      </c>
      <c r="H3239" t="s">
        <v>2034</v>
      </c>
      <c r="I3239" s="1">
        <f>DATE(YEAR(tbl_Invoices[[#This Row],[Invoice_Date]]), MONTH(tbl_Invoices[[#This Row],[Invoice_Date]]), DAY(tbl_Invoices[[#This Row],[Invoice_Date]]))</f>
        <v>44675</v>
      </c>
      <c r="J3239">
        <f>YEAR(tbl_Invoices[[#This Row],[Invoice_Date]])</f>
        <v>2022</v>
      </c>
      <c r="K3239" s="1">
        <f>_xlfn.XLOOKUP(tbl_Invoices[[#This Row],[Customer_ID]], tbl_Customers[Customer_ID], tbl_Customers[Cohort_Month])</f>
        <v>45107</v>
      </c>
      <c r="L3239" s="1" t="str">
        <f ca="1">_xlfn.XLOOKUP(tbl_Invoices[[#This Row],[Customer_ID]], tbl_Customers[Customer_ID], tbl_Customers[Age_Group])</f>
        <v>18–24</v>
      </c>
      <c r="M3239" s="1" t="str">
        <f>_xlfn.XLOOKUP(tbl_Invoices[[#This Row],[Customer_ID]], tbl_Customers[Customer_ID], tbl_Customers[Region])</f>
        <v>Midwest</v>
      </c>
      <c r="N3239" s="1" t="str" cm="1">
        <f t="array" ref="N3239">_xlfn.IFS(
   _xlfn.SINGLE(tbl_Invoices[Plan_ID])="P1","Basic",
   _xlfn.SINGLE(tbl_Invoices[Plan_ID])="P2","Standard",
   _xlfn.SINGLE(tbl_Invoices[Plan_ID])="P3","Premium"
)</f>
        <v>Standard</v>
      </c>
      <c r="O3239" s="2">
        <f>IF(tbl_Invoices[[#This Row],[Revenue_Type]]="Churned",0,1)</f>
        <v>1</v>
      </c>
    </row>
    <row r="3240" spans="1:15" x14ac:dyDescent="0.25">
      <c r="A3240" t="s">
        <v>9613</v>
      </c>
      <c r="B3240" t="s">
        <v>1677</v>
      </c>
      <c r="C3240" t="s">
        <v>2648</v>
      </c>
      <c r="D3240" s="1">
        <v>44675</v>
      </c>
      <c r="E3240">
        <v>55</v>
      </c>
      <c r="F3240" t="b">
        <v>1</v>
      </c>
      <c r="G3240" t="s">
        <v>4549</v>
      </c>
      <c r="H3240" t="s">
        <v>2031</v>
      </c>
      <c r="I3240" s="1">
        <f>DATE(YEAR(tbl_Invoices[[#This Row],[Invoice_Date]]), MONTH(tbl_Invoices[[#This Row],[Invoice_Date]]), DAY(tbl_Invoices[[#This Row],[Invoice_Date]]))</f>
        <v>44675</v>
      </c>
      <c r="J3240">
        <f>YEAR(tbl_Invoices[[#This Row],[Invoice_Date]])</f>
        <v>2022</v>
      </c>
      <c r="K3240" s="1">
        <f>_xlfn.XLOOKUP(tbl_Invoices[[#This Row],[Customer_ID]], tbl_Customers[Customer_ID], tbl_Customers[Cohort_Month])</f>
        <v>44469</v>
      </c>
      <c r="L3240" s="1" t="str">
        <f ca="1">_xlfn.XLOOKUP(tbl_Invoices[[#This Row],[Customer_ID]], tbl_Customers[Customer_ID], tbl_Customers[Age_Group])</f>
        <v>55+</v>
      </c>
      <c r="M3240" s="1" t="str">
        <f>_xlfn.XLOOKUP(tbl_Invoices[[#This Row],[Customer_ID]], tbl_Customers[Customer_ID], tbl_Customers[Region])</f>
        <v>East</v>
      </c>
      <c r="N3240" s="1" t="str" cm="1">
        <f t="array" ref="N3240">_xlfn.IFS(
   _xlfn.SINGLE(tbl_Invoices[Plan_ID])="P1","Basic",
   _xlfn.SINGLE(tbl_Invoices[Plan_ID])="P2","Standard",
   _xlfn.SINGLE(tbl_Invoices[Plan_ID])="P3","Premium"
)</f>
        <v>Premium</v>
      </c>
      <c r="O3240" s="2">
        <f>IF(tbl_Invoices[[#This Row],[Revenue_Type]]="Churned",0,1)</f>
        <v>1</v>
      </c>
    </row>
    <row r="3241" spans="1:15" x14ac:dyDescent="0.25">
      <c r="A3241" t="s">
        <v>4751</v>
      </c>
      <c r="B3241" t="s">
        <v>1689</v>
      </c>
      <c r="C3241" t="s">
        <v>2447</v>
      </c>
      <c r="D3241" s="1">
        <v>44675</v>
      </c>
      <c r="E3241">
        <v>55</v>
      </c>
      <c r="F3241" t="b">
        <v>1</v>
      </c>
      <c r="G3241" t="s">
        <v>4549</v>
      </c>
      <c r="H3241" t="s">
        <v>2031</v>
      </c>
      <c r="I3241" s="1">
        <f>DATE(YEAR(tbl_Invoices[[#This Row],[Invoice_Date]]), MONTH(tbl_Invoices[[#This Row],[Invoice_Date]]), DAY(tbl_Invoices[[#This Row],[Invoice_Date]]))</f>
        <v>44675</v>
      </c>
      <c r="J3241">
        <f>YEAR(tbl_Invoices[[#This Row],[Invoice_Date]])</f>
        <v>2022</v>
      </c>
      <c r="K3241" s="1">
        <f>_xlfn.XLOOKUP(tbl_Invoices[[#This Row],[Customer_ID]], tbl_Customers[Customer_ID], tbl_Customers[Cohort_Month])</f>
        <v>44347</v>
      </c>
      <c r="L3241" s="1" t="str">
        <f ca="1">_xlfn.XLOOKUP(tbl_Invoices[[#This Row],[Customer_ID]], tbl_Customers[Customer_ID], tbl_Customers[Age_Group])</f>
        <v>25–34</v>
      </c>
      <c r="M3241" s="1" t="str">
        <f>_xlfn.XLOOKUP(tbl_Invoices[[#This Row],[Customer_ID]], tbl_Customers[Customer_ID], tbl_Customers[Region])</f>
        <v>Midwest</v>
      </c>
      <c r="N3241" s="1" t="str" cm="1">
        <f t="array" ref="N3241">_xlfn.IFS(
   _xlfn.SINGLE(tbl_Invoices[Plan_ID])="P1","Basic",
   _xlfn.SINGLE(tbl_Invoices[Plan_ID])="P2","Standard",
   _xlfn.SINGLE(tbl_Invoices[Plan_ID])="P3","Premium"
)</f>
        <v>Premium</v>
      </c>
      <c r="O3241" s="2">
        <f>IF(tbl_Invoices[[#This Row],[Revenue_Type]]="Churned",0,1)</f>
        <v>1</v>
      </c>
    </row>
    <row r="3242" spans="1:15" x14ac:dyDescent="0.25">
      <c r="A3242" t="s">
        <v>6404</v>
      </c>
      <c r="B3242" t="s">
        <v>1920</v>
      </c>
      <c r="C3242" t="s">
        <v>2380</v>
      </c>
      <c r="D3242" s="1">
        <v>44675</v>
      </c>
      <c r="E3242">
        <v>12</v>
      </c>
      <c r="F3242" t="b">
        <v>1</v>
      </c>
      <c r="G3242" t="s">
        <v>4547</v>
      </c>
      <c r="H3242" t="s">
        <v>2027</v>
      </c>
      <c r="I3242" s="1">
        <f>DATE(YEAR(tbl_Invoices[[#This Row],[Invoice_Date]]), MONTH(tbl_Invoices[[#This Row],[Invoice_Date]]), DAY(tbl_Invoices[[#This Row],[Invoice_Date]]))</f>
        <v>44675</v>
      </c>
      <c r="J3242">
        <f>YEAR(tbl_Invoices[[#This Row],[Invoice_Date]])</f>
        <v>2022</v>
      </c>
      <c r="K3242" s="1">
        <f>_xlfn.XLOOKUP(tbl_Invoices[[#This Row],[Customer_ID]], tbl_Customers[Customer_ID], tbl_Customers[Cohort_Month])</f>
        <v>44651</v>
      </c>
      <c r="L3242" s="1" t="str">
        <f ca="1">_xlfn.XLOOKUP(tbl_Invoices[[#This Row],[Customer_ID]], tbl_Customers[Customer_ID], tbl_Customers[Age_Group])</f>
        <v>55+</v>
      </c>
      <c r="M3242" s="1" t="str">
        <f>_xlfn.XLOOKUP(tbl_Invoices[[#This Row],[Customer_ID]], tbl_Customers[Customer_ID], tbl_Customers[Region])</f>
        <v>East</v>
      </c>
      <c r="N3242" s="1" t="str" cm="1">
        <f t="array" ref="N3242">_xlfn.IFS(
   _xlfn.SINGLE(tbl_Invoices[Plan_ID])="P1","Basic",
   _xlfn.SINGLE(tbl_Invoices[Plan_ID])="P2","Standard",
   _xlfn.SINGLE(tbl_Invoices[Plan_ID])="P3","Premium"
)</f>
        <v>Basic</v>
      </c>
      <c r="O3242" s="2">
        <f>IF(tbl_Invoices[[#This Row],[Revenue_Type]]="Churned",0,1)</f>
        <v>1</v>
      </c>
    </row>
    <row r="3243" spans="1:15" x14ac:dyDescent="0.25">
      <c r="A3243" t="s">
        <v>7016</v>
      </c>
      <c r="B3243" t="s">
        <v>1955</v>
      </c>
      <c r="C3243" t="s">
        <v>4356</v>
      </c>
      <c r="D3243" s="1">
        <v>44675</v>
      </c>
      <c r="E3243">
        <v>25</v>
      </c>
      <c r="F3243" t="b">
        <v>1</v>
      </c>
      <c r="G3243" t="s">
        <v>4538</v>
      </c>
      <c r="H3243" t="s">
        <v>2034</v>
      </c>
      <c r="I3243" s="1">
        <f>DATE(YEAR(tbl_Invoices[[#This Row],[Invoice_Date]]), MONTH(tbl_Invoices[[#This Row],[Invoice_Date]]), DAY(tbl_Invoices[[#This Row],[Invoice_Date]]))</f>
        <v>44675</v>
      </c>
      <c r="J3243">
        <f>YEAR(tbl_Invoices[[#This Row],[Invoice_Date]])</f>
        <v>2022</v>
      </c>
      <c r="K3243" s="1">
        <f>_xlfn.XLOOKUP(tbl_Invoices[[#This Row],[Customer_ID]], tbl_Customers[Customer_ID], tbl_Customers[Cohort_Month])</f>
        <v>44773</v>
      </c>
      <c r="L3243" s="1" t="str">
        <f ca="1">_xlfn.XLOOKUP(tbl_Invoices[[#This Row],[Customer_ID]], tbl_Customers[Customer_ID], tbl_Customers[Age_Group])</f>
        <v>35–44</v>
      </c>
      <c r="M3243" s="1" t="str">
        <f>_xlfn.XLOOKUP(tbl_Invoices[[#This Row],[Customer_ID]], tbl_Customers[Customer_ID], tbl_Customers[Region])</f>
        <v>International</v>
      </c>
      <c r="N3243" s="1" t="str" cm="1">
        <f t="array" ref="N3243">_xlfn.IFS(
   _xlfn.SINGLE(tbl_Invoices[Plan_ID])="P1","Basic",
   _xlfn.SINGLE(tbl_Invoices[Plan_ID])="P2","Standard",
   _xlfn.SINGLE(tbl_Invoices[Plan_ID])="P3","Premium"
)</f>
        <v>Standard</v>
      </c>
      <c r="O3243" s="2">
        <f>IF(tbl_Invoices[[#This Row],[Revenue_Type]]="Churned",0,1)</f>
        <v>1</v>
      </c>
    </row>
    <row r="3244" spans="1:15" x14ac:dyDescent="0.25">
      <c r="A3244" t="s">
        <v>7966</v>
      </c>
      <c r="B3244" t="s">
        <v>18</v>
      </c>
      <c r="C3244" t="s">
        <v>4145</v>
      </c>
      <c r="D3244" s="1">
        <v>44676</v>
      </c>
      <c r="E3244">
        <v>12</v>
      </c>
      <c r="F3244" t="b">
        <v>1</v>
      </c>
      <c r="G3244" t="s">
        <v>4545</v>
      </c>
      <c r="H3244" t="s">
        <v>2027</v>
      </c>
      <c r="I3244" s="1">
        <f>DATE(YEAR(tbl_Invoices[[#This Row],[Invoice_Date]]), MONTH(tbl_Invoices[[#This Row],[Invoice_Date]]), DAY(tbl_Invoices[[#This Row],[Invoice_Date]]))</f>
        <v>44676</v>
      </c>
      <c r="J3244">
        <f>YEAR(tbl_Invoices[[#This Row],[Invoice_Date]])</f>
        <v>2022</v>
      </c>
      <c r="K3244" s="1">
        <f>_xlfn.XLOOKUP(tbl_Invoices[[#This Row],[Customer_ID]], tbl_Customers[Customer_ID], tbl_Customers[Cohort_Month])</f>
        <v>44469</v>
      </c>
      <c r="L3244" s="1" t="str">
        <f ca="1">_xlfn.XLOOKUP(tbl_Invoices[[#This Row],[Customer_ID]], tbl_Customers[Customer_ID], tbl_Customers[Age_Group])</f>
        <v>18–24</v>
      </c>
      <c r="M3244" s="1" t="str">
        <f>_xlfn.XLOOKUP(tbl_Invoices[[#This Row],[Customer_ID]], tbl_Customers[Customer_ID], tbl_Customers[Region])</f>
        <v>International</v>
      </c>
      <c r="N3244" s="1" t="str" cm="1">
        <f t="array" ref="N3244">_xlfn.IFS(
   _xlfn.SINGLE(tbl_Invoices[Plan_ID])="P1","Basic",
   _xlfn.SINGLE(tbl_Invoices[Plan_ID])="P2","Standard",
   _xlfn.SINGLE(tbl_Invoices[Plan_ID])="P3","Premium"
)</f>
        <v>Basic</v>
      </c>
      <c r="O3244" s="2">
        <f>IF(tbl_Invoices[[#This Row],[Revenue_Type]]="Churned",0,1)</f>
        <v>0</v>
      </c>
    </row>
    <row r="3245" spans="1:15" x14ac:dyDescent="0.25">
      <c r="A3245" t="s">
        <v>5154</v>
      </c>
      <c r="B3245" t="s">
        <v>140</v>
      </c>
      <c r="C3245" t="s">
        <v>4068</v>
      </c>
      <c r="D3245" s="1">
        <v>44676</v>
      </c>
      <c r="E3245">
        <v>12</v>
      </c>
      <c r="F3245" t="b">
        <v>1</v>
      </c>
      <c r="G3245" t="s">
        <v>4538</v>
      </c>
      <c r="H3245" t="s">
        <v>2027</v>
      </c>
      <c r="I3245" s="1">
        <f>DATE(YEAR(tbl_Invoices[[#This Row],[Invoice_Date]]), MONTH(tbl_Invoices[[#This Row],[Invoice_Date]]), DAY(tbl_Invoices[[#This Row],[Invoice_Date]]))</f>
        <v>44676</v>
      </c>
      <c r="J3245">
        <f>YEAR(tbl_Invoices[[#This Row],[Invoice_Date]])</f>
        <v>2022</v>
      </c>
      <c r="K3245" s="1">
        <f>_xlfn.XLOOKUP(tbl_Invoices[[#This Row],[Customer_ID]], tbl_Customers[Customer_ID], tbl_Customers[Cohort_Month])</f>
        <v>45016</v>
      </c>
      <c r="L3245" s="1" t="str">
        <f ca="1">_xlfn.XLOOKUP(tbl_Invoices[[#This Row],[Customer_ID]], tbl_Customers[Customer_ID], tbl_Customers[Age_Group])</f>
        <v>45–54</v>
      </c>
      <c r="M3245" s="1" t="str">
        <f>_xlfn.XLOOKUP(tbl_Invoices[[#This Row],[Customer_ID]], tbl_Customers[Customer_ID], tbl_Customers[Region])</f>
        <v>East</v>
      </c>
      <c r="N3245" s="1" t="str" cm="1">
        <f t="array" ref="N3245">_xlfn.IFS(
   _xlfn.SINGLE(tbl_Invoices[Plan_ID])="P1","Basic",
   _xlfn.SINGLE(tbl_Invoices[Plan_ID])="P2","Standard",
   _xlfn.SINGLE(tbl_Invoices[Plan_ID])="P3","Premium"
)</f>
        <v>Basic</v>
      </c>
      <c r="O3245" s="2">
        <f>IF(tbl_Invoices[[#This Row],[Revenue_Type]]="Churned",0,1)</f>
        <v>1</v>
      </c>
    </row>
    <row r="3246" spans="1:15" x14ac:dyDescent="0.25">
      <c r="A3246" t="s">
        <v>4924</v>
      </c>
      <c r="B3246" t="s">
        <v>247</v>
      </c>
      <c r="C3246" t="s">
        <v>3801</v>
      </c>
      <c r="D3246" s="1">
        <v>44676</v>
      </c>
      <c r="E3246">
        <v>55</v>
      </c>
      <c r="F3246" t="b">
        <v>1</v>
      </c>
      <c r="G3246" t="s">
        <v>4538</v>
      </c>
      <c r="H3246" t="s">
        <v>2031</v>
      </c>
      <c r="I3246" s="1">
        <f>DATE(YEAR(tbl_Invoices[[#This Row],[Invoice_Date]]), MONTH(tbl_Invoices[[#This Row],[Invoice_Date]]), DAY(tbl_Invoices[[#This Row],[Invoice_Date]]))</f>
        <v>44676</v>
      </c>
      <c r="J3246">
        <f>YEAR(tbl_Invoices[[#This Row],[Invoice_Date]])</f>
        <v>2022</v>
      </c>
      <c r="K3246" s="1">
        <f>_xlfn.XLOOKUP(tbl_Invoices[[#This Row],[Customer_ID]], tbl_Customers[Customer_ID], tbl_Customers[Cohort_Month])</f>
        <v>44592</v>
      </c>
      <c r="L3246" s="1" t="str">
        <f ca="1">_xlfn.XLOOKUP(tbl_Invoices[[#This Row],[Customer_ID]], tbl_Customers[Customer_ID], tbl_Customers[Age_Group])</f>
        <v>35–44</v>
      </c>
      <c r="M3246" s="1" t="str">
        <f>_xlfn.XLOOKUP(tbl_Invoices[[#This Row],[Customer_ID]], tbl_Customers[Customer_ID], tbl_Customers[Region])</f>
        <v>East</v>
      </c>
      <c r="N3246" s="1" t="str" cm="1">
        <f t="array" ref="N3246">_xlfn.IFS(
   _xlfn.SINGLE(tbl_Invoices[Plan_ID])="P1","Basic",
   _xlfn.SINGLE(tbl_Invoices[Plan_ID])="P2","Standard",
   _xlfn.SINGLE(tbl_Invoices[Plan_ID])="P3","Premium"
)</f>
        <v>Premium</v>
      </c>
      <c r="O3246" s="2">
        <f>IF(tbl_Invoices[[#This Row],[Revenue_Type]]="Churned",0,1)</f>
        <v>1</v>
      </c>
    </row>
    <row r="3247" spans="1:15" x14ac:dyDescent="0.25">
      <c r="A3247" t="s">
        <v>9899</v>
      </c>
      <c r="B3247" t="s">
        <v>573</v>
      </c>
      <c r="C3247" t="s">
        <v>2961</v>
      </c>
      <c r="D3247" s="1">
        <v>44676</v>
      </c>
      <c r="E3247">
        <v>55</v>
      </c>
      <c r="F3247" t="b">
        <v>1</v>
      </c>
      <c r="G3247" t="s">
        <v>4547</v>
      </c>
      <c r="H3247" t="s">
        <v>2031</v>
      </c>
      <c r="I3247" s="1">
        <f>DATE(YEAR(tbl_Invoices[[#This Row],[Invoice_Date]]), MONTH(tbl_Invoices[[#This Row],[Invoice_Date]]), DAY(tbl_Invoices[[#This Row],[Invoice_Date]]))</f>
        <v>44676</v>
      </c>
      <c r="J3247">
        <f>YEAR(tbl_Invoices[[#This Row],[Invoice_Date]])</f>
        <v>2022</v>
      </c>
      <c r="K3247" s="1">
        <f>_xlfn.XLOOKUP(tbl_Invoices[[#This Row],[Customer_ID]], tbl_Customers[Customer_ID], tbl_Customers[Cohort_Month])</f>
        <v>44773</v>
      </c>
      <c r="L3247" s="1" t="str">
        <f ca="1">_xlfn.XLOOKUP(tbl_Invoices[[#This Row],[Customer_ID]], tbl_Customers[Customer_ID], tbl_Customers[Age_Group])</f>
        <v>55+</v>
      </c>
      <c r="M3247" s="1" t="str">
        <f>_xlfn.XLOOKUP(tbl_Invoices[[#This Row],[Customer_ID]], tbl_Customers[Customer_ID], tbl_Customers[Region])</f>
        <v>West</v>
      </c>
      <c r="N3247" s="1" t="str" cm="1">
        <f t="array" ref="N3247">_xlfn.IFS(
   _xlfn.SINGLE(tbl_Invoices[Plan_ID])="P1","Basic",
   _xlfn.SINGLE(tbl_Invoices[Plan_ID])="P2","Standard",
   _xlfn.SINGLE(tbl_Invoices[Plan_ID])="P3","Premium"
)</f>
        <v>Premium</v>
      </c>
      <c r="O3247" s="2">
        <f>IF(tbl_Invoices[[#This Row],[Revenue_Type]]="Churned",0,1)</f>
        <v>1</v>
      </c>
    </row>
    <row r="3248" spans="1:15" x14ac:dyDescent="0.25">
      <c r="A3248" t="s">
        <v>8903</v>
      </c>
      <c r="B3248" t="s">
        <v>690</v>
      </c>
      <c r="C3248" t="s">
        <v>4303</v>
      </c>
      <c r="D3248" s="1">
        <v>44676</v>
      </c>
      <c r="E3248">
        <v>55</v>
      </c>
      <c r="F3248" t="b">
        <v>1</v>
      </c>
      <c r="G3248" t="s">
        <v>4545</v>
      </c>
      <c r="H3248" t="s">
        <v>2031</v>
      </c>
      <c r="I3248" s="1">
        <f>DATE(YEAR(tbl_Invoices[[#This Row],[Invoice_Date]]), MONTH(tbl_Invoices[[#This Row],[Invoice_Date]]), DAY(tbl_Invoices[[#This Row],[Invoice_Date]]))</f>
        <v>44676</v>
      </c>
      <c r="J3248">
        <f>YEAR(tbl_Invoices[[#This Row],[Invoice_Date]])</f>
        <v>2022</v>
      </c>
      <c r="K3248" s="1">
        <f>_xlfn.XLOOKUP(tbl_Invoices[[#This Row],[Customer_ID]], tbl_Customers[Customer_ID], tbl_Customers[Cohort_Month])</f>
        <v>44620</v>
      </c>
      <c r="L3248" s="1" t="str">
        <f ca="1">_xlfn.XLOOKUP(tbl_Invoices[[#This Row],[Customer_ID]], tbl_Customers[Customer_ID], tbl_Customers[Age_Group])</f>
        <v>55+</v>
      </c>
      <c r="M3248" s="1" t="str">
        <f>_xlfn.XLOOKUP(tbl_Invoices[[#This Row],[Customer_ID]], tbl_Customers[Customer_ID], tbl_Customers[Region])</f>
        <v>East</v>
      </c>
      <c r="N3248" s="1" t="str" cm="1">
        <f t="array" ref="N3248">_xlfn.IFS(
   _xlfn.SINGLE(tbl_Invoices[Plan_ID])="P1","Basic",
   _xlfn.SINGLE(tbl_Invoices[Plan_ID])="P2","Standard",
   _xlfn.SINGLE(tbl_Invoices[Plan_ID])="P3","Premium"
)</f>
        <v>Premium</v>
      </c>
      <c r="O3248" s="2">
        <f>IF(tbl_Invoices[[#This Row],[Revenue_Type]]="Churned",0,1)</f>
        <v>0</v>
      </c>
    </row>
    <row r="3249" spans="1:15" x14ac:dyDescent="0.25">
      <c r="A3249" t="s">
        <v>4698</v>
      </c>
      <c r="B3249" t="s">
        <v>1088</v>
      </c>
      <c r="C3249" t="s">
        <v>2893</v>
      </c>
      <c r="D3249" s="1">
        <v>44676</v>
      </c>
      <c r="E3249">
        <v>12</v>
      </c>
      <c r="F3249" t="b">
        <v>1</v>
      </c>
      <c r="G3249" t="s">
        <v>4538</v>
      </c>
      <c r="H3249" t="s">
        <v>2027</v>
      </c>
      <c r="I3249" s="1">
        <f>DATE(YEAR(tbl_Invoices[[#This Row],[Invoice_Date]]), MONTH(tbl_Invoices[[#This Row],[Invoice_Date]]), DAY(tbl_Invoices[[#This Row],[Invoice_Date]]))</f>
        <v>44676</v>
      </c>
      <c r="J3249">
        <f>YEAR(tbl_Invoices[[#This Row],[Invoice_Date]])</f>
        <v>2022</v>
      </c>
      <c r="K3249" s="1">
        <f>_xlfn.XLOOKUP(tbl_Invoices[[#This Row],[Customer_ID]], tbl_Customers[Customer_ID], tbl_Customers[Cohort_Month])</f>
        <v>44316</v>
      </c>
      <c r="L3249" s="1" t="str">
        <f ca="1">_xlfn.XLOOKUP(tbl_Invoices[[#This Row],[Customer_ID]], tbl_Customers[Customer_ID], tbl_Customers[Age_Group])</f>
        <v>25–34</v>
      </c>
      <c r="M3249" s="1" t="str">
        <f>_xlfn.XLOOKUP(tbl_Invoices[[#This Row],[Customer_ID]], tbl_Customers[Customer_ID], tbl_Customers[Region])</f>
        <v>West</v>
      </c>
      <c r="N3249" s="1" t="str" cm="1">
        <f t="array" ref="N3249">_xlfn.IFS(
   _xlfn.SINGLE(tbl_Invoices[Plan_ID])="P1","Basic",
   _xlfn.SINGLE(tbl_Invoices[Plan_ID])="P2","Standard",
   _xlfn.SINGLE(tbl_Invoices[Plan_ID])="P3","Premium"
)</f>
        <v>Basic</v>
      </c>
      <c r="O3249" s="2">
        <f>IF(tbl_Invoices[[#This Row],[Revenue_Type]]="Churned",0,1)</f>
        <v>1</v>
      </c>
    </row>
    <row r="3250" spans="1:15" x14ac:dyDescent="0.25">
      <c r="A3250" t="s">
        <v>10311</v>
      </c>
      <c r="B3250" t="s">
        <v>1177</v>
      </c>
      <c r="C3250" t="s">
        <v>3935</v>
      </c>
      <c r="D3250" s="1">
        <v>44676</v>
      </c>
      <c r="E3250">
        <v>55</v>
      </c>
      <c r="F3250" t="b">
        <v>1</v>
      </c>
      <c r="G3250" t="s">
        <v>4547</v>
      </c>
      <c r="H3250" t="s">
        <v>2031</v>
      </c>
      <c r="I3250" s="1">
        <f>DATE(YEAR(tbl_Invoices[[#This Row],[Invoice_Date]]), MONTH(tbl_Invoices[[#This Row],[Invoice_Date]]), DAY(tbl_Invoices[[#This Row],[Invoice_Date]]))</f>
        <v>44676</v>
      </c>
      <c r="J3250">
        <f>YEAR(tbl_Invoices[[#This Row],[Invoice_Date]])</f>
        <v>2022</v>
      </c>
      <c r="K3250" s="1">
        <f>_xlfn.XLOOKUP(tbl_Invoices[[#This Row],[Customer_ID]], tbl_Customers[Customer_ID], tbl_Customers[Cohort_Month])</f>
        <v>44804</v>
      </c>
      <c r="L3250" s="1" t="str">
        <f ca="1">_xlfn.XLOOKUP(tbl_Invoices[[#This Row],[Customer_ID]], tbl_Customers[Customer_ID], tbl_Customers[Age_Group])</f>
        <v>35–44</v>
      </c>
      <c r="M3250" s="1" t="str">
        <f>_xlfn.XLOOKUP(tbl_Invoices[[#This Row],[Customer_ID]], tbl_Customers[Customer_ID], tbl_Customers[Region])</f>
        <v>International</v>
      </c>
      <c r="N3250" s="1" t="str" cm="1">
        <f t="array" ref="N3250">_xlfn.IFS(
   _xlfn.SINGLE(tbl_Invoices[Plan_ID])="P1","Basic",
   _xlfn.SINGLE(tbl_Invoices[Plan_ID])="P2","Standard",
   _xlfn.SINGLE(tbl_Invoices[Plan_ID])="P3","Premium"
)</f>
        <v>Premium</v>
      </c>
      <c r="O3250" s="2">
        <f>IF(tbl_Invoices[[#This Row],[Revenue_Type]]="Churned",0,1)</f>
        <v>1</v>
      </c>
    </row>
    <row r="3251" spans="1:15" x14ac:dyDescent="0.25">
      <c r="A3251" t="s">
        <v>9137</v>
      </c>
      <c r="B3251" t="s">
        <v>1458</v>
      </c>
      <c r="C3251" t="s">
        <v>2133</v>
      </c>
      <c r="D3251" s="1">
        <v>44676</v>
      </c>
      <c r="E3251">
        <v>25</v>
      </c>
      <c r="F3251" t="b">
        <v>1</v>
      </c>
      <c r="G3251" t="s">
        <v>4545</v>
      </c>
      <c r="H3251" t="s">
        <v>2034</v>
      </c>
      <c r="I3251" s="1">
        <f>DATE(YEAR(tbl_Invoices[[#This Row],[Invoice_Date]]), MONTH(tbl_Invoices[[#This Row],[Invoice_Date]]), DAY(tbl_Invoices[[#This Row],[Invoice_Date]]))</f>
        <v>44676</v>
      </c>
      <c r="J3251">
        <f>YEAR(tbl_Invoices[[#This Row],[Invoice_Date]])</f>
        <v>2022</v>
      </c>
      <c r="K3251" s="1">
        <f>_xlfn.XLOOKUP(tbl_Invoices[[#This Row],[Customer_ID]], tbl_Customers[Customer_ID], tbl_Customers[Cohort_Month])</f>
        <v>44804</v>
      </c>
      <c r="L3251" s="1" t="str">
        <f ca="1">_xlfn.XLOOKUP(tbl_Invoices[[#This Row],[Customer_ID]], tbl_Customers[Customer_ID], tbl_Customers[Age_Group])</f>
        <v>25–34</v>
      </c>
      <c r="M3251" s="1" t="str">
        <f>_xlfn.XLOOKUP(tbl_Invoices[[#This Row],[Customer_ID]], tbl_Customers[Customer_ID], tbl_Customers[Region])</f>
        <v>East</v>
      </c>
      <c r="N3251" s="1" t="str" cm="1">
        <f t="array" ref="N3251">_xlfn.IFS(
   _xlfn.SINGLE(tbl_Invoices[Plan_ID])="P1","Basic",
   _xlfn.SINGLE(tbl_Invoices[Plan_ID])="P2","Standard",
   _xlfn.SINGLE(tbl_Invoices[Plan_ID])="P3","Premium"
)</f>
        <v>Standard</v>
      </c>
      <c r="O3251" s="2">
        <f>IF(tbl_Invoices[[#This Row],[Revenue_Type]]="Churned",0,1)</f>
        <v>0</v>
      </c>
    </row>
    <row r="3252" spans="1:15" x14ac:dyDescent="0.25">
      <c r="A3252" t="s">
        <v>10495</v>
      </c>
      <c r="B3252" t="s">
        <v>1522</v>
      </c>
      <c r="C3252" t="s">
        <v>2086</v>
      </c>
      <c r="D3252" s="1">
        <v>44676</v>
      </c>
      <c r="E3252">
        <v>12</v>
      </c>
      <c r="F3252" t="b">
        <v>1</v>
      </c>
      <c r="G3252" t="s">
        <v>4545</v>
      </c>
      <c r="H3252" t="s">
        <v>2027</v>
      </c>
      <c r="I3252" s="1">
        <f>DATE(YEAR(tbl_Invoices[[#This Row],[Invoice_Date]]), MONTH(tbl_Invoices[[#This Row],[Invoice_Date]]), DAY(tbl_Invoices[[#This Row],[Invoice_Date]]))</f>
        <v>44676</v>
      </c>
      <c r="J3252">
        <f>YEAR(tbl_Invoices[[#This Row],[Invoice_Date]])</f>
        <v>2022</v>
      </c>
      <c r="K3252" s="1">
        <f>_xlfn.XLOOKUP(tbl_Invoices[[#This Row],[Customer_ID]], tbl_Customers[Customer_ID], tbl_Customers[Cohort_Month])</f>
        <v>44255</v>
      </c>
      <c r="L3252" s="1" t="str">
        <f ca="1">_xlfn.XLOOKUP(tbl_Invoices[[#This Row],[Customer_ID]], tbl_Customers[Customer_ID], tbl_Customers[Age_Group])</f>
        <v>25–34</v>
      </c>
      <c r="M3252" s="1" t="str">
        <f>_xlfn.XLOOKUP(tbl_Invoices[[#This Row],[Customer_ID]], tbl_Customers[Customer_ID], tbl_Customers[Region])</f>
        <v>West</v>
      </c>
      <c r="N3252" s="1" t="str" cm="1">
        <f t="array" ref="N3252">_xlfn.IFS(
   _xlfn.SINGLE(tbl_Invoices[Plan_ID])="P1","Basic",
   _xlfn.SINGLE(tbl_Invoices[Plan_ID])="P2","Standard",
   _xlfn.SINGLE(tbl_Invoices[Plan_ID])="P3","Premium"
)</f>
        <v>Basic</v>
      </c>
      <c r="O3252" s="2">
        <f>IF(tbl_Invoices[[#This Row],[Revenue_Type]]="Churned",0,1)</f>
        <v>0</v>
      </c>
    </row>
    <row r="3253" spans="1:15" x14ac:dyDescent="0.25">
      <c r="A3253" t="s">
        <v>6494</v>
      </c>
      <c r="B3253" t="s">
        <v>1639</v>
      </c>
      <c r="C3253" t="s">
        <v>3276</v>
      </c>
      <c r="D3253" s="1">
        <v>44676</v>
      </c>
      <c r="E3253">
        <v>55</v>
      </c>
      <c r="F3253" t="b">
        <v>1</v>
      </c>
      <c r="G3253" t="s">
        <v>4545</v>
      </c>
      <c r="H3253" t="s">
        <v>2031</v>
      </c>
      <c r="I3253" s="1">
        <f>DATE(YEAR(tbl_Invoices[[#This Row],[Invoice_Date]]), MONTH(tbl_Invoices[[#This Row],[Invoice_Date]]), DAY(tbl_Invoices[[#This Row],[Invoice_Date]]))</f>
        <v>44676</v>
      </c>
      <c r="J3253">
        <f>YEAR(tbl_Invoices[[#This Row],[Invoice_Date]])</f>
        <v>2022</v>
      </c>
      <c r="K3253" s="1">
        <f>_xlfn.XLOOKUP(tbl_Invoices[[#This Row],[Customer_ID]], tbl_Customers[Customer_ID], tbl_Customers[Cohort_Month])</f>
        <v>44895</v>
      </c>
      <c r="L3253" s="1" t="str">
        <f ca="1">_xlfn.XLOOKUP(tbl_Invoices[[#This Row],[Customer_ID]], tbl_Customers[Customer_ID], tbl_Customers[Age_Group])</f>
        <v>18–24</v>
      </c>
      <c r="M3253" s="1" t="str">
        <f>_xlfn.XLOOKUP(tbl_Invoices[[#This Row],[Customer_ID]], tbl_Customers[Customer_ID], tbl_Customers[Region])</f>
        <v>South</v>
      </c>
      <c r="N3253" s="1" t="str" cm="1">
        <f t="array" ref="N3253">_xlfn.IFS(
   _xlfn.SINGLE(tbl_Invoices[Plan_ID])="P1","Basic",
   _xlfn.SINGLE(tbl_Invoices[Plan_ID])="P2","Standard",
   _xlfn.SINGLE(tbl_Invoices[Plan_ID])="P3","Premium"
)</f>
        <v>Premium</v>
      </c>
      <c r="O3253" s="2">
        <f>IF(tbl_Invoices[[#This Row],[Revenue_Type]]="Churned",0,1)</f>
        <v>0</v>
      </c>
    </row>
    <row r="3254" spans="1:15" x14ac:dyDescent="0.25">
      <c r="A3254" t="s">
        <v>7081</v>
      </c>
      <c r="B3254" t="s">
        <v>619</v>
      </c>
      <c r="C3254" t="s">
        <v>4358</v>
      </c>
      <c r="D3254" s="1">
        <v>44677</v>
      </c>
      <c r="E3254">
        <v>55</v>
      </c>
      <c r="F3254" t="b">
        <v>1</v>
      </c>
      <c r="G3254" t="s">
        <v>4545</v>
      </c>
      <c r="H3254" t="s">
        <v>2031</v>
      </c>
      <c r="I3254" s="1">
        <f>DATE(YEAR(tbl_Invoices[[#This Row],[Invoice_Date]]), MONTH(tbl_Invoices[[#This Row],[Invoice_Date]]), DAY(tbl_Invoices[[#This Row],[Invoice_Date]]))</f>
        <v>44677</v>
      </c>
      <c r="J3254">
        <f>YEAR(tbl_Invoices[[#This Row],[Invoice_Date]])</f>
        <v>2022</v>
      </c>
      <c r="K3254" s="1">
        <f>_xlfn.XLOOKUP(tbl_Invoices[[#This Row],[Customer_ID]], tbl_Customers[Customer_ID], tbl_Customers[Cohort_Month])</f>
        <v>44227</v>
      </c>
      <c r="L3254" s="1" t="str">
        <f ca="1">_xlfn.XLOOKUP(tbl_Invoices[[#This Row],[Customer_ID]], tbl_Customers[Customer_ID], tbl_Customers[Age_Group])</f>
        <v>35–44</v>
      </c>
      <c r="M3254" s="1" t="str">
        <f>_xlfn.XLOOKUP(tbl_Invoices[[#This Row],[Customer_ID]], tbl_Customers[Customer_ID], tbl_Customers[Region])</f>
        <v>East</v>
      </c>
      <c r="N3254" s="1" t="str" cm="1">
        <f t="array" ref="N3254">_xlfn.IFS(
   _xlfn.SINGLE(tbl_Invoices[Plan_ID])="P1","Basic",
   _xlfn.SINGLE(tbl_Invoices[Plan_ID])="P2","Standard",
   _xlfn.SINGLE(tbl_Invoices[Plan_ID])="P3","Premium"
)</f>
        <v>Premium</v>
      </c>
      <c r="O3254" s="2">
        <f>IF(tbl_Invoices[[#This Row],[Revenue_Type]]="Churned",0,1)</f>
        <v>0</v>
      </c>
    </row>
    <row r="3255" spans="1:15" x14ac:dyDescent="0.25">
      <c r="A3255" t="s">
        <v>6158</v>
      </c>
      <c r="B3255" t="s">
        <v>755</v>
      </c>
      <c r="C3255" t="s">
        <v>3879</v>
      </c>
      <c r="D3255" s="1">
        <v>44677</v>
      </c>
      <c r="E3255">
        <v>55</v>
      </c>
      <c r="F3255" t="b">
        <v>1</v>
      </c>
      <c r="G3255" t="s">
        <v>4540</v>
      </c>
      <c r="H3255" t="s">
        <v>2031</v>
      </c>
      <c r="I3255" s="1">
        <f>DATE(YEAR(tbl_Invoices[[#This Row],[Invoice_Date]]), MONTH(tbl_Invoices[[#This Row],[Invoice_Date]]), DAY(tbl_Invoices[[#This Row],[Invoice_Date]]))</f>
        <v>44677</v>
      </c>
      <c r="J3255">
        <f>YEAR(tbl_Invoices[[#This Row],[Invoice_Date]])</f>
        <v>2022</v>
      </c>
      <c r="K3255" s="1">
        <f>_xlfn.XLOOKUP(tbl_Invoices[[#This Row],[Customer_ID]], tbl_Customers[Customer_ID], tbl_Customers[Cohort_Month])</f>
        <v>44681</v>
      </c>
      <c r="L3255" s="1" t="str">
        <f ca="1">_xlfn.XLOOKUP(tbl_Invoices[[#This Row],[Customer_ID]], tbl_Customers[Customer_ID], tbl_Customers[Age_Group])</f>
        <v>25–34</v>
      </c>
      <c r="M3255" s="1" t="str">
        <f>_xlfn.XLOOKUP(tbl_Invoices[[#This Row],[Customer_ID]], tbl_Customers[Customer_ID], tbl_Customers[Region])</f>
        <v>International</v>
      </c>
      <c r="N3255" s="1" t="str" cm="1">
        <f t="array" ref="N3255">_xlfn.IFS(
   _xlfn.SINGLE(tbl_Invoices[Plan_ID])="P1","Basic",
   _xlfn.SINGLE(tbl_Invoices[Plan_ID])="P2","Standard",
   _xlfn.SINGLE(tbl_Invoices[Plan_ID])="P3","Premium"
)</f>
        <v>Premium</v>
      </c>
      <c r="O3255" s="2">
        <f>IF(tbl_Invoices[[#This Row],[Revenue_Type]]="Churned",0,1)</f>
        <v>1</v>
      </c>
    </row>
    <row r="3256" spans="1:15" x14ac:dyDescent="0.25">
      <c r="A3256" t="s">
        <v>9382</v>
      </c>
      <c r="B3256" t="s">
        <v>1096</v>
      </c>
      <c r="C3256" t="s">
        <v>3931</v>
      </c>
      <c r="D3256" s="1">
        <v>44677</v>
      </c>
      <c r="E3256">
        <v>55</v>
      </c>
      <c r="F3256" t="b">
        <v>1</v>
      </c>
      <c r="G3256" t="s">
        <v>4538</v>
      </c>
      <c r="H3256" t="s">
        <v>2031</v>
      </c>
      <c r="I3256" s="1">
        <f>DATE(YEAR(tbl_Invoices[[#This Row],[Invoice_Date]]), MONTH(tbl_Invoices[[#This Row],[Invoice_Date]]), DAY(tbl_Invoices[[#This Row],[Invoice_Date]]))</f>
        <v>44677</v>
      </c>
      <c r="J3256">
        <f>YEAR(tbl_Invoices[[#This Row],[Invoice_Date]])</f>
        <v>2022</v>
      </c>
      <c r="K3256" s="1">
        <f>_xlfn.XLOOKUP(tbl_Invoices[[#This Row],[Customer_ID]], tbl_Customers[Customer_ID], tbl_Customers[Cohort_Month])</f>
        <v>44804</v>
      </c>
      <c r="L3256" s="1" t="str">
        <f ca="1">_xlfn.XLOOKUP(tbl_Invoices[[#This Row],[Customer_ID]], tbl_Customers[Customer_ID], tbl_Customers[Age_Group])</f>
        <v>25–34</v>
      </c>
      <c r="M3256" s="1" t="str">
        <f>_xlfn.XLOOKUP(tbl_Invoices[[#This Row],[Customer_ID]], tbl_Customers[Customer_ID], tbl_Customers[Region])</f>
        <v>South</v>
      </c>
      <c r="N3256" s="1" t="str" cm="1">
        <f t="array" ref="N3256">_xlfn.IFS(
   _xlfn.SINGLE(tbl_Invoices[Plan_ID])="P1","Basic",
   _xlfn.SINGLE(tbl_Invoices[Plan_ID])="P2","Standard",
   _xlfn.SINGLE(tbl_Invoices[Plan_ID])="P3","Premium"
)</f>
        <v>Premium</v>
      </c>
      <c r="O3256" s="2">
        <f>IF(tbl_Invoices[[#This Row],[Revenue_Type]]="Churned",0,1)</f>
        <v>1</v>
      </c>
    </row>
    <row r="3257" spans="1:15" x14ac:dyDescent="0.25">
      <c r="A3257" t="s">
        <v>5140</v>
      </c>
      <c r="B3257" t="s">
        <v>1696</v>
      </c>
      <c r="C3257" t="s">
        <v>3545</v>
      </c>
      <c r="D3257" s="1">
        <v>44677</v>
      </c>
      <c r="E3257">
        <v>55</v>
      </c>
      <c r="F3257" t="b">
        <v>1</v>
      </c>
      <c r="G3257" t="s">
        <v>4540</v>
      </c>
      <c r="H3257" t="s">
        <v>2031</v>
      </c>
      <c r="I3257" s="1">
        <f>DATE(YEAR(tbl_Invoices[[#This Row],[Invoice_Date]]), MONTH(tbl_Invoices[[#This Row],[Invoice_Date]]), DAY(tbl_Invoices[[#This Row],[Invoice_Date]]))</f>
        <v>44677</v>
      </c>
      <c r="J3257">
        <f>YEAR(tbl_Invoices[[#This Row],[Invoice_Date]])</f>
        <v>2022</v>
      </c>
      <c r="K3257" s="1">
        <f>_xlfn.XLOOKUP(tbl_Invoices[[#This Row],[Customer_ID]], tbl_Customers[Customer_ID], tbl_Customers[Cohort_Month])</f>
        <v>44620</v>
      </c>
      <c r="L3257" s="1" t="str">
        <f ca="1">_xlfn.XLOOKUP(tbl_Invoices[[#This Row],[Customer_ID]], tbl_Customers[Customer_ID], tbl_Customers[Age_Group])</f>
        <v>35–44</v>
      </c>
      <c r="M3257" s="1" t="str">
        <f>_xlfn.XLOOKUP(tbl_Invoices[[#This Row],[Customer_ID]], tbl_Customers[Customer_ID], tbl_Customers[Region])</f>
        <v>International</v>
      </c>
      <c r="N3257" s="1" t="str" cm="1">
        <f t="array" ref="N3257">_xlfn.IFS(
   _xlfn.SINGLE(tbl_Invoices[Plan_ID])="P1","Basic",
   _xlfn.SINGLE(tbl_Invoices[Plan_ID])="P2","Standard",
   _xlfn.SINGLE(tbl_Invoices[Plan_ID])="P3","Premium"
)</f>
        <v>Premium</v>
      </c>
      <c r="O3257" s="2">
        <f>IF(tbl_Invoices[[#This Row],[Revenue_Type]]="Churned",0,1)</f>
        <v>1</v>
      </c>
    </row>
    <row r="3258" spans="1:15" x14ac:dyDescent="0.25">
      <c r="A3258" t="s">
        <v>4646</v>
      </c>
      <c r="B3258" t="s">
        <v>1819</v>
      </c>
      <c r="C3258" t="s">
        <v>3997</v>
      </c>
      <c r="D3258" s="1">
        <v>44677</v>
      </c>
      <c r="E3258">
        <v>12</v>
      </c>
      <c r="F3258" t="b">
        <v>1</v>
      </c>
      <c r="G3258" t="s">
        <v>4545</v>
      </c>
      <c r="H3258" t="s">
        <v>2027</v>
      </c>
      <c r="I3258" s="1">
        <f>DATE(YEAR(tbl_Invoices[[#This Row],[Invoice_Date]]), MONTH(tbl_Invoices[[#This Row],[Invoice_Date]]), DAY(tbl_Invoices[[#This Row],[Invoice_Date]]))</f>
        <v>44677</v>
      </c>
      <c r="J3258">
        <f>YEAR(tbl_Invoices[[#This Row],[Invoice_Date]])</f>
        <v>2022</v>
      </c>
      <c r="K3258" s="1">
        <f>_xlfn.XLOOKUP(tbl_Invoices[[#This Row],[Customer_ID]], tbl_Customers[Customer_ID], tbl_Customers[Cohort_Month])</f>
        <v>44377</v>
      </c>
      <c r="L3258" s="1" t="str">
        <f ca="1">_xlfn.XLOOKUP(tbl_Invoices[[#This Row],[Customer_ID]], tbl_Customers[Customer_ID], tbl_Customers[Age_Group])</f>
        <v>35–44</v>
      </c>
      <c r="M3258" s="1" t="str">
        <f>_xlfn.XLOOKUP(tbl_Invoices[[#This Row],[Customer_ID]], tbl_Customers[Customer_ID], tbl_Customers[Region])</f>
        <v>Midwest</v>
      </c>
      <c r="N3258" s="1" t="str" cm="1">
        <f t="array" ref="N3258">_xlfn.IFS(
   _xlfn.SINGLE(tbl_Invoices[Plan_ID])="P1","Basic",
   _xlfn.SINGLE(tbl_Invoices[Plan_ID])="P2","Standard",
   _xlfn.SINGLE(tbl_Invoices[Plan_ID])="P3","Premium"
)</f>
        <v>Basic</v>
      </c>
      <c r="O3258" s="2">
        <f>IF(tbl_Invoices[[#This Row],[Revenue_Type]]="Churned",0,1)</f>
        <v>0</v>
      </c>
    </row>
    <row r="3259" spans="1:15" x14ac:dyDescent="0.25">
      <c r="A3259" t="s">
        <v>9772</v>
      </c>
      <c r="B3259" t="s">
        <v>241</v>
      </c>
      <c r="C3259" t="s">
        <v>3537</v>
      </c>
      <c r="D3259" s="1">
        <v>44678</v>
      </c>
      <c r="E3259">
        <v>25</v>
      </c>
      <c r="F3259" t="b">
        <v>1</v>
      </c>
      <c r="G3259" t="s">
        <v>4540</v>
      </c>
      <c r="H3259" t="s">
        <v>2034</v>
      </c>
      <c r="I3259" s="1">
        <f>DATE(YEAR(tbl_Invoices[[#This Row],[Invoice_Date]]), MONTH(tbl_Invoices[[#This Row],[Invoice_Date]]), DAY(tbl_Invoices[[#This Row],[Invoice_Date]]))</f>
        <v>44678</v>
      </c>
      <c r="J3259">
        <f>YEAR(tbl_Invoices[[#This Row],[Invoice_Date]])</f>
        <v>2022</v>
      </c>
      <c r="K3259" s="1">
        <f>_xlfn.XLOOKUP(tbl_Invoices[[#This Row],[Customer_ID]], tbl_Customers[Customer_ID], tbl_Customers[Cohort_Month])</f>
        <v>44227</v>
      </c>
      <c r="L3259" s="1" t="str">
        <f ca="1">_xlfn.XLOOKUP(tbl_Invoices[[#This Row],[Customer_ID]], tbl_Customers[Customer_ID], tbl_Customers[Age_Group])</f>
        <v>35–44</v>
      </c>
      <c r="M3259" s="1" t="str">
        <f>_xlfn.XLOOKUP(tbl_Invoices[[#This Row],[Customer_ID]], tbl_Customers[Customer_ID], tbl_Customers[Region])</f>
        <v>East</v>
      </c>
      <c r="N3259" s="1" t="str" cm="1">
        <f t="array" ref="N3259">_xlfn.IFS(
   _xlfn.SINGLE(tbl_Invoices[Plan_ID])="P1","Basic",
   _xlfn.SINGLE(tbl_Invoices[Plan_ID])="P2","Standard",
   _xlfn.SINGLE(tbl_Invoices[Plan_ID])="P3","Premium"
)</f>
        <v>Standard</v>
      </c>
      <c r="O3259" s="2">
        <f>IF(tbl_Invoices[[#This Row],[Revenue_Type]]="Churned",0,1)</f>
        <v>1</v>
      </c>
    </row>
    <row r="3260" spans="1:15" x14ac:dyDescent="0.25">
      <c r="A3260" t="s">
        <v>8844</v>
      </c>
      <c r="B3260" t="s">
        <v>305</v>
      </c>
      <c r="C3260" t="s">
        <v>4135</v>
      </c>
      <c r="D3260" s="1">
        <v>44678</v>
      </c>
      <c r="E3260">
        <v>25</v>
      </c>
      <c r="F3260" t="b">
        <v>1</v>
      </c>
      <c r="G3260" t="s">
        <v>4540</v>
      </c>
      <c r="H3260" t="s">
        <v>2034</v>
      </c>
      <c r="I3260" s="1">
        <f>DATE(YEAR(tbl_Invoices[[#This Row],[Invoice_Date]]), MONTH(tbl_Invoices[[#This Row],[Invoice_Date]]), DAY(tbl_Invoices[[#This Row],[Invoice_Date]]))</f>
        <v>44678</v>
      </c>
      <c r="J3260">
        <f>YEAR(tbl_Invoices[[#This Row],[Invoice_Date]])</f>
        <v>2022</v>
      </c>
      <c r="K3260" s="1">
        <f>_xlfn.XLOOKUP(tbl_Invoices[[#This Row],[Customer_ID]], tbl_Customers[Customer_ID], tbl_Customers[Cohort_Month])</f>
        <v>44926</v>
      </c>
      <c r="L3260" s="1" t="str">
        <f ca="1">_xlfn.XLOOKUP(tbl_Invoices[[#This Row],[Customer_ID]], tbl_Customers[Customer_ID], tbl_Customers[Age_Group])</f>
        <v>25–34</v>
      </c>
      <c r="M3260" s="1" t="str">
        <f>_xlfn.XLOOKUP(tbl_Invoices[[#This Row],[Customer_ID]], tbl_Customers[Customer_ID], tbl_Customers[Region])</f>
        <v>West</v>
      </c>
      <c r="N3260" s="1" t="str" cm="1">
        <f t="array" ref="N3260">_xlfn.IFS(
   _xlfn.SINGLE(tbl_Invoices[Plan_ID])="P1","Basic",
   _xlfn.SINGLE(tbl_Invoices[Plan_ID])="P2","Standard",
   _xlfn.SINGLE(tbl_Invoices[Plan_ID])="P3","Premium"
)</f>
        <v>Standard</v>
      </c>
      <c r="O3260" s="2">
        <f>IF(tbl_Invoices[[#This Row],[Revenue_Type]]="Churned",0,1)</f>
        <v>1</v>
      </c>
    </row>
    <row r="3261" spans="1:15" x14ac:dyDescent="0.25">
      <c r="A3261" t="s">
        <v>6336</v>
      </c>
      <c r="B3261" t="s">
        <v>481</v>
      </c>
      <c r="C3261" t="s">
        <v>2492</v>
      </c>
      <c r="D3261" s="1">
        <v>44678</v>
      </c>
      <c r="E3261">
        <v>55</v>
      </c>
      <c r="F3261" t="b">
        <v>1</v>
      </c>
      <c r="G3261" t="s">
        <v>4547</v>
      </c>
      <c r="H3261" t="s">
        <v>2031</v>
      </c>
      <c r="I3261" s="1">
        <f>DATE(YEAR(tbl_Invoices[[#This Row],[Invoice_Date]]), MONTH(tbl_Invoices[[#This Row],[Invoice_Date]]), DAY(tbl_Invoices[[#This Row],[Invoice_Date]]))</f>
        <v>44678</v>
      </c>
      <c r="J3261">
        <f>YEAR(tbl_Invoices[[#This Row],[Invoice_Date]])</f>
        <v>2022</v>
      </c>
      <c r="K3261" s="1">
        <f>_xlfn.XLOOKUP(tbl_Invoices[[#This Row],[Customer_ID]], tbl_Customers[Customer_ID], tbl_Customers[Cohort_Month])</f>
        <v>45107</v>
      </c>
      <c r="L3261" s="1" t="str">
        <f ca="1">_xlfn.XLOOKUP(tbl_Invoices[[#This Row],[Customer_ID]], tbl_Customers[Customer_ID], tbl_Customers[Age_Group])</f>
        <v>25–34</v>
      </c>
      <c r="M3261" s="1" t="str">
        <f>_xlfn.XLOOKUP(tbl_Invoices[[#This Row],[Customer_ID]], tbl_Customers[Customer_ID], tbl_Customers[Region])</f>
        <v>International</v>
      </c>
      <c r="N3261" s="1" t="str" cm="1">
        <f t="array" ref="N3261">_xlfn.IFS(
   _xlfn.SINGLE(tbl_Invoices[Plan_ID])="P1","Basic",
   _xlfn.SINGLE(tbl_Invoices[Plan_ID])="P2","Standard",
   _xlfn.SINGLE(tbl_Invoices[Plan_ID])="P3","Premium"
)</f>
        <v>Premium</v>
      </c>
      <c r="O3261" s="2">
        <f>IF(tbl_Invoices[[#This Row],[Revenue_Type]]="Churned",0,1)</f>
        <v>1</v>
      </c>
    </row>
    <row r="3262" spans="1:15" x14ac:dyDescent="0.25">
      <c r="A3262" t="s">
        <v>8120</v>
      </c>
      <c r="B3262" t="s">
        <v>1000</v>
      </c>
      <c r="C3262" t="s">
        <v>3373</v>
      </c>
      <c r="D3262" s="1">
        <v>44678</v>
      </c>
      <c r="E3262">
        <v>25</v>
      </c>
      <c r="F3262" t="b">
        <v>1</v>
      </c>
      <c r="G3262" t="s">
        <v>4547</v>
      </c>
      <c r="H3262" t="s">
        <v>2034</v>
      </c>
      <c r="I3262" s="1">
        <f>DATE(YEAR(tbl_Invoices[[#This Row],[Invoice_Date]]), MONTH(tbl_Invoices[[#This Row],[Invoice_Date]]), DAY(tbl_Invoices[[#This Row],[Invoice_Date]]))</f>
        <v>44678</v>
      </c>
      <c r="J3262">
        <f>YEAR(tbl_Invoices[[#This Row],[Invoice_Date]])</f>
        <v>2022</v>
      </c>
      <c r="K3262" s="1">
        <f>_xlfn.XLOOKUP(tbl_Invoices[[#This Row],[Customer_ID]], tbl_Customers[Customer_ID], tbl_Customers[Cohort_Month])</f>
        <v>44742</v>
      </c>
      <c r="L3262" s="1" t="str">
        <f ca="1">_xlfn.XLOOKUP(tbl_Invoices[[#This Row],[Customer_ID]], tbl_Customers[Customer_ID], tbl_Customers[Age_Group])</f>
        <v>35–44</v>
      </c>
      <c r="M3262" s="1" t="str">
        <f>_xlfn.XLOOKUP(tbl_Invoices[[#This Row],[Customer_ID]], tbl_Customers[Customer_ID], tbl_Customers[Region])</f>
        <v>South</v>
      </c>
      <c r="N3262" s="1" t="str" cm="1">
        <f t="array" ref="N3262">_xlfn.IFS(
   _xlfn.SINGLE(tbl_Invoices[Plan_ID])="P1","Basic",
   _xlfn.SINGLE(tbl_Invoices[Plan_ID])="P2","Standard",
   _xlfn.SINGLE(tbl_Invoices[Plan_ID])="P3","Premium"
)</f>
        <v>Standard</v>
      </c>
      <c r="O3262" s="2">
        <f>IF(tbl_Invoices[[#This Row],[Revenue_Type]]="Churned",0,1)</f>
        <v>1</v>
      </c>
    </row>
    <row r="3263" spans="1:15" x14ac:dyDescent="0.25">
      <c r="A3263" t="s">
        <v>4747</v>
      </c>
      <c r="B3263" t="s">
        <v>1573</v>
      </c>
      <c r="C3263" t="s">
        <v>2564</v>
      </c>
      <c r="D3263" s="1">
        <v>44678</v>
      </c>
      <c r="E3263">
        <v>55</v>
      </c>
      <c r="F3263" t="b">
        <v>1</v>
      </c>
      <c r="G3263" t="s">
        <v>4545</v>
      </c>
      <c r="H3263" t="s">
        <v>2031</v>
      </c>
      <c r="I3263" s="1">
        <f>DATE(YEAR(tbl_Invoices[[#This Row],[Invoice_Date]]), MONTH(tbl_Invoices[[#This Row],[Invoice_Date]]), DAY(tbl_Invoices[[#This Row],[Invoice_Date]]))</f>
        <v>44678</v>
      </c>
      <c r="J3263">
        <f>YEAR(tbl_Invoices[[#This Row],[Invoice_Date]])</f>
        <v>2022</v>
      </c>
      <c r="K3263" s="1">
        <f>_xlfn.XLOOKUP(tbl_Invoices[[#This Row],[Customer_ID]], tbl_Customers[Customer_ID], tbl_Customers[Cohort_Month])</f>
        <v>44681</v>
      </c>
      <c r="L3263" s="1" t="str">
        <f ca="1">_xlfn.XLOOKUP(tbl_Invoices[[#This Row],[Customer_ID]], tbl_Customers[Customer_ID], tbl_Customers[Age_Group])</f>
        <v>25–34</v>
      </c>
      <c r="M3263" s="1" t="str">
        <f>_xlfn.XLOOKUP(tbl_Invoices[[#This Row],[Customer_ID]], tbl_Customers[Customer_ID], tbl_Customers[Region])</f>
        <v>International</v>
      </c>
      <c r="N3263" s="1" t="str" cm="1">
        <f t="array" ref="N3263">_xlfn.IFS(
   _xlfn.SINGLE(tbl_Invoices[Plan_ID])="P1","Basic",
   _xlfn.SINGLE(tbl_Invoices[Plan_ID])="P2","Standard",
   _xlfn.SINGLE(tbl_Invoices[Plan_ID])="P3","Premium"
)</f>
        <v>Premium</v>
      </c>
      <c r="O3263" s="2">
        <f>IF(tbl_Invoices[[#This Row],[Revenue_Type]]="Churned",0,1)</f>
        <v>0</v>
      </c>
    </row>
    <row r="3264" spans="1:15" x14ac:dyDescent="0.25">
      <c r="A3264" t="s">
        <v>9168</v>
      </c>
      <c r="B3264" t="s">
        <v>1610</v>
      </c>
      <c r="C3264" t="s">
        <v>4230</v>
      </c>
      <c r="D3264" s="1">
        <v>44678</v>
      </c>
      <c r="E3264">
        <v>25</v>
      </c>
      <c r="F3264" t="b">
        <v>1</v>
      </c>
      <c r="G3264" t="s">
        <v>4547</v>
      </c>
      <c r="H3264" t="s">
        <v>2034</v>
      </c>
      <c r="I3264" s="1">
        <f>DATE(YEAR(tbl_Invoices[[#This Row],[Invoice_Date]]), MONTH(tbl_Invoices[[#This Row],[Invoice_Date]]), DAY(tbl_Invoices[[#This Row],[Invoice_Date]]))</f>
        <v>44678</v>
      </c>
      <c r="J3264">
        <f>YEAR(tbl_Invoices[[#This Row],[Invoice_Date]])</f>
        <v>2022</v>
      </c>
      <c r="K3264" s="1">
        <f>_xlfn.XLOOKUP(tbl_Invoices[[#This Row],[Customer_ID]], tbl_Customers[Customer_ID], tbl_Customers[Cohort_Month])</f>
        <v>44500</v>
      </c>
      <c r="L3264" s="1" t="str">
        <f ca="1">_xlfn.XLOOKUP(tbl_Invoices[[#This Row],[Customer_ID]], tbl_Customers[Customer_ID], tbl_Customers[Age_Group])</f>
        <v>35–44</v>
      </c>
      <c r="M3264" s="1" t="str">
        <f>_xlfn.XLOOKUP(tbl_Invoices[[#This Row],[Customer_ID]], tbl_Customers[Customer_ID], tbl_Customers[Region])</f>
        <v>West</v>
      </c>
      <c r="N3264" s="1" t="str" cm="1">
        <f t="array" ref="N3264">_xlfn.IFS(
   _xlfn.SINGLE(tbl_Invoices[Plan_ID])="P1","Basic",
   _xlfn.SINGLE(tbl_Invoices[Plan_ID])="P2","Standard",
   _xlfn.SINGLE(tbl_Invoices[Plan_ID])="P3","Premium"
)</f>
        <v>Standard</v>
      </c>
      <c r="O3264" s="2">
        <f>IF(tbl_Invoices[[#This Row],[Revenue_Type]]="Churned",0,1)</f>
        <v>1</v>
      </c>
    </row>
    <row r="3265" spans="1:15" x14ac:dyDescent="0.25">
      <c r="A3265" t="s">
        <v>8837</v>
      </c>
      <c r="B3265" t="s">
        <v>2013</v>
      </c>
      <c r="C3265" t="s">
        <v>3795</v>
      </c>
      <c r="D3265" s="1">
        <v>44678</v>
      </c>
      <c r="E3265">
        <v>55</v>
      </c>
      <c r="F3265" t="b">
        <v>1</v>
      </c>
      <c r="G3265" t="s">
        <v>4540</v>
      </c>
      <c r="H3265" t="s">
        <v>2031</v>
      </c>
      <c r="I3265" s="1">
        <f>DATE(YEAR(tbl_Invoices[[#This Row],[Invoice_Date]]), MONTH(tbl_Invoices[[#This Row],[Invoice_Date]]), DAY(tbl_Invoices[[#This Row],[Invoice_Date]]))</f>
        <v>44678</v>
      </c>
      <c r="J3265">
        <f>YEAR(tbl_Invoices[[#This Row],[Invoice_Date]])</f>
        <v>2022</v>
      </c>
      <c r="K3265" s="1">
        <f>_xlfn.XLOOKUP(tbl_Invoices[[#This Row],[Customer_ID]], tbl_Customers[Customer_ID], tbl_Customers[Cohort_Month])</f>
        <v>44985</v>
      </c>
      <c r="L3265" s="1" t="str">
        <f ca="1">_xlfn.XLOOKUP(tbl_Invoices[[#This Row],[Customer_ID]], tbl_Customers[Customer_ID], tbl_Customers[Age_Group])</f>
        <v>25–34</v>
      </c>
      <c r="M3265" s="1" t="str">
        <f>_xlfn.XLOOKUP(tbl_Invoices[[#This Row],[Customer_ID]], tbl_Customers[Customer_ID], tbl_Customers[Region])</f>
        <v>Midwest</v>
      </c>
      <c r="N3265" s="1" t="str" cm="1">
        <f t="array" ref="N3265">_xlfn.IFS(
   _xlfn.SINGLE(tbl_Invoices[Plan_ID])="P1","Basic",
   _xlfn.SINGLE(tbl_Invoices[Plan_ID])="P2","Standard",
   _xlfn.SINGLE(tbl_Invoices[Plan_ID])="P3","Premium"
)</f>
        <v>Premium</v>
      </c>
      <c r="O3265" s="2">
        <f>IF(tbl_Invoices[[#This Row],[Revenue_Type]]="Churned",0,1)</f>
        <v>1</v>
      </c>
    </row>
    <row r="3266" spans="1:15" x14ac:dyDescent="0.25">
      <c r="A3266" t="s">
        <v>4668</v>
      </c>
      <c r="B3266" t="s">
        <v>699</v>
      </c>
      <c r="C3266" t="s">
        <v>3473</v>
      </c>
      <c r="D3266" s="1">
        <v>44679</v>
      </c>
      <c r="E3266">
        <v>25</v>
      </c>
      <c r="F3266" t="b">
        <v>1</v>
      </c>
      <c r="G3266" t="s">
        <v>4538</v>
      </c>
      <c r="H3266" t="s">
        <v>2034</v>
      </c>
      <c r="I3266" s="1">
        <f>DATE(YEAR(tbl_Invoices[[#This Row],[Invoice_Date]]), MONTH(tbl_Invoices[[#This Row],[Invoice_Date]]), DAY(tbl_Invoices[[#This Row],[Invoice_Date]]))</f>
        <v>44679</v>
      </c>
      <c r="J3266">
        <f>YEAR(tbl_Invoices[[#This Row],[Invoice_Date]])</f>
        <v>2022</v>
      </c>
      <c r="K3266" s="1">
        <f>_xlfn.XLOOKUP(tbl_Invoices[[#This Row],[Customer_ID]], tbl_Customers[Customer_ID], tbl_Customers[Cohort_Month])</f>
        <v>44895</v>
      </c>
      <c r="L3266" s="1" t="str">
        <f ca="1">_xlfn.XLOOKUP(tbl_Invoices[[#This Row],[Customer_ID]], tbl_Customers[Customer_ID], tbl_Customers[Age_Group])</f>
        <v>18–24</v>
      </c>
      <c r="M3266" s="1" t="str">
        <f>_xlfn.XLOOKUP(tbl_Invoices[[#This Row],[Customer_ID]], tbl_Customers[Customer_ID], tbl_Customers[Region])</f>
        <v>South</v>
      </c>
      <c r="N3266" s="1" t="str" cm="1">
        <f t="array" ref="N3266">_xlfn.IFS(
   _xlfn.SINGLE(tbl_Invoices[Plan_ID])="P1","Basic",
   _xlfn.SINGLE(tbl_Invoices[Plan_ID])="P2","Standard",
   _xlfn.SINGLE(tbl_Invoices[Plan_ID])="P3","Premium"
)</f>
        <v>Standard</v>
      </c>
      <c r="O3266" s="2">
        <f>IF(tbl_Invoices[[#This Row],[Revenue_Type]]="Churned",0,1)</f>
        <v>1</v>
      </c>
    </row>
    <row r="3267" spans="1:15" x14ac:dyDescent="0.25">
      <c r="A3267" t="s">
        <v>5072</v>
      </c>
      <c r="B3267" t="s">
        <v>1011</v>
      </c>
      <c r="C3267" t="s">
        <v>2190</v>
      </c>
      <c r="D3267" s="1">
        <v>44679</v>
      </c>
      <c r="E3267">
        <v>55</v>
      </c>
      <c r="F3267" t="b">
        <v>1</v>
      </c>
      <c r="G3267" t="s">
        <v>4538</v>
      </c>
      <c r="H3267" t="s">
        <v>2031</v>
      </c>
      <c r="I3267" s="1">
        <f>DATE(YEAR(tbl_Invoices[[#This Row],[Invoice_Date]]), MONTH(tbl_Invoices[[#This Row],[Invoice_Date]]), DAY(tbl_Invoices[[#This Row],[Invoice_Date]]))</f>
        <v>44679</v>
      </c>
      <c r="J3267">
        <f>YEAR(tbl_Invoices[[#This Row],[Invoice_Date]])</f>
        <v>2022</v>
      </c>
      <c r="K3267" s="1">
        <f>_xlfn.XLOOKUP(tbl_Invoices[[#This Row],[Customer_ID]], tbl_Customers[Customer_ID], tbl_Customers[Cohort_Month])</f>
        <v>45046</v>
      </c>
      <c r="L3267" s="1" t="str">
        <f ca="1">_xlfn.XLOOKUP(tbl_Invoices[[#This Row],[Customer_ID]], tbl_Customers[Customer_ID], tbl_Customers[Age_Group])</f>
        <v>55+</v>
      </c>
      <c r="M3267" s="1" t="str">
        <f>_xlfn.XLOOKUP(tbl_Invoices[[#This Row],[Customer_ID]], tbl_Customers[Customer_ID], tbl_Customers[Region])</f>
        <v>South</v>
      </c>
      <c r="N3267" s="1" t="str" cm="1">
        <f t="array" ref="N3267">_xlfn.IFS(
   _xlfn.SINGLE(tbl_Invoices[Plan_ID])="P1","Basic",
   _xlfn.SINGLE(tbl_Invoices[Plan_ID])="P2","Standard",
   _xlfn.SINGLE(tbl_Invoices[Plan_ID])="P3","Premium"
)</f>
        <v>Premium</v>
      </c>
      <c r="O3267" s="2">
        <f>IF(tbl_Invoices[[#This Row],[Revenue_Type]]="Churned",0,1)</f>
        <v>1</v>
      </c>
    </row>
    <row r="3268" spans="1:15" x14ac:dyDescent="0.25">
      <c r="A3268" t="s">
        <v>7041</v>
      </c>
      <c r="B3268" t="s">
        <v>1234</v>
      </c>
      <c r="C3268" t="s">
        <v>3885</v>
      </c>
      <c r="D3268" s="1">
        <v>44679</v>
      </c>
      <c r="E3268">
        <v>12</v>
      </c>
      <c r="F3268" t="b">
        <v>1</v>
      </c>
      <c r="G3268" t="s">
        <v>4549</v>
      </c>
      <c r="H3268" t="s">
        <v>2027</v>
      </c>
      <c r="I3268" s="1">
        <f>DATE(YEAR(tbl_Invoices[[#This Row],[Invoice_Date]]), MONTH(tbl_Invoices[[#This Row],[Invoice_Date]]), DAY(tbl_Invoices[[#This Row],[Invoice_Date]]))</f>
        <v>44679</v>
      </c>
      <c r="J3268">
        <f>YEAR(tbl_Invoices[[#This Row],[Invoice_Date]])</f>
        <v>2022</v>
      </c>
      <c r="K3268" s="1">
        <f>_xlfn.XLOOKUP(tbl_Invoices[[#This Row],[Customer_ID]], tbl_Customers[Customer_ID], tbl_Customers[Cohort_Month])</f>
        <v>44439</v>
      </c>
      <c r="L3268" s="1" t="str">
        <f ca="1">_xlfn.XLOOKUP(tbl_Invoices[[#This Row],[Customer_ID]], tbl_Customers[Customer_ID], tbl_Customers[Age_Group])</f>
        <v>45–54</v>
      </c>
      <c r="M3268" s="1" t="str">
        <f>_xlfn.XLOOKUP(tbl_Invoices[[#This Row],[Customer_ID]], tbl_Customers[Customer_ID], tbl_Customers[Region])</f>
        <v>International</v>
      </c>
      <c r="N3268" s="1" t="str" cm="1">
        <f t="array" ref="N3268">_xlfn.IFS(
   _xlfn.SINGLE(tbl_Invoices[Plan_ID])="P1","Basic",
   _xlfn.SINGLE(tbl_Invoices[Plan_ID])="P2","Standard",
   _xlfn.SINGLE(tbl_Invoices[Plan_ID])="P3","Premium"
)</f>
        <v>Basic</v>
      </c>
      <c r="O3268" s="2">
        <f>IF(tbl_Invoices[[#This Row],[Revenue_Type]]="Churned",0,1)</f>
        <v>1</v>
      </c>
    </row>
    <row r="3269" spans="1:15" x14ac:dyDescent="0.25">
      <c r="A3269" t="s">
        <v>6754</v>
      </c>
      <c r="B3269" t="s">
        <v>1758</v>
      </c>
      <c r="C3269" t="s">
        <v>3390</v>
      </c>
      <c r="D3269" s="1">
        <v>44679</v>
      </c>
      <c r="E3269">
        <v>55</v>
      </c>
      <c r="F3269" t="b">
        <v>1</v>
      </c>
      <c r="G3269" t="s">
        <v>4547</v>
      </c>
      <c r="H3269" t="s">
        <v>2031</v>
      </c>
      <c r="I3269" s="1">
        <f>DATE(YEAR(tbl_Invoices[[#This Row],[Invoice_Date]]), MONTH(tbl_Invoices[[#This Row],[Invoice_Date]]), DAY(tbl_Invoices[[#This Row],[Invoice_Date]]))</f>
        <v>44679</v>
      </c>
      <c r="J3269">
        <f>YEAR(tbl_Invoices[[#This Row],[Invoice_Date]])</f>
        <v>2022</v>
      </c>
      <c r="K3269" s="1">
        <f>_xlfn.XLOOKUP(tbl_Invoices[[#This Row],[Customer_ID]], tbl_Customers[Customer_ID], tbl_Customers[Cohort_Month])</f>
        <v>44957</v>
      </c>
      <c r="L3269" s="1" t="str">
        <f ca="1">_xlfn.XLOOKUP(tbl_Invoices[[#This Row],[Customer_ID]], tbl_Customers[Customer_ID], tbl_Customers[Age_Group])</f>
        <v>45–54</v>
      </c>
      <c r="M3269" s="1" t="str">
        <f>_xlfn.XLOOKUP(tbl_Invoices[[#This Row],[Customer_ID]], tbl_Customers[Customer_ID], tbl_Customers[Region])</f>
        <v>West</v>
      </c>
      <c r="N3269" s="1" t="str" cm="1">
        <f t="array" ref="N3269">_xlfn.IFS(
   _xlfn.SINGLE(tbl_Invoices[Plan_ID])="P1","Basic",
   _xlfn.SINGLE(tbl_Invoices[Plan_ID])="P2","Standard",
   _xlfn.SINGLE(tbl_Invoices[Plan_ID])="P3","Premium"
)</f>
        <v>Premium</v>
      </c>
      <c r="O3269" s="2">
        <f>IF(tbl_Invoices[[#This Row],[Revenue_Type]]="Churned",0,1)</f>
        <v>1</v>
      </c>
    </row>
    <row r="3270" spans="1:15" x14ac:dyDescent="0.25">
      <c r="A3270" t="s">
        <v>8295</v>
      </c>
      <c r="B3270" t="s">
        <v>232</v>
      </c>
      <c r="C3270" t="s">
        <v>2036</v>
      </c>
      <c r="D3270" s="1">
        <v>44680</v>
      </c>
      <c r="E3270">
        <v>55</v>
      </c>
      <c r="F3270" t="b">
        <v>1</v>
      </c>
      <c r="G3270" t="s">
        <v>4549</v>
      </c>
      <c r="H3270" t="s">
        <v>2031</v>
      </c>
      <c r="I3270" s="1">
        <f>DATE(YEAR(tbl_Invoices[[#This Row],[Invoice_Date]]), MONTH(tbl_Invoices[[#This Row],[Invoice_Date]]), DAY(tbl_Invoices[[#This Row],[Invoice_Date]]))</f>
        <v>44680</v>
      </c>
      <c r="J3270">
        <f>YEAR(tbl_Invoices[[#This Row],[Invoice_Date]])</f>
        <v>2022</v>
      </c>
      <c r="K3270" s="1">
        <f>_xlfn.XLOOKUP(tbl_Invoices[[#This Row],[Customer_ID]], tbl_Customers[Customer_ID], tbl_Customers[Cohort_Month])</f>
        <v>44834</v>
      </c>
      <c r="L3270" s="1" t="str">
        <f ca="1">_xlfn.XLOOKUP(tbl_Invoices[[#This Row],[Customer_ID]], tbl_Customers[Customer_ID], tbl_Customers[Age_Group])</f>
        <v>25–34</v>
      </c>
      <c r="M3270" s="1" t="str">
        <f>_xlfn.XLOOKUP(tbl_Invoices[[#This Row],[Customer_ID]], tbl_Customers[Customer_ID], tbl_Customers[Region])</f>
        <v>South</v>
      </c>
      <c r="N3270" s="1" t="str" cm="1">
        <f t="array" ref="N3270">_xlfn.IFS(
   _xlfn.SINGLE(tbl_Invoices[Plan_ID])="P1","Basic",
   _xlfn.SINGLE(tbl_Invoices[Plan_ID])="P2","Standard",
   _xlfn.SINGLE(tbl_Invoices[Plan_ID])="P3","Premium"
)</f>
        <v>Premium</v>
      </c>
      <c r="O3270" s="2">
        <f>IF(tbl_Invoices[[#This Row],[Revenue_Type]]="Churned",0,1)</f>
        <v>1</v>
      </c>
    </row>
    <row r="3271" spans="1:15" x14ac:dyDescent="0.25">
      <c r="A3271" t="s">
        <v>5167</v>
      </c>
      <c r="B3271" t="s">
        <v>546</v>
      </c>
      <c r="C3271" t="s">
        <v>2561</v>
      </c>
      <c r="D3271" s="1">
        <v>44680</v>
      </c>
      <c r="E3271">
        <v>12</v>
      </c>
      <c r="F3271" t="b">
        <v>1</v>
      </c>
      <c r="G3271" t="s">
        <v>4540</v>
      </c>
      <c r="H3271" t="s">
        <v>2027</v>
      </c>
      <c r="I3271" s="1">
        <f>DATE(YEAR(tbl_Invoices[[#This Row],[Invoice_Date]]), MONTH(tbl_Invoices[[#This Row],[Invoice_Date]]), DAY(tbl_Invoices[[#This Row],[Invoice_Date]]))</f>
        <v>44680</v>
      </c>
      <c r="J3271">
        <f>YEAR(tbl_Invoices[[#This Row],[Invoice_Date]])</f>
        <v>2022</v>
      </c>
      <c r="K3271" s="1">
        <f>_xlfn.XLOOKUP(tbl_Invoices[[#This Row],[Customer_ID]], tbl_Customers[Customer_ID], tbl_Customers[Cohort_Month])</f>
        <v>44316</v>
      </c>
      <c r="L3271" s="1" t="str">
        <f ca="1">_xlfn.XLOOKUP(tbl_Invoices[[#This Row],[Customer_ID]], tbl_Customers[Customer_ID], tbl_Customers[Age_Group])</f>
        <v>45–54</v>
      </c>
      <c r="M3271" s="1" t="str">
        <f>_xlfn.XLOOKUP(tbl_Invoices[[#This Row],[Customer_ID]], tbl_Customers[Customer_ID], tbl_Customers[Region])</f>
        <v>International</v>
      </c>
      <c r="N3271" s="1" t="str" cm="1">
        <f t="array" ref="N3271">_xlfn.IFS(
   _xlfn.SINGLE(tbl_Invoices[Plan_ID])="P1","Basic",
   _xlfn.SINGLE(tbl_Invoices[Plan_ID])="P2","Standard",
   _xlfn.SINGLE(tbl_Invoices[Plan_ID])="P3","Premium"
)</f>
        <v>Basic</v>
      </c>
      <c r="O3271" s="2">
        <f>IF(tbl_Invoices[[#This Row],[Revenue_Type]]="Churned",0,1)</f>
        <v>1</v>
      </c>
    </row>
    <row r="3272" spans="1:15" x14ac:dyDescent="0.25">
      <c r="A3272" t="s">
        <v>10537</v>
      </c>
      <c r="B3272" t="s">
        <v>854</v>
      </c>
      <c r="C3272" t="s">
        <v>3577</v>
      </c>
      <c r="D3272" s="1">
        <v>44680</v>
      </c>
      <c r="E3272">
        <v>25</v>
      </c>
      <c r="F3272" t="b">
        <v>1</v>
      </c>
      <c r="G3272" t="s">
        <v>4540</v>
      </c>
      <c r="H3272" t="s">
        <v>2034</v>
      </c>
      <c r="I3272" s="1">
        <f>DATE(YEAR(tbl_Invoices[[#This Row],[Invoice_Date]]), MONTH(tbl_Invoices[[#This Row],[Invoice_Date]]), DAY(tbl_Invoices[[#This Row],[Invoice_Date]]))</f>
        <v>44680</v>
      </c>
      <c r="J3272">
        <f>YEAR(tbl_Invoices[[#This Row],[Invoice_Date]])</f>
        <v>2022</v>
      </c>
      <c r="K3272" s="1">
        <f>_xlfn.XLOOKUP(tbl_Invoices[[#This Row],[Customer_ID]], tbl_Customers[Customer_ID], tbl_Customers[Cohort_Month])</f>
        <v>44985</v>
      </c>
      <c r="L3272" s="1" t="str">
        <f ca="1">_xlfn.XLOOKUP(tbl_Invoices[[#This Row],[Customer_ID]], tbl_Customers[Customer_ID], tbl_Customers[Age_Group])</f>
        <v>55+</v>
      </c>
      <c r="M3272" s="1" t="str">
        <f>_xlfn.XLOOKUP(tbl_Invoices[[#This Row],[Customer_ID]], tbl_Customers[Customer_ID], tbl_Customers[Region])</f>
        <v>South</v>
      </c>
      <c r="N3272" s="1" t="str" cm="1">
        <f t="array" ref="N3272">_xlfn.IFS(
   _xlfn.SINGLE(tbl_Invoices[Plan_ID])="P1","Basic",
   _xlfn.SINGLE(tbl_Invoices[Plan_ID])="P2","Standard",
   _xlfn.SINGLE(tbl_Invoices[Plan_ID])="P3","Premium"
)</f>
        <v>Standard</v>
      </c>
      <c r="O3272" s="2">
        <f>IF(tbl_Invoices[[#This Row],[Revenue_Type]]="Churned",0,1)</f>
        <v>1</v>
      </c>
    </row>
    <row r="3273" spans="1:15" x14ac:dyDescent="0.25">
      <c r="A3273" t="s">
        <v>10083</v>
      </c>
      <c r="B3273" t="s">
        <v>905</v>
      </c>
      <c r="C3273" t="s">
        <v>2962</v>
      </c>
      <c r="D3273" s="1">
        <v>44680</v>
      </c>
      <c r="E3273">
        <v>25</v>
      </c>
      <c r="F3273" t="b">
        <v>1</v>
      </c>
      <c r="G3273" t="s">
        <v>4540</v>
      </c>
      <c r="H3273" t="s">
        <v>2034</v>
      </c>
      <c r="I3273" s="1">
        <f>DATE(YEAR(tbl_Invoices[[#This Row],[Invoice_Date]]), MONTH(tbl_Invoices[[#This Row],[Invoice_Date]]), DAY(tbl_Invoices[[#This Row],[Invoice_Date]]))</f>
        <v>44680</v>
      </c>
      <c r="J3273">
        <f>YEAR(tbl_Invoices[[#This Row],[Invoice_Date]])</f>
        <v>2022</v>
      </c>
      <c r="K3273" s="1">
        <f>_xlfn.XLOOKUP(tbl_Invoices[[#This Row],[Customer_ID]], tbl_Customers[Customer_ID], tbl_Customers[Cohort_Month])</f>
        <v>44651</v>
      </c>
      <c r="L3273" s="1" t="str">
        <f ca="1">_xlfn.XLOOKUP(tbl_Invoices[[#This Row],[Customer_ID]], tbl_Customers[Customer_ID], tbl_Customers[Age_Group])</f>
        <v>45–54</v>
      </c>
      <c r="M3273" s="1" t="str">
        <f>_xlfn.XLOOKUP(tbl_Invoices[[#This Row],[Customer_ID]], tbl_Customers[Customer_ID], tbl_Customers[Region])</f>
        <v>Midwest</v>
      </c>
      <c r="N3273" s="1" t="str" cm="1">
        <f t="array" ref="N3273">_xlfn.IFS(
   _xlfn.SINGLE(tbl_Invoices[Plan_ID])="P1","Basic",
   _xlfn.SINGLE(tbl_Invoices[Plan_ID])="P2","Standard",
   _xlfn.SINGLE(tbl_Invoices[Plan_ID])="P3","Premium"
)</f>
        <v>Standard</v>
      </c>
      <c r="O3273" s="2">
        <f>IF(tbl_Invoices[[#This Row],[Revenue_Type]]="Churned",0,1)</f>
        <v>1</v>
      </c>
    </row>
    <row r="3274" spans="1:15" x14ac:dyDescent="0.25">
      <c r="A3274" t="s">
        <v>6475</v>
      </c>
      <c r="B3274" t="s">
        <v>1359</v>
      </c>
      <c r="C3274" t="s">
        <v>3708</v>
      </c>
      <c r="D3274" s="1">
        <v>44680</v>
      </c>
      <c r="E3274">
        <v>12</v>
      </c>
      <c r="F3274" t="b">
        <v>1</v>
      </c>
      <c r="G3274" t="s">
        <v>4549</v>
      </c>
      <c r="H3274" t="s">
        <v>2027</v>
      </c>
      <c r="I3274" s="1">
        <f>DATE(YEAR(tbl_Invoices[[#This Row],[Invoice_Date]]), MONTH(tbl_Invoices[[#This Row],[Invoice_Date]]), DAY(tbl_Invoices[[#This Row],[Invoice_Date]]))</f>
        <v>44680</v>
      </c>
      <c r="J3274">
        <f>YEAR(tbl_Invoices[[#This Row],[Invoice_Date]])</f>
        <v>2022</v>
      </c>
      <c r="K3274" s="1">
        <f>_xlfn.XLOOKUP(tbl_Invoices[[#This Row],[Customer_ID]], tbl_Customers[Customer_ID], tbl_Customers[Cohort_Month])</f>
        <v>44408</v>
      </c>
      <c r="L3274" s="1" t="str">
        <f ca="1">_xlfn.XLOOKUP(tbl_Invoices[[#This Row],[Customer_ID]], tbl_Customers[Customer_ID], tbl_Customers[Age_Group])</f>
        <v>18–24</v>
      </c>
      <c r="M3274" s="1" t="str">
        <f>_xlfn.XLOOKUP(tbl_Invoices[[#This Row],[Customer_ID]], tbl_Customers[Customer_ID], tbl_Customers[Region])</f>
        <v>International</v>
      </c>
      <c r="N3274" s="1" t="str" cm="1">
        <f t="array" ref="N3274">_xlfn.IFS(
   _xlfn.SINGLE(tbl_Invoices[Plan_ID])="P1","Basic",
   _xlfn.SINGLE(tbl_Invoices[Plan_ID])="P2","Standard",
   _xlfn.SINGLE(tbl_Invoices[Plan_ID])="P3","Premium"
)</f>
        <v>Basic</v>
      </c>
      <c r="O3274" s="2">
        <f>IF(tbl_Invoices[[#This Row],[Revenue_Type]]="Churned",0,1)</f>
        <v>1</v>
      </c>
    </row>
    <row r="3275" spans="1:15" x14ac:dyDescent="0.25">
      <c r="A3275" t="s">
        <v>5126</v>
      </c>
      <c r="B3275" t="s">
        <v>595</v>
      </c>
      <c r="C3275" t="s">
        <v>3909</v>
      </c>
      <c r="D3275" s="1">
        <v>44681</v>
      </c>
      <c r="E3275">
        <v>25</v>
      </c>
      <c r="F3275" t="b">
        <v>1</v>
      </c>
      <c r="G3275" t="s">
        <v>4538</v>
      </c>
      <c r="H3275" t="s">
        <v>2034</v>
      </c>
      <c r="I3275" s="1">
        <f>DATE(YEAR(tbl_Invoices[[#This Row],[Invoice_Date]]), MONTH(tbl_Invoices[[#This Row],[Invoice_Date]]), DAY(tbl_Invoices[[#This Row],[Invoice_Date]]))</f>
        <v>44681</v>
      </c>
      <c r="J3275">
        <f>YEAR(tbl_Invoices[[#This Row],[Invoice_Date]])</f>
        <v>2022</v>
      </c>
      <c r="K3275" s="1">
        <f>_xlfn.XLOOKUP(tbl_Invoices[[#This Row],[Customer_ID]], tbl_Customers[Customer_ID], tbl_Customers[Cohort_Month])</f>
        <v>44957</v>
      </c>
      <c r="L3275" s="1" t="str">
        <f ca="1">_xlfn.XLOOKUP(tbl_Invoices[[#This Row],[Customer_ID]], tbl_Customers[Customer_ID], tbl_Customers[Age_Group])</f>
        <v>25–34</v>
      </c>
      <c r="M3275" s="1" t="str">
        <f>_xlfn.XLOOKUP(tbl_Invoices[[#This Row],[Customer_ID]], tbl_Customers[Customer_ID], tbl_Customers[Region])</f>
        <v>Midwest</v>
      </c>
      <c r="N3275" s="1" t="str" cm="1">
        <f t="array" ref="N3275">_xlfn.IFS(
   _xlfn.SINGLE(tbl_Invoices[Plan_ID])="P1","Basic",
   _xlfn.SINGLE(tbl_Invoices[Plan_ID])="P2","Standard",
   _xlfn.SINGLE(tbl_Invoices[Plan_ID])="P3","Premium"
)</f>
        <v>Standard</v>
      </c>
      <c r="O3275" s="2">
        <f>IF(tbl_Invoices[[#This Row],[Revenue_Type]]="Churned",0,1)</f>
        <v>1</v>
      </c>
    </row>
    <row r="3276" spans="1:15" x14ac:dyDescent="0.25">
      <c r="A3276" t="s">
        <v>6039</v>
      </c>
      <c r="B3276" t="s">
        <v>1241</v>
      </c>
      <c r="C3276" t="s">
        <v>4133</v>
      </c>
      <c r="D3276" s="1">
        <v>44681</v>
      </c>
      <c r="E3276">
        <v>55</v>
      </c>
      <c r="F3276" t="b">
        <v>1</v>
      </c>
      <c r="G3276" t="s">
        <v>4549</v>
      </c>
      <c r="H3276" t="s">
        <v>2031</v>
      </c>
      <c r="I3276" s="1">
        <f>DATE(YEAR(tbl_Invoices[[#This Row],[Invoice_Date]]), MONTH(tbl_Invoices[[#This Row],[Invoice_Date]]), DAY(tbl_Invoices[[#This Row],[Invoice_Date]]))</f>
        <v>44681</v>
      </c>
      <c r="J3276">
        <f>YEAR(tbl_Invoices[[#This Row],[Invoice_Date]])</f>
        <v>2022</v>
      </c>
      <c r="K3276" s="1">
        <f>_xlfn.XLOOKUP(tbl_Invoices[[#This Row],[Customer_ID]], tbl_Customers[Customer_ID], tbl_Customers[Cohort_Month])</f>
        <v>44286</v>
      </c>
      <c r="L3276" s="1" t="str">
        <f ca="1">_xlfn.XLOOKUP(tbl_Invoices[[#This Row],[Customer_ID]], tbl_Customers[Customer_ID], tbl_Customers[Age_Group])</f>
        <v>55+</v>
      </c>
      <c r="M3276" s="1" t="str">
        <f>_xlfn.XLOOKUP(tbl_Invoices[[#This Row],[Customer_ID]], tbl_Customers[Customer_ID], tbl_Customers[Region])</f>
        <v>East</v>
      </c>
      <c r="N3276" s="1" t="str" cm="1">
        <f t="array" ref="N3276">_xlfn.IFS(
   _xlfn.SINGLE(tbl_Invoices[Plan_ID])="P1","Basic",
   _xlfn.SINGLE(tbl_Invoices[Plan_ID])="P2","Standard",
   _xlfn.SINGLE(tbl_Invoices[Plan_ID])="P3","Premium"
)</f>
        <v>Premium</v>
      </c>
      <c r="O3276" s="2">
        <f>IF(tbl_Invoices[[#This Row],[Revenue_Type]]="Churned",0,1)</f>
        <v>1</v>
      </c>
    </row>
    <row r="3277" spans="1:15" x14ac:dyDescent="0.25">
      <c r="A3277" t="s">
        <v>9072</v>
      </c>
      <c r="B3277" t="s">
        <v>1421</v>
      </c>
      <c r="C3277" t="s">
        <v>2695</v>
      </c>
      <c r="D3277" s="1">
        <v>44681</v>
      </c>
      <c r="E3277">
        <v>12</v>
      </c>
      <c r="F3277" t="b">
        <v>1</v>
      </c>
      <c r="G3277" t="s">
        <v>4538</v>
      </c>
      <c r="H3277" t="s">
        <v>2027</v>
      </c>
      <c r="I3277" s="1">
        <f>DATE(YEAR(tbl_Invoices[[#This Row],[Invoice_Date]]), MONTH(tbl_Invoices[[#This Row],[Invoice_Date]]), DAY(tbl_Invoices[[#This Row],[Invoice_Date]]))</f>
        <v>44681</v>
      </c>
      <c r="J3277">
        <f>YEAR(tbl_Invoices[[#This Row],[Invoice_Date]])</f>
        <v>2022</v>
      </c>
      <c r="K3277" s="1">
        <f>_xlfn.XLOOKUP(tbl_Invoices[[#This Row],[Customer_ID]], tbl_Customers[Customer_ID], tbl_Customers[Cohort_Month])</f>
        <v>44286</v>
      </c>
      <c r="L3277" s="1" t="str">
        <f ca="1">_xlfn.XLOOKUP(tbl_Invoices[[#This Row],[Customer_ID]], tbl_Customers[Customer_ID], tbl_Customers[Age_Group])</f>
        <v>55+</v>
      </c>
      <c r="M3277" s="1" t="str">
        <f>_xlfn.XLOOKUP(tbl_Invoices[[#This Row],[Customer_ID]], tbl_Customers[Customer_ID], tbl_Customers[Region])</f>
        <v>West</v>
      </c>
      <c r="N3277" s="1" t="str" cm="1">
        <f t="array" ref="N3277">_xlfn.IFS(
   _xlfn.SINGLE(tbl_Invoices[Plan_ID])="P1","Basic",
   _xlfn.SINGLE(tbl_Invoices[Plan_ID])="P2","Standard",
   _xlfn.SINGLE(tbl_Invoices[Plan_ID])="P3","Premium"
)</f>
        <v>Basic</v>
      </c>
      <c r="O3277" s="2">
        <f>IF(tbl_Invoices[[#This Row],[Revenue_Type]]="Churned",0,1)</f>
        <v>1</v>
      </c>
    </row>
    <row r="3278" spans="1:15" x14ac:dyDescent="0.25">
      <c r="A3278" t="s">
        <v>5535</v>
      </c>
      <c r="B3278" t="s">
        <v>1475</v>
      </c>
      <c r="C3278" t="s">
        <v>4288</v>
      </c>
      <c r="D3278" s="1">
        <v>44681</v>
      </c>
      <c r="E3278">
        <v>25</v>
      </c>
      <c r="F3278" t="b">
        <v>1</v>
      </c>
      <c r="G3278" t="s">
        <v>4538</v>
      </c>
      <c r="H3278" t="s">
        <v>2034</v>
      </c>
      <c r="I3278" s="1">
        <f>DATE(YEAR(tbl_Invoices[[#This Row],[Invoice_Date]]), MONTH(tbl_Invoices[[#This Row],[Invoice_Date]]), DAY(tbl_Invoices[[#This Row],[Invoice_Date]]))</f>
        <v>44681</v>
      </c>
      <c r="J3278">
        <f>YEAR(tbl_Invoices[[#This Row],[Invoice_Date]])</f>
        <v>2022</v>
      </c>
      <c r="K3278" s="1">
        <f>_xlfn.XLOOKUP(tbl_Invoices[[#This Row],[Customer_ID]], tbl_Customers[Customer_ID], tbl_Customers[Cohort_Month])</f>
        <v>44865</v>
      </c>
      <c r="L3278" s="1" t="str">
        <f ca="1">_xlfn.XLOOKUP(tbl_Invoices[[#This Row],[Customer_ID]], tbl_Customers[Customer_ID], tbl_Customers[Age_Group])</f>
        <v>35–44</v>
      </c>
      <c r="M3278" s="1" t="str">
        <f>_xlfn.XLOOKUP(tbl_Invoices[[#This Row],[Customer_ID]], tbl_Customers[Customer_ID], tbl_Customers[Region])</f>
        <v>Midwest</v>
      </c>
      <c r="N3278" s="1" t="str" cm="1">
        <f t="array" ref="N3278">_xlfn.IFS(
   _xlfn.SINGLE(tbl_Invoices[Plan_ID])="P1","Basic",
   _xlfn.SINGLE(tbl_Invoices[Plan_ID])="P2","Standard",
   _xlfn.SINGLE(tbl_Invoices[Plan_ID])="P3","Premium"
)</f>
        <v>Standard</v>
      </c>
      <c r="O3278" s="2">
        <f>IF(tbl_Invoices[[#This Row],[Revenue_Type]]="Churned",0,1)</f>
        <v>1</v>
      </c>
    </row>
    <row r="3279" spans="1:15" x14ac:dyDescent="0.25">
      <c r="A3279" t="s">
        <v>7290</v>
      </c>
      <c r="B3279" t="s">
        <v>1482</v>
      </c>
      <c r="C3279" t="s">
        <v>2451</v>
      </c>
      <c r="D3279" s="1">
        <v>44681</v>
      </c>
      <c r="E3279">
        <v>12</v>
      </c>
      <c r="F3279" t="b">
        <v>1</v>
      </c>
      <c r="G3279" t="s">
        <v>4549</v>
      </c>
      <c r="H3279" t="s">
        <v>2027</v>
      </c>
      <c r="I3279" s="1">
        <f>DATE(YEAR(tbl_Invoices[[#This Row],[Invoice_Date]]), MONTH(tbl_Invoices[[#This Row],[Invoice_Date]]), DAY(tbl_Invoices[[#This Row],[Invoice_Date]]))</f>
        <v>44681</v>
      </c>
      <c r="J3279">
        <f>YEAR(tbl_Invoices[[#This Row],[Invoice_Date]])</f>
        <v>2022</v>
      </c>
      <c r="K3279" s="1">
        <f>_xlfn.XLOOKUP(tbl_Invoices[[#This Row],[Customer_ID]], tbl_Customers[Customer_ID], tbl_Customers[Cohort_Month])</f>
        <v>44561</v>
      </c>
      <c r="L3279" s="1" t="str">
        <f ca="1">_xlfn.XLOOKUP(tbl_Invoices[[#This Row],[Customer_ID]], tbl_Customers[Customer_ID], tbl_Customers[Age_Group])</f>
        <v>25–34</v>
      </c>
      <c r="M3279" s="1" t="str">
        <f>_xlfn.XLOOKUP(tbl_Invoices[[#This Row],[Customer_ID]], tbl_Customers[Customer_ID], tbl_Customers[Region])</f>
        <v>East</v>
      </c>
      <c r="N3279" s="1" t="str" cm="1">
        <f t="array" ref="N3279">_xlfn.IFS(
   _xlfn.SINGLE(tbl_Invoices[Plan_ID])="P1","Basic",
   _xlfn.SINGLE(tbl_Invoices[Plan_ID])="P2","Standard",
   _xlfn.SINGLE(tbl_Invoices[Plan_ID])="P3","Premium"
)</f>
        <v>Basic</v>
      </c>
      <c r="O3279" s="2">
        <f>IF(tbl_Invoices[[#This Row],[Revenue_Type]]="Churned",0,1)</f>
        <v>1</v>
      </c>
    </row>
    <row r="3280" spans="1:15" x14ac:dyDescent="0.25">
      <c r="A3280" t="s">
        <v>7577</v>
      </c>
      <c r="B3280" t="s">
        <v>1585</v>
      </c>
      <c r="C3280" t="s">
        <v>2781</v>
      </c>
      <c r="D3280" s="1">
        <v>44681</v>
      </c>
      <c r="E3280">
        <v>55</v>
      </c>
      <c r="F3280" t="b">
        <v>1</v>
      </c>
      <c r="G3280" t="s">
        <v>4547</v>
      </c>
      <c r="H3280" t="s">
        <v>2031</v>
      </c>
      <c r="I3280" s="1">
        <f>DATE(YEAR(tbl_Invoices[[#This Row],[Invoice_Date]]), MONTH(tbl_Invoices[[#This Row],[Invoice_Date]]), DAY(tbl_Invoices[[#This Row],[Invoice_Date]]))</f>
        <v>44681</v>
      </c>
      <c r="J3280">
        <f>YEAR(tbl_Invoices[[#This Row],[Invoice_Date]])</f>
        <v>2022</v>
      </c>
      <c r="K3280" s="1">
        <f>_xlfn.XLOOKUP(tbl_Invoices[[#This Row],[Customer_ID]], tbl_Customers[Customer_ID], tbl_Customers[Cohort_Month])</f>
        <v>44377</v>
      </c>
      <c r="L3280" s="1" t="str">
        <f ca="1">_xlfn.XLOOKUP(tbl_Invoices[[#This Row],[Customer_ID]], tbl_Customers[Customer_ID], tbl_Customers[Age_Group])</f>
        <v>45–54</v>
      </c>
      <c r="M3280" s="1" t="str">
        <f>_xlfn.XLOOKUP(tbl_Invoices[[#This Row],[Customer_ID]], tbl_Customers[Customer_ID], tbl_Customers[Region])</f>
        <v>East</v>
      </c>
      <c r="N3280" s="1" t="str" cm="1">
        <f t="array" ref="N3280">_xlfn.IFS(
   _xlfn.SINGLE(tbl_Invoices[Plan_ID])="P1","Basic",
   _xlfn.SINGLE(tbl_Invoices[Plan_ID])="P2","Standard",
   _xlfn.SINGLE(tbl_Invoices[Plan_ID])="P3","Premium"
)</f>
        <v>Premium</v>
      </c>
      <c r="O3280" s="2">
        <f>IF(tbl_Invoices[[#This Row],[Revenue_Type]]="Churned",0,1)</f>
        <v>1</v>
      </c>
    </row>
    <row r="3281" spans="1:15" x14ac:dyDescent="0.25">
      <c r="A3281" t="s">
        <v>9183</v>
      </c>
      <c r="B3281" t="s">
        <v>1632</v>
      </c>
      <c r="C3281" t="s">
        <v>4056</v>
      </c>
      <c r="D3281" s="1">
        <v>44681</v>
      </c>
      <c r="E3281">
        <v>25</v>
      </c>
      <c r="F3281" t="b">
        <v>1</v>
      </c>
      <c r="G3281" t="s">
        <v>4540</v>
      </c>
      <c r="H3281" t="s">
        <v>2034</v>
      </c>
      <c r="I3281" s="1">
        <f>DATE(YEAR(tbl_Invoices[[#This Row],[Invoice_Date]]), MONTH(tbl_Invoices[[#This Row],[Invoice_Date]]), DAY(tbl_Invoices[[#This Row],[Invoice_Date]]))</f>
        <v>44681</v>
      </c>
      <c r="J3281">
        <f>YEAR(tbl_Invoices[[#This Row],[Invoice_Date]])</f>
        <v>2022</v>
      </c>
      <c r="K3281" s="1">
        <f>_xlfn.XLOOKUP(tbl_Invoices[[#This Row],[Customer_ID]], tbl_Customers[Customer_ID], tbl_Customers[Cohort_Month])</f>
        <v>45046</v>
      </c>
      <c r="L3281" s="1" t="str">
        <f ca="1">_xlfn.XLOOKUP(tbl_Invoices[[#This Row],[Customer_ID]], tbl_Customers[Customer_ID], tbl_Customers[Age_Group])</f>
        <v>18–24</v>
      </c>
      <c r="M3281" s="1" t="str">
        <f>_xlfn.XLOOKUP(tbl_Invoices[[#This Row],[Customer_ID]], tbl_Customers[Customer_ID], tbl_Customers[Region])</f>
        <v>International</v>
      </c>
      <c r="N3281" s="1" t="str" cm="1">
        <f t="array" ref="N3281">_xlfn.IFS(
   _xlfn.SINGLE(tbl_Invoices[Plan_ID])="P1","Basic",
   _xlfn.SINGLE(tbl_Invoices[Plan_ID])="P2","Standard",
   _xlfn.SINGLE(tbl_Invoices[Plan_ID])="P3","Premium"
)</f>
        <v>Standard</v>
      </c>
      <c r="O3281" s="2">
        <f>IF(tbl_Invoices[[#This Row],[Revenue_Type]]="Churned",0,1)</f>
        <v>1</v>
      </c>
    </row>
    <row r="3282" spans="1:15" x14ac:dyDescent="0.25">
      <c r="A3282" t="s">
        <v>10256</v>
      </c>
      <c r="B3282" t="s">
        <v>1664</v>
      </c>
      <c r="C3282" t="s">
        <v>3781</v>
      </c>
      <c r="D3282" s="1">
        <v>44681</v>
      </c>
      <c r="E3282">
        <v>12</v>
      </c>
      <c r="F3282" t="b">
        <v>1</v>
      </c>
      <c r="G3282" t="s">
        <v>4540</v>
      </c>
      <c r="H3282" t="s">
        <v>2027</v>
      </c>
      <c r="I3282" s="1">
        <f>DATE(YEAR(tbl_Invoices[[#This Row],[Invoice_Date]]), MONTH(tbl_Invoices[[#This Row],[Invoice_Date]]), DAY(tbl_Invoices[[#This Row],[Invoice_Date]]))</f>
        <v>44681</v>
      </c>
      <c r="J3282">
        <f>YEAR(tbl_Invoices[[#This Row],[Invoice_Date]])</f>
        <v>2022</v>
      </c>
      <c r="K3282" s="1">
        <f>_xlfn.XLOOKUP(tbl_Invoices[[#This Row],[Customer_ID]], tbl_Customers[Customer_ID], tbl_Customers[Cohort_Month])</f>
        <v>44651</v>
      </c>
      <c r="L3282" s="1" t="str">
        <f ca="1">_xlfn.XLOOKUP(tbl_Invoices[[#This Row],[Customer_ID]], tbl_Customers[Customer_ID], tbl_Customers[Age_Group])</f>
        <v>45–54</v>
      </c>
      <c r="M3282" s="1" t="str">
        <f>_xlfn.XLOOKUP(tbl_Invoices[[#This Row],[Customer_ID]], tbl_Customers[Customer_ID], tbl_Customers[Region])</f>
        <v>West</v>
      </c>
      <c r="N3282" s="1" t="str" cm="1">
        <f t="array" ref="N3282">_xlfn.IFS(
   _xlfn.SINGLE(tbl_Invoices[Plan_ID])="P1","Basic",
   _xlfn.SINGLE(tbl_Invoices[Plan_ID])="P2","Standard",
   _xlfn.SINGLE(tbl_Invoices[Plan_ID])="P3","Premium"
)</f>
        <v>Basic</v>
      </c>
      <c r="O3282" s="2">
        <f>IF(tbl_Invoices[[#This Row],[Revenue_Type]]="Churned",0,1)</f>
        <v>1</v>
      </c>
    </row>
    <row r="3283" spans="1:15" x14ac:dyDescent="0.25">
      <c r="A3283" t="s">
        <v>5062</v>
      </c>
      <c r="B3283" t="s">
        <v>159</v>
      </c>
      <c r="C3283" t="s">
        <v>2916</v>
      </c>
      <c r="D3283" s="1">
        <v>44682</v>
      </c>
      <c r="E3283">
        <v>25</v>
      </c>
      <c r="F3283" t="b">
        <v>1</v>
      </c>
      <c r="G3283" t="s">
        <v>4547</v>
      </c>
      <c r="H3283" t="s">
        <v>2034</v>
      </c>
      <c r="I3283" s="1">
        <f>DATE(YEAR(tbl_Invoices[[#This Row],[Invoice_Date]]), MONTH(tbl_Invoices[[#This Row],[Invoice_Date]]), DAY(tbl_Invoices[[#This Row],[Invoice_Date]]))</f>
        <v>44682</v>
      </c>
      <c r="J3283">
        <f>YEAR(tbl_Invoices[[#This Row],[Invoice_Date]])</f>
        <v>2022</v>
      </c>
      <c r="K3283" s="1">
        <f>_xlfn.XLOOKUP(tbl_Invoices[[#This Row],[Customer_ID]], tbl_Customers[Customer_ID], tbl_Customers[Cohort_Month])</f>
        <v>44865</v>
      </c>
      <c r="L3283" s="1" t="str">
        <f ca="1">_xlfn.XLOOKUP(tbl_Invoices[[#This Row],[Customer_ID]], tbl_Customers[Customer_ID], tbl_Customers[Age_Group])</f>
        <v>55+</v>
      </c>
      <c r="M3283" s="1" t="str">
        <f>_xlfn.XLOOKUP(tbl_Invoices[[#This Row],[Customer_ID]], tbl_Customers[Customer_ID], tbl_Customers[Region])</f>
        <v>West</v>
      </c>
      <c r="N3283" s="1" t="str" cm="1">
        <f t="array" ref="N3283">_xlfn.IFS(
   _xlfn.SINGLE(tbl_Invoices[Plan_ID])="P1","Basic",
   _xlfn.SINGLE(tbl_Invoices[Plan_ID])="P2","Standard",
   _xlfn.SINGLE(tbl_Invoices[Plan_ID])="P3","Premium"
)</f>
        <v>Standard</v>
      </c>
      <c r="O3283" s="2">
        <f>IF(tbl_Invoices[[#This Row],[Revenue_Type]]="Churned",0,1)</f>
        <v>1</v>
      </c>
    </row>
    <row r="3284" spans="1:15" x14ac:dyDescent="0.25">
      <c r="A3284" t="s">
        <v>10063</v>
      </c>
      <c r="B3284" t="s">
        <v>366</v>
      </c>
      <c r="C3284" t="s">
        <v>2370</v>
      </c>
      <c r="D3284" s="1">
        <v>44682</v>
      </c>
      <c r="E3284">
        <v>55</v>
      </c>
      <c r="F3284" t="b">
        <v>1</v>
      </c>
      <c r="G3284" t="s">
        <v>4538</v>
      </c>
      <c r="H3284" t="s">
        <v>2031</v>
      </c>
      <c r="I3284" s="1">
        <f>DATE(YEAR(tbl_Invoices[[#This Row],[Invoice_Date]]), MONTH(tbl_Invoices[[#This Row],[Invoice_Date]]), DAY(tbl_Invoices[[#This Row],[Invoice_Date]]))</f>
        <v>44682</v>
      </c>
      <c r="J3284">
        <f>YEAR(tbl_Invoices[[#This Row],[Invoice_Date]])</f>
        <v>2022</v>
      </c>
      <c r="K3284" s="1">
        <f>_xlfn.XLOOKUP(tbl_Invoices[[#This Row],[Customer_ID]], tbl_Customers[Customer_ID], tbl_Customers[Cohort_Month])</f>
        <v>44286</v>
      </c>
      <c r="L3284" s="1" t="str">
        <f ca="1">_xlfn.XLOOKUP(tbl_Invoices[[#This Row],[Customer_ID]], tbl_Customers[Customer_ID], tbl_Customers[Age_Group])</f>
        <v>35–44</v>
      </c>
      <c r="M3284" s="1" t="str">
        <f>_xlfn.XLOOKUP(tbl_Invoices[[#This Row],[Customer_ID]], tbl_Customers[Customer_ID], tbl_Customers[Region])</f>
        <v>South</v>
      </c>
      <c r="N3284" s="1" t="str" cm="1">
        <f t="array" ref="N3284">_xlfn.IFS(
   _xlfn.SINGLE(tbl_Invoices[Plan_ID])="P1","Basic",
   _xlfn.SINGLE(tbl_Invoices[Plan_ID])="P2","Standard",
   _xlfn.SINGLE(tbl_Invoices[Plan_ID])="P3","Premium"
)</f>
        <v>Premium</v>
      </c>
      <c r="O3284" s="2">
        <f>IF(tbl_Invoices[[#This Row],[Revenue_Type]]="Churned",0,1)</f>
        <v>1</v>
      </c>
    </row>
    <row r="3285" spans="1:15" x14ac:dyDescent="0.25">
      <c r="A3285" t="s">
        <v>8354</v>
      </c>
      <c r="B3285" t="s">
        <v>383</v>
      </c>
      <c r="C3285" t="s">
        <v>4018</v>
      </c>
      <c r="D3285" s="1">
        <v>44682</v>
      </c>
      <c r="E3285">
        <v>12</v>
      </c>
      <c r="F3285" t="b">
        <v>1</v>
      </c>
      <c r="G3285" t="s">
        <v>4538</v>
      </c>
      <c r="H3285" t="s">
        <v>2027</v>
      </c>
      <c r="I3285" s="1">
        <f>DATE(YEAR(tbl_Invoices[[#This Row],[Invoice_Date]]), MONTH(tbl_Invoices[[#This Row],[Invoice_Date]]), DAY(tbl_Invoices[[#This Row],[Invoice_Date]]))</f>
        <v>44682</v>
      </c>
      <c r="J3285">
        <f>YEAR(tbl_Invoices[[#This Row],[Invoice_Date]])</f>
        <v>2022</v>
      </c>
      <c r="K3285" s="1">
        <f>_xlfn.XLOOKUP(tbl_Invoices[[#This Row],[Customer_ID]], tbl_Customers[Customer_ID], tbl_Customers[Cohort_Month])</f>
        <v>44620</v>
      </c>
      <c r="L3285" s="1" t="str">
        <f ca="1">_xlfn.XLOOKUP(tbl_Invoices[[#This Row],[Customer_ID]], tbl_Customers[Customer_ID], tbl_Customers[Age_Group])</f>
        <v>45–54</v>
      </c>
      <c r="M3285" s="1" t="str">
        <f>_xlfn.XLOOKUP(tbl_Invoices[[#This Row],[Customer_ID]], tbl_Customers[Customer_ID], tbl_Customers[Region])</f>
        <v>International</v>
      </c>
      <c r="N3285" s="1" t="str" cm="1">
        <f t="array" ref="N3285">_xlfn.IFS(
   _xlfn.SINGLE(tbl_Invoices[Plan_ID])="P1","Basic",
   _xlfn.SINGLE(tbl_Invoices[Plan_ID])="P2","Standard",
   _xlfn.SINGLE(tbl_Invoices[Plan_ID])="P3","Premium"
)</f>
        <v>Basic</v>
      </c>
      <c r="O3285" s="2">
        <f>IF(tbl_Invoices[[#This Row],[Revenue_Type]]="Churned",0,1)</f>
        <v>1</v>
      </c>
    </row>
    <row r="3286" spans="1:15" x14ac:dyDescent="0.25">
      <c r="A3286" t="s">
        <v>8228</v>
      </c>
      <c r="B3286" t="s">
        <v>400</v>
      </c>
      <c r="C3286" t="s">
        <v>3498</v>
      </c>
      <c r="D3286" s="1">
        <v>44682</v>
      </c>
      <c r="E3286">
        <v>12</v>
      </c>
      <c r="F3286" t="b">
        <v>1</v>
      </c>
      <c r="G3286" t="s">
        <v>4549</v>
      </c>
      <c r="H3286" t="s">
        <v>2027</v>
      </c>
      <c r="I3286" s="1">
        <f>DATE(YEAR(tbl_Invoices[[#This Row],[Invoice_Date]]), MONTH(tbl_Invoices[[#This Row],[Invoice_Date]]), DAY(tbl_Invoices[[#This Row],[Invoice_Date]]))</f>
        <v>44682</v>
      </c>
      <c r="J3286">
        <f>YEAR(tbl_Invoices[[#This Row],[Invoice_Date]])</f>
        <v>2022</v>
      </c>
      <c r="K3286" s="1">
        <f>_xlfn.XLOOKUP(tbl_Invoices[[#This Row],[Customer_ID]], tbl_Customers[Customer_ID], tbl_Customers[Cohort_Month])</f>
        <v>44926</v>
      </c>
      <c r="L3286" s="1" t="str">
        <f ca="1">_xlfn.XLOOKUP(tbl_Invoices[[#This Row],[Customer_ID]], tbl_Customers[Customer_ID], tbl_Customers[Age_Group])</f>
        <v>35–44</v>
      </c>
      <c r="M3286" s="1" t="str">
        <f>_xlfn.XLOOKUP(tbl_Invoices[[#This Row],[Customer_ID]], tbl_Customers[Customer_ID], tbl_Customers[Region])</f>
        <v>East</v>
      </c>
      <c r="N3286" s="1" t="str" cm="1">
        <f t="array" ref="N3286">_xlfn.IFS(
   _xlfn.SINGLE(tbl_Invoices[Plan_ID])="P1","Basic",
   _xlfn.SINGLE(tbl_Invoices[Plan_ID])="P2","Standard",
   _xlfn.SINGLE(tbl_Invoices[Plan_ID])="P3","Premium"
)</f>
        <v>Basic</v>
      </c>
      <c r="O3286" s="2">
        <f>IF(tbl_Invoices[[#This Row],[Revenue_Type]]="Churned",0,1)</f>
        <v>1</v>
      </c>
    </row>
    <row r="3287" spans="1:15" x14ac:dyDescent="0.25">
      <c r="A3287" t="s">
        <v>5288</v>
      </c>
      <c r="B3287" t="s">
        <v>652</v>
      </c>
      <c r="C3287" t="s">
        <v>3136</v>
      </c>
      <c r="D3287" s="1">
        <v>44682</v>
      </c>
      <c r="E3287">
        <v>55</v>
      </c>
      <c r="F3287" t="b">
        <v>1</v>
      </c>
      <c r="G3287" t="s">
        <v>4538</v>
      </c>
      <c r="H3287" t="s">
        <v>2031</v>
      </c>
      <c r="I3287" s="1">
        <f>DATE(YEAR(tbl_Invoices[[#This Row],[Invoice_Date]]), MONTH(tbl_Invoices[[#This Row],[Invoice_Date]]), DAY(tbl_Invoices[[#This Row],[Invoice_Date]]))</f>
        <v>44682</v>
      </c>
      <c r="J3287">
        <f>YEAR(tbl_Invoices[[#This Row],[Invoice_Date]])</f>
        <v>2022</v>
      </c>
      <c r="K3287" s="1">
        <f>_xlfn.XLOOKUP(tbl_Invoices[[#This Row],[Customer_ID]], tbl_Customers[Customer_ID], tbl_Customers[Cohort_Month])</f>
        <v>44651</v>
      </c>
      <c r="L3287" s="1" t="str">
        <f ca="1">_xlfn.XLOOKUP(tbl_Invoices[[#This Row],[Customer_ID]], tbl_Customers[Customer_ID], tbl_Customers[Age_Group])</f>
        <v>25–34</v>
      </c>
      <c r="M3287" s="1" t="str">
        <f>_xlfn.XLOOKUP(tbl_Invoices[[#This Row],[Customer_ID]], tbl_Customers[Customer_ID], tbl_Customers[Region])</f>
        <v>Midwest</v>
      </c>
      <c r="N3287" s="1" t="str" cm="1">
        <f t="array" ref="N3287">_xlfn.IFS(
   _xlfn.SINGLE(tbl_Invoices[Plan_ID])="P1","Basic",
   _xlfn.SINGLE(tbl_Invoices[Plan_ID])="P2","Standard",
   _xlfn.SINGLE(tbl_Invoices[Plan_ID])="P3","Premium"
)</f>
        <v>Premium</v>
      </c>
      <c r="O3287" s="2">
        <f>IF(tbl_Invoices[[#This Row],[Revenue_Type]]="Churned",0,1)</f>
        <v>1</v>
      </c>
    </row>
    <row r="3288" spans="1:15" x14ac:dyDescent="0.25">
      <c r="A3288" t="s">
        <v>10077</v>
      </c>
      <c r="B3288" t="s">
        <v>888</v>
      </c>
      <c r="C3288" t="s">
        <v>3566</v>
      </c>
      <c r="D3288" s="1">
        <v>44682</v>
      </c>
      <c r="E3288">
        <v>25</v>
      </c>
      <c r="F3288" t="b">
        <v>1</v>
      </c>
      <c r="G3288" t="s">
        <v>4549</v>
      </c>
      <c r="H3288" t="s">
        <v>2034</v>
      </c>
      <c r="I3288" s="1">
        <f>DATE(YEAR(tbl_Invoices[[#This Row],[Invoice_Date]]), MONTH(tbl_Invoices[[#This Row],[Invoice_Date]]), DAY(tbl_Invoices[[#This Row],[Invoice_Date]]))</f>
        <v>44682</v>
      </c>
      <c r="J3288">
        <f>YEAR(tbl_Invoices[[#This Row],[Invoice_Date]])</f>
        <v>2022</v>
      </c>
      <c r="K3288" s="1">
        <f>_xlfn.XLOOKUP(tbl_Invoices[[#This Row],[Customer_ID]], tbl_Customers[Customer_ID], tbl_Customers[Cohort_Month])</f>
        <v>45016</v>
      </c>
      <c r="L3288" s="1" t="str">
        <f ca="1">_xlfn.XLOOKUP(tbl_Invoices[[#This Row],[Customer_ID]], tbl_Customers[Customer_ID], tbl_Customers[Age_Group])</f>
        <v>55+</v>
      </c>
      <c r="M3288" s="1" t="str">
        <f>_xlfn.XLOOKUP(tbl_Invoices[[#This Row],[Customer_ID]], tbl_Customers[Customer_ID], tbl_Customers[Region])</f>
        <v>South</v>
      </c>
      <c r="N3288" s="1" t="str" cm="1">
        <f t="array" ref="N3288">_xlfn.IFS(
   _xlfn.SINGLE(tbl_Invoices[Plan_ID])="P1","Basic",
   _xlfn.SINGLE(tbl_Invoices[Plan_ID])="P2","Standard",
   _xlfn.SINGLE(tbl_Invoices[Plan_ID])="P3","Premium"
)</f>
        <v>Standard</v>
      </c>
      <c r="O3288" s="2">
        <f>IF(tbl_Invoices[[#This Row],[Revenue_Type]]="Churned",0,1)</f>
        <v>1</v>
      </c>
    </row>
    <row r="3289" spans="1:15" x14ac:dyDescent="0.25">
      <c r="A3289" t="s">
        <v>6361</v>
      </c>
      <c r="B3289" t="s">
        <v>1172</v>
      </c>
      <c r="C3289" t="s">
        <v>3363</v>
      </c>
      <c r="D3289" s="1">
        <v>44682</v>
      </c>
      <c r="E3289">
        <v>12</v>
      </c>
      <c r="F3289" t="b">
        <v>1</v>
      </c>
      <c r="G3289" t="s">
        <v>4547</v>
      </c>
      <c r="H3289" t="s">
        <v>2027</v>
      </c>
      <c r="I3289" s="1">
        <f>DATE(YEAR(tbl_Invoices[[#This Row],[Invoice_Date]]), MONTH(tbl_Invoices[[#This Row],[Invoice_Date]]), DAY(tbl_Invoices[[#This Row],[Invoice_Date]]))</f>
        <v>44682</v>
      </c>
      <c r="J3289">
        <f>YEAR(tbl_Invoices[[#This Row],[Invoice_Date]])</f>
        <v>2022</v>
      </c>
      <c r="K3289" s="1">
        <f>_xlfn.XLOOKUP(tbl_Invoices[[#This Row],[Customer_ID]], tbl_Customers[Customer_ID], tbl_Customers[Cohort_Month])</f>
        <v>45046</v>
      </c>
      <c r="L3289" s="1" t="str">
        <f ca="1">_xlfn.XLOOKUP(tbl_Invoices[[#This Row],[Customer_ID]], tbl_Customers[Customer_ID], tbl_Customers[Age_Group])</f>
        <v>35–44</v>
      </c>
      <c r="M3289" s="1" t="str">
        <f>_xlfn.XLOOKUP(tbl_Invoices[[#This Row],[Customer_ID]], tbl_Customers[Customer_ID], tbl_Customers[Region])</f>
        <v>East</v>
      </c>
      <c r="N3289" s="1" t="str" cm="1">
        <f t="array" ref="N3289">_xlfn.IFS(
   _xlfn.SINGLE(tbl_Invoices[Plan_ID])="P1","Basic",
   _xlfn.SINGLE(tbl_Invoices[Plan_ID])="P2","Standard",
   _xlfn.SINGLE(tbl_Invoices[Plan_ID])="P3","Premium"
)</f>
        <v>Basic</v>
      </c>
      <c r="O3289" s="2">
        <f>IF(tbl_Invoices[[#This Row],[Revenue_Type]]="Churned",0,1)</f>
        <v>1</v>
      </c>
    </row>
    <row r="3290" spans="1:15" x14ac:dyDescent="0.25">
      <c r="A3290" t="s">
        <v>10414</v>
      </c>
      <c r="B3290" t="s">
        <v>1456</v>
      </c>
      <c r="C3290" t="s">
        <v>3529</v>
      </c>
      <c r="D3290" s="1">
        <v>44682</v>
      </c>
      <c r="E3290">
        <v>25</v>
      </c>
      <c r="F3290" t="b">
        <v>1</v>
      </c>
      <c r="G3290" t="s">
        <v>4540</v>
      </c>
      <c r="H3290" t="s">
        <v>2034</v>
      </c>
      <c r="I3290" s="1">
        <f>DATE(YEAR(tbl_Invoices[[#This Row],[Invoice_Date]]), MONTH(tbl_Invoices[[#This Row],[Invoice_Date]]), DAY(tbl_Invoices[[#This Row],[Invoice_Date]]))</f>
        <v>44682</v>
      </c>
      <c r="J3290">
        <f>YEAR(tbl_Invoices[[#This Row],[Invoice_Date]])</f>
        <v>2022</v>
      </c>
      <c r="K3290" s="1">
        <f>_xlfn.XLOOKUP(tbl_Invoices[[#This Row],[Customer_ID]], tbl_Customers[Customer_ID], tbl_Customers[Cohort_Month])</f>
        <v>44926</v>
      </c>
      <c r="L3290" s="1" t="str">
        <f ca="1">_xlfn.XLOOKUP(tbl_Invoices[[#This Row],[Customer_ID]], tbl_Customers[Customer_ID], tbl_Customers[Age_Group])</f>
        <v>25–34</v>
      </c>
      <c r="M3290" s="1" t="str">
        <f>_xlfn.XLOOKUP(tbl_Invoices[[#This Row],[Customer_ID]], tbl_Customers[Customer_ID], tbl_Customers[Region])</f>
        <v>South</v>
      </c>
      <c r="N3290" s="1" t="str" cm="1">
        <f t="array" ref="N3290">_xlfn.IFS(
   _xlfn.SINGLE(tbl_Invoices[Plan_ID])="P1","Basic",
   _xlfn.SINGLE(tbl_Invoices[Plan_ID])="P2","Standard",
   _xlfn.SINGLE(tbl_Invoices[Plan_ID])="P3","Premium"
)</f>
        <v>Standard</v>
      </c>
      <c r="O3290" s="2">
        <f>IF(tbl_Invoices[[#This Row],[Revenue_Type]]="Churned",0,1)</f>
        <v>1</v>
      </c>
    </row>
    <row r="3291" spans="1:15" x14ac:dyDescent="0.25">
      <c r="A3291" t="s">
        <v>7640</v>
      </c>
      <c r="B3291" t="s">
        <v>1518</v>
      </c>
      <c r="C3291" t="s">
        <v>4359</v>
      </c>
      <c r="D3291" s="1">
        <v>44682</v>
      </c>
      <c r="E3291">
        <v>12</v>
      </c>
      <c r="F3291" t="b">
        <v>1</v>
      </c>
      <c r="G3291" t="s">
        <v>4538</v>
      </c>
      <c r="H3291" t="s">
        <v>2027</v>
      </c>
      <c r="I3291" s="1">
        <f>DATE(YEAR(tbl_Invoices[[#This Row],[Invoice_Date]]), MONTH(tbl_Invoices[[#This Row],[Invoice_Date]]), DAY(tbl_Invoices[[#This Row],[Invoice_Date]]))</f>
        <v>44682</v>
      </c>
      <c r="J3291">
        <f>YEAR(tbl_Invoices[[#This Row],[Invoice_Date]])</f>
        <v>2022</v>
      </c>
      <c r="K3291" s="1">
        <f>_xlfn.XLOOKUP(tbl_Invoices[[#This Row],[Customer_ID]], tbl_Customers[Customer_ID], tbl_Customers[Cohort_Month])</f>
        <v>44985</v>
      </c>
      <c r="L3291" s="1" t="str">
        <f ca="1">_xlfn.XLOOKUP(tbl_Invoices[[#This Row],[Customer_ID]], tbl_Customers[Customer_ID], tbl_Customers[Age_Group])</f>
        <v>45–54</v>
      </c>
      <c r="M3291" s="1" t="str">
        <f>_xlfn.XLOOKUP(tbl_Invoices[[#This Row],[Customer_ID]], tbl_Customers[Customer_ID], tbl_Customers[Region])</f>
        <v>South</v>
      </c>
      <c r="N3291" s="1" t="str" cm="1">
        <f t="array" ref="N3291">_xlfn.IFS(
   _xlfn.SINGLE(tbl_Invoices[Plan_ID])="P1","Basic",
   _xlfn.SINGLE(tbl_Invoices[Plan_ID])="P2","Standard",
   _xlfn.SINGLE(tbl_Invoices[Plan_ID])="P3","Premium"
)</f>
        <v>Basic</v>
      </c>
      <c r="O3291" s="2">
        <f>IF(tbl_Invoices[[#This Row],[Revenue_Type]]="Churned",0,1)</f>
        <v>1</v>
      </c>
    </row>
    <row r="3292" spans="1:15" x14ac:dyDescent="0.25">
      <c r="A3292" t="s">
        <v>8775</v>
      </c>
      <c r="B3292" t="s">
        <v>1675</v>
      </c>
      <c r="C3292" t="s">
        <v>2951</v>
      </c>
      <c r="D3292" s="1">
        <v>44682</v>
      </c>
      <c r="E3292">
        <v>25</v>
      </c>
      <c r="F3292" t="b">
        <v>1</v>
      </c>
      <c r="G3292" t="s">
        <v>4547</v>
      </c>
      <c r="H3292" t="s">
        <v>2034</v>
      </c>
      <c r="I3292" s="1">
        <f>DATE(YEAR(tbl_Invoices[[#This Row],[Invoice_Date]]), MONTH(tbl_Invoices[[#This Row],[Invoice_Date]]), DAY(tbl_Invoices[[#This Row],[Invoice_Date]]))</f>
        <v>44682</v>
      </c>
      <c r="J3292">
        <f>YEAR(tbl_Invoices[[#This Row],[Invoice_Date]])</f>
        <v>2022</v>
      </c>
      <c r="K3292" s="1">
        <f>_xlfn.XLOOKUP(tbl_Invoices[[#This Row],[Customer_ID]], tbl_Customers[Customer_ID], tbl_Customers[Cohort_Month])</f>
        <v>45077</v>
      </c>
      <c r="L3292" s="1" t="str">
        <f ca="1">_xlfn.XLOOKUP(tbl_Invoices[[#This Row],[Customer_ID]], tbl_Customers[Customer_ID], tbl_Customers[Age_Group])</f>
        <v>25–34</v>
      </c>
      <c r="M3292" s="1" t="str">
        <f>_xlfn.XLOOKUP(tbl_Invoices[[#This Row],[Customer_ID]], tbl_Customers[Customer_ID], tbl_Customers[Region])</f>
        <v>International</v>
      </c>
      <c r="N3292" s="1" t="str" cm="1">
        <f t="array" ref="N3292">_xlfn.IFS(
   _xlfn.SINGLE(tbl_Invoices[Plan_ID])="P1","Basic",
   _xlfn.SINGLE(tbl_Invoices[Plan_ID])="P2","Standard",
   _xlfn.SINGLE(tbl_Invoices[Plan_ID])="P3","Premium"
)</f>
        <v>Standard</v>
      </c>
      <c r="O3292" s="2">
        <f>IF(tbl_Invoices[[#This Row],[Revenue_Type]]="Churned",0,1)</f>
        <v>1</v>
      </c>
    </row>
    <row r="3293" spans="1:15" x14ac:dyDescent="0.25">
      <c r="A3293" t="s">
        <v>6487</v>
      </c>
      <c r="B3293" t="s">
        <v>1692</v>
      </c>
      <c r="C3293" t="s">
        <v>4123</v>
      </c>
      <c r="D3293" s="1">
        <v>44682</v>
      </c>
      <c r="E3293">
        <v>55</v>
      </c>
      <c r="F3293" t="b">
        <v>1</v>
      </c>
      <c r="G3293" t="s">
        <v>4547</v>
      </c>
      <c r="H3293" t="s">
        <v>2031</v>
      </c>
      <c r="I3293" s="1">
        <f>DATE(YEAR(tbl_Invoices[[#This Row],[Invoice_Date]]), MONTH(tbl_Invoices[[#This Row],[Invoice_Date]]), DAY(tbl_Invoices[[#This Row],[Invoice_Date]]))</f>
        <v>44682</v>
      </c>
      <c r="J3293">
        <f>YEAR(tbl_Invoices[[#This Row],[Invoice_Date]])</f>
        <v>2022</v>
      </c>
      <c r="K3293" s="1">
        <f>_xlfn.XLOOKUP(tbl_Invoices[[#This Row],[Customer_ID]], tbl_Customers[Customer_ID], tbl_Customers[Cohort_Month])</f>
        <v>45077</v>
      </c>
      <c r="L3293" s="1" t="str">
        <f ca="1">_xlfn.XLOOKUP(tbl_Invoices[[#This Row],[Customer_ID]], tbl_Customers[Customer_ID], tbl_Customers[Age_Group])</f>
        <v>25–34</v>
      </c>
      <c r="M3293" s="1" t="str">
        <f>_xlfn.XLOOKUP(tbl_Invoices[[#This Row],[Customer_ID]], tbl_Customers[Customer_ID], tbl_Customers[Region])</f>
        <v>South</v>
      </c>
      <c r="N3293" s="1" t="str" cm="1">
        <f t="array" ref="N3293">_xlfn.IFS(
   _xlfn.SINGLE(tbl_Invoices[Plan_ID])="P1","Basic",
   _xlfn.SINGLE(tbl_Invoices[Plan_ID])="P2","Standard",
   _xlfn.SINGLE(tbl_Invoices[Plan_ID])="P3","Premium"
)</f>
        <v>Premium</v>
      </c>
      <c r="O3293" s="2">
        <f>IF(tbl_Invoices[[#This Row],[Revenue_Type]]="Churned",0,1)</f>
        <v>1</v>
      </c>
    </row>
    <row r="3294" spans="1:15" x14ac:dyDescent="0.25">
      <c r="A3294" t="s">
        <v>6563</v>
      </c>
      <c r="B3294" t="s">
        <v>137</v>
      </c>
      <c r="C3294" t="s">
        <v>2262</v>
      </c>
      <c r="D3294" s="1">
        <v>44683</v>
      </c>
      <c r="E3294">
        <v>12</v>
      </c>
      <c r="F3294" t="b">
        <v>1</v>
      </c>
      <c r="G3294" t="s">
        <v>4545</v>
      </c>
      <c r="H3294" t="s">
        <v>2027</v>
      </c>
      <c r="I3294" s="1">
        <f>DATE(YEAR(tbl_Invoices[[#This Row],[Invoice_Date]]), MONTH(tbl_Invoices[[#This Row],[Invoice_Date]]), DAY(tbl_Invoices[[#This Row],[Invoice_Date]]))</f>
        <v>44683</v>
      </c>
      <c r="J3294">
        <f>YEAR(tbl_Invoices[[#This Row],[Invoice_Date]])</f>
        <v>2022</v>
      </c>
      <c r="K3294" s="1">
        <f>_xlfn.XLOOKUP(tbl_Invoices[[#This Row],[Customer_ID]], tbl_Customers[Customer_ID], tbl_Customers[Cohort_Month])</f>
        <v>44530</v>
      </c>
      <c r="L3294" s="1" t="str">
        <f ca="1">_xlfn.XLOOKUP(tbl_Invoices[[#This Row],[Customer_ID]], tbl_Customers[Customer_ID], tbl_Customers[Age_Group])</f>
        <v>25–34</v>
      </c>
      <c r="M3294" s="1" t="str">
        <f>_xlfn.XLOOKUP(tbl_Invoices[[#This Row],[Customer_ID]], tbl_Customers[Customer_ID], tbl_Customers[Region])</f>
        <v>International</v>
      </c>
      <c r="N3294" s="1" t="str" cm="1">
        <f t="array" ref="N3294">_xlfn.IFS(
   _xlfn.SINGLE(tbl_Invoices[Plan_ID])="P1","Basic",
   _xlfn.SINGLE(tbl_Invoices[Plan_ID])="P2","Standard",
   _xlfn.SINGLE(tbl_Invoices[Plan_ID])="P3","Premium"
)</f>
        <v>Basic</v>
      </c>
      <c r="O3294" s="2">
        <f>IF(tbl_Invoices[[#This Row],[Revenue_Type]]="Churned",0,1)</f>
        <v>0</v>
      </c>
    </row>
    <row r="3295" spans="1:15" x14ac:dyDescent="0.25">
      <c r="A3295" t="s">
        <v>7337</v>
      </c>
      <c r="B3295" t="s">
        <v>666</v>
      </c>
      <c r="C3295" t="s">
        <v>3561</v>
      </c>
      <c r="D3295" s="1">
        <v>44683</v>
      </c>
      <c r="E3295">
        <v>12</v>
      </c>
      <c r="F3295" t="b">
        <v>1</v>
      </c>
      <c r="G3295" t="s">
        <v>4549</v>
      </c>
      <c r="H3295" t="s">
        <v>2027</v>
      </c>
      <c r="I3295" s="1">
        <f>DATE(YEAR(tbl_Invoices[[#This Row],[Invoice_Date]]), MONTH(tbl_Invoices[[#This Row],[Invoice_Date]]), DAY(tbl_Invoices[[#This Row],[Invoice_Date]]))</f>
        <v>44683</v>
      </c>
      <c r="J3295">
        <f>YEAR(tbl_Invoices[[#This Row],[Invoice_Date]])</f>
        <v>2022</v>
      </c>
      <c r="K3295" s="1">
        <f>_xlfn.XLOOKUP(tbl_Invoices[[#This Row],[Customer_ID]], tbl_Customers[Customer_ID], tbl_Customers[Cohort_Month])</f>
        <v>44773</v>
      </c>
      <c r="L3295" s="1" t="str">
        <f ca="1">_xlfn.XLOOKUP(tbl_Invoices[[#This Row],[Customer_ID]], tbl_Customers[Customer_ID], tbl_Customers[Age_Group])</f>
        <v>55+</v>
      </c>
      <c r="M3295" s="1" t="str">
        <f>_xlfn.XLOOKUP(tbl_Invoices[[#This Row],[Customer_ID]], tbl_Customers[Customer_ID], tbl_Customers[Region])</f>
        <v>International</v>
      </c>
      <c r="N3295" s="1" t="str" cm="1">
        <f t="array" ref="N3295">_xlfn.IFS(
   _xlfn.SINGLE(tbl_Invoices[Plan_ID])="P1","Basic",
   _xlfn.SINGLE(tbl_Invoices[Plan_ID])="P2","Standard",
   _xlfn.SINGLE(tbl_Invoices[Plan_ID])="P3","Premium"
)</f>
        <v>Basic</v>
      </c>
      <c r="O3295" s="2">
        <f>IF(tbl_Invoices[[#This Row],[Revenue_Type]]="Churned",0,1)</f>
        <v>1</v>
      </c>
    </row>
    <row r="3296" spans="1:15" x14ac:dyDescent="0.25">
      <c r="A3296" t="s">
        <v>9225</v>
      </c>
      <c r="B3296" t="s">
        <v>716</v>
      </c>
      <c r="C3296" t="s">
        <v>4368</v>
      </c>
      <c r="D3296" s="1">
        <v>44683</v>
      </c>
      <c r="E3296">
        <v>25</v>
      </c>
      <c r="F3296" t="b">
        <v>1</v>
      </c>
      <c r="G3296" t="s">
        <v>4545</v>
      </c>
      <c r="H3296" t="s">
        <v>2034</v>
      </c>
      <c r="I3296" s="1">
        <f>DATE(YEAR(tbl_Invoices[[#This Row],[Invoice_Date]]), MONTH(tbl_Invoices[[#This Row],[Invoice_Date]]), DAY(tbl_Invoices[[#This Row],[Invoice_Date]]))</f>
        <v>44683</v>
      </c>
      <c r="J3296">
        <f>YEAR(tbl_Invoices[[#This Row],[Invoice_Date]])</f>
        <v>2022</v>
      </c>
      <c r="K3296" s="1">
        <f>_xlfn.XLOOKUP(tbl_Invoices[[#This Row],[Customer_ID]], tbl_Customers[Customer_ID], tbl_Customers[Cohort_Month])</f>
        <v>44895</v>
      </c>
      <c r="L3296" s="1" t="str">
        <f ca="1">_xlfn.XLOOKUP(tbl_Invoices[[#This Row],[Customer_ID]], tbl_Customers[Customer_ID], tbl_Customers[Age_Group])</f>
        <v>35–44</v>
      </c>
      <c r="M3296" s="1" t="str">
        <f>_xlfn.XLOOKUP(tbl_Invoices[[#This Row],[Customer_ID]], tbl_Customers[Customer_ID], tbl_Customers[Region])</f>
        <v>East</v>
      </c>
      <c r="N3296" s="1" t="str" cm="1">
        <f t="array" ref="N3296">_xlfn.IFS(
   _xlfn.SINGLE(tbl_Invoices[Plan_ID])="P1","Basic",
   _xlfn.SINGLE(tbl_Invoices[Plan_ID])="P2","Standard",
   _xlfn.SINGLE(tbl_Invoices[Plan_ID])="P3","Premium"
)</f>
        <v>Standard</v>
      </c>
      <c r="O3296" s="2">
        <f>IF(tbl_Invoices[[#This Row],[Revenue_Type]]="Churned",0,1)</f>
        <v>0</v>
      </c>
    </row>
    <row r="3297" spans="1:15" x14ac:dyDescent="0.25">
      <c r="A3297" t="s">
        <v>5591</v>
      </c>
      <c r="B3297" t="s">
        <v>1163</v>
      </c>
      <c r="C3297" t="s">
        <v>2398</v>
      </c>
      <c r="D3297" s="1">
        <v>44683</v>
      </c>
      <c r="E3297">
        <v>12</v>
      </c>
      <c r="F3297" t="b">
        <v>1</v>
      </c>
      <c r="G3297" t="s">
        <v>4540</v>
      </c>
      <c r="H3297" t="s">
        <v>2027</v>
      </c>
      <c r="I3297" s="1">
        <f>DATE(YEAR(tbl_Invoices[[#This Row],[Invoice_Date]]), MONTH(tbl_Invoices[[#This Row],[Invoice_Date]]), DAY(tbl_Invoices[[#This Row],[Invoice_Date]]))</f>
        <v>44683</v>
      </c>
      <c r="J3297">
        <f>YEAR(tbl_Invoices[[#This Row],[Invoice_Date]])</f>
        <v>2022</v>
      </c>
      <c r="K3297" s="1">
        <f>_xlfn.XLOOKUP(tbl_Invoices[[#This Row],[Customer_ID]], tbl_Customers[Customer_ID], tbl_Customers[Cohort_Month])</f>
        <v>44712</v>
      </c>
      <c r="L3297" s="1" t="str">
        <f ca="1">_xlfn.XLOOKUP(tbl_Invoices[[#This Row],[Customer_ID]], tbl_Customers[Customer_ID], tbl_Customers[Age_Group])</f>
        <v>25–34</v>
      </c>
      <c r="M3297" s="1" t="str">
        <f>_xlfn.XLOOKUP(tbl_Invoices[[#This Row],[Customer_ID]], tbl_Customers[Customer_ID], tbl_Customers[Region])</f>
        <v>South</v>
      </c>
      <c r="N3297" s="1" t="str" cm="1">
        <f t="array" ref="N3297">_xlfn.IFS(
   _xlfn.SINGLE(tbl_Invoices[Plan_ID])="P1","Basic",
   _xlfn.SINGLE(tbl_Invoices[Plan_ID])="P2","Standard",
   _xlfn.SINGLE(tbl_Invoices[Plan_ID])="P3","Premium"
)</f>
        <v>Basic</v>
      </c>
      <c r="O3297" s="2">
        <f>IF(tbl_Invoices[[#This Row],[Revenue_Type]]="Churned",0,1)</f>
        <v>1</v>
      </c>
    </row>
    <row r="3298" spans="1:15" x14ac:dyDescent="0.25">
      <c r="A3298" t="s">
        <v>6622</v>
      </c>
      <c r="B3298" t="s">
        <v>1712</v>
      </c>
      <c r="C3298" t="s">
        <v>4463</v>
      </c>
      <c r="D3298" s="1">
        <v>44683</v>
      </c>
      <c r="E3298">
        <v>25</v>
      </c>
      <c r="F3298" t="b">
        <v>1</v>
      </c>
      <c r="G3298" t="s">
        <v>4549</v>
      </c>
      <c r="H3298" t="s">
        <v>2034</v>
      </c>
      <c r="I3298" s="1">
        <f>DATE(YEAR(tbl_Invoices[[#This Row],[Invoice_Date]]), MONTH(tbl_Invoices[[#This Row],[Invoice_Date]]), DAY(tbl_Invoices[[#This Row],[Invoice_Date]]))</f>
        <v>44683</v>
      </c>
      <c r="J3298">
        <f>YEAR(tbl_Invoices[[#This Row],[Invoice_Date]])</f>
        <v>2022</v>
      </c>
      <c r="K3298" s="1">
        <f>_xlfn.XLOOKUP(tbl_Invoices[[#This Row],[Customer_ID]], tbl_Customers[Customer_ID], tbl_Customers[Cohort_Month])</f>
        <v>44895</v>
      </c>
      <c r="L3298" s="1" t="str">
        <f ca="1">_xlfn.XLOOKUP(tbl_Invoices[[#This Row],[Customer_ID]], tbl_Customers[Customer_ID], tbl_Customers[Age_Group])</f>
        <v>45–54</v>
      </c>
      <c r="M3298" s="1" t="str">
        <f>_xlfn.XLOOKUP(tbl_Invoices[[#This Row],[Customer_ID]], tbl_Customers[Customer_ID], tbl_Customers[Region])</f>
        <v>West</v>
      </c>
      <c r="N3298" s="1" t="str" cm="1">
        <f t="array" ref="N3298">_xlfn.IFS(
   _xlfn.SINGLE(tbl_Invoices[Plan_ID])="P1","Basic",
   _xlfn.SINGLE(tbl_Invoices[Plan_ID])="P2","Standard",
   _xlfn.SINGLE(tbl_Invoices[Plan_ID])="P3","Premium"
)</f>
        <v>Standard</v>
      </c>
      <c r="O3298" s="2">
        <f>IF(tbl_Invoices[[#This Row],[Revenue_Type]]="Churned",0,1)</f>
        <v>1</v>
      </c>
    </row>
    <row r="3299" spans="1:15" x14ac:dyDescent="0.25">
      <c r="A3299" t="s">
        <v>5854</v>
      </c>
      <c r="B3299" t="s">
        <v>247</v>
      </c>
      <c r="C3299" t="s">
        <v>2767</v>
      </c>
      <c r="D3299" s="1">
        <v>44684</v>
      </c>
      <c r="E3299">
        <v>12</v>
      </c>
      <c r="F3299" t="b">
        <v>1</v>
      </c>
      <c r="G3299" t="s">
        <v>4547</v>
      </c>
      <c r="H3299" t="s">
        <v>2027</v>
      </c>
      <c r="I3299" s="1">
        <f>DATE(YEAR(tbl_Invoices[[#This Row],[Invoice_Date]]), MONTH(tbl_Invoices[[#This Row],[Invoice_Date]]), DAY(tbl_Invoices[[#This Row],[Invoice_Date]]))</f>
        <v>44684</v>
      </c>
      <c r="J3299">
        <f>YEAR(tbl_Invoices[[#This Row],[Invoice_Date]])</f>
        <v>2022</v>
      </c>
      <c r="K3299" s="1">
        <f>_xlfn.XLOOKUP(tbl_Invoices[[#This Row],[Customer_ID]], tbl_Customers[Customer_ID], tbl_Customers[Cohort_Month])</f>
        <v>44592</v>
      </c>
      <c r="L3299" s="1" t="str">
        <f ca="1">_xlfn.XLOOKUP(tbl_Invoices[[#This Row],[Customer_ID]], tbl_Customers[Customer_ID], tbl_Customers[Age_Group])</f>
        <v>35–44</v>
      </c>
      <c r="M3299" s="1" t="str">
        <f>_xlfn.XLOOKUP(tbl_Invoices[[#This Row],[Customer_ID]], tbl_Customers[Customer_ID], tbl_Customers[Region])</f>
        <v>East</v>
      </c>
      <c r="N3299" s="1" t="str" cm="1">
        <f t="array" ref="N3299">_xlfn.IFS(
   _xlfn.SINGLE(tbl_Invoices[Plan_ID])="P1","Basic",
   _xlfn.SINGLE(tbl_Invoices[Plan_ID])="P2","Standard",
   _xlfn.SINGLE(tbl_Invoices[Plan_ID])="P3","Premium"
)</f>
        <v>Basic</v>
      </c>
      <c r="O3299" s="2">
        <f>IF(tbl_Invoices[[#This Row],[Revenue_Type]]="Churned",0,1)</f>
        <v>1</v>
      </c>
    </row>
    <row r="3300" spans="1:15" x14ac:dyDescent="0.25">
      <c r="A3300" t="s">
        <v>7424</v>
      </c>
      <c r="B3300" t="s">
        <v>394</v>
      </c>
      <c r="C3300" t="s">
        <v>3736</v>
      </c>
      <c r="D3300" s="1">
        <v>44684</v>
      </c>
      <c r="E3300">
        <v>55</v>
      </c>
      <c r="F3300" t="b">
        <v>1</v>
      </c>
      <c r="G3300" t="s">
        <v>4545</v>
      </c>
      <c r="H3300" t="s">
        <v>2031</v>
      </c>
      <c r="I3300" s="1">
        <f>DATE(YEAR(tbl_Invoices[[#This Row],[Invoice_Date]]), MONTH(tbl_Invoices[[#This Row],[Invoice_Date]]), DAY(tbl_Invoices[[#This Row],[Invoice_Date]]))</f>
        <v>44684</v>
      </c>
      <c r="J3300">
        <f>YEAR(tbl_Invoices[[#This Row],[Invoice_Date]])</f>
        <v>2022</v>
      </c>
      <c r="K3300" s="1">
        <f>_xlfn.XLOOKUP(tbl_Invoices[[#This Row],[Customer_ID]], tbl_Customers[Customer_ID], tbl_Customers[Cohort_Month])</f>
        <v>44469</v>
      </c>
      <c r="L3300" s="1" t="str">
        <f ca="1">_xlfn.XLOOKUP(tbl_Invoices[[#This Row],[Customer_ID]], tbl_Customers[Customer_ID], tbl_Customers[Age_Group])</f>
        <v>45–54</v>
      </c>
      <c r="M3300" s="1" t="str">
        <f>_xlfn.XLOOKUP(tbl_Invoices[[#This Row],[Customer_ID]], tbl_Customers[Customer_ID], tbl_Customers[Region])</f>
        <v>West</v>
      </c>
      <c r="N3300" s="1" t="str" cm="1">
        <f t="array" ref="N3300">_xlfn.IFS(
   _xlfn.SINGLE(tbl_Invoices[Plan_ID])="P1","Basic",
   _xlfn.SINGLE(tbl_Invoices[Plan_ID])="P2","Standard",
   _xlfn.SINGLE(tbl_Invoices[Plan_ID])="P3","Premium"
)</f>
        <v>Premium</v>
      </c>
      <c r="O3300" s="2">
        <f>IF(tbl_Invoices[[#This Row],[Revenue_Type]]="Churned",0,1)</f>
        <v>0</v>
      </c>
    </row>
    <row r="3301" spans="1:15" x14ac:dyDescent="0.25">
      <c r="A3301" t="s">
        <v>9957</v>
      </c>
      <c r="B3301" t="s">
        <v>440</v>
      </c>
      <c r="C3301" t="s">
        <v>3101</v>
      </c>
      <c r="D3301" s="1">
        <v>44684</v>
      </c>
      <c r="E3301">
        <v>55</v>
      </c>
      <c r="F3301" t="b">
        <v>1</v>
      </c>
      <c r="G3301" t="s">
        <v>4545</v>
      </c>
      <c r="H3301" t="s">
        <v>2031</v>
      </c>
      <c r="I3301" s="1">
        <f>DATE(YEAR(tbl_Invoices[[#This Row],[Invoice_Date]]), MONTH(tbl_Invoices[[#This Row],[Invoice_Date]]), DAY(tbl_Invoices[[#This Row],[Invoice_Date]]))</f>
        <v>44684</v>
      </c>
      <c r="J3301">
        <f>YEAR(tbl_Invoices[[#This Row],[Invoice_Date]])</f>
        <v>2022</v>
      </c>
      <c r="K3301" s="1">
        <f>_xlfn.XLOOKUP(tbl_Invoices[[#This Row],[Customer_ID]], tbl_Customers[Customer_ID], tbl_Customers[Cohort_Month])</f>
        <v>44469</v>
      </c>
      <c r="L3301" s="1" t="str">
        <f ca="1">_xlfn.XLOOKUP(tbl_Invoices[[#This Row],[Customer_ID]], tbl_Customers[Customer_ID], tbl_Customers[Age_Group])</f>
        <v>55+</v>
      </c>
      <c r="M3301" s="1" t="str">
        <f>_xlfn.XLOOKUP(tbl_Invoices[[#This Row],[Customer_ID]], tbl_Customers[Customer_ID], tbl_Customers[Region])</f>
        <v>South</v>
      </c>
      <c r="N3301" s="1" t="str" cm="1">
        <f t="array" ref="N3301">_xlfn.IFS(
   _xlfn.SINGLE(tbl_Invoices[Plan_ID])="P1","Basic",
   _xlfn.SINGLE(tbl_Invoices[Plan_ID])="P2","Standard",
   _xlfn.SINGLE(tbl_Invoices[Plan_ID])="P3","Premium"
)</f>
        <v>Premium</v>
      </c>
      <c r="O3301" s="2">
        <f>IF(tbl_Invoices[[#This Row],[Revenue_Type]]="Churned",0,1)</f>
        <v>0</v>
      </c>
    </row>
    <row r="3302" spans="1:15" x14ac:dyDescent="0.25">
      <c r="A3302" t="s">
        <v>7366</v>
      </c>
      <c r="B3302" t="s">
        <v>451</v>
      </c>
      <c r="C3302" t="s">
        <v>4291</v>
      </c>
      <c r="D3302" s="1">
        <v>44684</v>
      </c>
      <c r="E3302">
        <v>25</v>
      </c>
      <c r="F3302" t="b">
        <v>1</v>
      </c>
      <c r="G3302" t="s">
        <v>4547</v>
      </c>
      <c r="H3302" t="s">
        <v>2034</v>
      </c>
      <c r="I3302" s="1">
        <f>DATE(YEAR(tbl_Invoices[[#This Row],[Invoice_Date]]), MONTH(tbl_Invoices[[#This Row],[Invoice_Date]]), DAY(tbl_Invoices[[#This Row],[Invoice_Date]]))</f>
        <v>44684</v>
      </c>
      <c r="J3302">
        <f>YEAR(tbl_Invoices[[#This Row],[Invoice_Date]])</f>
        <v>2022</v>
      </c>
      <c r="K3302" s="1">
        <f>_xlfn.XLOOKUP(tbl_Invoices[[#This Row],[Customer_ID]], tbl_Customers[Customer_ID], tbl_Customers[Cohort_Month])</f>
        <v>44530</v>
      </c>
      <c r="L3302" s="1" t="str">
        <f ca="1">_xlfn.XLOOKUP(tbl_Invoices[[#This Row],[Customer_ID]], tbl_Customers[Customer_ID], tbl_Customers[Age_Group])</f>
        <v>45–54</v>
      </c>
      <c r="M3302" s="1" t="str">
        <f>_xlfn.XLOOKUP(tbl_Invoices[[#This Row],[Customer_ID]], tbl_Customers[Customer_ID], tbl_Customers[Region])</f>
        <v>East</v>
      </c>
      <c r="N3302" s="1" t="str" cm="1">
        <f t="array" ref="N3302">_xlfn.IFS(
   _xlfn.SINGLE(tbl_Invoices[Plan_ID])="P1","Basic",
   _xlfn.SINGLE(tbl_Invoices[Plan_ID])="P2","Standard",
   _xlfn.SINGLE(tbl_Invoices[Plan_ID])="P3","Premium"
)</f>
        <v>Standard</v>
      </c>
      <c r="O3302" s="2">
        <f>IF(tbl_Invoices[[#This Row],[Revenue_Type]]="Churned",0,1)</f>
        <v>1</v>
      </c>
    </row>
    <row r="3303" spans="1:15" x14ac:dyDescent="0.25">
      <c r="A3303" t="s">
        <v>5654</v>
      </c>
      <c r="B3303" t="s">
        <v>671</v>
      </c>
      <c r="C3303" t="s">
        <v>3623</v>
      </c>
      <c r="D3303" s="1">
        <v>44684</v>
      </c>
      <c r="E3303">
        <v>55</v>
      </c>
      <c r="F3303" t="b">
        <v>1</v>
      </c>
      <c r="G3303" t="s">
        <v>4538</v>
      </c>
      <c r="H3303" t="s">
        <v>2031</v>
      </c>
      <c r="I3303" s="1">
        <f>DATE(YEAR(tbl_Invoices[[#This Row],[Invoice_Date]]), MONTH(tbl_Invoices[[#This Row],[Invoice_Date]]), DAY(tbl_Invoices[[#This Row],[Invoice_Date]]))</f>
        <v>44684</v>
      </c>
      <c r="J3303">
        <f>YEAR(tbl_Invoices[[#This Row],[Invoice_Date]])</f>
        <v>2022</v>
      </c>
      <c r="K3303" s="1">
        <f>_xlfn.XLOOKUP(tbl_Invoices[[#This Row],[Customer_ID]], tbl_Customers[Customer_ID], tbl_Customers[Cohort_Month])</f>
        <v>44895</v>
      </c>
      <c r="L3303" s="1" t="str">
        <f ca="1">_xlfn.XLOOKUP(tbl_Invoices[[#This Row],[Customer_ID]], tbl_Customers[Customer_ID], tbl_Customers[Age_Group])</f>
        <v>45–54</v>
      </c>
      <c r="M3303" s="1" t="str">
        <f>_xlfn.XLOOKUP(tbl_Invoices[[#This Row],[Customer_ID]], tbl_Customers[Customer_ID], tbl_Customers[Region])</f>
        <v>South</v>
      </c>
      <c r="N3303" s="1" t="str" cm="1">
        <f t="array" ref="N3303">_xlfn.IFS(
   _xlfn.SINGLE(tbl_Invoices[Plan_ID])="P1","Basic",
   _xlfn.SINGLE(tbl_Invoices[Plan_ID])="P2","Standard",
   _xlfn.SINGLE(tbl_Invoices[Plan_ID])="P3","Premium"
)</f>
        <v>Premium</v>
      </c>
      <c r="O3303" s="2">
        <f>IF(tbl_Invoices[[#This Row],[Revenue_Type]]="Churned",0,1)</f>
        <v>1</v>
      </c>
    </row>
    <row r="3304" spans="1:15" x14ac:dyDescent="0.25">
      <c r="A3304" t="s">
        <v>4891</v>
      </c>
      <c r="B3304" t="s">
        <v>708</v>
      </c>
      <c r="C3304" t="s">
        <v>2641</v>
      </c>
      <c r="D3304" s="1">
        <v>44684</v>
      </c>
      <c r="E3304">
        <v>12</v>
      </c>
      <c r="F3304" t="b">
        <v>1</v>
      </c>
      <c r="G3304" t="s">
        <v>4547</v>
      </c>
      <c r="H3304" t="s">
        <v>2027</v>
      </c>
      <c r="I3304" s="1">
        <f>DATE(YEAR(tbl_Invoices[[#This Row],[Invoice_Date]]), MONTH(tbl_Invoices[[#This Row],[Invoice_Date]]), DAY(tbl_Invoices[[#This Row],[Invoice_Date]]))</f>
        <v>44684</v>
      </c>
      <c r="J3304">
        <f>YEAR(tbl_Invoices[[#This Row],[Invoice_Date]])</f>
        <v>2022</v>
      </c>
      <c r="K3304" s="1">
        <f>_xlfn.XLOOKUP(tbl_Invoices[[#This Row],[Customer_ID]], tbl_Customers[Customer_ID], tbl_Customers[Cohort_Month])</f>
        <v>44227</v>
      </c>
      <c r="L3304" s="1" t="str">
        <f ca="1">_xlfn.XLOOKUP(tbl_Invoices[[#This Row],[Customer_ID]], tbl_Customers[Customer_ID], tbl_Customers[Age_Group])</f>
        <v>25–34</v>
      </c>
      <c r="M3304" s="1" t="str">
        <f>_xlfn.XLOOKUP(tbl_Invoices[[#This Row],[Customer_ID]], tbl_Customers[Customer_ID], tbl_Customers[Region])</f>
        <v>International</v>
      </c>
      <c r="N3304" s="1" t="str" cm="1">
        <f t="array" ref="N3304">_xlfn.IFS(
   _xlfn.SINGLE(tbl_Invoices[Plan_ID])="P1","Basic",
   _xlfn.SINGLE(tbl_Invoices[Plan_ID])="P2","Standard",
   _xlfn.SINGLE(tbl_Invoices[Plan_ID])="P3","Premium"
)</f>
        <v>Basic</v>
      </c>
      <c r="O3304" s="2">
        <f>IF(tbl_Invoices[[#This Row],[Revenue_Type]]="Churned",0,1)</f>
        <v>1</v>
      </c>
    </row>
    <row r="3305" spans="1:15" x14ac:dyDescent="0.25">
      <c r="A3305" t="s">
        <v>9161</v>
      </c>
      <c r="B3305" t="s">
        <v>853</v>
      </c>
      <c r="C3305" t="s">
        <v>2224</v>
      </c>
      <c r="D3305" s="1">
        <v>44684</v>
      </c>
      <c r="E3305">
        <v>12</v>
      </c>
      <c r="F3305" t="b">
        <v>1</v>
      </c>
      <c r="G3305" t="s">
        <v>4545</v>
      </c>
      <c r="H3305" t="s">
        <v>2027</v>
      </c>
      <c r="I3305" s="1">
        <f>DATE(YEAR(tbl_Invoices[[#This Row],[Invoice_Date]]), MONTH(tbl_Invoices[[#This Row],[Invoice_Date]]), DAY(tbl_Invoices[[#This Row],[Invoice_Date]]))</f>
        <v>44684</v>
      </c>
      <c r="J3305">
        <f>YEAR(tbl_Invoices[[#This Row],[Invoice_Date]])</f>
        <v>2022</v>
      </c>
      <c r="K3305" s="1">
        <f>_xlfn.XLOOKUP(tbl_Invoices[[#This Row],[Customer_ID]], tbl_Customers[Customer_ID], tbl_Customers[Cohort_Month])</f>
        <v>44620</v>
      </c>
      <c r="L3305" s="1" t="str">
        <f ca="1">_xlfn.XLOOKUP(tbl_Invoices[[#This Row],[Customer_ID]], tbl_Customers[Customer_ID], tbl_Customers[Age_Group])</f>
        <v>18–24</v>
      </c>
      <c r="M3305" s="1" t="str">
        <f>_xlfn.XLOOKUP(tbl_Invoices[[#This Row],[Customer_ID]], tbl_Customers[Customer_ID], tbl_Customers[Region])</f>
        <v>South</v>
      </c>
      <c r="N3305" s="1" t="str" cm="1">
        <f t="array" ref="N3305">_xlfn.IFS(
   _xlfn.SINGLE(tbl_Invoices[Plan_ID])="P1","Basic",
   _xlfn.SINGLE(tbl_Invoices[Plan_ID])="P2","Standard",
   _xlfn.SINGLE(tbl_Invoices[Plan_ID])="P3","Premium"
)</f>
        <v>Basic</v>
      </c>
      <c r="O3305" s="2">
        <f>IF(tbl_Invoices[[#This Row],[Revenue_Type]]="Churned",0,1)</f>
        <v>0</v>
      </c>
    </row>
    <row r="3306" spans="1:15" x14ac:dyDescent="0.25">
      <c r="A3306" t="s">
        <v>5494</v>
      </c>
      <c r="B3306" t="s">
        <v>1592</v>
      </c>
      <c r="C3306" t="s">
        <v>3767</v>
      </c>
      <c r="D3306" s="1">
        <v>44684</v>
      </c>
      <c r="E3306">
        <v>55</v>
      </c>
      <c r="F3306" t="b">
        <v>1</v>
      </c>
      <c r="G3306" t="s">
        <v>4547</v>
      </c>
      <c r="H3306" t="s">
        <v>2031</v>
      </c>
      <c r="I3306" s="1">
        <f>DATE(YEAR(tbl_Invoices[[#This Row],[Invoice_Date]]), MONTH(tbl_Invoices[[#This Row],[Invoice_Date]]), DAY(tbl_Invoices[[#This Row],[Invoice_Date]]))</f>
        <v>44684</v>
      </c>
      <c r="J3306">
        <f>YEAR(tbl_Invoices[[#This Row],[Invoice_Date]])</f>
        <v>2022</v>
      </c>
      <c r="K3306" s="1">
        <f>_xlfn.XLOOKUP(tbl_Invoices[[#This Row],[Customer_ID]], tbl_Customers[Customer_ID], tbl_Customers[Cohort_Month])</f>
        <v>44651</v>
      </c>
      <c r="L3306" s="1" t="str">
        <f ca="1">_xlfn.XLOOKUP(tbl_Invoices[[#This Row],[Customer_ID]], tbl_Customers[Customer_ID], tbl_Customers[Age_Group])</f>
        <v>45–54</v>
      </c>
      <c r="M3306" s="1" t="str">
        <f>_xlfn.XLOOKUP(tbl_Invoices[[#This Row],[Customer_ID]], tbl_Customers[Customer_ID], tbl_Customers[Region])</f>
        <v>Midwest</v>
      </c>
      <c r="N3306" s="1" t="str" cm="1">
        <f t="array" ref="N3306">_xlfn.IFS(
   _xlfn.SINGLE(tbl_Invoices[Plan_ID])="P1","Basic",
   _xlfn.SINGLE(tbl_Invoices[Plan_ID])="P2","Standard",
   _xlfn.SINGLE(tbl_Invoices[Plan_ID])="P3","Premium"
)</f>
        <v>Premium</v>
      </c>
      <c r="O3306" s="2">
        <f>IF(tbl_Invoices[[#This Row],[Revenue_Type]]="Churned",0,1)</f>
        <v>1</v>
      </c>
    </row>
    <row r="3307" spans="1:15" x14ac:dyDescent="0.25">
      <c r="A3307" t="s">
        <v>6189</v>
      </c>
      <c r="B3307" t="s">
        <v>1616</v>
      </c>
      <c r="C3307" t="s">
        <v>3979</v>
      </c>
      <c r="D3307" s="1">
        <v>44684</v>
      </c>
      <c r="E3307">
        <v>12</v>
      </c>
      <c r="F3307" t="b">
        <v>1</v>
      </c>
      <c r="G3307" t="s">
        <v>4538</v>
      </c>
      <c r="H3307" t="s">
        <v>2027</v>
      </c>
      <c r="I3307" s="1">
        <f>DATE(YEAR(tbl_Invoices[[#This Row],[Invoice_Date]]), MONTH(tbl_Invoices[[#This Row],[Invoice_Date]]), DAY(tbl_Invoices[[#This Row],[Invoice_Date]]))</f>
        <v>44684</v>
      </c>
      <c r="J3307">
        <f>YEAR(tbl_Invoices[[#This Row],[Invoice_Date]])</f>
        <v>2022</v>
      </c>
      <c r="K3307" s="1">
        <f>_xlfn.XLOOKUP(tbl_Invoices[[#This Row],[Customer_ID]], tbl_Customers[Customer_ID], tbl_Customers[Cohort_Month])</f>
        <v>44227</v>
      </c>
      <c r="L3307" s="1" t="str">
        <f ca="1">_xlfn.XLOOKUP(tbl_Invoices[[#This Row],[Customer_ID]], tbl_Customers[Customer_ID], tbl_Customers[Age_Group])</f>
        <v>25–34</v>
      </c>
      <c r="M3307" s="1" t="str">
        <f>_xlfn.XLOOKUP(tbl_Invoices[[#This Row],[Customer_ID]], tbl_Customers[Customer_ID], tbl_Customers[Region])</f>
        <v>Midwest</v>
      </c>
      <c r="N3307" s="1" t="str" cm="1">
        <f t="array" ref="N3307">_xlfn.IFS(
   _xlfn.SINGLE(tbl_Invoices[Plan_ID])="P1","Basic",
   _xlfn.SINGLE(tbl_Invoices[Plan_ID])="P2","Standard",
   _xlfn.SINGLE(tbl_Invoices[Plan_ID])="P3","Premium"
)</f>
        <v>Basic</v>
      </c>
      <c r="O3307" s="2">
        <f>IF(tbl_Invoices[[#This Row],[Revenue_Type]]="Churned",0,1)</f>
        <v>1</v>
      </c>
    </row>
    <row r="3308" spans="1:15" x14ac:dyDescent="0.25">
      <c r="A3308" t="s">
        <v>10456</v>
      </c>
      <c r="B3308" t="s">
        <v>1718</v>
      </c>
      <c r="C3308" t="s">
        <v>4229</v>
      </c>
      <c r="D3308" s="1">
        <v>44684</v>
      </c>
      <c r="E3308">
        <v>12</v>
      </c>
      <c r="F3308" t="b">
        <v>1</v>
      </c>
      <c r="G3308" t="s">
        <v>4545</v>
      </c>
      <c r="H3308" t="s">
        <v>2027</v>
      </c>
      <c r="I3308" s="1">
        <f>DATE(YEAR(tbl_Invoices[[#This Row],[Invoice_Date]]), MONTH(tbl_Invoices[[#This Row],[Invoice_Date]]), DAY(tbl_Invoices[[#This Row],[Invoice_Date]]))</f>
        <v>44684</v>
      </c>
      <c r="J3308">
        <f>YEAR(tbl_Invoices[[#This Row],[Invoice_Date]])</f>
        <v>2022</v>
      </c>
      <c r="K3308" s="1">
        <f>_xlfn.XLOOKUP(tbl_Invoices[[#This Row],[Customer_ID]], tbl_Customers[Customer_ID], tbl_Customers[Cohort_Month])</f>
        <v>44592</v>
      </c>
      <c r="L3308" s="1" t="str">
        <f ca="1">_xlfn.XLOOKUP(tbl_Invoices[[#This Row],[Customer_ID]], tbl_Customers[Customer_ID], tbl_Customers[Age_Group])</f>
        <v>25–34</v>
      </c>
      <c r="M3308" s="1" t="str">
        <f>_xlfn.XLOOKUP(tbl_Invoices[[#This Row],[Customer_ID]], tbl_Customers[Customer_ID], tbl_Customers[Region])</f>
        <v>West</v>
      </c>
      <c r="N3308" s="1" t="str" cm="1">
        <f t="array" ref="N3308">_xlfn.IFS(
   _xlfn.SINGLE(tbl_Invoices[Plan_ID])="P1","Basic",
   _xlfn.SINGLE(tbl_Invoices[Plan_ID])="P2","Standard",
   _xlfn.SINGLE(tbl_Invoices[Plan_ID])="P3","Premium"
)</f>
        <v>Basic</v>
      </c>
      <c r="O3308" s="2">
        <f>IF(tbl_Invoices[[#This Row],[Revenue_Type]]="Churned",0,1)</f>
        <v>0</v>
      </c>
    </row>
    <row r="3309" spans="1:15" x14ac:dyDescent="0.25">
      <c r="A3309" t="s">
        <v>8904</v>
      </c>
      <c r="B3309" t="s">
        <v>262</v>
      </c>
      <c r="C3309" t="s">
        <v>4154</v>
      </c>
      <c r="D3309" s="1">
        <v>44685</v>
      </c>
      <c r="E3309">
        <v>55</v>
      </c>
      <c r="F3309" t="b">
        <v>1</v>
      </c>
      <c r="G3309" t="s">
        <v>4538</v>
      </c>
      <c r="H3309" t="s">
        <v>2031</v>
      </c>
      <c r="I3309" s="1">
        <f>DATE(YEAR(tbl_Invoices[[#This Row],[Invoice_Date]]), MONTH(tbl_Invoices[[#This Row],[Invoice_Date]]), DAY(tbl_Invoices[[#This Row],[Invoice_Date]]))</f>
        <v>44685</v>
      </c>
      <c r="J3309">
        <f>YEAR(tbl_Invoices[[#This Row],[Invoice_Date]])</f>
        <v>2022</v>
      </c>
      <c r="K3309" s="1">
        <f>_xlfn.XLOOKUP(tbl_Invoices[[#This Row],[Customer_ID]], tbl_Customers[Customer_ID], tbl_Customers[Cohort_Month])</f>
        <v>44286</v>
      </c>
      <c r="L3309" s="1" t="str">
        <f ca="1">_xlfn.XLOOKUP(tbl_Invoices[[#This Row],[Customer_ID]], tbl_Customers[Customer_ID], tbl_Customers[Age_Group])</f>
        <v>35–44</v>
      </c>
      <c r="M3309" s="1" t="str">
        <f>_xlfn.XLOOKUP(tbl_Invoices[[#This Row],[Customer_ID]], tbl_Customers[Customer_ID], tbl_Customers[Region])</f>
        <v>International</v>
      </c>
      <c r="N3309" s="1" t="str" cm="1">
        <f t="array" ref="N3309">_xlfn.IFS(
   _xlfn.SINGLE(tbl_Invoices[Plan_ID])="P1","Basic",
   _xlfn.SINGLE(tbl_Invoices[Plan_ID])="P2","Standard",
   _xlfn.SINGLE(tbl_Invoices[Plan_ID])="P3","Premium"
)</f>
        <v>Premium</v>
      </c>
      <c r="O3309" s="2">
        <f>IF(tbl_Invoices[[#This Row],[Revenue_Type]]="Churned",0,1)</f>
        <v>1</v>
      </c>
    </row>
    <row r="3310" spans="1:15" x14ac:dyDescent="0.25">
      <c r="A3310" t="s">
        <v>7934</v>
      </c>
      <c r="B3310" t="s">
        <v>548</v>
      </c>
      <c r="C3310" t="s">
        <v>2842</v>
      </c>
      <c r="D3310" s="1">
        <v>44685</v>
      </c>
      <c r="E3310">
        <v>55</v>
      </c>
      <c r="F3310" t="b">
        <v>1</v>
      </c>
      <c r="G3310" t="s">
        <v>4540</v>
      </c>
      <c r="H3310" t="s">
        <v>2031</v>
      </c>
      <c r="I3310" s="1">
        <f>DATE(YEAR(tbl_Invoices[[#This Row],[Invoice_Date]]), MONTH(tbl_Invoices[[#This Row],[Invoice_Date]]), DAY(tbl_Invoices[[#This Row],[Invoice_Date]]))</f>
        <v>44685</v>
      </c>
      <c r="J3310">
        <f>YEAR(tbl_Invoices[[#This Row],[Invoice_Date]])</f>
        <v>2022</v>
      </c>
      <c r="K3310" s="1">
        <f>_xlfn.XLOOKUP(tbl_Invoices[[#This Row],[Customer_ID]], tbl_Customers[Customer_ID], tbl_Customers[Cohort_Month])</f>
        <v>44926</v>
      </c>
      <c r="L3310" s="1" t="str">
        <f ca="1">_xlfn.XLOOKUP(tbl_Invoices[[#This Row],[Customer_ID]], tbl_Customers[Customer_ID], tbl_Customers[Age_Group])</f>
        <v>45–54</v>
      </c>
      <c r="M3310" s="1" t="str">
        <f>_xlfn.XLOOKUP(tbl_Invoices[[#This Row],[Customer_ID]], tbl_Customers[Customer_ID], tbl_Customers[Region])</f>
        <v>International</v>
      </c>
      <c r="N3310" s="1" t="str" cm="1">
        <f t="array" ref="N3310">_xlfn.IFS(
   _xlfn.SINGLE(tbl_Invoices[Plan_ID])="P1","Basic",
   _xlfn.SINGLE(tbl_Invoices[Plan_ID])="P2","Standard",
   _xlfn.SINGLE(tbl_Invoices[Plan_ID])="P3","Premium"
)</f>
        <v>Premium</v>
      </c>
      <c r="O3310" s="2">
        <f>IF(tbl_Invoices[[#This Row],[Revenue_Type]]="Churned",0,1)</f>
        <v>1</v>
      </c>
    </row>
    <row r="3311" spans="1:15" x14ac:dyDescent="0.25">
      <c r="A3311" t="s">
        <v>5010</v>
      </c>
      <c r="B3311" t="s">
        <v>566</v>
      </c>
      <c r="C3311" t="s">
        <v>2993</v>
      </c>
      <c r="D3311" s="1">
        <v>44685</v>
      </c>
      <c r="E3311">
        <v>12</v>
      </c>
      <c r="F3311" t="b">
        <v>1</v>
      </c>
      <c r="G3311" t="s">
        <v>4547</v>
      </c>
      <c r="H3311" t="s">
        <v>2027</v>
      </c>
      <c r="I3311" s="1">
        <f>DATE(YEAR(tbl_Invoices[[#This Row],[Invoice_Date]]), MONTH(tbl_Invoices[[#This Row],[Invoice_Date]]), DAY(tbl_Invoices[[#This Row],[Invoice_Date]]))</f>
        <v>44685</v>
      </c>
      <c r="J3311">
        <f>YEAR(tbl_Invoices[[#This Row],[Invoice_Date]])</f>
        <v>2022</v>
      </c>
      <c r="K3311" s="1">
        <f>_xlfn.XLOOKUP(tbl_Invoices[[#This Row],[Customer_ID]], tbl_Customers[Customer_ID], tbl_Customers[Cohort_Month])</f>
        <v>44439</v>
      </c>
      <c r="L3311" s="1" t="str">
        <f ca="1">_xlfn.XLOOKUP(tbl_Invoices[[#This Row],[Customer_ID]], tbl_Customers[Customer_ID], tbl_Customers[Age_Group])</f>
        <v>35–44</v>
      </c>
      <c r="M3311" s="1" t="str">
        <f>_xlfn.XLOOKUP(tbl_Invoices[[#This Row],[Customer_ID]], tbl_Customers[Customer_ID], tbl_Customers[Region])</f>
        <v>South</v>
      </c>
      <c r="N3311" s="1" t="str" cm="1">
        <f t="array" ref="N3311">_xlfn.IFS(
   _xlfn.SINGLE(tbl_Invoices[Plan_ID])="P1","Basic",
   _xlfn.SINGLE(tbl_Invoices[Plan_ID])="P2","Standard",
   _xlfn.SINGLE(tbl_Invoices[Plan_ID])="P3","Premium"
)</f>
        <v>Basic</v>
      </c>
      <c r="O3311" s="2">
        <f>IF(tbl_Invoices[[#This Row],[Revenue_Type]]="Churned",0,1)</f>
        <v>1</v>
      </c>
    </row>
    <row r="3312" spans="1:15" x14ac:dyDescent="0.25">
      <c r="A3312" t="s">
        <v>8987</v>
      </c>
      <c r="B3312" t="s">
        <v>857</v>
      </c>
      <c r="C3312" t="s">
        <v>3055</v>
      </c>
      <c r="D3312" s="1">
        <v>44685</v>
      </c>
      <c r="E3312">
        <v>55</v>
      </c>
      <c r="F3312" t="b">
        <v>1</v>
      </c>
      <c r="G3312" t="s">
        <v>4549</v>
      </c>
      <c r="H3312" t="s">
        <v>2031</v>
      </c>
      <c r="I3312" s="1">
        <f>DATE(YEAR(tbl_Invoices[[#This Row],[Invoice_Date]]), MONTH(tbl_Invoices[[#This Row],[Invoice_Date]]), DAY(tbl_Invoices[[#This Row],[Invoice_Date]]))</f>
        <v>44685</v>
      </c>
      <c r="J3312">
        <f>YEAR(tbl_Invoices[[#This Row],[Invoice_Date]])</f>
        <v>2022</v>
      </c>
      <c r="K3312" s="1">
        <f>_xlfn.XLOOKUP(tbl_Invoices[[#This Row],[Customer_ID]], tbl_Customers[Customer_ID], tbl_Customers[Cohort_Month])</f>
        <v>44227</v>
      </c>
      <c r="L3312" s="1" t="str">
        <f ca="1">_xlfn.XLOOKUP(tbl_Invoices[[#This Row],[Customer_ID]], tbl_Customers[Customer_ID], tbl_Customers[Age_Group])</f>
        <v>45–54</v>
      </c>
      <c r="M3312" s="1" t="str">
        <f>_xlfn.XLOOKUP(tbl_Invoices[[#This Row],[Customer_ID]], tbl_Customers[Customer_ID], tbl_Customers[Region])</f>
        <v>South</v>
      </c>
      <c r="N3312" s="1" t="str" cm="1">
        <f t="array" ref="N3312">_xlfn.IFS(
   _xlfn.SINGLE(tbl_Invoices[Plan_ID])="P1","Basic",
   _xlfn.SINGLE(tbl_Invoices[Plan_ID])="P2","Standard",
   _xlfn.SINGLE(tbl_Invoices[Plan_ID])="P3","Premium"
)</f>
        <v>Premium</v>
      </c>
      <c r="O3312" s="2">
        <f>IF(tbl_Invoices[[#This Row],[Revenue_Type]]="Churned",0,1)</f>
        <v>1</v>
      </c>
    </row>
    <row r="3313" spans="1:15" x14ac:dyDescent="0.25">
      <c r="A3313" t="s">
        <v>10046</v>
      </c>
      <c r="B3313" t="s">
        <v>1464</v>
      </c>
      <c r="C3313" t="s">
        <v>3037</v>
      </c>
      <c r="D3313" s="1">
        <v>44685</v>
      </c>
      <c r="E3313">
        <v>55</v>
      </c>
      <c r="F3313" t="b">
        <v>1</v>
      </c>
      <c r="G3313" t="s">
        <v>4540</v>
      </c>
      <c r="H3313" t="s">
        <v>2031</v>
      </c>
      <c r="I3313" s="1">
        <f>DATE(YEAR(tbl_Invoices[[#This Row],[Invoice_Date]]), MONTH(tbl_Invoices[[#This Row],[Invoice_Date]]), DAY(tbl_Invoices[[#This Row],[Invoice_Date]]))</f>
        <v>44685</v>
      </c>
      <c r="J3313">
        <f>YEAR(tbl_Invoices[[#This Row],[Invoice_Date]])</f>
        <v>2022</v>
      </c>
      <c r="K3313" s="1">
        <f>_xlfn.XLOOKUP(tbl_Invoices[[#This Row],[Customer_ID]], tbl_Customers[Customer_ID], tbl_Customers[Cohort_Month])</f>
        <v>44255</v>
      </c>
      <c r="L3313" s="1" t="str">
        <f ca="1">_xlfn.XLOOKUP(tbl_Invoices[[#This Row],[Customer_ID]], tbl_Customers[Customer_ID], tbl_Customers[Age_Group])</f>
        <v>25–34</v>
      </c>
      <c r="M3313" s="1" t="str">
        <f>_xlfn.XLOOKUP(tbl_Invoices[[#This Row],[Customer_ID]], tbl_Customers[Customer_ID], tbl_Customers[Region])</f>
        <v>West</v>
      </c>
      <c r="N3313" s="1" t="str" cm="1">
        <f t="array" ref="N3313">_xlfn.IFS(
   _xlfn.SINGLE(tbl_Invoices[Plan_ID])="P1","Basic",
   _xlfn.SINGLE(tbl_Invoices[Plan_ID])="P2","Standard",
   _xlfn.SINGLE(tbl_Invoices[Plan_ID])="P3","Premium"
)</f>
        <v>Premium</v>
      </c>
      <c r="O3313" s="2">
        <f>IF(tbl_Invoices[[#This Row],[Revenue_Type]]="Churned",0,1)</f>
        <v>1</v>
      </c>
    </row>
    <row r="3314" spans="1:15" x14ac:dyDescent="0.25">
      <c r="A3314" t="s">
        <v>8817</v>
      </c>
      <c r="B3314" t="s">
        <v>1480</v>
      </c>
      <c r="C3314" t="s">
        <v>2630</v>
      </c>
      <c r="D3314" s="1">
        <v>44685</v>
      </c>
      <c r="E3314">
        <v>55</v>
      </c>
      <c r="F3314" t="b">
        <v>1</v>
      </c>
      <c r="G3314" t="s">
        <v>4547</v>
      </c>
      <c r="H3314" t="s">
        <v>2031</v>
      </c>
      <c r="I3314" s="1">
        <f>DATE(YEAR(tbl_Invoices[[#This Row],[Invoice_Date]]), MONTH(tbl_Invoices[[#This Row],[Invoice_Date]]), DAY(tbl_Invoices[[#This Row],[Invoice_Date]]))</f>
        <v>44685</v>
      </c>
      <c r="J3314">
        <f>YEAR(tbl_Invoices[[#This Row],[Invoice_Date]])</f>
        <v>2022</v>
      </c>
      <c r="K3314" s="1">
        <f>_xlfn.XLOOKUP(tbl_Invoices[[#This Row],[Customer_ID]], tbl_Customers[Customer_ID], tbl_Customers[Cohort_Month])</f>
        <v>44712</v>
      </c>
      <c r="L3314" s="1" t="str">
        <f ca="1">_xlfn.XLOOKUP(tbl_Invoices[[#This Row],[Customer_ID]], tbl_Customers[Customer_ID], tbl_Customers[Age_Group])</f>
        <v>45–54</v>
      </c>
      <c r="M3314" s="1" t="str">
        <f>_xlfn.XLOOKUP(tbl_Invoices[[#This Row],[Customer_ID]], tbl_Customers[Customer_ID], tbl_Customers[Region])</f>
        <v>South</v>
      </c>
      <c r="N3314" s="1" t="str" cm="1">
        <f t="array" ref="N3314">_xlfn.IFS(
   _xlfn.SINGLE(tbl_Invoices[Plan_ID])="P1","Basic",
   _xlfn.SINGLE(tbl_Invoices[Plan_ID])="P2","Standard",
   _xlfn.SINGLE(tbl_Invoices[Plan_ID])="P3","Premium"
)</f>
        <v>Premium</v>
      </c>
      <c r="O3314" s="2">
        <f>IF(tbl_Invoices[[#This Row],[Revenue_Type]]="Churned",0,1)</f>
        <v>1</v>
      </c>
    </row>
    <row r="3315" spans="1:15" x14ac:dyDescent="0.25">
      <c r="A3315" t="s">
        <v>4542</v>
      </c>
      <c r="B3315" t="s">
        <v>30</v>
      </c>
      <c r="C3315" t="s">
        <v>4371</v>
      </c>
      <c r="D3315" s="1">
        <v>44686</v>
      </c>
      <c r="E3315">
        <v>12</v>
      </c>
      <c r="F3315" t="b">
        <v>1</v>
      </c>
      <c r="G3315" t="s">
        <v>4538</v>
      </c>
      <c r="H3315" t="s">
        <v>2027</v>
      </c>
      <c r="I3315" s="1">
        <f>DATE(YEAR(tbl_Invoices[[#This Row],[Invoice_Date]]), MONTH(tbl_Invoices[[#This Row],[Invoice_Date]]), DAY(tbl_Invoices[[#This Row],[Invoice_Date]]))</f>
        <v>44686</v>
      </c>
      <c r="J3315">
        <f>YEAR(tbl_Invoices[[#This Row],[Invoice_Date]])</f>
        <v>2022</v>
      </c>
      <c r="K3315" s="1">
        <f>_xlfn.XLOOKUP(tbl_Invoices[[#This Row],[Customer_ID]], tbl_Customers[Customer_ID], tbl_Customers[Cohort_Month])</f>
        <v>44957</v>
      </c>
      <c r="L3315" s="1" t="str">
        <f ca="1">_xlfn.XLOOKUP(tbl_Invoices[[#This Row],[Customer_ID]], tbl_Customers[Customer_ID], tbl_Customers[Age_Group])</f>
        <v>25–34</v>
      </c>
      <c r="M3315" s="1" t="str">
        <f>_xlfn.XLOOKUP(tbl_Invoices[[#This Row],[Customer_ID]], tbl_Customers[Customer_ID], tbl_Customers[Region])</f>
        <v>South</v>
      </c>
      <c r="N3315" s="1" t="str" cm="1">
        <f t="array" ref="N3315">_xlfn.IFS(
   _xlfn.SINGLE(tbl_Invoices[Plan_ID])="P1","Basic",
   _xlfn.SINGLE(tbl_Invoices[Plan_ID])="P2","Standard",
   _xlfn.SINGLE(tbl_Invoices[Plan_ID])="P3","Premium"
)</f>
        <v>Basic</v>
      </c>
      <c r="O3315" s="2">
        <f>IF(tbl_Invoices[[#This Row],[Revenue_Type]]="Churned",0,1)</f>
        <v>1</v>
      </c>
    </row>
    <row r="3316" spans="1:15" x14ac:dyDescent="0.25">
      <c r="A3316" t="s">
        <v>9865</v>
      </c>
      <c r="B3316" t="s">
        <v>124</v>
      </c>
      <c r="C3316" t="s">
        <v>3137</v>
      </c>
      <c r="D3316" s="1">
        <v>44686</v>
      </c>
      <c r="E3316">
        <v>25</v>
      </c>
      <c r="F3316" t="b">
        <v>1</v>
      </c>
      <c r="G3316" t="s">
        <v>4538</v>
      </c>
      <c r="H3316" t="s">
        <v>2034</v>
      </c>
      <c r="I3316" s="1">
        <f>DATE(YEAR(tbl_Invoices[[#This Row],[Invoice_Date]]), MONTH(tbl_Invoices[[#This Row],[Invoice_Date]]), DAY(tbl_Invoices[[#This Row],[Invoice_Date]]))</f>
        <v>44686</v>
      </c>
      <c r="J3316">
        <f>YEAR(tbl_Invoices[[#This Row],[Invoice_Date]])</f>
        <v>2022</v>
      </c>
      <c r="K3316" s="1">
        <f>_xlfn.XLOOKUP(tbl_Invoices[[#This Row],[Customer_ID]], tbl_Customers[Customer_ID], tbl_Customers[Cohort_Month])</f>
        <v>44377</v>
      </c>
      <c r="L3316" s="1" t="str">
        <f ca="1">_xlfn.XLOOKUP(tbl_Invoices[[#This Row],[Customer_ID]], tbl_Customers[Customer_ID], tbl_Customers[Age_Group])</f>
        <v>35–44</v>
      </c>
      <c r="M3316" s="1" t="str">
        <f>_xlfn.XLOOKUP(tbl_Invoices[[#This Row],[Customer_ID]], tbl_Customers[Customer_ID], tbl_Customers[Region])</f>
        <v>International</v>
      </c>
      <c r="N3316" s="1" t="str" cm="1">
        <f t="array" ref="N3316">_xlfn.IFS(
   _xlfn.SINGLE(tbl_Invoices[Plan_ID])="P1","Basic",
   _xlfn.SINGLE(tbl_Invoices[Plan_ID])="P2","Standard",
   _xlfn.SINGLE(tbl_Invoices[Plan_ID])="P3","Premium"
)</f>
        <v>Standard</v>
      </c>
      <c r="O3316" s="2">
        <f>IF(tbl_Invoices[[#This Row],[Revenue_Type]]="Churned",0,1)</f>
        <v>1</v>
      </c>
    </row>
    <row r="3317" spans="1:15" x14ac:dyDescent="0.25">
      <c r="A3317" t="s">
        <v>8712</v>
      </c>
      <c r="B3317" t="s">
        <v>825</v>
      </c>
      <c r="C3317" t="s">
        <v>2360</v>
      </c>
      <c r="D3317" s="1">
        <v>44686</v>
      </c>
      <c r="E3317">
        <v>55</v>
      </c>
      <c r="F3317" t="b">
        <v>1</v>
      </c>
      <c r="G3317" t="s">
        <v>4540</v>
      </c>
      <c r="H3317" t="s">
        <v>2031</v>
      </c>
      <c r="I3317" s="1">
        <f>DATE(YEAR(tbl_Invoices[[#This Row],[Invoice_Date]]), MONTH(tbl_Invoices[[#This Row],[Invoice_Date]]), DAY(tbl_Invoices[[#This Row],[Invoice_Date]]))</f>
        <v>44686</v>
      </c>
      <c r="J3317">
        <f>YEAR(tbl_Invoices[[#This Row],[Invoice_Date]])</f>
        <v>2022</v>
      </c>
      <c r="K3317" s="1">
        <f>_xlfn.XLOOKUP(tbl_Invoices[[#This Row],[Customer_ID]], tbl_Customers[Customer_ID], tbl_Customers[Cohort_Month])</f>
        <v>44286</v>
      </c>
      <c r="L3317" s="1" t="str">
        <f ca="1">_xlfn.XLOOKUP(tbl_Invoices[[#This Row],[Customer_ID]], tbl_Customers[Customer_ID], tbl_Customers[Age_Group])</f>
        <v>25–34</v>
      </c>
      <c r="M3317" s="1" t="str">
        <f>_xlfn.XLOOKUP(tbl_Invoices[[#This Row],[Customer_ID]], tbl_Customers[Customer_ID], tbl_Customers[Region])</f>
        <v>East</v>
      </c>
      <c r="N3317" s="1" t="str" cm="1">
        <f t="array" ref="N3317">_xlfn.IFS(
   _xlfn.SINGLE(tbl_Invoices[Plan_ID])="P1","Basic",
   _xlfn.SINGLE(tbl_Invoices[Plan_ID])="P2","Standard",
   _xlfn.SINGLE(tbl_Invoices[Plan_ID])="P3","Premium"
)</f>
        <v>Premium</v>
      </c>
      <c r="O3317" s="2">
        <f>IF(tbl_Invoices[[#This Row],[Revenue_Type]]="Churned",0,1)</f>
        <v>1</v>
      </c>
    </row>
    <row r="3318" spans="1:15" x14ac:dyDescent="0.25">
      <c r="A3318" t="s">
        <v>4928</v>
      </c>
      <c r="B3318" t="s">
        <v>987</v>
      </c>
      <c r="C3318" t="s">
        <v>2407</v>
      </c>
      <c r="D3318" s="1">
        <v>44686</v>
      </c>
      <c r="E3318">
        <v>12</v>
      </c>
      <c r="F3318" t="b">
        <v>1</v>
      </c>
      <c r="G3318" t="s">
        <v>4547</v>
      </c>
      <c r="H3318" t="s">
        <v>2027</v>
      </c>
      <c r="I3318" s="1">
        <f>DATE(YEAR(tbl_Invoices[[#This Row],[Invoice_Date]]), MONTH(tbl_Invoices[[#This Row],[Invoice_Date]]), DAY(tbl_Invoices[[#This Row],[Invoice_Date]]))</f>
        <v>44686</v>
      </c>
      <c r="J3318">
        <f>YEAR(tbl_Invoices[[#This Row],[Invoice_Date]])</f>
        <v>2022</v>
      </c>
      <c r="K3318" s="1">
        <f>_xlfn.XLOOKUP(tbl_Invoices[[#This Row],[Customer_ID]], tbl_Customers[Customer_ID], tbl_Customers[Cohort_Month])</f>
        <v>44926</v>
      </c>
      <c r="L3318" s="1" t="str">
        <f ca="1">_xlfn.XLOOKUP(tbl_Invoices[[#This Row],[Customer_ID]], tbl_Customers[Customer_ID], tbl_Customers[Age_Group])</f>
        <v>25–34</v>
      </c>
      <c r="M3318" s="1" t="str">
        <f>_xlfn.XLOOKUP(tbl_Invoices[[#This Row],[Customer_ID]], tbl_Customers[Customer_ID], tbl_Customers[Region])</f>
        <v>Midwest</v>
      </c>
      <c r="N3318" s="1" t="str" cm="1">
        <f t="array" ref="N3318">_xlfn.IFS(
   _xlfn.SINGLE(tbl_Invoices[Plan_ID])="P1","Basic",
   _xlfn.SINGLE(tbl_Invoices[Plan_ID])="P2","Standard",
   _xlfn.SINGLE(tbl_Invoices[Plan_ID])="P3","Premium"
)</f>
        <v>Basic</v>
      </c>
      <c r="O3318" s="2">
        <f>IF(tbl_Invoices[[#This Row],[Revenue_Type]]="Churned",0,1)</f>
        <v>1</v>
      </c>
    </row>
    <row r="3319" spans="1:15" x14ac:dyDescent="0.25">
      <c r="A3319" t="s">
        <v>7537</v>
      </c>
      <c r="B3319" t="s">
        <v>1049</v>
      </c>
      <c r="C3319" t="s">
        <v>2220</v>
      </c>
      <c r="D3319" s="1">
        <v>44686</v>
      </c>
      <c r="E3319">
        <v>12</v>
      </c>
      <c r="F3319" t="b">
        <v>1</v>
      </c>
      <c r="G3319" t="s">
        <v>4549</v>
      </c>
      <c r="H3319" t="s">
        <v>2027</v>
      </c>
      <c r="I3319" s="1">
        <f>DATE(YEAR(tbl_Invoices[[#This Row],[Invoice_Date]]), MONTH(tbl_Invoices[[#This Row],[Invoice_Date]]), DAY(tbl_Invoices[[#This Row],[Invoice_Date]]))</f>
        <v>44686</v>
      </c>
      <c r="J3319">
        <f>YEAR(tbl_Invoices[[#This Row],[Invoice_Date]])</f>
        <v>2022</v>
      </c>
      <c r="K3319" s="1">
        <f>_xlfn.XLOOKUP(tbl_Invoices[[#This Row],[Customer_ID]], tbl_Customers[Customer_ID], tbl_Customers[Cohort_Month])</f>
        <v>44834</v>
      </c>
      <c r="L3319" s="1" t="str">
        <f ca="1">_xlfn.XLOOKUP(tbl_Invoices[[#This Row],[Customer_ID]], tbl_Customers[Customer_ID], tbl_Customers[Age_Group])</f>
        <v>35–44</v>
      </c>
      <c r="M3319" s="1" t="str">
        <f>_xlfn.XLOOKUP(tbl_Invoices[[#This Row],[Customer_ID]], tbl_Customers[Customer_ID], tbl_Customers[Region])</f>
        <v>West</v>
      </c>
      <c r="N3319" s="1" t="str" cm="1">
        <f t="array" ref="N3319">_xlfn.IFS(
   _xlfn.SINGLE(tbl_Invoices[Plan_ID])="P1","Basic",
   _xlfn.SINGLE(tbl_Invoices[Plan_ID])="P2","Standard",
   _xlfn.SINGLE(tbl_Invoices[Plan_ID])="P3","Premium"
)</f>
        <v>Basic</v>
      </c>
      <c r="O3319" s="2">
        <f>IF(tbl_Invoices[[#This Row],[Revenue_Type]]="Churned",0,1)</f>
        <v>1</v>
      </c>
    </row>
    <row r="3320" spans="1:15" x14ac:dyDescent="0.25">
      <c r="A3320" t="s">
        <v>7265</v>
      </c>
      <c r="B3320" t="s">
        <v>1146</v>
      </c>
      <c r="C3320" t="s">
        <v>3924</v>
      </c>
      <c r="D3320" s="1">
        <v>44686</v>
      </c>
      <c r="E3320">
        <v>55</v>
      </c>
      <c r="F3320" t="b">
        <v>1</v>
      </c>
      <c r="G3320" t="s">
        <v>4540</v>
      </c>
      <c r="H3320" t="s">
        <v>2031</v>
      </c>
      <c r="I3320" s="1">
        <f>DATE(YEAR(tbl_Invoices[[#This Row],[Invoice_Date]]), MONTH(tbl_Invoices[[#This Row],[Invoice_Date]]), DAY(tbl_Invoices[[#This Row],[Invoice_Date]]))</f>
        <v>44686</v>
      </c>
      <c r="J3320">
        <f>YEAR(tbl_Invoices[[#This Row],[Invoice_Date]])</f>
        <v>2022</v>
      </c>
      <c r="K3320" s="1">
        <f>_xlfn.XLOOKUP(tbl_Invoices[[#This Row],[Customer_ID]], tbl_Customers[Customer_ID], tbl_Customers[Cohort_Month])</f>
        <v>44500</v>
      </c>
      <c r="L3320" s="1" t="str">
        <f ca="1">_xlfn.XLOOKUP(tbl_Invoices[[#This Row],[Customer_ID]], tbl_Customers[Customer_ID], tbl_Customers[Age_Group])</f>
        <v>45–54</v>
      </c>
      <c r="M3320" s="1" t="str">
        <f>_xlfn.XLOOKUP(tbl_Invoices[[#This Row],[Customer_ID]], tbl_Customers[Customer_ID], tbl_Customers[Region])</f>
        <v>South</v>
      </c>
      <c r="N3320" s="1" t="str" cm="1">
        <f t="array" ref="N3320">_xlfn.IFS(
   _xlfn.SINGLE(tbl_Invoices[Plan_ID])="P1","Basic",
   _xlfn.SINGLE(tbl_Invoices[Plan_ID])="P2","Standard",
   _xlfn.SINGLE(tbl_Invoices[Plan_ID])="P3","Premium"
)</f>
        <v>Premium</v>
      </c>
      <c r="O3320" s="2">
        <f>IF(tbl_Invoices[[#This Row],[Revenue_Type]]="Churned",0,1)</f>
        <v>1</v>
      </c>
    </row>
    <row r="3321" spans="1:15" x14ac:dyDescent="0.25">
      <c r="A3321" t="s">
        <v>7132</v>
      </c>
      <c r="B3321" t="s">
        <v>1816</v>
      </c>
      <c r="C3321" t="s">
        <v>2292</v>
      </c>
      <c r="D3321" s="1">
        <v>44686</v>
      </c>
      <c r="E3321">
        <v>12</v>
      </c>
      <c r="F3321" t="b">
        <v>1</v>
      </c>
      <c r="G3321" t="s">
        <v>4547</v>
      </c>
      <c r="H3321" t="s">
        <v>2027</v>
      </c>
      <c r="I3321" s="1">
        <f>DATE(YEAR(tbl_Invoices[[#This Row],[Invoice_Date]]), MONTH(tbl_Invoices[[#This Row],[Invoice_Date]]), DAY(tbl_Invoices[[#This Row],[Invoice_Date]]))</f>
        <v>44686</v>
      </c>
      <c r="J3321">
        <f>YEAR(tbl_Invoices[[#This Row],[Invoice_Date]])</f>
        <v>2022</v>
      </c>
      <c r="K3321" s="1">
        <f>_xlfn.XLOOKUP(tbl_Invoices[[#This Row],[Customer_ID]], tbl_Customers[Customer_ID], tbl_Customers[Cohort_Month])</f>
        <v>44439</v>
      </c>
      <c r="L3321" s="1" t="str">
        <f ca="1">_xlfn.XLOOKUP(tbl_Invoices[[#This Row],[Customer_ID]], tbl_Customers[Customer_ID], tbl_Customers[Age_Group])</f>
        <v>45–54</v>
      </c>
      <c r="M3321" s="1" t="str">
        <f>_xlfn.XLOOKUP(tbl_Invoices[[#This Row],[Customer_ID]], tbl_Customers[Customer_ID], tbl_Customers[Region])</f>
        <v>East</v>
      </c>
      <c r="N3321" s="1" t="str" cm="1">
        <f t="array" ref="N3321">_xlfn.IFS(
   _xlfn.SINGLE(tbl_Invoices[Plan_ID])="P1","Basic",
   _xlfn.SINGLE(tbl_Invoices[Plan_ID])="P2","Standard",
   _xlfn.SINGLE(tbl_Invoices[Plan_ID])="P3","Premium"
)</f>
        <v>Basic</v>
      </c>
      <c r="O3321" s="2">
        <f>IF(tbl_Invoices[[#This Row],[Revenue_Type]]="Churned",0,1)</f>
        <v>1</v>
      </c>
    </row>
    <row r="3322" spans="1:15" x14ac:dyDescent="0.25">
      <c r="A3322" t="s">
        <v>6608</v>
      </c>
      <c r="B3322" t="s">
        <v>1968</v>
      </c>
      <c r="C3322" t="s">
        <v>3420</v>
      </c>
      <c r="D3322" s="1">
        <v>44686</v>
      </c>
      <c r="E3322">
        <v>12</v>
      </c>
      <c r="F3322" t="b">
        <v>1</v>
      </c>
      <c r="G3322" t="s">
        <v>4545</v>
      </c>
      <c r="H3322" t="s">
        <v>2027</v>
      </c>
      <c r="I3322" s="1">
        <f>DATE(YEAR(tbl_Invoices[[#This Row],[Invoice_Date]]), MONTH(tbl_Invoices[[#This Row],[Invoice_Date]]), DAY(tbl_Invoices[[#This Row],[Invoice_Date]]))</f>
        <v>44686</v>
      </c>
      <c r="J3322">
        <f>YEAR(tbl_Invoices[[#This Row],[Invoice_Date]])</f>
        <v>2022</v>
      </c>
      <c r="K3322" s="1">
        <f>_xlfn.XLOOKUP(tbl_Invoices[[#This Row],[Customer_ID]], tbl_Customers[Customer_ID], tbl_Customers[Cohort_Month])</f>
        <v>44255</v>
      </c>
      <c r="L3322" s="1" t="str">
        <f ca="1">_xlfn.XLOOKUP(tbl_Invoices[[#This Row],[Customer_ID]], tbl_Customers[Customer_ID], tbl_Customers[Age_Group])</f>
        <v>35–44</v>
      </c>
      <c r="M3322" s="1" t="str">
        <f>_xlfn.XLOOKUP(tbl_Invoices[[#This Row],[Customer_ID]], tbl_Customers[Customer_ID], tbl_Customers[Region])</f>
        <v>Midwest</v>
      </c>
      <c r="N3322" s="1" t="str" cm="1">
        <f t="array" ref="N3322">_xlfn.IFS(
   _xlfn.SINGLE(tbl_Invoices[Plan_ID])="P1","Basic",
   _xlfn.SINGLE(tbl_Invoices[Plan_ID])="P2","Standard",
   _xlfn.SINGLE(tbl_Invoices[Plan_ID])="P3","Premium"
)</f>
        <v>Basic</v>
      </c>
      <c r="O3322" s="2">
        <f>IF(tbl_Invoices[[#This Row],[Revenue_Type]]="Churned",0,1)</f>
        <v>0</v>
      </c>
    </row>
    <row r="3323" spans="1:15" x14ac:dyDescent="0.25">
      <c r="A3323" t="s">
        <v>8533</v>
      </c>
      <c r="B3323" t="s">
        <v>243</v>
      </c>
      <c r="C3323" t="s">
        <v>2304</v>
      </c>
      <c r="D3323" s="1">
        <v>44687</v>
      </c>
      <c r="E3323">
        <v>12</v>
      </c>
      <c r="F3323" t="b">
        <v>1</v>
      </c>
      <c r="G3323" t="s">
        <v>4538</v>
      </c>
      <c r="H3323" t="s">
        <v>2027</v>
      </c>
      <c r="I3323" s="1">
        <f>DATE(YEAR(tbl_Invoices[[#This Row],[Invoice_Date]]), MONTH(tbl_Invoices[[#This Row],[Invoice_Date]]), DAY(tbl_Invoices[[#This Row],[Invoice_Date]]))</f>
        <v>44687</v>
      </c>
      <c r="J3323">
        <f>YEAR(tbl_Invoices[[#This Row],[Invoice_Date]])</f>
        <v>2022</v>
      </c>
      <c r="K3323" s="1">
        <f>_xlfn.XLOOKUP(tbl_Invoices[[#This Row],[Customer_ID]], tbl_Customers[Customer_ID], tbl_Customers[Cohort_Month])</f>
        <v>44530</v>
      </c>
      <c r="L3323" s="1" t="str">
        <f ca="1">_xlfn.XLOOKUP(tbl_Invoices[[#This Row],[Customer_ID]], tbl_Customers[Customer_ID], tbl_Customers[Age_Group])</f>
        <v>25–34</v>
      </c>
      <c r="M3323" s="1" t="str">
        <f>_xlfn.XLOOKUP(tbl_Invoices[[#This Row],[Customer_ID]], tbl_Customers[Customer_ID], tbl_Customers[Region])</f>
        <v>East</v>
      </c>
      <c r="N3323" s="1" t="str" cm="1">
        <f t="array" ref="N3323">_xlfn.IFS(
   _xlfn.SINGLE(tbl_Invoices[Plan_ID])="P1","Basic",
   _xlfn.SINGLE(tbl_Invoices[Plan_ID])="P2","Standard",
   _xlfn.SINGLE(tbl_Invoices[Plan_ID])="P3","Premium"
)</f>
        <v>Basic</v>
      </c>
      <c r="O3323" s="2">
        <f>IF(tbl_Invoices[[#This Row],[Revenue_Type]]="Churned",0,1)</f>
        <v>1</v>
      </c>
    </row>
    <row r="3324" spans="1:15" x14ac:dyDescent="0.25">
      <c r="A3324" t="s">
        <v>8616</v>
      </c>
      <c r="B3324" t="s">
        <v>479</v>
      </c>
      <c r="C3324" t="s">
        <v>4445</v>
      </c>
      <c r="D3324" s="1">
        <v>44687</v>
      </c>
      <c r="E3324">
        <v>12</v>
      </c>
      <c r="F3324" t="b">
        <v>1</v>
      </c>
      <c r="G3324" t="s">
        <v>4545</v>
      </c>
      <c r="H3324" t="s">
        <v>2027</v>
      </c>
      <c r="I3324" s="1">
        <f>DATE(YEAR(tbl_Invoices[[#This Row],[Invoice_Date]]), MONTH(tbl_Invoices[[#This Row],[Invoice_Date]]), DAY(tbl_Invoices[[#This Row],[Invoice_Date]]))</f>
        <v>44687</v>
      </c>
      <c r="J3324">
        <f>YEAR(tbl_Invoices[[#This Row],[Invoice_Date]])</f>
        <v>2022</v>
      </c>
      <c r="K3324" s="1">
        <f>_xlfn.XLOOKUP(tbl_Invoices[[#This Row],[Customer_ID]], tbl_Customers[Customer_ID], tbl_Customers[Cohort_Month])</f>
        <v>44561</v>
      </c>
      <c r="L3324" s="1" t="str">
        <f ca="1">_xlfn.XLOOKUP(tbl_Invoices[[#This Row],[Customer_ID]], tbl_Customers[Customer_ID], tbl_Customers[Age_Group])</f>
        <v>45–54</v>
      </c>
      <c r="M3324" s="1" t="str">
        <f>_xlfn.XLOOKUP(tbl_Invoices[[#This Row],[Customer_ID]], tbl_Customers[Customer_ID], tbl_Customers[Region])</f>
        <v>East</v>
      </c>
      <c r="N3324" s="1" t="str" cm="1">
        <f t="array" ref="N3324">_xlfn.IFS(
   _xlfn.SINGLE(tbl_Invoices[Plan_ID])="P1","Basic",
   _xlfn.SINGLE(tbl_Invoices[Plan_ID])="P2","Standard",
   _xlfn.SINGLE(tbl_Invoices[Plan_ID])="P3","Premium"
)</f>
        <v>Basic</v>
      </c>
      <c r="O3324" s="2">
        <f>IF(tbl_Invoices[[#This Row],[Revenue_Type]]="Churned",0,1)</f>
        <v>0</v>
      </c>
    </row>
    <row r="3325" spans="1:15" x14ac:dyDescent="0.25">
      <c r="A3325" t="s">
        <v>8158</v>
      </c>
      <c r="B3325" t="s">
        <v>499</v>
      </c>
      <c r="C3325" t="s">
        <v>2846</v>
      </c>
      <c r="D3325" s="1">
        <v>44687</v>
      </c>
      <c r="E3325">
        <v>55</v>
      </c>
      <c r="F3325" t="b">
        <v>1</v>
      </c>
      <c r="G3325" t="s">
        <v>4547</v>
      </c>
      <c r="H3325" t="s">
        <v>2031</v>
      </c>
      <c r="I3325" s="1">
        <f>DATE(YEAR(tbl_Invoices[[#This Row],[Invoice_Date]]), MONTH(tbl_Invoices[[#This Row],[Invoice_Date]]), DAY(tbl_Invoices[[#This Row],[Invoice_Date]]))</f>
        <v>44687</v>
      </c>
      <c r="J3325">
        <f>YEAR(tbl_Invoices[[#This Row],[Invoice_Date]])</f>
        <v>2022</v>
      </c>
      <c r="K3325" s="1">
        <f>_xlfn.XLOOKUP(tbl_Invoices[[#This Row],[Customer_ID]], tbl_Customers[Customer_ID], tbl_Customers[Cohort_Month])</f>
        <v>44530</v>
      </c>
      <c r="L3325" s="1" t="str">
        <f ca="1">_xlfn.XLOOKUP(tbl_Invoices[[#This Row],[Customer_ID]], tbl_Customers[Customer_ID], tbl_Customers[Age_Group])</f>
        <v>45–54</v>
      </c>
      <c r="M3325" s="1" t="str">
        <f>_xlfn.XLOOKUP(tbl_Invoices[[#This Row],[Customer_ID]], tbl_Customers[Customer_ID], tbl_Customers[Region])</f>
        <v>South</v>
      </c>
      <c r="N3325" s="1" t="str" cm="1">
        <f t="array" ref="N3325">_xlfn.IFS(
   _xlfn.SINGLE(tbl_Invoices[Plan_ID])="P1","Basic",
   _xlfn.SINGLE(tbl_Invoices[Plan_ID])="P2","Standard",
   _xlfn.SINGLE(tbl_Invoices[Plan_ID])="P3","Premium"
)</f>
        <v>Premium</v>
      </c>
      <c r="O3325" s="2">
        <f>IF(tbl_Invoices[[#This Row],[Revenue_Type]]="Churned",0,1)</f>
        <v>1</v>
      </c>
    </row>
    <row r="3326" spans="1:15" x14ac:dyDescent="0.25">
      <c r="A3326" t="s">
        <v>8269</v>
      </c>
      <c r="B3326" t="s">
        <v>528</v>
      </c>
      <c r="C3326" t="s">
        <v>2327</v>
      </c>
      <c r="D3326" s="1">
        <v>44687</v>
      </c>
      <c r="E3326">
        <v>25</v>
      </c>
      <c r="F3326" t="b">
        <v>1</v>
      </c>
      <c r="G3326" t="s">
        <v>4547</v>
      </c>
      <c r="H3326" t="s">
        <v>2034</v>
      </c>
      <c r="I3326" s="1">
        <f>DATE(YEAR(tbl_Invoices[[#This Row],[Invoice_Date]]), MONTH(tbl_Invoices[[#This Row],[Invoice_Date]]), DAY(tbl_Invoices[[#This Row],[Invoice_Date]]))</f>
        <v>44687</v>
      </c>
      <c r="J3326">
        <f>YEAR(tbl_Invoices[[#This Row],[Invoice_Date]])</f>
        <v>2022</v>
      </c>
      <c r="K3326" s="1">
        <f>_xlfn.XLOOKUP(tbl_Invoices[[#This Row],[Customer_ID]], tbl_Customers[Customer_ID], tbl_Customers[Cohort_Month])</f>
        <v>44651</v>
      </c>
      <c r="L3326" s="1" t="str">
        <f ca="1">_xlfn.XLOOKUP(tbl_Invoices[[#This Row],[Customer_ID]], tbl_Customers[Customer_ID], tbl_Customers[Age_Group])</f>
        <v>35–44</v>
      </c>
      <c r="M3326" s="1" t="str">
        <f>_xlfn.XLOOKUP(tbl_Invoices[[#This Row],[Customer_ID]], tbl_Customers[Customer_ID], tbl_Customers[Region])</f>
        <v>South</v>
      </c>
      <c r="N3326" s="1" t="str" cm="1">
        <f t="array" ref="N3326">_xlfn.IFS(
   _xlfn.SINGLE(tbl_Invoices[Plan_ID])="P1","Basic",
   _xlfn.SINGLE(tbl_Invoices[Plan_ID])="P2","Standard",
   _xlfn.SINGLE(tbl_Invoices[Plan_ID])="P3","Premium"
)</f>
        <v>Standard</v>
      </c>
      <c r="O3326" s="2">
        <f>IF(tbl_Invoices[[#This Row],[Revenue_Type]]="Churned",0,1)</f>
        <v>1</v>
      </c>
    </row>
    <row r="3327" spans="1:15" x14ac:dyDescent="0.25">
      <c r="A3327" t="s">
        <v>8203</v>
      </c>
      <c r="B3327" t="s">
        <v>71</v>
      </c>
      <c r="C3327" t="s">
        <v>2423</v>
      </c>
      <c r="D3327" s="1">
        <v>44688</v>
      </c>
      <c r="E3327">
        <v>55</v>
      </c>
      <c r="F3327" t="b">
        <v>1</v>
      </c>
      <c r="G3327" t="s">
        <v>4545</v>
      </c>
      <c r="H3327" t="s">
        <v>2031</v>
      </c>
      <c r="I3327" s="1">
        <f>DATE(YEAR(tbl_Invoices[[#This Row],[Invoice_Date]]), MONTH(tbl_Invoices[[#This Row],[Invoice_Date]]), DAY(tbl_Invoices[[#This Row],[Invoice_Date]]))</f>
        <v>44688</v>
      </c>
      <c r="J3327">
        <f>YEAR(tbl_Invoices[[#This Row],[Invoice_Date]])</f>
        <v>2022</v>
      </c>
      <c r="K3327" s="1">
        <f>_xlfn.XLOOKUP(tbl_Invoices[[#This Row],[Customer_ID]], tbl_Customers[Customer_ID], tbl_Customers[Cohort_Month])</f>
        <v>44316</v>
      </c>
      <c r="L3327" s="1" t="str">
        <f ca="1">_xlfn.XLOOKUP(tbl_Invoices[[#This Row],[Customer_ID]], tbl_Customers[Customer_ID], tbl_Customers[Age_Group])</f>
        <v>55+</v>
      </c>
      <c r="M3327" s="1" t="str">
        <f>_xlfn.XLOOKUP(tbl_Invoices[[#This Row],[Customer_ID]], tbl_Customers[Customer_ID], tbl_Customers[Region])</f>
        <v>East</v>
      </c>
      <c r="N3327" s="1" t="str" cm="1">
        <f t="array" ref="N3327">_xlfn.IFS(
   _xlfn.SINGLE(tbl_Invoices[Plan_ID])="P1","Basic",
   _xlfn.SINGLE(tbl_Invoices[Plan_ID])="P2","Standard",
   _xlfn.SINGLE(tbl_Invoices[Plan_ID])="P3","Premium"
)</f>
        <v>Premium</v>
      </c>
      <c r="O3327" s="2">
        <f>IF(tbl_Invoices[[#This Row],[Revenue_Type]]="Churned",0,1)</f>
        <v>0</v>
      </c>
    </row>
    <row r="3328" spans="1:15" x14ac:dyDescent="0.25">
      <c r="A3328" t="s">
        <v>8007</v>
      </c>
      <c r="B3328" t="s">
        <v>342</v>
      </c>
      <c r="C3328" t="s">
        <v>2269</v>
      </c>
      <c r="D3328" s="1">
        <v>44688</v>
      </c>
      <c r="E3328">
        <v>25</v>
      </c>
      <c r="F3328" t="b">
        <v>1</v>
      </c>
      <c r="G3328" t="s">
        <v>4545</v>
      </c>
      <c r="H3328" t="s">
        <v>2034</v>
      </c>
      <c r="I3328" s="1">
        <f>DATE(YEAR(tbl_Invoices[[#This Row],[Invoice_Date]]), MONTH(tbl_Invoices[[#This Row],[Invoice_Date]]), DAY(tbl_Invoices[[#This Row],[Invoice_Date]]))</f>
        <v>44688</v>
      </c>
      <c r="J3328">
        <f>YEAR(tbl_Invoices[[#This Row],[Invoice_Date]])</f>
        <v>2022</v>
      </c>
      <c r="K3328" s="1">
        <f>_xlfn.XLOOKUP(tbl_Invoices[[#This Row],[Customer_ID]], tbl_Customers[Customer_ID], tbl_Customers[Cohort_Month])</f>
        <v>44255</v>
      </c>
      <c r="L3328" s="1" t="str">
        <f ca="1">_xlfn.XLOOKUP(tbl_Invoices[[#This Row],[Customer_ID]], tbl_Customers[Customer_ID], tbl_Customers[Age_Group])</f>
        <v>25–34</v>
      </c>
      <c r="M3328" s="1" t="str">
        <f>_xlfn.XLOOKUP(tbl_Invoices[[#This Row],[Customer_ID]], tbl_Customers[Customer_ID], tbl_Customers[Region])</f>
        <v>South</v>
      </c>
      <c r="N3328" s="1" t="str" cm="1">
        <f t="array" ref="N3328">_xlfn.IFS(
   _xlfn.SINGLE(tbl_Invoices[Plan_ID])="P1","Basic",
   _xlfn.SINGLE(tbl_Invoices[Plan_ID])="P2","Standard",
   _xlfn.SINGLE(tbl_Invoices[Plan_ID])="P3","Premium"
)</f>
        <v>Standard</v>
      </c>
      <c r="O3328" s="2">
        <f>IF(tbl_Invoices[[#This Row],[Revenue_Type]]="Churned",0,1)</f>
        <v>0</v>
      </c>
    </row>
    <row r="3329" spans="1:15" x14ac:dyDescent="0.25">
      <c r="A3329" t="s">
        <v>10457</v>
      </c>
      <c r="B3329" t="s">
        <v>1525</v>
      </c>
      <c r="C3329" t="s">
        <v>2062</v>
      </c>
      <c r="D3329" s="1">
        <v>44688</v>
      </c>
      <c r="E3329">
        <v>12</v>
      </c>
      <c r="F3329" t="b">
        <v>1</v>
      </c>
      <c r="G3329" t="s">
        <v>4540</v>
      </c>
      <c r="H3329" t="s">
        <v>2027</v>
      </c>
      <c r="I3329" s="1">
        <f>DATE(YEAR(tbl_Invoices[[#This Row],[Invoice_Date]]), MONTH(tbl_Invoices[[#This Row],[Invoice_Date]]), DAY(tbl_Invoices[[#This Row],[Invoice_Date]]))</f>
        <v>44688</v>
      </c>
      <c r="J3329">
        <f>YEAR(tbl_Invoices[[#This Row],[Invoice_Date]])</f>
        <v>2022</v>
      </c>
      <c r="K3329" s="1">
        <f>_xlfn.XLOOKUP(tbl_Invoices[[#This Row],[Customer_ID]], tbl_Customers[Customer_ID], tbl_Customers[Cohort_Month])</f>
        <v>44439</v>
      </c>
      <c r="L3329" s="1" t="str">
        <f ca="1">_xlfn.XLOOKUP(tbl_Invoices[[#This Row],[Customer_ID]], tbl_Customers[Customer_ID], tbl_Customers[Age_Group])</f>
        <v>35–44</v>
      </c>
      <c r="M3329" s="1" t="str">
        <f>_xlfn.XLOOKUP(tbl_Invoices[[#This Row],[Customer_ID]], tbl_Customers[Customer_ID], tbl_Customers[Region])</f>
        <v>Midwest</v>
      </c>
      <c r="N3329" s="1" t="str" cm="1">
        <f t="array" ref="N3329">_xlfn.IFS(
   _xlfn.SINGLE(tbl_Invoices[Plan_ID])="P1","Basic",
   _xlfn.SINGLE(tbl_Invoices[Plan_ID])="P2","Standard",
   _xlfn.SINGLE(tbl_Invoices[Plan_ID])="P3","Premium"
)</f>
        <v>Basic</v>
      </c>
      <c r="O3329" s="2">
        <f>IF(tbl_Invoices[[#This Row],[Revenue_Type]]="Churned",0,1)</f>
        <v>1</v>
      </c>
    </row>
    <row r="3330" spans="1:15" x14ac:dyDescent="0.25">
      <c r="A3330" t="s">
        <v>4817</v>
      </c>
      <c r="B3330" t="s">
        <v>1626</v>
      </c>
      <c r="C3330" t="s">
        <v>3986</v>
      </c>
      <c r="D3330" s="1">
        <v>44688</v>
      </c>
      <c r="E3330">
        <v>25</v>
      </c>
      <c r="F3330" t="b">
        <v>1</v>
      </c>
      <c r="G3330" t="s">
        <v>4545</v>
      </c>
      <c r="H3330" t="s">
        <v>2034</v>
      </c>
      <c r="I3330" s="1">
        <f>DATE(YEAR(tbl_Invoices[[#This Row],[Invoice_Date]]), MONTH(tbl_Invoices[[#This Row],[Invoice_Date]]), DAY(tbl_Invoices[[#This Row],[Invoice_Date]]))</f>
        <v>44688</v>
      </c>
      <c r="J3330">
        <f>YEAR(tbl_Invoices[[#This Row],[Invoice_Date]])</f>
        <v>2022</v>
      </c>
      <c r="K3330" s="1">
        <f>_xlfn.XLOOKUP(tbl_Invoices[[#This Row],[Customer_ID]], tbl_Customers[Customer_ID], tbl_Customers[Cohort_Month])</f>
        <v>45077</v>
      </c>
      <c r="L3330" s="1" t="str">
        <f ca="1">_xlfn.XLOOKUP(tbl_Invoices[[#This Row],[Customer_ID]], tbl_Customers[Customer_ID], tbl_Customers[Age_Group])</f>
        <v>45–54</v>
      </c>
      <c r="M3330" s="1" t="str">
        <f>_xlfn.XLOOKUP(tbl_Invoices[[#This Row],[Customer_ID]], tbl_Customers[Customer_ID], tbl_Customers[Region])</f>
        <v>East</v>
      </c>
      <c r="N3330" s="1" t="str" cm="1">
        <f t="array" ref="N3330">_xlfn.IFS(
   _xlfn.SINGLE(tbl_Invoices[Plan_ID])="P1","Basic",
   _xlfn.SINGLE(tbl_Invoices[Plan_ID])="P2","Standard",
   _xlfn.SINGLE(tbl_Invoices[Plan_ID])="P3","Premium"
)</f>
        <v>Standard</v>
      </c>
      <c r="O3330" s="2">
        <f>IF(tbl_Invoices[[#This Row],[Revenue_Type]]="Churned",0,1)</f>
        <v>0</v>
      </c>
    </row>
    <row r="3331" spans="1:15" x14ac:dyDescent="0.25">
      <c r="A3331" t="s">
        <v>7697</v>
      </c>
      <c r="B3331" t="s">
        <v>1686</v>
      </c>
      <c r="C3331" t="s">
        <v>2215</v>
      </c>
      <c r="D3331" s="1">
        <v>44688</v>
      </c>
      <c r="E3331">
        <v>12</v>
      </c>
      <c r="F3331" t="b">
        <v>1</v>
      </c>
      <c r="G3331" t="s">
        <v>4540</v>
      </c>
      <c r="H3331" t="s">
        <v>2027</v>
      </c>
      <c r="I3331" s="1">
        <f>DATE(YEAR(tbl_Invoices[[#This Row],[Invoice_Date]]), MONTH(tbl_Invoices[[#This Row],[Invoice_Date]]), DAY(tbl_Invoices[[#This Row],[Invoice_Date]]))</f>
        <v>44688</v>
      </c>
      <c r="J3331">
        <f>YEAR(tbl_Invoices[[#This Row],[Invoice_Date]])</f>
        <v>2022</v>
      </c>
      <c r="K3331" s="1">
        <f>_xlfn.XLOOKUP(tbl_Invoices[[#This Row],[Customer_ID]], tbl_Customers[Customer_ID], tbl_Customers[Cohort_Month])</f>
        <v>44316</v>
      </c>
      <c r="L3331" s="1" t="str">
        <f ca="1">_xlfn.XLOOKUP(tbl_Invoices[[#This Row],[Customer_ID]], tbl_Customers[Customer_ID], tbl_Customers[Age_Group])</f>
        <v>25–34</v>
      </c>
      <c r="M3331" s="1" t="str">
        <f>_xlfn.XLOOKUP(tbl_Invoices[[#This Row],[Customer_ID]], tbl_Customers[Customer_ID], tbl_Customers[Region])</f>
        <v>International</v>
      </c>
      <c r="N3331" s="1" t="str" cm="1">
        <f t="array" ref="N3331">_xlfn.IFS(
   _xlfn.SINGLE(tbl_Invoices[Plan_ID])="P1","Basic",
   _xlfn.SINGLE(tbl_Invoices[Plan_ID])="P2","Standard",
   _xlfn.SINGLE(tbl_Invoices[Plan_ID])="P3","Premium"
)</f>
        <v>Basic</v>
      </c>
      <c r="O3331" s="2">
        <f>IF(tbl_Invoices[[#This Row],[Revenue_Type]]="Churned",0,1)</f>
        <v>1</v>
      </c>
    </row>
    <row r="3332" spans="1:15" x14ac:dyDescent="0.25">
      <c r="A3332" t="s">
        <v>8608</v>
      </c>
      <c r="B3332" t="s">
        <v>1755</v>
      </c>
      <c r="C3332" t="s">
        <v>3610</v>
      </c>
      <c r="D3332" s="1">
        <v>44688</v>
      </c>
      <c r="E3332">
        <v>25</v>
      </c>
      <c r="F3332" t="b">
        <v>1</v>
      </c>
      <c r="G3332" t="s">
        <v>4545</v>
      </c>
      <c r="H3332" t="s">
        <v>2034</v>
      </c>
      <c r="I3332" s="1">
        <f>DATE(YEAR(tbl_Invoices[[#This Row],[Invoice_Date]]), MONTH(tbl_Invoices[[#This Row],[Invoice_Date]]), DAY(tbl_Invoices[[#This Row],[Invoice_Date]]))</f>
        <v>44688</v>
      </c>
      <c r="J3332">
        <f>YEAR(tbl_Invoices[[#This Row],[Invoice_Date]])</f>
        <v>2022</v>
      </c>
      <c r="K3332" s="1">
        <f>_xlfn.XLOOKUP(tbl_Invoices[[#This Row],[Customer_ID]], tbl_Customers[Customer_ID], tbl_Customers[Cohort_Month])</f>
        <v>44773</v>
      </c>
      <c r="L3332" s="1" t="str">
        <f ca="1">_xlfn.XLOOKUP(tbl_Invoices[[#This Row],[Customer_ID]], tbl_Customers[Customer_ID], tbl_Customers[Age_Group])</f>
        <v>45–54</v>
      </c>
      <c r="M3332" s="1" t="str">
        <f>_xlfn.XLOOKUP(tbl_Invoices[[#This Row],[Customer_ID]], tbl_Customers[Customer_ID], tbl_Customers[Region])</f>
        <v>East</v>
      </c>
      <c r="N3332" s="1" t="str" cm="1">
        <f t="array" ref="N3332">_xlfn.IFS(
   _xlfn.SINGLE(tbl_Invoices[Plan_ID])="P1","Basic",
   _xlfn.SINGLE(tbl_Invoices[Plan_ID])="P2","Standard",
   _xlfn.SINGLE(tbl_Invoices[Plan_ID])="P3","Premium"
)</f>
        <v>Standard</v>
      </c>
      <c r="O3332" s="2">
        <f>IF(tbl_Invoices[[#This Row],[Revenue_Type]]="Churned",0,1)</f>
        <v>0</v>
      </c>
    </row>
    <row r="3333" spans="1:15" x14ac:dyDescent="0.25">
      <c r="A3333" t="s">
        <v>6027</v>
      </c>
      <c r="B3333" t="s">
        <v>1908</v>
      </c>
      <c r="C3333" t="s">
        <v>3696</v>
      </c>
      <c r="D3333" s="1">
        <v>44688</v>
      </c>
      <c r="E3333">
        <v>12</v>
      </c>
      <c r="F3333" t="b">
        <v>1</v>
      </c>
      <c r="G3333" t="s">
        <v>4545</v>
      </c>
      <c r="H3333" t="s">
        <v>2027</v>
      </c>
      <c r="I3333" s="1">
        <f>DATE(YEAR(tbl_Invoices[[#This Row],[Invoice_Date]]), MONTH(tbl_Invoices[[#This Row],[Invoice_Date]]), DAY(tbl_Invoices[[#This Row],[Invoice_Date]]))</f>
        <v>44688</v>
      </c>
      <c r="J3333">
        <f>YEAR(tbl_Invoices[[#This Row],[Invoice_Date]])</f>
        <v>2022</v>
      </c>
      <c r="K3333" s="1">
        <f>_xlfn.XLOOKUP(tbl_Invoices[[#This Row],[Customer_ID]], tbl_Customers[Customer_ID], tbl_Customers[Cohort_Month])</f>
        <v>45016</v>
      </c>
      <c r="L3333" s="1" t="str">
        <f ca="1">_xlfn.XLOOKUP(tbl_Invoices[[#This Row],[Customer_ID]], tbl_Customers[Customer_ID], tbl_Customers[Age_Group])</f>
        <v>45–54</v>
      </c>
      <c r="M3333" s="1" t="str">
        <f>_xlfn.XLOOKUP(tbl_Invoices[[#This Row],[Customer_ID]], tbl_Customers[Customer_ID], tbl_Customers[Region])</f>
        <v>South</v>
      </c>
      <c r="N3333" s="1" t="str" cm="1">
        <f t="array" ref="N3333">_xlfn.IFS(
   _xlfn.SINGLE(tbl_Invoices[Plan_ID])="P1","Basic",
   _xlfn.SINGLE(tbl_Invoices[Plan_ID])="P2","Standard",
   _xlfn.SINGLE(tbl_Invoices[Plan_ID])="P3","Premium"
)</f>
        <v>Basic</v>
      </c>
      <c r="O3333" s="2">
        <f>IF(tbl_Invoices[[#This Row],[Revenue_Type]]="Churned",0,1)</f>
        <v>0</v>
      </c>
    </row>
    <row r="3334" spans="1:15" x14ac:dyDescent="0.25">
      <c r="A3334" t="s">
        <v>5583</v>
      </c>
      <c r="B3334" t="s">
        <v>18</v>
      </c>
      <c r="C3334" t="s">
        <v>4145</v>
      </c>
      <c r="D3334" s="1">
        <v>44689</v>
      </c>
      <c r="E3334">
        <v>12</v>
      </c>
      <c r="F3334" t="b">
        <v>1</v>
      </c>
      <c r="G3334" t="s">
        <v>4538</v>
      </c>
      <c r="H3334" t="s">
        <v>2027</v>
      </c>
      <c r="I3334" s="1">
        <f>DATE(YEAR(tbl_Invoices[[#This Row],[Invoice_Date]]), MONTH(tbl_Invoices[[#This Row],[Invoice_Date]]), DAY(tbl_Invoices[[#This Row],[Invoice_Date]]))</f>
        <v>44689</v>
      </c>
      <c r="J3334">
        <f>YEAR(tbl_Invoices[[#This Row],[Invoice_Date]])</f>
        <v>2022</v>
      </c>
      <c r="K3334" s="1">
        <f>_xlfn.XLOOKUP(tbl_Invoices[[#This Row],[Customer_ID]], tbl_Customers[Customer_ID], tbl_Customers[Cohort_Month])</f>
        <v>44469</v>
      </c>
      <c r="L3334" s="1" t="str">
        <f ca="1">_xlfn.XLOOKUP(tbl_Invoices[[#This Row],[Customer_ID]], tbl_Customers[Customer_ID], tbl_Customers[Age_Group])</f>
        <v>18–24</v>
      </c>
      <c r="M3334" s="1" t="str">
        <f>_xlfn.XLOOKUP(tbl_Invoices[[#This Row],[Customer_ID]], tbl_Customers[Customer_ID], tbl_Customers[Region])</f>
        <v>International</v>
      </c>
      <c r="N3334" s="1" t="str" cm="1">
        <f t="array" ref="N3334">_xlfn.IFS(
   _xlfn.SINGLE(tbl_Invoices[Plan_ID])="P1","Basic",
   _xlfn.SINGLE(tbl_Invoices[Plan_ID])="P2","Standard",
   _xlfn.SINGLE(tbl_Invoices[Plan_ID])="P3","Premium"
)</f>
        <v>Basic</v>
      </c>
      <c r="O3334" s="2">
        <f>IF(tbl_Invoices[[#This Row],[Revenue_Type]]="Churned",0,1)</f>
        <v>1</v>
      </c>
    </row>
    <row r="3335" spans="1:15" x14ac:dyDescent="0.25">
      <c r="A3335" t="s">
        <v>6221</v>
      </c>
      <c r="B3335" t="s">
        <v>157</v>
      </c>
      <c r="C3335" t="s">
        <v>2845</v>
      </c>
      <c r="D3335" s="1">
        <v>44689</v>
      </c>
      <c r="E3335">
        <v>25</v>
      </c>
      <c r="F3335" t="b">
        <v>1</v>
      </c>
      <c r="G3335" t="s">
        <v>4549</v>
      </c>
      <c r="H3335" t="s">
        <v>2034</v>
      </c>
      <c r="I3335" s="1">
        <f>DATE(YEAR(tbl_Invoices[[#This Row],[Invoice_Date]]), MONTH(tbl_Invoices[[#This Row],[Invoice_Date]]), DAY(tbl_Invoices[[#This Row],[Invoice_Date]]))</f>
        <v>44689</v>
      </c>
      <c r="J3335">
        <f>YEAR(tbl_Invoices[[#This Row],[Invoice_Date]])</f>
        <v>2022</v>
      </c>
      <c r="K3335" s="1">
        <f>_xlfn.XLOOKUP(tbl_Invoices[[#This Row],[Customer_ID]], tbl_Customers[Customer_ID], tbl_Customers[Cohort_Month])</f>
        <v>44712</v>
      </c>
      <c r="L3335" s="1" t="str">
        <f ca="1">_xlfn.XLOOKUP(tbl_Invoices[[#This Row],[Customer_ID]], tbl_Customers[Customer_ID], tbl_Customers[Age_Group])</f>
        <v>35–44</v>
      </c>
      <c r="M3335" s="1" t="str">
        <f>_xlfn.XLOOKUP(tbl_Invoices[[#This Row],[Customer_ID]], tbl_Customers[Customer_ID], tbl_Customers[Region])</f>
        <v>International</v>
      </c>
      <c r="N3335" s="1" t="str" cm="1">
        <f t="array" ref="N3335">_xlfn.IFS(
   _xlfn.SINGLE(tbl_Invoices[Plan_ID])="P1","Basic",
   _xlfn.SINGLE(tbl_Invoices[Plan_ID])="P2","Standard",
   _xlfn.SINGLE(tbl_Invoices[Plan_ID])="P3","Premium"
)</f>
        <v>Standard</v>
      </c>
      <c r="O3335" s="2">
        <f>IF(tbl_Invoices[[#This Row],[Revenue_Type]]="Churned",0,1)</f>
        <v>1</v>
      </c>
    </row>
    <row r="3336" spans="1:15" x14ac:dyDescent="0.25">
      <c r="A3336" t="s">
        <v>7076</v>
      </c>
      <c r="B3336" t="s">
        <v>431</v>
      </c>
      <c r="C3336" t="s">
        <v>2899</v>
      </c>
      <c r="D3336" s="1">
        <v>44689</v>
      </c>
      <c r="E3336">
        <v>55</v>
      </c>
      <c r="F3336" t="b">
        <v>1</v>
      </c>
      <c r="G3336" t="s">
        <v>4547</v>
      </c>
      <c r="H3336" t="s">
        <v>2031</v>
      </c>
      <c r="I3336" s="1">
        <f>DATE(YEAR(tbl_Invoices[[#This Row],[Invoice_Date]]), MONTH(tbl_Invoices[[#This Row],[Invoice_Date]]), DAY(tbl_Invoices[[#This Row],[Invoice_Date]]))</f>
        <v>44689</v>
      </c>
      <c r="J3336">
        <f>YEAR(tbl_Invoices[[#This Row],[Invoice_Date]])</f>
        <v>2022</v>
      </c>
      <c r="K3336" s="1">
        <f>_xlfn.XLOOKUP(tbl_Invoices[[#This Row],[Customer_ID]], tbl_Customers[Customer_ID], tbl_Customers[Cohort_Month])</f>
        <v>44286</v>
      </c>
      <c r="L3336" s="1" t="str">
        <f ca="1">_xlfn.XLOOKUP(tbl_Invoices[[#This Row],[Customer_ID]], tbl_Customers[Customer_ID], tbl_Customers[Age_Group])</f>
        <v>45–54</v>
      </c>
      <c r="M3336" s="1" t="str">
        <f>_xlfn.XLOOKUP(tbl_Invoices[[#This Row],[Customer_ID]], tbl_Customers[Customer_ID], tbl_Customers[Region])</f>
        <v>West</v>
      </c>
      <c r="N3336" s="1" t="str" cm="1">
        <f t="array" ref="N3336">_xlfn.IFS(
   _xlfn.SINGLE(tbl_Invoices[Plan_ID])="P1","Basic",
   _xlfn.SINGLE(tbl_Invoices[Plan_ID])="P2","Standard",
   _xlfn.SINGLE(tbl_Invoices[Plan_ID])="P3","Premium"
)</f>
        <v>Premium</v>
      </c>
      <c r="O3336" s="2">
        <f>IF(tbl_Invoices[[#This Row],[Revenue_Type]]="Churned",0,1)</f>
        <v>1</v>
      </c>
    </row>
    <row r="3337" spans="1:15" x14ac:dyDescent="0.25">
      <c r="A3337" t="s">
        <v>6134</v>
      </c>
      <c r="B3337" t="s">
        <v>505</v>
      </c>
      <c r="C3337" t="s">
        <v>3182</v>
      </c>
      <c r="D3337" s="1">
        <v>44689</v>
      </c>
      <c r="E3337">
        <v>55</v>
      </c>
      <c r="F3337" t="b">
        <v>1</v>
      </c>
      <c r="G3337" t="s">
        <v>4538</v>
      </c>
      <c r="H3337" t="s">
        <v>2031</v>
      </c>
      <c r="I3337" s="1">
        <f>DATE(YEAR(tbl_Invoices[[#This Row],[Invoice_Date]]), MONTH(tbl_Invoices[[#This Row],[Invoice_Date]]), DAY(tbl_Invoices[[#This Row],[Invoice_Date]]))</f>
        <v>44689</v>
      </c>
      <c r="J3337">
        <f>YEAR(tbl_Invoices[[#This Row],[Invoice_Date]])</f>
        <v>2022</v>
      </c>
      <c r="K3337" s="1">
        <f>_xlfn.XLOOKUP(tbl_Invoices[[#This Row],[Customer_ID]], tbl_Customers[Customer_ID], tbl_Customers[Cohort_Month])</f>
        <v>44316</v>
      </c>
      <c r="L3337" s="1" t="str">
        <f ca="1">_xlfn.XLOOKUP(tbl_Invoices[[#This Row],[Customer_ID]], tbl_Customers[Customer_ID], tbl_Customers[Age_Group])</f>
        <v>35–44</v>
      </c>
      <c r="M3337" s="1" t="str">
        <f>_xlfn.XLOOKUP(tbl_Invoices[[#This Row],[Customer_ID]], tbl_Customers[Customer_ID], tbl_Customers[Region])</f>
        <v>East</v>
      </c>
      <c r="N3337" s="1" t="str" cm="1">
        <f t="array" ref="N3337">_xlfn.IFS(
   _xlfn.SINGLE(tbl_Invoices[Plan_ID])="P1","Basic",
   _xlfn.SINGLE(tbl_Invoices[Plan_ID])="P2","Standard",
   _xlfn.SINGLE(tbl_Invoices[Plan_ID])="P3","Premium"
)</f>
        <v>Premium</v>
      </c>
      <c r="O3337" s="2">
        <f>IF(tbl_Invoices[[#This Row],[Revenue_Type]]="Churned",0,1)</f>
        <v>1</v>
      </c>
    </row>
    <row r="3338" spans="1:15" x14ac:dyDescent="0.25">
      <c r="A3338" t="s">
        <v>5045</v>
      </c>
      <c r="B3338" t="s">
        <v>1447</v>
      </c>
      <c r="C3338" t="s">
        <v>3806</v>
      </c>
      <c r="D3338" s="1">
        <v>44689</v>
      </c>
      <c r="E3338">
        <v>55</v>
      </c>
      <c r="F3338" t="b">
        <v>1</v>
      </c>
      <c r="G3338" t="s">
        <v>4545</v>
      </c>
      <c r="H3338" t="s">
        <v>2031</v>
      </c>
      <c r="I3338" s="1">
        <f>DATE(YEAR(tbl_Invoices[[#This Row],[Invoice_Date]]), MONTH(tbl_Invoices[[#This Row],[Invoice_Date]]), DAY(tbl_Invoices[[#This Row],[Invoice_Date]]))</f>
        <v>44689</v>
      </c>
      <c r="J3338">
        <f>YEAR(tbl_Invoices[[#This Row],[Invoice_Date]])</f>
        <v>2022</v>
      </c>
      <c r="K3338" s="1">
        <f>_xlfn.XLOOKUP(tbl_Invoices[[#This Row],[Customer_ID]], tbl_Customers[Customer_ID], tbl_Customers[Cohort_Month])</f>
        <v>44561</v>
      </c>
      <c r="L3338" s="1" t="str">
        <f ca="1">_xlfn.XLOOKUP(tbl_Invoices[[#This Row],[Customer_ID]], tbl_Customers[Customer_ID], tbl_Customers[Age_Group])</f>
        <v>25–34</v>
      </c>
      <c r="M3338" s="1" t="str">
        <f>_xlfn.XLOOKUP(tbl_Invoices[[#This Row],[Customer_ID]], tbl_Customers[Customer_ID], tbl_Customers[Region])</f>
        <v>South</v>
      </c>
      <c r="N3338" s="1" t="str" cm="1">
        <f t="array" ref="N3338">_xlfn.IFS(
   _xlfn.SINGLE(tbl_Invoices[Plan_ID])="P1","Basic",
   _xlfn.SINGLE(tbl_Invoices[Plan_ID])="P2","Standard",
   _xlfn.SINGLE(tbl_Invoices[Plan_ID])="P3","Premium"
)</f>
        <v>Premium</v>
      </c>
      <c r="O3338" s="2">
        <f>IF(tbl_Invoices[[#This Row],[Revenue_Type]]="Churned",0,1)</f>
        <v>0</v>
      </c>
    </row>
    <row r="3339" spans="1:15" x14ac:dyDescent="0.25">
      <c r="A3339" t="s">
        <v>8731</v>
      </c>
      <c r="B3339" t="s">
        <v>1546</v>
      </c>
      <c r="C3339" t="s">
        <v>2047</v>
      </c>
      <c r="D3339" s="1">
        <v>44689</v>
      </c>
      <c r="E3339">
        <v>12</v>
      </c>
      <c r="F3339" t="b">
        <v>1</v>
      </c>
      <c r="G3339" t="s">
        <v>4547</v>
      </c>
      <c r="H3339" t="s">
        <v>2027</v>
      </c>
      <c r="I3339" s="1">
        <f>DATE(YEAR(tbl_Invoices[[#This Row],[Invoice_Date]]), MONTH(tbl_Invoices[[#This Row],[Invoice_Date]]), DAY(tbl_Invoices[[#This Row],[Invoice_Date]]))</f>
        <v>44689</v>
      </c>
      <c r="J3339">
        <f>YEAR(tbl_Invoices[[#This Row],[Invoice_Date]])</f>
        <v>2022</v>
      </c>
      <c r="K3339" s="1">
        <f>_xlfn.XLOOKUP(tbl_Invoices[[#This Row],[Customer_ID]], tbl_Customers[Customer_ID], tbl_Customers[Cohort_Month])</f>
        <v>45016</v>
      </c>
      <c r="L3339" s="1" t="str">
        <f ca="1">_xlfn.XLOOKUP(tbl_Invoices[[#This Row],[Customer_ID]], tbl_Customers[Customer_ID], tbl_Customers[Age_Group])</f>
        <v>18–24</v>
      </c>
      <c r="M3339" s="1" t="str">
        <f>_xlfn.XLOOKUP(tbl_Invoices[[#This Row],[Customer_ID]], tbl_Customers[Customer_ID], tbl_Customers[Region])</f>
        <v>West</v>
      </c>
      <c r="N3339" s="1" t="str" cm="1">
        <f t="array" ref="N3339">_xlfn.IFS(
   _xlfn.SINGLE(tbl_Invoices[Plan_ID])="P1","Basic",
   _xlfn.SINGLE(tbl_Invoices[Plan_ID])="P2","Standard",
   _xlfn.SINGLE(tbl_Invoices[Plan_ID])="P3","Premium"
)</f>
        <v>Basic</v>
      </c>
      <c r="O3339" s="2">
        <f>IF(tbl_Invoices[[#This Row],[Revenue_Type]]="Churned",0,1)</f>
        <v>1</v>
      </c>
    </row>
    <row r="3340" spans="1:15" x14ac:dyDescent="0.25">
      <c r="A3340" t="s">
        <v>7035</v>
      </c>
      <c r="B3340" t="s">
        <v>1753</v>
      </c>
      <c r="C3340" t="s">
        <v>4202</v>
      </c>
      <c r="D3340" s="1">
        <v>44689</v>
      </c>
      <c r="E3340">
        <v>12</v>
      </c>
      <c r="F3340" t="b">
        <v>1</v>
      </c>
      <c r="G3340" t="s">
        <v>4549</v>
      </c>
      <c r="H3340" t="s">
        <v>2027</v>
      </c>
      <c r="I3340" s="1">
        <f>DATE(YEAR(tbl_Invoices[[#This Row],[Invoice_Date]]), MONTH(tbl_Invoices[[#This Row],[Invoice_Date]]), DAY(tbl_Invoices[[#This Row],[Invoice_Date]]))</f>
        <v>44689</v>
      </c>
      <c r="J3340">
        <f>YEAR(tbl_Invoices[[#This Row],[Invoice_Date]])</f>
        <v>2022</v>
      </c>
      <c r="K3340" s="1">
        <f>_xlfn.XLOOKUP(tbl_Invoices[[#This Row],[Customer_ID]], tbl_Customers[Customer_ID], tbl_Customers[Cohort_Month])</f>
        <v>44957</v>
      </c>
      <c r="L3340" s="1" t="str">
        <f ca="1">_xlfn.XLOOKUP(tbl_Invoices[[#This Row],[Customer_ID]], tbl_Customers[Customer_ID], tbl_Customers[Age_Group])</f>
        <v>55+</v>
      </c>
      <c r="M3340" s="1" t="str">
        <f>_xlfn.XLOOKUP(tbl_Invoices[[#This Row],[Customer_ID]], tbl_Customers[Customer_ID], tbl_Customers[Region])</f>
        <v>South</v>
      </c>
      <c r="N3340" s="1" t="str" cm="1">
        <f t="array" ref="N3340">_xlfn.IFS(
   _xlfn.SINGLE(tbl_Invoices[Plan_ID])="P1","Basic",
   _xlfn.SINGLE(tbl_Invoices[Plan_ID])="P2","Standard",
   _xlfn.SINGLE(tbl_Invoices[Plan_ID])="P3","Premium"
)</f>
        <v>Basic</v>
      </c>
      <c r="O3340" s="2">
        <f>IF(tbl_Invoices[[#This Row],[Revenue_Type]]="Churned",0,1)</f>
        <v>1</v>
      </c>
    </row>
    <row r="3341" spans="1:15" x14ac:dyDescent="0.25">
      <c r="A3341" t="s">
        <v>9224</v>
      </c>
      <c r="B3341" t="s">
        <v>551</v>
      </c>
      <c r="C3341" t="s">
        <v>4234</v>
      </c>
      <c r="D3341" s="1">
        <v>44690</v>
      </c>
      <c r="E3341">
        <v>25</v>
      </c>
      <c r="F3341" t="b">
        <v>1</v>
      </c>
      <c r="G3341" t="s">
        <v>4547</v>
      </c>
      <c r="H3341" t="s">
        <v>2034</v>
      </c>
      <c r="I3341" s="1">
        <f>DATE(YEAR(tbl_Invoices[[#This Row],[Invoice_Date]]), MONTH(tbl_Invoices[[#This Row],[Invoice_Date]]), DAY(tbl_Invoices[[#This Row],[Invoice_Date]]))</f>
        <v>44690</v>
      </c>
      <c r="J3341">
        <f>YEAR(tbl_Invoices[[#This Row],[Invoice_Date]])</f>
        <v>2022</v>
      </c>
      <c r="K3341" s="1">
        <f>_xlfn.XLOOKUP(tbl_Invoices[[#This Row],[Customer_ID]], tbl_Customers[Customer_ID], tbl_Customers[Cohort_Month])</f>
        <v>44255</v>
      </c>
      <c r="L3341" s="1" t="str">
        <f ca="1">_xlfn.XLOOKUP(tbl_Invoices[[#This Row],[Customer_ID]], tbl_Customers[Customer_ID], tbl_Customers[Age_Group])</f>
        <v>55+</v>
      </c>
      <c r="M3341" s="1" t="str">
        <f>_xlfn.XLOOKUP(tbl_Invoices[[#This Row],[Customer_ID]], tbl_Customers[Customer_ID], tbl_Customers[Region])</f>
        <v>Midwest</v>
      </c>
      <c r="N3341" s="1" t="str" cm="1">
        <f t="array" ref="N3341">_xlfn.IFS(
   _xlfn.SINGLE(tbl_Invoices[Plan_ID])="P1","Basic",
   _xlfn.SINGLE(tbl_Invoices[Plan_ID])="P2","Standard",
   _xlfn.SINGLE(tbl_Invoices[Plan_ID])="P3","Premium"
)</f>
        <v>Standard</v>
      </c>
      <c r="O3341" s="2">
        <f>IF(tbl_Invoices[[#This Row],[Revenue_Type]]="Churned",0,1)</f>
        <v>1</v>
      </c>
    </row>
    <row r="3342" spans="1:15" x14ac:dyDescent="0.25">
      <c r="A3342" t="s">
        <v>7052</v>
      </c>
      <c r="B3342" t="s">
        <v>682</v>
      </c>
      <c r="C3342" t="s">
        <v>2478</v>
      </c>
      <c r="D3342" s="1">
        <v>44690</v>
      </c>
      <c r="E3342">
        <v>25</v>
      </c>
      <c r="F3342" t="b">
        <v>1</v>
      </c>
      <c r="G3342" t="s">
        <v>4549</v>
      </c>
      <c r="H3342" t="s">
        <v>2034</v>
      </c>
      <c r="I3342" s="1">
        <f>DATE(YEAR(tbl_Invoices[[#This Row],[Invoice_Date]]), MONTH(tbl_Invoices[[#This Row],[Invoice_Date]]), DAY(tbl_Invoices[[#This Row],[Invoice_Date]]))</f>
        <v>44690</v>
      </c>
      <c r="J3342">
        <f>YEAR(tbl_Invoices[[#This Row],[Invoice_Date]])</f>
        <v>2022</v>
      </c>
      <c r="K3342" s="1">
        <f>_xlfn.XLOOKUP(tbl_Invoices[[#This Row],[Customer_ID]], tbl_Customers[Customer_ID], tbl_Customers[Cohort_Month])</f>
        <v>44347</v>
      </c>
      <c r="L3342" s="1" t="str">
        <f ca="1">_xlfn.XLOOKUP(tbl_Invoices[[#This Row],[Customer_ID]], tbl_Customers[Customer_ID], tbl_Customers[Age_Group])</f>
        <v>25–34</v>
      </c>
      <c r="M3342" s="1" t="str">
        <f>_xlfn.XLOOKUP(tbl_Invoices[[#This Row],[Customer_ID]], tbl_Customers[Customer_ID], tbl_Customers[Region])</f>
        <v>South</v>
      </c>
      <c r="N3342" s="1" t="str" cm="1">
        <f t="array" ref="N3342">_xlfn.IFS(
   _xlfn.SINGLE(tbl_Invoices[Plan_ID])="P1","Basic",
   _xlfn.SINGLE(tbl_Invoices[Plan_ID])="P2","Standard",
   _xlfn.SINGLE(tbl_Invoices[Plan_ID])="P3","Premium"
)</f>
        <v>Standard</v>
      </c>
      <c r="O3342" s="2">
        <f>IF(tbl_Invoices[[#This Row],[Revenue_Type]]="Churned",0,1)</f>
        <v>1</v>
      </c>
    </row>
    <row r="3343" spans="1:15" x14ac:dyDescent="0.25">
      <c r="A3343" t="s">
        <v>10367</v>
      </c>
      <c r="B3343" t="s">
        <v>682</v>
      </c>
      <c r="C3343" t="s">
        <v>3894</v>
      </c>
      <c r="D3343" s="1">
        <v>44690</v>
      </c>
      <c r="E3343">
        <v>12</v>
      </c>
      <c r="F3343" t="b">
        <v>1</v>
      </c>
      <c r="G3343" t="s">
        <v>4538</v>
      </c>
      <c r="H3343" t="s">
        <v>2027</v>
      </c>
      <c r="I3343" s="1">
        <f>DATE(YEAR(tbl_Invoices[[#This Row],[Invoice_Date]]), MONTH(tbl_Invoices[[#This Row],[Invoice_Date]]), DAY(tbl_Invoices[[#This Row],[Invoice_Date]]))</f>
        <v>44690</v>
      </c>
      <c r="J3343">
        <f>YEAR(tbl_Invoices[[#This Row],[Invoice_Date]])</f>
        <v>2022</v>
      </c>
      <c r="K3343" s="1">
        <f>_xlfn.XLOOKUP(tbl_Invoices[[#This Row],[Customer_ID]], tbl_Customers[Customer_ID], tbl_Customers[Cohort_Month])</f>
        <v>44347</v>
      </c>
      <c r="L3343" s="1" t="str">
        <f ca="1">_xlfn.XLOOKUP(tbl_Invoices[[#This Row],[Customer_ID]], tbl_Customers[Customer_ID], tbl_Customers[Age_Group])</f>
        <v>25–34</v>
      </c>
      <c r="M3343" s="1" t="str">
        <f>_xlfn.XLOOKUP(tbl_Invoices[[#This Row],[Customer_ID]], tbl_Customers[Customer_ID], tbl_Customers[Region])</f>
        <v>South</v>
      </c>
      <c r="N3343" s="1" t="str" cm="1">
        <f t="array" ref="N3343">_xlfn.IFS(
   _xlfn.SINGLE(tbl_Invoices[Plan_ID])="P1","Basic",
   _xlfn.SINGLE(tbl_Invoices[Plan_ID])="P2","Standard",
   _xlfn.SINGLE(tbl_Invoices[Plan_ID])="P3","Premium"
)</f>
        <v>Basic</v>
      </c>
      <c r="O3343" s="2">
        <f>IF(tbl_Invoices[[#This Row],[Revenue_Type]]="Churned",0,1)</f>
        <v>1</v>
      </c>
    </row>
    <row r="3344" spans="1:15" x14ac:dyDescent="0.25">
      <c r="A3344" t="s">
        <v>9605</v>
      </c>
      <c r="B3344" t="s">
        <v>813</v>
      </c>
      <c r="C3344" t="s">
        <v>3729</v>
      </c>
      <c r="D3344" s="1">
        <v>44690</v>
      </c>
      <c r="E3344">
        <v>25</v>
      </c>
      <c r="F3344" t="b">
        <v>1</v>
      </c>
      <c r="G3344" t="s">
        <v>4538</v>
      </c>
      <c r="H3344" t="s">
        <v>2034</v>
      </c>
      <c r="I3344" s="1">
        <f>DATE(YEAR(tbl_Invoices[[#This Row],[Invoice_Date]]), MONTH(tbl_Invoices[[#This Row],[Invoice_Date]]), DAY(tbl_Invoices[[#This Row],[Invoice_Date]]))</f>
        <v>44690</v>
      </c>
      <c r="J3344">
        <f>YEAR(tbl_Invoices[[#This Row],[Invoice_Date]])</f>
        <v>2022</v>
      </c>
      <c r="K3344" s="1">
        <f>_xlfn.XLOOKUP(tbl_Invoices[[#This Row],[Customer_ID]], tbl_Customers[Customer_ID], tbl_Customers[Cohort_Month])</f>
        <v>44469</v>
      </c>
      <c r="L3344" s="1" t="str">
        <f ca="1">_xlfn.XLOOKUP(tbl_Invoices[[#This Row],[Customer_ID]], tbl_Customers[Customer_ID], tbl_Customers[Age_Group])</f>
        <v>25–34</v>
      </c>
      <c r="M3344" s="1" t="str">
        <f>_xlfn.XLOOKUP(tbl_Invoices[[#This Row],[Customer_ID]], tbl_Customers[Customer_ID], tbl_Customers[Region])</f>
        <v>East</v>
      </c>
      <c r="N3344" s="1" t="str" cm="1">
        <f t="array" ref="N3344">_xlfn.IFS(
   _xlfn.SINGLE(tbl_Invoices[Plan_ID])="P1","Basic",
   _xlfn.SINGLE(tbl_Invoices[Plan_ID])="P2","Standard",
   _xlfn.SINGLE(tbl_Invoices[Plan_ID])="P3","Premium"
)</f>
        <v>Standard</v>
      </c>
      <c r="O3344" s="2">
        <f>IF(tbl_Invoices[[#This Row],[Revenue_Type]]="Churned",0,1)</f>
        <v>1</v>
      </c>
    </row>
    <row r="3345" spans="1:15" x14ac:dyDescent="0.25">
      <c r="A3345" t="s">
        <v>5794</v>
      </c>
      <c r="B3345" t="s">
        <v>893</v>
      </c>
      <c r="C3345" t="s">
        <v>2821</v>
      </c>
      <c r="D3345" s="1">
        <v>44690</v>
      </c>
      <c r="E3345">
        <v>12</v>
      </c>
      <c r="F3345" t="b">
        <v>1</v>
      </c>
      <c r="G3345" t="s">
        <v>4538</v>
      </c>
      <c r="H3345" t="s">
        <v>2027</v>
      </c>
      <c r="I3345" s="1">
        <f>DATE(YEAR(tbl_Invoices[[#This Row],[Invoice_Date]]), MONTH(tbl_Invoices[[#This Row],[Invoice_Date]]), DAY(tbl_Invoices[[#This Row],[Invoice_Date]]))</f>
        <v>44690</v>
      </c>
      <c r="J3345">
        <f>YEAR(tbl_Invoices[[#This Row],[Invoice_Date]])</f>
        <v>2022</v>
      </c>
      <c r="K3345" s="1">
        <f>_xlfn.XLOOKUP(tbl_Invoices[[#This Row],[Customer_ID]], tbl_Customers[Customer_ID], tbl_Customers[Cohort_Month])</f>
        <v>44681</v>
      </c>
      <c r="L3345" s="1" t="str">
        <f ca="1">_xlfn.XLOOKUP(tbl_Invoices[[#This Row],[Customer_ID]], tbl_Customers[Customer_ID], tbl_Customers[Age_Group])</f>
        <v>45–54</v>
      </c>
      <c r="M3345" s="1" t="str">
        <f>_xlfn.XLOOKUP(tbl_Invoices[[#This Row],[Customer_ID]], tbl_Customers[Customer_ID], tbl_Customers[Region])</f>
        <v>International</v>
      </c>
      <c r="N3345" s="1" t="str" cm="1">
        <f t="array" ref="N3345">_xlfn.IFS(
   _xlfn.SINGLE(tbl_Invoices[Plan_ID])="P1","Basic",
   _xlfn.SINGLE(tbl_Invoices[Plan_ID])="P2","Standard",
   _xlfn.SINGLE(tbl_Invoices[Plan_ID])="P3","Premium"
)</f>
        <v>Basic</v>
      </c>
      <c r="O3345" s="2">
        <f>IF(tbl_Invoices[[#This Row],[Revenue_Type]]="Churned",0,1)</f>
        <v>1</v>
      </c>
    </row>
    <row r="3346" spans="1:15" x14ac:dyDescent="0.25">
      <c r="A3346" t="s">
        <v>7400</v>
      </c>
      <c r="B3346" t="s">
        <v>1155</v>
      </c>
      <c r="C3346" t="s">
        <v>2669</v>
      </c>
      <c r="D3346" s="1">
        <v>44690</v>
      </c>
      <c r="E3346">
        <v>12</v>
      </c>
      <c r="F3346" t="b">
        <v>1</v>
      </c>
      <c r="G3346" t="s">
        <v>4545</v>
      </c>
      <c r="H3346" t="s">
        <v>2027</v>
      </c>
      <c r="I3346" s="1">
        <f>DATE(YEAR(tbl_Invoices[[#This Row],[Invoice_Date]]), MONTH(tbl_Invoices[[#This Row],[Invoice_Date]]), DAY(tbl_Invoices[[#This Row],[Invoice_Date]]))</f>
        <v>44690</v>
      </c>
      <c r="J3346">
        <f>YEAR(tbl_Invoices[[#This Row],[Invoice_Date]])</f>
        <v>2022</v>
      </c>
      <c r="K3346" s="1">
        <f>_xlfn.XLOOKUP(tbl_Invoices[[#This Row],[Customer_ID]], tbl_Customers[Customer_ID], tbl_Customers[Cohort_Month])</f>
        <v>44985</v>
      </c>
      <c r="L3346" s="1" t="str">
        <f ca="1">_xlfn.XLOOKUP(tbl_Invoices[[#This Row],[Customer_ID]], tbl_Customers[Customer_ID], tbl_Customers[Age_Group])</f>
        <v>25–34</v>
      </c>
      <c r="M3346" s="1" t="str">
        <f>_xlfn.XLOOKUP(tbl_Invoices[[#This Row],[Customer_ID]], tbl_Customers[Customer_ID], tbl_Customers[Region])</f>
        <v>West</v>
      </c>
      <c r="N3346" s="1" t="str" cm="1">
        <f t="array" ref="N3346">_xlfn.IFS(
   _xlfn.SINGLE(tbl_Invoices[Plan_ID])="P1","Basic",
   _xlfn.SINGLE(tbl_Invoices[Plan_ID])="P2","Standard",
   _xlfn.SINGLE(tbl_Invoices[Plan_ID])="P3","Premium"
)</f>
        <v>Basic</v>
      </c>
      <c r="O3346" s="2">
        <f>IF(tbl_Invoices[[#This Row],[Revenue_Type]]="Churned",0,1)</f>
        <v>0</v>
      </c>
    </row>
    <row r="3347" spans="1:15" x14ac:dyDescent="0.25">
      <c r="A3347" t="s">
        <v>6907</v>
      </c>
      <c r="B3347" t="s">
        <v>1560</v>
      </c>
      <c r="C3347" t="s">
        <v>2111</v>
      </c>
      <c r="D3347" s="1">
        <v>44690</v>
      </c>
      <c r="E3347">
        <v>55</v>
      </c>
      <c r="F3347" t="b">
        <v>1</v>
      </c>
      <c r="G3347" t="s">
        <v>4549</v>
      </c>
      <c r="H3347" t="s">
        <v>2031</v>
      </c>
      <c r="I3347" s="1">
        <f>DATE(YEAR(tbl_Invoices[[#This Row],[Invoice_Date]]), MONTH(tbl_Invoices[[#This Row],[Invoice_Date]]), DAY(tbl_Invoices[[#This Row],[Invoice_Date]]))</f>
        <v>44690</v>
      </c>
      <c r="J3347">
        <f>YEAR(tbl_Invoices[[#This Row],[Invoice_Date]])</f>
        <v>2022</v>
      </c>
      <c r="K3347" s="1">
        <f>_xlfn.XLOOKUP(tbl_Invoices[[#This Row],[Customer_ID]], tbl_Customers[Customer_ID], tbl_Customers[Cohort_Month])</f>
        <v>44377</v>
      </c>
      <c r="L3347" s="1" t="str">
        <f ca="1">_xlfn.XLOOKUP(tbl_Invoices[[#This Row],[Customer_ID]], tbl_Customers[Customer_ID], tbl_Customers[Age_Group])</f>
        <v>35–44</v>
      </c>
      <c r="M3347" s="1" t="str">
        <f>_xlfn.XLOOKUP(tbl_Invoices[[#This Row],[Customer_ID]], tbl_Customers[Customer_ID], tbl_Customers[Region])</f>
        <v>International</v>
      </c>
      <c r="N3347" s="1" t="str" cm="1">
        <f t="array" ref="N3347">_xlfn.IFS(
   _xlfn.SINGLE(tbl_Invoices[Plan_ID])="P1","Basic",
   _xlfn.SINGLE(tbl_Invoices[Plan_ID])="P2","Standard",
   _xlfn.SINGLE(tbl_Invoices[Plan_ID])="P3","Premium"
)</f>
        <v>Premium</v>
      </c>
      <c r="O3347" s="2">
        <f>IF(tbl_Invoices[[#This Row],[Revenue_Type]]="Churned",0,1)</f>
        <v>1</v>
      </c>
    </row>
    <row r="3348" spans="1:15" x14ac:dyDescent="0.25">
      <c r="A3348" t="s">
        <v>5178</v>
      </c>
      <c r="B3348" t="s">
        <v>89</v>
      </c>
      <c r="C3348" t="s">
        <v>3042</v>
      </c>
      <c r="D3348" s="1">
        <v>44691</v>
      </c>
      <c r="E3348">
        <v>25</v>
      </c>
      <c r="F3348" t="b">
        <v>1</v>
      </c>
      <c r="G3348" t="s">
        <v>4547</v>
      </c>
      <c r="H3348" t="s">
        <v>2034</v>
      </c>
      <c r="I3348" s="1">
        <f>DATE(YEAR(tbl_Invoices[[#This Row],[Invoice_Date]]), MONTH(tbl_Invoices[[#This Row],[Invoice_Date]]), DAY(tbl_Invoices[[#This Row],[Invoice_Date]]))</f>
        <v>44691</v>
      </c>
      <c r="J3348">
        <f>YEAR(tbl_Invoices[[#This Row],[Invoice_Date]])</f>
        <v>2022</v>
      </c>
      <c r="K3348" s="1">
        <f>_xlfn.XLOOKUP(tbl_Invoices[[#This Row],[Customer_ID]], tbl_Customers[Customer_ID], tbl_Customers[Cohort_Month])</f>
        <v>44834</v>
      </c>
      <c r="L3348" s="1" t="str">
        <f ca="1">_xlfn.XLOOKUP(tbl_Invoices[[#This Row],[Customer_ID]], tbl_Customers[Customer_ID], tbl_Customers[Age_Group])</f>
        <v>45–54</v>
      </c>
      <c r="M3348" s="1" t="str">
        <f>_xlfn.XLOOKUP(tbl_Invoices[[#This Row],[Customer_ID]], tbl_Customers[Customer_ID], tbl_Customers[Region])</f>
        <v>Midwest</v>
      </c>
      <c r="N3348" s="1" t="str" cm="1">
        <f t="array" ref="N3348">_xlfn.IFS(
   _xlfn.SINGLE(tbl_Invoices[Plan_ID])="P1","Basic",
   _xlfn.SINGLE(tbl_Invoices[Plan_ID])="P2","Standard",
   _xlfn.SINGLE(tbl_Invoices[Plan_ID])="P3","Premium"
)</f>
        <v>Standard</v>
      </c>
      <c r="O3348" s="2">
        <f>IF(tbl_Invoices[[#This Row],[Revenue_Type]]="Churned",0,1)</f>
        <v>1</v>
      </c>
    </row>
    <row r="3349" spans="1:15" x14ac:dyDescent="0.25">
      <c r="A3349" t="s">
        <v>9872</v>
      </c>
      <c r="B3349" t="s">
        <v>136</v>
      </c>
      <c r="C3349" t="s">
        <v>2059</v>
      </c>
      <c r="D3349" s="1">
        <v>44691</v>
      </c>
      <c r="E3349">
        <v>25</v>
      </c>
      <c r="F3349" t="b">
        <v>1</v>
      </c>
      <c r="G3349" t="s">
        <v>4538</v>
      </c>
      <c r="H3349" t="s">
        <v>2034</v>
      </c>
      <c r="I3349" s="1">
        <f>DATE(YEAR(tbl_Invoices[[#This Row],[Invoice_Date]]), MONTH(tbl_Invoices[[#This Row],[Invoice_Date]]), DAY(tbl_Invoices[[#This Row],[Invoice_Date]]))</f>
        <v>44691</v>
      </c>
      <c r="J3349">
        <f>YEAR(tbl_Invoices[[#This Row],[Invoice_Date]])</f>
        <v>2022</v>
      </c>
      <c r="K3349" s="1">
        <f>_xlfn.XLOOKUP(tbl_Invoices[[#This Row],[Customer_ID]], tbl_Customers[Customer_ID], tbl_Customers[Cohort_Month])</f>
        <v>44926</v>
      </c>
      <c r="L3349" s="1" t="str">
        <f ca="1">_xlfn.XLOOKUP(tbl_Invoices[[#This Row],[Customer_ID]], tbl_Customers[Customer_ID], tbl_Customers[Age_Group])</f>
        <v>18–24</v>
      </c>
      <c r="M3349" s="1" t="str">
        <f>_xlfn.XLOOKUP(tbl_Invoices[[#This Row],[Customer_ID]], tbl_Customers[Customer_ID], tbl_Customers[Region])</f>
        <v>West</v>
      </c>
      <c r="N3349" s="1" t="str" cm="1">
        <f t="array" ref="N3349">_xlfn.IFS(
   _xlfn.SINGLE(tbl_Invoices[Plan_ID])="P1","Basic",
   _xlfn.SINGLE(tbl_Invoices[Plan_ID])="P2","Standard",
   _xlfn.SINGLE(tbl_Invoices[Plan_ID])="P3","Premium"
)</f>
        <v>Standard</v>
      </c>
      <c r="O3349" s="2">
        <f>IF(tbl_Invoices[[#This Row],[Revenue_Type]]="Churned",0,1)</f>
        <v>1</v>
      </c>
    </row>
    <row r="3350" spans="1:15" x14ac:dyDescent="0.25">
      <c r="A3350" t="s">
        <v>7612</v>
      </c>
      <c r="B3350" t="s">
        <v>960</v>
      </c>
      <c r="C3350" t="s">
        <v>3673</v>
      </c>
      <c r="D3350" s="1">
        <v>44691</v>
      </c>
      <c r="E3350">
        <v>55</v>
      </c>
      <c r="F3350" t="b">
        <v>1</v>
      </c>
      <c r="G3350" t="s">
        <v>4545</v>
      </c>
      <c r="H3350" t="s">
        <v>2031</v>
      </c>
      <c r="I3350" s="1">
        <f>DATE(YEAR(tbl_Invoices[[#This Row],[Invoice_Date]]), MONTH(tbl_Invoices[[#This Row],[Invoice_Date]]), DAY(tbl_Invoices[[#This Row],[Invoice_Date]]))</f>
        <v>44691</v>
      </c>
      <c r="J3350">
        <f>YEAR(tbl_Invoices[[#This Row],[Invoice_Date]])</f>
        <v>2022</v>
      </c>
      <c r="K3350" s="1">
        <f>_xlfn.XLOOKUP(tbl_Invoices[[#This Row],[Customer_ID]], tbl_Customers[Customer_ID], tbl_Customers[Cohort_Month])</f>
        <v>44377</v>
      </c>
      <c r="L3350" s="1" t="str">
        <f ca="1">_xlfn.XLOOKUP(tbl_Invoices[[#This Row],[Customer_ID]], tbl_Customers[Customer_ID], tbl_Customers[Age_Group])</f>
        <v>18–24</v>
      </c>
      <c r="M3350" s="1" t="str">
        <f>_xlfn.XLOOKUP(tbl_Invoices[[#This Row],[Customer_ID]], tbl_Customers[Customer_ID], tbl_Customers[Region])</f>
        <v>Midwest</v>
      </c>
      <c r="N3350" s="1" t="str" cm="1">
        <f t="array" ref="N3350">_xlfn.IFS(
   _xlfn.SINGLE(tbl_Invoices[Plan_ID])="P1","Basic",
   _xlfn.SINGLE(tbl_Invoices[Plan_ID])="P2","Standard",
   _xlfn.SINGLE(tbl_Invoices[Plan_ID])="P3","Premium"
)</f>
        <v>Premium</v>
      </c>
      <c r="O3350" s="2">
        <f>IF(tbl_Invoices[[#This Row],[Revenue_Type]]="Churned",0,1)</f>
        <v>0</v>
      </c>
    </row>
    <row r="3351" spans="1:15" x14ac:dyDescent="0.25">
      <c r="A3351" t="s">
        <v>8380</v>
      </c>
      <c r="B3351" t="s">
        <v>1006</v>
      </c>
      <c r="C3351" t="s">
        <v>4281</v>
      </c>
      <c r="D3351" s="1">
        <v>44691</v>
      </c>
      <c r="E3351">
        <v>55</v>
      </c>
      <c r="F3351" t="b">
        <v>1</v>
      </c>
      <c r="G3351" t="s">
        <v>4540</v>
      </c>
      <c r="H3351" t="s">
        <v>2031</v>
      </c>
      <c r="I3351" s="1">
        <f>DATE(YEAR(tbl_Invoices[[#This Row],[Invoice_Date]]), MONTH(tbl_Invoices[[#This Row],[Invoice_Date]]), DAY(tbl_Invoices[[#This Row],[Invoice_Date]]))</f>
        <v>44691</v>
      </c>
      <c r="J3351">
        <f>YEAR(tbl_Invoices[[#This Row],[Invoice_Date]])</f>
        <v>2022</v>
      </c>
      <c r="K3351" s="1">
        <f>_xlfn.XLOOKUP(tbl_Invoices[[#This Row],[Customer_ID]], tbl_Customers[Customer_ID], tbl_Customers[Cohort_Month])</f>
        <v>44865</v>
      </c>
      <c r="L3351" s="1" t="str">
        <f ca="1">_xlfn.XLOOKUP(tbl_Invoices[[#This Row],[Customer_ID]], tbl_Customers[Customer_ID], tbl_Customers[Age_Group])</f>
        <v>35–44</v>
      </c>
      <c r="M3351" s="1" t="str">
        <f>_xlfn.XLOOKUP(tbl_Invoices[[#This Row],[Customer_ID]], tbl_Customers[Customer_ID], tbl_Customers[Region])</f>
        <v>East</v>
      </c>
      <c r="N3351" s="1" t="str" cm="1">
        <f t="array" ref="N3351">_xlfn.IFS(
   _xlfn.SINGLE(tbl_Invoices[Plan_ID])="P1","Basic",
   _xlfn.SINGLE(tbl_Invoices[Plan_ID])="P2","Standard",
   _xlfn.SINGLE(tbl_Invoices[Plan_ID])="P3","Premium"
)</f>
        <v>Premium</v>
      </c>
      <c r="O3351" s="2">
        <f>IF(tbl_Invoices[[#This Row],[Revenue_Type]]="Churned",0,1)</f>
        <v>1</v>
      </c>
    </row>
    <row r="3352" spans="1:15" x14ac:dyDescent="0.25">
      <c r="A3352" t="s">
        <v>6358</v>
      </c>
      <c r="B3352" t="s">
        <v>1204</v>
      </c>
      <c r="C3352" t="s">
        <v>3250</v>
      </c>
      <c r="D3352" s="1">
        <v>44691</v>
      </c>
      <c r="E3352">
        <v>12</v>
      </c>
      <c r="F3352" t="b">
        <v>1</v>
      </c>
      <c r="G3352" t="s">
        <v>4545</v>
      </c>
      <c r="H3352" t="s">
        <v>2027</v>
      </c>
      <c r="I3352" s="1">
        <f>DATE(YEAR(tbl_Invoices[[#This Row],[Invoice_Date]]), MONTH(tbl_Invoices[[#This Row],[Invoice_Date]]), DAY(tbl_Invoices[[#This Row],[Invoice_Date]]))</f>
        <v>44691</v>
      </c>
      <c r="J3352">
        <f>YEAR(tbl_Invoices[[#This Row],[Invoice_Date]])</f>
        <v>2022</v>
      </c>
      <c r="K3352" s="1">
        <f>_xlfn.XLOOKUP(tbl_Invoices[[#This Row],[Customer_ID]], tbl_Customers[Customer_ID], tbl_Customers[Cohort_Month])</f>
        <v>44804</v>
      </c>
      <c r="L3352" s="1" t="str">
        <f ca="1">_xlfn.XLOOKUP(tbl_Invoices[[#This Row],[Customer_ID]], tbl_Customers[Customer_ID], tbl_Customers[Age_Group])</f>
        <v>45–54</v>
      </c>
      <c r="M3352" s="1" t="str">
        <f>_xlfn.XLOOKUP(tbl_Invoices[[#This Row],[Customer_ID]], tbl_Customers[Customer_ID], tbl_Customers[Region])</f>
        <v>International</v>
      </c>
      <c r="N3352" s="1" t="str" cm="1">
        <f t="array" ref="N3352">_xlfn.IFS(
   _xlfn.SINGLE(tbl_Invoices[Plan_ID])="P1","Basic",
   _xlfn.SINGLE(tbl_Invoices[Plan_ID])="P2","Standard",
   _xlfn.SINGLE(tbl_Invoices[Plan_ID])="P3","Premium"
)</f>
        <v>Basic</v>
      </c>
      <c r="O3352" s="2">
        <f>IF(tbl_Invoices[[#This Row],[Revenue_Type]]="Churned",0,1)</f>
        <v>0</v>
      </c>
    </row>
    <row r="3353" spans="1:15" x14ac:dyDescent="0.25">
      <c r="A3353" t="s">
        <v>8068</v>
      </c>
      <c r="B3353" t="s">
        <v>1796</v>
      </c>
      <c r="C3353" t="s">
        <v>3383</v>
      </c>
      <c r="D3353" s="1">
        <v>44691</v>
      </c>
      <c r="E3353">
        <v>12</v>
      </c>
      <c r="F3353" t="b">
        <v>1</v>
      </c>
      <c r="G3353" t="s">
        <v>4549</v>
      </c>
      <c r="H3353" t="s">
        <v>2027</v>
      </c>
      <c r="I3353" s="1">
        <f>DATE(YEAR(tbl_Invoices[[#This Row],[Invoice_Date]]), MONTH(tbl_Invoices[[#This Row],[Invoice_Date]]), DAY(tbl_Invoices[[#This Row],[Invoice_Date]]))</f>
        <v>44691</v>
      </c>
      <c r="J3353">
        <f>YEAR(tbl_Invoices[[#This Row],[Invoice_Date]])</f>
        <v>2022</v>
      </c>
      <c r="K3353" s="1">
        <f>_xlfn.XLOOKUP(tbl_Invoices[[#This Row],[Customer_ID]], tbl_Customers[Customer_ID], tbl_Customers[Cohort_Month])</f>
        <v>44865</v>
      </c>
      <c r="L3353" s="1" t="str">
        <f ca="1">_xlfn.XLOOKUP(tbl_Invoices[[#This Row],[Customer_ID]], tbl_Customers[Customer_ID], tbl_Customers[Age_Group])</f>
        <v>25–34</v>
      </c>
      <c r="M3353" s="1" t="str">
        <f>_xlfn.XLOOKUP(tbl_Invoices[[#This Row],[Customer_ID]], tbl_Customers[Customer_ID], tbl_Customers[Region])</f>
        <v>East</v>
      </c>
      <c r="N3353" s="1" t="str" cm="1">
        <f t="array" ref="N3353">_xlfn.IFS(
   _xlfn.SINGLE(tbl_Invoices[Plan_ID])="P1","Basic",
   _xlfn.SINGLE(tbl_Invoices[Plan_ID])="P2","Standard",
   _xlfn.SINGLE(tbl_Invoices[Plan_ID])="P3","Premium"
)</f>
        <v>Basic</v>
      </c>
      <c r="O3353" s="2">
        <f>IF(tbl_Invoices[[#This Row],[Revenue_Type]]="Churned",0,1)</f>
        <v>1</v>
      </c>
    </row>
    <row r="3354" spans="1:15" x14ac:dyDescent="0.25">
      <c r="A3354" t="s">
        <v>8952</v>
      </c>
      <c r="B3354" t="s">
        <v>569</v>
      </c>
      <c r="C3354" t="s">
        <v>3592</v>
      </c>
      <c r="D3354" s="1">
        <v>44692</v>
      </c>
      <c r="E3354">
        <v>55</v>
      </c>
      <c r="F3354" t="b">
        <v>1</v>
      </c>
      <c r="G3354" t="s">
        <v>4545</v>
      </c>
      <c r="H3354" t="s">
        <v>2031</v>
      </c>
      <c r="I3354" s="1">
        <f>DATE(YEAR(tbl_Invoices[[#This Row],[Invoice_Date]]), MONTH(tbl_Invoices[[#This Row],[Invoice_Date]]), DAY(tbl_Invoices[[#This Row],[Invoice_Date]]))</f>
        <v>44692</v>
      </c>
      <c r="J3354">
        <f>YEAR(tbl_Invoices[[#This Row],[Invoice_Date]])</f>
        <v>2022</v>
      </c>
      <c r="K3354" s="1">
        <f>_xlfn.XLOOKUP(tbl_Invoices[[#This Row],[Customer_ID]], tbl_Customers[Customer_ID], tbl_Customers[Cohort_Month])</f>
        <v>44895</v>
      </c>
      <c r="L3354" s="1" t="str">
        <f ca="1">_xlfn.XLOOKUP(tbl_Invoices[[#This Row],[Customer_ID]], tbl_Customers[Customer_ID], tbl_Customers[Age_Group])</f>
        <v>45–54</v>
      </c>
      <c r="M3354" s="1" t="str">
        <f>_xlfn.XLOOKUP(tbl_Invoices[[#This Row],[Customer_ID]], tbl_Customers[Customer_ID], tbl_Customers[Region])</f>
        <v>East</v>
      </c>
      <c r="N3354" s="1" t="str" cm="1">
        <f t="array" ref="N3354">_xlfn.IFS(
   _xlfn.SINGLE(tbl_Invoices[Plan_ID])="P1","Basic",
   _xlfn.SINGLE(tbl_Invoices[Plan_ID])="P2","Standard",
   _xlfn.SINGLE(tbl_Invoices[Plan_ID])="P3","Premium"
)</f>
        <v>Premium</v>
      </c>
      <c r="O3354" s="2">
        <f>IF(tbl_Invoices[[#This Row],[Revenue_Type]]="Churned",0,1)</f>
        <v>0</v>
      </c>
    </row>
    <row r="3355" spans="1:15" x14ac:dyDescent="0.25">
      <c r="A3355" t="s">
        <v>7706</v>
      </c>
      <c r="B3355" t="s">
        <v>748</v>
      </c>
      <c r="C3355" t="s">
        <v>2919</v>
      </c>
      <c r="D3355" s="1">
        <v>44692</v>
      </c>
      <c r="E3355">
        <v>25</v>
      </c>
      <c r="F3355" t="b">
        <v>1</v>
      </c>
      <c r="G3355" t="s">
        <v>4549</v>
      </c>
      <c r="H3355" t="s">
        <v>2034</v>
      </c>
      <c r="I3355" s="1">
        <f>DATE(YEAR(tbl_Invoices[[#This Row],[Invoice_Date]]), MONTH(tbl_Invoices[[#This Row],[Invoice_Date]]), DAY(tbl_Invoices[[#This Row],[Invoice_Date]]))</f>
        <v>44692</v>
      </c>
      <c r="J3355">
        <f>YEAR(tbl_Invoices[[#This Row],[Invoice_Date]])</f>
        <v>2022</v>
      </c>
      <c r="K3355" s="1">
        <f>_xlfn.XLOOKUP(tbl_Invoices[[#This Row],[Customer_ID]], tbl_Customers[Customer_ID], tbl_Customers[Cohort_Month])</f>
        <v>44255</v>
      </c>
      <c r="L3355" s="1" t="str">
        <f ca="1">_xlfn.XLOOKUP(tbl_Invoices[[#This Row],[Customer_ID]], tbl_Customers[Customer_ID], tbl_Customers[Age_Group])</f>
        <v>25–34</v>
      </c>
      <c r="M3355" s="1" t="str">
        <f>_xlfn.XLOOKUP(tbl_Invoices[[#This Row],[Customer_ID]], tbl_Customers[Customer_ID], tbl_Customers[Region])</f>
        <v>South</v>
      </c>
      <c r="N3355" s="1" t="str" cm="1">
        <f t="array" ref="N3355">_xlfn.IFS(
   _xlfn.SINGLE(tbl_Invoices[Plan_ID])="P1","Basic",
   _xlfn.SINGLE(tbl_Invoices[Plan_ID])="P2","Standard",
   _xlfn.SINGLE(tbl_Invoices[Plan_ID])="P3","Premium"
)</f>
        <v>Standard</v>
      </c>
      <c r="O3355" s="2">
        <f>IF(tbl_Invoices[[#This Row],[Revenue_Type]]="Churned",0,1)</f>
        <v>1</v>
      </c>
    </row>
    <row r="3356" spans="1:15" x14ac:dyDescent="0.25">
      <c r="A3356" t="s">
        <v>10129</v>
      </c>
      <c r="B3356" t="s">
        <v>899</v>
      </c>
      <c r="C3356" t="s">
        <v>2554</v>
      </c>
      <c r="D3356" s="1">
        <v>44692</v>
      </c>
      <c r="E3356">
        <v>55</v>
      </c>
      <c r="F3356" t="b">
        <v>1</v>
      </c>
      <c r="G3356" t="s">
        <v>4549</v>
      </c>
      <c r="H3356" t="s">
        <v>2031</v>
      </c>
      <c r="I3356" s="1">
        <f>DATE(YEAR(tbl_Invoices[[#This Row],[Invoice_Date]]), MONTH(tbl_Invoices[[#This Row],[Invoice_Date]]), DAY(tbl_Invoices[[#This Row],[Invoice_Date]]))</f>
        <v>44692</v>
      </c>
      <c r="J3356">
        <f>YEAR(tbl_Invoices[[#This Row],[Invoice_Date]])</f>
        <v>2022</v>
      </c>
      <c r="K3356" s="1">
        <f>_xlfn.XLOOKUP(tbl_Invoices[[#This Row],[Customer_ID]], tbl_Customers[Customer_ID], tbl_Customers[Cohort_Month])</f>
        <v>44804</v>
      </c>
      <c r="L3356" s="1" t="str">
        <f ca="1">_xlfn.XLOOKUP(tbl_Invoices[[#This Row],[Customer_ID]], tbl_Customers[Customer_ID], tbl_Customers[Age_Group])</f>
        <v>25–34</v>
      </c>
      <c r="M3356" s="1" t="str">
        <f>_xlfn.XLOOKUP(tbl_Invoices[[#This Row],[Customer_ID]], tbl_Customers[Customer_ID], tbl_Customers[Region])</f>
        <v>International</v>
      </c>
      <c r="N3356" s="1" t="str" cm="1">
        <f t="array" ref="N3356">_xlfn.IFS(
   _xlfn.SINGLE(tbl_Invoices[Plan_ID])="P1","Basic",
   _xlfn.SINGLE(tbl_Invoices[Plan_ID])="P2","Standard",
   _xlfn.SINGLE(tbl_Invoices[Plan_ID])="P3","Premium"
)</f>
        <v>Premium</v>
      </c>
      <c r="O3356" s="2">
        <f>IF(tbl_Invoices[[#This Row],[Revenue_Type]]="Churned",0,1)</f>
        <v>1</v>
      </c>
    </row>
    <row r="3357" spans="1:15" x14ac:dyDescent="0.25">
      <c r="A3357" t="s">
        <v>10424</v>
      </c>
      <c r="B3357" t="s">
        <v>1209</v>
      </c>
      <c r="C3357" t="s">
        <v>3751</v>
      </c>
      <c r="D3357" s="1">
        <v>44692</v>
      </c>
      <c r="E3357">
        <v>55</v>
      </c>
      <c r="F3357" t="b">
        <v>1</v>
      </c>
      <c r="G3357" t="s">
        <v>4549</v>
      </c>
      <c r="H3357" t="s">
        <v>2031</v>
      </c>
      <c r="I3357" s="1">
        <f>DATE(YEAR(tbl_Invoices[[#This Row],[Invoice_Date]]), MONTH(tbl_Invoices[[#This Row],[Invoice_Date]]), DAY(tbl_Invoices[[#This Row],[Invoice_Date]]))</f>
        <v>44692</v>
      </c>
      <c r="J3357">
        <f>YEAR(tbl_Invoices[[#This Row],[Invoice_Date]])</f>
        <v>2022</v>
      </c>
      <c r="K3357" s="1">
        <f>_xlfn.XLOOKUP(tbl_Invoices[[#This Row],[Customer_ID]], tbl_Customers[Customer_ID], tbl_Customers[Cohort_Month])</f>
        <v>44286</v>
      </c>
      <c r="L3357" s="1" t="str">
        <f ca="1">_xlfn.XLOOKUP(tbl_Invoices[[#This Row],[Customer_ID]], tbl_Customers[Customer_ID], tbl_Customers[Age_Group])</f>
        <v>25–34</v>
      </c>
      <c r="M3357" s="1" t="str">
        <f>_xlfn.XLOOKUP(tbl_Invoices[[#This Row],[Customer_ID]], tbl_Customers[Customer_ID], tbl_Customers[Region])</f>
        <v>Midwest</v>
      </c>
      <c r="N3357" s="1" t="str" cm="1">
        <f t="array" ref="N3357">_xlfn.IFS(
   _xlfn.SINGLE(tbl_Invoices[Plan_ID])="P1","Basic",
   _xlfn.SINGLE(tbl_Invoices[Plan_ID])="P2","Standard",
   _xlfn.SINGLE(tbl_Invoices[Plan_ID])="P3","Premium"
)</f>
        <v>Premium</v>
      </c>
      <c r="O3357" s="2">
        <f>IF(tbl_Invoices[[#This Row],[Revenue_Type]]="Churned",0,1)</f>
        <v>1</v>
      </c>
    </row>
    <row r="3358" spans="1:15" x14ac:dyDescent="0.25">
      <c r="A3358" t="s">
        <v>9571</v>
      </c>
      <c r="B3358" t="s">
        <v>1424</v>
      </c>
      <c r="C3358" t="s">
        <v>3606</v>
      </c>
      <c r="D3358" s="1">
        <v>44692</v>
      </c>
      <c r="E3358">
        <v>55</v>
      </c>
      <c r="F3358" t="b">
        <v>1</v>
      </c>
      <c r="G3358" t="s">
        <v>4547</v>
      </c>
      <c r="H3358" t="s">
        <v>2031</v>
      </c>
      <c r="I3358" s="1">
        <f>DATE(YEAR(tbl_Invoices[[#This Row],[Invoice_Date]]), MONTH(tbl_Invoices[[#This Row],[Invoice_Date]]), DAY(tbl_Invoices[[#This Row],[Invoice_Date]]))</f>
        <v>44692</v>
      </c>
      <c r="J3358">
        <f>YEAR(tbl_Invoices[[#This Row],[Invoice_Date]])</f>
        <v>2022</v>
      </c>
      <c r="K3358" s="1">
        <f>_xlfn.XLOOKUP(tbl_Invoices[[#This Row],[Customer_ID]], tbl_Customers[Customer_ID], tbl_Customers[Cohort_Month])</f>
        <v>45016</v>
      </c>
      <c r="L3358" s="1" t="str">
        <f ca="1">_xlfn.XLOOKUP(tbl_Invoices[[#This Row],[Customer_ID]], tbl_Customers[Customer_ID], tbl_Customers[Age_Group])</f>
        <v>25–34</v>
      </c>
      <c r="M3358" s="1" t="str">
        <f>_xlfn.XLOOKUP(tbl_Invoices[[#This Row],[Customer_ID]], tbl_Customers[Customer_ID], tbl_Customers[Region])</f>
        <v>South</v>
      </c>
      <c r="N3358" s="1" t="str" cm="1">
        <f t="array" ref="N3358">_xlfn.IFS(
   _xlfn.SINGLE(tbl_Invoices[Plan_ID])="P1","Basic",
   _xlfn.SINGLE(tbl_Invoices[Plan_ID])="P2","Standard",
   _xlfn.SINGLE(tbl_Invoices[Plan_ID])="P3","Premium"
)</f>
        <v>Premium</v>
      </c>
      <c r="O3358" s="2">
        <f>IF(tbl_Invoices[[#This Row],[Revenue_Type]]="Churned",0,1)</f>
        <v>1</v>
      </c>
    </row>
    <row r="3359" spans="1:15" x14ac:dyDescent="0.25">
      <c r="A3359" t="s">
        <v>10535</v>
      </c>
      <c r="B3359" t="s">
        <v>1920</v>
      </c>
      <c r="C3359" t="s">
        <v>2380</v>
      </c>
      <c r="D3359" s="1">
        <v>44692</v>
      </c>
      <c r="E3359">
        <v>12</v>
      </c>
      <c r="F3359" t="b">
        <v>1</v>
      </c>
      <c r="G3359" t="s">
        <v>4549</v>
      </c>
      <c r="H3359" t="s">
        <v>2027</v>
      </c>
      <c r="I3359" s="1">
        <f>DATE(YEAR(tbl_Invoices[[#This Row],[Invoice_Date]]), MONTH(tbl_Invoices[[#This Row],[Invoice_Date]]), DAY(tbl_Invoices[[#This Row],[Invoice_Date]]))</f>
        <v>44692</v>
      </c>
      <c r="J3359">
        <f>YEAR(tbl_Invoices[[#This Row],[Invoice_Date]])</f>
        <v>2022</v>
      </c>
      <c r="K3359" s="1">
        <f>_xlfn.XLOOKUP(tbl_Invoices[[#This Row],[Customer_ID]], tbl_Customers[Customer_ID], tbl_Customers[Cohort_Month])</f>
        <v>44651</v>
      </c>
      <c r="L3359" s="1" t="str">
        <f ca="1">_xlfn.XLOOKUP(tbl_Invoices[[#This Row],[Customer_ID]], tbl_Customers[Customer_ID], tbl_Customers[Age_Group])</f>
        <v>55+</v>
      </c>
      <c r="M3359" s="1" t="str">
        <f>_xlfn.XLOOKUP(tbl_Invoices[[#This Row],[Customer_ID]], tbl_Customers[Customer_ID], tbl_Customers[Region])</f>
        <v>East</v>
      </c>
      <c r="N3359" s="1" t="str" cm="1">
        <f t="array" ref="N3359">_xlfn.IFS(
   _xlfn.SINGLE(tbl_Invoices[Plan_ID])="P1","Basic",
   _xlfn.SINGLE(tbl_Invoices[Plan_ID])="P2","Standard",
   _xlfn.SINGLE(tbl_Invoices[Plan_ID])="P3","Premium"
)</f>
        <v>Basic</v>
      </c>
      <c r="O3359" s="2">
        <f>IF(tbl_Invoices[[#This Row],[Revenue_Type]]="Churned",0,1)</f>
        <v>1</v>
      </c>
    </row>
    <row r="3360" spans="1:15" x14ac:dyDescent="0.25">
      <c r="A3360" t="s">
        <v>5746</v>
      </c>
      <c r="B3360" t="s">
        <v>1985</v>
      </c>
      <c r="C3360" t="s">
        <v>4120</v>
      </c>
      <c r="D3360" s="1">
        <v>44692</v>
      </c>
      <c r="E3360">
        <v>25</v>
      </c>
      <c r="F3360" t="b">
        <v>1</v>
      </c>
      <c r="G3360" t="s">
        <v>4538</v>
      </c>
      <c r="H3360" t="s">
        <v>2034</v>
      </c>
      <c r="I3360" s="1">
        <f>DATE(YEAR(tbl_Invoices[[#This Row],[Invoice_Date]]), MONTH(tbl_Invoices[[#This Row],[Invoice_Date]]), DAY(tbl_Invoices[[#This Row],[Invoice_Date]]))</f>
        <v>44692</v>
      </c>
      <c r="J3360">
        <f>YEAR(tbl_Invoices[[#This Row],[Invoice_Date]])</f>
        <v>2022</v>
      </c>
      <c r="K3360" s="1">
        <f>_xlfn.XLOOKUP(tbl_Invoices[[#This Row],[Customer_ID]], tbl_Customers[Customer_ID], tbl_Customers[Cohort_Month])</f>
        <v>44773</v>
      </c>
      <c r="L3360" s="1" t="str">
        <f ca="1">_xlfn.XLOOKUP(tbl_Invoices[[#This Row],[Customer_ID]], tbl_Customers[Customer_ID], tbl_Customers[Age_Group])</f>
        <v>18–24</v>
      </c>
      <c r="M3360" s="1" t="str">
        <f>_xlfn.XLOOKUP(tbl_Invoices[[#This Row],[Customer_ID]], tbl_Customers[Customer_ID], tbl_Customers[Region])</f>
        <v>South</v>
      </c>
      <c r="N3360" s="1" t="str" cm="1">
        <f t="array" ref="N3360">_xlfn.IFS(
   _xlfn.SINGLE(tbl_Invoices[Plan_ID])="P1","Basic",
   _xlfn.SINGLE(tbl_Invoices[Plan_ID])="P2","Standard",
   _xlfn.SINGLE(tbl_Invoices[Plan_ID])="P3","Premium"
)</f>
        <v>Standard</v>
      </c>
      <c r="O3360" s="2">
        <f>IF(tbl_Invoices[[#This Row],[Revenue_Type]]="Churned",0,1)</f>
        <v>1</v>
      </c>
    </row>
    <row r="3361" spans="1:15" x14ac:dyDescent="0.25">
      <c r="A3361" t="s">
        <v>6744</v>
      </c>
      <c r="B3361" t="s">
        <v>329</v>
      </c>
      <c r="C3361" t="s">
        <v>2742</v>
      </c>
      <c r="D3361" s="1">
        <v>44693</v>
      </c>
      <c r="E3361">
        <v>12</v>
      </c>
      <c r="F3361" t="b">
        <v>1</v>
      </c>
      <c r="G3361" t="s">
        <v>4540</v>
      </c>
      <c r="H3361" t="s">
        <v>2027</v>
      </c>
      <c r="I3361" s="1">
        <f>DATE(YEAR(tbl_Invoices[[#This Row],[Invoice_Date]]), MONTH(tbl_Invoices[[#This Row],[Invoice_Date]]), DAY(tbl_Invoices[[#This Row],[Invoice_Date]]))</f>
        <v>44693</v>
      </c>
      <c r="J3361">
        <f>YEAR(tbl_Invoices[[#This Row],[Invoice_Date]])</f>
        <v>2022</v>
      </c>
      <c r="K3361" s="1">
        <f>_xlfn.XLOOKUP(tbl_Invoices[[#This Row],[Customer_ID]], tbl_Customers[Customer_ID], tbl_Customers[Cohort_Month])</f>
        <v>45046</v>
      </c>
      <c r="L3361" s="1" t="str">
        <f ca="1">_xlfn.XLOOKUP(tbl_Invoices[[#This Row],[Customer_ID]], tbl_Customers[Customer_ID], tbl_Customers[Age_Group])</f>
        <v>25–34</v>
      </c>
      <c r="M3361" s="1" t="str">
        <f>_xlfn.XLOOKUP(tbl_Invoices[[#This Row],[Customer_ID]], tbl_Customers[Customer_ID], tbl_Customers[Region])</f>
        <v>South</v>
      </c>
      <c r="N3361" s="1" t="str" cm="1">
        <f t="array" ref="N3361">_xlfn.IFS(
   _xlfn.SINGLE(tbl_Invoices[Plan_ID])="P1","Basic",
   _xlfn.SINGLE(tbl_Invoices[Plan_ID])="P2","Standard",
   _xlfn.SINGLE(tbl_Invoices[Plan_ID])="P3","Premium"
)</f>
        <v>Basic</v>
      </c>
      <c r="O3361" s="2">
        <f>IF(tbl_Invoices[[#This Row],[Revenue_Type]]="Churned",0,1)</f>
        <v>1</v>
      </c>
    </row>
    <row r="3362" spans="1:15" x14ac:dyDescent="0.25">
      <c r="A3362" t="s">
        <v>5071</v>
      </c>
      <c r="B3362" t="s">
        <v>336</v>
      </c>
      <c r="C3362" t="s">
        <v>2657</v>
      </c>
      <c r="D3362" s="1">
        <v>44693</v>
      </c>
      <c r="E3362">
        <v>12</v>
      </c>
      <c r="F3362" t="b">
        <v>1</v>
      </c>
      <c r="G3362" t="s">
        <v>4538</v>
      </c>
      <c r="H3362" t="s">
        <v>2027</v>
      </c>
      <c r="I3362" s="1">
        <f>DATE(YEAR(tbl_Invoices[[#This Row],[Invoice_Date]]), MONTH(tbl_Invoices[[#This Row],[Invoice_Date]]), DAY(tbl_Invoices[[#This Row],[Invoice_Date]]))</f>
        <v>44693</v>
      </c>
      <c r="J3362">
        <f>YEAR(tbl_Invoices[[#This Row],[Invoice_Date]])</f>
        <v>2022</v>
      </c>
      <c r="K3362" s="1">
        <f>_xlfn.XLOOKUP(tbl_Invoices[[#This Row],[Customer_ID]], tbl_Customers[Customer_ID], tbl_Customers[Cohort_Month])</f>
        <v>44561</v>
      </c>
      <c r="L3362" s="1" t="str">
        <f ca="1">_xlfn.XLOOKUP(tbl_Invoices[[#This Row],[Customer_ID]], tbl_Customers[Customer_ID], tbl_Customers[Age_Group])</f>
        <v>55+</v>
      </c>
      <c r="M3362" s="1" t="str">
        <f>_xlfn.XLOOKUP(tbl_Invoices[[#This Row],[Customer_ID]], tbl_Customers[Customer_ID], tbl_Customers[Region])</f>
        <v>South</v>
      </c>
      <c r="N3362" s="1" t="str" cm="1">
        <f t="array" ref="N3362">_xlfn.IFS(
   _xlfn.SINGLE(tbl_Invoices[Plan_ID])="P1","Basic",
   _xlfn.SINGLE(tbl_Invoices[Plan_ID])="P2","Standard",
   _xlfn.SINGLE(tbl_Invoices[Plan_ID])="P3","Premium"
)</f>
        <v>Basic</v>
      </c>
      <c r="O3362" s="2">
        <f>IF(tbl_Invoices[[#This Row],[Revenue_Type]]="Churned",0,1)</f>
        <v>1</v>
      </c>
    </row>
    <row r="3363" spans="1:15" x14ac:dyDescent="0.25">
      <c r="A3363" t="s">
        <v>7266</v>
      </c>
      <c r="B3363" t="s">
        <v>569</v>
      </c>
      <c r="C3363" t="s">
        <v>3592</v>
      </c>
      <c r="D3363" s="1">
        <v>44693</v>
      </c>
      <c r="E3363">
        <v>55</v>
      </c>
      <c r="F3363" t="b">
        <v>1</v>
      </c>
      <c r="G3363" t="s">
        <v>4545</v>
      </c>
      <c r="H3363" t="s">
        <v>2031</v>
      </c>
      <c r="I3363" s="1">
        <f>DATE(YEAR(tbl_Invoices[[#This Row],[Invoice_Date]]), MONTH(tbl_Invoices[[#This Row],[Invoice_Date]]), DAY(tbl_Invoices[[#This Row],[Invoice_Date]]))</f>
        <v>44693</v>
      </c>
      <c r="J3363">
        <f>YEAR(tbl_Invoices[[#This Row],[Invoice_Date]])</f>
        <v>2022</v>
      </c>
      <c r="K3363" s="1">
        <f>_xlfn.XLOOKUP(tbl_Invoices[[#This Row],[Customer_ID]], tbl_Customers[Customer_ID], tbl_Customers[Cohort_Month])</f>
        <v>44895</v>
      </c>
      <c r="L3363" s="1" t="str">
        <f ca="1">_xlfn.XLOOKUP(tbl_Invoices[[#This Row],[Customer_ID]], tbl_Customers[Customer_ID], tbl_Customers[Age_Group])</f>
        <v>45–54</v>
      </c>
      <c r="M3363" s="1" t="str">
        <f>_xlfn.XLOOKUP(tbl_Invoices[[#This Row],[Customer_ID]], tbl_Customers[Customer_ID], tbl_Customers[Region])</f>
        <v>East</v>
      </c>
      <c r="N3363" s="1" t="str" cm="1">
        <f t="array" ref="N3363">_xlfn.IFS(
   _xlfn.SINGLE(tbl_Invoices[Plan_ID])="P1","Basic",
   _xlfn.SINGLE(tbl_Invoices[Plan_ID])="P2","Standard",
   _xlfn.SINGLE(tbl_Invoices[Plan_ID])="P3","Premium"
)</f>
        <v>Premium</v>
      </c>
      <c r="O3363" s="2">
        <f>IF(tbl_Invoices[[#This Row],[Revenue_Type]]="Churned",0,1)</f>
        <v>0</v>
      </c>
    </row>
    <row r="3364" spans="1:15" x14ac:dyDescent="0.25">
      <c r="A3364" t="s">
        <v>7358</v>
      </c>
      <c r="B3364" t="s">
        <v>686</v>
      </c>
      <c r="C3364" t="s">
        <v>3470</v>
      </c>
      <c r="D3364" s="1">
        <v>44693</v>
      </c>
      <c r="E3364">
        <v>12</v>
      </c>
      <c r="F3364" t="b">
        <v>1</v>
      </c>
      <c r="G3364" t="s">
        <v>4549</v>
      </c>
      <c r="H3364" t="s">
        <v>2027</v>
      </c>
      <c r="I3364" s="1">
        <f>DATE(YEAR(tbl_Invoices[[#This Row],[Invoice_Date]]), MONTH(tbl_Invoices[[#This Row],[Invoice_Date]]), DAY(tbl_Invoices[[#This Row],[Invoice_Date]]))</f>
        <v>44693</v>
      </c>
      <c r="J3364">
        <f>YEAR(tbl_Invoices[[#This Row],[Invoice_Date]])</f>
        <v>2022</v>
      </c>
      <c r="K3364" s="1">
        <f>_xlfn.XLOOKUP(tbl_Invoices[[#This Row],[Customer_ID]], tbl_Customers[Customer_ID], tbl_Customers[Cohort_Month])</f>
        <v>44530</v>
      </c>
      <c r="L3364" s="1" t="str">
        <f ca="1">_xlfn.XLOOKUP(tbl_Invoices[[#This Row],[Customer_ID]], tbl_Customers[Customer_ID], tbl_Customers[Age_Group])</f>
        <v>45–54</v>
      </c>
      <c r="M3364" s="1" t="str">
        <f>_xlfn.XLOOKUP(tbl_Invoices[[#This Row],[Customer_ID]], tbl_Customers[Customer_ID], tbl_Customers[Region])</f>
        <v>Midwest</v>
      </c>
      <c r="N3364" s="1" t="str" cm="1">
        <f t="array" ref="N3364">_xlfn.IFS(
   _xlfn.SINGLE(tbl_Invoices[Plan_ID])="P1","Basic",
   _xlfn.SINGLE(tbl_Invoices[Plan_ID])="P2","Standard",
   _xlfn.SINGLE(tbl_Invoices[Plan_ID])="P3","Premium"
)</f>
        <v>Basic</v>
      </c>
      <c r="O3364" s="2">
        <f>IF(tbl_Invoices[[#This Row],[Revenue_Type]]="Churned",0,1)</f>
        <v>1</v>
      </c>
    </row>
    <row r="3365" spans="1:15" x14ac:dyDescent="0.25">
      <c r="A3365" t="s">
        <v>10399</v>
      </c>
      <c r="B3365" t="s">
        <v>851</v>
      </c>
      <c r="C3365" t="s">
        <v>3226</v>
      </c>
      <c r="D3365" s="1">
        <v>44693</v>
      </c>
      <c r="E3365">
        <v>25</v>
      </c>
      <c r="F3365" t="b">
        <v>1</v>
      </c>
      <c r="G3365" t="s">
        <v>4540</v>
      </c>
      <c r="H3365" t="s">
        <v>2034</v>
      </c>
      <c r="I3365" s="1">
        <f>DATE(YEAR(tbl_Invoices[[#This Row],[Invoice_Date]]), MONTH(tbl_Invoices[[#This Row],[Invoice_Date]]), DAY(tbl_Invoices[[#This Row],[Invoice_Date]]))</f>
        <v>44693</v>
      </c>
      <c r="J3365">
        <f>YEAR(tbl_Invoices[[#This Row],[Invoice_Date]])</f>
        <v>2022</v>
      </c>
      <c r="K3365" s="1">
        <f>_xlfn.XLOOKUP(tbl_Invoices[[#This Row],[Customer_ID]], tbl_Customers[Customer_ID], tbl_Customers[Cohort_Month])</f>
        <v>45077</v>
      </c>
      <c r="L3365" s="1" t="str">
        <f ca="1">_xlfn.XLOOKUP(tbl_Invoices[[#This Row],[Customer_ID]], tbl_Customers[Customer_ID], tbl_Customers[Age_Group])</f>
        <v>55+</v>
      </c>
      <c r="M3365" s="1" t="str">
        <f>_xlfn.XLOOKUP(tbl_Invoices[[#This Row],[Customer_ID]], tbl_Customers[Customer_ID], tbl_Customers[Region])</f>
        <v>South</v>
      </c>
      <c r="N3365" s="1" t="str" cm="1">
        <f t="array" ref="N3365">_xlfn.IFS(
   _xlfn.SINGLE(tbl_Invoices[Plan_ID])="P1","Basic",
   _xlfn.SINGLE(tbl_Invoices[Plan_ID])="P2","Standard",
   _xlfn.SINGLE(tbl_Invoices[Plan_ID])="P3","Premium"
)</f>
        <v>Standard</v>
      </c>
      <c r="O3365" s="2">
        <f>IF(tbl_Invoices[[#This Row],[Revenue_Type]]="Churned",0,1)</f>
        <v>1</v>
      </c>
    </row>
    <row r="3366" spans="1:15" x14ac:dyDescent="0.25">
      <c r="A3366" t="s">
        <v>5523</v>
      </c>
      <c r="B3366" t="s">
        <v>1822</v>
      </c>
      <c r="C3366" t="s">
        <v>4511</v>
      </c>
      <c r="D3366" s="1">
        <v>44693</v>
      </c>
      <c r="E3366">
        <v>55</v>
      </c>
      <c r="F3366" t="b">
        <v>1</v>
      </c>
      <c r="G3366" t="s">
        <v>4538</v>
      </c>
      <c r="H3366" t="s">
        <v>2031</v>
      </c>
      <c r="I3366" s="1">
        <f>DATE(YEAR(tbl_Invoices[[#This Row],[Invoice_Date]]), MONTH(tbl_Invoices[[#This Row],[Invoice_Date]]), DAY(tbl_Invoices[[#This Row],[Invoice_Date]]))</f>
        <v>44693</v>
      </c>
      <c r="J3366">
        <f>YEAR(tbl_Invoices[[#This Row],[Invoice_Date]])</f>
        <v>2022</v>
      </c>
      <c r="K3366" s="1">
        <f>_xlfn.XLOOKUP(tbl_Invoices[[#This Row],[Customer_ID]], tbl_Customers[Customer_ID], tbl_Customers[Cohort_Month])</f>
        <v>44227</v>
      </c>
      <c r="L3366" s="1" t="str">
        <f ca="1">_xlfn.XLOOKUP(tbl_Invoices[[#This Row],[Customer_ID]], tbl_Customers[Customer_ID], tbl_Customers[Age_Group])</f>
        <v>18–24</v>
      </c>
      <c r="M3366" s="1" t="str">
        <f>_xlfn.XLOOKUP(tbl_Invoices[[#This Row],[Customer_ID]], tbl_Customers[Customer_ID], tbl_Customers[Region])</f>
        <v>East</v>
      </c>
      <c r="N3366" s="1" t="str" cm="1">
        <f t="array" ref="N3366">_xlfn.IFS(
   _xlfn.SINGLE(tbl_Invoices[Plan_ID])="P1","Basic",
   _xlfn.SINGLE(tbl_Invoices[Plan_ID])="P2","Standard",
   _xlfn.SINGLE(tbl_Invoices[Plan_ID])="P3","Premium"
)</f>
        <v>Premium</v>
      </c>
      <c r="O3366" s="2">
        <f>IF(tbl_Invoices[[#This Row],[Revenue_Type]]="Churned",0,1)</f>
        <v>1</v>
      </c>
    </row>
    <row r="3367" spans="1:15" x14ac:dyDescent="0.25">
      <c r="A3367" t="s">
        <v>4760</v>
      </c>
      <c r="B3367" t="s">
        <v>1977</v>
      </c>
      <c r="C3367" t="s">
        <v>2206</v>
      </c>
      <c r="D3367" s="1">
        <v>44693</v>
      </c>
      <c r="E3367">
        <v>12</v>
      </c>
      <c r="F3367" t="b">
        <v>1</v>
      </c>
      <c r="G3367" t="s">
        <v>4547</v>
      </c>
      <c r="H3367" t="s">
        <v>2027</v>
      </c>
      <c r="I3367" s="1">
        <f>DATE(YEAR(tbl_Invoices[[#This Row],[Invoice_Date]]), MONTH(tbl_Invoices[[#This Row],[Invoice_Date]]), DAY(tbl_Invoices[[#This Row],[Invoice_Date]]))</f>
        <v>44693</v>
      </c>
      <c r="J3367">
        <f>YEAR(tbl_Invoices[[#This Row],[Invoice_Date]])</f>
        <v>2022</v>
      </c>
      <c r="K3367" s="1">
        <f>_xlfn.XLOOKUP(tbl_Invoices[[#This Row],[Customer_ID]], tbl_Customers[Customer_ID], tbl_Customers[Cohort_Month])</f>
        <v>44377</v>
      </c>
      <c r="L3367" s="1" t="str">
        <f ca="1">_xlfn.XLOOKUP(tbl_Invoices[[#This Row],[Customer_ID]], tbl_Customers[Customer_ID], tbl_Customers[Age_Group])</f>
        <v>25–34</v>
      </c>
      <c r="M3367" s="1" t="str">
        <f>_xlfn.XLOOKUP(tbl_Invoices[[#This Row],[Customer_ID]], tbl_Customers[Customer_ID], tbl_Customers[Region])</f>
        <v>West</v>
      </c>
      <c r="N3367" s="1" t="str" cm="1">
        <f t="array" ref="N3367">_xlfn.IFS(
   _xlfn.SINGLE(tbl_Invoices[Plan_ID])="P1","Basic",
   _xlfn.SINGLE(tbl_Invoices[Plan_ID])="P2","Standard",
   _xlfn.SINGLE(tbl_Invoices[Plan_ID])="P3","Premium"
)</f>
        <v>Basic</v>
      </c>
      <c r="O3367" s="2">
        <f>IF(tbl_Invoices[[#This Row],[Revenue_Type]]="Churned",0,1)</f>
        <v>1</v>
      </c>
    </row>
    <row r="3368" spans="1:15" x14ac:dyDescent="0.25">
      <c r="A3368" t="s">
        <v>7289</v>
      </c>
      <c r="B3368" t="s">
        <v>348</v>
      </c>
      <c r="C3368" t="s">
        <v>4088</v>
      </c>
      <c r="D3368" s="1">
        <v>44694</v>
      </c>
      <c r="E3368">
        <v>12</v>
      </c>
      <c r="F3368" t="b">
        <v>1</v>
      </c>
      <c r="G3368" t="s">
        <v>4545</v>
      </c>
      <c r="H3368" t="s">
        <v>2027</v>
      </c>
      <c r="I3368" s="1">
        <f>DATE(YEAR(tbl_Invoices[[#This Row],[Invoice_Date]]), MONTH(tbl_Invoices[[#This Row],[Invoice_Date]]), DAY(tbl_Invoices[[#This Row],[Invoice_Date]]))</f>
        <v>44694</v>
      </c>
      <c r="J3368">
        <f>YEAR(tbl_Invoices[[#This Row],[Invoice_Date]])</f>
        <v>2022</v>
      </c>
      <c r="K3368" s="1">
        <f>_xlfn.XLOOKUP(tbl_Invoices[[#This Row],[Customer_ID]], tbl_Customers[Customer_ID], tbl_Customers[Cohort_Month])</f>
        <v>44620</v>
      </c>
      <c r="L3368" s="1" t="str">
        <f ca="1">_xlfn.XLOOKUP(tbl_Invoices[[#This Row],[Customer_ID]], tbl_Customers[Customer_ID], tbl_Customers[Age_Group])</f>
        <v>35–44</v>
      </c>
      <c r="M3368" s="1" t="str">
        <f>_xlfn.XLOOKUP(tbl_Invoices[[#This Row],[Customer_ID]], tbl_Customers[Customer_ID], tbl_Customers[Region])</f>
        <v>International</v>
      </c>
      <c r="N3368" s="1" t="str" cm="1">
        <f t="array" ref="N3368">_xlfn.IFS(
   _xlfn.SINGLE(tbl_Invoices[Plan_ID])="P1","Basic",
   _xlfn.SINGLE(tbl_Invoices[Plan_ID])="P2","Standard",
   _xlfn.SINGLE(tbl_Invoices[Plan_ID])="P3","Premium"
)</f>
        <v>Basic</v>
      </c>
      <c r="O3368" s="2">
        <f>IF(tbl_Invoices[[#This Row],[Revenue_Type]]="Churned",0,1)</f>
        <v>0</v>
      </c>
    </row>
    <row r="3369" spans="1:15" x14ac:dyDescent="0.25">
      <c r="A3369" t="s">
        <v>8206</v>
      </c>
      <c r="B3369" t="s">
        <v>731</v>
      </c>
      <c r="C3369" t="s">
        <v>4353</v>
      </c>
      <c r="D3369" s="1">
        <v>44694</v>
      </c>
      <c r="E3369">
        <v>12</v>
      </c>
      <c r="F3369" t="b">
        <v>1</v>
      </c>
      <c r="G3369" t="s">
        <v>4540</v>
      </c>
      <c r="H3369" t="s">
        <v>2027</v>
      </c>
      <c r="I3369" s="1">
        <f>DATE(YEAR(tbl_Invoices[[#This Row],[Invoice_Date]]), MONTH(tbl_Invoices[[#This Row],[Invoice_Date]]), DAY(tbl_Invoices[[#This Row],[Invoice_Date]]))</f>
        <v>44694</v>
      </c>
      <c r="J3369">
        <f>YEAR(tbl_Invoices[[#This Row],[Invoice_Date]])</f>
        <v>2022</v>
      </c>
      <c r="K3369" s="1">
        <f>_xlfn.XLOOKUP(tbl_Invoices[[#This Row],[Customer_ID]], tbl_Customers[Customer_ID], tbl_Customers[Cohort_Month])</f>
        <v>44500</v>
      </c>
      <c r="L3369" s="1" t="str">
        <f ca="1">_xlfn.XLOOKUP(tbl_Invoices[[#This Row],[Customer_ID]], tbl_Customers[Customer_ID], tbl_Customers[Age_Group])</f>
        <v>55+</v>
      </c>
      <c r="M3369" s="1" t="str">
        <f>_xlfn.XLOOKUP(tbl_Invoices[[#This Row],[Customer_ID]], tbl_Customers[Customer_ID], tbl_Customers[Region])</f>
        <v>West</v>
      </c>
      <c r="N3369" s="1" t="str" cm="1">
        <f t="array" ref="N3369">_xlfn.IFS(
   _xlfn.SINGLE(tbl_Invoices[Plan_ID])="P1","Basic",
   _xlfn.SINGLE(tbl_Invoices[Plan_ID])="P2","Standard",
   _xlfn.SINGLE(tbl_Invoices[Plan_ID])="P3","Premium"
)</f>
        <v>Basic</v>
      </c>
      <c r="O3369" s="2">
        <f>IF(tbl_Invoices[[#This Row],[Revenue_Type]]="Churned",0,1)</f>
        <v>1</v>
      </c>
    </row>
    <row r="3370" spans="1:15" x14ac:dyDescent="0.25">
      <c r="A3370" t="s">
        <v>5104</v>
      </c>
      <c r="B3370" t="s">
        <v>896</v>
      </c>
      <c r="C3370" t="s">
        <v>2733</v>
      </c>
      <c r="D3370" s="1">
        <v>44694</v>
      </c>
      <c r="E3370">
        <v>12</v>
      </c>
      <c r="F3370" t="b">
        <v>1</v>
      </c>
      <c r="G3370" t="s">
        <v>4547</v>
      </c>
      <c r="H3370" t="s">
        <v>2027</v>
      </c>
      <c r="I3370" s="1">
        <f>DATE(YEAR(tbl_Invoices[[#This Row],[Invoice_Date]]), MONTH(tbl_Invoices[[#This Row],[Invoice_Date]]), DAY(tbl_Invoices[[#This Row],[Invoice_Date]]))</f>
        <v>44694</v>
      </c>
      <c r="J3370">
        <f>YEAR(tbl_Invoices[[#This Row],[Invoice_Date]])</f>
        <v>2022</v>
      </c>
      <c r="K3370" s="1">
        <f>_xlfn.XLOOKUP(tbl_Invoices[[#This Row],[Customer_ID]], tbl_Customers[Customer_ID], tbl_Customers[Cohort_Month])</f>
        <v>44773</v>
      </c>
      <c r="L3370" s="1" t="str">
        <f ca="1">_xlfn.XLOOKUP(tbl_Invoices[[#This Row],[Customer_ID]], tbl_Customers[Customer_ID], tbl_Customers[Age_Group])</f>
        <v>18–24</v>
      </c>
      <c r="M3370" s="1" t="str">
        <f>_xlfn.XLOOKUP(tbl_Invoices[[#This Row],[Customer_ID]], tbl_Customers[Customer_ID], tbl_Customers[Region])</f>
        <v>Midwest</v>
      </c>
      <c r="N3370" s="1" t="str" cm="1">
        <f t="array" ref="N3370">_xlfn.IFS(
   _xlfn.SINGLE(tbl_Invoices[Plan_ID])="P1","Basic",
   _xlfn.SINGLE(tbl_Invoices[Plan_ID])="P2","Standard",
   _xlfn.SINGLE(tbl_Invoices[Plan_ID])="P3","Premium"
)</f>
        <v>Basic</v>
      </c>
      <c r="O3370" s="2">
        <f>IF(tbl_Invoices[[#This Row],[Revenue_Type]]="Churned",0,1)</f>
        <v>1</v>
      </c>
    </row>
    <row r="3371" spans="1:15" x14ac:dyDescent="0.25">
      <c r="A3371" t="s">
        <v>9157</v>
      </c>
      <c r="B3371" t="s">
        <v>1251</v>
      </c>
      <c r="C3371" t="s">
        <v>3766</v>
      </c>
      <c r="D3371" s="1">
        <v>44694</v>
      </c>
      <c r="E3371">
        <v>12</v>
      </c>
      <c r="F3371" t="b">
        <v>1</v>
      </c>
      <c r="G3371" t="s">
        <v>4547</v>
      </c>
      <c r="H3371" t="s">
        <v>2027</v>
      </c>
      <c r="I3371" s="1">
        <f>DATE(YEAR(tbl_Invoices[[#This Row],[Invoice_Date]]), MONTH(tbl_Invoices[[#This Row],[Invoice_Date]]), DAY(tbl_Invoices[[#This Row],[Invoice_Date]]))</f>
        <v>44694</v>
      </c>
      <c r="J3371">
        <f>YEAR(tbl_Invoices[[#This Row],[Invoice_Date]])</f>
        <v>2022</v>
      </c>
      <c r="K3371" s="1">
        <f>_xlfn.XLOOKUP(tbl_Invoices[[#This Row],[Customer_ID]], tbl_Customers[Customer_ID], tbl_Customers[Cohort_Month])</f>
        <v>44408</v>
      </c>
      <c r="L3371" s="1" t="str">
        <f ca="1">_xlfn.XLOOKUP(tbl_Invoices[[#This Row],[Customer_ID]], tbl_Customers[Customer_ID], tbl_Customers[Age_Group])</f>
        <v>25–34</v>
      </c>
      <c r="M3371" s="1" t="str">
        <f>_xlfn.XLOOKUP(tbl_Invoices[[#This Row],[Customer_ID]], tbl_Customers[Customer_ID], tbl_Customers[Region])</f>
        <v>East</v>
      </c>
      <c r="N3371" s="1" t="str" cm="1">
        <f t="array" ref="N3371">_xlfn.IFS(
   _xlfn.SINGLE(tbl_Invoices[Plan_ID])="P1","Basic",
   _xlfn.SINGLE(tbl_Invoices[Plan_ID])="P2","Standard",
   _xlfn.SINGLE(tbl_Invoices[Plan_ID])="P3","Premium"
)</f>
        <v>Basic</v>
      </c>
      <c r="O3371" s="2">
        <f>IF(tbl_Invoices[[#This Row],[Revenue_Type]]="Churned",0,1)</f>
        <v>1</v>
      </c>
    </row>
    <row r="3372" spans="1:15" x14ac:dyDescent="0.25">
      <c r="A3372" t="s">
        <v>5559</v>
      </c>
      <c r="B3372" t="s">
        <v>1882</v>
      </c>
      <c r="C3372" t="s">
        <v>3692</v>
      </c>
      <c r="D3372" s="1">
        <v>44694</v>
      </c>
      <c r="E3372">
        <v>25</v>
      </c>
      <c r="F3372" t="b">
        <v>1</v>
      </c>
      <c r="G3372" t="s">
        <v>4547</v>
      </c>
      <c r="H3372" t="s">
        <v>2034</v>
      </c>
      <c r="I3372" s="1">
        <f>DATE(YEAR(tbl_Invoices[[#This Row],[Invoice_Date]]), MONTH(tbl_Invoices[[#This Row],[Invoice_Date]]), DAY(tbl_Invoices[[#This Row],[Invoice_Date]]))</f>
        <v>44694</v>
      </c>
      <c r="J3372">
        <f>YEAR(tbl_Invoices[[#This Row],[Invoice_Date]])</f>
        <v>2022</v>
      </c>
      <c r="K3372" s="1">
        <f>_xlfn.XLOOKUP(tbl_Invoices[[#This Row],[Customer_ID]], tbl_Customers[Customer_ID], tbl_Customers[Cohort_Month])</f>
        <v>44712</v>
      </c>
      <c r="L3372" s="1" t="str">
        <f ca="1">_xlfn.XLOOKUP(tbl_Invoices[[#This Row],[Customer_ID]], tbl_Customers[Customer_ID], tbl_Customers[Age_Group])</f>
        <v>45–54</v>
      </c>
      <c r="M3372" s="1" t="str">
        <f>_xlfn.XLOOKUP(tbl_Invoices[[#This Row],[Customer_ID]], tbl_Customers[Customer_ID], tbl_Customers[Region])</f>
        <v>Midwest</v>
      </c>
      <c r="N3372" s="1" t="str" cm="1">
        <f t="array" ref="N3372">_xlfn.IFS(
   _xlfn.SINGLE(tbl_Invoices[Plan_ID])="P1","Basic",
   _xlfn.SINGLE(tbl_Invoices[Plan_ID])="P2","Standard",
   _xlfn.SINGLE(tbl_Invoices[Plan_ID])="P3","Premium"
)</f>
        <v>Standard</v>
      </c>
      <c r="O3372" s="2">
        <f>IF(tbl_Invoices[[#This Row],[Revenue_Type]]="Churned",0,1)</f>
        <v>1</v>
      </c>
    </row>
    <row r="3373" spans="1:15" x14ac:dyDescent="0.25">
      <c r="A3373" t="s">
        <v>5019</v>
      </c>
      <c r="B3373" t="s">
        <v>206</v>
      </c>
      <c r="C3373" t="s">
        <v>3301</v>
      </c>
      <c r="D3373" s="1">
        <v>44695</v>
      </c>
      <c r="E3373">
        <v>12</v>
      </c>
      <c r="F3373" t="b">
        <v>1</v>
      </c>
      <c r="G3373" t="s">
        <v>4545</v>
      </c>
      <c r="H3373" t="s">
        <v>2027</v>
      </c>
      <c r="I3373" s="1">
        <f>DATE(YEAR(tbl_Invoices[[#This Row],[Invoice_Date]]), MONTH(tbl_Invoices[[#This Row],[Invoice_Date]]), DAY(tbl_Invoices[[#This Row],[Invoice_Date]]))</f>
        <v>44695</v>
      </c>
      <c r="J3373">
        <f>YEAR(tbl_Invoices[[#This Row],[Invoice_Date]])</f>
        <v>2022</v>
      </c>
      <c r="K3373" s="1">
        <f>_xlfn.XLOOKUP(tbl_Invoices[[#This Row],[Customer_ID]], tbl_Customers[Customer_ID], tbl_Customers[Cohort_Month])</f>
        <v>44985</v>
      </c>
      <c r="L3373" s="1" t="str">
        <f ca="1">_xlfn.XLOOKUP(tbl_Invoices[[#This Row],[Customer_ID]], tbl_Customers[Customer_ID], tbl_Customers[Age_Group])</f>
        <v>55+</v>
      </c>
      <c r="M3373" s="1" t="str">
        <f>_xlfn.XLOOKUP(tbl_Invoices[[#This Row],[Customer_ID]], tbl_Customers[Customer_ID], tbl_Customers[Region])</f>
        <v>West</v>
      </c>
      <c r="N3373" s="1" t="str" cm="1">
        <f t="array" ref="N3373">_xlfn.IFS(
   _xlfn.SINGLE(tbl_Invoices[Plan_ID])="P1","Basic",
   _xlfn.SINGLE(tbl_Invoices[Plan_ID])="P2","Standard",
   _xlfn.SINGLE(tbl_Invoices[Plan_ID])="P3","Premium"
)</f>
        <v>Basic</v>
      </c>
      <c r="O3373" s="2">
        <f>IF(tbl_Invoices[[#This Row],[Revenue_Type]]="Churned",0,1)</f>
        <v>0</v>
      </c>
    </row>
    <row r="3374" spans="1:15" x14ac:dyDescent="0.25">
      <c r="A3374" t="s">
        <v>10209</v>
      </c>
      <c r="B3374" t="s">
        <v>292</v>
      </c>
      <c r="C3374" t="s">
        <v>2155</v>
      </c>
      <c r="D3374" s="1">
        <v>44695</v>
      </c>
      <c r="E3374">
        <v>12</v>
      </c>
      <c r="F3374" t="b">
        <v>1</v>
      </c>
      <c r="G3374" t="s">
        <v>4545</v>
      </c>
      <c r="H3374" t="s">
        <v>2027</v>
      </c>
      <c r="I3374" s="1">
        <f>DATE(YEAR(tbl_Invoices[[#This Row],[Invoice_Date]]), MONTH(tbl_Invoices[[#This Row],[Invoice_Date]]), DAY(tbl_Invoices[[#This Row],[Invoice_Date]]))</f>
        <v>44695</v>
      </c>
      <c r="J3374">
        <f>YEAR(tbl_Invoices[[#This Row],[Invoice_Date]])</f>
        <v>2022</v>
      </c>
      <c r="K3374" s="1">
        <f>_xlfn.XLOOKUP(tbl_Invoices[[#This Row],[Customer_ID]], tbl_Customers[Customer_ID], tbl_Customers[Cohort_Month])</f>
        <v>44347</v>
      </c>
      <c r="L3374" s="1" t="str">
        <f ca="1">_xlfn.XLOOKUP(tbl_Invoices[[#This Row],[Customer_ID]], tbl_Customers[Customer_ID], tbl_Customers[Age_Group])</f>
        <v>35–44</v>
      </c>
      <c r="M3374" s="1" t="str">
        <f>_xlfn.XLOOKUP(tbl_Invoices[[#This Row],[Customer_ID]], tbl_Customers[Customer_ID], tbl_Customers[Region])</f>
        <v>East</v>
      </c>
      <c r="N3374" s="1" t="str" cm="1">
        <f t="array" ref="N3374">_xlfn.IFS(
   _xlfn.SINGLE(tbl_Invoices[Plan_ID])="P1","Basic",
   _xlfn.SINGLE(tbl_Invoices[Plan_ID])="P2","Standard",
   _xlfn.SINGLE(tbl_Invoices[Plan_ID])="P3","Premium"
)</f>
        <v>Basic</v>
      </c>
      <c r="O3374" s="2">
        <f>IF(tbl_Invoices[[#This Row],[Revenue_Type]]="Churned",0,1)</f>
        <v>0</v>
      </c>
    </row>
    <row r="3375" spans="1:15" x14ac:dyDescent="0.25">
      <c r="A3375" t="s">
        <v>10112</v>
      </c>
      <c r="B3375" t="s">
        <v>399</v>
      </c>
      <c r="C3375" t="s">
        <v>3961</v>
      </c>
      <c r="D3375" s="1">
        <v>44695</v>
      </c>
      <c r="E3375">
        <v>25</v>
      </c>
      <c r="F3375" t="b">
        <v>1</v>
      </c>
      <c r="G3375" t="s">
        <v>4547</v>
      </c>
      <c r="H3375" t="s">
        <v>2034</v>
      </c>
      <c r="I3375" s="1">
        <f>DATE(YEAR(tbl_Invoices[[#This Row],[Invoice_Date]]), MONTH(tbl_Invoices[[#This Row],[Invoice_Date]]), DAY(tbl_Invoices[[#This Row],[Invoice_Date]]))</f>
        <v>44695</v>
      </c>
      <c r="J3375">
        <f>YEAR(tbl_Invoices[[#This Row],[Invoice_Date]])</f>
        <v>2022</v>
      </c>
      <c r="K3375" s="1">
        <f>_xlfn.XLOOKUP(tbl_Invoices[[#This Row],[Customer_ID]], tbl_Customers[Customer_ID], tbl_Customers[Cohort_Month])</f>
        <v>44651</v>
      </c>
      <c r="L3375" s="1" t="str">
        <f ca="1">_xlfn.XLOOKUP(tbl_Invoices[[#This Row],[Customer_ID]], tbl_Customers[Customer_ID], tbl_Customers[Age_Group])</f>
        <v>25–34</v>
      </c>
      <c r="M3375" s="1" t="str">
        <f>_xlfn.XLOOKUP(tbl_Invoices[[#This Row],[Customer_ID]], tbl_Customers[Customer_ID], tbl_Customers[Region])</f>
        <v>International</v>
      </c>
      <c r="N3375" s="1" t="str" cm="1">
        <f t="array" ref="N3375">_xlfn.IFS(
   _xlfn.SINGLE(tbl_Invoices[Plan_ID])="P1","Basic",
   _xlfn.SINGLE(tbl_Invoices[Plan_ID])="P2","Standard",
   _xlfn.SINGLE(tbl_Invoices[Plan_ID])="P3","Premium"
)</f>
        <v>Standard</v>
      </c>
      <c r="O3375" s="2">
        <f>IF(tbl_Invoices[[#This Row],[Revenue_Type]]="Churned",0,1)</f>
        <v>1</v>
      </c>
    </row>
    <row r="3376" spans="1:15" x14ac:dyDescent="0.25">
      <c r="A3376" t="s">
        <v>7228</v>
      </c>
      <c r="B3376" t="s">
        <v>494</v>
      </c>
      <c r="C3376" t="s">
        <v>2209</v>
      </c>
      <c r="D3376" s="1">
        <v>44695</v>
      </c>
      <c r="E3376">
        <v>12</v>
      </c>
      <c r="F3376" t="b">
        <v>1</v>
      </c>
      <c r="G3376" t="s">
        <v>4547</v>
      </c>
      <c r="H3376" t="s">
        <v>2027</v>
      </c>
      <c r="I3376" s="1">
        <f>DATE(YEAR(tbl_Invoices[[#This Row],[Invoice_Date]]), MONTH(tbl_Invoices[[#This Row],[Invoice_Date]]), DAY(tbl_Invoices[[#This Row],[Invoice_Date]]))</f>
        <v>44695</v>
      </c>
      <c r="J3376">
        <f>YEAR(tbl_Invoices[[#This Row],[Invoice_Date]])</f>
        <v>2022</v>
      </c>
      <c r="K3376" s="1">
        <f>_xlfn.XLOOKUP(tbl_Invoices[[#This Row],[Customer_ID]], tbl_Customers[Customer_ID], tbl_Customers[Cohort_Month])</f>
        <v>44742</v>
      </c>
      <c r="L3376" s="1" t="str">
        <f ca="1">_xlfn.XLOOKUP(tbl_Invoices[[#This Row],[Customer_ID]], tbl_Customers[Customer_ID], tbl_Customers[Age_Group])</f>
        <v>25–34</v>
      </c>
      <c r="M3376" s="1" t="str">
        <f>_xlfn.XLOOKUP(tbl_Invoices[[#This Row],[Customer_ID]], tbl_Customers[Customer_ID], tbl_Customers[Region])</f>
        <v>International</v>
      </c>
      <c r="N3376" s="1" t="str" cm="1">
        <f t="array" ref="N3376">_xlfn.IFS(
   _xlfn.SINGLE(tbl_Invoices[Plan_ID])="P1","Basic",
   _xlfn.SINGLE(tbl_Invoices[Plan_ID])="P2","Standard",
   _xlfn.SINGLE(tbl_Invoices[Plan_ID])="P3","Premium"
)</f>
        <v>Basic</v>
      </c>
      <c r="O3376" s="2">
        <f>IF(tbl_Invoices[[#This Row],[Revenue_Type]]="Churned",0,1)</f>
        <v>1</v>
      </c>
    </row>
    <row r="3377" spans="1:15" x14ac:dyDescent="0.25">
      <c r="A3377" t="s">
        <v>9546</v>
      </c>
      <c r="B3377" t="s">
        <v>1423</v>
      </c>
      <c r="C3377" t="s">
        <v>2553</v>
      </c>
      <c r="D3377" s="1">
        <v>44695</v>
      </c>
      <c r="E3377">
        <v>25</v>
      </c>
      <c r="F3377" t="b">
        <v>1</v>
      </c>
      <c r="G3377" t="s">
        <v>4545</v>
      </c>
      <c r="H3377" t="s">
        <v>2034</v>
      </c>
      <c r="I3377" s="1">
        <f>DATE(YEAR(tbl_Invoices[[#This Row],[Invoice_Date]]), MONTH(tbl_Invoices[[#This Row],[Invoice_Date]]), DAY(tbl_Invoices[[#This Row],[Invoice_Date]]))</f>
        <v>44695</v>
      </c>
      <c r="J3377">
        <f>YEAR(tbl_Invoices[[#This Row],[Invoice_Date]])</f>
        <v>2022</v>
      </c>
      <c r="K3377" s="1">
        <f>_xlfn.XLOOKUP(tbl_Invoices[[#This Row],[Customer_ID]], tbl_Customers[Customer_ID], tbl_Customers[Cohort_Month])</f>
        <v>45016</v>
      </c>
      <c r="L3377" s="1" t="str">
        <f ca="1">_xlfn.XLOOKUP(tbl_Invoices[[#This Row],[Customer_ID]], tbl_Customers[Customer_ID], tbl_Customers[Age_Group])</f>
        <v>45–54</v>
      </c>
      <c r="M3377" s="1" t="str">
        <f>_xlfn.XLOOKUP(tbl_Invoices[[#This Row],[Customer_ID]], tbl_Customers[Customer_ID], tbl_Customers[Region])</f>
        <v>East</v>
      </c>
      <c r="N3377" s="1" t="str" cm="1">
        <f t="array" ref="N3377">_xlfn.IFS(
   _xlfn.SINGLE(tbl_Invoices[Plan_ID])="P1","Basic",
   _xlfn.SINGLE(tbl_Invoices[Plan_ID])="P2","Standard",
   _xlfn.SINGLE(tbl_Invoices[Plan_ID])="P3","Premium"
)</f>
        <v>Standard</v>
      </c>
      <c r="O3377" s="2">
        <f>IF(tbl_Invoices[[#This Row],[Revenue_Type]]="Churned",0,1)</f>
        <v>0</v>
      </c>
    </row>
    <row r="3378" spans="1:15" x14ac:dyDescent="0.25">
      <c r="A3378" t="s">
        <v>5215</v>
      </c>
      <c r="B3378" t="s">
        <v>1989</v>
      </c>
      <c r="C3378" t="s">
        <v>4049</v>
      </c>
      <c r="D3378" s="1">
        <v>44695</v>
      </c>
      <c r="E3378">
        <v>55</v>
      </c>
      <c r="F3378" t="b">
        <v>1</v>
      </c>
      <c r="G3378" t="s">
        <v>4538</v>
      </c>
      <c r="H3378" t="s">
        <v>2031</v>
      </c>
      <c r="I3378" s="1">
        <f>DATE(YEAR(tbl_Invoices[[#This Row],[Invoice_Date]]), MONTH(tbl_Invoices[[#This Row],[Invoice_Date]]), DAY(tbl_Invoices[[#This Row],[Invoice_Date]]))</f>
        <v>44695</v>
      </c>
      <c r="J3378">
        <f>YEAR(tbl_Invoices[[#This Row],[Invoice_Date]])</f>
        <v>2022</v>
      </c>
      <c r="K3378" s="1">
        <f>_xlfn.XLOOKUP(tbl_Invoices[[#This Row],[Customer_ID]], tbl_Customers[Customer_ID], tbl_Customers[Cohort_Month])</f>
        <v>44500</v>
      </c>
      <c r="L3378" s="1" t="str">
        <f ca="1">_xlfn.XLOOKUP(tbl_Invoices[[#This Row],[Customer_ID]], tbl_Customers[Customer_ID], tbl_Customers[Age_Group])</f>
        <v>45–54</v>
      </c>
      <c r="M3378" s="1" t="str">
        <f>_xlfn.XLOOKUP(tbl_Invoices[[#This Row],[Customer_ID]], tbl_Customers[Customer_ID], tbl_Customers[Region])</f>
        <v>West</v>
      </c>
      <c r="N3378" s="1" t="str" cm="1">
        <f t="array" ref="N3378">_xlfn.IFS(
   _xlfn.SINGLE(tbl_Invoices[Plan_ID])="P1","Basic",
   _xlfn.SINGLE(tbl_Invoices[Plan_ID])="P2","Standard",
   _xlfn.SINGLE(tbl_Invoices[Plan_ID])="P3","Premium"
)</f>
        <v>Premium</v>
      </c>
      <c r="O3378" s="2">
        <f>IF(tbl_Invoices[[#This Row],[Revenue_Type]]="Churned",0,1)</f>
        <v>1</v>
      </c>
    </row>
    <row r="3379" spans="1:15" x14ac:dyDescent="0.25">
      <c r="A3379" t="s">
        <v>9903</v>
      </c>
      <c r="B3379" t="s">
        <v>76</v>
      </c>
      <c r="C3379" t="s">
        <v>2246</v>
      </c>
      <c r="D3379" s="1">
        <v>44696</v>
      </c>
      <c r="E3379">
        <v>55</v>
      </c>
      <c r="F3379" t="b">
        <v>1</v>
      </c>
      <c r="G3379" t="s">
        <v>4549</v>
      </c>
      <c r="H3379" t="s">
        <v>2031</v>
      </c>
      <c r="I3379" s="1">
        <f>DATE(YEAR(tbl_Invoices[[#This Row],[Invoice_Date]]), MONTH(tbl_Invoices[[#This Row],[Invoice_Date]]), DAY(tbl_Invoices[[#This Row],[Invoice_Date]]))</f>
        <v>44696</v>
      </c>
      <c r="J3379">
        <f>YEAR(tbl_Invoices[[#This Row],[Invoice_Date]])</f>
        <v>2022</v>
      </c>
      <c r="K3379" s="1">
        <f>_xlfn.XLOOKUP(tbl_Invoices[[#This Row],[Customer_ID]], tbl_Customers[Customer_ID], tbl_Customers[Cohort_Month])</f>
        <v>44469</v>
      </c>
      <c r="L3379" s="1" t="str">
        <f ca="1">_xlfn.XLOOKUP(tbl_Invoices[[#This Row],[Customer_ID]], tbl_Customers[Customer_ID], tbl_Customers[Age_Group])</f>
        <v>35–44</v>
      </c>
      <c r="M3379" s="1" t="str">
        <f>_xlfn.XLOOKUP(tbl_Invoices[[#This Row],[Customer_ID]], tbl_Customers[Customer_ID], tbl_Customers[Region])</f>
        <v>International</v>
      </c>
      <c r="N3379" s="1" t="str" cm="1">
        <f t="array" ref="N3379">_xlfn.IFS(
   _xlfn.SINGLE(tbl_Invoices[Plan_ID])="P1","Basic",
   _xlfn.SINGLE(tbl_Invoices[Plan_ID])="P2","Standard",
   _xlfn.SINGLE(tbl_Invoices[Plan_ID])="P3","Premium"
)</f>
        <v>Premium</v>
      </c>
      <c r="O3379" s="2">
        <f>IF(tbl_Invoices[[#This Row],[Revenue_Type]]="Churned",0,1)</f>
        <v>1</v>
      </c>
    </row>
    <row r="3380" spans="1:15" x14ac:dyDescent="0.25">
      <c r="A3380" t="s">
        <v>8113</v>
      </c>
      <c r="B3380" t="s">
        <v>141</v>
      </c>
      <c r="C3380" t="s">
        <v>2049</v>
      </c>
      <c r="D3380" s="1">
        <v>44696</v>
      </c>
      <c r="E3380">
        <v>12</v>
      </c>
      <c r="F3380" t="b">
        <v>1</v>
      </c>
      <c r="G3380" t="s">
        <v>4540</v>
      </c>
      <c r="H3380" t="s">
        <v>2027</v>
      </c>
      <c r="I3380" s="1">
        <f>DATE(YEAR(tbl_Invoices[[#This Row],[Invoice_Date]]), MONTH(tbl_Invoices[[#This Row],[Invoice_Date]]), DAY(tbl_Invoices[[#This Row],[Invoice_Date]]))</f>
        <v>44696</v>
      </c>
      <c r="J3380">
        <f>YEAR(tbl_Invoices[[#This Row],[Invoice_Date]])</f>
        <v>2022</v>
      </c>
      <c r="K3380" s="1">
        <f>_xlfn.XLOOKUP(tbl_Invoices[[#This Row],[Customer_ID]], tbl_Customers[Customer_ID], tbl_Customers[Cohort_Month])</f>
        <v>44255</v>
      </c>
      <c r="L3380" s="1" t="str">
        <f ca="1">_xlfn.XLOOKUP(tbl_Invoices[[#This Row],[Customer_ID]], tbl_Customers[Customer_ID], tbl_Customers[Age_Group])</f>
        <v>35–44</v>
      </c>
      <c r="M3380" s="1" t="str">
        <f>_xlfn.XLOOKUP(tbl_Invoices[[#This Row],[Customer_ID]], tbl_Customers[Customer_ID], tbl_Customers[Region])</f>
        <v>South</v>
      </c>
      <c r="N3380" s="1" t="str" cm="1">
        <f t="array" ref="N3380">_xlfn.IFS(
   _xlfn.SINGLE(tbl_Invoices[Plan_ID])="P1","Basic",
   _xlfn.SINGLE(tbl_Invoices[Plan_ID])="P2","Standard",
   _xlfn.SINGLE(tbl_Invoices[Plan_ID])="P3","Premium"
)</f>
        <v>Basic</v>
      </c>
      <c r="O3380" s="2">
        <f>IF(tbl_Invoices[[#This Row],[Revenue_Type]]="Churned",0,1)</f>
        <v>1</v>
      </c>
    </row>
    <row r="3381" spans="1:15" x14ac:dyDescent="0.25">
      <c r="A3381" t="s">
        <v>9081</v>
      </c>
      <c r="B3381" t="s">
        <v>271</v>
      </c>
      <c r="C3381" t="s">
        <v>3532</v>
      </c>
      <c r="D3381" s="1">
        <v>44696</v>
      </c>
      <c r="E3381">
        <v>12</v>
      </c>
      <c r="F3381" t="b">
        <v>1</v>
      </c>
      <c r="G3381" t="s">
        <v>4549</v>
      </c>
      <c r="H3381" t="s">
        <v>2027</v>
      </c>
      <c r="I3381" s="1">
        <f>DATE(YEAR(tbl_Invoices[[#This Row],[Invoice_Date]]), MONTH(tbl_Invoices[[#This Row],[Invoice_Date]]), DAY(tbl_Invoices[[#This Row],[Invoice_Date]]))</f>
        <v>44696</v>
      </c>
      <c r="J3381">
        <f>YEAR(tbl_Invoices[[#This Row],[Invoice_Date]])</f>
        <v>2022</v>
      </c>
      <c r="K3381" s="1">
        <f>_xlfn.XLOOKUP(tbl_Invoices[[#This Row],[Customer_ID]], tbl_Customers[Customer_ID], tbl_Customers[Cohort_Month])</f>
        <v>44377</v>
      </c>
      <c r="L3381" s="1" t="str">
        <f ca="1">_xlfn.XLOOKUP(tbl_Invoices[[#This Row],[Customer_ID]], tbl_Customers[Customer_ID], tbl_Customers[Age_Group])</f>
        <v>25–34</v>
      </c>
      <c r="M3381" s="1" t="str">
        <f>_xlfn.XLOOKUP(tbl_Invoices[[#This Row],[Customer_ID]], tbl_Customers[Customer_ID], tbl_Customers[Region])</f>
        <v>Midwest</v>
      </c>
      <c r="N3381" s="1" t="str" cm="1">
        <f t="array" ref="N3381">_xlfn.IFS(
   _xlfn.SINGLE(tbl_Invoices[Plan_ID])="P1","Basic",
   _xlfn.SINGLE(tbl_Invoices[Plan_ID])="P2","Standard",
   _xlfn.SINGLE(tbl_Invoices[Plan_ID])="P3","Premium"
)</f>
        <v>Basic</v>
      </c>
      <c r="O3381" s="2">
        <f>IF(tbl_Invoices[[#This Row],[Revenue_Type]]="Churned",0,1)</f>
        <v>1</v>
      </c>
    </row>
    <row r="3382" spans="1:15" x14ac:dyDescent="0.25">
      <c r="A3382" t="s">
        <v>7563</v>
      </c>
      <c r="B3382" t="s">
        <v>335</v>
      </c>
      <c r="C3382" t="s">
        <v>3966</v>
      </c>
      <c r="D3382" s="1">
        <v>44696</v>
      </c>
      <c r="E3382">
        <v>25</v>
      </c>
      <c r="F3382" t="b">
        <v>1</v>
      </c>
      <c r="G3382" t="s">
        <v>4547</v>
      </c>
      <c r="H3382" t="s">
        <v>2034</v>
      </c>
      <c r="I3382" s="1">
        <f>DATE(YEAR(tbl_Invoices[[#This Row],[Invoice_Date]]), MONTH(tbl_Invoices[[#This Row],[Invoice_Date]]), DAY(tbl_Invoices[[#This Row],[Invoice_Date]]))</f>
        <v>44696</v>
      </c>
      <c r="J3382">
        <f>YEAR(tbl_Invoices[[#This Row],[Invoice_Date]])</f>
        <v>2022</v>
      </c>
      <c r="K3382" s="1">
        <f>_xlfn.XLOOKUP(tbl_Invoices[[#This Row],[Customer_ID]], tbl_Customers[Customer_ID], tbl_Customers[Cohort_Month])</f>
        <v>44651</v>
      </c>
      <c r="L3382" s="1" t="str">
        <f ca="1">_xlfn.XLOOKUP(tbl_Invoices[[#This Row],[Customer_ID]], tbl_Customers[Customer_ID], tbl_Customers[Age_Group])</f>
        <v>35–44</v>
      </c>
      <c r="M3382" s="1" t="str">
        <f>_xlfn.XLOOKUP(tbl_Invoices[[#This Row],[Customer_ID]], tbl_Customers[Customer_ID], tbl_Customers[Region])</f>
        <v>East</v>
      </c>
      <c r="N3382" s="1" t="str" cm="1">
        <f t="array" ref="N3382">_xlfn.IFS(
   _xlfn.SINGLE(tbl_Invoices[Plan_ID])="P1","Basic",
   _xlfn.SINGLE(tbl_Invoices[Plan_ID])="P2","Standard",
   _xlfn.SINGLE(tbl_Invoices[Plan_ID])="P3","Premium"
)</f>
        <v>Standard</v>
      </c>
      <c r="O3382" s="2">
        <f>IF(tbl_Invoices[[#This Row],[Revenue_Type]]="Churned",0,1)</f>
        <v>1</v>
      </c>
    </row>
    <row r="3383" spans="1:15" x14ac:dyDescent="0.25">
      <c r="A3383" t="s">
        <v>8086</v>
      </c>
      <c r="B3383" t="s">
        <v>1172</v>
      </c>
      <c r="C3383" t="s">
        <v>2029</v>
      </c>
      <c r="D3383" s="1">
        <v>44696</v>
      </c>
      <c r="E3383">
        <v>12</v>
      </c>
      <c r="F3383" t="b">
        <v>1</v>
      </c>
      <c r="G3383" t="s">
        <v>4547</v>
      </c>
      <c r="H3383" t="s">
        <v>2027</v>
      </c>
      <c r="I3383" s="1">
        <f>DATE(YEAR(tbl_Invoices[[#This Row],[Invoice_Date]]), MONTH(tbl_Invoices[[#This Row],[Invoice_Date]]), DAY(tbl_Invoices[[#This Row],[Invoice_Date]]))</f>
        <v>44696</v>
      </c>
      <c r="J3383">
        <f>YEAR(tbl_Invoices[[#This Row],[Invoice_Date]])</f>
        <v>2022</v>
      </c>
      <c r="K3383" s="1">
        <f>_xlfn.XLOOKUP(tbl_Invoices[[#This Row],[Customer_ID]], tbl_Customers[Customer_ID], tbl_Customers[Cohort_Month])</f>
        <v>45046</v>
      </c>
      <c r="L3383" s="1" t="str">
        <f ca="1">_xlfn.XLOOKUP(tbl_Invoices[[#This Row],[Customer_ID]], tbl_Customers[Customer_ID], tbl_Customers[Age_Group])</f>
        <v>35–44</v>
      </c>
      <c r="M3383" s="1" t="str">
        <f>_xlfn.XLOOKUP(tbl_Invoices[[#This Row],[Customer_ID]], tbl_Customers[Customer_ID], tbl_Customers[Region])</f>
        <v>East</v>
      </c>
      <c r="N3383" s="1" t="str" cm="1">
        <f t="array" ref="N3383">_xlfn.IFS(
   _xlfn.SINGLE(tbl_Invoices[Plan_ID])="P1","Basic",
   _xlfn.SINGLE(tbl_Invoices[Plan_ID])="P2","Standard",
   _xlfn.SINGLE(tbl_Invoices[Plan_ID])="P3","Premium"
)</f>
        <v>Basic</v>
      </c>
      <c r="O3383" s="2">
        <f>IF(tbl_Invoices[[#This Row],[Revenue_Type]]="Churned",0,1)</f>
        <v>1</v>
      </c>
    </row>
    <row r="3384" spans="1:15" x14ac:dyDescent="0.25">
      <c r="A3384" t="s">
        <v>9639</v>
      </c>
      <c r="B3384" t="s">
        <v>1363</v>
      </c>
      <c r="C3384" t="s">
        <v>3726</v>
      </c>
      <c r="D3384" s="1">
        <v>44696</v>
      </c>
      <c r="E3384">
        <v>25</v>
      </c>
      <c r="F3384" t="b">
        <v>1</v>
      </c>
      <c r="G3384" t="s">
        <v>4549</v>
      </c>
      <c r="H3384" t="s">
        <v>2034</v>
      </c>
      <c r="I3384" s="1">
        <f>DATE(YEAR(tbl_Invoices[[#This Row],[Invoice_Date]]), MONTH(tbl_Invoices[[#This Row],[Invoice_Date]]), DAY(tbl_Invoices[[#This Row],[Invoice_Date]]))</f>
        <v>44696</v>
      </c>
      <c r="J3384">
        <f>YEAR(tbl_Invoices[[#This Row],[Invoice_Date]])</f>
        <v>2022</v>
      </c>
      <c r="K3384" s="1">
        <f>_xlfn.XLOOKUP(tbl_Invoices[[#This Row],[Customer_ID]], tbl_Customers[Customer_ID], tbl_Customers[Cohort_Month])</f>
        <v>44985</v>
      </c>
      <c r="L3384" s="1" t="str">
        <f ca="1">_xlfn.XLOOKUP(tbl_Invoices[[#This Row],[Customer_ID]], tbl_Customers[Customer_ID], tbl_Customers[Age_Group])</f>
        <v>45–54</v>
      </c>
      <c r="M3384" s="1" t="str">
        <f>_xlfn.XLOOKUP(tbl_Invoices[[#This Row],[Customer_ID]], tbl_Customers[Customer_ID], tbl_Customers[Region])</f>
        <v>South</v>
      </c>
      <c r="N3384" s="1" t="str" cm="1">
        <f t="array" ref="N3384">_xlfn.IFS(
   _xlfn.SINGLE(tbl_Invoices[Plan_ID])="P1","Basic",
   _xlfn.SINGLE(tbl_Invoices[Plan_ID])="P2","Standard",
   _xlfn.SINGLE(tbl_Invoices[Plan_ID])="P3","Premium"
)</f>
        <v>Standard</v>
      </c>
      <c r="O3384" s="2">
        <f>IF(tbl_Invoices[[#This Row],[Revenue_Type]]="Churned",0,1)</f>
        <v>1</v>
      </c>
    </row>
    <row r="3385" spans="1:15" x14ac:dyDescent="0.25">
      <c r="A3385" t="s">
        <v>5102</v>
      </c>
      <c r="B3385" t="s">
        <v>1714</v>
      </c>
      <c r="C3385" t="s">
        <v>3886</v>
      </c>
      <c r="D3385" s="1">
        <v>44696</v>
      </c>
      <c r="E3385">
        <v>12</v>
      </c>
      <c r="F3385" t="b">
        <v>1</v>
      </c>
      <c r="G3385" t="s">
        <v>4547</v>
      </c>
      <c r="H3385" t="s">
        <v>2027</v>
      </c>
      <c r="I3385" s="1">
        <f>DATE(YEAR(tbl_Invoices[[#This Row],[Invoice_Date]]), MONTH(tbl_Invoices[[#This Row],[Invoice_Date]]), DAY(tbl_Invoices[[#This Row],[Invoice_Date]]))</f>
        <v>44696</v>
      </c>
      <c r="J3385">
        <f>YEAR(tbl_Invoices[[#This Row],[Invoice_Date]])</f>
        <v>2022</v>
      </c>
      <c r="K3385" s="1">
        <f>_xlfn.XLOOKUP(tbl_Invoices[[#This Row],[Customer_ID]], tbl_Customers[Customer_ID], tbl_Customers[Cohort_Month])</f>
        <v>44804</v>
      </c>
      <c r="L3385" s="1" t="str">
        <f ca="1">_xlfn.XLOOKUP(tbl_Invoices[[#This Row],[Customer_ID]], tbl_Customers[Customer_ID], tbl_Customers[Age_Group])</f>
        <v>35–44</v>
      </c>
      <c r="M3385" s="1" t="str">
        <f>_xlfn.XLOOKUP(tbl_Invoices[[#This Row],[Customer_ID]], tbl_Customers[Customer_ID], tbl_Customers[Region])</f>
        <v>West</v>
      </c>
      <c r="N3385" s="1" t="str" cm="1">
        <f t="array" ref="N3385">_xlfn.IFS(
   _xlfn.SINGLE(tbl_Invoices[Plan_ID])="P1","Basic",
   _xlfn.SINGLE(tbl_Invoices[Plan_ID])="P2","Standard",
   _xlfn.SINGLE(tbl_Invoices[Plan_ID])="P3","Premium"
)</f>
        <v>Basic</v>
      </c>
      <c r="O3385" s="2">
        <f>IF(tbl_Invoices[[#This Row],[Revenue_Type]]="Churned",0,1)</f>
        <v>1</v>
      </c>
    </row>
    <row r="3386" spans="1:15" x14ac:dyDescent="0.25">
      <c r="A3386" t="s">
        <v>5112</v>
      </c>
      <c r="B3386" t="s">
        <v>1829</v>
      </c>
      <c r="C3386" t="s">
        <v>2709</v>
      </c>
      <c r="D3386" s="1">
        <v>44696</v>
      </c>
      <c r="E3386">
        <v>55</v>
      </c>
      <c r="F3386" t="b">
        <v>1</v>
      </c>
      <c r="G3386" t="s">
        <v>4547</v>
      </c>
      <c r="H3386" t="s">
        <v>2031</v>
      </c>
      <c r="I3386" s="1">
        <f>DATE(YEAR(tbl_Invoices[[#This Row],[Invoice_Date]]), MONTH(tbl_Invoices[[#This Row],[Invoice_Date]]), DAY(tbl_Invoices[[#This Row],[Invoice_Date]]))</f>
        <v>44696</v>
      </c>
      <c r="J3386">
        <f>YEAR(tbl_Invoices[[#This Row],[Invoice_Date]])</f>
        <v>2022</v>
      </c>
      <c r="K3386" s="1">
        <f>_xlfn.XLOOKUP(tbl_Invoices[[#This Row],[Customer_ID]], tbl_Customers[Customer_ID], tbl_Customers[Cohort_Month])</f>
        <v>45016</v>
      </c>
      <c r="L3386" s="1" t="str">
        <f ca="1">_xlfn.XLOOKUP(tbl_Invoices[[#This Row],[Customer_ID]], tbl_Customers[Customer_ID], tbl_Customers[Age_Group])</f>
        <v>55+</v>
      </c>
      <c r="M3386" s="1" t="str">
        <f>_xlfn.XLOOKUP(tbl_Invoices[[#This Row],[Customer_ID]], tbl_Customers[Customer_ID], tbl_Customers[Region])</f>
        <v>International</v>
      </c>
      <c r="N3386" s="1" t="str" cm="1">
        <f t="array" ref="N3386">_xlfn.IFS(
   _xlfn.SINGLE(tbl_Invoices[Plan_ID])="P1","Basic",
   _xlfn.SINGLE(tbl_Invoices[Plan_ID])="P2","Standard",
   _xlfn.SINGLE(tbl_Invoices[Plan_ID])="P3","Premium"
)</f>
        <v>Premium</v>
      </c>
      <c r="O3386" s="2">
        <f>IF(tbl_Invoices[[#This Row],[Revenue_Type]]="Churned",0,1)</f>
        <v>1</v>
      </c>
    </row>
    <row r="3387" spans="1:15" x14ac:dyDescent="0.25">
      <c r="A3387" t="s">
        <v>7688</v>
      </c>
      <c r="B3387" t="s">
        <v>76</v>
      </c>
      <c r="C3387" t="s">
        <v>2246</v>
      </c>
      <c r="D3387" s="1">
        <v>44697</v>
      </c>
      <c r="E3387">
        <v>55</v>
      </c>
      <c r="F3387" t="b">
        <v>1</v>
      </c>
      <c r="G3387" t="s">
        <v>4538</v>
      </c>
      <c r="H3387" t="s">
        <v>2031</v>
      </c>
      <c r="I3387" s="1">
        <f>DATE(YEAR(tbl_Invoices[[#This Row],[Invoice_Date]]), MONTH(tbl_Invoices[[#This Row],[Invoice_Date]]), DAY(tbl_Invoices[[#This Row],[Invoice_Date]]))</f>
        <v>44697</v>
      </c>
      <c r="J3387">
        <f>YEAR(tbl_Invoices[[#This Row],[Invoice_Date]])</f>
        <v>2022</v>
      </c>
      <c r="K3387" s="1">
        <f>_xlfn.XLOOKUP(tbl_Invoices[[#This Row],[Customer_ID]], tbl_Customers[Customer_ID], tbl_Customers[Cohort_Month])</f>
        <v>44469</v>
      </c>
      <c r="L3387" s="1" t="str">
        <f ca="1">_xlfn.XLOOKUP(tbl_Invoices[[#This Row],[Customer_ID]], tbl_Customers[Customer_ID], tbl_Customers[Age_Group])</f>
        <v>35–44</v>
      </c>
      <c r="M3387" s="1" t="str">
        <f>_xlfn.XLOOKUP(tbl_Invoices[[#This Row],[Customer_ID]], tbl_Customers[Customer_ID], tbl_Customers[Region])</f>
        <v>International</v>
      </c>
      <c r="N3387" s="1" t="str" cm="1">
        <f t="array" ref="N3387">_xlfn.IFS(
   _xlfn.SINGLE(tbl_Invoices[Plan_ID])="P1","Basic",
   _xlfn.SINGLE(tbl_Invoices[Plan_ID])="P2","Standard",
   _xlfn.SINGLE(tbl_Invoices[Plan_ID])="P3","Premium"
)</f>
        <v>Premium</v>
      </c>
      <c r="O3387" s="2">
        <f>IF(tbl_Invoices[[#This Row],[Revenue_Type]]="Churned",0,1)</f>
        <v>1</v>
      </c>
    </row>
    <row r="3388" spans="1:15" x14ac:dyDescent="0.25">
      <c r="A3388" t="s">
        <v>8163</v>
      </c>
      <c r="B3388" t="s">
        <v>243</v>
      </c>
      <c r="C3388" t="s">
        <v>2751</v>
      </c>
      <c r="D3388" s="1">
        <v>44697</v>
      </c>
      <c r="E3388">
        <v>55</v>
      </c>
      <c r="F3388" t="b">
        <v>1</v>
      </c>
      <c r="G3388" t="s">
        <v>4549</v>
      </c>
      <c r="H3388" t="s">
        <v>2031</v>
      </c>
      <c r="I3388" s="1">
        <f>DATE(YEAR(tbl_Invoices[[#This Row],[Invoice_Date]]), MONTH(tbl_Invoices[[#This Row],[Invoice_Date]]), DAY(tbl_Invoices[[#This Row],[Invoice_Date]]))</f>
        <v>44697</v>
      </c>
      <c r="J3388">
        <f>YEAR(tbl_Invoices[[#This Row],[Invoice_Date]])</f>
        <v>2022</v>
      </c>
      <c r="K3388" s="1">
        <f>_xlfn.XLOOKUP(tbl_Invoices[[#This Row],[Customer_ID]], tbl_Customers[Customer_ID], tbl_Customers[Cohort_Month])</f>
        <v>44530</v>
      </c>
      <c r="L3388" s="1" t="str">
        <f ca="1">_xlfn.XLOOKUP(tbl_Invoices[[#This Row],[Customer_ID]], tbl_Customers[Customer_ID], tbl_Customers[Age_Group])</f>
        <v>25–34</v>
      </c>
      <c r="M3388" s="1" t="str">
        <f>_xlfn.XLOOKUP(tbl_Invoices[[#This Row],[Customer_ID]], tbl_Customers[Customer_ID], tbl_Customers[Region])</f>
        <v>East</v>
      </c>
      <c r="N3388" s="1" t="str" cm="1">
        <f t="array" ref="N3388">_xlfn.IFS(
   _xlfn.SINGLE(tbl_Invoices[Plan_ID])="P1","Basic",
   _xlfn.SINGLE(tbl_Invoices[Plan_ID])="P2","Standard",
   _xlfn.SINGLE(tbl_Invoices[Plan_ID])="P3","Premium"
)</f>
        <v>Premium</v>
      </c>
      <c r="O3388" s="2">
        <f>IF(tbl_Invoices[[#This Row],[Revenue_Type]]="Churned",0,1)</f>
        <v>1</v>
      </c>
    </row>
    <row r="3389" spans="1:15" x14ac:dyDescent="0.25">
      <c r="A3389" t="s">
        <v>10080</v>
      </c>
      <c r="B3389" t="s">
        <v>258</v>
      </c>
      <c r="C3389" t="s">
        <v>2466</v>
      </c>
      <c r="D3389" s="1">
        <v>44697</v>
      </c>
      <c r="E3389">
        <v>12</v>
      </c>
      <c r="F3389" t="b">
        <v>1</v>
      </c>
      <c r="G3389" t="s">
        <v>4540</v>
      </c>
      <c r="H3389" t="s">
        <v>2027</v>
      </c>
      <c r="I3389" s="1">
        <f>DATE(YEAR(tbl_Invoices[[#This Row],[Invoice_Date]]), MONTH(tbl_Invoices[[#This Row],[Invoice_Date]]), DAY(tbl_Invoices[[#This Row],[Invoice_Date]]))</f>
        <v>44697</v>
      </c>
      <c r="J3389">
        <f>YEAR(tbl_Invoices[[#This Row],[Invoice_Date]])</f>
        <v>2022</v>
      </c>
      <c r="K3389" s="1">
        <f>_xlfn.XLOOKUP(tbl_Invoices[[#This Row],[Customer_ID]], tbl_Customers[Customer_ID], tbl_Customers[Cohort_Month])</f>
        <v>44286</v>
      </c>
      <c r="L3389" s="1" t="str">
        <f ca="1">_xlfn.XLOOKUP(tbl_Invoices[[#This Row],[Customer_ID]], tbl_Customers[Customer_ID], tbl_Customers[Age_Group])</f>
        <v>55+</v>
      </c>
      <c r="M3389" s="1" t="str">
        <f>_xlfn.XLOOKUP(tbl_Invoices[[#This Row],[Customer_ID]], tbl_Customers[Customer_ID], tbl_Customers[Region])</f>
        <v>East</v>
      </c>
      <c r="N3389" s="1" t="str" cm="1">
        <f t="array" ref="N3389">_xlfn.IFS(
   _xlfn.SINGLE(tbl_Invoices[Plan_ID])="P1","Basic",
   _xlfn.SINGLE(tbl_Invoices[Plan_ID])="P2","Standard",
   _xlfn.SINGLE(tbl_Invoices[Plan_ID])="P3","Premium"
)</f>
        <v>Basic</v>
      </c>
      <c r="O3389" s="2">
        <f>IF(tbl_Invoices[[#This Row],[Revenue_Type]]="Churned",0,1)</f>
        <v>1</v>
      </c>
    </row>
    <row r="3390" spans="1:15" x14ac:dyDescent="0.25">
      <c r="A3390" t="s">
        <v>7120</v>
      </c>
      <c r="B3390" t="s">
        <v>412</v>
      </c>
      <c r="C3390" t="s">
        <v>2615</v>
      </c>
      <c r="D3390" s="1">
        <v>44697</v>
      </c>
      <c r="E3390">
        <v>12</v>
      </c>
      <c r="F3390" t="b">
        <v>1</v>
      </c>
      <c r="G3390" t="s">
        <v>4540</v>
      </c>
      <c r="H3390" t="s">
        <v>2027</v>
      </c>
      <c r="I3390" s="1">
        <f>DATE(YEAR(tbl_Invoices[[#This Row],[Invoice_Date]]), MONTH(tbl_Invoices[[#This Row],[Invoice_Date]]), DAY(tbl_Invoices[[#This Row],[Invoice_Date]]))</f>
        <v>44697</v>
      </c>
      <c r="J3390">
        <f>YEAR(tbl_Invoices[[#This Row],[Invoice_Date]])</f>
        <v>2022</v>
      </c>
      <c r="K3390" s="1">
        <f>_xlfn.XLOOKUP(tbl_Invoices[[#This Row],[Customer_ID]], tbl_Customers[Customer_ID], tbl_Customers[Cohort_Month])</f>
        <v>44804</v>
      </c>
      <c r="L3390" s="1" t="str">
        <f ca="1">_xlfn.XLOOKUP(tbl_Invoices[[#This Row],[Customer_ID]], tbl_Customers[Customer_ID], tbl_Customers[Age_Group])</f>
        <v>18–24</v>
      </c>
      <c r="M3390" s="1" t="str">
        <f>_xlfn.XLOOKUP(tbl_Invoices[[#This Row],[Customer_ID]], tbl_Customers[Customer_ID], tbl_Customers[Region])</f>
        <v>Midwest</v>
      </c>
      <c r="N3390" s="1" t="str" cm="1">
        <f t="array" ref="N3390">_xlfn.IFS(
   _xlfn.SINGLE(tbl_Invoices[Plan_ID])="P1","Basic",
   _xlfn.SINGLE(tbl_Invoices[Plan_ID])="P2","Standard",
   _xlfn.SINGLE(tbl_Invoices[Plan_ID])="P3","Premium"
)</f>
        <v>Basic</v>
      </c>
      <c r="O3390" s="2">
        <f>IF(tbl_Invoices[[#This Row],[Revenue_Type]]="Churned",0,1)</f>
        <v>1</v>
      </c>
    </row>
    <row r="3391" spans="1:15" x14ac:dyDescent="0.25">
      <c r="A3391" t="s">
        <v>7732</v>
      </c>
      <c r="B3391" t="s">
        <v>548</v>
      </c>
      <c r="C3391" t="s">
        <v>2842</v>
      </c>
      <c r="D3391" s="1">
        <v>44697</v>
      </c>
      <c r="E3391">
        <v>55</v>
      </c>
      <c r="F3391" t="b">
        <v>1</v>
      </c>
      <c r="G3391" t="s">
        <v>4540</v>
      </c>
      <c r="H3391" t="s">
        <v>2031</v>
      </c>
      <c r="I3391" s="1">
        <f>DATE(YEAR(tbl_Invoices[[#This Row],[Invoice_Date]]), MONTH(tbl_Invoices[[#This Row],[Invoice_Date]]), DAY(tbl_Invoices[[#This Row],[Invoice_Date]]))</f>
        <v>44697</v>
      </c>
      <c r="J3391">
        <f>YEAR(tbl_Invoices[[#This Row],[Invoice_Date]])</f>
        <v>2022</v>
      </c>
      <c r="K3391" s="1">
        <f>_xlfn.XLOOKUP(tbl_Invoices[[#This Row],[Customer_ID]], tbl_Customers[Customer_ID], tbl_Customers[Cohort_Month])</f>
        <v>44926</v>
      </c>
      <c r="L3391" s="1" t="str">
        <f ca="1">_xlfn.XLOOKUP(tbl_Invoices[[#This Row],[Customer_ID]], tbl_Customers[Customer_ID], tbl_Customers[Age_Group])</f>
        <v>45–54</v>
      </c>
      <c r="M3391" s="1" t="str">
        <f>_xlfn.XLOOKUP(tbl_Invoices[[#This Row],[Customer_ID]], tbl_Customers[Customer_ID], tbl_Customers[Region])</f>
        <v>International</v>
      </c>
      <c r="N3391" s="1" t="str" cm="1">
        <f t="array" ref="N3391">_xlfn.IFS(
   _xlfn.SINGLE(tbl_Invoices[Plan_ID])="P1","Basic",
   _xlfn.SINGLE(tbl_Invoices[Plan_ID])="P2","Standard",
   _xlfn.SINGLE(tbl_Invoices[Plan_ID])="P3","Premium"
)</f>
        <v>Premium</v>
      </c>
      <c r="O3391" s="2">
        <f>IF(tbl_Invoices[[#This Row],[Revenue_Type]]="Churned",0,1)</f>
        <v>1</v>
      </c>
    </row>
    <row r="3392" spans="1:15" x14ac:dyDescent="0.25">
      <c r="A3392" t="s">
        <v>7658</v>
      </c>
      <c r="B3392" t="s">
        <v>686</v>
      </c>
      <c r="C3392" t="s">
        <v>2518</v>
      </c>
      <c r="D3392" s="1">
        <v>44697</v>
      </c>
      <c r="E3392">
        <v>25</v>
      </c>
      <c r="F3392" t="b">
        <v>1</v>
      </c>
      <c r="G3392" t="s">
        <v>4538</v>
      </c>
      <c r="H3392" t="s">
        <v>2034</v>
      </c>
      <c r="I3392" s="1">
        <f>DATE(YEAR(tbl_Invoices[[#This Row],[Invoice_Date]]), MONTH(tbl_Invoices[[#This Row],[Invoice_Date]]), DAY(tbl_Invoices[[#This Row],[Invoice_Date]]))</f>
        <v>44697</v>
      </c>
      <c r="J3392">
        <f>YEAR(tbl_Invoices[[#This Row],[Invoice_Date]])</f>
        <v>2022</v>
      </c>
      <c r="K3392" s="1">
        <f>_xlfn.XLOOKUP(tbl_Invoices[[#This Row],[Customer_ID]], tbl_Customers[Customer_ID], tbl_Customers[Cohort_Month])</f>
        <v>44530</v>
      </c>
      <c r="L3392" s="1" t="str">
        <f ca="1">_xlfn.XLOOKUP(tbl_Invoices[[#This Row],[Customer_ID]], tbl_Customers[Customer_ID], tbl_Customers[Age_Group])</f>
        <v>45–54</v>
      </c>
      <c r="M3392" s="1" t="str">
        <f>_xlfn.XLOOKUP(tbl_Invoices[[#This Row],[Customer_ID]], tbl_Customers[Customer_ID], tbl_Customers[Region])</f>
        <v>Midwest</v>
      </c>
      <c r="N3392" s="1" t="str" cm="1">
        <f t="array" ref="N3392">_xlfn.IFS(
   _xlfn.SINGLE(tbl_Invoices[Plan_ID])="P1","Basic",
   _xlfn.SINGLE(tbl_Invoices[Plan_ID])="P2","Standard",
   _xlfn.SINGLE(tbl_Invoices[Plan_ID])="P3","Premium"
)</f>
        <v>Standard</v>
      </c>
      <c r="O3392" s="2">
        <f>IF(tbl_Invoices[[#This Row],[Revenue_Type]]="Churned",0,1)</f>
        <v>1</v>
      </c>
    </row>
    <row r="3393" spans="1:15" x14ac:dyDescent="0.25">
      <c r="A3393" t="s">
        <v>6580</v>
      </c>
      <c r="B3393" t="s">
        <v>874</v>
      </c>
      <c r="C3393" t="s">
        <v>2141</v>
      </c>
      <c r="D3393" s="1">
        <v>44697</v>
      </c>
      <c r="E3393">
        <v>12</v>
      </c>
      <c r="F3393" t="b">
        <v>1</v>
      </c>
      <c r="G3393" t="s">
        <v>4538</v>
      </c>
      <c r="H3393" t="s">
        <v>2027</v>
      </c>
      <c r="I3393" s="1">
        <f>DATE(YEAR(tbl_Invoices[[#This Row],[Invoice_Date]]), MONTH(tbl_Invoices[[#This Row],[Invoice_Date]]), DAY(tbl_Invoices[[#This Row],[Invoice_Date]]))</f>
        <v>44697</v>
      </c>
      <c r="J3393">
        <f>YEAR(tbl_Invoices[[#This Row],[Invoice_Date]])</f>
        <v>2022</v>
      </c>
      <c r="K3393" s="1">
        <f>_xlfn.XLOOKUP(tbl_Invoices[[#This Row],[Customer_ID]], tbl_Customers[Customer_ID], tbl_Customers[Cohort_Month])</f>
        <v>44773</v>
      </c>
      <c r="L3393" s="1" t="str">
        <f ca="1">_xlfn.XLOOKUP(tbl_Invoices[[#This Row],[Customer_ID]], tbl_Customers[Customer_ID], tbl_Customers[Age_Group])</f>
        <v>25–34</v>
      </c>
      <c r="M3393" s="1" t="str">
        <f>_xlfn.XLOOKUP(tbl_Invoices[[#This Row],[Customer_ID]], tbl_Customers[Customer_ID], tbl_Customers[Region])</f>
        <v>East</v>
      </c>
      <c r="N3393" s="1" t="str" cm="1">
        <f t="array" ref="N3393">_xlfn.IFS(
   _xlfn.SINGLE(tbl_Invoices[Plan_ID])="P1","Basic",
   _xlfn.SINGLE(tbl_Invoices[Plan_ID])="P2","Standard",
   _xlfn.SINGLE(tbl_Invoices[Plan_ID])="P3","Premium"
)</f>
        <v>Basic</v>
      </c>
      <c r="O3393" s="2">
        <f>IF(tbl_Invoices[[#This Row],[Revenue_Type]]="Churned",0,1)</f>
        <v>1</v>
      </c>
    </row>
    <row r="3394" spans="1:15" x14ac:dyDescent="0.25">
      <c r="A3394" t="s">
        <v>6331</v>
      </c>
      <c r="B3394" t="s">
        <v>1062</v>
      </c>
      <c r="C3394" t="s">
        <v>3690</v>
      </c>
      <c r="D3394" s="1">
        <v>44697</v>
      </c>
      <c r="E3394">
        <v>12</v>
      </c>
      <c r="F3394" t="b">
        <v>1</v>
      </c>
      <c r="G3394" t="s">
        <v>4549</v>
      </c>
      <c r="H3394" t="s">
        <v>2027</v>
      </c>
      <c r="I3394" s="1">
        <f>DATE(YEAR(tbl_Invoices[[#This Row],[Invoice_Date]]), MONTH(tbl_Invoices[[#This Row],[Invoice_Date]]), DAY(tbl_Invoices[[#This Row],[Invoice_Date]]))</f>
        <v>44697</v>
      </c>
      <c r="J3394">
        <f>YEAR(tbl_Invoices[[#This Row],[Invoice_Date]])</f>
        <v>2022</v>
      </c>
      <c r="K3394" s="1">
        <f>_xlfn.XLOOKUP(tbl_Invoices[[#This Row],[Customer_ID]], tbl_Customers[Customer_ID], tbl_Customers[Cohort_Month])</f>
        <v>44469</v>
      </c>
      <c r="L3394" s="1" t="str">
        <f ca="1">_xlfn.XLOOKUP(tbl_Invoices[[#This Row],[Customer_ID]], tbl_Customers[Customer_ID], tbl_Customers[Age_Group])</f>
        <v>35–44</v>
      </c>
      <c r="M3394" s="1" t="str">
        <f>_xlfn.XLOOKUP(tbl_Invoices[[#This Row],[Customer_ID]], tbl_Customers[Customer_ID], tbl_Customers[Region])</f>
        <v>International</v>
      </c>
      <c r="N3394" s="1" t="str" cm="1">
        <f t="array" ref="N3394">_xlfn.IFS(
   _xlfn.SINGLE(tbl_Invoices[Plan_ID])="P1","Basic",
   _xlfn.SINGLE(tbl_Invoices[Plan_ID])="P2","Standard",
   _xlfn.SINGLE(tbl_Invoices[Plan_ID])="P3","Premium"
)</f>
        <v>Basic</v>
      </c>
      <c r="O3394" s="2">
        <f>IF(tbl_Invoices[[#This Row],[Revenue_Type]]="Churned",0,1)</f>
        <v>1</v>
      </c>
    </row>
    <row r="3395" spans="1:15" x14ac:dyDescent="0.25">
      <c r="A3395" t="s">
        <v>10223</v>
      </c>
      <c r="B3395" t="s">
        <v>1104</v>
      </c>
      <c r="C3395" t="s">
        <v>3264</v>
      </c>
      <c r="D3395" s="1">
        <v>44697</v>
      </c>
      <c r="E3395">
        <v>12</v>
      </c>
      <c r="F3395" t="b">
        <v>1</v>
      </c>
      <c r="G3395" t="s">
        <v>4545</v>
      </c>
      <c r="H3395" t="s">
        <v>2027</v>
      </c>
      <c r="I3395" s="1">
        <f>DATE(YEAR(tbl_Invoices[[#This Row],[Invoice_Date]]), MONTH(tbl_Invoices[[#This Row],[Invoice_Date]]), DAY(tbl_Invoices[[#This Row],[Invoice_Date]]))</f>
        <v>44697</v>
      </c>
      <c r="J3395">
        <f>YEAR(tbl_Invoices[[#This Row],[Invoice_Date]])</f>
        <v>2022</v>
      </c>
      <c r="K3395" s="1">
        <f>_xlfn.XLOOKUP(tbl_Invoices[[#This Row],[Customer_ID]], tbl_Customers[Customer_ID], tbl_Customers[Cohort_Month])</f>
        <v>44773</v>
      </c>
      <c r="L3395" s="1" t="str">
        <f ca="1">_xlfn.XLOOKUP(tbl_Invoices[[#This Row],[Customer_ID]], tbl_Customers[Customer_ID], tbl_Customers[Age_Group])</f>
        <v>25–34</v>
      </c>
      <c r="M3395" s="1" t="str">
        <f>_xlfn.XLOOKUP(tbl_Invoices[[#This Row],[Customer_ID]], tbl_Customers[Customer_ID], tbl_Customers[Region])</f>
        <v>International</v>
      </c>
      <c r="N3395" s="1" t="str" cm="1">
        <f t="array" ref="N3395">_xlfn.IFS(
   _xlfn.SINGLE(tbl_Invoices[Plan_ID])="P1","Basic",
   _xlfn.SINGLE(tbl_Invoices[Plan_ID])="P2","Standard",
   _xlfn.SINGLE(tbl_Invoices[Plan_ID])="P3","Premium"
)</f>
        <v>Basic</v>
      </c>
      <c r="O3395" s="2">
        <f>IF(tbl_Invoices[[#This Row],[Revenue_Type]]="Churned",0,1)</f>
        <v>0</v>
      </c>
    </row>
    <row r="3396" spans="1:15" x14ac:dyDescent="0.25">
      <c r="A3396" t="s">
        <v>5574</v>
      </c>
      <c r="B3396" t="s">
        <v>1744</v>
      </c>
      <c r="C3396" t="s">
        <v>3681</v>
      </c>
      <c r="D3396" s="1">
        <v>44697</v>
      </c>
      <c r="E3396">
        <v>12</v>
      </c>
      <c r="F3396" t="b">
        <v>1</v>
      </c>
      <c r="G3396" t="s">
        <v>4547</v>
      </c>
      <c r="H3396" t="s">
        <v>2027</v>
      </c>
      <c r="I3396" s="1">
        <f>DATE(YEAR(tbl_Invoices[[#This Row],[Invoice_Date]]), MONTH(tbl_Invoices[[#This Row],[Invoice_Date]]), DAY(tbl_Invoices[[#This Row],[Invoice_Date]]))</f>
        <v>44697</v>
      </c>
      <c r="J3396">
        <f>YEAR(tbl_Invoices[[#This Row],[Invoice_Date]])</f>
        <v>2022</v>
      </c>
      <c r="K3396" s="1">
        <f>_xlfn.XLOOKUP(tbl_Invoices[[#This Row],[Customer_ID]], tbl_Customers[Customer_ID], tbl_Customers[Cohort_Month])</f>
        <v>44316</v>
      </c>
      <c r="L3396" s="1" t="str">
        <f ca="1">_xlfn.XLOOKUP(tbl_Invoices[[#This Row],[Customer_ID]], tbl_Customers[Customer_ID], tbl_Customers[Age_Group])</f>
        <v>55+</v>
      </c>
      <c r="M3396" s="1" t="str">
        <f>_xlfn.XLOOKUP(tbl_Invoices[[#This Row],[Customer_ID]], tbl_Customers[Customer_ID], tbl_Customers[Region])</f>
        <v>International</v>
      </c>
      <c r="N3396" s="1" t="str" cm="1">
        <f t="array" ref="N3396">_xlfn.IFS(
   _xlfn.SINGLE(tbl_Invoices[Plan_ID])="P1","Basic",
   _xlfn.SINGLE(tbl_Invoices[Plan_ID])="P2","Standard",
   _xlfn.SINGLE(tbl_Invoices[Plan_ID])="P3","Premium"
)</f>
        <v>Basic</v>
      </c>
      <c r="O3396" s="2">
        <f>IF(tbl_Invoices[[#This Row],[Revenue_Type]]="Churned",0,1)</f>
        <v>1</v>
      </c>
    </row>
    <row r="3397" spans="1:15" x14ac:dyDescent="0.25">
      <c r="A3397" t="s">
        <v>5863</v>
      </c>
      <c r="B3397" t="s">
        <v>1893</v>
      </c>
      <c r="C3397" t="s">
        <v>3687</v>
      </c>
      <c r="D3397" s="1">
        <v>44697</v>
      </c>
      <c r="E3397">
        <v>55</v>
      </c>
      <c r="F3397" t="b">
        <v>1</v>
      </c>
      <c r="G3397" t="s">
        <v>4547</v>
      </c>
      <c r="H3397" t="s">
        <v>2031</v>
      </c>
      <c r="I3397" s="1">
        <f>DATE(YEAR(tbl_Invoices[[#This Row],[Invoice_Date]]), MONTH(tbl_Invoices[[#This Row],[Invoice_Date]]), DAY(tbl_Invoices[[#This Row],[Invoice_Date]]))</f>
        <v>44697</v>
      </c>
      <c r="J3397">
        <f>YEAR(tbl_Invoices[[#This Row],[Invoice_Date]])</f>
        <v>2022</v>
      </c>
      <c r="K3397" s="1">
        <f>_xlfn.XLOOKUP(tbl_Invoices[[#This Row],[Customer_ID]], tbl_Customers[Customer_ID], tbl_Customers[Cohort_Month])</f>
        <v>44865</v>
      </c>
      <c r="L3397" s="1" t="str">
        <f ca="1">_xlfn.XLOOKUP(tbl_Invoices[[#This Row],[Customer_ID]], tbl_Customers[Customer_ID], tbl_Customers[Age_Group])</f>
        <v>25–34</v>
      </c>
      <c r="M3397" s="1" t="str">
        <f>_xlfn.XLOOKUP(tbl_Invoices[[#This Row],[Customer_ID]], tbl_Customers[Customer_ID], tbl_Customers[Region])</f>
        <v>South</v>
      </c>
      <c r="N3397" s="1" t="str" cm="1">
        <f t="array" ref="N3397">_xlfn.IFS(
   _xlfn.SINGLE(tbl_Invoices[Plan_ID])="P1","Basic",
   _xlfn.SINGLE(tbl_Invoices[Plan_ID])="P2","Standard",
   _xlfn.SINGLE(tbl_Invoices[Plan_ID])="P3","Premium"
)</f>
        <v>Premium</v>
      </c>
      <c r="O3397" s="2">
        <f>IF(tbl_Invoices[[#This Row],[Revenue_Type]]="Churned",0,1)</f>
        <v>1</v>
      </c>
    </row>
    <row r="3398" spans="1:15" x14ac:dyDescent="0.25">
      <c r="A3398" t="s">
        <v>5515</v>
      </c>
      <c r="B3398" t="s">
        <v>260</v>
      </c>
      <c r="C3398" t="s">
        <v>4478</v>
      </c>
      <c r="D3398" s="1">
        <v>44698</v>
      </c>
      <c r="E3398">
        <v>55</v>
      </c>
      <c r="F3398" t="b">
        <v>1</v>
      </c>
      <c r="G3398" t="s">
        <v>4538</v>
      </c>
      <c r="H3398" t="s">
        <v>2031</v>
      </c>
      <c r="I3398" s="1">
        <f>DATE(YEAR(tbl_Invoices[[#This Row],[Invoice_Date]]), MONTH(tbl_Invoices[[#This Row],[Invoice_Date]]), DAY(tbl_Invoices[[#This Row],[Invoice_Date]]))</f>
        <v>44698</v>
      </c>
      <c r="J3398">
        <f>YEAR(tbl_Invoices[[#This Row],[Invoice_Date]])</f>
        <v>2022</v>
      </c>
      <c r="K3398" s="1">
        <f>_xlfn.XLOOKUP(tbl_Invoices[[#This Row],[Customer_ID]], tbl_Customers[Customer_ID], tbl_Customers[Cohort_Month])</f>
        <v>44712</v>
      </c>
      <c r="L3398" s="1" t="str">
        <f ca="1">_xlfn.XLOOKUP(tbl_Invoices[[#This Row],[Customer_ID]], tbl_Customers[Customer_ID], tbl_Customers[Age_Group])</f>
        <v>35–44</v>
      </c>
      <c r="M3398" s="1" t="str">
        <f>_xlfn.XLOOKUP(tbl_Invoices[[#This Row],[Customer_ID]], tbl_Customers[Customer_ID], tbl_Customers[Region])</f>
        <v>International</v>
      </c>
      <c r="N3398" s="1" t="str" cm="1">
        <f t="array" ref="N3398">_xlfn.IFS(
   _xlfn.SINGLE(tbl_Invoices[Plan_ID])="P1","Basic",
   _xlfn.SINGLE(tbl_Invoices[Plan_ID])="P2","Standard",
   _xlfn.SINGLE(tbl_Invoices[Plan_ID])="P3","Premium"
)</f>
        <v>Premium</v>
      </c>
      <c r="O3398" s="2">
        <f>IF(tbl_Invoices[[#This Row],[Revenue_Type]]="Churned",0,1)</f>
        <v>1</v>
      </c>
    </row>
    <row r="3399" spans="1:15" x14ac:dyDescent="0.25">
      <c r="A3399" t="s">
        <v>9867</v>
      </c>
      <c r="B3399" t="s">
        <v>347</v>
      </c>
      <c r="C3399" t="s">
        <v>3748</v>
      </c>
      <c r="D3399" s="1">
        <v>44698</v>
      </c>
      <c r="E3399">
        <v>55</v>
      </c>
      <c r="F3399" t="b">
        <v>1</v>
      </c>
      <c r="G3399" t="s">
        <v>4540</v>
      </c>
      <c r="H3399" t="s">
        <v>2031</v>
      </c>
      <c r="I3399" s="1">
        <f>DATE(YEAR(tbl_Invoices[[#This Row],[Invoice_Date]]), MONTH(tbl_Invoices[[#This Row],[Invoice_Date]]), DAY(tbl_Invoices[[#This Row],[Invoice_Date]]))</f>
        <v>44698</v>
      </c>
      <c r="J3399">
        <f>YEAR(tbl_Invoices[[#This Row],[Invoice_Date]])</f>
        <v>2022</v>
      </c>
      <c r="K3399" s="1">
        <f>_xlfn.XLOOKUP(tbl_Invoices[[#This Row],[Customer_ID]], tbl_Customers[Customer_ID], tbl_Customers[Cohort_Month])</f>
        <v>44286</v>
      </c>
      <c r="L3399" s="1" t="str">
        <f ca="1">_xlfn.XLOOKUP(tbl_Invoices[[#This Row],[Customer_ID]], tbl_Customers[Customer_ID], tbl_Customers[Age_Group])</f>
        <v>25–34</v>
      </c>
      <c r="M3399" s="1" t="str">
        <f>_xlfn.XLOOKUP(tbl_Invoices[[#This Row],[Customer_ID]], tbl_Customers[Customer_ID], tbl_Customers[Region])</f>
        <v>International</v>
      </c>
      <c r="N3399" s="1" t="str" cm="1">
        <f t="array" ref="N3399">_xlfn.IFS(
   _xlfn.SINGLE(tbl_Invoices[Plan_ID])="P1","Basic",
   _xlfn.SINGLE(tbl_Invoices[Plan_ID])="P2","Standard",
   _xlfn.SINGLE(tbl_Invoices[Plan_ID])="P3","Premium"
)</f>
        <v>Premium</v>
      </c>
      <c r="O3399" s="2">
        <f>IF(tbl_Invoices[[#This Row],[Revenue_Type]]="Churned",0,1)</f>
        <v>1</v>
      </c>
    </row>
    <row r="3400" spans="1:15" x14ac:dyDescent="0.25">
      <c r="A3400" t="s">
        <v>4888</v>
      </c>
      <c r="B3400" t="s">
        <v>755</v>
      </c>
      <c r="C3400" t="s">
        <v>3879</v>
      </c>
      <c r="D3400" s="1">
        <v>44698</v>
      </c>
      <c r="E3400">
        <v>55</v>
      </c>
      <c r="F3400" t="b">
        <v>1</v>
      </c>
      <c r="G3400" t="s">
        <v>4538</v>
      </c>
      <c r="H3400" t="s">
        <v>2031</v>
      </c>
      <c r="I3400" s="1">
        <f>DATE(YEAR(tbl_Invoices[[#This Row],[Invoice_Date]]), MONTH(tbl_Invoices[[#This Row],[Invoice_Date]]), DAY(tbl_Invoices[[#This Row],[Invoice_Date]]))</f>
        <v>44698</v>
      </c>
      <c r="J3400">
        <f>YEAR(tbl_Invoices[[#This Row],[Invoice_Date]])</f>
        <v>2022</v>
      </c>
      <c r="K3400" s="1">
        <f>_xlfn.XLOOKUP(tbl_Invoices[[#This Row],[Customer_ID]], tbl_Customers[Customer_ID], tbl_Customers[Cohort_Month])</f>
        <v>44681</v>
      </c>
      <c r="L3400" s="1" t="str">
        <f ca="1">_xlfn.XLOOKUP(tbl_Invoices[[#This Row],[Customer_ID]], tbl_Customers[Customer_ID], tbl_Customers[Age_Group])</f>
        <v>25–34</v>
      </c>
      <c r="M3400" s="1" t="str">
        <f>_xlfn.XLOOKUP(tbl_Invoices[[#This Row],[Customer_ID]], tbl_Customers[Customer_ID], tbl_Customers[Region])</f>
        <v>International</v>
      </c>
      <c r="N3400" s="1" t="str" cm="1">
        <f t="array" ref="N3400">_xlfn.IFS(
   _xlfn.SINGLE(tbl_Invoices[Plan_ID])="P1","Basic",
   _xlfn.SINGLE(tbl_Invoices[Plan_ID])="P2","Standard",
   _xlfn.SINGLE(tbl_Invoices[Plan_ID])="P3","Premium"
)</f>
        <v>Premium</v>
      </c>
      <c r="O3400" s="2">
        <f>IF(tbl_Invoices[[#This Row],[Revenue_Type]]="Churned",0,1)</f>
        <v>1</v>
      </c>
    </row>
    <row r="3401" spans="1:15" x14ac:dyDescent="0.25">
      <c r="A3401" t="s">
        <v>7099</v>
      </c>
      <c r="B3401" t="s">
        <v>796</v>
      </c>
      <c r="C3401" t="s">
        <v>3901</v>
      </c>
      <c r="D3401" s="1">
        <v>44698</v>
      </c>
      <c r="E3401">
        <v>25</v>
      </c>
      <c r="F3401" t="b">
        <v>1</v>
      </c>
      <c r="G3401" t="s">
        <v>4538</v>
      </c>
      <c r="H3401" t="s">
        <v>2034</v>
      </c>
      <c r="I3401" s="1">
        <f>DATE(YEAR(tbl_Invoices[[#This Row],[Invoice_Date]]), MONTH(tbl_Invoices[[#This Row],[Invoice_Date]]), DAY(tbl_Invoices[[#This Row],[Invoice_Date]]))</f>
        <v>44698</v>
      </c>
      <c r="J3401">
        <f>YEAR(tbl_Invoices[[#This Row],[Invoice_Date]])</f>
        <v>2022</v>
      </c>
      <c r="K3401" s="1">
        <f>_xlfn.XLOOKUP(tbl_Invoices[[#This Row],[Customer_ID]], tbl_Customers[Customer_ID], tbl_Customers[Cohort_Month])</f>
        <v>44985</v>
      </c>
      <c r="L3401" s="1" t="str">
        <f ca="1">_xlfn.XLOOKUP(tbl_Invoices[[#This Row],[Customer_ID]], tbl_Customers[Customer_ID], tbl_Customers[Age_Group])</f>
        <v>18–24</v>
      </c>
      <c r="M3401" s="1" t="str">
        <f>_xlfn.XLOOKUP(tbl_Invoices[[#This Row],[Customer_ID]], tbl_Customers[Customer_ID], tbl_Customers[Region])</f>
        <v>South</v>
      </c>
      <c r="N3401" s="1" t="str" cm="1">
        <f t="array" ref="N3401">_xlfn.IFS(
   _xlfn.SINGLE(tbl_Invoices[Plan_ID])="P1","Basic",
   _xlfn.SINGLE(tbl_Invoices[Plan_ID])="P2","Standard",
   _xlfn.SINGLE(tbl_Invoices[Plan_ID])="P3","Premium"
)</f>
        <v>Standard</v>
      </c>
      <c r="O3401" s="2">
        <f>IF(tbl_Invoices[[#This Row],[Revenue_Type]]="Churned",0,1)</f>
        <v>1</v>
      </c>
    </row>
    <row r="3402" spans="1:15" x14ac:dyDescent="0.25">
      <c r="A3402" t="s">
        <v>7906</v>
      </c>
      <c r="B3402" t="s">
        <v>1908</v>
      </c>
      <c r="C3402" t="s">
        <v>3696</v>
      </c>
      <c r="D3402" s="1">
        <v>44698</v>
      </c>
      <c r="E3402">
        <v>12</v>
      </c>
      <c r="F3402" t="b">
        <v>1</v>
      </c>
      <c r="G3402" t="s">
        <v>4538</v>
      </c>
      <c r="H3402" t="s">
        <v>2027</v>
      </c>
      <c r="I3402" s="1">
        <f>DATE(YEAR(tbl_Invoices[[#This Row],[Invoice_Date]]), MONTH(tbl_Invoices[[#This Row],[Invoice_Date]]), DAY(tbl_Invoices[[#This Row],[Invoice_Date]]))</f>
        <v>44698</v>
      </c>
      <c r="J3402">
        <f>YEAR(tbl_Invoices[[#This Row],[Invoice_Date]])</f>
        <v>2022</v>
      </c>
      <c r="K3402" s="1">
        <f>_xlfn.XLOOKUP(tbl_Invoices[[#This Row],[Customer_ID]], tbl_Customers[Customer_ID], tbl_Customers[Cohort_Month])</f>
        <v>45016</v>
      </c>
      <c r="L3402" s="1" t="str">
        <f ca="1">_xlfn.XLOOKUP(tbl_Invoices[[#This Row],[Customer_ID]], tbl_Customers[Customer_ID], tbl_Customers[Age_Group])</f>
        <v>45–54</v>
      </c>
      <c r="M3402" s="1" t="str">
        <f>_xlfn.XLOOKUP(tbl_Invoices[[#This Row],[Customer_ID]], tbl_Customers[Customer_ID], tbl_Customers[Region])</f>
        <v>South</v>
      </c>
      <c r="N3402" s="1" t="str" cm="1">
        <f t="array" ref="N3402">_xlfn.IFS(
   _xlfn.SINGLE(tbl_Invoices[Plan_ID])="P1","Basic",
   _xlfn.SINGLE(tbl_Invoices[Plan_ID])="P2","Standard",
   _xlfn.SINGLE(tbl_Invoices[Plan_ID])="P3","Premium"
)</f>
        <v>Basic</v>
      </c>
      <c r="O3402" s="2">
        <f>IF(tbl_Invoices[[#This Row],[Revenue_Type]]="Churned",0,1)</f>
        <v>1</v>
      </c>
    </row>
    <row r="3403" spans="1:15" x14ac:dyDescent="0.25">
      <c r="A3403" t="s">
        <v>6648</v>
      </c>
      <c r="B3403" t="s">
        <v>292</v>
      </c>
      <c r="C3403" t="s">
        <v>2155</v>
      </c>
      <c r="D3403" s="1">
        <v>44699</v>
      </c>
      <c r="E3403">
        <v>12</v>
      </c>
      <c r="F3403" t="b">
        <v>1</v>
      </c>
      <c r="G3403" t="s">
        <v>4540</v>
      </c>
      <c r="H3403" t="s">
        <v>2027</v>
      </c>
      <c r="I3403" s="1">
        <f>DATE(YEAR(tbl_Invoices[[#This Row],[Invoice_Date]]), MONTH(tbl_Invoices[[#This Row],[Invoice_Date]]), DAY(tbl_Invoices[[#This Row],[Invoice_Date]]))</f>
        <v>44699</v>
      </c>
      <c r="J3403">
        <f>YEAR(tbl_Invoices[[#This Row],[Invoice_Date]])</f>
        <v>2022</v>
      </c>
      <c r="K3403" s="1">
        <f>_xlfn.XLOOKUP(tbl_Invoices[[#This Row],[Customer_ID]], tbl_Customers[Customer_ID], tbl_Customers[Cohort_Month])</f>
        <v>44347</v>
      </c>
      <c r="L3403" s="1" t="str">
        <f ca="1">_xlfn.XLOOKUP(tbl_Invoices[[#This Row],[Customer_ID]], tbl_Customers[Customer_ID], tbl_Customers[Age_Group])</f>
        <v>35–44</v>
      </c>
      <c r="M3403" s="1" t="str">
        <f>_xlfn.XLOOKUP(tbl_Invoices[[#This Row],[Customer_ID]], tbl_Customers[Customer_ID], tbl_Customers[Region])</f>
        <v>East</v>
      </c>
      <c r="N3403" s="1" t="str" cm="1">
        <f t="array" ref="N3403">_xlfn.IFS(
   _xlfn.SINGLE(tbl_Invoices[Plan_ID])="P1","Basic",
   _xlfn.SINGLE(tbl_Invoices[Plan_ID])="P2","Standard",
   _xlfn.SINGLE(tbl_Invoices[Plan_ID])="P3","Premium"
)</f>
        <v>Basic</v>
      </c>
      <c r="O3403" s="2">
        <f>IF(tbl_Invoices[[#This Row],[Revenue_Type]]="Churned",0,1)</f>
        <v>1</v>
      </c>
    </row>
    <row r="3404" spans="1:15" x14ac:dyDescent="0.25">
      <c r="A3404" t="s">
        <v>7792</v>
      </c>
      <c r="B3404" t="s">
        <v>333</v>
      </c>
      <c r="C3404" t="s">
        <v>2686</v>
      </c>
      <c r="D3404" s="1">
        <v>44699</v>
      </c>
      <c r="E3404">
        <v>55</v>
      </c>
      <c r="F3404" t="b">
        <v>1</v>
      </c>
      <c r="G3404" t="s">
        <v>4540</v>
      </c>
      <c r="H3404" t="s">
        <v>2031</v>
      </c>
      <c r="I3404" s="1">
        <f>DATE(YEAR(tbl_Invoices[[#This Row],[Invoice_Date]]), MONTH(tbl_Invoices[[#This Row],[Invoice_Date]]), DAY(tbl_Invoices[[#This Row],[Invoice_Date]]))</f>
        <v>44699</v>
      </c>
      <c r="J3404">
        <f>YEAR(tbl_Invoices[[#This Row],[Invoice_Date]])</f>
        <v>2022</v>
      </c>
      <c r="K3404" s="1">
        <f>_xlfn.XLOOKUP(tbl_Invoices[[#This Row],[Customer_ID]], tbl_Customers[Customer_ID], tbl_Customers[Cohort_Month])</f>
        <v>44316</v>
      </c>
      <c r="L3404" s="1" t="str">
        <f ca="1">_xlfn.XLOOKUP(tbl_Invoices[[#This Row],[Customer_ID]], tbl_Customers[Customer_ID], tbl_Customers[Age_Group])</f>
        <v>25–34</v>
      </c>
      <c r="M3404" s="1" t="str">
        <f>_xlfn.XLOOKUP(tbl_Invoices[[#This Row],[Customer_ID]], tbl_Customers[Customer_ID], tbl_Customers[Region])</f>
        <v>Midwest</v>
      </c>
      <c r="N3404" s="1" t="str" cm="1">
        <f t="array" ref="N3404">_xlfn.IFS(
   _xlfn.SINGLE(tbl_Invoices[Plan_ID])="P1","Basic",
   _xlfn.SINGLE(tbl_Invoices[Plan_ID])="P2","Standard",
   _xlfn.SINGLE(tbl_Invoices[Plan_ID])="P3","Premium"
)</f>
        <v>Premium</v>
      </c>
      <c r="O3404" s="2">
        <f>IF(tbl_Invoices[[#This Row],[Revenue_Type]]="Churned",0,1)</f>
        <v>1</v>
      </c>
    </row>
    <row r="3405" spans="1:15" x14ac:dyDescent="0.25">
      <c r="A3405" t="s">
        <v>9541</v>
      </c>
      <c r="B3405" t="s">
        <v>671</v>
      </c>
      <c r="C3405" t="s">
        <v>3623</v>
      </c>
      <c r="D3405" s="1">
        <v>44699</v>
      </c>
      <c r="E3405">
        <v>55</v>
      </c>
      <c r="F3405" t="b">
        <v>1</v>
      </c>
      <c r="G3405" t="s">
        <v>4547</v>
      </c>
      <c r="H3405" t="s">
        <v>2031</v>
      </c>
      <c r="I3405" s="1">
        <f>DATE(YEAR(tbl_Invoices[[#This Row],[Invoice_Date]]), MONTH(tbl_Invoices[[#This Row],[Invoice_Date]]), DAY(tbl_Invoices[[#This Row],[Invoice_Date]]))</f>
        <v>44699</v>
      </c>
      <c r="J3405">
        <f>YEAR(tbl_Invoices[[#This Row],[Invoice_Date]])</f>
        <v>2022</v>
      </c>
      <c r="K3405" s="1">
        <f>_xlfn.XLOOKUP(tbl_Invoices[[#This Row],[Customer_ID]], tbl_Customers[Customer_ID], tbl_Customers[Cohort_Month])</f>
        <v>44895</v>
      </c>
      <c r="L3405" s="1" t="str">
        <f ca="1">_xlfn.XLOOKUP(tbl_Invoices[[#This Row],[Customer_ID]], tbl_Customers[Customer_ID], tbl_Customers[Age_Group])</f>
        <v>45–54</v>
      </c>
      <c r="M3405" s="1" t="str">
        <f>_xlfn.XLOOKUP(tbl_Invoices[[#This Row],[Customer_ID]], tbl_Customers[Customer_ID], tbl_Customers[Region])</f>
        <v>South</v>
      </c>
      <c r="N3405" s="1" t="str" cm="1">
        <f t="array" ref="N3405">_xlfn.IFS(
   _xlfn.SINGLE(tbl_Invoices[Plan_ID])="P1","Basic",
   _xlfn.SINGLE(tbl_Invoices[Plan_ID])="P2","Standard",
   _xlfn.SINGLE(tbl_Invoices[Plan_ID])="P3","Premium"
)</f>
        <v>Premium</v>
      </c>
      <c r="O3405" s="2">
        <f>IF(tbl_Invoices[[#This Row],[Revenue_Type]]="Churned",0,1)</f>
        <v>1</v>
      </c>
    </row>
    <row r="3406" spans="1:15" x14ac:dyDescent="0.25">
      <c r="A3406" t="s">
        <v>4872</v>
      </c>
      <c r="B3406" t="s">
        <v>1163</v>
      </c>
      <c r="C3406" t="s">
        <v>2398</v>
      </c>
      <c r="D3406" s="1">
        <v>44699</v>
      </c>
      <c r="E3406">
        <v>12</v>
      </c>
      <c r="F3406" t="b">
        <v>1</v>
      </c>
      <c r="G3406" t="s">
        <v>4545</v>
      </c>
      <c r="H3406" t="s">
        <v>2027</v>
      </c>
      <c r="I3406" s="1">
        <f>DATE(YEAR(tbl_Invoices[[#This Row],[Invoice_Date]]), MONTH(tbl_Invoices[[#This Row],[Invoice_Date]]), DAY(tbl_Invoices[[#This Row],[Invoice_Date]]))</f>
        <v>44699</v>
      </c>
      <c r="J3406">
        <f>YEAR(tbl_Invoices[[#This Row],[Invoice_Date]])</f>
        <v>2022</v>
      </c>
      <c r="K3406" s="1">
        <f>_xlfn.XLOOKUP(tbl_Invoices[[#This Row],[Customer_ID]], tbl_Customers[Customer_ID], tbl_Customers[Cohort_Month])</f>
        <v>44712</v>
      </c>
      <c r="L3406" s="1" t="str">
        <f ca="1">_xlfn.XLOOKUP(tbl_Invoices[[#This Row],[Customer_ID]], tbl_Customers[Customer_ID], tbl_Customers[Age_Group])</f>
        <v>25–34</v>
      </c>
      <c r="M3406" s="1" t="str">
        <f>_xlfn.XLOOKUP(tbl_Invoices[[#This Row],[Customer_ID]], tbl_Customers[Customer_ID], tbl_Customers[Region])</f>
        <v>South</v>
      </c>
      <c r="N3406" s="1" t="str" cm="1">
        <f t="array" ref="N3406">_xlfn.IFS(
   _xlfn.SINGLE(tbl_Invoices[Plan_ID])="P1","Basic",
   _xlfn.SINGLE(tbl_Invoices[Plan_ID])="P2","Standard",
   _xlfn.SINGLE(tbl_Invoices[Plan_ID])="P3","Premium"
)</f>
        <v>Basic</v>
      </c>
      <c r="O3406" s="2">
        <f>IF(tbl_Invoices[[#This Row],[Revenue_Type]]="Churned",0,1)</f>
        <v>0</v>
      </c>
    </row>
    <row r="3407" spans="1:15" x14ac:dyDescent="0.25">
      <c r="A3407" t="s">
        <v>10106</v>
      </c>
      <c r="B3407" t="s">
        <v>1222</v>
      </c>
      <c r="C3407" t="s">
        <v>2439</v>
      </c>
      <c r="D3407" s="1">
        <v>44699</v>
      </c>
      <c r="E3407">
        <v>55</v>
      </c>
      <c r="F3407" t="b">
        <v>1</v>
      </c>
      <c r="G3407" t="s">
        <v>4538</v>
      </c>
      <c r="H3407" t="s">
        <v>2031</v>
      </c>
      <c r="I3407" s="1">
        <f>DATE(YEAR(tbl_Invoices[[#This Row],[Invoice_Date]]), MONTH(tbl_Invoices[[#This Row],[Invoice_Date]]), DAY(tbl_Invoices[[#This Row],[Invoice_Date]]))</f>
        <v>44699</v>
      </c>
      <c r="J3407">
        <f>YEAR(tbl_Invoices[[#This Row],[Invoice_Date]])</f>
        <v>2022</v>
      </c>
      <c r="K3407" s="1">
        <f>_xlfn.XLOOKUP(tbl_Invoices[[#This Row],[Customer_ID]], tbl_Customers[Customer_ID], tbl_Customers[Cohort_Month])</f>
        <v>44377</v>
      </c>
      <c r="L3407" s="1" t="str">
        <f ca="1">_xlfn.XLOOKUP(tbl_Invoices[[#This Row],[Customer_ID]], tbl_Customers[Customer_ID], tbl_Customers[Age_Group])</f>
        <v>25–34</v>
      </c>
      <c r="M3407" s="1" t="str">
        <f>_xlfn.XLOOKUP(tbl_Invoices[[#This Row],[Customer_ID]], tbl_Customers[Customer_ID], tbl_Customers[Region])</f>
        <v>International</v>
      </c>
      <c r="N3407" s="1" t="str" cm="1">
        <f t="array" ref="N3407">_xlfn.IFS(
   _xlfn.SINGLE(tbl_Invoices[Plan_ID])="P1","Basic",
   _xlfn.SINGLE(tbl_Invoices[Plan_ID])="P2","Standard",
   _xlfn.SINGLE(tbl_Invoices[Plan_ID])="P3","Premium"
)</f>
        <v>Premium</v>
      </c>
      <c r="O3407" s="2">
        <f>IF(tbl_Invoices[[#This Row],[Revenue_Type]]="Churned",0,1)</f>
        <v>1</v>
      </c>
    </row>
    <row r="3408" spans="1:15" x14ac:dyDescent="0.25">
      <c r="A3408" t="s">
        <v>8544</v>
      </c>
      <c r="B3408" t="s">
        <v>1383</v>
      </c>
      <c r="C3408" t="s">
        <v>4382</v>
      </c>
      <c r="D3408" s="1">
        <v>44699</v>
      </c>
      <c r="E3408">
        <v>12</v>
      </c>
      <c r="F3408" t="b">
        <v>1</v>
      </c>
      <c r="G3408" t="s">
        <v>4538</v>
      </c>
      <c r="H3408" t="s">
        <v>2027</v>
      </c>
      <c r="I3408" s="1">
        <f>DATE(YEAR(tbl_Invoices[[#This Row],[Invoice_Date]]), MONTH(tbl_Invoices[[#This Row],[Invoice_Date]]), DAY(tbl_Invoices[[#This Row],[Invoice_Date]]))</f>
        <v>44699</v>
      </c>
      <c r="J3408">
        <f>YEAR(tbl_Invoices[[#This Row],[Invoice_Date]])</f>
        <v>2022</v>
      </c>
      <c r="K3408" s="1">
        <f>_xlfn.XLOOKUP(tbl_Invoices[[#This Row],[Customer_ID]], tbl_Customers[Customer_ID], tbl_Customers[Cohort_Month])</f>
        <v>44926</v>
      </c>
      <c r="L3408" s="1" t="str">
        <f ca="1">_xlfn.XLOOKUP(tbl_Invoices[[#This Row],[Customer_ID]], tbl_Customers[Customer_ID], tbl_Customers[Age_Group])</f>
        <v>25–34</v>
      </c>
      <c r="M3408" s="1" t="str">
        <f>_xlfn.XLOOKUP(tbl_Invoices[[#This Row],[Customer_ID]], tbl_Customers[Customer_ID], tbl_Customers[Region])</f>
        <v>International</v>
      </c>
      <c r="N3408" s="1" t="str" cm="1">
        <f t="array" ref="N3408">_xlfn.IFS(
   _xlfn.SINGLE(tbl_Invoices[Plan_ID])="P1","Basic",
   _xlfn.SINGLE(tbl_Invoices[Plan_ID])="P2","Standard",
   _xlfn.SINGLE(tbl_Invoices[Plan_ID])="P3","Premium"
)</f>
        <v>Basic</v>
      </c>
      <c r="O3408" s="2">
        <f>IF(tbl_Invoices[[#This Row],[Revenue_Type]]="Churned",0,1)</f>
        <v>1</v>
      </c>
    </row>
    <row r="3409" spans="1:15" x14ac:dyDescent="0.25">
      <c r="A3409" t="s">
        <v>7092</v>
      </c>
      <c r="B3409" t="s">
        <v>41</v>
      </c>
      <c r="C3409" t="s">
        <v>3462</v>
      </c>
      <c r="D3409" s="1">
        <v>44700</v>
      </c>
      <c r="E3409">
        <v>12</v>
      </c>
      <c r="F3409" t="b">
        <v>1</v>
      </c>
      <c r="G3409" t="s">
        <v>4538</v>
      </c>
      <c r="H3409" t="s">
        <v>2027</v>
      </c>
      <c r="I3409" s="1">
        <f>DATE(YEAR(tbl_Invoices[[#This Row],[Invoice_Date]]), MONTH(tbl_Invoices[[#This Row],[Invoice_Date]]), DAY(tbl_Invoices[[#This Row],[Invoice_Date]]))</f>
        <v>44700</v>
      </c>
      <c r="J3409">
        <f>YEAR(tbl_Invoices[[#This Row],[Invoice_Date]])</f>
        <v>2022</v>
      </c>
      <c r="K3409" s="1">
        <f>_xlfn.XLOOKUP(tbl_Invoices[[#This Row],[Customer_ID]], tbl_Customers[Customer_ID], tbl_Customers[Cohort_Month])</f>
        <v>44834</v>
      </c>
      <c r="L3409" s="1" t="str">
        <f ca="1">_xlfn.XLOOKUP(tbl_Invoices[[#This Row],[Customer_ID]], tbl_Customers[Customer_ID], tbl_Customers[Age_Group])</f>
        <v>25–34</v>
      </c>
      <c r="M3409" s="1" t="str">
        <f>_xlfn.XLOOKUP(tbl_Invoices[[#This Row],[Customer_ID]], tbl_Customers[Customer_ID], tbl_Customers[Region])</f>
        <v>West</v>
      </c>
      <c r="N3409" s="1" t="str" cm="1">
        <f t="array" ref="N3409">_xlfn.IFS(
   _xlfn.SINGLE(tbl_Invoices[Plan_ID])="P1","Basic",
   _xlfn.SINGLE(tbl_Invoices[Plan_ID])="P2","Standard",
   _xlfn.SINGLE(tbl_Invoices[Plan_ID])="P3","Premium"
)</f>
        <v>Basic</v>
      </c>
      <c r="O3409" s="2">
        <f>IF(tbl_Invoices[[#This Row],[Revenue_Type]]="Churned",0,1)</f>
        <v>1</v>
      </c>
    </row>
    <row r="3410" spans="1:15" x14ac:dyDescent="0.25">
      <c r="A3410" t="s">
        <v>7432</v>
      </c>
      <c r="B3410" t="s">
        <v>124</v>
      </c>
      <c r="C3410" t="s">
        <v>3137</v>
      </c>
      <c r="D3410" s="1">
        <v>44700</v>
      </c>
      <c r="E3410">
        <v>25</v>
      </c>
      <c r="F3410" t="b">
        <v>1</v>
      </c>
      <c r="G3410" t="s">
        <v>4540</v>
      </c>
      <c r="H3410" t="s">
        <v>2034</v>
      </c>
      <c r="I3410" s="1">
        <f>DATE(YEAR(tbl_Invoices[[#This Row],[Invoice_Date]]), MONTH(tbl_Invoices[[#This Row],[Invoice_Date]]), DAY(tbl_Invoices[[#This Row],[Invoice_Date]]))</f>
        <v>44700</v>
      </c>
      <c r="J3410">
        <f>YEAR(tbl_Invoices[[#This Row],[Invoice_Date]])</f>
        <v>2022</v>
      </c>
      <c r="K3410" s="1">
        <f>_xlfn.XLOOKUP(tbl_Invoices[[#This Row],[Customer_ID]], tbl_Customers[Customer_ID], tbl_Customers[Cohort_Month])</f>
        <v>44377</v>
      </c>
      <c r="L3410" s="1" t="str">
        <f ca="1">_xlfn.XLOOKUP(tbl_Invoices[[#This Row],[Customer_ID]], tbl_Customers[Customer_ID], tbl_Customers[Age_Group])</f>
        <v>35–44</v>
      </c>
      <c r="M3410" s="1" t="str">
        <f>_xlfn.XLOOKUP(tbl_Invoices[[#This Row],[Customer_ID]], tbl_Customers[Customer_ID], tbl_Customers[Region])</f>
        <v>International</v>
      </c>
      <c r="N3410" s="1" t="str" cm="1">
        <f t="array" ref="N3410">_xlfn.IFS(
   _xlfn.SINGLE(tbl_Invoices[Plan_ID])="P1","Basic",
   _xlfn.SINGLE(tbl_Invoices[Plan_ID])="P2","Standard",
   _xlfn.SINGLE(tbl_Invoices[Plan_ID])="P3","Premium"
)</f>
        <v>Standard</v>
      </c>
      <c r="O3410" s="2">
        <f>IF(tbl_Invoices[[#This Row],[Revenue_Type]]="Churned",0,1)</f>
        <v>1</v>
      </c>
    </row>
    <row r="3411" spans="1:15" x14ac:dyDescent="0.25">
      <c r="A3411" t="s">
        <v>6996</v>
      </c>
      <c r="B3411" t="s">
        <v>394</v>
      </c>
      <c r="C3411" t="s">
        <v>3736</v>
      </c>
      <c r="D3411" s="1">
        <v>44700</v>
      </c>
      <c r="E3411">
        <v>55</v>
      </c>
      <c r="F3411" t="b">
        <v>1</v>
      </c>
      <c r="G3411" t="s">
        <v>4538</v>
      </c>
      <c r="H3411" t="s">
        <v>2031</v>
      </c>
      <c r="I3411" s="1">
        <f>DATE(YEAR(tbl_Invoices[[#This Row],[Invoice_Date]]), MONTH(tbl_Invoices[[#This Row],[Invoice_Date]]), DAY(tbl_Invoices[[#This Row],[Invoice_Date]]))</f>
        <v>44700</v>
      </c>
      <c r="J3411">
        <f>YEAR(tbl_Invoices[[#This Row],[Invoice_Date]])</f>
        <v>2022</v>
      </c>
      <c r="K3411" s="1">
        <f>_xlfn.XLOOKUP(tbl_Invoices[[#This Row],[Customer_ID]], tbl_Customers[Customer_ID], tbl_Customers[Cohort_Month])</f>
        <v>44469</v>
      </c>
      <c r="L3411" s="1" t="str">
        <f ca="1">_xlfn.XLOOKUP(tbl_Invoices[[#This Row],[Customer_ID]], tbl_Customers[Customer_ID], tbl_Customers[Age_Group])</f>
        <v>45–54</v>
      </c>
      <c r="M3411" s="1" t="str">
        <f>_xlfn.XLOOKUP(tbl_Invoices[[#This Row],[Customer_ID]], tbl_Customers[Customer_ID], tbl_Customers[Region])</f>
        <v>West</v>
      </c>
      <c r="N3411" s="1" t="str" cm="1">
        <f t="array" ref="N3411">_xlfn.IFS(
   _xlfn.SINGLE(tbl_Invoices[Plan_ID])="P1","Basic",
   _xlfn.SINGLE(tbl_Invoices[Plan_ID])="P2","Standard",
   _xlfn.SINGLE(tbl_Invoices[Plan_ID])="P3","Premium"
)</f>
        <v>Premium</v>
      </c>
      <c r="O3411" s="2">
        <f>IF(tbl_Invoices[[#This Row],[Revenue_Type]]="Churned",0,1)</f>
        <v>1</v>
      </c>
    </row>
    <row r="3412" spans="1:15" x14ac:dyDescent="0.25">
      <c r="A3412" t="s">
        <v>5184</v>
      </c>
      <c r="B3412" t="s">
        <v>636</v>
      </c>
      <c r="C3412" t="s">
        <v>2181</v>
      </c>
      <c r="D3412" s="1">
        <v>44700</v>
      </c>
      <c r="E3412">
        <v>12</v>
      </c>
      <c r="F3412" t="b">
        <v>1</v>
      </c>
      <c r="G3412" t="s">
        <v>4545</v>
      </c>
      <c r="H3412" t="s">
        <v>2027</v>
      </c>
      <c r="I3412" s="1">
        <f>DATE(YEAR(tbl_Invoices[[#This Row],[Invoice_Date]]), MONTH(tbl_Invoices[[#This Row],[Invoice_Date]]), DAY(tbl_Invoices[[#This Row],[Invoice_Date]]))</f>
        <v>44700</v>
      </c>
      <c r="J3412">
        <f>YEAR(tbl_Invoices[[#This Row],[Invoice_Date]])</f>
        <v>2022</v>
      </c>
      <c r="K3412" s="1">
        <f>_xlfn.XLOOKUP(tbl_Invoices[[#This Row],[Customer_ID]], tbl_Customers[Customer_ID], tbl_Customers[Cohort_Month])</f>
        <v>44561</v>
      </c>
      <c r="L3412" s="1" t="str">
        <f ca="1">_xlfn.XLOOKUP(tbl_Invoices[[#This Row],[Customer_ID]], tbl_Customers[Customer_ID], tbl_Customers[Age_Group])</f>
        <v>35–44</v>
      </c>
      <c r="M3412" s="1" t="str">
        <f>_xlfn.XLOOKUP(tbl_Invoices[[#This Row],[Customer_ID]], tbl_Customers[Customer_ID], tbl_Customers[Region])</f>
        <v>East</v>
      </c>
      <c r="N3412" s="1" t="str" cm="1">
        <f t="array" ref="N3412">_xlfn.IFS(
   _xlfn.SINGLE(tbl_Invoices[Plan_ID])="P1","Basic",
   _xlfn.SINGLE(tbl_Invoices[Plan_ID])="P2","Standard",
   _xlfn.SINGLE(tbl_Invoices[Plan_ID])="P3","Premium"
)</f>
        <v>Basic</v>
      </c>
      <c r="O3412" s="2">
        <f>IF(tbl_Invoices[[#This Row],[Revenue_Type]]="Churned",0,1)</f>
        <v>0</v>
      </c>
    </row>
    <row r="3413" spans="1:15" x14ac:dyDescent="0.25">
      <c r="A3413" t="s">
        <v>8105</v>
      </c>
      <c r="B3413" t="s">
        <v>1195</v>
      </c>
      <c r="C3413" t="s">
        <v>3448</v>
      </c>
      <c r="D3413" s="1">
        <v>44700</v>
      </c>
      <c r="E3413">
        <v>55</v>
      </c>
      <c r="F3413" t="b">
        <v>1</v>
      </c>
      <c r="G3413" t="s">
        <v>4549</v>
      </c>
      <c r="H3413" t="s">
        <v>2031</v>
      </c>
      <c r="I3413" s="1">
        <f>DATE(YEAR(tbl_Invoices[[#This Row],[Invoice_Date]]), MONTH(tbl_Invoices[[#This Row],[Invoice_Date]]), DAY(tbl_Invoices[[#This Row],[Invoice_Date]]))</f>
        <v>44700</v>
      </c>
      <c r="J3413">
        <f>YEAR(tbl_Invoices[[#This Row],[Invoice_Date]])</f>
        <v>2022</v>
      </c>
      <c r="K3413" s="1">
        <f>_xlfn.XLOOKUP(tbl_Invoices[[#This Row],[Customer_ID]], tbl_Customers[Customer_ID], tbl_Customers[Cohort_Month])</f>
        <v>44834</v>
      </c>
      <c r="L3413" s="1" t="str">
        <f ca="1">_xlfn.XLOOKUP(tbl_Invoices[[#This Row],[Customer_ID]], tbl_Customers[Customer_ID], tbl_Customers[Age_Group])</f>
        <v>35–44</v>
      </c>
      <c r="M3413" s="1" t="str">
        <f>_xlfn.XLOOKUP(tbl_Invoices[[#This Row],[Customer_ID]], tbl_Customers[Customer_ID], tbl_Customers[Region])</f>
        <v>East</v>
      </c>
      <c r="N3413" s="1" t="str" cm="1">
        <f t="array" ref="N3413">_xlfn.IFS(
   _xlfn.SINGLE(tbl_Invoices[Plan_ID])="P1","Basic",
   _xlfn.SINGLE(tbl_Invoices[Plan_ID])="P2","Standard",
   _xlfn.SINGLE(tbl_Invoices[Plan_ID])="P3","Premium"
)</f>
        <v>Premium</v>
      </c>
      <c r="O3413" s="2">
        <f>IF(tbl_Invoices[[#This Row],[Revenue_Type]]="Churned",0,1)</f>
        <v>1</v>
      </c>
    </row>
    <row r="3414" spans="1:15" x14ac:dyDescent="0.25">
      <c r="A3414" t="s">
        <v>8655</v>
      </c>
      <c r="B3414" t="s">
        <v>1288</v>
      </c>
      <c r="C3414" t="s">
        <v>3650</v>
      </c>
      <c r="D3414" s="1">
        <v>44700</v>
      </c>
      <c r="E3414">
        <v>25</v>
      </c>
      <c r="F3414" t="b">
        <v>1</v>
      </c>
      <c r="G3414" t="s">
        <v>4549</v>
      </c>
      <c r="H3414" t="s">
        <v>2034</v>
      </c>
      <c r="I3414" s="1">
        <f>DATE(YEAR(tbl_Invoices[[#This Row],[Invoice_Date]]), MONTH(tbl_Invoices[[#This Row],[Invoice_Date]]), DAY(tbl_Invoices[[#This Row],[Invoice_Date]]))</f>
        <v>44700</v>
      </c>
      <c r="J3414">
        <f>YEAR(tbl_Invoices[[#This Row],[Invoice_Date]])</f>
        <v>2022</v>
      </c>
      <c r="K3414" s="1">
        <f>_xlfn.XLOOKUP(tbl_Invoices[[#This Row],[Customer_ID]], tbl_Customers[Customer_ID], tbl_Customers[Cohort_Month])</f>
        <v>44530</v>
      </c>
      <c r="L3414" s="1" t="str">
        <f ca="1">_xlfn.XLOOKUP(tbl_Invoices[[#This Row],[Customer_ID]], tbl_Customers[Customer_ID], tbl_Customers[Age_Group])</f>
        <v>45–54</v>
      </c>
      <c r="M3414" s="1" t="str">
        <f>_xlfn.XLOOKUP(tbl_Invoices[[#This Row],[Customer_ID]], tbl_Customers[Customer_ID], tbl_Customers[Region])</f>
        <v>South</v>
      </c>
      <c r="N3414" s="1" t="str" cm="1">
        <f t="array" ref="N3414">_xlfn.IFS(
   _xlfn.SINGLE(tbl_Invoices[Plan_ID])="P1","Basic",
   _xlfn.SINGLE(tbl_Invoices[Plan_ID])="P2","Standard",
   _xlfn.SINGLE(tbl_Invoices[Plan_ID])="P3","Premium"
)</f>
        <v>Standard</v>
      </c>
      <c r="O3414" s="2">
        <f>IF(tbl_Invoices[[#This Row],[Revenue_Type]]="Churned",0,1)</f>
        <v>1</v>
      </c>
    </row>
    <row r="3415" spans="1:15" x14ac:dyDescent="0.25">
      <c r="A3415" t="s">
        <v>7208</v>
      </c>
      <c r="B3415" t="s">
        <v>1299</v>
      </c>
      <c r="C3415" t="s">
        <v>3821</v>
      </c>
      <c r="D3415" s="1">
        <v>44700</v>
      </c>
      <c r="E3415">
        <v>12</v>
      </c>
      <c r="F3415" t="b">
        <v>1</v>
      </c>
      <c r="G3415" t="s">
        <v>4545</v>
      </c>
      <c r="H3415" t="s">
        <v>2027</v>
      </c>
      <c r="I3415" s="1">
        <f>DATE(YEAR(tbl_Invoices[[#This Row],[Invoice_Date]]), MONTH(tbl_Invoices[[#This Row],[Invoice_Date]]), DAY(tbl_Invoices[[#This Row],[Invoice_Date]]))</f>
        <v>44700</v>
      </c>
      <c r="J3415">
        <f>YEAR(tbl_Invoices[[#This Row],[Invoice_Date]])</f>
        <v>2022</v>
      </c>
      <c r="K3415" s="1">
        <f>_xlfn.XLOOKUP(tbl_Invoices[[#This Row],[Customer_ID]], tbl_Customers[Customer_ID], tbl_Customers[Cohort_Month])</f>
        <v>44227</v>
      </c>
      <c r="L3415" s="1" t="str">
        <f ca="1">_xlfn.XLOOKUP(tbl_Invoices[[#This Row],[Customer_ID]], tbl_Customers[Customer_ID], tbl_Customers[Age_Group])</f>
        <v>35–44</v>
      </c>
      <c r="M3415" s="1" t="str">
        <f>_xlfn.XLOOKUP(tbl_Invoices[[#This Row],[Customer_ID]], tbl_Customers[Customer_ID], tbl_Customers[Region])</f>
        <v>South</v>
      </c>
      <c r="N3415" s="1" t="str" cm="1">
        <f t="array" ref="N3415">_xlfn.IFS(
   _xlfn.SINGLE(tbl_Invoices[Plan_ID])="P1","Basic",
   _xlfn.SINGLE(tbl_Invoices[Plan_ID])="P2","Standard",
   _xlfn.SINGLE(tbl_Invoices[Plan_ID])="P3","Premium"
)</f>
        <v>Basic</v>
      </c>
      <c r="O3415" s="2">
        <f>IF(tbl_Invoices[[#This Row],[Revenue_Type]]="Churned",0,1)</f>
        <v>0</v>
      </c>
    </row>
    <row r="3416" spans="1:15" x14ac:dyDescent="0.25">
      <c r="A3416" t="s">
        <v>4731</v>
      </c>
      <c r="B3416" t="s">
        <v>1371</v>
      </c>
      <c r="C3416" t="s">
        <v>2756</v>
      </c>
      <c r="D3416" s="1">
        <v>44700</v>
      </c>
      <c r="E3416">
        <v>55</v>
      </c>
      <c r="F3416" t="b">
        <v>1</v>
      </c>
      <c r="G3416" t="s">
        <v>4538</v>
      </c>
      <c r="H3416" t="s">
        <v>2031</v>
      </c>
      <c r="I3416" s="1">
        <f>DATE(YEAR(tbl_Invoices[[#This Row],[Invoice_Date]]), MONTH(tbl_Invoices[[#This Row],[Invoice_Date]]), DAY(tbl_Invoices[[#This Row],[Invoice_Date]]))</f>
        <v>44700</v>
      </c>
      <c r="J3416">
        <f>YEAR(tbl_Invoices[[#This Row],[Invoice_Date]])</f>
        <v>2022</v>
      </c>
      <c r="K3416" s="1">
        <f>_xlfn.XLOOKUP(tbl_Invoices[[#This Row],[Customer_ID]], tbl_Customers[Customer_ID], tbl_Customers[Cohort_Month])</f>
        <v>44773</v>
      </c>
      <c r="L3416" s="1" t="str">
        <f ca="1">_xlfn.XLOOKUP(tbl_Invoices[[#This Row],[Customer_ID]], tbl_Customers[Customer_ID], tbl_Customers[Age_Group])</f>
        <v>25–34</v>
      </c>
      <c r="M3416" s="1" t="str">
        <f>_xlfn.XLOOKUP(tbl_Invoices[[#This Row],[Customer_ID]], tbl_Customers[Customer_ID], tbl_Customers[Region])</f>
        <v>East</v>
      </c>
      <c r="N3416" s="1" t="str" cm="1">
        <f t="array" ref="N3416">_xlfn.IFS(
   _xlfn.SINGLE(tbl_Invoices[Plan_ID])="P1","Basic",
   _xlfn.SINGLE(tbl_Invoices[Plan_ID])="P2","Standard",
   _xlfn.SINGLE(tbl_Invoices[Plan_ID])="P3","Premium"
)</f>
        <v>Premium</v>
      </c>
      <c r="O3416" s="2">
        <f>IF(tbl_Invoices[[#This Row],[Revenue_Type]]="Churned",0,1)</f>
        <v>1</v>
      </c>
    </row>
    <row r="3417" spans="1:15" x14ac:dyDescent="0.25">
      <c r="A3417" t="s">
        <v>5679</v>
      </c>
      <c r="B3417" t="s">
        <v>1589</v>
      </c>
      <c r="C3417" t="s">
        <v>4415</v>
      </c>
      <c r="D3417" s="1">
        <v>44700</v>
      </c>
      <c r="E3417">
        <v>25</v>
      </c>
      <c r="F3417" t="b">
        <v>1</v>
      </c>
      <c r="G3417" t="s">
        <v>4547</v>
      </c>
      <c r="H3417" t="s">
        <v>2034</v>
      </c>
      <c r="I3417" s="1">
        <f>DATE(YEAR(tbl_Invoices[[#This Row],[Invoice_Date]]), MONTH(tbl_Invoices[[#This Row],[Invoice_Date]]), DAY(tbl_Invoices[[#This Row],[Invoice_Date]]))</f>
        <v>44700</v>
      </c>
      <c r="J3417">
        <f>YEAR(tbl_Invoices[[#This Row],[Invoice_Date]])</f>
        <v>2022</v>
      </c>
      <c r="K3417" s="1">
        <f>_xlfn.XLOOKUP(tbl_Invoices[[#This Row],[Customer_ID]], tbl_Customers[Customer_ID], tbl_Customers[Cohort_Month])</f>
        <v>44804</v>
      </c>
      <c r="L3417" s="1" t="str">
        <f ca="1">_xlfn.XLOOKUP(tbl_Invoices[[#This Row],[Customer_ID]], tbl_Customers[Customer_ID], tbl_Customers[Age_Group])</f>
        <v>35–44</v>
      </c>
      <c r="M3417" s="1" t="str">
        <f>_xlfn.XLOOKUP(tbl_Invoices[[#This Row],[Customer_ID]], tbl_Customers[Customer_ID], tbl_Customers[Region])</f>
        <v>South</v>
      </c>
      <c r="N3417" s="1" t="str" cm="1">
        <f t="array" ref="N3417">_xlfn.IFS(
   _xlfn.SINGLE(tbl_Invoices[Plan_ID])="P1","Basic",
   _xlfn.SINGLE(tbl_Invoices[Plan_ID])="P2","Standard",
   _xlfn.SINGLE(tbl_Invoices[Plan_ID])="P3","Premium"
)</f>
        <v>Standard</v>
      </c>
      <c r="O3417" s="2">
        <f>IF(tbl_Invoices[[#This Row],[Revenue_Type]]="Churned",0,1)</f>
        <v>1</v>
      </c>
    </row>
    <row r="3418" spans="1:15" x14ac:dyDescent="0.25">
      <c r="A3418" t="s">
        <v>8302</v>
      </c>
      <c r="B3418" t="s">
        <v>1654</v>
      </c>
      <c r="C3418" t="s">
        <v>3768</v>
      </c>
      <c r="D3418" s="1">
        <v>44700</v>
      </c>
      <c r="E3418">
        <v>55</v>
      </c>
      <c r="F3418" t="b">
        <v>1</v>
      </c>
      <c r="G3418" t="s">
        <v>4547</v>
      </c>
      <c r="H3418" t="s">
        <v>2031</v>
      </c>
      <c r="I3418" s="1">
        <f>DATE(YEAR(tbl_Invoices[[#This Row],[Invoice_Date]]), MONTH(tbl_Invoices[[#This Row],[Invoice_Date]]), DAY(tbl_Invoices[[#This Row],[Invoice_Date]]))</f>
        <v>44700</v>
      </c>
      <c r="J3418">
        <f>YEAR(tbl_Invoices[[#This Row],[Invoice_Date]])</f>
        <v>2022</v>
      </c>
      <c r="K3418" s="1">
        <f>_xlfn.XLOOKUP(tbl_Invoices[[#This Row],[Customer_ID]], tbl_Customers[Customer_ID], tbl_Customers[Cohort_Month])</f>
        <v>44651</v>
      </c>
      <c r="L3418" s="1" t="str">
        <f ca="1">_xlfn.XLOOKUP(tbl_Invoices[[#This Row],[Customer_ID]], tbl_Customers[Customer_ID], tbl_Customers[Age_Group])</f>
        <v>45–54</v>
      </c>
      <c r="M3418" s="1" t="str">
        <f>_xlfn.XLOOKUP(tbl_Invoices[[#This Row],[Customer_ID]], tbl_Customers[Customer_ID], tbl_Customers[Region])</f>
        <v>Midwest</v>
      </c>
      <c r="N3418" s="1" t="str" cm="1">
        <f t="array" ref="N3418">_xlfn.IFS(
   _xlfn.SINGLE(tbl_Invoices[Plan_ID])="P1","Basic",
   _xlfn.SINGLE(tbl_Invoices[Plan_ID])="P2","Standard",
   _xlfn.SINGLE(tbl_Invoices[Plan_ID])="P3","Premium"
)</f>
        <v>Premium</v>
      </c>
      <c r="O3418" s="2">
        <f>IF(tbl_Invoices[[#This Row],[Revenue_Type]]="Churned",0,1)</f>
        <v>1</v>
      </c>
    </row>
    <row r="3419" spans="1:15" x14ac:dyDescent="0.25">
      <c r="A3419" t="s">
        <v>10463</v>
      </c>
      <c r="B3419" t="s">
        <v>408</v>
      </c>
      <c r="C3419" t="s">
        <v>2971</v>
      </c>
      <c r="D3419" s="1">
        <v>44701</v>
      </c>
      <c r="E3419">
        <v>55</v>
      </c>
      <c r="F3419" t="b">
        <v>1</v>
      </c>
      <c r="G3419" t="s">
        <v>4549</v>
      </c>
      <c r="H3419" t="s">
        <v>2031</v>
      </c>
      <c r="I3419" s="1">
        <f>DATE(YEAR(tbl_Invoices[[#This Row],[Invoice_Date]]), MONTH(tbl_Invoices[[#This Row],[Invoice_Date]]), DAY(tbl_Invoices[[#This Row],[Invoice_Date]]))</f>
        <v>44701</v>
      </c>
      <c r="J3419">
        <f>YEAR(tbl_Invoices[[#This Row],[Invoice_Date]])</f>
        <v>2022</v>
      </c>
      <c r="K3419" s="1">
        <f>_xlfn.XLOOKUP(tbl_Invoices[[#This Row],[Customer_ID]], tbl_Customers[Customer_ID], tbl_Customers[Cohort_Month])</f>
        <v>44408</v>
      </c>
      <c r="L3419" s="1" t="str">
        <f ca="1">_xlfn.XLOOKUP(tbl_Invoices[[#This Row],[Customer_ID]], tbl_Customers[Customer_ID], tbl_Customers[Age_Group])</f>
        <v>55+</v>
      </c>
      <c r="M3419" s="1" t="str">
        <f>_xlfn.XLOOKUP(tbl_Invoices[[#This Row],[Customer_ID]], tbl_Customers[Customer_ID], tbl_Customers[Region])</f>
        <v>International</v>
      </c>
      <c r="N3419" s="1" t="str" cm="1">
        <f t="array" ref="N3419">_xlfn.IFS(
   _xlfn.SINGLE(tbl_Invoices[Plan_ID])="P1","Basic",
   _xlfn.SINGLE(tbl_Invoices[Plan_ID])="P2","Standard",
   _xlfn.SINGLE(tbl_Invoices[Plan_ID])="P3","Premium"
)</f>
        <v>Premium</v>
      </c>
      <c r="O3419" s="2">
        <f>IF(tbl_Invoices[[#This Row],[Revenue_Type]]="Churned",0,1)</f>
        <v>1</v>
      </c>
    </row>
    <row r="3420" spans="1:15" x14ac:dyDescent="0.25">
      <c r="A3420" t="s">
        <v>5922</v>
      </c>
      <c r="B3420" t="s">
        <v>539</v>
      </c>
      <c r="C3420" t="s">
        <v>3547</v>
      </c>
      <c r="D3420" s="1">
        <v>44701</v>
      </c>
      <c r="E3420">
        <v>25</v>
      </c>
      <c r="F3420" t="b">
        <v>1</v>
      </c>
      <c r="G3420" t="s">
        <v>4549</v>
      </c>
      <c r="H3420" t="s">
        <v>2034</v>
      </c>
      <c r="I3420" s="1">
        <f>DATE(YEAR(tbl_Invoices[[#This Row],[Invoice_Date]]), MONTH(tbl_Invoices[[#This Row],[Invoice_Date]]), DAY(tbl_Invoices[[#This Row],[Invoice_Date]]))</f>
        <v>44701</v>
      </c>
      <c r="J3420">
        <f>YEAR(tbl_Invoices[[#This Row],[Invoice_Date]])</f>
        <v>2022</v>
      </c>
      <c r="K3420" s="1">
        <f>_xlfn.XLOOKUP(tbl_Invoices[[#This Row],[Customer_ID]], tbl_Customers[Customer_ID], tbl_Customers[Cohort_Month])</f>
        <v>44957</v>
      </c>
      <c r="L3420" s="1" t="str">
        <f ca="1">_xlfn.XLOOKUP(tbl_Invoices[[#This Row],[Customer_ID]], tbl_Customers[Customer_ID], tbl_Customers[Age_Group])</f>
        <v>35–44</v>
      </c>
      <c r="M3420" s="1" t="str">
        <f>_xlfn.XLOOKUP(tbl_Invoices[[#This Row],[Customer_ID]], tbl_Customers[Customer_ID], tbl_Customers[Region])</f>
        <v>Midwest</v>
      </c>
      <c r="N3420" s="1" t="str" cm="1">
        <f t="array" ref="N3420">_xlfn.IFS(
   _xlfn.SINGLE(tbl_Invoices[Plan_ID])="P1","Basic",
   _xlfn.SINGLE(tbl_Invoices[Plan_ID])="P2","Standard",
   _xlfn.SINGLE(tbl_Invoices[Plan_ID])="P3","Premium"
)</f>
        <v>Standard</v>
      </c>
      <c r="O3420" s="2">
        <f>IF(tbl_Invoices[[#This Row],[Revenue_Type]]="Churned",0,1)</f>
        <v>1</v>
      </c>
    </row>
    <row r="3421" spans="1:15" x14ac:dyDescent="0.25">
      <c r="A3421" t="s">
        <v>5733</v>
      </c>
      <c r="B3421" t="s">
        <v>1053</v>
      </c>
      <c r="C3421" t="s">
        <v>2418</v>
      </c>
      <c r="D3421" s="1">
        <v>44701</v>
      </c>
      <c r="E3421">
        <v>12</v>
      </c>
      <c r="F3421" t="b">
        <v>1</v>
      </c>
      <c r="G3421" t="s">
        <v>4547</v>
      </c>
      <c r="H3421" t="s">
        <v>2027</v>
      </c>
      <c r="I3421" s="1">
        <f>DATE(YEAR(tbl_Invoices[[#This Row],[Invoice_Date]]), MONTH(tbl_Invoices[[#This Row],[Invoice_Date]]), DAY(tbl_Invoices[[#This Row],[Invoice_Date]]))</f>
        <v>44701</v>
      </c>
      <c r="J3421">
        <f>YEAR(tbl_Invoices[[#This Row],[Invoice_Date]])</f>
        <v>2022</v>
      </c>
      <c r="K3421" s="1">
        <f>_xlfn.XLOOKUP(tbl_Invoices[[#This Row],[Customer_ID]], tbl_Customers[Customer_ID], tbl_Customers[Cohort_Month])</f>
        <v>44227</v>
      </c>
      <c r="L3421" s="1" t="str">
        <f ca="1">_xlfn.XLOOKUP(tbl_Invoices[[#This Row],[Customer_ID]], tbl_Customers[Customer_ID], tbl_Customers[Age_Group])</f>
        <v>55+</v>
      </c>
      <c r="M3421" s="1" t="str">
        <f>_xlfn.XLOOKUP(tbl_Invoices[[#This Row],[Customer_ID]], tbl_Customers[Customer_ID], tbl_Customers[Region])</f>
        <v>International</v>
      </c>
      <c r="N3421" s="1" t="str" cm="1">
        <f t="array" ref="N3421">_xlfn.IFS(
   _xlfn.SINGLE(tbl_Invoices[Plan_ID])="P1","Basic",
   _xlfn.SINGLE(tbl_Invoices[Plan_ID])="P2","Standard",
   _xlfn.SINGLE(tbl_Invoices[Plan_ID])="P3","Premium"
)</f>
        <v>Basic</v>
      </c>
      <c r="O3421" s="2">
        <f>IF(tbl_Invoices[[#This Row],[Revenue_Type]]="Churned",0,1)</f>
        <v>1</v>
      </c>
    </row>
    <row r="3422" spans="1:15" x14ac:dyDescent="0.25">
      <c r="A3422" t="s">
        <v>7998</v>
      </c>
      <c r="B3422" t="s">
        <v>1182</v>
      </c>
      <c r="C3422" t="s">
        <v>2496</v>
      </c>
      <c r="D3422" s="1">
        <v>44701</v>
      </c>
      <c r="E3422">
        <v>25</v>
      </c>
      <c r="F3422" t="b">
        <v>1</v>
      </c>
      <c r="G3422" t="s">
        <v>4547</v>
      </c>
      <c r="H3422" t="s">
        <v>2034</v>
      </c>
      <c r="I3422" s="1">
        <f>DATE(YEAR(tbl_Invoices[[#This Row],[Invoice_Date]]), MONTH(tbl_Invoices[[#This Row],[Invoice_Date]]), DAY(tbl_Invoices[[#This Row],[Invoice_Date]]))</f>
        <v>44701</v>
      </c>
      <c r="J3422">
        <f>YEAR(tbl_Invoices[[#This Row],[Invoice_Date]])</f>
        <v>2022</v>
      </c>
      <c r="K3422" s="1">
        <f>_xlfn.XLOOKUP(tbl_Invoices[[#This Row],[Customer_ID]], tbl_Customers[Customer_ID], tbl_Customers[Cohort_Month])</f>
        <v>44377</v>
      </c>
      <c r="L3422" s="1" t="str">
        <f ca="1">_xlfn.XLOOKUP(tbl_Invoices[[#This Row],[Customer_ID]], tbl_Customers[Customer_ID], tbl_Customers[Age_Group])</f>
        <v>45–54</v>
      </c>
      <c r="M3422" s="1" t="str">
        <f>_xlfn.XLOOKUP(tbl_Invoices[[#This Row],[Customer_ID]], tbl_Customers[Customer_ID], tbl_Customers[Region])</f>
        <v>Midwest</v>
      </c>
      <c r="N3422" s="1" t="str" cm="1">
        <f t="array" ref="N3422">_xlfn.IFS(
   _xlfn.SINGLE(tbl_Invoices[Plan_ID])="P1","Basic",
   _xlfn.SINGLE(tbl_Invoices[Plan_ID])="P2","Standard",
   _xlfn.SINGLE(tbl_Invoices[Plan_ID])="P3","Premium"
)</f>
        <v>Standard</v>
      </c>
      <c r="O3422" s="2">
        <f>IF(tbl_Invoices[[#This Row],[Revenue_Type]]="Churned",0,1)</f>
        <v>1</v>
      </c>
    </row>
    <row r="3423" spans="1:15" x14ac:dyDescent="0.25">
      <c r="A3423" t="s">
        <v>4762</v>
      </c>
      <c r="B3423" t="s">
        <v>1195</v>
      </c>
      <c r="C3423" t="s">
        <v>3448</v>
      </c>
      <c r="D3423" s="1">
        <v>44701</v>
      </c>
      <c r="E3423">
        <v>55</v>
      </c>
      <c r="F3423" t="b">
        <v>1</v>
      </c>
      <c r="G3423" t="s">
        <v>4540</v>
      </c>
      <c r="H3423" t="s">
        <v>2031</v>
      </c>
      <c r="I3423" s="1">
        <f>DATE(YEAR(tbl_Invoices[[#This Row],[Invoice_Date]]), MONTH(tbl_Invoices[[#This Row],[Invoice_Date]]), DAY(tbl_Invoices[[#This Row],[Invoice_Date]]))</f>
        <v>44701</v>
      </c>
      <c r="J3423">
        <f>YEAR(tbl_Invoices[[#This Row],[Invoice_Date]])</f>
        <v>2022</v>
      </c>
      <c r="K3423" s="1">
        <f>_xlfn.XLOOKUP(tbl_Invoices[[#This Row],[Customer_ID]], tbl_Customers[Customer_ID], tbl_Customers[Cohort_Month])</f>
        <v>44834</v>
      </c>
      <c r="L3423" s="1" t="str">
        <f ca="1">_xlfn.XLOOKUP(tbl_Invoices[[#This Row],[Customer_ID]], tbl_Customers[Customer_ID], tbl_Customers[Age_Group])</f>
        <v>35–44</v>
      </c>
      <c r="M3423" s="1" t="str">
        <f>_xlfn.XLOOKUP(tbl_Invoices[[#This Row],[Customer_ID]], tbl_Customers[Customer_ID], tbl_Customers[Region])</f>
        <v>East</v>
      </c>
      <c r="N3423" s="1" t="str" cm="1">
        <f t="array" ref="N3423">_xlfn.IFS(
   _xlfn.SINGLE(tbl_Invoices[Plan_ID])="P1","Basic",
   _xlfn.SINGLE(tbl_Invoices[Plan_ID])="P2","Standard",
   _xlfn.SINGLE(tbl_Invoices[Plan_ID])="P3","Premium"
)</f>
        <v>Premium</v>
      </c>
      <c r="O3423" s="2">
        <f>IF(tbl_Invoices[[#This Row],[Revenue_Type]]="Churned",0,1)</f>
        <v>1</v>
      </c>
    </row>
    <row r="3424" spans="1:15" x14ac:dyDescent="0.25">
      <c r="A3424" t="s">
        <v>8748</v>
      </c>
      <c r="B3424" t="s">
        <v>1546</v>
      </c>
      <c r="C3424" t="s">
        <v>2566</v>
      </c>
      <c r="D3424" s="1">
        <v>44701</v>
      </c>
      <c r="E3424">
        <v>12</v>
      </c>
      <c r="F3424" t="b">
        <v>1</v>
      </c>
      <c r="G3424" t="s">
        <v>4545</v>
      </c>
      <c r="H3424" t="s">
        <v>2027</v>
      </c>
      <c r="I3424" s="1">
        <f>DATE(YEAR(tbl_Invoices[[#This Row],[Invoice_Date]]), MONTH(tbl_Invoices[[#This Row],[Invoice_Date]]), DAY(tbl_Invoices[[#This Row],[Invoice_Date]]))</f>
        <v>44701</v>
      </c>
      <c r="J3424">
        <f>YEAR(tbl_Invoices[[#This Row],[Invoice_Date]])</f>
        <v>2022</v>
      </c>
      <c r="K3424" s="1">
        <f>_xlfn.XLOOKUP(tbl_Invoices[[#This Row],[Customer_ID]], tbl_Customers[Customer_ID], tbl_Customers[Cohort_Month])</f>
        <v>45016</v>
      </c>
      <c r="L3424" s="1" t="str">
        <f ca="1">_xlfn.XLOOKUP(tbl_Invoices[[#This Row],[Customer_ID]], tbl_Customers[Customer_ID], tbl_Customers[Age_Group])</f>
        <v>18–24</v>
      </c>
      <c r="M3424" s="1" t="str">
        <f>_xlfn.XLOOKUP(tbl_Invoices[[#This Row],[Customer_ID]], tbl_Customers[Customer_ID], tbl_Customers[Region])</f>
        <v>West</v>
      </c>
      <c r="N3424" s="1" t="str" cm="1">
        <f t="array" ref="N3424">_xlfn.IFS(
   _xlfn.SINGLE(tbl_Invoices[Plan_ID])="P1","Basic",
   _xlfn.SINGLE(tbl_Invoices[Plan_ID])="P2","Standard",
   _xlfn.SINGLE(tbl_Invoices[Plan_ID])="P3","Premium"
)</f>
        <v>Basic</v>
      </c>
      <c r="O3424" s="2">
        <f>IF(tbl_Invoices[[#This Row],[Revenue_Type]]="Churned",0,1)</f>
        <v>0</v>
      </c>
    </row>
    <row r="3425" spans="1:15" x14ac:dyDescent="0.25">
      <c r="A3425" t="s">
        <v>4695</v>
      </c>
      <c r="B3425" t="s">
        <v>1764</v>
      </c>
      <c r="C3425" t="s">
        <v>3717</v>
      </c>
      <c r="D3425" s="1">
        <v>44701</v>
      </c>
      <c r="E3425">
        <v>55</v>
      </c>
      <c r="F3425" t="b">
        <v>1</v>
      </c>
      <c r="G3425" t="s">
        <v>4547</v>
      </c>
      <c r="H3425" t="s">
        <v>2031</v>
      </c>
      <c r="I3425" s="1">
        <f>DATE(YEAR(tbl_Invoices[[#This Row],[Invoice_Date]]), MONTH(tbl_Invoices[[#This Row],[Invoice_Date]]), DAY(tbl_Invoices[[#This Row],[Invoice_Date]]))</f>
        <v>44701</v>
      </c>
      <c r="J3425">
        <f>YEAR(tbl_Invoices[[#This Row],[Invoice_Date]])</f>
        <v>2022</v>
      </c>
      <c r="K3425" s="1">
        <f>_xlfn.XLOOKUP(tbl_Invoices[[#This Row],[Customer_ID]], tbl_Customers[Customer_ID], tbl_Customers[Cohort_Month])</f>
        <v>45077</v>
      </c>
      <c r="L3425" s="1" t="str">
        <f ca="1">_xlfn.XLOOKUP(tbl_Invoices[[#This Row],[Customer_ID]], tbl_Customers[Customer_ID], tbl_Customers[Age_Group])</f>
        <v>45–54</v>
      </c>
      <c r="M3425" s="1" t="str">
        <f>_xlfn.XLOOKUP(tbl_Invoices[[#This Row],[Customer_ID]], tbl_Customers[Customer_ID], tbl_Customers[Region])</f>
        <v>Midwest</v>
      </c>
      <c r="N3425" s="1" t="str" cm="1">
        <f t="array" ref="N3425">_xlfn.IFS(
   _xlfn.SINGLE(tbl_Invoices[Plan_ID])="P1","Basic",
   _xlfn.SINGLE(tbl_Invoices[Plan_ID])="P2","Standard",
   _xlfn.SINGLE(tbl_Invoices[Plan_ID])="P3","Premium"
)</f>
        <v>Premium</v>
      </c>
      <c r="O3425" s="2">
        <f>IF(tbl_Invoices[[#This Row],[Revenue_Type]]="Churned",0,1)</f>
        <v>1</v>
      </c>
    </row>
    <row r="3426" spans="1:15" x14ac:dyDescent="0.25">
      <c r="A3426" t="s">
        <v>5937</v>
      </c>
      <c r="B3426" t="s">
        <v>246</v>
      </c>
      <c r="C3426" t="s">
        <v>2688</v>
      </c>
      <c r="D3426" s="1">
        <v>44702</v>
      </c>
      <c r="E3426">
        <v>55</v>
      </c>
      <c r="F3426" t="b">
        <v>1</v>
      </c>
      <c r="G3426" t="s">
        <v>4549</v>
      </c>
      <c r="H3426" t="s">
        <v>2031</v>
      </c>
      <c r="I3426" s="1">
        <f>DATE(YEAR(tbl_Invoices[[#This Row],[Invoice_Date]]), MONTH(tbl_Invoices[[#This Row],[Invoice_Date]]), DAY(tbl_Invoices[[#This Row],[Invoice_Date]]))</f>
        <v>44702</v>
      </c>
      <c r="J3426">
        <f>YEAR(tbl_Invoices[[#This Row],[Invoice_Date]])</f>
        <v>2022</v>
      </c>
      <c r="K3426" s="1">
        <f>_xlfn.XLOOKUP(tbl_Invoices[[#This Row],[Customer_ID]], tbl_Customers[Customer_ID], tbl_Customers[Cohort_Month])</f>
        <v>44316</v>
      </c>
      <c r="L3426" s="1" t="str">
        <f ca="1">_xlfn.XLOOKUP(tbl_Invoices[[#This Row],[Customer_ID]], tbl_Customers[Customer_ID], tbl_Customers[Age_Group])</f>
        <v>45–54</v>
      </c>
      <c r="M3426" s="1" t="str">
        <f>_xlfn.XLOOKUP(tbl_Invoices[[#This Row],[Customer_ID]], tbl_Customers[Customer_ID], tbl_Customers[Region])</f>
        <v>International</v>
      </c>
      <c r="N3426" s="1" t="str" cm="1">
        <f t="array" ref="N3426">_xlfn.IFS(
   _xlfn.SINGLE(tbl_Invoices[Plan_ID])="P1","Basic",
   _xlfn.SINGLE(tbl_Invoices[Plan_ID])="P2","Standard",
   _xlfn.SINGLE(tbl_Invoices[Plan_ID])="P3","Premium"
)</f>
        <v>Premium</v>
      </c>
      <c r="O3426" s="2">
        <f>IF(tbl_Invoices[[#This Row],[Revenue_Type]]="Churned",0,1)</f>
        <v>1</v>
      </c>
    </row>
    <row r="3427" spans="1:15" x14ac:dyDescent="0.25">
      <c r="A3427" t="s">
        <v>6699</v>
      </c>
      <c r="B3427" t="s">
        <v>591</v>
      </c>
      <c r="C3427" t="s">
        <v>2814</v>
      </c>
      <c r="D3427" s="1">
        <v>44702</v>
      </c>
      <c r="E3427">
        <v>12</v>
      </c>
      <c r="F3427" t="b">
        <v>1</v>
      </c>
      <c r="G3427" t="s">
        <v>4549</v>
      </c>
      <c r="H3427" t="s">
        <v>2027</v>
      </c>
      <c r="I3427" s="1">
        <f>DATE(YEAR(tbl_Invoices[[#This Row],[Invoice_Date]]), MONTH(tbl_Invoices[[#This Row],[Invoice_Date]]), DAY(tbl_Invoices[[#This Row],[Invoice_Date]]))</f>
        <v>44702</v>
      </c>
      <c r="J3427">
        <f>YEAR(tbl_Invoices[[#This Row],[Invoice_Date]])</f>
        <v>2022</v>
      </c>
      <c r="K3427" s="1">
        <f>_xlfn.XLOOKUP(tbl_Invoices[[#This Row],[Customer_ID]], tbl_Customers[Customer_ID], tbl_Customers[Cohort_Month])</f>
        <v>44620</v>
      </c>
      <c r="L3427" s="1" t="str">
        <f ca="1">_xlfn.XLOOKUP(tbl_Invoices[[#This Row],[Customer_ID]], tbl_Customers[Customer_ID], tbl_Customers[Age_Group])</f>
        <v>35–44</v>
      </c>
      <c r="M3427" s="1" t="str">
        <f>_xlfn.XLOOKUP(tbl_Invoices[[#This Row],[Customer_ID]], tbl_Customers[Customer_ID], tbl_Customers[Region])</f>
        <v>Midwest</v>
      </c>
      <c r="N3427" s="1" t="str" cm="1">
        <f t="array" ref="N3427">_xlfn.IFS(
   _xlfn.SINGLE(tbl_Invoices[Plan_ID])="P1","Basic",
   _xlfn.SINGLE(tbl_Invoices[Plan_ID])="P2","Standard",
   _xlfn.SINGLE(tbl_Invoices[Plan_ID])="P3","Premium"
)</f>
        <v>Basic</v>
      </c>
      <c r="O3427" s="2">
        <f>IF(tbl_Invoices[[#This Row],[Revenue_Type]]="Churned",0,1)</f>
        <v>1</v>
      </c>
    </row>
    <row r="3428" spans="1:15" x14ac:dyDescent="0.25">
      <c r="A3428" t="s">
        <v>5918</v>
      </c>
      <c r="B3428" t="s">
        <v>652</v>
      </c>
      <c r="C3428" t="s">
        <v>3136</v>
      </c>
      <c r="D3428" s="1">
        <v>44702</v>
      </c>
      <c r="E3428">
        <v>55</v>
      </c>
      <c r="F3428" t="b">
        <v>1</v>
      </c>
      <c r="G3428" t="s">
        <v>4538</v>
      </c>
      <c r="H3428" t="s">
        <v>2031</v>
      </c>
      <c r="I3428" s="1">
        <f>DATE(YEAR(tbl_Invoices[[#This Row],[Invoice_Date]]), MONTH(tbl_Invoices[[#This Row],[Invoice_Date]]), DAY(tbl_Invoices[[#This Row],[Invoice_Date]]))</f>
        <v>44702</v>
      </c>
      <c r="J3428">
        <f>YEAR(tbl_Invoices[[#This Row],[Invoice_Date]])</f>
        <v>2022</v>
      </c>
      <c r="K3428" s="1">
        <f>_xlfn.XLOOKUP(tbl_Invoices[[#This Row],[Customer_ID]], tbl_Customers[Customer_ID], tbl_Customers[Cohort_Month])</f>
        <v>44651</v>
      </c>
      <c r="L3428" s="1" t="str">
        <f ca="1">_xlfn.XLOOKUP(tbl_Invoices[[#This Row],[Customer_ID]], tbl_Customers[Customer_ID], tbl_Customers[Age_Group])</f>
        <v>25–34</v>
      </c>
      <c r="M3428" s="1" t="str">
        <f>_xlfn.XLOOKUP(tbl_Invoices[[#This Row],[Customer_ID]], tbl_Customers[Customer_ID], tbl_Customers[Region])</f>
        <v>Midwest</v>
      </c>
      <c r="N3428" s="1" t="str" cm="1">
        <f t="array" ref="N3428">_xlfn.IFS(
   _xlfn.SINGLE(tbl_Invoices[Plan_ID])="P1","Basic",
   _xlfn.SINGLE(tbl_Invoices[Plan_ID])="P2","Standard",
   _xlfn.SINGLE(tbl_Invoices[Plan_ID])="P3","Premium"
)</f>
        <v>Premium</v>
      </c>
      <c r="O3428" s="2">
        <f>IF(tbl_Invoices[[#This Row],[Revenue_Type]]="Churned",0,1)</f>
        <v>1</v>
      </c>
    </row>
    <row r="3429" spans="1:15" x14ac:dyDescent="0.25">
      <c r="A3429" t="s">
        <v>5188</v>
      </c>
      <c r="B3429" t="s">
        <v>1058</v>
      </c>
      <c r="C3429" t="s">
        <v>3639</v>
      </c>
      <c r="D3429" s="1">
        <v>44702</v>
      </c>
      <c r="E3429">
        <v>12</v>
      </c>
      <c r="F3429" t="b">
        <v>1</v>
      </c>
      <c r="G3429" t="s">
        <v>4538</v>
      </c>
      <c r="H3429" t="s">
        <v>2027</v>
      </c>
      <c r="I3429" s="1">
        <f>DATE(YEAR(tbl_Invoices[[#This Row],[Invoice_Date]]), MONTH(tbl_Invoices[[#This Row],[Invoice_Date]]), DAY(tbl_Invoices[[#This Row],[Invoice_Date]]))</f>
        <v>44702</v>
      </c>
      <c r="J3429">
        <f>YEAR(tbl_Invoices[[#This Row],[Invoice_Date]])</f>
        <v>2022</v>
      </c>
      <c r="K3429" s="1">
        <f>_xlfn.XLOOKUP(tbl_Invoices[[#This Row],[Customer_ID]], tbl_Customers[Customer_ID], tbl_Customers[Cohort_Month])</f>
        <v>44712</v>
      </c>
      <c r="L3429" s="1" t="str">
        <f ca="1">_xlfn.XLOOKUP(tbl_Invoices[[#This Row],[Customer_ID]], tbl_Customers[Customer_ID], tbl_Customers[Age_Group])</f>
        <v>35–44</v>
      </c>
      <c r="M3429" s="1" t="str">
        <f>_xlfn.XLOOKUP(tbl_Invoices[[#This Row],[Customer_ID]], tbl_Customers[Customer_ID], tbl_Customers[Region])</f>
        <v>International</v>
      </c>
      <c r="N3429" s="1" t="str" cm="1">
        <f t="array" ref="N3429">_xlfn.IFS(
   _xlfn.SINGLE(tbl_Invoices[Plan_ID])="P1","Basic",
   _xlfn.SINGLE(tbl_Invoices[Plan_ID])="P2","Standard",
   _xlfn.SINGLE(tbl_Invoices[Plan_ID])="P3","Premium"
)</f>
        <v>Basic</v>
      </c>
      <c r="O3429" s="2">
        <f>IF(tbl_Invoices[[#This Row],[Revenue_Type]]="Churned",0,1)</f>
        <v>1</v>
      </c>
    </row>
    <row r="3430" spans="1:15" x14ac:dyDescent="0.25">
      <c r="A3430" t="s">
        <v>9994</v>
      </c>
      <c r="B3430" t="s">
        <v>1318</v>
      </c>
      <c r="C3430" t="s">
        <v>2401</v>
      </c>
      <c r="D3430" s="1">
        <v>44702</v>
      </c>
      <c r="E3430">
        <v>12</v>
      </c>
      <c r="F3430" t="b">
        <v>1</v>
      </c>
      <c r="G3430" t="s">
        <v>4547</v>
      </c>
      <c r="H3430" t="s">
        <v>2027</v>
      </c>
      <c r="I3430" s="1">
        <f>DATE(YEAR(tbl_Invoices[[#This Row],[Invoice_Date]]), MONTH(tbl_Invoices[[#This Row],[Invoice_Date]]), DAY(tbl_Invoices[[#This Row],[Invoice_Date]]))</f>
        <v>44702</v>
      </c>
      <c r="J3430">
        <f>YEAR(tbl_Invoices[[#This Row],[Invoice_Date]])</f>
        <v>2022</v>
      </c>
      <c r="K3430" s="1">
        <f>_xlfn.XLOOKUP(tbl_Invoices[[#This Row],[Customer_ID]], tbl_Customers[Customer_ID], tbl_Customers[Cohort_Month])</f>
        <v>45046</v>
      </c>
      <c r="L3430" s="1" t="str">
        <f ca="1">_xlfn.XLOOKUP(tbl_Invoices[[#This Row],[Customer_ID]], tbl_Customers[Customer_ID], tbl_Customers[Age_Group])</f>
        <v>45–54</v>
      </c>
      <c r="M3430" s="1" t="str">
        <f>_xlfn.XLOOKUP(tbl_Invoices[[#This Row],[Customer_ID]], tbl_Customers[Customer_ID], tbl_Customers[Region])</f>
        <v>International</v>
      </c>
      <c r="N3430" s="1" t="str" cm="1">
        <f t="array" ref="N3430">_xlfn.IFS(
   _xlfn.SINGLE(tbl_Invoices[Plan_ID])="P1","Basic",
   _xlfn.SINGLE(tbl_Invoices[Plan_ID])="P2","Standard",
   _xlfn.SINGLE(tbl_Invoices[Plan_ID])="P3","Premium"
)</f>
        <v>Basic</v>
      </c>
      <c r="O3430" s="2">
        <f>IF(tbl_Invoices[[#This Row],[Revenue_Type]]="Churned",0,1)</f>
        <v>1</v>
      </c>
    </row>
    <row r="3431" spans="1:15" x14ac:dyDescent="0.25">
      <c r="A3431" t="s">
        <v>9788</v>
      </c>
      <c r="B3431" t="s">
        <v>1329</v>
      </c>
      <c r="C3431" t="s">
        <v>3261</v>
      </c>
      <c r="D3431" s="1">
        <v>44702</v>
      </c>
      <c r="E3431">
        <v>25</v>
      </c>
      <c r="F3431" t="b">
        <v>1</v>
      </c>
      <c r="G3431" t="s">
        <v>4538</v>
      </c>
      <c r="H3431" t="s">
        <v>2034</v>
      </c>
      <c r="I3431" s="1">
        <f>DATE(YEAR(tbl_Invoices[[#This Row],[Invoice_Date]]), MONTH(tbl_Invoices[[#This Row],[Invoice_Date]]), DAY(tbl_Invoices[[#This Row],[Invoice_Date]]))</f>
        <v>44702</v>
      </c>
      <c r="J3431">
        <f>YEAR(tbl_Invoices[[#This Row],[Invoice_Date]])</f>
        <v>2022</v>
      </c>
      <c r="K3431" s="1">
        <f>_xlfn.XLOOKUP(tbl_Invoices[[#This Row],[Customer_ID]], tbl_Customers[Customer_ID], tbl_Customers[Cohort_Month])</f>
        <v>44377</v>
      </c>
      <c r="L3431" s="1" t="str">
        <f ca="1">_xlfn.XLOOKUP(tbl_Invoices[[#This Row],[Customer_ID]], tbl_Customers[Customer_ID], tbl_Customers[Age_Group])</f>
        <v>25–34</v>
      </c>
      <c r="M3431" s="1" t="str">
        <f>_xlfn.XLOOKUP(tbl_Invoices[[#This Row],[Customer_ID]], tbl_Customers[Customer_ID], tbl_Customers[Region])</f>
        <v>International</v>
      </c>
      <c r="N3431" s="1" t="str" cm="1">
        <f t="array" ref="N3431">_xlfn.IFS(
   _xlfn.SINGLE(tbl_Invoices[Plan_ID])="P1","Basic",
   _xlfn.SINGLE(tbl_Invoices[Plan_ID])="P2","Standard",
   _xlfn.SINGLE(tbl_Invoices[Plan_ID])="P3","Premium"
)</f>
        <v>Standard</v>
      </c>
      <c r="O3431" s="2">
        <f>IF(tbl_Invoices[[#This Row],[Revenue_Type]]="Churned",0,1)</f>
        <v>1</v>
      </c>
    </row>
    <row r="3432" spans="1:15" x14ac:dyDescent="0.25">
      <c r="A3432" t="s">
        <v>9795</v>
      </c>
      <c r="B3432" t="s">
        <v>1512</v>
      </c>
      <c r="C3432" t="s">
        <v>2167</v>
      </c>
      <c r="D3432" s="1">
        <v>44702</v>
      </c>
      <c r="E3432">
        <v>25</v>
      </c>
      <c r="F3432" t="b">
        <v>1</v>
      </c>
      <c r="G3432" t="s">
        <v>4549</v>
      </c>
      <c r="H3432" t="s">
        <v>2034</v>
      </c>
      <c r="I3432" s="1">
        <f>DATE(YEAR(tbl_Invoices[[#This Row],[Invoice_Date]]), MONTH(tbl_Invoices[[#This Row],[Invoice_Date]]), DAY(tbl_Invoices[[#This Row],[Invoice_Date]]))</f>
        <v>44702</v>
      </c>
      <c r="J3432">
        <f>YEAR(tbl_Invoices[[#This Row],[Invoice_Date]])</f>
        <v>2022</v>
      </c>
      <c r="K3432" s="1">
        <f>_xlfn.XLOOKUP(tbl_Invoices[[#This Row],[Customer_ID]], tbl_Customers[Customer_ID], tbl_Customers[Cohort_Month])</f>
        <v>45077</v>
      </c>
      <c r="L3432" s="1" t="str">
        <f ca="1">_xlfn.XLOOKUP(tbl_Invoices[[#This Row],[Customer_ID]], tbl_Customers[Customer_ID], tbl_Customers[Age_Group])</f>
        <v>25–34</v>
      </c>
      <c r="M3432" s="1" t="str">
        <f>_xlfn.XLOOKUP(tbl_Invoices[[#This Row],[Customer_ID]], tbl_Customers[Customer_ID], tbl_Customers[Region])</f>
        <v>International</v>
      </c>
      <c r="N3432" s="1" t="str" cm="1">
        <f t="array" ref="N3432">_xlfn.IFS(
   _xlfn.SINGLE(tbl_Invoices[Plan_ID])="P1","Basic",
   _xlfn.SINGLE(tbl_Invoices[Plan_ID])="P2","Standard",
   _xlfn.SINGLE(tbl_Invoices[Plan_ID])="P3","Premium"
)</f>
        <v>Standard</v>
      </c>
      <c r="O3432" s="2">
        <f>IF(tbl_Invoices[[#This Row],[Revenue_Type]]="Churned",0,1)</f>
        <v>1</v>
      </c>
    </row>
    <row r="3433" spans="1:15" x14ac:dyDescent="0.25">
      <c r="A3433" t="s">
        <v>9736</v>
      </c>
      <c r="B3433" t="s">
        <v>1991</v>
      </c>
      <c r="C3433" t="s">
        <v>4497</v>
      </c>
      <c r="D3433" s="1">
        <v>44702</v>
      </c>
      <c r="E3433">
        <v>55</v>
      </c>
      <c r="F3433" t="b">
        <v>1</v>
      </c>
      <c r="G3433" t="s">
        <v>4547</v>
      </c>
      <c r="H3433" t="s">
        <v>2031</v>
      </c>
      <c r="I3433" s="1">
        <f>DATE(YEAR(tbl_Invoices[[#This Row],[Invoice_Date]]), MONTH(tbl_Invoices[[#This Row],[Invoice_Date]]), DAY(tbl_Invoices[[#This Row],[Invoice_Date]]))</f>
        <v>44702</v>
      </c>
      <c r="J3433">
        <f>YEAR(tbl_Invoices[[#This Row],[Invoice_Date]])</f>
        <v>2022</v>
      </c>
      <c r="K3433" s="1">
        <f>_xlfn.XLOOKUP(tbl_Invoices[[#This Row],[Customer_ID]], tbl_Customers[Customer_ID], tbl_Customers[Cohort_Month])</f>
        <v>44439</v>
      </c>
      <c r="L3433" s="1" t="str">
        <f ca="1">_xlfn.XLOOKUP(tbl_Invoices[[#This Row],[Customer_ID]], tbl_Customers[Customer_ID], tbl_Customers[Age_Group])</f>
        <v>45–54</v>
      </c>
      <c r="M3433" s="1" t="str">
        <f>_xlfn.XLOOKUP(tbl_Invoices[[#This Row],[Customer_ID]], tbl_Customers[Customer_ID], tbl_Customers[Region])</f>
        <v>International</v>
      </c>
      <c r="N3433" s="1" t="str" cm="1">
        <f t="array" ref="N3433">_xlfn.IFS(
   _xlfn.SINGLE(tbl_Invoices[Plan_ID])="P1","Basic",
   _xlfn.SINGLE(tbl_Invoices[Plan_ID])="P2","Standard",
   _xlfn.SINGLE(tbl_Invoices[Plan_ID])="P3","Premium"
)</f>
        <v>Premium</v>
      </c>
      <c r="O3433" s="2">
        <f>IF(tbl_Invoices[[#This Row],[Revenue_Type]]="Churned",0,1)</f>
        <v>1</v>
      </c>
    </row>
    <row r="3434" spans="1:15" x14ac:dyDescent="0.25">
      <c r="A3434" t="s">
        <v>4754</v>
      </c>
      <c r="B3434" t="s">
        <v>110</v>
      </c>
      <c r="C3434" t="s">
        <v>2844</v>
      </c>
      <c r="D3434" s="1">
        <v>44703</v>
      </c>
      <c r="E3434">
        <v>12</v>
      </c>
      <c r="F3434" t="b">
        <v>1</v>
      </c>
      <c r="G3434" t="s">
        <v>4549</v>
      </c>
      <c r="H3434" t="s">
        <v>2027</v>
      </c>
      <c r="I3434" s="1">
        <f>DATE(YEAR(tbl_Invoices[[#This Row],[Invoice_Date]]), MONTH(tbl_Invoices[[#This Row],[Invoice_Date]]), DAY(tbl_Invoices[[#This Row],[Invoice_Date]]))</f>
        <v>44703</v>
      </c>
      <c r="J3434">
        <f>YEAR(tbl_Invoices[[#This Row],[Invoice_Date]])</f>
        <v>2022</v>
      </c>
      <c r="K3434" s="1">
        <f>_xlfn.XLOOKUP(tbl_Invoices[[#This Row],[Customer_ID]], tbl_Customers[Customer_ID], tbl_Customers[Cohort_Month])</f>
        <v>45077</v>
      </c>
      <c r="L3434" s="1" t="str">
        <f ca="1">_xlfn.XLOOKUP(tbl_Invoices[[#This Row],[Customer_ID]], tbl_Customers[Customer_ID], tbl_Customers[Age_Group])</f>
        <v>55+</v>
      </c>
      <c r="M3434" s="1" t="str">
        <f>_xlfn.XLOOKUP(tbl_Invoices[[#This Row],[Customer_ID]], tbl_Customers[Customer_ID], tbl_Customers[Region])</f>
        <v>East</v>
      </c>
      <c r="N3434" s="1" t="str" cm="1">
        <f t="array" ref="N3434">_xlfn.IFS(
   _xlfn.SINGLE(tbl_Invoices[Plan_ID])="P1","Basic",
   _xlfn.SINGLE(tbl_Invoices[Plan_ID])="P2","Standard",
   _xlfn.SINGLE(tbl_Invoices[Plan_ID])="P3","Premium"
)</f>
        <v>Basic</v>
      </c>
      <c r="O3434" s="2">
        <f>IF(tbl_Invoices[[#This Row],[Revenue_Type]]="Churned",0,1)</f>
        <v>1</v>
      </c>
    </row>
    <row r="3435" spans="1:15" x14ac:dyDescent="0.25">
      <c r="A3435" t="s">
        <v>8729</v>
      </c>
      <c r="B3435" t="s">
        <v>381</v>
      </c>
      <c r="C3435" t="s">
        <v>2955</v>
      </c>
      <c r="D3435" s="1">
        <v>44703</v>
      </c>
      <c r="E3435">
        <v>25</v>
      </c>
      <c r="F3435" t="b">
        <v>1</v>
      </c>
      <c r="G3435" t="s">
        <v>4545</v>
      </c>
      <c r="H3435" t="s">
        <v>2034</v>
      </c>
      <c r="I3435" s="1">
        <f>DATE(YEAR(tbl_Invoices[[#This Row],[Invoice_Date]]), MONTH(tbl_Invoices[[#This Row],[Invoice_Date]]), DAY(tbl_Invoices[[#This Row],[Invoice_Date]]))</f>
        <v>44703</v>
      </c>
      <c r="J3435">
        <f>YEAR(tbl_Invoices[[#This Row],[Invoice_Date]])</f>
        <v>2022</v>
      </c>
      <c r="K3435" s="1">
        <f>_xlfn.XLOOKUP(tbl_Invoices[[#This Row],[Customer_ID]], tbl_Customers[Customer_ID], tbl_Customers[Cohort_Month])</f>
        <v>44439</v>
      </c>
      <c r="L3435" s="1" t="str">
        <f ca="1">_xlfn.XLOOKUP(tbl_Invoices[[#This Row],[Customer_ID]], tbl_Customers[Customer_ID], tbl_Customers[Age_Group])</f>
        <v>25–34</v>
      </c>
      <c r="M3435" s="1" t="str">
        <f>_xlfn.XLOOKUP(tbl_Invoices[[#This Row],[Customer_ID]], tbl_Customers[Customer_ID], tbl_Customers[Region])</f>
        <v>East</v>
      </c>
      <c r="N3435" s="1" t="str" cm="1">
        <f t="array" ref="N3435">_xlfn.IFS(
   _xlfn.SINGLE(tbl_Invoices[Plan_ID])="P1","Basic",
   _xlfn.SINGLE(tbl_Invoices[Plan_ID])="P2","Standard",
   _xlfn.SINGLE(tbl_Invoices[Plan_ID])="P3","Premium"
)</f>
        <v>Standard</v>
      </c>
      <c r="O3435" s="2">
        <f>IF(tbl_Invoices[[#This Row],[Revenue_Type]]="Churned",0,1)</f>
        <v>0</v>
      </c>
    </row>
    <row r="3436" spans="1:15" x14ac:dyDescent="0.25">
      <c r="A3436" t="s">
        <v>4614</v>
      </c>
      <c r="B3436" t="s">
        <v>686</v>
      </c>
      <c r="C3436" t="s">
        <v>2222</v>
      </c>
      <c r="D3436" s="1">
        <v>44703</v>
      </c>
      <c r="E3436">
        <v>25</v>
      </c>
      <c r="F3436" t="b">
        <v>1</v>
      </c>
      <c r="G3436" t="s">
        <v>4547</v>
      </c>
      <c r="H3436" t="s">
        <v>2034</v>
      </c>
      <c r="I3436" s="1">
        <f>DATE(YEAR(tbl_Invoices[[#This Row],[Invoice_Date]]), MONTH(tbl_Invoices[[#This Row],[Invoice_Date]]), DAY(tbl_Invoices[[#This Row],[Invoice_Date]]))</f>
        <v>44703</v>
      </c>
      <c r="J3436">
        <f>YEAR(tbl_Invoices[[#This Row],[Invoice_Date]])</f>
        <v>2022</v>
      </c>
      <c r="K3436" s="1">
        <f>_xlfn.XLOOKUP(tbl_Invoices[[#This Row],[Customer_ID]], tbl_Customers[Customer_ID], tbl_Customers[Cohort_Month])</f>
        <v>44530</v>
      </c>
      <c r="L3436" s="1" t="str">
        <f ca="1">_xlfn.XLOOKUP(tbl_Invoices[[#This Row],[Customer_ID]], tbl_Customers[Customer_ID], tbl_Customers[Age_Group])</f>
        <v>45–54</v>
      </c>
      <c r="M3436" s="1" t="str">
        <f>_xlfn.XLOOKUP(tbl_Invoices[[#This Row],[Customer_ID]], tbl_Customers[Customer_ID], tbl_Customers[Region])</f>
        <v>Midwest</v>
      </c>
      <c r="N3436" s="1" t="str" cm="1">
        <f t="array" ref="N3436">_xlfn.IFS(
   _xlfn.SINGLE(tbl_Invoices[Plan_ID])="P1","Basic",
   _xlfn.SINGLE(tbl_Invoices[Plan_ID])="P2","Standard",
   _xlfn.SINGLE(tbl_Invoices[Plan_ID])="P3","Premium"
)</f>
        <v>Standard</v>
      </c>
      <c r="O3436" s="2">
        <f>IF(tbl_Invoices[[#This Row],[Revenue_Type]]="Churned",0,1)</f>
        <v>1</v>
      </c>
    </row>
    <row r="3437" spans="1:15" x14ac:dyDescent="0.25">
      <c r="A3437" t="s">
        <v>9893</v>
      </c>
      <c r="B3437" t="s">
        <v>699</v>
      </c>
      <c r="C3437" t="s">
        <v>4147</v>
      </c>
      <c r="D3437" s="1">
        <v>44703</v>
      </c>
      <c r="E3437">
        <v>55</v>
      </c>
      <c r="F3437" t="b">
        <v>1</v>
      </c>
      <c r="G3437" t="s">
        <v>4545</v>
      </c>
      <c r="H3437" t="s">
        <v>2031</v>
      </c>
      <c r="I3437" s="1">
        <f>DATE(YEAR(tbl_Invoices[[#This Row],[Invoice_Date]]), MONTH(tbl_Invoices[[#This Row],[Invoice_Date]]), DAY(tbl_Invoices[[#This Row],[Invoice_Date]]))</f>
        <v>44703</v>
      </c>
      <c r="J3437">
        <f>YEAR(tbl_Invoices[[#This Row],[Invoice_Date]])</f>
        <v>2022</v>
      </c>
      <c r="K3437" s="1">
        <f>_xlfn.XLOOKUP(tbl_Invoices[[#This Row],[Customer_ID]], tbl_Customers[Customer_ID], tbl_Customers[Cohort_Month])</f>
        <v>44895</v>
      </c>
      <c r="L3437" s="1" t="str">
        <f ca="1">_xlfn.XLOOKUP(tbl_Invoices[[#This Row],[Customer_ID]], tbl_Customers[Customer_ID], tbl_Customers[Age_Group])</f>
        <v>18–24</v>
      </c>
      <c r="M3437" s="1" t="str">
        <f>_xlfn.XLOOKUP(tbl_Invoices[[#This Row],[Customer_ID]], tbl_Customers[Customer_ID], tbl_Customers[Region])</f>
        <v>South</v>
      </c>
      <c r="N3437" s="1" t="str" cm="1">
        <f t="array" ref="N3437">_xlfn.IFS(
   _xlfn.SINGLE(tbl_Invoices[Plan_ID])="P1","Basic",
   _xlfn.SINGLE(tbl_Invoices[Plan_ID])="P2","Standard",
   _xlfn.SINGLE(tbl_Invoices[Plan_ID])="P3","Premium"
)</f>
        <v>Premium</v>
      </c>
      <c r="O3437" s="2">
        <f>IF(tbl_Invoices[[#This Row],[Revenue_Type]]="Churned",0,1)</f>
        <v>0</v>
      </c>
    </row>
    <row r="3438" spans="1:15" x14ac:dyDescent="0.25">
      <c r="A3438" t="s">
        <v>7541</v>
      </c>
      <c r="B3438" t="s">
        <v>753</v>
      </c>
      <c r="C3438" t="s">
        <v>3680</v>
      </c>
      <c r="D3438" s="1">
        <v>44703</v>
      </c>
      <c r="E3438">
        <v>12</v>
      </c>
      <c r="F3438" t="b">
        <v>1</v>
      </c>
      <c r="G3438" t="s">
        <v>4549</v>
      </c>
      <c r="H3438" t="s">
        <v>2027</v>
      </c>
      <c r="I3438" s="1">
        <f>DATE(YEAR(tbl_Invoices[[#This Row],[Invoice_Date]]), MONTH(tbl_Invoices[[#This Row],[Invoice_Date]]), DAY(tbl_Invoices[[#This Row],[Invoice_Date]]))</f>
        <v>44703</v>
      </c>
      <c r="J3438">
        <f>YEAR(tbl_Invoices[[#This Row],[Invoice_Date]])</f>
        <v>2022</v>
      </c>
      <c r="K3438" s="1">
        <f>_xlfn.XLOOKUP(tbl_Invoices[[#This Row],[Customer_ID]], tbl_Customers[Customer_ID], tbl_Customers[Cohort_Month])</f>
        <v>44985</v>
      </c>
      <c r="L3438" s="1" t="str">
        <f ca="1">_xlfn.XLOOKUP(tbl_Invoices[[#This Row],[Customer_ID]], tbl_Customers[Customer_ID], tbl_Customers[Age_Group])</f>
        <v>55+</v>
      </c>
      <c r="M3438" s="1" t="str">
        <f>_xlfn.XLOOKUP(tbl_Invoices[[#This Row],[Customer_ID]], tbl_Customers[Customer_ID], tbl_Customers[Region])</f>
        <v>Midwest</v>
      </c>
      <c r="N3438" s="1" t="str" cm="1">
        <f t="array" ref="N3438">_xlfn.IFS(
   _xlfn.SINGLE(tbl_Invoices[Plan_ID])="P1","Basic",
   _xlfn.SINGLE(tbl_Invoices[Plan_ID])="P2","Standard",
   _xlfn.SINGLE(tbl_Invoices[Plan_ID])="P3","Premium"
)</f>
        <v>Basic</v>
      </c>
      <c r="O3438" s="2">
        <f>IF(tbl_Invoices[[#This Row],[Revenue_Type]]="Churned",0,1)</f>
        <v>1</v>
      </c>
    </row>
    <row r="3439" spans="1:15" x14ac:dyDescent="0.25">
      <c r="A3439" t="s">
        <v>8401</v>
      </c>
      <c r="B3439" t="s">
        <v>918</v>
      </c>
      <c r="C3439" t="s">
        <v>3300</v>
      </c>
      <c r="D3439" s="1">
        <v>44703</v>
      </c>
      <c r="E3439">
        <v>55</v>
      </c>
      <c r="F3439" t="b">
        <v>1</v>
      </c>
      <c r="G3439" t="s">
        <v>4549</v>
      </c>
      <c r="H3439" t="s">
        <v>2031</v>
      </c>
      <c r="I3439" s="1">
        <f>DATE(YEAR(tbl_Invoices[[#This Row],[Invoice_Date]]), MONTH(tbl_Invoices[[#This Row],[Invoice_Date]]), DAY(tbl_Invoices[[#This Row],[Invoice_Date]]))</f>
        <v>44703</v>
      </c>
      <c r="J3439">
        <f>YEAR(tbl_Invoices[[#This Row],[Invoice_Date]])</f>
        <v>2022</v>
      </c>
      <c r="K3439" s="1">
        <f>_xlfn.XLOOKUP(tbl_Invoices[[#This Row],[Customer_ID]], tbl_Customers[Customer_ID], tbl_Customers[Cohort_Month])</f>
        <v>44985</v>
      </c>
      <c r="L3439" s="1" t="str">
        <f ca="1">_xlfn.XLOOKUP(tbl_Invoices[[#This Row],[Customer_ID]], tbl_Customers[Customer_ID], tbl_Customers[Age_Group])</f>
        <v>35–44</v>
      </c>
      <c r="M3439" s="1" t="str">
        <f>_xlfn.XLOOKUP(tbl_Invoices[[#This Row],[Customer_ID]], tbl_Customers[Customer_ID], tbl_Customers[Region])</f>
        <v>International</v>
      </c>
      <c r="N3439" s="1" t="str" cm="1">
        <f t="array" ref="N3439">_xlfn.IFS(
   _xlfn.SINGLE(tbl_Invoices[Plan_ID])="P1","Basic",
   _xlfn.SINGLE(tbl_Invoices[Plan_ID])="P2","Standard",
   _xlfn.SINGLE(tbl_Invoices[Plan_ID])="P3","Premium"
)</f>
        <v>Premium</v>
      </c>
      <c r="O3439" s="2">
        <f>IF(tbl_Invoices[[#This Row],[Revenue_Type]]="Churned",0,1)</f>
        <v>1</v>
      </c>
    </row>
    <row r="3440" spans="1:15" x14ac:dyDescent="0.25">
      <c r="A3440" t="s">
        <v>5128</v>
      </c>
      <c r="B3440" t="s">
        <v>1198</v>
      </c>
      <c r="C3440" t="s">
        <v>3490</v>
      </c>
      <c r="D3440" s="1">
        <v>44703</v>
      </c>
      <c r="E3440">
        <v>25</v>
      </c>
      <c r="F3440" t="b">
        <v>1</v>
      </c>
      <c r="G3440" t="s">
        <v>4540</v>
      </c>
      <c r="H3440" t="s">
        <v>2034</v>
      </c>
      <c r="I3440" s="1">
        <f>DATE(YEAR(tbl_Invoices[[#This Row],[Invoice_Date]]), MONTH(tbl_Invoices[[#This Row],[Invoice_Date]]), DAY(tbl_Invoices[[#This Row],[Invoice_Date]]))</f>
        <v>44703</v>
      </c>
      <c r="J3440">
        <f>YEAR(tbl_Invoices[[#This Row],[Invoice_Date]])</f>
        <v>2022</v>
      </c>
      <c r="K3440" s="1">
        <f>_xlfn.XLOOKUP(tbl_Invoices[[#This Row],[Customer_ID]], tbl_Customers[Customer_ID], tbl_Customers[Cohort_Month])</f>
        <v>44742</v>
      </c>
      <c r="L3440" s="1" t="str">
        <f ca="1">_xlfn.XLOOKUP(tbl_Invoices[[#This Row],[Customer_ID]], tbl_Customers[Customer_ID], tbl_Customers[Age_Group])</f>
        <v>25–34</v>
      </c>
      <c r="M3440" s="1" t="str">
        <f>_xlfn.XLOOKUP(tbl_Invoices[[#This Row],[Customer_ID]], tbl_Customers[Customer_ID], tbl_Customers[Region])</f>
        <v>South</v>
      </c>
      <c r="N3440" s="1" t="str" cm="1">
        <f t="array" ref="N3440">_xlfn.IFS(
   _xlfn.SINGLE(tbl_Invoices[Plan_ID])="P1","Basic",
   _xlfn.SINGLE(tbl_Invoices[Plan_ID])="P2","Standard",
   _xlfn.SINGLE(tbl_Invoices[Plan_ID])="P3","Premium"
)</f>
        <v>Standard</v>
      </c>
      <c r="O3440" s="2">
        <f>IF(tbl_Invoices[[#This Row],[Revenue_Type]]="Churned",0,1)</f>
        <v>1</v>
      </c>
    </row>
    <row r="3441" spans="1:15" x14ac:dyDescent="0.25">
      <c r="A3441" t="s">
        <v>6360</v>
      </c>
      <c r="B3441" t="s">
        <v>1791</v>
      </c>
      <c r="C3441" t="s">
        <v>3895</v>
      </c>
      <c r="D3441" s="1">
        <v>44703</v>
      </c>
      <c r="E3441">
        <v>25</v>
      </c>
      <c r="F3441" t="b">
        <v>1</v>
      </c>
      <c r="G3441" t="s">
        <v>4549</v>
      </c>
      <c r="H3441" t="s">
        <v>2034</v>
      </c>
      <c r="I3441" s="1">
        <f>DATE(YEAR(tbl_Invoices[[#This Row],[Invoice_Date]]), MONTH(tbl_Invoices[[#This Row],[Invoice_Date]]), DAY(tbl_Invoices[[#This Row],[Invoice_Date]]))</f>
        <v>44703</v>
      </c>
      <c r="J3441">
        <f>YEAR(tbl_Invoices[[#This Row],[Invoice_Date]])</f>
        <v>2022</v>
      </c>
      <c r="K3441" s="1">
        <f>_xlfn.XLOOKUP(tbl_Invoices[[#This Row],[Customer_ID]], tbl_Customers[Customer_ID], tbl_Customers[Cohort_Month])</f>
        <v>44681</v>
      </c>
      <c r="L3441" s="1" t="str">
        <f ca="1">_xlfn.XLOOKUP(tbl_Invoices[[#This Row],[Customer_ID]], tbl_Customers[Customer_ID], tbl_Customers[Age_Group])</f>
        <v>45–54</v>
      </c>
      <c r="M3441" s="1" t="str">
        <f>_xlfn.XLOOKUP(tbl_Invoices[[#This Row],[Customer_ID]], tbl_Customers[Customer_ID], tbl_Customers[Region])</f>
        <v>South</v>
      </c>
      <c r="N3441" s="1" t="str" cm="1">
        <f t="array" ref="N3441">_xlfn.IFS(
   _xlfn.SINGLE(tbl_Invoices[Plan_ID])="P1","Basic",
   _xlfn.SINGLE(tbl_Invoices[Plan_ID])="P2","Standard",
   _xlfn.SINGLE(tbl_Invoices[Plan_ID])="P3","Premium"
)</f>
        <v>Standard</v>
      </c>
      <c r="O3441" s="2">
        <f>IF(tbl_Invoices[[#This Row],[Revenue_Type]]="Churned",0,1)</f>
        <v>1</v>
      </c>
    </row>
    <row r="3442" spans="1:15" x14ac:dyDescent="0.25">
      <c r="A3442" t="s">
        <v>9534</v>
      </c>
      <c r="B3442" t="s">
        <v>1794</v>
      </c>
      <c r="C3442" t="s">
        <v>3571</v>
      </c>
      <c r="D3442" s="1">
        <v>44703</v>
      </c>
      <c r="E3442">
        <v>12</v>
      </c>
      <c r="F3442" t="b">
        <v>1</v>
      </c>
      <c r="G3442" t="s">
        <v>4549</v>
      </c>
      <c r="H3442" t="s">
        <v>2027</v>
      </c>
      <c r="I3442" s="1">
        <f>DATE(YEAR(tbl_Invoices[[#This Row],[Invoice_Date]]), MONTH(tbl_Invoices[[#This Row],[Invoice_Date]]), DAY(tbl_Invoices[[#This Row],[Invoice_Date]]))</f>
        <v>44703</v>
      </c>
      <c r="J3442">
        <f>YEAR(tbl_Invoices[[#This Row],[Invoice_Date]])</f>
        <v>2022</v>
      </c>
      <c r="K3442" s="1">
        <f>_xlfn.XLOOKUP(tbl_Invoices[[#This Row],[Customer_ID]], tbl_Customers[Customer_ID], tbl_Customers[Cohort_Month])</f>
        <v>44439</v>
      </c>
      <c r="L3442" s="1" t="str">
        <f ca="1">_xlfn.XLOOKUP(tbl_Invoices[[#This Row],[Customer_ID]], tbl_Customers[Customer_ID], tbl_Customers[Age_Group])</f>
        <v>25–34</v>
      </c>
      <c r="M3442" s="1" t="str">
        <f>_xlfn.XLOOKUP(tbl_Invoices[[#This Row],[Customer_ID]], tbl_Customers[Customer_ID], tbl_Customers[Region])</f>
        <v>West</v>
      </c>
      <c r="N3442" s="1" t="str" cm="1">
        <f t="array" ref="N3442">_xlfn.IFS(
   _xlfn.SINGLE(tbl_Invoices[Plan_ID])="P1","Basic",
   _xlfn.SINGLE(tbl_Invoices[Plan_ID])="P2","Standard",
   _xlfn.SINGLE(tbl_Invoices[Plan_ID])="P3","Premium"
)</f>
        <v>Basic</v>
      </c>
      <c r="O3442" s="2">
        <f>IF(tbl_Invoices[[#This Row],[Revenue_Type]]="Churned",0,1)</f>
        <v>1</v>
      </c>
    </row>
    <row r="3443" spans="1:15" x14ac:dyDescent="0.25">
      <c r="A3443" t="s">
        <v>4602</v>
      </c>
      <c r="B3443" t="s">
        <v>1958</v>
      </c>
      <c r="C3443" t="s">
        <v>3303</v>
      </c>
      <c r="D3443" s="1">
        <v>44703</v>
      </c>
      <c r="E3443">
        <v>12</v>
      </c>
      <c r="F3443" t="b">
        <v>1</v>
      </c>
      <c r="G3443" t="s">
        <v>4547</v>
      </c>
      <c r="H3443" t="s">
        <v>2027</v>
      </c>
      <c r="I3443" s="1">
        <f>DATE(YEAR(tbl_Invoices[[#This Row],[Invoice_Date]]), MONTH(tbl_Invoices[[#This Row],[Invoice_Date]]), DAY(tbl_Invoices[[#This Row],[Invoice_Date]]))</f>
        <v>44703</v>
      </c>
      <c r="J3443">
        <f>YEAR(tbl_Invoices[[#This Row],[Invoice_Date]])</f>
        <v>2022</v>
      </c>
      <c r="K3443" s="1">
        <f>_xlfn.XLOOKUP(tbl_Invoices[[#This Row],[Customer_ID]], tbl_Customers[Customer_ID], tbl_Customers[Cohort_Month])</f>
        <v>44895</v>
      </c>
      <c r="L3443" s="1" t="str">
        <f ca="1">_xlfn.XLOOKUP(tbl_Invoices[[#This Row],[Customer_ID]], tbl_Customers[Customer_ID], tbl_Customers[Age_Group])</f>
        <v>45–54</v>
      </c>
      <c r="M3443" s="1" t="str">
        <f>_xlfn.XLOOKUP(tbl_Invoices[[#This Row],[Customer_ID]], tbl_Customers[Customer_ID], tbl_Customers[Region])</f>
        <v>Midwest</v>
      </c>
      <c r="N3443" s="1" t="str" cm="1">
        <f t="array" ref="N3443">_xlfn.IFS(
   _xlfn.SINGLE(tbl_Invoices[Plan_ID])="P1","Basic",
   _xlfn.SINGLE(tbl_Invoices[Plan_ID])="P2","Standard",
   _xlfn.SINGLE(tbl_Invoices[Plan_ID])="P3","Premium"
)</f>
        <v>Basic</v>
      </c>
      <c r="O3443" s="2">
        <f>IF(tbl_Invoices[[#This Row],[Revenue_Type]]="Churned",0,1)</f>
        <v>1</v>
      </c>
    </row>
    <row r="3444" spans="1:15" x14ac:dyDescent="0.25">
      <c r="A3444" t="s">
        <v>5991</v>
      </c>
      <c r="B3444" t="s">
        <v>221</v>
      </c>
      <c r="C3444" t="s">
        <v>4150</v>
      </c>
      <c r="D3444" s="1">
        <v>44704</v>
      </c>
      <c r="E3444">
        <v>25</v>
      </c>
      <c r="F3444" t="b">
        <v>1</v>
      </c>
      <c r="G3444" t="s">
        <v>4547</v>
      </c>
      <c r="H3444" t="s">
        <v>2034</v>
      </c>
      <c r="I3444" s="1">
        <f>DATE(YEAR(tbl_Invoices[[#This Row],[Invoice_Date]]), MONTH(tbl_Invoices[[#This Row],[Invoice_Date]]), DAY(tbl_Invoices[[#This Row],[Invoice_Date]]))</f>
        <v>44704</v>
      </c>
      <c r="J3444">
        <f>YEAR(tbl_Invoices[[#This Row],[Invoice_Date]])</f>
        <v>2022</v>
      </c>
      <c r="K3444" s="1">
        <f>_xlfn.XLOOKUP(tbl_Invoices[[#This Row],[Customer_ID]], tbl_Customers[Customer_ID], tbl_Customers[Cohort_Month])</f>
        <v>44712</v>
      </c>
      <c r="L3444" s="1" t="str">
        <f ca="1">_xlfn.XLOOKUP(tbl_Invoices[[#This Row],[Customer_ID]], tbl_Customers[Customer_ID], tbl_Customers[Age_Group])</f>
        <v>25–34</v>
      </c>
      <c r="M3444" s="1" t="str">
        <f>_xlfn.XLOOKUP(tbl_Invoices[[#This Row],[Customer_ID]], tbl_Customers[Customer_ID], tbl_Customers[Region])</f>
        <v>South</v>
      </c>
      <c r="N3444" s="1" t="str" cm="1">
        <f t="array" ref="N3444">_xlfn.IFS(
   _xlfn.SINGLE(tbl_Invoices[Plan_ID])="P1","Basic",
   _xlfn.SINGLE(tbl_Invoices[Plan_ID])="P2","Standard",
   _xlfn.SINGLE(tbl_Invoices[Plan_ID])="P3","Premium"
)</f>
        <v>Standard</v>
      </c>
      <c r="O3444" s="2">
        <f>IF(tbl_Invoices[[#This Row],[Revenue_Type]]="Churned",0,1)</f>
        <v>1</v>
      </c>
    </row>
    <row r="3445" spans="1:15" x14ac:dyDescent="0.25">
      <c r="A3445" t="s">
        <v>8165</v>
      </c>
      <c r="B3445" t="s">
        <v>440</v>
      </c>
      <c r="C3445" t="s">
        <v>3101</v>
      </c>
      <c r="D3445" s="1">
        <v>44704</v>
      </c>
      <c r="E3445">
        <v>55</v>
      </c>
      <c r="F3445" t="b">
        <v>1</v>
      </c>
      <c r="G3445" t="s">
        <v>4538</v>
      </c>
      <c r="H3445" t="s">
        <v>2031</v>
      </c>
      <c r="I3445" s="1">
        <f>DATE(YEAR(tbl_Invoices[[#This Row],[Invoice_Date]]), MONTH(tbl_Invoices[[#This Row],[Invoice_Date]]), DAY(tbl_Invoices[[#This Row],[Invoice_Date]]))</f>
        <v>44704</v>
      </c>
      <c r="J3445">
        <f>YEAR(tbl_Invoices[[#This Row],[Invoice_Date]])</f>
        <v>2022</v>
      </c>
      <c r="K3445" s="1">
        <f>_xlfn.XLOOKUP(tbl_Invoices[[#This Row],[Customer_ID]], tbl_Customers[Customer_ID], tbl_Customers[Cohort_Month])</f>
        <v>44469</v>
      </c>
      <c r="L3445" s="1" t="str">
        <f ca="1">_xlfn.XLOOKUP(tbl_Invoices[[#This Row],[Customer_ID]], tbl_Customers[Customer_ID], tbl_Customers[Age_Group])</f>
        <v>55+</v>
      </c>
      <c r="M3445" s="1" t="str">
        <f>_xlfn.XLOOKUP(tbl_Invoices[[#This Row],[Customer_ID]], tbl_Customers[Customer_ID], tbl_Customers[Region])</f>
        <v>South</v>
      </c>
      <c r="N3445" s="1" t="str" cm="1">
        <f t="array" ref="N3445">_xlfn.IFS(
   _xlfn.SINGLE(tbl_Invoices[Plan_ID])="P1","Basic",
   _xlfn.SINGLE(tbl_Invoices[Plan_ID])="P2","Standard",
   _xlfn.SINGLE(tbl_Invoices[Plan_ID])="P3","Premium"
)</f>
        <v>Premium</v>
      </c>
      <c r="O3445" s="2">
        <f>IF(tbl_Invoices[[#This Row],[Revenue_Type]]="Churned",0,1)</f>
        <v>1</v>
      </c>
    </row>
    <row r="3446" spans="1:15" x14ac:dyDescent="0.25">
      <c r="A3446" t="s">
        <v>4917</v>
      </c>
      <c r="B3446" t="s">
        <v>484</v>
      </c>
      <c r="C3446" t="s">
        <v>2854</v>
      </c>
      <c r="D3446" s="1">
        <v>44704</v>
      </c>
      <c r="E3446">
        <v>55</v>
      </c>
      <c r="F3446" t="b">
        <v>1</v>
      </c>
      <c r="G3446" t="s">
        <v>4538</v>
      </c>
      <c r="H3446" t="s">
        <v>2031</v>
      </c>
      <c r="I3446" s="1">
        <f>DATE(YEAR(tbl_Invoices[[#This Row],[Invoice_Date]]), MONTH(tbl_Invoices[[#This Row],[Invoice_Date]]), DAY(tbl_Invoices[[#This Row],[Invoice_Date]]))</f>
        <v>44704</v>
      </c>
      <c r="J3446">
        <f>YEAR(tbl_Invoices[[#This Row],[Invoice_Date]])</f>
        <v>2022</v>
      </c>
      <c r="K3446" s="1">
        <f>_xlfn.XLOOKUP(tbl_Invoices[[#This Row],[Customer_ID]], tbl_Customers[Customer_ID], tbl_Customers[Cohort_Month])</f>
        <v>44500</v>
      </c>
      <c r="L3446" s="1" t="str">
        <f ca="1">_xlfn.XLOOKUP(tbl_Invoices[[#This Row],[Customer_ID]], tbl_Customers[Customer_ID], tbl_Customers[Age_Group])</f>
        <v>25–34</v>
      </c>
      <c r="M3446" s="1" t="str">
        <f>_xlfn.XLOOKUP(tbl_Invoices[[#This Row],[Customer_ID]], tbl_Customers[Customer_ID], tbl_Customers[Region])</f>
        <v>Midwest</v>
      </c>
      <c r="N3446" s="1" t="str" cm="1">
        <f t="array" ref="N3446">_xlfn.IFS(
   _xlfn.SINGLE(tbl_Invoices[Plan_ID])="P1","Basic",
   _xlfn.SINGLE(tbl_Invoices[Plan_ID])="P2","Standard",
   _xlfn.SINGLE(tbl_Invoices[Plan_ID])="P3","Premium"
)</f>
        <v>Premium</v>
      </c>
      <c r="O3446" s="2">
        <f>IF(tbl_Invoices[[#This Row],[Revenue_Type]]="Churned",0,1)</f>
        <v>1</v>
      </c>
    </row>
    <row r="3447" spans="1:15" x14ac:dyDescent="0.25">
      <c r="A3447" t="s">
        <v>10028</v>
      </c>
      <c r="B3447" t="s">
        <v>513</v>
      </c>
      <c r="C3447" t="s">
        <v>3718</v>
      </c>
      <c r="D3447" s="1">
        <v>44704</v>
      </c>
      <c r="E3447">
        <v>12</v>
      </c>
      <c r="F3447" t="b">
        <v>1</v>
      </c>
      <c r="G3447" t="s">
        <v>4538</v>
      </c>
      <c r="H3447" t="s">
        <v>2027</v>
      </c>
      <c r="I3447" s="1">
        <f>DATE(YEAR(tbl_Invoices[[#This Row],[Invoice_Date]]), MONTH(tbl_Invoices[[#This Row],[Invoice_Date]]), DAY(tbl_Invoices[[#This Row],[Invoice_Date]]))</f>
        <v>44704</v>
      </c>
      <c r="J3447">
        <f>YEAR(tbl_Invoices[[#This Row],[Invoice_Date]])</f>
        <v>2022</v>
      </c>
      <c r="K3447" s="1">
        <f>_xlfn.XLOOKUP(tbl_Invoices[[#This Row],[Customer_ID]], tbl_Customers[Customer_ID], tbl_Customers[Cohort_Month])</f>
        <v>44439</v>
      </c>
      <c r="L3447" s="1" t="str">
        <f ca="1">_xlfn.XLOOKUP(tbl_Invoices[[#This Row],[Customer_ID]], tbl_Customers[Customer_ID], tbl_Customers[Age_Group])</f>
        <v>35–44</v>
      </c>
      <c r="M3447" s="1" t="str">
        <f>_xlfn.XLOOKUP(tbl_Invoices[[#This Row],[Customer_ID]], tbl_Customers[Customer_ID], tbl_Customers[Region])</f>
        <v>International</v>
      </c>
      <c r="N3447" s="1" t="str" cm="1">
        <f t="array" ref="N3447">_xlfn.IFS(
   _xlfn.SINGLE(tbl_Invoices[Plan_ID])="P1","Basic",
   _xlfn.SINGLE(tbl_Invoices[Plan_ID])="P2","Standard",
   _xlfn.SINGLE(tbl_Invoices[Plan_ID])="P3","Premium"
)</f>
        <v>Basic</v>
      </c>
      <c r="O3447" s="2">
        <f>IF(tbl_Invoices[[#This Row],[Revenue_Type]]="Churned",0,1)</f>
        <v>1</v>
      </c>
    </row>
    <row r="3448" spans="1:15" x14ac:dyDescent="0.25">
      <c r="A3448" t="s">
        <v>8535</v>
      </c>
      <c r="B3448" t="s">
        <v>781</v>
      </c>
      <c r="C3448" t="s">
        <v>2294</v>
      </c>
      <c r="D3448" s="1">
        <v>44704</v>
      </c>
      <c r="E3448">
        <v>12</v>
      </c>
      <c r="F3448" t="b">
        <v>1</v>
      </c>
      <c r="G3448" t="s">
        <v>4538</v>
      </c>
      <c r="H3448" t="s">
        <v>2027</v>
      </c>
      <c r="I3448" s="1">
        <f>DATE(YEAR(tbl_Invoices[[#This Row],[Invoice_Date]]), MONTH(tbl_Invoices[[#This Row],[Invoice_Date]]), DAY(tbl_Invoices[[#This Row],[Invoice_Date]]))</f>
        <v>44704</v>
      </c>
      <c r="J3448">
        <f>YEAR(tbl_Invoices[[#This Row],[Invoice_Date]])</f>
        <v>2022</v>
      </c>
      <c r="K3448" s="1">
        <f>_xlfn.XLOOKUP(tbl_Invoices[[#This Row],[Customer_ID]], tbl_Customers[Customer_ID], tbl_Customers[Cohort_Month])</f>
        <v>44681</v>
      </c>
      <c r="L3448" s="1" t="str">
        <f ca="1">_xlfn.XLOOKUP(tbl_Invoices[[#This Row],[Customer_ID]], tbl_Customers[Customer_ID], tbl_Customers[Age_Group])</f>
        <v>25–34</v>
      </c>
      <c r="M3448" s="1" t="str">
        <f>_xlfn.XLOOKUP(tbl_Invoices[[#This Row],[Customer_ID]], tbl_Customers[Customer_ID], tbl_Customers[Region])</f>
        <v>South</v>
      </c>
      <c r="N3448" s="1" t="str" cm="1">
        <f t="array" ref="N3448">_xlfn.IFS(
   _xlfn.SINGLE(tbl_Invoices[Plan_ID])="P1","Basic",
   _xlfn.SINGLE(tbl_Invoices[Plan_ID])="P2","Standard",
   _xlfn.SINGLE(tbl_Invoices[Plan_ID])="P3","Premium"
)</f>
        <v>Basic</v>
      </c>
      <c r="O3448" s="2">
        <f>IF(tbl_Invoices[[#This Row],[Revenue_Type]]="Churned",0,1)</f>
        <v>1</v>
      </c>
    </row>
    <row r="3449" spans="1:15" x14ac:dyDescent="0.25">
      <c r="A3449" t="s">
        <v>8052</v>
      </c>
      <c r="B3449" t="s">
        <v>1456</v>
      </c>
      <c r="C3449" t="s">
        <v>3529</v>
      </c>
      <c r="D3449" s="1">
        <v>44704</v>
      </c>
      <c r="E3449">
        <v>25</v>
      </c>
      <c r="F3449" t="b">
        <v>1</v>
      </c>
      <c r="G3449" t="s">
        <v>4538</v>
      </c>
      <c r="H3449" t="s">
        <v>2034</v>
      </c>
      <c r="I3449" s="1">
        <f>DATE(YEAR(tbl_Invoices[[#This Row],[Invoice_Date]]), MONTH(tbl_Invoices[[#This Row],[Invoice_Date]]), DAY(tbl_Invoices[[#This Row],[Invoice_Date]]))</f>
        <v>44704</v>
      </c>
      <c r="J3449">
        <f>YEAR(tbl_Invoices[[#This Row],[Invoice_Date]])</f>
        <v>2022</v>
      </c>
      <c r="K3449" s="1">
        <f>_xlfn.XLOOKUP(tbl_Invoices[[#This Row],[Customer_ID]], tbl_Customers[Customer_ID], tbl_Customers[Cohort_Month])</f>
        <v>44926</v>
      </c>
      <c r="L3449" s="1" t="str">
        <f ca="1">_xlfn.XLOOKUP(tbl_Invoices[[#This Row],[Customer_ID]], tbl_Customers[Customer_ID], tbl_Customers[Age_Group])</f>
        <v>25–34</v>
      </c>
      <c r="M3449" s="1" t="str">
        <f>_xlfn.XLOOKUP(tbl_Invoices[[#This Row],[Customer_ID]], tbl_Customers[Customer_ID], tbl_Customers[Region])</f>
        <v>South</v>
      </c>
      <c r="N3449" s="1" t="str" cm="1">
        <f t="array" ref="N3449">_xlfn.IFS(
   _xlfn.SINGLE(tbl_Invoices[Plan_ID])="P1","Basic",
   _xlfn.SINGLE(tbl_Invoices[Plan_ID])="P2","Standard",
   _xlfn.SINGLE(tbl_Invoices[Plan_ID])="P3","Premium"
)</f>
        <v>Standard</v>
      </c>
      <c r="O3449" s="2">
        <f>IF(tbl_Invoices[[#This Row],[Revenue_Type]]="Churned",0,1)</f>
        <v>1</v>
      </c>
    </row>
    <row r="3450" spans="1:15" x14ac:dyDescent="0.25">
      <c r="A3450" t="s">
        <v>9616</v>
      </c>
      <c r="B3450" t="s">
        <v>1475</v>
      </c>
      <c r="C3450" t="s">
        <v>4288</v>
      </c>
      <c r="D3450" s="1">
        <v>44704</v>
      </c>
      <c r="E3450">
        <v>25</v>
      </c>
      <c r="F3450" t="b">
        <v>1</v>
      </c>
      <c r="G3450" t="s">
        <v>4538</v>
      </c>
      <c r="H3450" t="s">
        <v>2034</v>
      </c>
      <c r="I3450" s="1">
        <f>DATE(YEAR(tbl_Invoices[[#This Row],[Invoice_Date]]), MONTH(tbl_Invoices[[#This Row],[Invoice_Date]]), DAY(tbl_Invoices[[#This Row],[Invoice_Date]]))</f>
        <v>44704</v>
      </c>
      <c r="J3450">
        <f>YEAR(tbl_Invoices[[#This Row],[Invoice_Date]])</f>
        <v>2022</v>
      </c>
      <c r="K3450" s="1">
        <f>_xlfn.XLOOKUP(tbl_Invoices[[#This Row],[Customer_ID]], tbl_Customers[Customer_ID], tbl_Customers[Cohort_Month])</f>
        <v>44865</v>
      </c>
      <c r="L3450" s="1" t="str">
        <f ca="1">_xlfn.XLOOKUP(tbl_Invoices[[#This Row],[Customer_ID]], tbl_Customers[Customer_ID], tbl_Customers[Age_Group])</f>
        <v>35–44</v>
      </c>
      <c r="M3450" s="1" t="str">
        <f>_xlfn.XLOOKUP(tbl_Invoices[[#This Row],[Customer_ID]], tbl_Customers[Customer_ID], tbl_Customers[Region])</f>
        <v>Midwest</v>
      </c>
      <c r="N3450" s="1" t="str" cm="1">
        <f t="array" ref="N3450">_xlfn.IFS(
   _xlfn.SINGLE(tbl_Invoices[Plan_ID])="P1","Basic",
   _xlfn.SINGLE(tbl_Invoices[Plan_ID])="P2","Standard",
   _xlfn.SINGLE(tbl_Invoices[Plan_ID])="P3","Premium"
)</f>
        <v>Standard</v>
      </c>
      <c r="O3450" s="2">
        <f>IF(tbl_Invoices[[#This Row],[Revenue_Type]]="Churned",0,1)</f>
        <v>1</v>
      </c>
    </row>
    <row r="3451" spans="1:15" x14ac:dyDescent="0.25">
      <c r="A3451" t="s">
        <v>5094</v>
      </c>
      <c r="B3451" t="s">
        <v>1513</v>
      </c>
      <c r="C3451" t="s">
        <v>2237</v>
      </c>
      <c r="D3451" s="1">
        <v>44704</v>
      </c>
      <c r="E3451">
        <v>12</v>
      </c>
      <c r="F3451" t="b">
        <v>1</v>
      </c>
      <c r="G3451" t="s">
        <v>4547</v>
      </c>
      <c r="H3451" t="s">
        <v>2027</v>
      </c>
      <c r="I3451" s="1">
        <f>DATE(YEAR(tbl_Invoices[[#This Row],[Invoice_Date]]), MONTH(tbl_Invoices[[#This Row],[Invoice_Date]]), DAY(tbl_Invoices[[#This Row],[Invoice_Date]]))</f>
        <v>44704</v>
      </c>
      <c r="J3451">
        <f>YEAR(tbl_Invoices[[#This Row],[Invoice_Date]])</f>
        <v>2022</v>
      </c>
      <c r="K3451" s="1">
        <f>_xlfn.XLOOKUP(tbl_Invoices[[#This Row],[Customer_ID]], tbl_Customers[Customer_ID], tbl_Customers[Cohort_Month])</f>
        <v>44773</v>
      </c>
      <c r="L3451" s="1" t="str">
        <f ca="1">_xlfn.XLOOKUP(tbl_Invoices[[#This Row],[Customer_ID]], tbl_Customers[Customer_ID], tbl_Customers[Age_Group])</f>
        <v>45–54</v>
      </c>
      <c r="M3451" s="1" t="str">
        <f>_xlfn.XLOOKUP(tbl_Invoices[[#This Row],[Customer_ID]], tbl_Customers[Customer_ID], tbl_Customers[Region])</f>
        <v>West</v>
      </c>
      <c r="N3451" s="1" t="str" cm="1">
        <f t="array" ref="N3451">_xlfn.IFS(
   _xlfn.SINGLE(tbl_Invoices[Plan_ID])="P1","Basic",
   _xlfn.SINGLE(tbl_Invoices[Plan_ID])="P2","Standard",
   _xlfn.SINGLE(tbl_Invoices[Plan_ID])="P3","Premium"
)</f>
        <v>Basic</v>
      </c>
      <c r="O3451" s="2">
        <f>IF(tbl_Invoices[[#This Row],[Revenue_Type]]="Churned",0,1)</f>
        <v>1</v>
      </c>
    </row>
    <row r="3452" spans="1:15" x14ac:dyDescent="0.25">
      <c r="A3452" t="s">
        <v>10386</v>
      </c>
      <c r="B3452" t="s">
        <v>1730</v>
      </c>
      <c r="C3452" t="s">
        <v>2358</v>
      </c>
      <c r="D3452" s="1">
        <v>44704</v>
      </c>
      <c r="E3452">
        <v>25</v>
      </c>
      <c r="F3452" t="b">
        <v>1</v>
      </c>
      <c r="G3452" t="s">
        <v>4549</v>
      </c>
      <c r="H3452" t="s">
        <v>2034</v>
      </c>
      <c r="I3452" s="1">
        <f>DATE(YEAR(tbl_Invoices[[#This Row],[Invoice_Date]]), MONTH(tbl_Invoices[[#This Row],[Invoice_Date]]), DAY(tbl_Invoices[[#This Row],[Invoice_Date]]))</f>
        <v>44704</v>
      </c>
      <c r="J3452">
        <f>YEAR(tbl_Invoices[[#This Row],[Invoice_Date]])</f>
        <v>2022</v>
      </c>
      <c r="K3452" s="1">
        <f>_xlfn.XLOOKUP(tbl_Invoices[[#This Row],[Customer_ID]], tbl_Customers[Customer_ID], tbl_Customers[Cohort_Month])</f>
        <v>44286</v>
      </c>
      <c r="L3452" s="1" t="str">
        <f ca="1">_xlfn.XLOOKUP(tbl_Invoices[[#This Row],[Customer_ID]], tbl_Customers[Customer_ID], tbl_Customers[Age_Group])</f>
        <v>18–24</v>
      </c>
      <c r="M3452" s="1" t="str">
        <f>_xlfn.XLOOKUP(tbl_Invoices[[#This Row],[Customer_ID]], tbl_Customers[Customer_ID], tbl_Customers[Region])</f>
        <v>Midwest</v>
      </c>
      <c r="N3452" s="1" t="str" cm="1">
        <f t="array" ref="N3452">_xlfn.IFS(
   _xlfn.SINGLE(tbl_Invoices[Plan_ID])="P1","Basic",
   _xlfn.SINGLE(tbl_Invoices[Plan_ID])="P2","Standard",
   _xlfn.SINGLE(tbl_Invoices[Plan_ID])="P3","Premium"
)</f>
        <v>Standard</v>
      </c>
      <c r="O3452" s="2">
        <f>IF(tbl_Invoices[[#This Row],[Revenue_Type]]="Churned",0,1)</f>
        <v>1</v>
      </c>
    </row>
    <row r="3453" spans="1:15" x14ac:dyDescent="0.25">
      <c r="A3453" t="s">
        <v>6210</v>
      </c>
      <c r="B3453" t="s">
        <v>1849</v>
      </c>
      <c r="C3453" t="s">
        <v>3296</v>
      </c>
      <c r="D3453" s="1">
        <v>44704</v>
      </c>
      <c r="E3453">
        <v>25</v>
      </c>
      <c r="F3453" t="b">
        <v>1</v>
      </c>
      <c r="G3453" t="s">
        <v>4540</v>
      </c>
      <c r="H3453" t="s">
        <v>2034</v>
      </c>
      <c r="I3453" s="1">
        <f>DATE(YEAR(tbl_Invoices[[#This Row],[Invoice_Date]]), MONTH(tbl_Invoices[[#This Row],[Invoice_Date]]), DAY(tbl_Invoices[[#This Row],[Invoice_Date]]))</f>
        <v>44704</v>
      </c>
      <c r="J3453">
        <f>YEAR(tbl_Invoices[[#This Row],[Invoice_Date]])</f>
        <v>2022</v>
      </c>
      <c r="K3453" s="1">
        <f>_xlfn.XLOOKUP(tbl_Invoices[[#This Row],[Customer_ID]], tbl_Customers[Customer_ID], tbl_Customers[Cohort_Month])</f>
        <v>44651</v>
      </c>
      <c r="L3453" s="1" t="str">
        <f ca="1">_xlfn.XLOOKUP(tbl_Invoices[[#This Row],[Customer_ID]], tbl_Customers[Customer_ID], tbl_Customers[Age_Group])</f>
        <v>18–24</v>
      </c>
      <c r="M3453" s="1" t="str">
        <f>_xlfn.XLOOKUP(tbl_Invoices[[#This Row],[Customer_ID]], tbl_Customers[Customer_ID], tbl_Customers[Region])</f>
        <v>West</v>
      </c>
      <c r="N3453" s="1" t="str" cm="1">
        <f t="array" ref="N3453">_xlfn.IFS(
   _xlfn.SINGLE(tbl_Invoices[Plan_ID])="P1","Basic",
   _xlfn.SINGLE(tbl_Invoices[Plan_ID])="P2","Standard",
   _xlfn.SINGLE(tbl_Invoices[Plan_ID])="P3","Premium"
)</f>
        <v>Standard</v>
      </c>
      <c r="O3453" s="2">
        <f>IF(tbl_Invoices[[#This Row],[Revenue_Type]]="Churned",0,1)</f>
        <v>1</v>
      </c>
    </row>
    <row r="3454" spans="1:15" x14ac:dyDescent="0.25">
      <c r="A3454" t="s">
        <v>9357</v>
      </c>
      <c r="B3454" t="s">
        <v>1569</v>
      </c>
      <c r="C3454" t="s">
        <v>3655</v>
      </c>
      <c r="D3454" s="1">
        <v>44705</v>
      </c>
      <c r="E3454">
        <v>25</v>
      </c>
      <c r="F3454" t="b">
        <v>1</v>
      </c>
      <c r="G3454" t="s">
        <v>4545</v>
      </c>
      <c r="H3454" t="s">
        <v>2034</v>
      </c>
      <c r="I3454" s="1">
        <f>DATE(YEAR(tbl_Invoices[[#This Row],[Invoice_Date]]), MONTH(tbl_Invoices[[#This Row],[Invoice_Date]]), DAY(tbl_Invoices[[#This Row],[Invoice_Date]]))</f>
        <v>44705</v>
      </c>
      <c r="J3454">
        <f>YEAR(tbl_Invoices[[#This Row],[Invoice_Date]])</f>
        <v>2022</v>
      </c>
      <c r="K3454" s="1">
        <f>_xlfn.XLOOKUP(tbl_Invoices[[#This Row],[Customer_ID]], tbl_Customers[Customer_ID], tbl_Customers[Cohort_Month])</f>
        <v>44712</v>
      </c>
      <c r="L3454" s="1" t="str">
        <f ca="1">_xlfn.XLOOKUP(tbl_Invoices[[#This Row],[Customer_ID]], tbl_Customers[Customer_ID], tbl_Customers[Age_Group])</f>
        <v>45–54</v>
      </c>
      <c r="M3454" s="1" t="str">
        <f>_xlfn.XLOOKUP(tbl_Invoices[[#This Row],[Customer_ID]], tbl_Customers[Customer_ID], tbl_Customers[Region])</f>
        <v>Midwest</v>
      </c>
      <c r="N3454" s="1" t="str" cm="1">
        <f t="array" ref="N3454">_xlfn.IFS(
   _xlfn.SINGLE(tbl_Invoices[Plan_ID])="P1","Basic",
   _xlfn.SINGLE(tbl_Invoices[Plan_ID])="P2","Standard",
   _xlfn.SINGLE(tbl_Invoices[Plan_ID])="P3","Premium"
)</f>
        <v>Standard</v>
      </c>
      <c r="O3454" s="2">
        <f>IF(tbl_Invoices[[#This Row],[Revenue_Type]]="Churned",0,1)</f>
        <v>0</v>
      </c>
    </row>
    <row r="3455" spans="1:15" x14ac:dyDescent="0.25">
      <c r="A3455" t="s">
        <v>6409</v>
      </c>
      <c r="B3455" t="s">
        <v>61</v>
      </c>
      <c r="C3455" t="s">
        <v>3632</v>
      </c>
      <c r="D3455" s="1">
        <v>44706</v>
      </c>
      <c r="E3455">
        <v>12</v>
      </c>
      <c r="F3455" t="b">
        <v>1</v>
      </c>
      <c r="G3455" t="s">
        <v>4538</v>
      </c>
      <c r="H3455" t="s">
        <v>2027</v>
      </c>
      <c r="I3455" s="1">
        <f>DATE(YEAR(tbl_Invoices[[#This Row],[Invoice_Date]]), MONTH(tbl_Invoices[[#This Row],[Invoice_Date]]), DAY(tbl_Invoices[[#This Row],[Invoice_Date]]))</f>
        <v>44706</v>
      </c>
      <c r="J3455">
        <f>YEAR(tbl_Invoices[[#This Row],[Invoice_Date]])</f>
        <v>2022</v>
      </c>
      <c r="K3455" s="1">
        <f>_xlfn.XLOOKUP(tbl_Invoices[[#This Row],[Customer_ID]], tbl_Customers[Customer_ID], tbl_Customers[Cohort_Month])</f>
        <v>44651</v>
      </c>
      <c r="L3455" s="1" t="str">
        <f ca="1">_xlfn.XLOOKUP(tbl_Invoices[[#This Row],[Customer_ID]], tbl_Customers[Customer_ID], tbl_Customers[Age_Group])</f>
        <v>55+</v>
      </c>
      <c r="M3455" s="1" t="str">
        <f>_xlfn.XLOOKUP(tbl_Invoices[[#This Row],[Customer_ID]], tbl_Customers[Customer_ID], tbl_Customers[Region])</f>
        <v>South</v>
      </c>
      <c r="N3455" s="1" t="str" cm="1">
        <f t="array" ref="N3455">_xlfn.IFS(
   _xlfn.SINGLE(tbl_Invoices[Plan_ID])="P1","Basic",
   _xlfn.SINGLE(tbl_Invoices[Plan_ID])="P2","Standard",
   _xlfn.SINGLE(tbl_Invoices[Plan_ID])="P3","Premium"
)</f>
        <v>Basic</v>
      </c>
      <c r="O3455" s="2">
        <f>IF(tbl_Invoices[[#This Row],[Revenue_Type]]="Churned",0,1)</f>
        <v>1</v>
      </c>
    </row>
    <row r="3456" spans="1:15" x14ac:dyDescent="0.25">
      <c r="A3456" t="s">
        <v>7388</v>
      </c>
      <c r="B3456" t="s">
        <v>788</v>
      </c>
      <c r="C3456" t="s">
        <v>2289</v>
      </c>
      <c r="D3456" s="1">
        <v>44706</v>
      </c>
      <c r="E3456">
        <v>12</v>
      </c>
      <c r="F3456" t="b">
        <v>1</v>
      </c>
      <c r="G3456" t="s">
        <v>4540</v>
      </c>
      <c r="H3456" t="s">
        <v>2027</v>
      </c>
      <c r="I3456" s="1">
        <f>DATE(YEAR(tbl_Invoices[[#This Row],[Invoice_Date]]), MONTH(tbl_Invoices[[#This Row],[Invoice_Date]]), DAY(tbl_Invoices[[#This Row],[Invoice_Date]]))</f>
        <v>44706</v>
      </c>
      <c r="J3456">
        <f>YEAR(tbl_Invoices[[#This Row],[Invoice_Date]])</f>
        <v>2022</v>
      </c>
      <c r="K3456" s="1">
        <f>_xlfn.XLOOKUP(tbl_Invoices[[#This Row],[Customer_ID]], tbl_Customers[Customer_ID], tbl_Customers[Cohort_Month])</f>
        <v>44347</v>
      </c>
      <c r="L3456" s="1" t="str">
        <f ca="1">_xlfn.XLOOKUP(tbl_Invoices[[#This Row],[Customer_ID]], tbl_Customers[Customer_ID], tbl_Customers[Age_Group])</f>
        <v>45–54</v>
      </c>
      <c r="M3456" s="1" t="str">
        <f>_xlfn.XLOOKUP(tbl_Invoices[[#This Row],[Customer_ID]], tbl_Customers[Customer_ID], tbl_Customers[Region])</f>
        <v>Midwest</v>
      </c>
      <c r="N3456" s="1" t="str" cm="1">
        <f t="array" ref="N3456">_xlfn.IFS(
   _xlfn.SINGLE(tbl_Invoices[Plan_ID])="P1","Basic",
   _xlfn.SINGLE(tbl_Invoices[Plan_ID])="P2","Standard",
   _xlfn.SINGLE(tbl_Invoices[Plan_ID])="P3","Premium"
)</f>
        <v>Basic</v>
      </c>
      <c r="O3456" s="2">
        <f>IF(tbl_Invoices[[#This Row],[Revenue_Type]]="Churned",0,1)</f>
        <v>1</v>
      </c>
    </row>
    <row r="3457" spans="1:15" x14ac:dyDescent="0.25">
      <c r="A3457" t="s">
        <v>8008</v>
      </c>
      <c r="B3457" t="s">
        <v>840</v>
      </c>
      <c r="C3457" t="s">
        <v>2367</v>
      </c>
      <c r="D3457" s="1">
        <v>44706</v>
      </c>
      <c r="E3457">
        <v>25</v>
      </c>
      <c r="F3457" t="b">
        <v>1</v>
      </c>
      <c r="G3457" t="s">
        <v>4545</v>
      </c>
      <c r="H3457" t="s">
        <v>2034</v>
      </c>
      <c r="I3457" s="1">
        <f>DATE(YEAR(tbl_Invoices[[#This Row],[Invoice_Date]]), MONTH(tbl_Invoices[[#This Row],[Invoice_Date]]), DAY(tbl_Invoices[[#This Row],[Invoice_Date]]))</f>
        <v>44706</v>
      </c>
      <c r="J3457">
        <f>YEAR(tbl_Invoices[[#This Row],[Invoice_Date]])</f>
        <v>2022</v>
      </c>
      <c r="K3457" s="1">
        <f>_xlfn.XLOOKUP(tbl_Invoices[[#This Row],[Customer_ID]], tbl_Customers[Customer_ID], tbl_Customers[Cohort_Month])</f>
        <v>44926</v>
      </c>
      <c r="L3457" s="1" t="str">
        <f ca="1">_xlfn.XLOOKUP(tbl_Invoices[[#This Row],[Customer_ID]], tbl_Customers[Customer_ID], tbl_Customers[Age_Group])</f>
        <v>18–24</v>
      </c>
      <c r="M3457" s="1" t="str">
        <f>_xlfn.XLOOKUP(tbl_Invoices[[#This Row],[Customer_ID]], tbl_Customers[Customer_ID], tbl_Customers[Region])</f>
        <v>Midwest</v>
      </c>
      <c r="N3457" s="1" t="str" cm="1">
        <f t="array" ref="N3457">_xlfn.IFS(
   _xlfn.SINGLE(tbl_Invoices[Plan_ID])="P1","Basic",
   _xlfn.SINGLE(tbl_Invoices[Plan_ID])="P2","Standard",
   _xlfn.SINGLE(tbl_Invoices[Plan_ID])="P3","Premium"
)</f>
        <v>Standard</v>
      </c>
      <c r="O3457" s="2">
        <f>IF(tbl_Invoices[[#This Row],[Revenue_Type]]="Churned",0,1)</f>
        <v>0</v>
      </c>
    </row>
    <row r="3458" spans="1:15" x14ac:dyDescent="0.25">
      <c r="A3458" t="s">
        <v>10144</v>
      </c>
      <c r="B3458" t="s">
        <v>1574</v>
      </c>
      <c r="C3458" t="s">
        <v>3198</v>
      </c>
      <c r="D3458" s="1">
        <v>44706</v>
      </c>
      <c r="E3458">
        <v>55</v>
      </c>
      <c r="F3458" t="b">
        <v>1</v>
      </c>
      <c r="G3458" t="s">
        <v>4538</v>
      </c>
      <c r="H3458" t="s">
        <v>2031</v>
      </c>
      <c r="I3458" s="1">
        <f>DATE(YEAR(tbl_Invoices[[#This Row],[Invoice_Date]]), MONTH(tbl_Invoices[[#This Row],[Invoice_Date]]), DAY(tbl_Invoices[[#This Row],[Invoice_Date]]))</f>
        <v>44706</v>
      </c>
      <c r="J3458">
        <f>YEAR(tbl_Invoices[[#This Row],[Invoice_Date]])</f>
        <v>2022</v>
      </c>
      <c r="K3458" s="1">
        <f>_xlfn.XLOOKUP(tbl_Invoices[[#This Row],[Customer_ID]], tbl_Customers[Customer_ID], tbl_Customers[Cohort_Month])</f>
        <v>44865</v>
      </c>
      <c r="L3458" s="1" t="str">
        <f ca="1">_xlfn.XLOOKUP(tbl_Invoices[[#This Row],[Customer_ID]], tbl_Customers[Customer_ID], tbl_Customers[Age_Group])</f>
        <v>35–44</v>
      </c>
      <c r="M3458" s="1" t="str">
        <f>_xlfn.XLOOKUP(tbl_Invoices[[#This Row],[Customer_ID]], tbl_Customers[Customer_ID], tbl_Customers[Region])</f>
        <v>Midwest</v>
      </c>
      <c r="N3458" s="1" t="str" cm="1">
        <f t="array" ref="N3458">_xlfn.IFS(
   _xlfn.SINGLE(tbl_Invoices[Plan_ID])="P1","Basic",
   _xlfn.SINGLE(tbl_Invoices[Plan_ID])="P2","Standard",
   _xlfn.SINGLE(tbl_Invoices[Plan_ID])="P3","Premium"
)</f>
        <v>Premium</v>
      </c>
      <c r="O3458" s="2">
        <f>IF(tbl_Invoices[[#This Row],[Revenue_Type]]="Churned",0,1)</f>
        <v>1</v>
      </c>
    </row>
    <row r="3459" spans="1:15" x14ac:dyDescent="0.25">
      <c r="A3459" t="s">
        <v>8745</v>
      </c>
      <c r="B3459" t="s">
        <v>1683</v>
      </c>
      <c r="C3459" t="s">
        <v>3079</v>
      </c>
      <c r="D3459" s="1">
        <v>44706</v>
      </c>
      <c r="E3459">
        <v>25</v>
      </c>
      <c r="F3459" t="b">
        <v>1</v>
      </c>
      <c r="G3459" t="s">
        <v>4540</v>
      </c>
      <c r="H3459" t="s">
        <v>2034</v>
      </c>
      <c r="I3459" s="1">
        <f>DATE(YEAR(tbl_Invoices[[#This Row],[Invoice_Date]]), MONTH(tbl_Invoices[[#This Row],[Invoice_Date]]), DAY(tbl_Invoices[[#This Row],[Invoice_Date]]))</f>
        <v>44706</v>
      </c>
      <c r="J3459">
        <f>YEAR(tbl_Invoices[[#This Row],[Invoice_Date]])</f>
        <v>2022</v>
      </c>
      <c r="K3459" s="1">
        <f>_xlfn.XLOOKUP(tbl_Invoices[[#This Row],[Customer_ID]], tbl_Customers[Customer_ID], tbl_Customers[Cohort_Month])</f>
        <v>45107</v>
      </c>
      <c r="L3459" s="1" t="str">
        <f ca="1">_xlfn.XLOOKUP(tbl_Invoices[[#This Row],[Customer_ID]], tbl_Customers[Customer_ID], tbl_Customers[Age_Group])</f>
        <v>55+</v>
      </c>
      <c r="M3459" s="1" t="str">
        <f>_xlfn.XLOOKUP(tbl_Invoices[[#This Row],[Customer_ID]], tbl_Customers[Customer_ID], tbl_Customers[Region])</f>
        <v>East</v>
      </c>
      <c r="N3459" s="1" t="str" cm="1">
        <f t="array" ref="N3459">_xlfn.IFS(
   _xlfn.SINGLE(tbl_Invoices[Plan_ID])="P1","Basic",
   _xlfn.SINGLE(tbl_Invoices[Plan_ID])="P2","Standard",
   _xlfn.SINGLE(tbl_Invoices[Plan_ID])="P3","Premium"
)</f>
        <v>Standard</v>
      </c>
      <c r="O3459" s="2">
        <f>IF(tbl_Invoices[[#This Row],[Revenue_Type]]="Churned",0,1)</f>
        <v>1</v>
      </c>
    </row>
    <row r="3460" spans="1:15" x14ac:dyDescent="0.25">
      <c r="A3460" t="s">
        <v>9040</v>
      </c>
      <c r="B3460" t="s">
        <v>1843</v>
      </c>
      <c r="C3460" t="s">
        <v>2386</v>
      </c>
      <c r="D3460" s="1">
        <v>44706</v>
      </c>
      <c r="E3460">
        <v>12</v>
      </c>
      <c r="F3460" t="b">
        <v>1</v>
      </c>
      <c r="G3460" t="s">
        <v>4538</v>
      </c>
      <c r="H3460" t="s">
        <v>2027</v>
      </c>
      <c r="I3460" s="1">
        <f>DATE(YEAR(tbl_Invoices[[#This Row],[Invoice_Date]]), MONTH(tbl_Invoices[[#This Row],[Invoice_Date]]), DAY(tbl_Invoices[[#This Row],[Invoice_Date]]))</f>
        <v>44706</v>
      </c>
      <c r="J3460">
        <f>YEAR(tbl_Invoices[[#This Row],[Invoice_Date]])</f>
        <v>2022</v>
      </c>
      <c r="K3460" s="1">
        <f>_xlfn.XLOOKUP(tbl_Invoices[[#This Row],[Customer_ID]], tbl_Customers[Customer_ID], tbl_Customers[Cohort_Month])</f>
        <v>44227</v>
      </c>
      <c r="L3460" s="1" t="str">
        <f ca="1">_xlfn.XLOOKUP(tbl_Invoices[[#This Row],[Customer_ID]], tbl_Customers[Customer_ID], tbl_Customers[Age_Group])</f>
        <v>45–54</v>
      </c>
      <c r="M3460" s="1" t="str">
        <f>_xlfn.XLOOKUP(tbl_Invoices[[#This Row],[Customer_ID]], tbl_Customers[Customer_ID], tbl_Customers[Region])</f>
        <v>West</v>
      </c>
      <c r="N3460" s="1" t="str" cm="1">
        <f t="array" ref="N3460">_xlfn.IFS(
   _xlfn.SINGLE(tbl_Invoices[Plan_ID])="P1","Basic",
   _xlfn.SINGLE(tbl_Invoices[Plan_ID])="P2","Standard",
   _xlfn.SINGLE(tbl_Invoices[Plan_ID])="P3","Premium"
)</f>
        <v>Basic</v>
      </c>
      <c r="O3460" s="2">
        <f>IF(tbl_Invoices[[#This Row],[Revenue_Type]]="Churned",0,1)</f>
        <v>1</v>
      </c>
    </row>
    <row r="3461" spans="1:15" x14ac:dyDescent="0.25">
      <c r="A3461" t="s">
        <v>6349</v>
      </c>
      <c r="B3461" t="s">
        <v>179</v>
      </c>
      <c r="C3461" t="s">
        <v>2887</v>
      </c>
      <c r="D3461" s="1">
        <v>44707</v>
      </c>
      <c r="E3461">
        <v>12</v>
      </c>
      <c r="F3461" t="b">
        <v>1</v>
      </c>
      <c r="G3461" t="s">
        <v>4549</v>
      </c>
      <c r="H3461" t="s">
        <v>2027</v>
      </c>
      <c r="I3461" s="1">
        <f>DATE(YEAR(tbl_Invoices[[#This Row],[Invoice_Date]]), MONTH(tbl_Invoices[[#This Row],[Invoice_Date]]), DAY(tbl_Invoices[[#This Row],[Invoice_Date]]))</f>
        <v>44707</v>
      </c>
      <c r="J3461">
        <f>YEAR(tbl_Invoices[[#This Row],[Invoice_Date]])</f>
        <v>2022</v>
      </c>
      <c r="K3461" s="1">
        <f>_xlfn.XLOOKUP(tbl_Invoices[[#This Row],[Customer_ID]], tbl_Customers[Customer_ID], tbl_Customers[Cohort_Month])</f>
        <v>44316</v>
      </c>
      <c r="L3461" s="1" t="str">
        <f ca="1">_xlfn.XLOOKUP(tbl_Invoices[[#This Row],[Customer_ID]], tbl_Customers[Customer_ID], tbl_Customers[Age_Group])</f>
        <v>18–24</v>
      </c>
      <c r="M3461" s="1" t="str">
        <f>_xlfn.XLOOKUP(tbl_Invoices[[#This Row],[Customer_ID]], tbl_Customers[Customer_ID], tbl_Customers[Region])</f>
        <v>International</v>
      </c>
      <c r="N3461" s="1" t="str" cm="1">
        <f t="array" ref="N3461">_xlfn.IFS(
   _xlfn.SINGLE(tbl_Invoices[Plan_ID])="P1","Basic",
   _xlfn.SINGLE(tbl_Invoices[Plan_ID])="P2","Standard",
   _xlfn.SINGLE(tbl_Invoices[Plan_ID])="P3","Premium"
)</f>
        <v>Basic</v>
      </c>
      <c r="O3461" s="2">
        <f>IF(tbl_Invoices[[#This Row],[Revenue_Type]]="Churned",0,1)</f>
        <v>1</v>
      </c>
    </row>
    <row r="3462" spans="1:15" x14ac:dyDescent="0.25">
      <c r="A3462" t="s">
        <v>9737</v>
      </c>
      <c r="B3462" t="s">
        <v>179</v>
      </c>
      <c r="C3462" t="s">
        <v>2887</v>
      </c>
      <c r="D3462" s="1">
        <v>44707</v>
      </c>
      <c r="E3462">
        <v>12</v>
      </c>
      <c r="F3462" t="b">
        <v>1</v>
      </c>
      <c r="G3462" t="s">
        <v>4549</v>
      </c>
      <c r="H3462" t="s">
        <v>2027</v>
      </c>
      <c r="I3462" s="1">
        <f>DATE(YEAR(tbl_Invoices[[#This Row],[Invoice_Date]]), MONTH(tbl_Invoices[[#This Row],[Invoice_Date]]), DAY(tbl_Invoices[[#This Row],[Invoice_Date]]))</f>
        <v>44707</v>
      </c>
      <c r="J3462">
        <f>YEAR(tbl_Invoices[[#This Row],[Invoice_Date]])</f>
        <v>2022</v>
      </c>
      <c r="K3462" s="1">
        <f>_xlfn.XLOOKUP(tbl_Invoices[[#This Row],[Customer_ID]], tbl_Customers[Customer_ID], tbl_Customers[Cohort_Month])</f>
        <v>44316</v>
      </c>
      <c r="L3462" s="1" t="str">
        <f ca="1">_xlfn.XLOOKUP(tbl_Invoices[[#This Row],[Customer_ID]], tbl_Customers[Customer_ID], tbl_Customers[Age_Group])</f>
        <v>18–24</v>
      </c>
      <c r="M3462" s="1" t="str">
        <f>_xlfn.XLOOKUP(tbl_Invoices[[#This Row],[Customer_ID]], tbl_Customers[Customer_ID], tbl_Customers[Region])</f>
        <v>International</v>
      </c>
      <c r="N3462" s="1" t="str" cm="1">
        <f t="array" ref="N3462">_xlfn.IFS(
   _xlfn.SINGLE(tbl_Invoices[Plan_ID])="P1","Basic",
   _xlfn.SINGLE(tbl_Invoices[Plan_ID])="P2","Standard",
   _xlfn.SINGLE(tbl_Invoices[Plan_ID])="P3","Premium"
)</f>
        <v>Basic</v>
      </c>
      <c r="O3462" s="2">
        <f>IF(tbl_Invoices[[#This Row],[Revenue_Type]]="Churned",0,1)</f>
        <v>1</v>
      </c>
    </row>
    <row r="3463" spans="1:15" x14ac:dyDescent="0.25">
      <c r="A3463" t="s">
        <v>9053</v>
      </c>
      <c r="B3463" t="s">
        <v>431</v>
      </c>
      <c r="C3463" t="s">
        <v>2899</v>
      </c>
      <c r="D3463" s="1">
        <v>44707</v>
      </c>
      <c r="E3463">
        <v>55</v>
      </c>
      <c r="F3463" t="b">
        <v>1</v>
      </c>
      <c r="G3463" t="s">
        <v>4547</v>
      </c>
      <c r="H3463" t="s">
        <v>2031</v>
      </c>
      <c r="I3463" s="1">
        <f>DATE(YEAR(tbl_Invoices[[#This Row],[Invoice_Date]]), MONTH(tbl_Invoices[[#This Row],[Invoice_Date]]), DAY(tbl_Invoices[[#This Row],[Invoice_Date]]))</f>
        <v>44707</v>
      </c>
      <c r="J3463">
        <f>YEAR(tbl_Invoices[[#This Row],[Invoice_Date]])</f>
        <v>2022</v>
      </c>
      <c r="K3463" s="1">
        <f>_xlfn.XLOOKUP(tbl_Invoices[[#This Row],[Customer_ID]], tbl_Customers[Customer_ID], tbl_Customers[Cohort_Month])</f>
        <v>44286</v>
      </c>
      <c r="L3463" s="1" t="str">
        <f ca="1">_xlfn.XLOOKUP(tbl_Invoices[[#This Row],[Customer_ID]], tbl_Customers[Customer_ID], tbl_Customers[Age_Group])</f>
        <v>45–54</v>
      </c>
      <c r="M3463" s="1" t="str">
        <f>_xlfn.XLOOKUP(tbl_Invoices[[#This Row],[Customer_ID]], tbl_Customers[Customer_ID], tbl_Customers[Region])</f>
        <v>West</v>
      </c>
      <c r="N3463" s="1" t="str" cm="1">
        <f t="array" ref="N3463">_xlfn.IFS(
   _xlfn.SINGLE(tbl_Invoices[Plan_ID])="P1","Basic",
   _xlfn.SINGLE(tbl_Invoices[Plan_ID])="P2","Standard",
   _xlfn.SINGLE(tbl_Invoices[Plan_ID])="P3","Premium"
)</f>
        <v>Premium</v>
      </c>
      <c r="O3463" s="2">
        <f>IF(tbl_Invoices[[#This Row],[Revenue_Type]]="Churned",0,1)</f>
        <v>1</v>
      </c>
    </row>
    <row r="3464" spans="1:15" x14ac:dyDescent="0.25">
      <c r="A3464" t="s">
        <v>10196</v>
      </c>
      <c r="B3464" t="s">
        <v>584</v>
      </c>
      <c r="C3464" t="s">
        <v>4470</v>
      </c>
      <c r="D3464" s="1">
        <v>44707</v>
      </c>
      <c r="E3464">
        <v>25</v>
      </c>
      <c r="F3464" t="b">
        <v>1</v>
      </c>
      <c r="G3464" t="s">
        <v>4549</v>
      </c>
      <c r="H3464" t="s">
        <v>2034</v>
      </c>
      <c r="I3464" s="1">
        <f>DATE(YEAR(tbl_Invoices[[#This Row],[Invoice_Date]]), MONTH(tbl_Invoices[[#This Row],[Invoice_Date]]), DAY(tbl_Invoices[[#This Row],[Invoice_Date]]))</f>
        <v>44707</v>
      </c>
      <c r="J3464">
        <f>YEAR(tbl_Invoices[[#This Row],[Invoice_Date]])</f>
        <v>2022</v>
      </c>
      <c r="K3464" s="1">
        <f>_xlfn.XLOOKUP(tbl_Invoices[[#This Row],[Customer_ID]], tbl_Customers[Customer_ID], tbl_Customers[Cohort_Month])</f>
        <v>44408</v>
      </c>
      <c r="L3464" s="1" t="str">
        <f ca="1">_xlfn.XLOOKUP(tbl_Invoices[[#This Row],[Customer_ID]], tbl_Customers[Customer_ID], tbl_Customers[Age_Group])</f>
        <v>35–44</v>
      </c>
      <c r="M3464" s="1" t="str">
        <f>_xlfn.XLOOKUP(tbl_Invoices[[#This Row],[Customer_ID]], tbl_Customers[Customer_ID], tbl_Customers[Region])</f>
        <v>International</v>
      </c>
      <c r="N3464" s="1" t="str" cm="1">
        <f t="array" ref="N3464">_xlfn.IFS(
   _xlfn.SINGLE(tbl_Invoices[Plan_ID])="P1","Basic",
   _xlfn.SINGLE(tbl_Invoices[Plan_ID])="P2","Standard",
   _xlfn.SINGLE(tbl_Invoices[Plan_ID])="P3","Premium"
)</f>
        <v>Standard</v>
      </c>
      <c r="O3464" s="2">
        <f>IF(tbl_Invoices[[#This Row],[Revenue_Type]]="Churned",0,1)</f>
        <v>1</v>
      </c>
    </row>
    <row r="3465" spans="1:15" x14ac:dyDescent="0.25">
      <c r="A3465" t="s">
        <v>5267</v>
      </c>
      <c r="B3465" t="s">
        <v>686</v>
      </c>
      <c r="C3465" t="s">
        <v>2160</v>
      </c>
      <c r="D3465" s="1">
        <v>44707</v>
      </c>
      <c r="E3465">
        <v>12</v>
      </c>
      <c r="F3465" t="b">
        <v>1</v>
      </c>
      <c r="G3465" t="s">
        <v>4540</v>
      </c>
      <c r="H3465" t="s">
        <v>2027</v>
      </c>
      <c r="I3465" s="1">
        <f>DATE(YEAR(tbl_Invoices[[#This Row],[Invoice_Date]]), MONTH(tbl_Invoices[[#This Row],[Invoice_Date]]), DAY(tbl_Invoices[[#This Row],[Invoice_Date]]))</f>
        <v>44707</v>
      </c>
      <c r="J3465">
        <f>YEAR(tbl_Invoices[[#This Row],[Invoice_Date]])</f>
        <v>2022</v>
      </c>
      <c r="K3465" s="1">
        <f>_xlfn.XLOOKUP(tbl_Invoices[[#This Row],[Customer_ID]], tbl_Customers[Customer_ID], tbl_Customers[Cohort_Month])</f>
        <v>44530</v>
      </c>
      <c r="L3465" s="1" t="str">
        <f ca="1">_xlfn.XLOOKUP(tbl_Invoices[[#This Row],[Customer_ID]], tbl_Customers[Customer_ID], tbl_Customers[Age_Group])</f>
        <v>45–54</v>
      </c>
      <c r="M3465" s="1" t="str">
        <f>_xlfn.XLOOKUP(tbl_Invoices[[#This Row],[Customer_ID]], tbl_Customers[Customer_ID], tbl_Customers[Region])</f>
        <v>Midwest</v>
      </c>
      <c r="N3465" s="1" t="str" cm="1">
        <f t="array" ref="N3465">_xlfn.IFS(
   _xlfn.SINGLE(tbl_Invoices[Plan_ID])="P1","Basic",
   _xlfn.SINGLE(tbl_Invoices[Plan_ID])="P2","Standard",
   _xlfn.SINGLE(tbl_Invoices[Plan_ID])="P3","Premium"
)</f>
        <v>Basic</v>
      </c>
      <c r="O3465" s="2">
        <f>IF(tbl_Invoices[[#This Row],[Revenue_Type]]="Churned",0,1)</f>
        <v>1</v>
      </c>
    </row>
    <row r="3466" spans="1:15" x14ac:dyDescent="0.25">
      <c r="A3466" t="s">
        <v>6939</v>
      </c>
      <c r="B3466" t="s">
        <v>940</v>
      </c>
      <c r="C3466" t="s">
        <v>3752</v>
      </c>
      <c r="D3466" s="1">
        <v>44707</v>
      </c>
      <c r="E3466">
        <v>55</v>
      </c>
      <c r="F3466" t="b">
        <v>1</v>
      </c>
      <c r="G3466" t="s">
        <v>4538</v>
      </c>
      <c r="H3466" t="s">
        <v>2031</v>
      </c>
      <c r="I3466" s="1">
        <f>DATE(YEAR(tbl_Invoices[[#This Row],[Invoice_Date]]), MONTH(tbl_Invoices[[#This Row],[Invoice_Date]]), DAY(tbl_Invoices[[#This Row],[Invoice_Date]]))</f>
        <v>44707</v>
      </c>
      <c r="J3466">
        <f>YEAR(tbl_Invoices[[#This Row],[Invoice_Date]])</f>
        <v>2022</v>
      </c>
      <c r="K3466" s="1">
        <f>_xlfn.XLOOKUP(tbl_Invoices[[#This Row],[Customer_ID]], tbl_Customers[Customer_ID], tbl_Customers[Cohort_Month])</f>
        <v>44985</v>
      </c>
      <c r="L3466" s="1" t="str">
        <f ca="1">_xlfn.XLOOKUP(tbl_Invoices[[#This Row],[Customer_ID]], tbl_Customers[Customer_ID], tbl_Customers[Age_Group])</f>
        <v>35–44</v>
      </c>
      <c r="M3466" s="1" t="str">
        <f>_xlfn.XLOOKUP(tbl_Invoices[[#This Row],[Customer_ID]], tbl_Customers[Customer_ID], tbl_Customers[Region])</f>
        <v>International</v>
      </c>
      <c r="N3466" s="1" t="str" cm="1">
        <f t="array" ref="N3466">_xlfn.IFS(
   _xlfn.SINGLE(tbl_Invoices[Plan_ID])="P1","Basic",
   _xlfn.SINGLE(tbl_Invoices[Plan_ID])="P2","Standard",
   _xlfn.SINGLE(tbl_Invoices[Plan_ID])="P3","Premium"
)</f>
        <v>Premium</v>
      </c>
      <c r="O3466" s="2">
        <f>IF(tbl_Invoices[[#This Row],[Revenue_Type]]="Churned",0,1)</f>
        <v>1</v>
      </c>
    </row>
    <row r="3467" spans="1:15" x14ac:dyDescent="0.25">
      <c r="A3467" t="s">
        <v>4795</v>
      </c>
      <c r="B3467" t="s">
        <v>1318</v>
      </c>
      <c r="C3467" t="s">
        <v>3932</v>
      </c>
      <c r="D3467" s="1">
        <v>44707</v>
      </c>
      <c r="E3467">
        <v>25</v>
      </c>
      <c r="F3467" t="b">
        <v>1</v>
      </c>
      <c r="G3467" t="s">
        <v>4538</v>
      </c>
      <c r="H3467" t="s">
        <v>2034</v>
      </c>
      <c r="I3467" s="1">
        <f>DATE(YEAR(tbl_Invoices[[#This Row],[Invoice_Date]]), MONTH(tbl_Invoices[[#This Row],[Invoice_Date]]), DAY(tbl_Invoices[[#This Row],[Invoice_Date]]))</f>
        <v>44707</v>
      </c>
      <c r="J3467">
        <f>YEAR(tbl_Invoices[[#This Row],[Invoice_Date]])</f>
        <v>2022</v>
      </c>
      <c r="K3467" s="1">
        <f>_xlfn.XLOOKUP(tbl_Invoices[[#This Row],[Customer_ID]], tbl_Customers[Customer_ID], tbl_Customers[Cohort_Month])</f>
        <v>45046</v>
      </c>
      <c r="L3467" s="1" t="str">
        <f ca="1">_xlfn.XLOOKUP(tbl_Invoices[[#This Row],[Customer_ID]], tbl_Customers[Customer_ID], tbl_Customers[Age_Group])</f>
        <v>45–54</v>
      </c>
      <c r="M3467" s="1" t="str">
        <f>_xlfn.XLOOKUP(tbl_Invoices[[#This Row],[Customer_ID]], tbl_Customers[Customer_ID], tbl_Customers[Region])</f>
        <v>International</v>
      </c>
      <c r="N3467" s="1" t="str" cm="1">
        <f t="array" ref="N3467">_xlfn.IFS(
   _xlfn.SINGLE(tbl_Invoices[Plan_ID])="P1","Basic",
   _xlfn.SINGLE(tbl_Invoices[Plan_ID])="P2","Standard",
   _xlfn.SINGLE(tbl_Invoices[Plan_ID])="P3","Premium"
)</f>
        <v>Standard</v>
      </c>
      <c r="O3467" s="2">
        <f>IF(tbl_Invoices[[#This Row],[Revenue_Type]]="Churned",0,1)</f>
        <v>1</v>
      </c>
    </row>
    <row r="3468" spans="1:15" x14ac:dyDescent="0.25">
      <c r="A3468" t="s">
        <v>5510</v>
      </c>
      <c r="B3468" t="s">
        <v>1522</v>
      </c>
      <c r="C3468" t="s">
        <v>2526</v>
      </c>
      <c r="D3468" s="1">
        <v>44707</v>
      </c>
      <c r="E3468">
        <v>25</v>
      </c>
      <c r="F3468" t="b">
        <v>1</v>
      </c>
      <c r="G3468" t="s">
        <v>4538</v>
      </c>
      <c r="H3468" t="s">
        <v>2034</v>
      </c>
      <c r="I3468" s="1">
        <f>DATE(YEAR(tbl_Invoices[[#This Row],[Invoice_Date]]), MONTH(tbl_Invoices[[#This Row],[Invoice_Date]]), DAY(tbl_Invoices[[#This Row],[Invoice_Date]]))</f>
        <v>44707</v>
      </c>
      <c r="J3468">
        <f>YEAR(tbl_Invoices[[#This Row],[Invoice_Date]])</f>
        <v>2022</v>
      </c>
      <c r="K3468" s="1">
        <f>_xlfn.XLOOKUP(tbl_Invoices[[#This Row],[Customer_ID]], tbl_Customers[Customer_ID], tbl_Customers[Cohort_Month])</f>
        <v>44255</v>
      </c>
      <c r="L3468" s="1" t="str">
        <f ca="1">_xlfn.XLOOKUP(tbl_Invoices[[#This Row],[Customer_ID]], tbl_Customers[Customer_ID], tbl_Customers[Age_Group])</f>
        <v>25–34</v>
      </c>
      <c r="M3468" s="1" t="str">
        <f>_xlfn.XLOOKUP(tbl_Invoices[[#This Row],[Customer_ID]], tbl_Customers[Customer_ID], tbl_Customers[Region])</f>
        <v>West</v>
      </c>
      <c r="N3468" s="1" t="str" cm="1">
        <f t="array" ref="N3468">_xlfn.IFS(
   _xlfn.SINGLE(tbl_Invoices[Plan_ID])="P1","Basic",
   _xlfn.SINGLE(tbl_Invoices[Plan_ID])="P2","Standard",
   _xlfn.SINGLE(tbl_Invoices[Plan_ID])="P3","Premium"
)</f>
        <v>Standard</v>
      </c>
      <c r="O3468" s="2">
        <f>IF(tbl_Invoices[[#This Row],[Revenue_Type]]="Churned",0,1)</f>
        <v>1</v>
      </c>
    </row>
    <row r="3469" spans="1:15" x14ac:dyDescent="0.25">
      <c r="A3469" t="s">
        <v>9310</v>
      </c>
      <c r="B3469" t="s">
        <v>32</v>
      </c>
      <c r="C3469" t="s">
        <v>3839</v>
      </c>
      <c r="D3469" s="1">
        <v>44708</v>
      </c>
      <c r="E3469">
        <v>12</v>
      </c>
      <c r="F3469" t="b">
        <v>1</v>
      </c>
      <c r="G3469" t="s">
        <v>4540</v>
      </c>
      <c r="H3469" t="s">
        <v>2027</v>
      </c>
      <c r="I3469" s="1">
        <f>DATE(YEAR(tbl_Invoices[[#This Row],[Invoice_Date]]), MONTH(tbl_Invoices[[#This Row],[Invoice_Date]]), DAY(tbl_Invoices[[#This Row],[Invoice_Date]]))</f>
        <v>44708</v>
      </c>
      <c r="J3469">
        <f>YEAR(tbl_Invoices[[#This Row],[Invoice_Date]])</f>
        <v>2022</v>
      </c>
      <c r="K3469" s="1">
        <f>_xlfn.XLOOKUP(tbl_Invoices[[#This Row],[Customer_ID]], tbl_Customers[Customer_ID], tbl_Customers[Cohort_Month])</f>
        <v>44286</v>
      </c>
      <c r="L3469" s="1" t="str">
        <f ca="1">_xlfn.XLOOKUP(tbl_Invoices[[#This Row],[Customer_ID]], tbl_Customers[Customer_ID], tbl_Customers[Age_Group])</f>
        <v>35–44</v>
      </c>
      <c r="M3469" s="1" t="str">
        <f>_xlfn.XLOOKUP(tbl_Invoices[[#This Row],[Customer_ID]], tbl_Customers[Customer_ID], tbl_Customers[Region])</f>
        <v>International</v>
      </c>
      <c r="N3469" s="1" t="str" cm="1">
        <f t="array" ref="N3469">_xlfn.IFS(
   _xlfn.SINGLE(tbl_Invoices[Plan_ID])="P1","Basic",
   _xlfn.SINGLE(tbl_Invoices[Plan_ID])="P2","Standard",
   _xlfn.SINGLE(tbl_Invoices[Plan_ID])="P3","Premium"
)</f>
        <v>Basic</v>
      </c>
      <c r="O3469" s="2">
        <f>IF(tbl_Invoices[[#This Row],[Revenue_Type]]="Churned",0,1)</f>
        <v>1</v>
      </c>
    </row>
    <row r="3470" spans="1:15" x14ac:dyDescent="0.25">
      <c r="A3470" t="s">
        <v>7513</v>
      </c>
      <c r="B3470" t="s">
        <v>292</v>
      </c>
      <c r="C3470" t="s">
        <v>4176</v>
      </c>
      <c r="D3470" s="1">
        <v>44708</v>
      </c>
      <c r="E3470">
        <v>25</v>
      </c>
      <c r="F3470" t="b">
        <v>1</v>
      </c>
      <c r="G3470" t="s">
        <v>4540</v>
      </c>
      <c r="H3470" t="s">
        <v>2034</v>
      </c>
      <c r="I3470" s="1">
        <f>DATE(YEAR(tbl_Invoices[[#This Row],[Invoice_Date]]), MONTH(tbl_Invoices[[#This Row],[Invoice_Date]]), DAY(tbl_Invoices[[#This Row],[Invoice_Date]]))</f>
        <v>44708</v>
      </c>
      <c r="J3470">
        <f>YEAR(tbl_Invoices[[#This Row],[Invoice_Date]])</f>
        <v>2022</v>
      </c>
      <c r="K3470" s="1">
        <f>_xlfn.XLOOKUP(tbl_Invoices[[#This Row],[Customer_ID]], tbl_Customers[Customer_ID], tbl_Customers[Cohort_Month])</f>
        <v>44347</v>
      </c>
      <c r="L3470" s="1" t="str">
        <f ca="1">_xlfn.XLOOKUP(tbl_Invoices[[#This Row],[Customer_ID]], tbl_Customers[Customer_ID], tbl_Customers[Age_Group])</f>
        <v>35–44</v>
      </c>
      <c r="M3470" s="1" t="str">
        <f>_xlfn.XLOOKUP(tbl_Invoices[[#This Row],[Customer_ID]], tbl_Customers[Customer_ID], tbl_Customers[Region])</f>
        <v>East</v>
      </c>
      <c r="N3470" s="1" t="str" cm="1">
        <f t="array" ref="N3470">_xlfn.IFS(
   _xlfn.SINGLE(tbl_Invoices[Plan_ID])="P1","Basic",
   _xlfn.SINGLE(tbl_Invoices[Plan_ID])="P2","Standard",
   _xlfn.SINGLE(tbl_Invoices[Plan_ID])="P3","Premium"
)</f>
        <v>Standard</v>
      </c>
      <c r="O3470" s="2">
        <f>IF(tbl_Invoices[[#This Row],[Revenue_Type]]="Churned",0,1)</f>
        <v>1</v>
      </c>
    </row>
    <row r="3471" spans="1:15" x14ac:dyDescent="0.25">
      <c r="A3471" t="s">
        <v>6522</v>
      </c>
      <c r="B3471" t="s">
        <v>326</v>
      </c>
      <c r="C3471" t="s">
        <v>3144</v>
      </c>
      <c r="D3471" s="1">
        <v>44708</v>
      </c>
      <c r="E3471">
        <v>25</v>
      </c>
      <c r="F3471" t="b">
        <v>1</v>
      </c>
      <c r="G3471" t="s">
        <v>4547</v>
      </c>
      <c r="H3471" t="s">
        <v>2034</v>
      </c>
      <c r="I3471" s="1">
        <f>DATE(YEAR(tbl_Invoices[[#This Row],[Invoice_Date]]), MONTH(tbl_Invoices[[#This Row],[Invoice_Date]]), DAY(tbl_Invoices[[#This Row],[Invoice_Date]]))</f>
        <v>44708</v>
      </c>
      <c r="J3471">
        <f>YEAR(tbl_Invoices[[#This Row],[Invoice_Date]])</f>
        <v>2022</v>
      </c>
      <c r="K3471" s="1">
        <f>_xlfn.XLOOKUP(tbl_Invoices[[#This Row],[Customer_ID]], tbl_Customers[Customer_ID], tbl_Customers[Cohort_Month])</f>
        <v>44469</v>
      </c>
      <c r="L3471" s="1" t="str">
        <f ca="1">_xlfn.XLOOKUP(tbl_Invoices[[#This Row],[Customer_ID]], tbl_Customers[Customer_ID], tbl_Customers[Age_Group])</f>
        <v>55+</v>
      </c>
      <c r="M3471" s="1" t="str">
        <f>_xlfn.XLOOKUP(tbl_Invoices[[#This Row],[Customer_ID]], tbl_Customers[Customer_ID], tbl_Customers[Region])</f>
        <v>South</v>
      </c>
      <c r="N3471" s="1" t="str" cm="1">
        <f t="array" ref="N3471">_xlfn.IFS(
   _xlfn.SINGLE(tbl_Invoices[Plan_ID])="P1","Basic",
   _xlfn.SINGLE(tbl_Invoices[Plan_ID])="P2","Standard",
   _xlfn.SINGLE(tbl_Invoices[Plan_ID])="P3","Premium"
)</f>
        <v>Standard</v>
      </c>
      <c r="O3471" s="2">
        <f>IF(tbl_Invoices[[#This Row],[Revenue_Type]]="Churned",0,1)</f>
        <v>1</v>
      </c>
    </row>
    <row r="3472" spans="1:15" x14ac:dyDescent="0.25">
      <c r="A3472" t="s">
        <v>9261</v>
      </c>
      <c r="B3472" t="s">
        <v>568</v>
      </c>
      <c r="C3472" t="s">
        <v>4146</v>
      </c>
      <c r="D3472" s="1">
        <v>44708</v>
      </c>
      <c r="E3472">
        <v>12</v>
      </c>
      <c r="F3472" t="b">
        <v>1</v>
      </c>
      <c r="G3472" t="s">
        <v>4545</v>
      </c>
      <c r="H3472" t="s">
        <v>2027</v>
      </c>
      <c r="I3472" s="1">
        <f>DATE(YEAR(tbl_Invoices[[#This Row],[Invoice_Date]]), MONTH(tbl_Invoices[[#This Row],[Invoice_Date]]), DAY(tbl_Invoices[[#This Row],[Invoice_Date]]))</f>
        <v>44708</v>
      </c>
      <c r="J3472">
        <f>YEAR(tbl_Invoices[[#This Row],[Invoice_Date]])</f>
        <v>2022</v>
      </c>
      <c r="K3472" s="1">
        <f>_xlfn.XLOOKUP(tbl_Invoices[[#This Row],[Customer_ID]], tbl_Customers[Customer_ID], tbl_Customers[Cohort_Month])</f>
        <v>44469</v>
      </c>
      <c r="L3472" s="1" t="str">
        <f ca="1">_xlfn.XLOOKUP(tbl_Invoices[[#This Row],[Customer_ID]], tbl_Customers[Customer_ID], tbl_Customers[Age_Group])</f>
        <v>25–34</v>
      </c>
      <c r="M3472" s="1" t="str">
        <f>_xlfn.XLOOKUP(tbl_Invoices[[#This Row],[Customer_ID]], tbl_Customers[Customer_ID], tbl_Customers[Region])</f>
        <v>East</v>
      </c>
      <c r="N3472" s="1" t="str" cm="1">
        <f t="array" ref="N3472">_xlfn.IFS(
   _xlfn.SINGLE(tbl_Invoices[Plan_ID])="P1","Basic",
   _xlfn.SINGLE(tbl_Invoices[Plan_ID])="P2","Standard",
   _xlfn.SINGLE(tbl_Invoices[Plan_ID])="P3","Premium"
)</f>
        <v>Basic</v>
      </c>
      <c r="O3472" s="2">
        <f>IF(tbl_Invoices[[#This Row],[Revenue_Type]]="Churned",0,1)</f>
        <v>0</v>
      </c>
    </row>
    <row r="3473" spans="1:15" x14ac:dyDescent="0.25">
      <c r="A3473" t="s">
        <v>6880</v>
      </c>
      <c r="B3473" t="s">
        <v>1204</v>
      </c>
      <c r="C3473" t="s">
        <v>3250</v>
      </c>
      <c r="D3473" s="1">
        <v>44708</v>
      </c>
      <c r="E3473">
        <v>12</v>
      </c>
      <c r="F3473" t="b">
        <v>1</v>
      </c>
      <c r="G3473" t="s">
        <v>4540</v>
      </c>
      <c r="H3473" t="s">
        <v>2027</v>
      </c>
      <c r="I3473" s="1">
        <f>DATE(YEAR(tbl_Invoices[[#This Row],[Invoice_Date]]), MONTH(tbl_Invoices[[#This Row],[Invoice_Date]]), DAY(tbl_Invoices[[#This Row],[Invoice_Date]]))</f>
        <v>44708</v>
      </c>
      <c r="J3473">
        <f>YEAR(tbl_Invoices[[#This Row],[Invoice_Date]])</f>
        <v>2022</v>
      </c>
      <c r="K3473" s="1">
        <f>_xlfn.XLOOKUP(tbl_Invoices[[#This Row],[Customer_ID]], tbl_Customers[Customer_ID], tbl_Customers[Cohort_Month])</f>
        <v>44804</v>
      </c>
      <c r="L3473" s="1" t="str">
        <f ca="1">_xlfn.XLOOKUP(tbl_Invoices[[#This Row],[Customer_ID]], tbl_Customers[Customer_ID], tbl_Customers[Age_Group])</f>
        <v>45–54</v>
      </c>
      <c r="M3473" s="1" t="str">
        <f>_xlfn.XLOOKUP(tbl_Invoices[[#This Row],[Customer_ID]], tbl_Customers[Customer_ID], tbl_Customers[Region])</f>
        <v>International</v>
      </c>
      <c r="N3473" s="1" t="str" cm="1">
        <f t="array" ref="N3473">_xlfn.IFS(
   _xlfn.SINGLE(tbl_Invoices[Plan_ID])="P1","Basic",
   _xlfn.SINGLE(tbl_Invoices[Plan_ID])="P2","Standard",
   _xlfn.SINGLE(tbl_Invoices[Plan_ID])="P3","Premium"
)</f>
        <v>Basic</v>
      </c>
      <c r="O3473" s="2">
        <f>IF(tbl_Invoices[[#This Row],[Revenue_Type]]="Churned",0,1)</f>
        <v>1</v>
      </c>
    </row>
    <row r="3474" spans="1:15" x14ac:dyDescent="0.25">
      <c r="A3474" t="s">
        <v>8690</v>
      </c>
      <c r="B3474" t="s">
        <v>1218</v>
      </c>
      <c r="C3474" t="s">
        <v>3216</v>
      </c>
      <c r="D3474" s="1">
        <v>44708</v>
      </c>
      <c r="E3474">
        <v>25</v>
      </c>
      <c r="F3474" t="b">
        <v>1</v>
      </c>
      <c r="G3474" t="s">
        <v>4540</v>
      </c>
      <c r="H3474" t="s">
        <v>2034</v>
      </c>
      <c r="I3474" s="1">
        <f>DATE(YEAR(tbl_Invoices[[#This Row],[Invoice_Date]]), MONTH(tbl_Invoices[[#This Row],[Invoice_Date]]), DAY(tbl_Invoices[[#This Row],[Invoice_Date]]))</f>
        <v>44708</v>
      </c>
      <c r="J3474">
        <f>YEAR(tbl_Invoices[[#This Row],[Invoice_Date]])</f>
        <v>2022</v>
      </c>
      <c r="K3474" s="1">
        <f>_xlfn.XLOOKUP(tbl_Invoices[[#This Row],[Customer_ID]], tbl_Customers[Customer_ID], tbl_Customers[Cohort_Month])</f>
        <v>44895</v>
      </c>
      <c r="L3474" s="1" t="str">
        <f ca="1">_xlfn.XLOOKUP(tbl_Invoices[[#This Row],[Customer_ID]], tbl_Customers[Customer_ID], tbl_Customers[Age_Group])</f>
        <v>45–54</v>
      </c>
      <c r="M3474" s="1" t="str">
        <f>_xlfn.XLOOKUP(tbl_Invoices[[#This Row],[Customer_ID]], tbl_Customers[Customer_ID], tbl_Customers[Region])</f>
        <v>International</v>
      </c>
      <c r="N3474" s="1" t="str" cm="1">
        <f t="array" ref="N3474">_xlfn.IFS(
   _xlfn.SINGLE(tbl_Invoices[Plan_ID])="P1","Basic",
   _xlfn.SINGLE(tbl_Invoices[Plan_ID])="P2","Standard",
   _xlfn.SINGLE(tbl_Invoices[Plan_ID])="P3","Premium"
)</f>
        <v>Standard</v>
      </c>
      <c r="O3474" s="2">
        <f>IF(tbl_Invoices[[#This Row],[Revenue_Type]]="Churned",0,1)</f>
        <v>1</v>
      </c>
    </row>
    <row r="3475" spans="1:15" x14ac:dyDescent="0.25">
      <c r="A3475" t="s">
        <v>4711</v>
      </c>
      <c r="B3475" t="s">
        <v>1599</v>
      </c>
      <c r="C3475" t="s">
        <v>3505</v>
      </c>
      <c r="D3475" s="1">
        <v>44708</v>
      </c>
      <c r="E3475">
        <v>25</v>
      </c>
      <c r="F3475" t="b">
        <v>1</v>
      </c>
      <c r="G3475" t="s">
        <v>4549</v>
      </c>
      <c r="H3475" t="s">
        <v>2034</v>
      </c>
      <c r="I3475" s="1">
        <f>DATE(YEAR(tbl_Invoices[[#This Row],[Invoice_Date]]), MONTH(tbl_Invoices[[#This Row],[Invoice_Date]]), DAY(tbl_Invoices[[#This Row],[Invoice_Date]]))</f>
        <v>44708</v>
      </c>
      <c r="J3475">
        <f>YEAR(tbl_Invoices[[#This Row],[Invoice_Date]])</f>
        <v>2022</v>
      </c>
      <c r="K3475" s="1">
        <f>_xlfn.XLOOKUP(tbl_Invoices[[#This Row],[Customer_ID]], tbl_Customers[Customer_ID], tbl_Customers[Cohort_Month])</f>
        <v>44592</v>
      </c>
      <c r="L3475" s="1" t="str">
        <f ca="1">_xlfn.XLOOKUP(tbl_Invoices[[#This Row],[Customer_ID]], tbl_Customers[Customer_ID], tbl_Customers[Age_Group])</f>
        <v>25–34</v>
      </c>
      <c r="M3475" s="1" t="str">
        <f>_xlfn.XLOOKUP(tbl_Invoices[[#This Row],[Customer_ID]], tbl_Customers[Customer_ID], tbl_Customers[Region])</f>
        <v>International</v>
      </c>
      <c r="N3475" s="1" t="str" cm="1">
        <f t="array" ref="N3475">_xlfn.IFS(
   _xlfn.SINGLE(tbl_Invoices[Plan_ID])="P1","Basic",
   _xlfn.SINGLE(tbl_Invoices[Plan_ID])="P2","Standard",
   _xlfn.SINGLE(tbl_Invoices[Plan_ID])="P3","Premium"
)</f>
        <v>Standard</v>
      </c>
      <c r="O3475" s="2">
        <f>IF(tbl_Invoices[[#This Row],[Revenue_Type]]="Churned",0,1)</f>
        <v>1</v>
      </c>
    </row>
    <row r="3476" spans="1:15" x14ac:dyDescent="0.25">
      <c r="A3476" t="s">
        <v>7177</v>
      </c>
      <c r="B3476" t="s">
        <v>382</v>
      </c>
      <c r="C3476" t="s">
        <v>4453</v>
      </c>
      <c r="D3476" s="1">
        <v>44709</v>
      </c>
      <c r="E3476">
        <v>12</v>
      </c>
      <c r="F3476" t="b">
        <v>1</v>
      </c>
      <c r="G3476" t="s">
        <v>4545</v>
      </c>
      <c r="H3476" t="s">
        <v>2027</v>
      </c>
      <c r="I3476" s="1">
        <f>DATE(YEAR(tbl_Invoices[[#This Row],[Invoice_Date]]), MONTH(tbl_Invoices[[#This Row],[Invoice_Date]]), DAY(tbl_Invoices[[#This Row],[Invoice_Date]]))</f>
        <v>44709</v>
      </c>
      <c r="J3476">
        <f>YEAR(tbl_Invoices[[#This Row],[Invoice_Date]])</f>
        <v>2022</v>
      </c>
      <c r="K3476" s="1">
        <f>_xlfn.XLOOKUP(tbl_Invoices[[#This Row],[Customer_ID]], tbl_Customers[Customer_ID], tbl_Customers[Cohort_Month])</f>
        <v>44377</v>
      </c>
      <c r="L3476" s="1" t="str">
        <f ca="1">_xlfn.XLOOKUP(tbl_Invoices[[#This Row],[Customer_ID]], tbl_Customers[Customer_ID], tbl_Customers[Age_Group])</f>
        <v>18–24</v>
      </c>
      <c r="M3476" s="1" t="str">
        <f>_xlfn.XLOOKUP(tbl_Invoices[[#This Row],[Customer_ID]], tbl_Customers[Customer_ID], tbl_Customers[Region])</f>
        <v>West</v>
      </c>
      <c r="N3476" s="1" t="str" cm="1">
        <f t="array" ref="N3476">_xlfn.IFS(
   _xlfn.SINGLE(tbl_Invoices[Plan_ID])="P1","Basic",
   _xlfn.SINGLE(tbl_Invoices[Plan_ID])="P2","Standard",
   _xlfn.SINGLE(tbl_Invoices[Plan_ID])="P3","Premium"
)</f>
        <v>Basic</v>
      </c>
      <c r="O3476" s="2">
        <f>IF(tbl_Invoices[[#This Row],[Revenue_Type]]="Churned",0,1)</f>
        <v>0</v>
      </c>
    </row>
    <row r="3477" spans="1:15" x14ac:dyDescent="0.25">
      <c r="A3477" t="s">
        <v>8963</v>
      </c>
      <c r="B3477" t="s">
        <v>644</v>
      </c>
      <c r="C3477" t="s">
        <v>4204</v>
      </c>
      <c r="D3477" s="1">
        <v>44709</v>
      </c>
      <c r="E3477">
        <v>55</v>
      </c>
      <c r="F3477" t="b">
        <v>1</v>
      </c>
      <c r="G3477" t="s">
        <v>4540</v>
      </c>
      <c r="H3477" t="s">
        <v>2031</v>
      </c>
      <c r="I3477" s="1">
        <f>DATE(YEAR(tbl_Invoices[[#This Row],[Invoice_Date]]), MONTH(tbl_Invoices[[#This Row],[Invoice_Date]]), DAY(tbl_Invoices[[#This Row],[Invoice_Date]]))</f>
        <v>44709</v>
      </c>
      <c r="J3477">
        <f>YEAR(tbl_Invoices[[#This Row],[Invoice_Date]])</f>
        <v>2022</v>
      </c>
      <c r="K3477" s="1">
        <f>_xlfn.XLOOKUP(tbl_Invoices[[#This Row],[Customer_ID]], tbl_Customers[Customer_ID], tbl_Customers[Cohort_Month])</f>
        <v>44255</v>
      </c>
      <c r="L3477" s="1" t="str">
        <f ca="1">_xlfn.XLOOKUP(tbl_Invoices[[#This Row],[Customer_ID]], tbl_Customers[Customer_ID], tbl_Customers[Age_Group])</f>
        <v>55+</v>
      </c>
      <c r="M3477" s="1" t="str">
        <f>_xlfn.XLOOKUP(tbl_Invoices[[#This Row],[Customer_ID]], tbl_Customers[Customer_ID], tbl_Customers[Region])</f>
        <v>South</v>
      </c>
      <c r="N3477" s="1" t="str" cm="1">
        <f t="array" ref="N3477">_xlfn.IFS(
   _xlfn.SINGLE(tbl_Invoices[Plan_ID])="P1","Basic",
   _xlfn.SINGLE(tbl_Invoices[Plan_ID])="P2","Standard",
   _xlfn.SINGLE(tbl_Invoices[Plan_ID])="P3","Premium"
)</f>
        <v>Premium</v>
      </c>
      <c r="O3477" s="2">
        <f>IF(tbl_Invoices[[#This Row],[Revenue_Type]]="Churned",0,1)</f>
        <v>1</v>
      </c>
    </row>
    <row r="3478" spans="1:15" x14ac:dyDescent="0.25">
      <c r="A3478" t="s">
        <v>10502</v>
      </c>
      <c r="B3478" t="s">
        <v>898</v>
      </c>
      <c r="C3478" t="s">
        <v>4409</v>
      </c>
      <c r="D3478" s="1">
        <v>44709</v>
      </c>
      <c r="E3478">
        <v>12</v>
      </c>
      <c r="F3478" t="b">
        <v>1</v>
      </c>
      <c r="G3478" t="s">
        <v>4545</v>
      </c>
      <c r="H3478" t="s">
        <v>2027</v>
      </c>
      <c r="I3478" s="1">
        <f>DATE(YEAR(tbl_Invoices[[#This Row],[Invoice_Date]]), MONTH(tbl_Invoices[[#This Row],[Invoice_Date]]), DAY(tbl_Invoices[[#This Row],[Invoice_Date]]))</f>
        <v>44709</v>
      </c>
      <c r="J3478">
        <f>YEAR(tbl_Invoices[[#This Row],[Invoice_Date]])</f>
        <v>2022</v>
      </c>
      <c r="K3478" s="1">
        <f>_xlfn.XLOOKUP(tbl_Invoices[[#This Row],[Customer_ID]], tbl_Customers[Customer_ID], tbl_Customers[Cohort_Month])</f>
        <v>44620</v>
      </c>
      <c r="L3478" s="1" t="str">
        <f ca="1">_xlfn.XLOOKUP(tbl_Invoices[[#This Row],[Customer_ID]], tbl_Customers[Customer_ID], tbl_Customers[Age_Group])</f>
        <v>25–34</v>
      </c>
      <c r="M3478" s="1" t="str">
        <f>_xlfn.XLOOKUP(tbl_Invoices[[#This Row],[Customer_ID]], tbl_Customers[Customer_ID], tbl_Customers[Region])</f>
        <v>East</v>
      </c>
      <c r="N3478" s="1" t="str" cm="1">
        <f t="array" ref="N3478">_xlfn.IFS(
   _xlfn.SINGLE(tbl_Invoices[Plan_ID])="P1","Basic",
   _xlfn.SINGLE(tbl_Invoices[Plan_ID])="P2","Standard",
   _xlfn.SINGLE(tbl_Invoices[Plan_ID])="P3","Premium"
)</f>
        <v>Basic</v>
      </c>
      <c r="O3478" s="2">
        <f>IF(tbl_Invoices[[#This Row],[Revenue_Type]]="Churned",0,1)</f>
        <v>0</v>
      </c>
    </row>
    <row r="3479" spans="1:15" x14ac:dyDescent="0.25">
      <c r="A3479" t="s">
        <v>8189</v>
      </c>
      <c r="B3479" t="s">
        <v>905</v>
      </c>
      <c r="C3479" t="s">
        <v>2962</v>
      </c>
      <c r="D3479" s="1">
        <v>44709</v>
      </c>
      <c r="E3479">
        <v>25</v>
      </c>
      <c r="F3479" t="b">
        <v>1</v>
      </c>
      <c r="G3479" t="s">
        <v>4547</v>
      </c>
      <c r="H3479" t="s">
        <v>2034</v>
      </c>
      <c r="I3479" s="1">
        <f>DATE(YEAR(tbl_Invoices[[#This Row],[Invoice_Date]]), MONTH(tbl_Invoices[[#This Row],[Invoice_Date]]), DAY(tbl_Invoices[[#This Row],[Invoice_Date]]))</f>
        <v>44709</v>
      </c>
      <c r="J3479">
        <f>YEAR(tbl_Invoices[[#This Row],[Invoice_Date]])</f>
        <v>2022</v>
      </c>
      <c r="K3479" s="1">
        <f>_xlfn.XLOOKUP(tbl_Invoices[[#This Row],[Customer_ID]], tbl_Customers[Customer_ID], tbl_Customers[Cohort_Month])</f>
        <v>44651</v>
      </c>
      <c r="L3479" s="1" t="str">
        <f ca="1">_xlfn.XLOOKUP(tbl_Invoices[[#This Row],[Customer_ID]], tbl_Customers[Customer_ID], tbl_Customers[Age_Group])</f>
        <v>45–54</v>
      </c>
      <c r="M3479" s="1" t="str">
        <f>_xlfn.XLOOKUP(tbl_Invoices[[#This Row],[Customer_ID]], tbl_Customers[Customer_ID], tbl_Customers[Region])</f>
        <v>Midwest</v>
      </c>
      <c r="N3479" s="1" t="str" cm="1">
        <f t="array" ref="N3479">_xlfn.IFS(
   _xlfn.SINGLE(tbl_Invoices[Plan_ID])="P1","Basic",
   _xlfn.SINGLE(tbl_Invoices[Plan_ID])="P2","Standard",
   _xlfn.SINGLE(tbl_Invoices[Plan_ID])="P3","Premium"
)</f>
        <v>Standard</v>
      </c>
      <c r="O3479" s="2">
        <f>IF(tbl_Invoices[[#This Row],[Revenue_Type]]="Churned",0,1)</f>
        <v>1</v>
      </c>
    </row>
    <row r="3480" spans="1:15" x14ac:dyDescent="0.25">
      <c r="A3480" t="s">
        <v>5770</v>
      </c>
      <c r="B3480" t="s">
        <v>1028</v>
      </c>
      <c r="C3480" t="s">
        <v>3980</v>
      </c>
      <c r="D3480" s="1">
        <v>44709</v>
      </c>
      <c r="E3480">
        <v>55</v>
      </c>
      <c r="F3480" t="b">
        <v>1</v>
      </c>
      <c r="G3480" t="s">
        <v>4549</v>
      </c>
      <c r="H3480" t="s">
        <v>2031</v>
      </c>
      <c r="I3480" s="1">
        <f>DATE(YEAR(tbl_Invoices[[#This Row],[Invoice_Date]]), MONTH(tbl_Invoices[[#This Row],[Invoice_Date]]), DAY(tbl_Invoices[[#This Row],[Invoice_Date]]))</f>
        <v>44709</v>
      </c>
      <c r="J3480">
        <f>YEAR(tbl_Invoices[[#This Row],[Invoice_Date]])</f>
        <v>2022</v>
      </c>
      <c r="K3480" s="1">
        <f>_xlfn.XLOOKUP(tbl_Invoices[[#This Row],[Customer_ID]], tbl_Customers[Customer_ID], tbl_Customers[Cohort_Month])</f>
        <v>45046</v>
      </c>
      <c r="L3480" s="1" t="str">
        <f ca="1">_xlfn.XLOOKUP(tbl_Invoices[[#This Row],[Customer_ID]], tbl_Customers[Customer_ID], tbl_Customers[Age_Group])</f>
        <v>25–34</v>
      </c>
      <c r="M3480" s="1" t="str">
        <f>_xlfn.XLOOKUP(tbl_Invoices[[#This Row],[Customer_ID]], tbl_Customers[Customer_ID], tbl_Customers[Region])</f>
        <v>East</v>
      </c>
      <c r="N3480" s="1" t="str" cm="1">
        <f t="array" ref="N3480">_xlfn.IFS(
   _xlfn.SINGLE(tbl_Invoices[Plan_ID])="P1","Basic",
   _xlfn.SINGLE(tbl_Invoices[Plan_ID])="P2","Standard",
   _xlfn.SINGLE(tbl_Invoices[Plan_ID])="P3","Premium"
)</f>
        <v>Premium</v>
      </c>
      <c r="O3480" s="2">
        <f>IF(tbl_Invoices[[#This Row],[Revenue_Type]]="Churned",0,1)</f>
        <v>1</v>
      </c>
    </row>
    <row r="3481" spans="1:15" x14ac:dyDescent="0.25">
      <c r="A3481" t="s">
        <v>5936</v>
      </c>
      <c r="B3481" t="s">
        <v>1297</v>
      </c>
      <c r="C3481" t="s">
        <v>3657</v>
      </c>
      <c r="D3481" s="1">
        <v>44709</v>
      </c>
      <c r="E3481">
        <v>12</v>
      </c>
      <c r="F3481" t="b">
        <v>1</v>
      </c>
      <c r="G3481" t="s">
        <v>4540</v>
      </c>
      <c r="H3481" t="s">
        <v>2027</v>
      </c>
      <c r="I3481" s="1">
        <f>DATE(YEAR(tbl_Invoices[[#This Row],[Invoice_Date]]), MONTH(tbl_Invoices[[#This Row],[Invoice_Date]]), DAY(tbl_Invoices[[#This Row],[Invoice_Date]]))</f>
        <v>44709</v>
      </c>
      <c r="J3481">
        <f>YEAR(tbl_Invoices[[#This Row],[Invoice_Date]])</f>
        <v>2022</v>
      </c>
      <c r="K3481" s="1">
        <f>_xlfn.XLOOKUP(tbl_Invoices[[#This Row],[Customer_ID]], tbl_Customers[Customer_ID], tbl_Customers[Cohort_Month])</f>
        <v>44804</v>
      </c>
      <c r="L3481" s="1" t="str">
        <f ca="1">_xlfn.XLOOKUP(tbl_Invoices[[#This Row],[Customer_ID]], tbl_Customers[Customer_ID], tbl_Customers[Age_Group])</f>
        <v>18–24</v>
      </c>
      <c r="M3481" s="1" t="str">
        <f>_xlfn.XLOOKUP(tbl_Invoices[[#This Row],[Customer_ID]], tbl_Customers[Customer_ID], tbl_Customers[Region])</f>
        <v>South</v>
      </c>
      <c r="N3481" s="1" t="str" cm="1">
        <f t="array" ref="N3481">_xlfn.IFS(
   _xlfn.SINGLE(tbl_Invoices[Plan_ID])="P1","Basic",
   _xlfn.SINGLE(tbl_Invoices[Plan_ID])="P2","Standard",
   _xlfn.SINGLE(tbl_Invoices[Plan_ID])="P3","Premium"
)</f>
        <v>Basic</v>
      </c>
      <c r="O3481" s="2">
        <f>IF(tbl_Invoices[[#This Row],[Revenue_Type]]="Churned",0,1)</f>
        <v>1</v>
      </c>
    </row>
    <row r="3482" spans="1:15" x14ac:dyDescent="0.25">
      <c r="A3482" t="s">
        <v>7088</v>
      </c>
      <c r="B3482" t="s">
        <v>1329</v>
      </c>
      <c r="C3482" t="s">
        <v>3261</v>
      </c>
      <c r="D3482" s="1">
        <v>44709</v>
      </c>
      <c r="E3482">
        <v>25</v>
      </c>
      <c r="F3482" t="b">
        <v>1</v>
      </c>
      <c r="G3482" t="s">
        <v>4538</v>
      </c>
      <c r="H3482" t="s">
        <v>2034</v>
      </c>
      <c r="I3482" s="1">
        <f>DATE(YEAR(tbl_Invoices[[#This Row],[Invoice_Date]]), MONTH(tbl_Invoices[[#This Row],[Invoice_Date]]), DAY(tbl_Invoices[[#This Row],[Invoice_Date]]))</f>
        <v>44709</v>
      </c>
      <c r="J3482">
        <f>YEAR(tbl_Invoices[[#This Row],[Invoice_Date]])</f>
        <v>2022</v>
      </c>
      <c r="K3482" s="1">
        <f>_xlfn.XLOOKUP(tbl_Invoices[[#This Row],[Customer_ID]], tbl_Customers[Customer_ID], tbl_Customers[Cohort_Month])</f>
        <v>44377</v>
      </c>
      <c r="L3482" s="1" t="str">
        <f ca="1">_xlfn.XLOOKUP(tbl_Invoices[[#This Row],[Customer_ID]], tbl_Customers[Customer_ID], tbl_Customers[Age_Group])</f>
        <v>25–34</v>
      </c>
      <c r="M3482" s="1" t="str">
        <f>_xlfn.XLOOKUP(tbl_Invoices[[#This Row],[Customer_ID]], tbl_Customers[Customer_ID], tbl_Customers[Region])</f>
        <v>International</v>
      </c>
      <c r="N3482" s="1" t="str" cm="1">
        <f t="array" ref="N3482">_xlfn.IFS(
   _xlfn.SINGLE(tbl_Invoices[Plan_ID])="P1","Basic",
   _xlfn.SINGLE(tbl_Invoices[Plan_ID])="P2","Standard",
   _xlfn.SINGLE(tbl_Invoices[Plan_ID])="P3","Premium"
)</f>
        <v>Standard</v>
      </c>
      <c r="O3482" s="2">
        <f>IF(tbl_Invoices[[#This Row],[Revenue_Type]]="Churned",0,1)</f>
        <v>1</v>
      </c>
    </row>
    <row r="3483" spans="1:15" x14ac:dyDescent="0.25">
      <c r="A3483" t="s">
        <v>8876</v>
      </c>
      <c r="B3483" t="s">
        <v>806</v>
      </c>
      <c r="C3483" t="s">
        <v>2636</v>
      </c>
      <c r="D3483" s="1">
        <v>44710</v>
      </c>
      <c r="E3483">
        <v>55</v>
      </c>
      <c r="F3483" t="b">
        <v>1</v>
      </c>
      <c r="G3483" t="s">
        <v>4549</v>
      </c>
      <c r="H3483" t="s">
        <v>2031</v>
      </c>
      <c r="I3483" s="1">
        <f>DATE(YEAR(tbl_Invoices[[#This Row],[Invoice_Date]]), MONTH(tbl_Invoices[[#This Row],[Invoice_Date]]), DAY(tbl_Invoices[[#This Row],[Invoice_Date]]))</f>
        <v>44710</v>
      </c>
      <c r="J3483">
        <f>YEAR(tbl_Invoices[[#This Row],[Invoice_Date]])</f>
        <v>2022</v>
      </c>
      <c r="K3483" s="1">
        <f>_xlfn.XLOOKUP(tbl_Invoices[[#This Row],[Customer_ID]], tbl_Customers[Customer_ID], tbl_Customers[Cohort_Month])</f>
        <v>44377</v>
      </c>
      <c r="L3483" s="1" t="str">
        <f ca="1">_xlfn.XLOOKUP(tbl_Invoices[[#This Row],[Customer_ID]], tbl_Customers[Customer_ID], tbl_Customers[Age_Group])</f>
        <v>45–54</v>
      </c>
      <c r="M3483" s="1" t="str">
        <f>_xlfn.XLOOKUP(tbl_Invoices[[#This Row],[Customer_ID]], tbl_Customers[Customer_ID], tbl_Customers[Region])</f>
        <v>South</v>
      </c>
      <c r="N3483" s="1" t="str" cm="1">
        <f t="array" ref="N3483">_xlfn.IFS(
   _xlfn.SINGLE(tbl_Invoices[Plan_ID])="P1","Basic",
   _xlfn.SINGLE(tbl_Invoices[Plan_ID])="P2","Standard",
   _xlfn.SINGLE(tbl_Invoices[Plan_ID])="P3","Premium"
)</f>
        <v>Premium</v>
      </c>
      <c r="O3483" s="2">
        <f>IF(tbl_Invoices[[#This Row],[Revenue_Type]]="Churned",0,1)</f>
        <v>1</v>
      </c>
    </row>
    <row r="3484" spans="1:15" x14ac:dyDescent="0.25">
      <c r="A3484" t="s">
        <v>6424</v>
      </c>
      <c r="B3484" t="s">
        <v>856</v>
      </c>
      <c r="C3484" t="s">
        <v>2694</v>
      </c>
      <c r="D3484" s="1">
        <v>44710</v>
      </c>
      <c r="E3484">
        <v>12</v>
      </c>
      <c r="F3484" t="b">
        <v>1</v>
      </c>
      <c r="G3484" t="s">
        <v>4547</v>
      </c>
      <c r="H3484" t="s">
        <v>2027</v>
      </c>
      <c r="I3484" s="1">
        <f>DATE(YEAR(tbl_Invoices[[#This Row],[Invoice_Date]]), MONTH(tbl_Invoices[[#This Row],[Invoice_Date]]), DAY(tbl_Invoices[[#This Row],[Invoice_Date]]))</f>
        <v>44710</v>
      </c>
      <c r="J3484">
        <f>YEAR(tbl_Invoices[[#This Row],[Invoice_Date]])</f>
        <v>2022</v>
      </c>
      <c r="K3484" s="1">
        <f>_xlfn.XLOOKUP(tbl_Invoices[[#This Row],[Customer_ID]], tbl_Customers[Customer_ID], tbl_Customers[Cohort_Month])</f>
        <v>44926</v>
      </c>
      <c r="L3484" s="1" t="str">
        <f ca="1">_xlfn.XLOOKUP(tbl_Invoices[[#This Row],[Customer_ID]], tbl_Customers[Customer_ID], tbl_Customers[Age_Group])</f>
        <v>45–54</v>
      </c>
      <c r="M3484" s="1" t="str">
        <f>_xlfn.XLOOKUP(tbl_Invoices[[#This Row],[Customer_ID]], tbl_Customers[Customer_ID], tbl_Customers[Region])</f>
        <v>Midwest</v>
      </c>
      <c r="N3484" s="1" t="str" cm="1">
        <f t="array" ref="N3484">_xlfn.IFS(
   _xlfn.SINGLE(tbl_Invoices[Plan_ID])="P1","Basic",
   _xlfn.SINGLE(tbl_Invoices[Plan_ID])="P2","Standard",
   _xlfn.SINGLE(tbl_Invoices[Plan_ID])="P3","Premium"
)</f>
        <v>Basic</v>
      </c>
      <c r="O3484" s="2">
        <f>IF(tbl_Invoices[[#This Row],[Revenue_Type]]="Churned",0,1)</f>
        <v>1</v>
      </c>
    </row>
    <row r="3485" spans="1:15" x14ac:dyDescent="0.25">
      <c r="A3485" t="s">
        <v>9010</v>
      </c>
      <c r="B3485" t="s">
        <v>1664</v>
      </c>
      <c r="C3485" t="s">
        <v>3781</v>
      </c>
      <c r="D3485" s="1">
        <v>44710</v>
      </c>
      <c r="E3485">
        <v>12</v>
      </c>
      <c r="F3485" t="b">
        <v>1</v>
      </c>
      <c r="G3485" t="s">
        <v>4545</v>
      </c>
      <c r="H3485" t="s">
        <v>2027</v>
      </c>
      <c r="I3485" s="1">
        <f>DATE(YEAR(tbl_Invoices[[#This Row],[Invoice_Date]]), MONTH(tbl_Invoices[[#This Row],[Invoice_Date]]), DAY(tbl_Invoices[[#This Row],[Invoice_Date]]))</f>
        <v>44710</v>
      </c>
      <c r="J3485">
        <f>YEAR(tbl_Invoices[[#This Row],[Invoice_Date]])</f>
        <v>2022</v>
      </c>
      <c r="K3485" s="1">
        <f>_xlfn.XLOOKUP(tbl_Invoices[[#This Row],[Customer_ID]], tbl_Customers[Customer_ID], tbl_Customers[Cohort_Month])</f>
        <v>44651</v>
      </c>
      <c r="L3485" s="1" t="str">
        <f ca="1">_xlfn.XLOOKUP(tbl_Invoices[[#This Row],[Customer_ID]], tbl_Customers[Customer_ID], tbl_Customers[Age_Group])</f>
        <v>45–54</v>
      </c>
      <c r="M3485" s="1" t="str">
        <f>_xlfn.XLOOKUP(tbl_Invoices[[#This Row],[Customer_ID]], tbl_Customers[Customer_ID], tbl_Customers[Region])</f>
        <v>West</v>
      </c>
      <c r="N3485" s="1" t="str" cm="1">
        <f t="array" ref="N3485">_xlfn.IFS(
   _xlfn.SINGLE(tbl_Invoices[Plan_ID])="P1","Basic",
   _xlfn.SINGLE(tbl_Invoices[Plan_ID])="P2","Standard",
   _xlfn.SINGLE(tbl_Invoices[Plan_ID])="P3","Premium"
)</f>
        <v>Basic</v>
      </c>
      <c r="O3485" s="2">
        <f>IF(tbl_Invoices[[#This Row],[Revenue_Type]]="Churned",0,1)</f>
        <v>0</v>
      </c>
    </row>
    <row r="3486" spans="1:15" x14ac:dyDescent="0.25">
      <c r="A3486" t="s">
        <v>8175</v>
      </c>
      <c r="B3486" t="s">
        <v>1835</v>
      </c>
      <c r="C3486" t="s">
        <v>2075</v>
      </c>
      <c r="D3486" s="1">
        <v>44710</v>
      </c>
      <c r="E3486">
        <v>25</v>
      </c>
      <c r="F3486" t="b">
        <v>1</v>
      </c>
      <c r="G3486" t="s">
        <v>4540</v>
      </c>
      <c r="H3486" t="s">
        <v>2034</v>
      </c>
      <c r="I3486" s="1">
        <f>DATE(YEAR(tbl_Invoices[[#This Row],[Invoice_Date]]), MONTH(tbl_Invoices[[#This Row],[Invoice_Date]]), DAY(tbl_Invoices[[#This Row],[Invoice_Date]]))</f>
        <v>44710</v>
      </c>
      <c r="J3486">
        <f>YEAR(tbl_Invoices[[#This Row],[Invoice_Date]])</f>
        <v>2022</v>
      </c>
      <c r="K3486" s="1">
        <f>_xlfn.XLOOKUP(tbl_Invoices[[#This Row],[Customer_ID]], tbl_Customers[Customer_ID], tbl_Customers[Cohort_Month])</f>
        <v>44347</v>
      </c>
      <c r="L3486" s="1" t="str">
        <f ca="1">_xlfn.XLOOKUP(tbl_Invoices[[#This Row],[Customer_ID]], tbl_Customers[Customer_ID], tbl_Customers[Age_Group])</f>
        <v>35–44</v>
      </c>
      <c r="M3486" s="1" t="str">
        <f>_xlfn.XLOOKUP(tbl_Invoices[[#This Row],[Customer_ID]], tbl_Customers[Customer_ID], tbl_Customers[Region])</f>
        <v>West</v>
      </c>
      <c r="N3486" s="1" t="str" cm="1">
        <f t="array" ref="N3486">_xlfn.IFS(
   _xlfn.SINGLE(tbl_Invoices[Plan_ID])="P1","Basic",
   _xlfn.SINGLE(tbl_Invoices[Plan_ID])="P2","Standard",
   _xlfn.SINGLE(tbl_Invoices[Plan_ID])="P3","Premium"
)</f>
        <v>Standard</v>
      </c>
      <c r="O3486" s="2">
        <f>IF(tbl_Invoices[[#This Row],[Revenue_Type]]="Churned",0,1)</f>
        <v>1</v>
      </c>
    </row>
    <row r="3487" spans="1:15" x14ac:dyDescent="0.25">
      <c r="A3487" t="s">
        <v>9971</v>
      </c>
      <c r="B3487" t="s">
        <v>413</v>
      </c>
      <c r="C3487" t="s">
        <v>2063</v>
      </c>
      <c r="D3487" s="1">
        <v>44711</v>
      </c>
      <c r="E3487">
        <v>55</v>
      </c>
      <c r="F3487" t="b">
        <v>1</v>
      </c>
      <c r="G3487" t="s">
        <v>4549</v>
      </c>
      <c r="H3487" t="s">
        <v>2031</v>
      </c>
      <c r="I3487" s="1">
        <f>DATE(YEAR(tbl_Invoices[[#This Row],[Invoice_Date]]), MONTH(tbl_Invoices[[#This Row],[Invoice_Date]]), DAY(tbl_Invoices[[#This Row],[Invoice_Date]]))</f>
        <v>44711</v>
      </c>
      <c r="J3487">
        <f>YEAR(tbl_Invoices[[#This Row],[Invoice_Date]])</f>
        <v>2022</v>
      </c>
      <c r="K3487" s="1">
        <f>_xlfn.XLOOKUP(tbl_Invoices[[#This Row],[Customer_ID]], tbl_Customers[Customer_ID], tbl_Customers[Cohort_Month])</f>
        <v>44957</v>
      </c>
      <c r="L3487" s="1" t="str">
        <f ca="1">_xlfn.XLOOKUP(tbl_Invoices[[#This Row],[Customer_ID]], tbl_Customers[Customer_ID], tbl_Customers[Age_Group])</f>
        <v>35–44</v>
      </c>
      <c r="M3487" s="1" t="str">
        <f>_xlfn.XLOOKUP(tbl_Invoices[[#This Row],[Customer_ID]], tbl_Customers[Customer_ID], tbl_Customers[Region])</f>
        <v>West</v>
      </c>
      <c r="N3487" s="1" t="str" cm="1">
        <f t="array" ref="N3487">_xlfn.IFS(
   _xlfn.SINGLE(tbl_Invoices[Plan_ID])="P1","Basic",
   _xlfn.SINGLE(tbl_Invoices[Plan_ID])="P2","Standard",
   _xlfn.SINGLE(tbl_Invoices[Plan_ID])="P3","Premium"
)</f>
        <v>Premium</v>
      </c>
      <c r="O3487" s="2">
        <f>IF(tbl_Invoices[[#This Row],[Revenue_Type]]="Churned",0,1)</f>
        <v>1</v>
      </c>
    </row>
    <row r="3488" spans="1:15" x14ac:dyDescent="0.25">
      <c r="A3488" t="s">
        <v>7530</v>
      </c>
      <c r="B3488" t="s">
        <v>435</v>
      </c>
      <c r="C3488" t="s">
        <v>3783</v>
      </c>
      <c r="D3488" s="1">
        <v>44711</v>
      </c>
      <c r="E3488">
        <v>12</v>
      </c>
      <c r="F3488" t="b">
        <v>1</v>
      </c>
      <c r="G3488" t="s">
        <v>4547</v>
      </c>
      <c r="H3488" t="s">
        <v>2027</v>
      </c>
      <c r="I3488" s="1">
        <f>DATE(YEAR(tbl_Invoices[[#This Row],[Invoice_Date]]), MONTH(tbl_Invoices[[#This Row],[Invoice_Date]]), DAY(tbl_Invoices[[#This Row],[Invoice_Date]]))</f>
        <v>44711</v>
      </c>
      <c r="J3488">
        <f>YEAR(tbl_Invoices[[#This Row],[Invoice_Date]])</f>
        <v>2022</v>
      </c>
      <c r="K3488" s="1">
        <f>_xlfn.XLOOKUP(tbl_Invoices[[#This Row],[Customer_ID]], tbl_Customers[Customer_ID], tbl_Customers[Cohort_Month])</f>
        <v>45107</v>
      </c>
      <c r="L3488" s="1" t="str">
        <f ca="1">_xlfn.XLOOKUP(tbl_Invoices[[#This Row],[Customer_ID]], tbl_Customers[Customer_ID], tbl_Customers[Age_Group])</f>
        <v>25–34</v>
      </c>
      <c r="M3488" s="1" t="str">
        <f>_xlfn.XLOOKUP(tbl_Invoices[[#This Row],[Customer_ID]], tbl_Customers[Customer_ID], tbl_Customers[Region])</f>
        <v>South</v>
      </c>
      <c r="N3488" s="1" t="str" cm="1">
        <f t="array" ref="N3488">_xlfn.IFS(
   _xlfn.SINGLE(tbl_Invoices[Plan_ID])="P1","Basic",
   _xlfn.SINGLE(tbl_Invoices[Plan_ID])="P2","Standard",
   _xlfn.SINGLE(tbl_Invoices[Plan_ID])="P3","Premium"
)</f>
        <v>Basic</v>
      </c>
      <c r="O3488" s="2">
        <f>IF(tbl_Invoices[[#This Row],[Revenue_Type]]="Churned",0,1)</f>
        <v>1</v>
      </c>
    </row>
    <row r="3489" spans="1:15" x14ac:dyDescent="0.25">
      <c r="A3489" t="s">
        <v>6629</v>
      </c>
      <c r="B3489" t="s">
        <v>456</v>
      </c>
      <c r="C3489" t="s">
        <v>3097</v>
      </c>
      <c r="D3489" s="1">
        <v>44711</v>
      </c>
      <c r="E3489">
        <v>25</v>
      </c>
      <c r="F3489" t="b">
        <v>1</v>
      </c>
      <c r="G3489" t="s">
        <v>4545</v>
      </c>
      <c r="H3489" t="s">
        <v>2034</v>
      </c>
      <c r="I3489" s="1">
        <f>DATE(YEAR(tbl_Invoices[[#This Row],[Invoice_Date]]), MONTH(tbl_Invoices[[#This Row],[Invoice_Date]]), DAY(tbl_Invoices[[#This Row],[Invoice_Date]]))</f>
        <v>44711</v>
      </c>
      <c r="J3489">
        <f>YEAR(tbl_Invoices[[#This Row],[Invoice_Date]])</f>
        <v>2022</v>
      </c>
      <c r="K3489" s="1">
        <f>_xlfn.XLOOKUP(tbl_Invoices[[#This Row],[Customer_ID]], tbl_Customers[Customer_ID], tbl_Customers[Cohort_Month])</f>
        <v>44530</v>
      </c>
      <c r="L3489" s="1" t="str">
        <f ca="1">_xlfn.XLOOKUP(tbl_Invoices[[#This Row],[Customer_ID]], tbl_Customers[Customer_ID], tbl_Customers[Age_Group])</f>
        <v>45–54</v>
      </c>
      <c r="M3489" s="1" t="str">
        <f>_xlfn.XLOOKUP(tbl_Invoices[[#This Row],[Customer_ID]], tbl_Customers[Customer_ID], tbl_Customers[Region])</f>
        <v>East</v>
      </c>
      <c r="N3489" s="1" t="str" cm="1">
        <f t="array" ref="N3489">_xlfn.IFS(
   _xlfn.SINGLE(tbl_Invoices[Plan_ID])="P1","Basic",
   _xlfn.SINGLE(tbl_Invoices[Plan_ID])="P2","Standard",
   _xlfn.SINGLE(tbl_Invoices[Plan_ID])="P3","Premium"
)</f>
        <v>Standard</v>
      </c>
      <c r="O3489" s="2">
        <f>IF(tbl_Invoices[[#This Row],[Revenue_Type]]="Churned",0,1)</f>
        <v>0</v>
      </c>
    </row>
    <row r="3490" spans="1:15" x14ac:dyDescent="0.25">
      <c r="A3490" t="s">
        <v>8979</v>
      </c>
      <c r="B3490" t="s">
        <v>457</v>
      </c>
      <c r="C3490" t="s">
        <v>2474</v>
      </c>
      <c r="D3490" s="1">
        <v>44711</v>
      </c>
      <c r="E3490">
        <v>55</v>
      </c>
      <c r="F3490" t="b">
        <v>1</v>
      </c>
      <c r="G3490" t="s">
        <v>4538</v>
      </c>
      <c r="H3490" t="s">
        <v>2031</v>
      </c>
      <c r="I3490" s="1">
        <f>DATE(YEAR(tbl_Invoices[[#This Row],[Invoice_Date]]), MONTH(tbl_Invoices[[#This Row],[Invoice_Date]]), DAY(tbl_Invoices[[#This Row],[Invoice_Date]]))</f>
        <v>44711</v>
      </c>
      <c r="J3490">
        <f>YEAR(tbl_Invoices[[#This Row],[Invoice_Date]])</f>
        <v>2022</v>
      </c>
      <c r="K3490" s="1">
        <f>_xlfn.XLOOKUP(tbl_Invoices[[#This Row],[Customer_ID]], tbl_Customers[Customer_ID], tbl_Customers[Cohort_Month])</f>
        <v>44469</v>
      </c>
      <c r="L3490" s="1" t="str">
        <f ca="1">_xlfn.XLOOKUP(tbl_Invoices[[#This Row],[Customer_ID]], tbl_Customers[Customer_ID], tbl_Customers[Age_Group])</f>
        <v>55+</v>
      </c>
      <c r="M3490" s="1" t="str">
        <f>_xlfn.XLOOKUP(tbl_Invoices[[#This Row],[Customer_ID]], tbl_Customers[Customer_ID], tbl_Customers[Region])</f>
        <v>South</v>
      </c>
      <c r="N3490" s="1" t="str" cm="1">
        <f t="array" ref="N3490">_xlfn.IFS(
   _xlfn.SINGLE(tbl_Invoices[Plan_ID])="P1","Basic",
   _xlfn.SINGLE(tbl_Invoices[Plan_ID])="P2","Standard",
   _xlfn.SINGLE(tbl_Invoices[Plan_ID])="P3","Premium"
)</f>
        <v>Premium</v>
      </c>
      <c r="O3490" s="2">
        <f>IF(tbl_Invoices[[#This Row],[Revenue_Type]]="Churned",0,1)</f>
        <v>1</v>
      </c>
    </row>
    <row r="3491" spans="1:15" x14ac:dyDescent="0.25">
      <c r="A3491" t="s">
        <v>9305</v>
      </c>
      <c r="B3491" t="s">
        <v>499</v>
      </c>
      <c r="C3491" t="s">
        <v>2846</v>
      </c>
      <c r="D3491" s="1">
        <v>44711</v>
      </c>
      <c r="E3491">
        <v>55</v>
      </c>
      <c r="F3491" t="b">
        <v>1</v>
      </c>
      <c r="G3491" t="s">
        <v>4547</v>
      </c>
      <c r="H3491" t="s">
        <v>2031</v>
      </c>
      <c r="I3491" s="1">
        <f>DATE(YEAR(tbl_Invoices[[#This Row],[Invoice_Date]]), MONTH(tbl_Invoices[[#This Row],[Invoice_Date]]), DAY(tbl_Invoices[[#This Row],[Invoice_Date]]))</f>
        <v>44711</v>
      </c>
      <c r="J3491">
        <f>YEAR(tbl_Invoices[[#This Row],[Invoice_Date]])</f>
        <v>2022</v>
      </c>
      <c r="K3491" s="1">
        <f>_xlfn.XLOOKUP(tbl_Invoices[[#This Row],[Customer_ID]], tbl_Customers[Customer_ID], tbl_Customers[Cohort_Month])</f>
        <v>44530</v>
      </c>
      <c r="L3491" s="1" t="str">
        <f ca="1">_xlfn.XLOOKUP(tbl_Invoices[[#This Row],[Customer_ID]], tbl_Customers[Customer_ID], tbl_Customers[Age_Group])</f>
        <v>45–54</v>
      </c>
      <c r="M3491" s="1" t="str">
        <f>_xlfn.XLOOKUP(tbl_Invoices[[#This Row],[Customer_ID]], tbl_Customers[Customer_ID], tbl_Customers[Region])</f>
        <v>South</v>
      </c>
      <c r="N3491" s="1" t="str" cm="1">
        <f t="array" ref="N3491">_xlfn.IFS(
   _xlfn.SINGLE(tbl_Invoices[Plan_ID])="P1","Basic",
   _xlfn.SINGLE(tbl_Invoices[Plan_ID])="P2","Standard",
   _xlfn.SINGLE(tbl_Invoices[Plan_ID])="P3","Premium"
)</f>
        <v>Premium</v>
      </c>
      <c r="O3491" s="2">
        <f>IF(tbl_Invoices[[#This Row],[Revenue_Type]]="Churned",0,1)</f>
        <v>1</v>
      </c>
    </row>
    <row r="3492" spans="1:15" x14ac:dyDescent="0.25">
      <c r="A3492" t="s">
        <v>8235</v>
      </c>
      <c r="B3492" t="s">
        <v>508</v>
      </c>
      <c r="C3492" t="s">
        <v>4304</v>
      </c>
      <c r="D3492" s="1">
        <v>44711</v>
      </c>
      <c r="E3492">
        <v>25</v>
      </c>
      <c r="F3492" t="b">
        <v>1</v>
      </c>
      <c r="G3492" t="s">
        <v>4549</v>
      </c>
      <c r="H3492" t="s">
        <v>2034</v>
      </c>
      <c r="I3492" s="1">
        <f>DATE(YEAR(tbl_Invoices[[#This Row],[Invoice_Date]]), MONTH(tbl_Invoices[[#This Row],[Invoice_Date]]), DAY(tbl_Invoices[[#This Row],[Invoice_Date]]))</f>
        <v>44711</v>
      </c>
      <c r="J3492">
        <f>YEAR(tbl_Invoices[[#This Row],[Invoice_Date]])</f>
        <v>2022</v>
      </c>
      <c r="K3492" s="1">
        <f>_xlfn.XLOOKUP(tbl_Invoices[[#This Row],[Customer_ID]], tbl_Customers[Customer_ID], tbl_Customers[Cohort_Month])</f>
        <v>44773</v>
      </c>
      <c r="L3492" s="1" t="str">
        <f ca="1">_xlfn.XLOOKUP(tbl_Invoices[[#This Row],[Customer_ID]], tbl_Customers[Customer_ID], tbl_Customers[Age_Group])</f>
        <v>35–44</v>
      </c>
      <c r="M3492" s="1" t="str">
        <f>_xlfn.XLOOKUP(tbl_Invoices[[#This Row],[Customer_ID]], tbl_Customers[Customer_ID], tbl_Customers[Region])</f>
        <v>South</v>
      </c>
      <c r="N3492" s="1" t="str" cm="1">
        <f t="array" ref="N3492">_xlfn.IFS(
   _xlfn.SINGLE(tbl_Invoices[Plan_ID])="P1","Basic",
   _xlfn.SINGLE(tbl_Invoices[Plan_ID])="P2","Standard",
   _xlfn.SINGLE(tbl_Invoices[Plan_ID])="P3","Premium"
)</f>
        <v>Standard</v>
      </c>
      <c r="O3492" s="2">
        <f>IF(tbl_Invoices[[#This Row],[Revenue_Type]]="Churned",0,1)</f>
        <v>1</v>
      </c>
    </row>
    <row r="3493" spans="1:15" x14ac:dyDescent="0.25">
      <c r="A3493" t="s">
        <v>10239</v>
      </c>
      <c r="B3493" t="s">
        <v>510</v>
      </c>
      <c r="C3493" t="s">
        <v>4077</v>
      </c>
      <c r="D3493" s="1">
        <v>44711</v>
      </c>
      <c r="E3493">
        <v>25</v>
      </c>
      <c r="F3493" t="b">
        <v>1</v>
      </c>
      <c r="G3493" t="s">
        <v>4538</v>
      </c>
      <c r="H3493" t="s">
        <v>2034</v>
      </c>
      <c r="I3493" s="1">
        <f>DATE(YEAR(tbl_Invoices[[#This Row],[Invoice_Date]]), MONTH(tbl_Invoices[[#This Row],[Invoice_Date]]), DAY(tbl_Invoices[[#This Row],[Invoice_Date]]))</f>
        <v>44711</v>
      </c>
      <c r="J3493">
        <f>YEAR(tbl_Invoices[[#This Row],[Invoice_Date]])</f>
        <v>2022</v>
      </c>
      <c r="K3493" s="1">
        <f>_xlfn.XLOOKUP(tbl_Invoices[[#This Row],[Customer_ID]], tbl_Customers[Customer_ID], tbl_Customers[Cohort_Month])</f>
        <v>44500</v>
      </c>
      <c r="L3493" s="1" t="str">
        <f ca="1">_xlfn.XLOOKUP(tbl_Invoices[[#This Row],[Customer_ID]], tbl_Customers[Customer_ID], tbl_Customers[Age_Group])</f>
        <v>35–44</v>
      </c>
      <c r="M3493" s="1" t="str">
        <f>_xlfn.XLOOKUP(tbl_Invoices[[#This Row],[Customer_ID]], tbl_Customers[Customer_ID], tbl_Customers[Region])</f>
        <v>South</v>
      </c>
      <c r="N3493" s="1" t="str" cm="1">
        <f t="array" ref="N3493">_xlfn.IFS(
   _xlfn.SINGLE(tbl_Invoices[Plan_ID])="P1","Basic",
   _xlfn.SINGLE(tbl_Invoices[Plan_ID])="P2","Standard",
   _xlfn.SINGLE(tbl_Invoices[Plan_ID])="P3","Premium"
)</f>
        <v>Standard</v>
      </c>
      <c r="O3493" s="2">
        <f>IF(tbl_Invoices[[#This Row],[Revenue_Type]]="Churned",0,1)</f>
        <v>1</v>
      </c>
    </row>
    <row r="3494" spans="1:15" x14ac:dyDescent="0.25">
      <c r="A3494" t="s">
        <v>7230</v>
      </c>
      <c r="B3494" t="s">
        <v>734</v>
      </c>
      <c r="C3494" t="s">
        <v>2290</v>
      </c>
      <c r="D3494" s="1">
        <v>44711</v>
      </c>
      <c r="E3494">
        <v>55</v>
      </c>
      <c r="F3494" t="b">
        <v>1</v>
      </c>
      <c r="G3494" t="s">
        <v>4538</v>
      </c>
      <c r="H3494" t="s">
        <v>2031</v>
      </c>
      <c r="I3494" s="1">
        <f>DATE(YEAR(tbl_Invoices[[#This Row],[Invoice_Date]]), MONTH(tbl_Invoices[[#This Row],[Invoice_Date]]), DAY(tbl_Invoices[[#This Row],[Invoice_Date]]))</f>
        <v>44711</v>
      </c>
      <c r="J3494">
        <f>YEAR(tbl_Invoices[[#This Row],[Invoice_Date]])</f>
        <v>2022</v>
      </c>
      <c r="K3494" s="1">
        <f>_xlfn.XLOOKUP(tbl_Invoices[[#This Row],[Customer_ID]], tbl_Customers[Customer_ID], tbl_Customers[Cohort_Month])</f>
        <v>44865</v>
      </c>
      <c r="L3494" s="1" t="str">
        <f ca="1">_xlfn.XLOOKUP(tbl_Invoices[[#This Row],[Customer_ID]], tbl_Customers[Customer_ID], tbl_Customers[Age_Group])</f>
        <v>45–54</v>
      </c>
      <c r="M3494" s="1" t="str">
        <f>_xlfn.XLOOKUP(tbl_Invoices[[#This Row],[Customer_ID]], tbl_Customers[Customer_ID], tbl_Customers[Region])</f>
        <v>South</v>
      </c>
      <c r="N3494" s="1" t="str" cm="1">
        <f t="array" ref="N3494">_xlfn.IFS(
   _xlfn.SINGLE(tbl_Invoices[Plan_ID])="P1","Basic",
   _xlfn.SINGLE(tbl_Invoices[Plan_ID])="P2","Standard",
   _xlfn.SINGLE(tbl_Invoices[Plan_ID])="P3","Premium"
)</f>
        <v>Premium</v>
      </c>
      <c r="O3494" s="2">
        <f>IF(tbl_Invoices[[#This Row],[Revenue_Type]]="Churned",0,1)</f>
        <v>1</v>
      </c>
    </row>
    <row r="3495" spans="1:15" x14ac:dyDescent="0.25">
      <c r="A3495" t="s">
        <v>5655</v>
      </c>
      <c r="B3495" t="s">
        <v>1699</v>
      </c>
      <c r="C3495" t="s">
        <v>3331</v>
      </c>
      <c r="D3495" s="1">
        <v>44711</v>
      </c>
      <c r="E3495">
        <v>25</v>
      </c>
      <c r="F3495" t="b">
        <v>1</v>
      </c>
      <c r="G3495" t="s">
        <v>4538</v>
      </c>
      <c r="H3495" t="s">
        <v>2034</v>
      </c>
      <c r="I3495" s="1">
        <f>DATE(YEAR(tbl_Invoices[[#This Row],[Invoice_Date]]), MONTH(tbl_Invoices[[#This Row],[Invoice_Date]]), DAY(tbl_Invoices[[#This Row],[Invoice_Date]]))</f>
        <v>44711</v>
      </c>
      <c r="J3495">
        <f>YEAR(tbl_Invoices[[#This Row],[Invoice_Date]])</f>
        <v>2022</v>
      </c>
      <c r="K3495" s="1">
        <f>_xlfn.XLOOKUP(tbl_Invoices[[#This Row],[Customer_ID]], tbl_Customers[Customer_ID], tbl_Customers[Cohort_Month])</f>
        <v>44773</v>
      </c>
      <c r="L3495" s="1" t="str">
        <f ca="1">_xlfn.XLOOKUP(tbl_Invoices[[#This Row],[Customer_ID]], tbl_Customers[Customer_ID], tbl_Customers[Age_Group])</f>
        <v>25–34</v>
      </c>
      <c r="M3495" s="1" t="str">
        <f>_xlfn.XLOOKUP(tbl_Invoices[[#This Row],[Customer_ID]], tbl_Customers[Customer_ID], tbl_Customers[Region])</f>
        <v>West</v>
      </c>
      <c r="N3495" s="1" t="str" cm="1">
        <f t="array" ref="N3495">_xlfn.IFS(
   _xlfn.SINGLE(tbl_Invoices[Plan_ID])="P1","Basic",
   _xlfn.SINGLE(tbl_Invoices[Plan_ID])="P2","Standard",
   _xlfn.SINGLE(tbl_Invoices[Plan_ID])="P3","Premium"
)</f>
        <v>Standard</v>
      </c>
      <c r="O3495" s="2">
        <f>IF(tbl_Invoices[[#This Row],[Revenue_Type]]="Churned",0,1)</f>
        <v>1</v>
      </c>
    </row>
    <row r="3496" spans="1:15" x14ac:dyDescent="0.25">
      <c r="A3496" t="s">
        <v>7967</v>
      </c>
      <c r="B3496" t="s">
        <v>1879</v>
      </c>
      <c r="C3496" t="s">
        <v>3234</v>
      </c>
      <c r="D3496" s="1">
        <v>44711</v>
      </c>
      <c r="E3496">
        <v>25</v>
      </c>
      <c r="F3496" t="b">
        <v>1</v>
      </c>
      <c r="G3496" t="s">
        <v>4540</v>
      </c>
      <c r="H3496" t="s">
        <v>2034</v>
      </c>
      <c r="I3496" s="1">
        <f>DATE(YEAR(tbl_Invoices[[#This Row],[Invoice_Date]]), MONTH(tbl_Invoices[[#This Row],[Invoice_Date]]), DAY(tbl_Invoices[[#This Row],[Invoice_Date]]))</f>
        <v>44711</v>
      </c>
      <c r="J3496">
        <f>YEAR(tbl_Invoices[[#This Row],[Invoice_Date]])</f>
        <v>2022</v>
      </c>
      <c r="K3496" s="1">
        <f>_xlfn.XLOOKUP(tbl_Invoices[[#This Row],[Customer_ID]], tbl_Customers[Customer_ID], tbl_Customers[Cohort_Month])</f>
        <v>44651</v>
      </c>
      <c r="L3496" s="1" t="str">
        <f ca="1">_xlfn.XLOOKUP(tbl_Invoices[[#This Row],[Customer_ID]], tbl_Customers[Customer_ID], tbl_Customers[Age_Group])</f>
        <v>45–54</v>
      </c>
      <c r="M3496" s="1" t="str">
        <f>_xlfn.XLOOKUP(tbl_Invoices[[#This Row],[Customer_ID]], tbl_Customers[Customer_ID], tbl_Customers[Region])</f>
        <v>International</v>
      </c>
      <c r="N3496" s="1" t="str" cm="1">
        <f t="array" ref="N3496">_xlfn.IFS(
   _xlfn.SINGLE(tbl_Invoices[Plan_ID])="P1","Basic",
   _xlfn.SINGLE(tbl_Invoices[Plan_ID])="P2","Standard",
   _xlfn.SINGLE(tbl_Invoices[Plan_ID])="P3","Premium"
)</f>
        <v>Standard</v>
      </c>
      <c r="O3496" s="2">
        <f>IF(tbl_Invoices[[#This Row],[Revenue_Type]]="Churned",0,1)</f>
        <v>1</v>
      </c>
    </row>
    <row r="3497" spans="1:15" x14ac:dyDescent="0.25">
      <c r="A3497" t="s">
        <v>8977</v>
      </c>
      <c r="B3497" t="s">
        <v>135</v>
      </c>
      <c r="C3497" t="s">
        <v>4407</v>
      </c>
      <c r="D3497" s="1">
        <v>44712</v>
      </c>
      <c r="E3497">
        <v>12</v>
      </c>
      <c r="F3497" t="b">
        <v>1</v>
      </c>
      <c r="G3497" t="s">
        <v>4538</v>
      </c>
      <c r="H3497" t="s">
        <v>2027</v>
      </c>
      <c r="I3497" s="1">
        <f>DATE(YEAR(tbl_Invoices[[#This Row],[Invoice_Date]]), MONTH(tbl_Invoices[[#This Row],[Invoice_Date]]), DAY(tbl_Invoices[[#This Row],[Invoice_Date]]))</f>
        <v>44712</v>
      </c>
      <c r="J3497">
        <f>YEAR(tbl_Invoices[[#This Row],[Invoice_Date]])</f>
        <v>2022</v>
      </c>
      <c r="K3497" s="1">
        <f>_xlfn.XLOOKUP(tbl_Invoices[[#This Row],[Customer_ID]], tbl_Customers[Customer_ID], tbl_Customers[Cohort_Month])</f>
        <v>44439</v>
      </c>
      <c r="L3497" s="1" t="str">
        <f ca="1">_xlfn.XLOOKUP(tbl_Invoices[[#This Row],[Customer_ID]], tbl_Customers[Customer_ID], tbl_Customers[Age_Group])</f>
        <v>45–54</v>
      </c>
      <c r="M3497" s="1" t="str">
        <f>_xlfn.XLOOKUP(tbl_Invoices[[#This Row],[Customer_ID]], tbl_Customers[Customer_ID], tbl_Customers[Region])</f>
        <v>International</v>
      </c>
      <c r="N3497" s="1" t="str" cm="1">
        <f t="array" ref="N3497">_xlfn.IFS(
   _xlfn.SINGLE(tbl_Invoices[Plan_ID])="P1","Basic",
   _xlfn.SINGLE(tbl_Invoices[Plan_ID])="P2","Standard",
   _xlfn.SINGLE(tbl_Invoices[Plan_ID])="P3","Premium"
)</f>
        <v>Basic</v>
      </c>
      <c r="O3497" s="2">
        <f>IF(tbl_Invoices[[#This Row],[Revenue_Type]]="Churned",0,1)</f>
        <v>1</v>
      </c>
    </row>
    <row r="3498" spans="1:15" x14ac:dyDescent="0.25">
      <c r="A3498" t="s">
        <v>8383</v>
      </c>
      <c r="B3498" t="s">
        <v>175</v>
      </c>
      <c r="C3498" t="s">
        <v>3679</v>
      </c>
      <c r="D3498" s="1">
        <v>44712</v>
      </c>
      <c r="E3498">
        <v>12</v>
      </c>
      <c r="F3498" t="b">
        <v>1</v>
      </c>
      <c r="G3498" t="s">
        <v>4547</v>
      </c>
      <c r="H3498" t="s">
        <v>2027</v>
      </c>
      <c r="I3498" s="1">
        <f>DATE(YEAR(tbl_Invoices[[#This Row],[Invoice_Date]]), MONTH(tbl_Invoices[[#This Row],[Invoice_Date]]), DAY(tbl_Invoices[[#This Row],[Invoice_Date]]))</f>
        <v>44712</v>
      </c>
      <c r="J3498">
        <f>YEAR(tbl_Invoices[[#This Row],[Invoice_Date]])</f>
        <v>2022</v>
      </c>
      <c r="K3498" s="1">
        <f>_xlfn.XLOOKUP(tbl_Invoices[[#This Row],[Customer_ID]], tbl_Customers[Customer_ID], tbl_Customers[Cohort_Month])</f>
        <v>44439</v>
      </c>
      <c r="L3498" s="1" t="str">
        <f ca="1">_xlfn.XLOOKUP(tbl_Invoices[[#This Row],[Customer_ID]], tbl_Customers[Customer_ID], tbl_Customers[Age_Group])</f>
        <v>55+</v>
      </c>
      <c r="M3498" s="1" t="str">
        <f>_xlfn.XLOOKUP(tbl_Invoices[[#This Row],[Customer_ID]], tbl_Customers[Customer_ID], tbl_Customers[Region])</f>
        <v>East</v>
      </c>
      <c r="N3498" s="1" t="str" cm="1">
        <f t="array" ref="N3498">_xlfn.IFS(
   _xlfn.SINGLE(tbl_Invoices[Plan_ID])="P1","Basic",
   _xlfn.SINGLE(tbl_Invoices[Plan_ID])="P2","Standard",
   _xlfn.SINGLE(tbl_Invoices[Plan_ID])="P3","Premium"
)</f>
        <v>Basic</v>
      </c>
      <c r="O3498" s="2">
        <f>IF(tbl_Invoices[[#This Row],[Revenue_Type]]="Churned",0,1)</f>
        <v>1</v>
      </c>
    </row>
    <row r="3499" spans="1:15" x14ac:dyDescent="0.25">
      <c r="A3499" t="s">
        <v>4694</v>
      </c>
      <c r="B3499" t="s">
        <v>298</v>
      </c>
      <c r="C3499" t="s">
        <v>2144</v>
      </c>
      <c r="D3499" s="1">
        <v>44712</v>
      </c>
      <c r="E3499">
        <v>12</v>
      </c>
      <c r="F3499" t="b">
        <v>1</v>
      </c>
      <c r="G3499" t="s">
        <v>4540</v>
      </c>
      <c r="H3499" t="s">
        <v>2027</v>
      </c>
      <c r="I3499" s="1">
        <f>DATE(YEAR(tbl_Invoices[[#This Row],[Invoice_Date]]), MONTH(tbl_Invoices[[#This Row],[Invoice_Date]]), DAY(tbl_Invoices[[#This Row],[Invoice_Date]]))</f>
        <v>44712</v>
      </c>
      <c r="J3499">
        <f>YEAR(tbl_Invoices[[#This Row],[Invoice_Date]])</f>
        <v>2022</v>
      </c>
      <c r="K3499" s="1">
        <f>_xlfn.XLOOKUP(tbl_Invoices[[#This Row],[Customer_ID]], tbl_Customers[Customer_ID], tbl_Customers[Cohort_Month])</f>
        <v>44804</v>
      </c>
      <c r="L3499" s="1" t="str">
        <f ca="1">_xlfn.XLOOKUP(tbl_Invoices[[#This Row],[Customer_ID]], tbl_Customers[Customer_ID], tbl_Customers[Age_Group])</f>
        <v>25–34</v>
      </c>
      <c r="M3499" s="1" t="str">
        <f>_xlfn.XLOOKUP(tbl_Invoices[[#This Row],[Customer_ID]], tbl_Customers[Customer_ID], tbl_Customers[Region])</f>
        <v>South</v>
      </c>
      <c r="N3499" s="1" t="str" cm="1">
        <f t="array" ref="N3499">_xlfn.IFS(
   _xlfn.SINGLE(tbl_Invoices[Plan_ID])="P1","Basic",
   _xlfn.SINGLE(tbl_Invoices[Plan_ID])="P2","Standard",
   _xlfn.SINGLE(tbl_Invoices[Plan_ID])="P3","Premium"
)</f>
        <v>Basic</v>
      </c>
      <c r="O3499" s="2">
        <f>IF(tbl_Invoices[[#This Row],[Revenue_Type]]="Churned",0,1)</f>
        <v>1</v>
      </c>
    </row>
    <row r="3500" spans="1:15" x14ac:dyDescent="0.25">
      <c r="A3500" t="s">
        <v>10094</v>
      </c>
      <c r="B3500" t="s">
        <v>572</v>
      </c>
      <c r="C3500" t="s">
        <v>3125</v>
      </c>
      <c r="D3500" s="1">
        <v>44712</v>
      </c>
      <c r="E3500">
        <v>25</v>
      </c>
      <c r="F3500" t="b">
        <v>1</v>
      </c>
      <c r="G3500" t="s">
        <v>4547</v>
      </c>
      <c r="H3500" t="s">
        <v>2034</v>
      </c>
      <c r="I3500" s="1">
        <f>DATE(YEAR(tbl_Invoices[[#This Row],[Invoice_Date]]), MONTH(tbl_Invoices[[#This Row],[Invoice_Date]]), DAY(tbl_Invoices[[#This Row],[Invoice_Date]]))</f>
        <v>44712</v>
      </c>
      <c r="J3500">
        <f>YEAR(tbl_Invoices[[#This Row],[Invoice_Date]])</f>
        <v>2022</v>
      </c>
      <c r="K3500" s="1">
        <f>_xlfn.XLOOKUP(tbl_Invoices[[#This Row],[Customer_ID]], tbl_Customers[Customer_ID], tbl_Customers[Cohort_Month])</f>
        <v>45016</v>
      </c>
      <c r="L3500" s="1" t="str">
        <f ca="1">_xlfn.XLOOKUP(tbl_Invoices[[#This Row],[Customer_ID]], tbl_Customers[Customer_ID], tbl_Customers[Age_Group])</f>
        <v>18–24</v>
      </c>
      <c r="M3500" s="1" t="str">
        <f>_xlfn.XLOOKUP(tbl_Invoices[[#This Row],[Customer_ID]], tbl_Customers[Customer_ID], tbl_Customers[Region])</f>
        <v>International</v>
      </c>
      <c r="N3500" s="1" t="str" cm="1">
        <f t="array" ref="N3500">_xlfn.IFS(
   _xlfn.SINGLE(tbl_Invoices[Plan_ID])="P1","Basic",
   _xlfn.SINGLE(tbl_Invoices[Plan_ID])="P2","Standard",
   _xlfn.SINGLE(tbl_Invoices[Plan_ID])="P3","Premium"
)</f>
        <v>Standard</v>
      </c>
      <c r="O3500" s="2">
        <f>IF(tbl_Invoices[[#This Row],[Revenue_Type]]="Churned",0,1)</f>
        <v>1</v>
      </c>
    </row>
    <row r="3501" spans="1:15" x14ac:dyDescent="0.25">
      <c r="A3501" t="s">
        <v>10505</v>
      </c>
      <c r="B3501" t="s">
        <v>642</v>
      </c>
      <c r="C3501" t="s">
        <v>3627</v>
      </c>
      <c r="D3501" s="1">
        <v>44712</v>
      </c>
      <c r="E3501">
        <v>55</v>
      </c>
      <c r="F3501" t="b">
        <v>1</v>
      </c>
      <c r="G3501" t="s">
        <v>4540</v>
      </c>
      <c r="H3501" t="s">
        <v>2031</v>
      </c>
      <c r="I3501" s="1">
        <f>DATE(YEAR(tbl_Invoices[[#This Row],[Invoice_Date]]), MONTH(tbl_Invoices[[#This Row],[Invoice_Date]]), DAY(tbl_Invoices[[#This Row],[Invoice_Date]]))</f>
        <v>44712</v>
      </c>
      <c r="J3501">
        <f>YEAR(tbl_Invoices[[#This Row],[Invoice_Date]])</f>
        <v>2022</v>
      </c>
      <c r="K3501" s="1">
        <f>_xlfn.XLOOKUP(tbl_Invoices[[#This Row],[Customer_ID]], tbl_Customers[Customer_ID], tbl_Customers[Cohort_Month])</f>
        <v>44804</v>
      </c>
      <c r="L3501" s="1" t="str">
        <f ca="1">_xlfn.XLOOKUP(tbl_Invoices[[#This Row],[Customer_ID]], tbl_Customers[Customer_ID], tbl_Customers[Age_Group])</f>
        <v>55+</v>
      </c>
      <c r="M3501" s="1" t="str">
        <f>_xlfn.XLOOKUP(tbl_Invoices[[#This Row],[Customer_ID]], tbl_Customers[Customer_ID], tbl_Customers[Region])</f>
        <v>West</v>
      </c>
      <c r="N3501" s="1" t="str" cm="1">
        <f t="array" ref="N3501">_xlfn.IFS(
   _xlfn.SINGLE(tbl_Invoices[Plan_ID])="P1","Basic",
   _xlfn.SINGLE(tbl_Invoices[Plan_ID])="P2","Standard",
   _xlfn.SINGLE(tbl_Invoices[Plan_ID])="P3","Premium"
)</f>
        <v>Premium</v>
      </c>
      <c r="O3501" s="2">
        <f>IF(tbl_Invoices[[#This Row],[Revenue_Type]]="Churned",0,1)</f>
        <v>1</v>
      </c>
    </row>
    <row r="3502" spans="1:15" x14ac:dyDescent="0.25">
      <c r="A3502" t="s">
        <v>10307</v>
      </c>
      <c r="B3502" t="s">
        <v>1119</v>
      </c>
      <c r="C3502" t="s">
        <v>3599</v>
      </c>
      <c r="D3502" s="1">
        <v>44712</v>
      </c>
      <c r="E3502">
        <v>12</v>
      </c>
      <c r="F3502" t="b">
        <v>1</v>
      </c>
      <c r="G3502" t="s">
        <v>4549</v>
      </c>
      <c r="H3502" t="s">
        <v>2027</v>
      </c>
      <c r="I3502" s="1">
        <f>DATE(YEAR(tbl_Invoices[[#This Row],[Invoice_Date]]), MONTH(tbl_Invoices[[#This Row],[Invoice_Date]]), DAY(tbl_Invoices[[#This Row],[Invoice_Date]]))</f>
        <v>44712</v>
      </c>
      <c r="J3502">
        <f>YEAR(tbl_Invoices[[#This Row],[Invoice_Date]])</f>
        <v>2022</v>
      </c>
      <c r="K3502" s="1">
        <f>_xlfn.XLOOKUP(tbl_Invoices[[#This Row],[Customer_ID]], tbl_Customers[Customer_ID], tbl_Customers[Cohort_Month])</f>
        <v>44773</v>
      </c>
      <c r="L3502" s="1" t="str">
        <f ca="1">_xlfn.XLOOKUP(tbl_Invoices[[#This Row],[Customer_ID]], tbl_Customers[Customer_ID], tbl_Customers[Age_Group])</f>
        <v>25–34</v>
      </c>
      <c r="M3502" s="1" t="str">
        <f>_xlfn.XLOOKUP(tbl_Invoices[[#This Row],[Customer_ID]], tbl_Customers[Customer_ID], tbl_Customers[Region])</f>
        <v>South</v>
      </c>
      <c r="N3502" s="1" t="str" cm="1">
        <f t="array" ref="N3502">_xlfn.IFS(
   _xlfn.SINGLE(tbl_Invoices[Plan_ID])="P1","Basic",
   _xlfn.SINGLE(tbl_Invoices[Plan_ID])="P2","Standard",
   _xlfn.SINGLE(tbl_Invoices[Plan_ID])="P3","Premium"
)</f>
        <v>Basic</v>
      </c>
      <c r="O3502" s="2">
        <f>IF(tbl_Invoices[[#This Row],[Revenue_Type]]="Churned",0,1)</f>
        <v>1</v>
      </c>
    </row>
    <row r="3503" spans="1:15" x14ac:dyDescent="0.25">
      <c r="A3503" t="s">
        <v>10043</v>
      </c>
      <c r="B3503" t="s">
        <v>1170</v>
      </c>
      <c r="C3503" t="s">
        <v>3451</v>
      </c>
      <c r="D3503" s="1">
        <v>44712</v>
      </c>
      <c r="E3503">
        <v>25</v>
      </c>
      <c r="F3503" t="b">
        <v>1</v>
      </c>
      <c r="G3503" t="s">
        <v>4540</v>
      </c>
      <c r="H3503" t="s">
        <v>2034</v>
      </c>
      <c r="I3503" s="1">
        <f>DATE(YEAR(tbl_Invoices[[#This Row],[Invoice_Date]]), MONTH(tbl_Invoices[[#This Row],[Invoice_Date]]), DAY(tbl_Invoices[[#This Row],[Invoice_Date]]))</f>
        <v>44712</v>
      </c>
      <c r="J3503">
        <f>YEAR(tbl_Invoices[[#This Row],[Invoice_Date]])</f>
        <v>2022</v>
      </c>
      <c r="K3503" s="1">
        <f>_xlfn.XLOOKUP(tbl_Invoices[[#This Row],[Customer_ID]], tbl_Customers[Customer_ID], tbl_Customers[Cohort_Month])</f>
        <v>44712</v>
      </c>
      <c r="L3503" s="1" t="str">
        <f ca="1">_xlfn.XLOOKUP(tbl_Invoices[[#This Row],[Customer_ID]], tbl_Customers[Customer_ID], tbl_Customers[Age_Group])</f>
        <v>18–24</v>
      </c>
      <c r="M3503" s="1" t="str">
        <f>_xlfn.XLOOKUP(tbl_Invoices[[#This Row],[Customer_ID]], tbl_Customers[Customer_ID], tbl_Customers[Region])</f>
        <v>East</v>
      </c>
      <c r="N3503" s="1" t="str" cm="1">
        <f t="array" ref="N3503">_xlfn.IFS(
   _xlfn.SINGLE(tbl_Invoices[Plan_ID])="P1","Basic",
   _xlfn.SINGLE(tbl_Invoices[Plan_ID])="P2","Standard",
   _xlfn.SINGLE(tbl_Invoices[Plan_ID])="P3","Premium"
)</f>
        <v>Standard</v>
      </c>
      <c r="O3503" s="2">
        <f>IF(tbl_Invoices[[#This Row],[Revenue_Type]]="Churned",0,1)</f>
        <v>1</v>
      </c>
    </row>
    <row r="3504" spans="1:15" x14ac:dyDescent="0.25">
      <c r="A3504" t="s">
        <v>4961</v>
      </c>
      <c r="B3504" t="s">
        <v>1318</v>
      </c>
      <c r="C3504" t="s">
        <v>3411</v>
      </c>
      <c r="D3504" s="1">
        <v>44712</v>
      </c>
      <c r="E3504">
        <v>12</v>
      </c>
      <c r="F3504" t="b">
        <v>1</v>
      </c>
      <c r="G3504" t="s">
        <v>4549</v>
      </c>
      <c r="H3504" t="s">
        <v>2027</v>
      </c>
      <c r="I3504" s="1">
        <f>DATE(YEAR(tbl_Invoices[[#This Row],[Invoice_Date]]), MONTH(tbl_Invoices[[#This Row],[Invoice_Date]]), DAY(tbl_Invoices[[#This Row],[Invoice_Date]]))</f>
        <v>44712</v>
      </c>
      <c r="J3504">
        <f>YEAR(tbl_Invoices[[#This Row],[Invoice_Date]])</f>
        <v>2022</v>
      </c>
      <c r="K3504" s="1">
        <f>_xlfn.XLOOKUP(tbl_Invoices[[#This Row],[Customer_ID]], tbl_Customers[Customer_ID], tbl_Customers[Cohort_Month])</f>
        <v>45046</v>
      </c>
      <c r="L3504" s="1" t="str">
        <f ca="1">_xlfn.XLOOKUP(tbl_Invoices[[#This Row],[Customer_ID]], tbl_Customers[Customer_ID], tbl_Customers[Age_Group])</f>
        <v>45–54</v>
      </c>
      <c r="M3504" s="1" t="str">
        <f>_xlfn.XLOOKUP(tbl_Invoices[[#This Row],[Customer_ID]], tbl_Customers[Customer_ID], tbl_Customers[Region])</f>
        <v>International</v>
      </c>
      <c r="N3504" s="1" t="str" cm="1">
        <f t="array" ref="N3504">_xlfn.IFS(
   _xlfn.SINGLE(tbl_Invoices[Plan_ID])="P1","Basic",
   _xlfn.SINGLE(tbl_Invoices[Plan_ID])="P2","Standard",
   _xlfn.SINGLE(tbl_Invoices[Plan_ID])="P3","Premium"
)</f>
        <v>Basic</v>
      </c>
      <c r="O3504" s="2">
        <f>IF(tbl_Invoices[[#This Row],[Revenue_Type]]="Churned",0,1)</f>
        <v>1</v>
      </c>
    </row>
    <row r="3505" spans="1:15" x14ac:dyDescent="0.25">
      <c r="A3505" t="s">
        <v>6919</v>
      </c>
      <c r="B3505" t="s">
        <v>1395</v>
      </c>
      <c r="C3505" t="s">
        <v>2771</v>
      </c>
      <c r="D3505" s="1">
        <v>44712</v>
      </c>
      <c r="E3505">
        <v>55</v>
      </c>
      <c r="F3505" t="b">
        <v>1</v>
      </c>
      <c r="G3505" t="s">
        <v>4540</v>
      </c>
      <c r="H3505" t="s">
        <v>2031</v>
      </c>
      <c r="I3505" s="1">
        <f>DATE(YEAR(tbl_Invoices[[#This Row],[Invoice_Date]]), MONTH(tbl_Invoices[[#This Row],[Invoice_Date]]), DAY(tbl_Invoices[[#This Row],[Invoice_Date]]))</f>
        <v>44712</v>
      </c>
      <c r="J3505">
        <f>YEAR(tbl_Invoices[[#This Row],[Invoice_Date]])</f>
        <v>2022</v>
      </c>
      <c r="K3505" s="1">
        <f>_xlfn.XLOOKUP(tbl_Invoices[[#This Row],[Customer_ID]], tbl_Customers[Customer_ID], tbl_Customers[Cohort_Month])</f>
        <v>44347</v>
      </c>
      <c r="L3505" s="1" t="str">
        <f ca="1">_xlfn.XLOOKUP(tbl_Invoices[[#This Row],[Customer_ID]], tbl_Customers[Customer_ID], tbl_Customers[Age_Group])</f>
        <v>45–54</v>
      </c>
      <c r="M3505" s="1" t="str">
        <f>_xlfn.XLOOKUP(tbl_Invoices[[#This Row],[Customer_ID]], tbl_Customers[Customer_ID], tbl_Customers[Region])</f>
        <v>South</v>
      </c>
      <c r="N3505" s="1" t="str" cm="1">
        <f t="array" ref="N3505">_xlfn.IFS(
   _xlfn.SINGLE(tbl_Invoices[Plan_ID])="P1","Basic",
   _xlfn.SINGLE(tbl_Invoices[Plan_ID])="P2","Standard",
   _xlfn.SINGLE(tbl_Invoices[Plan_ID])="P3","Premium"
)</f>
        <v>Premium</v>
      </c>
      <c r="O3505" s="2">
        <f>IF(tbl_Invoices[[#This Row],[Revenue_Type]]="Churned",0,1)</f>
        <v>1</v>
      </c>
    </row>
    <row r="3506" spans="1:15" x14ac:dyDescent="0.25">
      <c r="A3506" t="s">
        <v>5203</v>
      </c>
      <c r="B3506" t="s">
        <v>1644</v>
      </c>
      <c r="C3506" t="s">
        <v>3985</v>
      </c>
      <c r="D3506" s="1">
        <v>44712</v>
      </c>
      <c r="E3506">
        <v>12</v>
      </c>
      <c r="F3506" t="b">
        <v>1</v>
      </c>
      <c r="G3506" t="s">
        <v>4538</v>
      </c>
      <c r="H3506" t="s">
        <v>2027</v>
      </c>
      <c r="I3506" s="1">
        <f>DATE(YEAR(tbl_Invoices[[#This Row],[Invoice_Date]]), MONTH(tbl_Invoices[[#This Row],[Invoice_Date]]), DAY(tbl_Invoices[[#This Row],[Invoice_Date]]))</f>
        <v>44712</v>
      </c>
      <c r="J3506">
        <f>YEAR(tbl_Invoices[[#This Row],[Invoice_Date]])</f>
        <v>2022</v>
      </c>
      <c r="K3506" s="1">
        <f>_xlfn.XLOOKUP(tbl_Invoices[[#This Row],[Customer_ID]], tbl_Customers[Customer_ID], tbl_Customers[Cohort_Month])</f>
        <v>44895</v>
      </c>
      <c r="L3506" s="1" t="str">
        <f ca="1">_xlfn.XLOOKUP(tbl_Invoices[[#This Row],[Customer_ID]], tbl_Customers[Customer_ID], tbl_Customers[Age_Group])</f>
        <v>55+</v>
      </c>
      <c r="M3506" s="1" t="str">
        <f>_xlfn.XLOOKUP(tbl_Invoices[[#This Row],[Customer_ID]], tbl_Customers[Customer_ID], tbl_Customers[Region])</f>
        <v>West</v>
      </c>
      <c r="N3506" s="1" t="str" cm="1">
        <f t="array" ref="N3506">_xlfn.IFS(
   _xlfn.SINGLE(tbl_Invoices[Plan_ID])="P1","Basic",
   _xlfn.SINGLE(tbl_Invoices[Plan_ID])="P2","Standard",
   _xlfn.SINGLE(tbl_Invoices[Plan_ID])="P3","Premium"
)</f>
        <v>Basic</v>
      </c>
      <c r="O3506" s="2">
        <f>IF(tbl_Invoices[[#This Row],[Revenue_Type]]="Churned",0,1)</f>
        <v>1</v>
      </c>
    </row>
    <row r="3507" spans="1:15" x14ac:dyDescent="0.25">
      <c r="A3507" t="s">
        <v>8431</v>
      </c>
      <c r="B3507" t="s">
        <v>1835</v>
      </c>
      <c r="C3507" t="s">
        <v>3693</v>
      </c>
      <c r="D3507" s="1">
        <v>44712</v>
      </c>
      <c r="E3507">
        <v>55</v>
      </c>
      <c r="F3507" t="b">
        <v>1</v>
      </c>
      <c r="G3507" t="s">
        <v>4549</v>
      </c>
      <c r="H3507" t="s">
        <v>2031</v>
      </c>
      <c r="I3507" s="1">
        <f>DATE(YEAR(tbl_Invoices[[#This Row],[Invoice_Date]]), MONTH(tbl_Invoices[[#This Row],[Invoice_Date]]), DAY(tbl_Invoices[[#This Row],[Invoice_Date]]))</f>
        <v>44712</v>
      </c>
      <c r="J3507">
        <f>YEAR(tbl_Invoices[[#This Row],[Invoice_Date]])</f>
        <v>2022</v>
      </c>
      <c r="K3507" s="1">
        <f>_xlfn.XLOOKUP(tbl_Invoices[[#This Row],[Customer_ID]], tbl_Customers[Customer_ID], tbl_Customers[Cohort_Month])</f>
        <v>44347</v>
      </c>
      <c r="L3507" s="1" t="str">
        <f ca="1">_xlfn.XLOOKUP(tbl_Invoices[[#This Row],[Customer_ID]], tbl_Customers[Customer_ID], tbl_Customers[Age_Group])</f>
        <v>35–44</v>
      </c>
      <c r="M3507" s="1" t="str">
        <f>_xlfn.XLOOKUP(tbl_Invoices[[#This Row],[Customer_ID]], tbl_Customers[Customer_ID], tbl_Customers[Region])</f>
        <v>West</v>
      </c>
      <c r="N3507" s="1" t="str" cm="1">
        <f t="array" ref="N3507">_xlfn.IFS(
   _xlfn.SINGLE(tbl_Invoices[Plan_ID])="P1","Basic",
   _xlfn.SINGLE(tbl_Invoices[Plan_ID])="P2","Standard",
   _xlfn.SINGLE(tbl_Invoices[Plan_ID])="P3","Premium"
)</f>
        <v>Premium</v>
      </c>
      <c r="O3507" s="2">
        <f>IF(tbl_Invoices[[#This Row],[Revenue_Type]]="Churned",0,1)</f>
        <v>1</v>
      </c>
    </row>
    <row r="3508" spans="1:15" x14ac:dyDescent="0.25">
      <c r="A3508" t="s">
        <v>9365</v>
      </c>
      <c r="B3508" t="s">
        <v>1888</v>
      </c>
      <c r="C3508" t="s">
        <v>2924</v>
      </c>
      <c r="D3508" s="1">
        <v>44712</v>
      </c>
      <c r="E3508">
        <v>12</v>
      </c>
      <c r="F3508" t="b">
        <v>1</v>
      </c>
      <c r="G3508" t="s">
        <v>4549</v>
      </c>
      <c r="H3508" t="s">
        <v>2027</v>
      </c>
      <c r="I3508" s="1">
        <f>DATE(YEAR(tbl_Invoices[[#This Row],[Invoice_Date]]), MONTH(tbl_Invoices[[#This Row],[Invoice_Date]]), DAY(tbl_Invoices[[#This Row],[Invoice_Date]]))</f>
        <v>44712</v>
      </c>
      <c r="J3508">
        <f>YEAR(tbl_Invoices[[#This Row],[Invoice_Date]])</f>
        <v>2022</v>
      </c>
      <c r="K3508" s="1">
        <f>_xlfn.XLOOKUP(tbl_Invoices[[#This Row],[Customer_ID]], tbl_Customers[Customer_ID], tbl_Customers[Cohort_Month])</f>
        <v>44834</v>
      </c>
      <c r="L3508" s="1" t="str">
        <f ca="1">_xlfn.XLOOKUP(tbl_Invoices[[#This Row],[Customer_ID]], tbl_Customers[Customer_ID], tbl_Customers[Age_Group])</f>
        <v>35–44</v>
      </c>
      <c r="M3508" s="1" t="str">
        <f>_xlfn.XLOOKUP(tbl_Invoices[[#This Row],[Customer_ID]], tbl_Customers[Customer_ID], tbl_Customers[Region])</f>
        <v>South</v>
      </c>
      <c r="N3508" s="1" t="str" cm="1">
        <f t="array" ref="N3508">_xlfn.IFS(
   _xlfn.SINGLE(tbl_Invoices[Plan_ID])="P1","Basic",
   _xlfn.SINGLE(tbl_Invoices[Plan_ID])="P2","Standard",
   _xlfn.SINGLE(tbl_Invoices[Plan_ID])="P3","Premium"
)</f>
        <v>Basic</v>
      </c>
      <c r="O3508" s="2">
        <f>IF(tbl_Invoices[[#This Row],[Revenue_Type]]="Churned",0,1)</f>
        <v>1</v>
      </c>
    </row>
    <row r="3509" spans="1:15" x14ac:dyDescent="0.25">
      <c r="A3509" t="s">
        <v>8862</v>
      </c>
      <c r="B3509" t="s">
        <v>2006</v>
      </c>
      <c r="C3509" t="s">
        <v>4529</v>
      </c>
      <c r="D3509" s="1">
        <v>44712</v>
      </c>
      <c r="E3509">
        <v>25</v>
      </c>
      <c r="F3509" t="b">
        <v>1</v>
      </c>
      <c r="G3509" t="s">
        <v>4545</v>
      </c>
      <c r="H3509" t="s">
        <v>2034</v>
      </c>
      <c r="I3509" s="1">
        <f>DATE(YEAR(tbl_Invoices[[#This Row],[Invoice_Date]]), MONTH(tbl_Invoices[[#This Row],[Invoice_Date]]), DAY(tbl_Invoices[[#This Row],[Invoice_Date]]))</f>
        <v>44712</v>
      </c>
      <c r="J3509">
        <f>YEAR(tbl_Invoices[[#This Row],[Invoice_Date]])</f>
        <v>2022</v>
      </c>
      <c r="K3509" s="1">
        <f>_xlfn.XLOOKUP(tbl_Invoices[[#This Row],[Customer_ID]], tbl_Customers[Customer_ID], tbl_Customers[Cohort_Month])</f>
        <v>45046</v>
      </c>
      <c r="L3509" s="1" t="str">
        <f ca="1">_xlfn.XLOOKUP(tbl_Invoices[[#This Row],[Customer_ID]], tbl_Customers[Customer_ID], tbl_Customers[Age_Group])</f>
        <v>35–44</v>
      </c>
      <c r="M3509" s="1" t="str">
        <f>_xlfn.XLOOKUP(tbl_Invoices[[#This Row],[Customer_ID]], tbl_Customers[Customer_ID], tbl_Customers[Region])</f>
        <v>West</v>
      </c>
      <c r="N3509" s="1" t="str" cm="1">
        <f t="array" ref="N3509">_xlfn.IFS(
   _xlfn.SINGLE(tbl_Invoices[Plan_ID])="P1","Basic",
   _xlfn.SINGLE(tbl_Invoices[Plan_ID])="P2","Standard",
   _xlfn.SINGLE(tbl_Invoices[Plan_ID])="P3","Premium"
)</f>
        <v>Standard</v>
      </c>
      <c r="O3509" s="2">
        <f>IF(tbl_Invoices[[#This Row],[Revenue_Type]]="Churned",0,1)</f>
        <v>0</v>
      </c>
    </row>
    <row r="3510" spans="1:15" x14ac:dyDescent="0.25">
      <c r="A3510" t="s">
        <v>4680</v>
      </c>
      <c r="B3510" t="s">
        <v>186</v>
      </c>
      <c r="C3510" t="s">
        <v>3158</v>
      </c>
      <c r="D3510" s="1">
        <v>44713</v>
      </c>
      <c r="E3510">
        <v>25</v>
      </c>
      <c r="F3510" t="b">
        <v>1</v>
      </c>
      <c r="G3510" t="s">
        <v>4540</v>
      </c>
      <c r="H3510" t="s">
        <v>2034</v>
      </c>
      <c r="I3510" s="1">
        <f>DATE(YEAR(tbl_Invoices[[#This Row],[Invoice_Date]]), MONTH(tbl_Invoices[[#This Row],[Invoice_Date]]), DAY(tbl_Invoices[[#This Row],[Invoice_Date]]))</f>
        <v>44713</v>
      </c>
      <c r="J3510">
        <f>YEAR(tbl_Invoices[[#This Row],[Invoice_Date]])</f>
        <v>2022</v>
      </c>
      <c r="K3510" s="1">
        <f>_xlfn.XLOOKUP(tbl_Invoices[[#This Row],[Customer_ID]], tbl_Customers[Customer_ID], tbl_Customers[Cohort_Month])</f>
        <v>44377</v>
      </c>
      <c r="L3510" s="1" t="str">
        <f ca="1">_xlfn.XLOOKUP(tbl_Invoices[[#This Row],[Customer_ID]], tbl_Customers[Customer_ID], tbl_Customers[Age_Group])</f>
        <v>45–54</v>
      </c>
      <c r="M3510" s="1" t="str">
        <f>_xlfn.XLOOKUP(tbl_Invoices[[#This Row],[Customer_ID]], tbl_Customers[Customer_ID], tbl_Customers[Region])</f>
        <v>West</v>
      </c>
      <c r="N3510" s="1" t="str" cm="1">
        <f t="array" ref="N3510">_xlfn.IFS(
   _xlfn.SINGLE(tbl_Invoices[Plan_ID])="P1","Basic",
   _xlfn.SINGLE(tbl_Invoices[Plan_ID])="P2","Standard",
   _xlfn.SINGLE(tbl_Invoices[Plan_ID])="P3","Premium"
)</f>
        <v>Standard</v>
      </c>
      <c r="O3510" s="2">
        <f>IF(tbl_Invoices[[#This Row],[Revenue_Type]]="Churned",0,1)</f>
        <v>1</v>
      </c>
    </row>
    <row r="3511" spans="1:15" x14ac:dyDescent="0.25">
      <c r="A3511" t="s">
        <v>5599</v>
      </c>
      <c r="B3511" t="s">
        <v>254</v>
      </c>
      <c r="C3511" t="s">
        <v>3244</v>
      </c>
      <c r="D3511" s="1">
        <v>44713</v>
      </c>
      <c r="E3511">
        <v>12</v>
      </c>
      <c r="F3511" t="b">
        <v>1</v>
      </c>
      <c r="G3511" t="s">
        <v>4538</v>
      </c>
      <c r="H3511" t="s">
        <v>2027</v>
      </c>
      <c r="I3511" s="1">
        <f>DATE(YEAR(tbl_Invoices[[#This Row],[Invoice_Date]]), MONTH(tbl_Invoices[[#This Row],[Invoice_Date]]), DAY(tbl_Invoices[[#This Row],[Invoice_Date]]))</f>
        <v>44713</v>
      </c>
      <c r="J3511">
        <f>YEAR(tbl_Invoices[[#This Row],[Invoice_Date]])</f>
        <v>2022</v>
      </c>
      <c r="K3511" s="1">
        <f>_xlfn.XLOOKUP(tbl_Invoices[[#This Row],[Customer_ID]], tbl_Customers[Customer_ID], tbl_Customers[Cohort_Month])</f>
        <v>44469</v>
      </c>
      <c r="L3511" s="1" t="str">
        <f ca="1">_xlfn.XLOOKUP(tbl_Invoices[[#This Row],[Customer_ID]], tbl_Customers[Customer_ID], tbl_Customers[Age_Group])</f>
        <v>45–54</v>
      </c>
      <c r="M3511" s="1" t="str">
        <f>_xlfn.XLOOKUP(tbl_Invoices[[#This Row],[Customer_ID]], tbl_Customers[Customer_ID], tbl_Customers[Region])</f>
        <v>Midwest</v>
      </c>
      <c r="N3511" s="1" t="str" cm="1">
        <f t="array" ref="N3511">_xlfn.IFS(
   _xlfn.SINGLE(tbl_Invoices[Plan_ID])="P1","Basic",
   _xlfn.SINGLE(tbl_Invoices[Plan_ID])="P2","Standard",
   _xlfn.SINGLE(tbl_Invoices[Plan_ID])="P3","Premium"
)</f>
        <v>Basic</v>
      </c>
      <c r="O3511" s="2">
        <f>IF(tbl_Invoices[[#This Row],[Revenue_Type]]="Churned",0,1)</f>
        <v>1</v>
      </c>
    </row>
    <row r="3512" spans="1:15" x14ac:dyDescent="0.25">
      <c r="A3512" t="s">
        <v>9456</v>
      </c>
      <c r="B3512" t="s">
        <v>382</v>
      </c>
      <c r="C3512" t="s">
        <v>3794</v>
      </c>
      <c r="D3512" s="1">
        <v>44713</v>
      </c>
      <c r="E3512">
        <v>55</v>
      </c>
      <c r="F3512" t="b">
        <v>1</v>
      </c>
      <c r="G3512" t="s">
        <v>4538</v>
      </c>
      <c r="H3512" t="s">
        <v>2031</v>
      </c>
      <c r="I3512" s="1">
        <f>DATE(YEAR(tbl_Invoices[[#This Row],[Invoice_Date]]), MONTH(tbl_Invoices[[#This Row],[Invoice_Date]]), DAY(tbl_Invoices[[#This Row],[Invoice_Date]]))</f>
        <v>44713</v>
      </c>
      <c r="J3512">
        <f>YEAR(tbl_Invoices[[#This Row],[Invoice_Date]])</f>
        <v>2022</v>
      </c>
      <c r="K3512" s="1">
        <f>_xlfn.XLOOKUP(tbl_Invoices[[#This Row],[Customer_ID]], tbl_Customers[Customer_ID], tbl_Customers[Cohort_Month])</f>
        <v>44377</v>
      </c>
      <c r="L3512" s="1" t="str">
        <f ca="1">_xlfn.XLOOKUP(tbl_Invoices[[#This Row],[Customer_ID]], tbl_Customers[Customer_ID], tbl_Customers[Age_Group])</f>
        <v>18–24</v>
      </c>
      <c r="M3512" s="1" t="str">
        <f>_xlfn.XLOOKUP(tbl_Invoices[[#This Row],[Customer_ID]], tbl_Customers[Customer_ID], tbl_Customers[Region])</f>
        <v>West</v>
      </c>
      <c r="N3512" s="1" t="str" cm="1">
        <f t="array" ref="N3512">_xlfn.IFS(
   _xlfn.SINGLE(tbl_Invoices[Plan_ID])="P1","Basic",
   _xlfn.SINGLE(tbl_Invoices[Plan_ID])="P2","Standard",
   _xlfn.SINGLE(tbl_Invoices[Plan_ID])="P3","Premium"
)</f>
        <v>Premium</v>
      </c>
      <c r="O3512" s="2">
        <f>IF(tbl_Invoices[[#This Row],[Revenue_Type]]="Churned",0,1)</f>
        <v>1</v>
      </c>
    </row>
    <row r="3513" spans="1:15" x14ac:dyDescent="0.25">
      <c r="A3513" t="s">
        <v>5736</v>
      </c>
      <c r="B3513" t="s">
        <v>1169</v>
      </c>
      <c r="C3513" t="s">
        <v>2317</v>
      </c>
      <c r="D3513" s="1">
        <v>44713</v>
      </c>
      <c r="E3513">
        <v>55</v>
      </c>
      <c r="F3513" t="b">
        <v>1</v>
      </c>
      <c r="G3513" t="s">
        <v>4545</v>
      </c>
      <c r="H3513" t="s">
        <v>2031</v>
      </c>
      <c r="I3513" s="1">
        <f>DATE(YEAR(tbl_Invoices[[#This Row],[Invoice_Date]]), MONTH(tbl_Invoices[[#This Row],[Invoice_Date]]), DAY(tbl_Invoices[[#This Row],[Invoice_Date]]))</f>
        <v>44713</v>
      </c>
      <c r="J3513">
        <f>YEAR(tbl_Invoices[[#This Row],[Invoice_Date]])</f>
        <v>2022</v>
      </c>
      <c r="K3513" s="1">
        <f>_xlfn.XLOOKUP(tbl_Invoices[[#This Row],[Customer_ID]], tbl_Customers[Customer_ID], tbl_Customers[Cohort_Month])</f>
        <v>45107</v>
      </c>
      <c r="L3513" s="1" t="str">
        <f ca="1">_xlfn.XLOOKUP(tbl_Invoices[[#This Row],[Customer_ID]], tbl_Customers[Customer_ID], tbl_Customers[Age_Group])</f>
        <v>45–54</v>
      </c>
      <c r="M3513" s="1" t="str">
        <f>_xlfn.XLOOKUP(tbl_Invoices[[#This Row],[Customer_ID]], tbl_Customers[Customer_ID], tbl_Customers[Region])</f>
        <v>East</v>
      </c>
      <c r="N3513" s="1" t="str" cm="1">
        <f t="array" ref="N3513">_xlfn.IFS(
   _xlfn.SINGLE(tbl_Invoices[Plan_ID])="P1","Basic",
   _xlfn.SINGLE(tbl_Invoices[Plan_ID])="P2","Standard",
   _xlfn.SINGLE(tbl_Invoices[Plan_ID])="P3","Premium"
)</f>
        <v>Premium</v>
      </c>
      <c r="O3513" s="2">
        <f>IF(tbl_Invoices[[#This Row],[Revenue_Type]]="Churned",0,1)</f>
        <v>0</v>
      </c>
    </row>
    <row r="3514" spans="1:15" x14ac:dyDescent="0.25">
      <c r="A3514" t="s">
        <v>7385</v>
      </c>
      <c r="B3514" t="s">
        <v>1297</v>
      </c>
      <c r="C3514" t="s">
        <v>3657</v>
      </c>
      <c r="D3514" s="1">
        <v>44713</v>
      </c>
      <c r="E3514">
        <v>12</v>
      </c>
      <c r="F3514" t="b">
        <v>1</v>
      </c>
      <c r="G3514" t="s">
        <v>4540</v>
      </c>
      <c r="H3514" t="s">
        <v>2027</v>
      </c>
      <c r="I3514" s="1">
        <f>DATE(YEAR(tbl_Invoices[[#This Row],[Invoice_Date]]), MONTH(tbl_Invoices[[#This Row],[Invoice_Date]]), DAY(tbl_Invoices[[#This Row],[Invoice_Date]]))</f>
        <v>44713</v>
      </c>
      <c r="J3514">
        <f>YEAR(tbl_Invoices[[#This Row],[Invoice_Date]])</f>
        <v>2022</v>
      </c>
      <c r="K3514" s="1">
        <f>_xlfn.XLOOKUP(tbl_Invoices[[#This Row],[Customer_ID]], tbl_Customers[Customer_ID], tbl_Customers[Cohort_Month])</f>
        <v>44804</v>
      </c>
      <c r="L3514" s="1" t="str">
        <f ca="1">_xlfn.XLOOKUP(tbl_Invoices[[#This Row],[Customer_ID]], tbl_Customers[Customer_ID], tbl_Customers[Age_Group])</f>
        <v>18–24</v>
      </c>
      <c r="M3514" s="1" t="str">
        <f>_xlfn.XLOOKUP(tbl_Invoices[[#This Row],[Customer_ID]], tbl_Customers[Customer_ID], tbl_Customers[Region])</f>
        <v>South</v>
      </c>
      <c r="N3514" s="1" t="str" cm="1">
        <f t="array" ref="N3514">_xlfn.IFS(
   _xlfn.SINGLE(tbl_Invoices[Plan_ID])="P1","Basic",
   _xlfn.SINGLE(tbl_Invoices[Plan_ID])="P2","Standard",
   _xlfn.SINGLE(tbl_Invoices[Plan_ID])="P3","Premium"
)</f>
        <v>Basic</v>
      </c>
      <c r="O3514" s="2">
        <f>IF(tbl_Invoices[[#This Row],[Revenue_Type]]="Churned",0,1)</f>
        <v>1</v>
      </c>
    </row>
    <row r="3515" spans="1:15" x14ac:dyDescent="0.25">
      <c r="A3515" t="s">
        <v>5829</v>
      </c>
      <c r="B3515" t="s">
        <v>1678</v>
      </c>
      <c r="C3515" t="s">
        <v>2801</v>
      </c>
      <c r="D3515" s="1">
        <v>44713</v>
      </c>
      <c r="E3515">
        <v>12</v>
      </c>
      <c r="F3515" t="b">
        <v>1</v>
      </c>
      <c r="G3515" t="s">
        <v>4538</v>
      </c>
      <c r="H3515" t="s">
        <v>2027</v>
      </c>
      <c r="I3515" s="1">
        <f>DATE(YEAR(tbl_Invoices[[#This Row],[Invoice_Date]]), MONTH(tbl_Invoices[[#This Row],[Invoice_Date]]), DAY(tbl_Invoices[[#This Row],[Invoice_Date]]))</f>
        <v>44713</v>
      </c>
      <c r="J3515">
        <f>YEAR(tbl_Invoices[[#This Row],[Invoice_Date]])</f>
        <v>2022</v>
      </c>
      <c r="K3515" s="1">
        <f>_xlfn.XLOOKUP(tbl_Invoices[[#This Row],[Customer_ID]], tbl_Customers[Customer_ID], tbl_Customers[Cohort_Month])</f>
        <v>45046</v>
      </c>
      <c r="L3515" s="1" t="str">
        <f ca="1">_xlfn.XLOOKUP(tbl_Invoices[[#This Row],[Customer_ID]], tbl_Customers[Customer_ID], tbl_Customers[Age_Group])</f>
        <v>35–44</v>
      </c>
      <c r="M3515" s="1" t="str">
        <f>_xlfn.XLOOKUP(tbl_Invoices[[#This Row],[Customer_ID]], tbl_Customers[Customer_ID], tbl_Customers[Region])</f>
        <v>East</v>
      </c>
      <c r="N3515" s="1" t="str" cm="1">
        <f t="array" ref="N3515">_xlfn.IFS(
   _xlfn.SINGLE(tbl_Invoices[Plan_ID])="P1","Basic",
   _xlfn.SINGLE(tbl_Invoices[Plan_ID])="P2","Standard",
   _xlfn.SINGLE(tbl_Invoices[Plan_ID])="P3","Premium"
)</f>
        <v>Basic</v>
      </c>
      <c r="O3515" s="2">
        <f>IF(tbl_Invoices[[#This Row],[Revenue_Type]]="Churned",0,1)</f>
        <v>1</v>
      </c>
    </row>
    <row r="3516" spans="1:15" x14ac:dyDescent="0.25">
      <c r="A3516" t="s">
        <v>6708</v>
      </c>
      <c r="B3516" t="s">
        <v>1900</v>
      </c>
      <c r="C3516" t="s">
        <v>2611</v>
      </c>
      <c r="D3516" s="1">
        <v>44713</v>
      </c>
      <c r="E3516">
        <v>55</v>
      </c>
      <c r="F3516" t="b">
        <v>1</v>
      </c>
      <c r="G3516" t="s">
        <v>4538</v>
      </c>
      <c r="H3516" t="s">
        <v>2031</v>
      </c>
      <c r="I3516" s="1">
        <f>DATE(YEAR(tbl_Invoices[[#This Row],[Invoice_Date]]), MONTH(tbl_Invoices[[#This Row],[Invoice_Date]]), DAY(tbl_Invoices[[#This Row],[Invoice_Date]]))</f>
        <v>44713</v>
      </c>
      <c r="J3516">
        <f>YEAR(tbl_Invoices[[#This Row],[Invoice_Date]])</f>
        <v>2022</v>
      </c>
      <c r="K3516" s="1">
        <f>_xlfn.XLOOKUP(tbl_Invoices[[#This Row],[Customer_ID]], tbl_Customers[Customer_ID], tbl_Customers[Cohort_Month])</f>
        <v>44834</v>
      </c>
      <c r="L3516" s="1" t="str">
        <f ca="1">_xlfn.XLOOKUP(tbl_Invoices[[#This Row],[Customer_ID]], tbl_Customers[Customer_ID], tbl_Customers[Age_Group])</f>
        <v>45–54</v>
      </c>
      <c r="M3516" s="1" t="str">
        <f>_xlfn.XLOOKUP(tbl_Invoices[[#This Row],[Customer_ID]], tbl_Customers[Customer_ID], tbl_Customers[Region])</f>
        <v>Midwest</v>
      </c>
      <c r="N3516" s="1" t="str" cm="1">
        <f t="array" ref="N3516">_xlfn.IFS(
   _xlfn.SINGLE(tbl_Invoices[Plan_ID])="P1","Basic",
   _xlfn.SINGLE(tbl_Invoices[Plan_ID])="P2","Standard",
   _xlfn.SINGLE(tbl_Invoices[Plan_ID])="P3","Premium"
)</f>
        <v>Premium</v>
      </c>
      <c r="O3516" s="2">
        <f>IF(tbl_Invoices[[#This Row],[Revenue_Type]]="Churned",0,1)</f>
        <v>1</v>
      </c>
    </row>
    <row r="3517" spans="1:15" x14ac:dyDescent="0.25">
      <c r="A3517" t="s">
        <v>9921</v>
      </c>
      <c r="B3517" t="s">
        <v>1966</v>
      </c>
      <c r="C3517" t="s">
        <v>3116</v>
      </c>
      <c r="D3517" s="1">
        <v>44713</v>
      </c>
      <c r="E3517">
        <v>12</v>
      </c>
      <c r="F3517" t="b">
        <v>1</v>
      </c>
      <c r="G3517" t="s">
        <v>4549</v>
      </c>
      <c r="H3517" t="s">
        <v>2027</v>
      </c>
      <c r="I3517" s="1">
        <f>DATE(YEAR(tbl_Invoices[[#This Row],[Invoice_Date]]), MONTH(tbl_Invoices[[#This Row],[Invoice_Date]]), DAY(tbl_Invoices[[#This Row],[Invoice_Date]]))</f>
        <v>44713</v>
      </c>
      <c r="J3517">
        <f>YEAR(tbl_Invoices[[#This Row],[Invoice_Date]])</f>
        <v>2022</v>
      </c>
      <c r="K3517" s="1">
        <f>_xlfn.XLOOKUP(tbl_Invoices[[#This Row],[Customer_ID]], tbl_Customers[Customer_ID], tbl_Customers[Cohort_Month])</f>
        <v>45107</v>
      </c>
      <c r="L3517" s="1" t="str">
        <f ca="1">_xlfn.XLOOKUP(tbl_Invoices[[#This Row],[Customer_ID]], tbl_Customers[Customer_ID], tbl_Customers[Age_Group])</f>
        <v>55+</v>
      </c>
      <c r="M3517" s="1" t="str">
        <f>_xlfn.XLOOKUP(tbl_Invoices[[#This Row],[Customer_ID]], tbl_Customers[Customer_ID], tbl_Customers[Region])</f>
        <v>West</v>
      </c>
      <c r="N3517" s="1" t="str" cm="1">
        <f t="array" ref="N3517">_xlfn.IFS(
   _xlfn.SINGLE(tbl_Invoices[Plan_ID])="P1","Basic",
   _xlfn.SINGLE(tbl_Invoices[Plan_ID])="P2","Standard",
   _xlfn.SINGLE(tbl_Invoices[Plan_ID])="P3","Premium"
)</f>
        <v>Basic</v>
      </c>
      <c r="O3517" s="2">
        <f>IF(tbl_Invoices[[#This Row],[Revenue_Type]]="Churned",0,1)</f>
        <v>1</v>
      </c>
    </row>
    <row r="3518" spans="1:15" x14ac:dyDescent="0.25">
      <c r="A3518" t="s">
        <v>5291</v>
      </c>
      <c r="B3518" t="s">
        <v>771</v>
      </c>
      <c r="C3518" t="s">
        <v>3441</v>
      </c>
      <c r="D3518" s="1">
        <v>44714</v>
      </c>
      <c r="E3518">
        <v>12</v>
      </c>
      <c r="F3518" t="b">
        <v>1</v>
      </c>
      <c r="G3518" t="s">
        <v>4545</v>
      </c>
      <c r="H3518" t="s">
        <v>2027</v>
      </c>
      <c r="I3518" s="1">
        <f>DATE(YEAR(tbl_Invoices[[#This Row],[Invoice_Date]]), MONTH(tbl_Invoices[[#This Row],[Invoice_Date]]), DAY(tbl_Invoices[[#This Row],[Invoice_Date]]))</f>
        <v>44714</v>
      </c>
      <c r="J3518">
        <f>YEAR(tbl_Invoices[[#This Row],[Invoice_Date]])</f>
        <v>2022</v>
      </c>
      <c r="K3518" s="1">
        <f>_xlfn.XLOOKUP(tbl_Invoices[[#This Row],[Customer_ID]], tbl_Customers[Customer_ID], tbl_Customers[Cohort_Month])</f>
        <v>45107</v>
      </c>
      <c r="L3518" s="1" t="str">
        <f ca="1">_xlfn.XLOOKUP(tbl_Invoices[[#This Row],[Customer_ID]], tbl_Customers[Customer_ID], tbl_Customers[Age_Group])</f>
        <v>35–44</v>
      </c>
      <c r="M3518" s="1" t="str">
        <f>_xlfn.XLOOKUP(tbl_Invoices[[#This Row],[Customer_ID]], tbl_Customers[Customer_ID], tbl_Customers[Region])</f>
        <v>East</v>
      </c>
      <c r="N3518" s="1" t="str" cm="1">
        <f t="array" ref="N3518">_xlfn.IFS(
   _xlfn.SINGLE(tbl_Invoices[Plan_ID])="P1","Basic",
   _xlfn.SINGLE(tbl_Invoices[Plan_ID])="P2","Standard",
   _xlfn.SINGLE(tbl_Invoices[Plan_ID])="P3","Premium"
)</f>
        <v>Basic</v>
      </c>
      <c r="O3518" s="2">
        <f>IF(tbl_Invoices[[#This Row],[Revenue_Type]]="Churned",0,1)</f>
        <v>0</v>
      </c>
    </row>
    <row r="3519" spans="1:15" x14ac:dyDescent="0.25">
      <c r="A3519" t="s">
        <v>5521</v>
      </c>
      <c r="B3519" t="s">
        <v>886</v>
      </c>
      <c r="C3519" t="s">
        <v>4435</v>
      </c>
      <c r="D3519" s="1">
        <v>44714</v>
      </c>
      <c r="E3519">
        <v>55</v>
      </c>
      <c r="F3519" t="b">
        <v>1</v>
      </c>
      <c r="G3519" t="s">
        <v>4549</v>
      </c>
      <c r="H3519" t="s">
        <v>2031</v>
      </c>
      <c r="I3519" s="1">
        <f>DATE(YEAR(tbl_Invoices[[#This Row],[Invoice_Date]]), MONTH(tbl_Invoices[[#This Row],[Invoice_Date]]), DAY(tbl_Invoices[[#This Row],[Invoice_Date]]))</f>
        <v>44714</v>
      </c>
      <c r="J3519">
        <f>YEAR(tbl_Invoices[[#This Row],[Invoice_Date]])</f>
        <v>2022</v>
      </c>
      <c r="K3519" s="1">
        <f>_xlfn.XLOOKUP(tbl_Invoices[[#This Row],[Customer_ID]], tbl_Customers[Customer_ID], tbl_Customers[Cohort_Month])</f>
        <v>44895</v>
      </c>
      <c r="L3519" s="1" t="str">
        <f ca="1">_xlfn.XLOOKUP(tbl_Invoices[[#This Row],[Customer_ID]], tbl_Customers[Customer_ID], tbl_Customers[Age_Group])</f>
        <v>55+</v>
      </c>
      <c r="M3519" s="1" t="str">
        <f>_xlfn.XLOOKUP(tbl_Invoices[[#This Row],[Customer_ID]], tbl_Customers[Customer_ID], tbl_Customers[Region])</f>
        <v>East</v>
      </c>
      <c r="N3519" s="1" t="str" cm="1">
        <f t="array" ref="N3519">_xlfn.IFS(
   _xlfn.SINGLE(tbl_Invoices[Plan_ID])="P1","Basic",
   _xlfn.SINGLE(tbl_Invoices[Plan_ID])="P2","Standard",
   _xlfn.SINGLE(tbl_Invoices[Plan_ID])="P3","Premium"
)</f>
        <v>Premium</v>
      </c>
      <c r="O3519" s="2">
        <f>IF(tbl_Invoices[[#This Row],[Revenue_Type]]="Churned",0,1)</f>
        <v>1</v>
      </c>
    </row>
    <row r="3520" spans="1:15" x14ac:dyDescent="0.25">
      <c r="A3520" t="s">
        <v>7044</v>
      </c>
      <c r="B3520" t="s">
        <v>970</v>
      </c>
      <c r="C3520" t="s">
        <v>2071</v>
      </c>
      <c r="D3520" s="1">
        <v>44714</v>
      </c>
      <c r="E3520">
        <v>12</v>
      </c>
      <c r="F3520" t="b">
        <v>1</v>
      </c>
      <c r="G3520" t="s">
        <v>4545</v>
      </c>
      <c r="H3520" t="s">
        <v>2027</v>
      </c>
      <c r="I3520" s="1">
        <f>DATE(YEAR(tbl_Invoices[[#This Row],[Invoice_Date]]), MONTH(tbl_Invoices[[#This Row],[Invoice_Date]]), DAY(tbl_Invoices[[#This Row],[Invoice_Date]]))</f>
        <v>44714</v>
      </c>
      <c r="J3520">
        <f>YEAR(tbl_Invoices[[#This Row],[Invoice_Date]])</f>
        <v>2022</v>
      </c>
      <c r="K3520" s="1">
        <f>_xlfn.XLOOKUP(tbl_Invoices[[#This Row],[Customer_ID]], tbl_Customers[Customer_ID], tbl_Customers[Cohort_Month])</f>
        <v>44316</v>
      </c>
      <c r="L3520" s="1" t="str">
        <f ca="1">_xlfn.XLOOKUP(tbl_Invoices[[#This Row],[Customer_ID]], tbl_Customers[Customer_ID], tbl_Customers[Age_Group])</f>
        <v>45–54</v>
      </c>
      <c r="M3520" s="1" t="str">
        <f>_xlfn.XLOOKUP(tbl_Invoices[[#This Row],[Customer_ID]], tbl_Customers[Customer_ID], tbl_Customers[Region])</f>
        <v>Midwest</v>
      </c>
      <c r="N3520" s="1" t="str" cm="1">
        <f t="array" ref="N3520">_xlfn.IFS(
   _xlfn.SINGLE(tbl_Invoices[Plan_ID])="P1","Basic",
   _xlfn.SINGLE(tbl_Invoices[Plan_ID])="P2","Standard",
   _xlfn.SINGLE(tbl_Invoices[Plan_ID])="P3","Premium"
)</f>
        <v>Basic</v>
      </c>
      <c r="O3520" s="2">
        <f>IF(tbl_Invoices[[#This Row],[Revenue_Type]]="Churned",0,1)</f>
        <v>0</v>
      </c>
    </row>
    <row r="3521" spans="1:15" x14ac:dyDescent="0.25">
      <c r="A3521" t="s">
        <v>10417</v>
      </c>
      <c r="B3521" t="s">
        <v>1327</v>
      </c>
      <c r="C3521" t="s">
        <v>3514</v>
      </c>
      <c r="D3521" s="1">
        <v>44714</v>
      </c>
      <c r="E3521">
        <v>55</v>
      </c>
      <c r="F3521" t="b">
        <v>1</v>
      </c>
      <c r="G3521" t="s">
        <v>4547</v>
      </c>
      <c r="H3521" t="s">
        <v>2031</v>
      </c>
      <c r="I3521" s="1">
        <f>DATE(YEAR(tbl_Invoices[[#This Row],[Invoice_Date]]), MONTH(tbl_Invoices[[#This Row],[Invoice_Date]]), DAY(tbl_Invoices[[#This Row],[Invoice_Date]]))</f>
        <v>44714</v>
      </c>
      <c r="J3521">
        <f>YEAR(tbl_Invoices[[#This Row],[Invoice_Date]])</f>
        <v>2022</v>
      </c>
      <c r="K3521" s="1">
        <f>_xlfn.XLOOKUP(tbl_Invoices[[#This Row],[Customer_ID]], tbl_Customers[Customer_ID], tbl_Customers[Cohort_Month])</f>
        <v>44316</v>
      </c>
      <c r="L3521" s="1" t="str">
        <f ca="1">_xlfn.XLOOKUP(tbl_Invoices[[#This Row],[Customer_ID]], tbl_Customers[Customer_ID], tbl_Customers[Age_Group])</f>
        <v>45–54</v>
      </c>
      <c r="M3521" s="1" t="str">
        <f>_xlfn.XLOOKUP(tbl_Invoices[[#This Row],[Customer_ID]], tbl_Customers[Customer_ID], tbl_Customers[Region])</f>
        <v>East</v>
      </c>
      <c r="N3521" s="1" t="str" cm="1">
        <f t="array" ref="N3521">_xlfn.IFS(
   _xlfn.SINGLE(tbl_Invoices[Plan_ID])="P1","Basic",
   _xlfn.SINGLE(tbl_Invoices[Plan_ID])="P2","Standard",
   _xlfn.SINGLE(tbl_Invoices[Plan_ID])="P3","Premium"
)</f>
        <v>Premium</v>
      </c>
      <c r="O3521" s="2">
        <f>IF(tbl_Invoices[[#This Row],[Revenue_Type]]="Churned",0,1)</f>
        <v>1</v>
      </c>
    </row>
    <row r="3522" spans="1:15" x14ac:dyDescent="0.25">
      <c r="A3522" t="s">
        <v>5425</v>
      </c>
      <c r="B3522" t="s">
        <v>1512</v>
      </c>
      <c r="C3522" t="s">
        <v>2167</v>
      </c>
      <c r="D3522" s="1">
        <v>44714</v>
      </c>
      <c r="E3522">
        <v>25</v>
      </c>
      <c r="F3522" t="b">
        <v>1</v>
      </c>
      <c r="G3522" t="s">
        <v>4547</v>
      </c>
      <c r="H3522" t="s">
        <v>2034</v>
      </c>
      <c r="I3522" s="1">
        <f>DATE(YEAR(tbl_Invoices[[#This Row],[Invoice_Date]]), MONTH(tbl_Invoices[[#This Row],[Invoice_Date]]), DAY(tbl_Invoices[[#This Row],[Invoice_Date]]))</f>
        <v>44714</v>
      </c>
      <c r="J3522">
        <f>YEAR(tbl_Invoices[[#This Row],[Invoice_Date]])</f>
        <v>2022</v>
      </c>
      <c r="K3522" s="1">
        <f>_xlfn.XLOOKUP(tbl_Invoices[[#This Row],[Customer_ID]], tbl_Customers[Customer_ID], tbl_Customers[Cohort_Month])</f>
        <v>45077</v>
      </c>
      <c r="L3522" s="1" t="str">
        <f ca="1">_xlfn.XLOOKUP(tbl_Invoices[[#This Row],[Customer_ID]], tbl_Customers[Customer_ID], tbl_Customers[Age_Group])</f>
        <v>25–34</v>
      </c>
      <c r="M3522" s="1" t="str">
        <f>_xlfn.XLOOKUP(tbl_Invoices[[#This Row],[Customer_ID]], tbl_Customers[Customer_ID], tbl_Customers[Region])</f>
        <v>International</v>
      </c>
      <c r="N3522" s="1" t="str" cm="1">
        <f t="array" ref="N3522">_xlfn.IFS(
   _xlfn.SINGLE(tbl_Invoices[Plan_ID])="P1","Basic",
   _xlfn.SINGLE(tbl_Invoices[Plan_ID])="P2","Standard",
   _xlfn.SINGLE(tbl_Invoices[Plan_ID])="P3","Premium"
)</f>
        <v>Standard</v>
      </c>
      <c r="O3522" s="2">
        <f>IF(tbl_Invoices[[#This Row],[Revenue_Type]]="Churned",0,1)</f>
        <v>1</v>
      </c>
    </row>
    <row r="3523" spans="1:15" x14ac:dyDescent="0.25">
      <c r="A3523" t="s">
        <v>9102</v>
      </c>
      <c r="B3523" t="s">
        <v>802</v>
      </c>
      <c r="C3523" t="s">
        <v>2718</v>
      </c>
      <c r="D3523" s="1">
        <v>44715</v>
      </c>
      <c r="E3523">
        <v>25</v>
      </c>
      <c r="F3523" t="b">
        <v>1</v>
      </c>
      <c r="G3523" t="s">
        <v>4540</v>
      </c>
      <c r="H3523" t="s">
        <v>2034</v>
      </c>
      <c r="I3523" s="1">
        <f>DATE(YEAR(tbl_Invoices[[#This Row],[Invoice_Date]]), MONTH(tbl_Invoices[[#This Row],[Invoice_Date]]), DAY(tbl_Invoices[[#This Row],[Invoice_Date]]))</f>
        <v>44715</v>
      </c>
      <c r="J3523">
        <f>YEAR(tbl_Invoices[[#This Row],[Invoice_Date]])</f>
        <v>2022</v>
      </c>
      <c r="K3523" s="1">
        <f>_xlfn.XLOOKUP(tbl_Invoices[[#This Row],[Customer_ID]], tbl_Customers[Customer_ID], tbl_Customers[Cohort_Month])</f>
        <v>44651</v>
      </c>
      <c r="L3523" s="1" t="str">
        <f ca="1">_xlfn.XLOOKUP(tbl_Invoices[[#This Row],[Customer_ID]], tbl_Customers[Customer_ID], tbl_Customers[Age_Group])</f>
        <v>35–44</v>
      </c>
      <c r="M3523" s="1" t="str">
        <f>_xlfn.XLOOKUP(tbl_Invoices[[#This Row],[Customer_ID]], tbl_Customers[Customer_ID], tbl_Customers[Region])</f>
        <v>Midwest</v>
      </c>
      <c r="N3523" s="1" t="str" cm="1">
        <f t="array" ref="N3523">_xlfn.IFS(
   _xlfn.SINGLE(tbl_Invoices[Plan_ID])="P1","Basic",
   _xlfn.SINGLE(tbl_Invoices[Plan_ID])="P2","Standard",
   _xlfn.SINGLE(tbl_Invoices[Plan_ID])="P3","Premium"
)</f>
        <v>Standard</v>
      </c>
      <c r="O3523" s="2">
        <f>IF(tbl_Invoices[[#This Row],[Revenue_Type]]="Churned",0,1)</f>
        <v>1</v>
      </c>
    </row>
    <row r="3524" spans="1:15" x14ac:dyDescent="0.25">
      <c r="A3524" t="s">
        <v>6717</v>
      </c>
      <c r="B3524" t="s">
        <v>871</v>
      </c>
      <c r="C3524" t="s">
        <v>2392</v>
      </c>
      <c r="D3524" s="1">
        <v>44715</v>
      </c>
      <c r="E3524">
        <v>55</v>
      </c>
      <c r="F3524" t="b">
        <v>1</v>
      </c>
      <c r="G3524" t="s">
        <v>4545</v>
      </c>
      <c r="H3524" t="s">
        <v>2031</v>
      </c>
      <c r="I3524" s="1">
        <f>DATE(YEAR(tbl_Invoices[[#This Row],[Invoice_Date]]), MONTH(tbl_Invoices[[#This Row],[Invoice_Date]]), DAY(tbl_Invoices[[#This Row],[Invoice_Date]]))</f>
        <v>44715</v>
      </c>
      <c r="J3524">
        <f>YEAR(tbl_Invoices[[#This Row],[Invoice_Date]])</f>
        <v>2022</v>
      </c>
      <c r="K3524" s="1">
        <f>_xlfn.XLOOKUP(tbl_Invoices[[#This Row],[Customer_ID]], tbl_Customers[Customer_ID], tbl_Customers[Cohort_Month])</f>
        <v>44773</v>
      </c>
      <c r="L3524" s="1" t="str">
        <f ca="1">_xlfn.XLOOKUP(tbl_Invoices[[#This Row],[Customer_ID]], tbl_Customers[Customer_ID], tbl_Customers[Age_Group])</f>
        <v>18–24</v>
      </c>
      <c r="M3524" s="1" t="str">
        <f>_xlfn.XLOOKUP(tbl_Invoices[[#This Row],[Customer_ID]], tbl_Customers[Customer_ID], tbl_Customers[Region])</f>
        <v>South</v>
      </c>
      <c r="N3524" s="1" t="str" cm="1">
        <f t="array" ref="N3524">_xlfn.IFS(
   _xlfn.SINGLE(tbl_Invoices[Plan_ID])="P1","Basic",
   _xlfn.SINGLE(tbl_Invoices[Plan_ID])="P2","Standard",
   _xlfn.SINGLE(tbl_Invoices[Plan_ID])="P3","Premium"
)</f>
        <v>Premium</v>
      </c>
      <c r="O3524" s="2">
        <f>IF(tbl_Invoices[[#This Row],[Revenue_Type]]="Churned",0,1)</f>
        <v>0</v>
      </c>
    </row>
    <row r="3525" spans="1:15" x14ac:dyDescent="0.25">
      <c r="A3525" t="s">
        <v>5266</v>
      </c>
      <c r="B3525" t="s">
        <v>928</v>
      </c>
      <c r="C3525" t="s">
        <v>3122</v>
      </c>
      <c r="D3525" s="1">
        <v>44715</v>
      </c>
      <c r="E3525">
        <v>25</v>
      </c>
      <c r="F3525" t="b">
        <v>1</v>
      </c>
      <c r="G3525" t="s">
        <v>4549</v>
      </c>
      <c r="H3525" t="s">
        <v>2034</v>
      </c>
      <c r="I3525" s="1">
        <f>DATE(YEAR(tbl_Invoices[[#This Row],[Invoice_Date]]), MONTH(tbl_Invoices[[#This Row],[Invoice_Date]]), DAY(tbl_Invoices[[#This Row],[Invoice_Date]]))</f>
        <v>44715</v>
      </c>
      <c r="J3525">
        <f>YEAR(tbl_Invoices[[#This Row],[Invoice_Date]])</f>
        <v>2022</v>
      </c>
      <c r="K3525" s="1">
        <f>_xlfn.XLOOKUP(tbl_Invoices[[#This Row],[Customer_ID]], tbl_Customers[Customer_ID], tbl_Customers[Cohort_Month])</f>
        <v>44681</v>
      </c>
      <c r="L3525" s="1" t="str">
        <f ca="1">_xlfn.XLOOKUP(tbl_Invoices[[#This Row],[Customer_ID]], tbl_Customers[Customer_ID], tbl_Customers[Age_Group])</f>
        <v>18–24</v>
      </c>
      <c r="M3525" s="1" t="str">
        <f>_xlfn.XLOOKUP(tbl_Invoices[[#This Row],[Customer_ID]], tbl_Customers[Customer_ID], tbl_Customers[Region])</f>
        <v>East</v>
      </c>
      <c r="N3525" s="1" t="str" cm="1">
        <f t="array" ref="N3525">_xlfn.IFS(
   _xlfn.SINGLE(tbl_Invoices[Plan_ID])="P1","Basic",
   _xlfn.SINGLE(tbl_Invoices[Plan_ID])="P2","Standard",
   _xlfn.SINGLE(tbl_Invoices[Plan_ID])="P3","Premium"
)</f>
        <v>Standard</v>
      </c>
      <c r="O3525" s="2">
        <f>IF(tbl_Invoices[[#This Row],[Revenue_Type]]="Churned",0,1)</f>
        <v>1</v>
      </c>
    </row>
    <row r="3526" spans="1:15" x14ac:dyDescent="0.25">
      <c r="A3526" t="s">
        <v>7773</v>
      </c>
      <c r="B3526" t="s">
        <v>941</v>
      </c>
      <c r="C3526" t="s">
        <v>3762</v>
      </c>
      <c r="D3526" s="1">
        <v>44715</v>
      </c>
      <c r="E3526">
        <v>55</v>
      </c>
      <c r="F3526" t="b">
        <v>1</v>
      </c>
      <c r="G3526" t="s">
        <v>4538</v>
      </c>
      <c r="H3526" t="s">
        <v>2031</v>
      </c>
      <c r="I3526" s="1">
        <f>DATE(YEAR(tbl_Invoices[[#This Row],[Invoice_Date]]), MONTH(tbl_Invoices[[#This Row],[Invoice_Date]]), DAY(tbl_Invoices[[#This Row],[Invoice_Date]]))</f>
        <v>44715</v>
      </c>
      <c r="J3526">
        <f>YEAR(tbl_Invoices[[#This Row],[Invoice_Date]])</f>
        <v>2022</v>
      </c>
      <c r="K3526" s="1">
        <f>_xlfn.XLOOKUP(tbl_Invoices[[#This Row],[Customer_ID]], tbl_Customers[Customer_ID], tbl_Customers[Cohort_Month])</f>
        <v>44255</v>
      </c>
      <c r="L3526" s="1" t="str">
        <f ca="1">_xlfn.XLOOKUP(tbl_Invoices[[#This Row],[Customer_ID]], tbl_Customers[Customer_ID], tbl_Customers[Age_Group])</f>
        <v>25–34</v>
      </c>
      <c r="M3526" s="1" t="str">
        <f>_xlfn.XLOOKUP(tbl_Invoices[[#This Row],[Customer_ID]], tbl_Customers[Customer_ID], tbl_Customers[Region])</f>
        <v>Midwest</v>
      </c>
      <c r="N3526" s="1" t="str" cm="1">
        <f t="array" ref="N3526">_xlfn.IFS(
   _xlfn.SINGLE(tbl_Invoices[Plan_ID])="P1","Basic",
   _xlfn.SINGLE(tbl_Invoices[Plan_ID])="P2","Standard",
   _xlfn.SINGLE(tbl_Invoices[Plan_ID])="P3","Premium"
)</f>
        <v>Premium</v>
      </c>
      <c r="O3526" s="2">
        <f>IF(tbl_Invoices[[#This Row],[Revenue_Type]]="Churned",0,1)</f>
        <v>1</v>
      </c>
    </row>
    <row r="3527" spans="1:15" x14ac:dyDescent="0.25">
      <c r="A3527" t="s">
        <v>5144</v>
      </c>
      <c r="B3527" t="s">
        <v>11</v>
      </c>
      <c r="C3527" t="s">
        <v>3538</v>
      </c>
      <c r="D3527" s="1">
        <v>44716</v>
      </c>
      <c r="E3527">
        <v>55</v>
      </c>
      <c r="F3527" t="b">
        <v>1</v>
      </c>
      <c r="G3527" t="s">
        <v>4545</v>
      </c>
      <c r="H3527" t="s">
        <v>2031</v>
      </c>
      <c r="I3527" s="1">
        <f>DATE(YEAR(tbl_Invoices[[#This Row],[Invoice_Date]]), MONTH(tbl_Invoices[[#This Row],[Invoice_Date]]), DAY(tbl_Invoices[[#This Row],[Invoice_Date]]))</f>
        <v>44716</v>
      </c>
      <c r="J3527">
        <f>YEAR(tbl_Invoices[[#This Row],[Invoice_Date]])</f>
        <v>2022</v>
      </c>
      <c r="K3527" s="1">
        <f>_xlfn.XLOOKUP(tbl_Invoices[[#This Row],[Customer_ID]], tbl_Customers[Customer_ID], tbl_Customers[Cohort_Month])</f>
        <v>44227</v>
      </c>
      <c r="L3527" s="1" t="str">
        <f ca="1">_xlfn.XLOOKUP(tbl_Invoices[[#This Row],[Customer_ID]], tbl_Customers[Customer_ID], tbl_Customers[Age_Group])</f>
        <v>45–54</v>
      </c>
      <c r="M3527" s="1" t="str">
        <f>_xlfn.XLOOKUP(tbl_Invoices[[#This Row],[Customer_ID]], tbl_Customers[Customer_ID], tbl_Customers[Region])</f>
        <v>Midwest</v>
      </c>
      <c r="N3527" s="1" t="str" cm="1">
        <f t="array" ref="N3527">_xlfn.IFS(
   _xlfn.SINGLE(tbl_Invoices[Plan_ID])="P1","Basic",
   _xlfn.SINGLE(tbl_Invoices[Plan_ID])="P2","Standard",
   _xlfn.SINGLE(tbl_Invoices[Plan_ID])="P3","Premium"
)</f>
        <v>Premium</v>
      </c>
      <c r="O3527" s="2">
        <f>IF(tbl_Invoices[[#This Row],[Revenue_Type]]="Churned",0,1)</f>
        <v>0</v>
      </c>
    </row>
    <row r="3528" spans="1:15" x14ac:dyDescent="0.25">
      <c r="A3528" t="s">
        <v>5252</v>
      </c>
      <c r="B3528" t="s">
        <v>396</v>
      </c>
      <c r="C3528" t="s">
        <v>3489</v>
      </c>
      <c r="D3528" s="1">
        <v>44716</v>
      </c>
      <c r="E3528">
        <v>25</v>
      </c>
      <c r="F3528" t="b">
        <v>1</v>
      </c>
      <c r="G3528" t="s">
        <v>4538</v>
      </c>
      <c r="H3528" t="s">
        <v>2034</v>
      </c>
      <c r="I3528" s="1">
        <f>DATE(YEAR(tbl_Invoices[[#This Row],[Invoice_Date]]), MONTH(tbl_Invoices[[#This Row],[Invoice_Date]]), DAY(tbl_Invoices[[#This Row],[Invoice_Date]]))</f>
        <v>44716</v>
      </c>
      <c r="J3528">
        <f>YEAR(tbl_Invoices[[#This Row],[Invoice_Date]])</f>
        <v>2022</v>
      </c>
      <c r="K3528" s="1">
        <f>_xlfn.XLOOKUP(tbl_Invoices[[#This Row],[Customer_ID]], tbl_Customers[Customer_ID], tbl_Customers[Cohort_Month])</f>
        <v>45016</v>
      </c>
      <c r="L3528" s="1" t="str">
        <f ca="1">_xlfn.XLOOKUP(tbl_Invoices[[#This Row],[Customer_ID]], tbl_Customers[Customer_ID], tbl_Customers[Age_Group])</f>
        <v>55+</v>
      </c>
      <c r="M3528" s="1" t="str">
        <f>_xlfn.XLOOKUP(tbl_Invoices[[#This Row],[Customer_ID]], tbl_Customers[Customer_ID], tbl_Customers[Region])</f>
        <v>East</v>
      </c>
      <c r="N3528" s="1" t="str" cm="1">
        <f t="array" ref="N3528">_xlfn.IFS(
   _xlfn.SINGLE(tbl_Invoices[Plan_ID])="P1","Basic",
   _xlfn.SINGLE(tbl_Invoices[Plan_ID])="P2","Standard",
   _xlfn.SINGLE(tbl_Invoices[Plan_ID])="P3","Premium"
)</f>
        <v>Standard</v>
      </c>
      <c r="O3528" s="2">
        <f>IF(tbl_Invoices[[#This Row],[Revenue_Type]]="Churned",0,1)</f>
        <v>1</v>
      </c>
    </row>
    <row r="3529" spans="1:15" x14ac:dyDescent="0.25">
      <c r="A3529" t="s">
        <v>9398</v>
      </c>
      <c r="B3529" t="s">
        <v>452</v>
      </c>
      <c r="C3529" t="s">
        <v>4311</v>
      </c>
      <c r="D3529" s="1">
        <v>44716</v>
      </c>
      <c r="E3529">
        <v>12</v>
      </c>
      <c r="F3529" t="b">
        <v>1</v>
      </c>
      <c r="G3529" t="s">
        <v>4545</v>
      </c>
      <c r="H3529" t="s">
        <v>2027</v>
      </c>
      <c r="I3529" s="1">
        <f>DATE(YEAR(tbl_Invoices[[#This Row],[Invoice_Date]]), MONTH(tbl_Invoices[[#This Row],[Invoice_Date]]), DAY(tbl_Invoices[[#This Row],[Invoice_Date]]))</f>
        <v>44716</v>
      </c>
      <c r="J3529">
        <f>YEAR(tbl_Invoices[[#This Row],[Invoice_Date]])</f>
        <v>2022</v>
      </c>
      <c r="K3529" s="1">
        <f>_xlfn.XLOOKUP(tbl_Invoices[[#This Row],[Customer_ID]], tbl_Customers[Customer_ID], tbl_Customers[Cohort_Month])</f>
        <v>44469</v>
      </c>
      <c r="L3529" s="1" t="str">
        <f ca="1">_xlfn.XLOOKUP(tbl_Invoices[[#This Row],[Customer_ID]], tbl_Customers[Customer_ID], tbl_Customers[Age_Group])</f>
        <v>25–34</v>
      </c>
      <c r="M3529" s="1" t="str">
        <f>_xlfn.XLOOKUP(tbl_Invoices[[#This Row],[Customer_ID]], tbl_Customers[Customer_ID], tbl_Customers[Region])</f>
        <v>Midwest</v>
      </c>
      <c r="N3529" s="1" t="str" cm="1">
        <f t="array" ref="N3529">_xlfn.IFS(
   _xlfn.SINGLE(tbl_Invoices[Plan_ID])="P1","Basic",
   _xlfn.SINGLE(tbl_Invoices[Plan_ID])="P2","Standard",
   _xlfn.SINGLE(tbl_Invoices[Plan_ID])="P3","Premium"
)</f>
        <v>Basic</v>
      </c>
      <c r="O3529" s="2">
        <f>IF(tbl_Invoices[[#This Row],[Revenue_Type]]="Churned",0,1)</f>
        <v>0</v>
      </c>
    </row>
    <row r="3530" spans="1:15" x14ac:dyDescent="0.25">
      <c r="A3530" t="s">
        <v>6172</v>
      </c>
      <c r="B3530" t="s">
        <v>518</v>
      </c>
      <c r="C3530" t="s">
        <v>2877</v>
      </c>
      <c r="D3530" s="1">
        <v>44716</v>
      </c>
      <c r="E3530">
        <v>25</v>
      </c>
      <c r="F3530" t="b">
        <v>1</v>
      </c>
      <c r="G3530" t="s">
        <v>4545</v>
      </c>
      <c r="H3530" t="s">
        <v>2034</v>
      </c>
      <c r="I3530" s="1">
        <f>DATE(YEAR(tbl_Invoices[[#This Row],[Invoice_Date]]), MONTH(tbl_Invoices[[#This Row],[Invoice_Date]]), DAY(tbl_Invoices[[#This Row],[Invoice_Date]]))</f>
        <v>44716</v>
      </c>
      <c r="J3530">
        <f>YEAR(tbl_Invoices[[#This Row],[Invoice_Date]])</f>
        <v>2022</v>
      </c>
      <c r="K3530" s="1">
        <f>_xlfn.XLOOKUP(tbl_Invoices[[#This Row],[Customer_ID]], tbl_Customers[Customer_ID], tbl_Customers[Cohort_Month])</f>
        <v>44865</v>
      </c>
      <c r="L3530" s="1" t="str">
        <f ca="1">_xlfn.XLOOKUP(tbl_Invoices[[#This Row],[Customer_ID]], tbl_Customers[Customer_ID], tbl_Customers[Age_Group])</f>
        <v>45–54</v>
      </c>
      <c r="M3530" s="1" t="str">
        <f>_xlfn.XLOOKUP(tbl_Invoices[[#This Row],[Customer_ID]], tbl_Customers[Customer_ID], tbl_Customers[Region])</f>
        <v>South</v>
      </c>
      <c r="N3530" s="1" t="str" cm="1">
        <f t="array" ref="N3530">_xlfn.IFS(
   _xlfn.SINGLE(tbl_Invoices[Plan_ID])="P1","Basic",
   _xlfn.SINGLE(tbl_Invoices[Plan_ID])="P2","Standard",
   _xlfn.SINGLE(tbl_Invoices[Plan_ID])="P3","Premium"
)</f>
        <v>Standard</v>
      </c>
      <c r="O3530" s="2">
        <f>IF(tbl_Invoices[[#This Row],[Revenue_Type]]="Churned",0,1)</f>
        <v>0</v>
      </c>
    </row>
    <row r="3531" spans="1:15" x14ac:dyDescent="0.25">
      <c r="A3531" t="s">
        <v>7012</v>
      </c>
      <c r="B3531" t="s">
        <v>634</v>
      </c>
      <c r="C3531" t="s">
        <v>4471</v>
      </c>
      <c r="D3531" s="1">
        <v>44716</v>
      </c>
      <c r="E3531">
        <v>25</v>
      </c>
      <c r="F3531" t="b">
        <v>1</v>
      </c>
      <c r="G3531" t="s">
        <v>4538</v>
      </c>
      <c r="H3531" t="s">
        <v>2034</v>
      </c>
      <c r="I3531" s="1">
        <f>DATE(YEAR(tbl_Invoices[[#This Row],[Invoice_Date]]), MONTH(tbl_Invoices[[#This Row],[Invoice_Date]]), DAY(tbl_Invoices[[#This Row],[Invoice_Date]]))</f>
        <v>44716</v>
      </c>
      <c r="J3531">
        <f>YEAR(tbl_Invoices[[#This Row],[Invoice_Date]])</f>
        <v>2022</v>
      </c>
      <c r="K3531" s="1">
        <f>_xlfn.XLOOKUP(tbl_Invoices[[#This Row],[Customer_ID]], tbl_Customers[Customer_ID], tbl_Customers[Cohort_Month])</f>
        <v>45077</v>
      </c>
      <c r="L3531" s="1" t="str">
        <f ca="1">_xlfn.XLOOKUP(tbl_Invoices[[#This Row],[Customer_ID]], tbl_Customers[Customer_ID], tbl_Customers[Age_Group])</f>
        <v>25–34</v>
      </c>
      <c r="M3531" s="1" t="str">
        <f>_xlfn.XLOOKUP(tbl_Invoices[[#This Row],[Customer_ID]], tbl_Customers[Customer_ID], tbl_Customers[Region])</f>
        <v>South</v>
      </c>
      <c r="N3531" s="1" t="str" cm="1">
        <f t="array" ref="N3531">_xlfn.IFS(
   _xlfn.SINGLE(tbl_Invoices[Plan_ID])="P1","Basic",
   _xlfn.SINGLE(tbl_Invoices[Plan_ID])="P2","Standard",
   _xlfn.SINGLE(tbl_Invoices[Plan_ID])="P3","Premium"
)</f>
        <v>Standard</v>
      </c>
      <c r="O3531" s="2">
        <f>IF(tbl_Invoices[[#This Row],[Revenue_Type]]="Churned",0,1)</f>
        <v>1</v>
      </c>
    </row>
    <row r="3532" spans="1:15" x14ac:dyDescent="0.25">
      <c r="A3532" t="s">
        <v>5433</v>
      </c>
      <c r="B3532" t="s">
        <v>779</v>
      </c>
      <c r="C3532" t="s">
        <v>4158</v>
      </c>
      <c r="D3532" s="1">
        <v>44716</v>
      </c>
      <c r="E3532">
        <v>25</v>
      </c>
      <c r="F3532" t="b">
        <v>1</v>
      </c>
      <c r="G3532" t="s">
        <v>4538</v>
      </c>
      <c r="H3532" t="s">
        <v>2034</v>
      </c>
      <c r="I3532" s="1">
        <f>DATE(YEAR(tbl_Invoices[[#This Row],[Invoice_Date]]), MONTH(tbl_Invoices[[#This Row],[Invoice_Date]]), DAY(tbl_Invoices[[#This Row],[Invoice_Date]]))</f>
        <v>44716</v>
      </c>
      <c r="J3532">
        <f>YEAR(tbl_Invoices[[#This Row],[Invoice_Date]])</f>
        <v>2022</v>
      </c>
      <c r="K3532" s="1">
        <f>_xlfn.XLOOKUP(tbl_Invoices[[#This Row],[Customer_ID]], tbl_Customers[Customer_ID], tbl_Customers[Cohort_Month])</f>
        <v>44926</v>
      </c>
      <c r="L3532" s="1" t="str">
        <f ca="1">_xlfn.XLOOKUP(tbl_Invoices[[#This Row],[Customer_ID]], tbl_Customers[Customer_ID], tbl_Customers[Age_Group])</f>
        <v>45–54</v>
      </c>
      <c r="M3532" s="1" t="str">
        <f>_xlfn.XLOOKUP(tbl_Invoices[[#This Row],[Customer_ID]], tbl_Customers[Customer_ID], tbl_Customers[Region])</f>
        <v>East</v>
      </c>
      <c r="N3532" s="1" t="str" cm="1">
        <f t="array" ref="N3532">_xlfn.IFS(
   _xlfn.SINGLE(tbl_Invoices[Plan_ID])="P1","Basic",
   _xlfn.SINGLE(tbl_Invoices[Plan_ID])="P2","Standard",
   _xlfn.SINGLE(tbl_Invoices[Plan_ID])="P3","Premium"
)</f>
        <v>Standard</v>
      </c>
      <c r="O3532" s="2">
        <f>IF(tbl_Invoices[[#This Row],[Revenue_Type]]="Churned",0,1)</f>
        <v>1</v>
      </c>
    </row>
    <row r="3533" spans="1:15" x14ac:dyDescent="0.25">
      <c r="A3533" t="s">
        <v>6329</v>
      </c>
      <c r="B3533" t="s">
        <v>60</v>
      </c>
      <c r="C3533" t="s">
        <v>3115</v>
      </c>
      <c r="D3533" s="1">
        <v>44717</v>
      </c>
      <c r="E3533">
        <v>25</v>
      </c>
      <c r="F3533" t="b">
        <v>1</v>
      </c>
      <c r="G3533" t="s">
        <v>4540</v>
      </c>
      <c r="H3533" t="s">
        <v>2034</v>
      </c>
      <c r="I3533" s="1">
        <f>DATE(YEAR(tbl_Invoices[[#This Row],[Invoice_Date]]), MONTH(tbl_Invoices[[#This Row],[Invoice_Date]]), DAY(tbl_Invoices[[#This Row],[Invoice_Date]]))</f>
        <v>44717</v>
      </c>
      <c r="J3533">
        <f>YEAR(tbl_Invoices[[#This Row],[Invoice_Date]])</f>
        <v>2022</v>
      </c>
      <c r="K3533" s="1">
        <f>_xlfn.XLOOKUP(tbl_Invoices[[#This Row],[Customer_ID]], tbl_Customers[Customer_ID], tbl_Customers[Cohort_Month])</f>
        <v>44926</v>
      </c>
      <c r="L3533" s="1" t="str">
        <f ca="1">_xlfn.XLOOKUP(tbl_Invoices[[#This Row],[Customer_ID]], tbl_Customers[Customer_ID], tbl_Customers[Age_Group])</f>
        <v>35–44</v>
      </c>
      <c r="M3533" s="1" t="str">
        <f>_xlfn.XLOOKUP(tbl_Invoices[[#This Row],[Customer_ID]], tbl_Customers[Customer_ID], tbl_Customers[Region])</f>
        <v>International</v>
      </c>
      <c r="N3533" s="1" t="str" cm="1">
        <f t="array" ref="N3533">_xlfn.IFS(
   _xlfn.SINGLE(tbl_Invoices[Plan_ID])="P1","Basic",
   _xlfn.SINGLE(tbl_Invoices[Plan_ID])="P2","Standard",
   _xlfn.SINGLE(tbl_Invoices[Plan_ID])="P3","Premium"
)</f>
        <v>Standard</v>
      </c>
      <c r="O3533" s="2">
        <f>IF(tbl_Invoices[[#This Row],[Revenue_Type]]="Churned",0,1)</f>
        <v>1</v>
      </c>
    </row>
    <row r="3534" spans="1:15" x14ac:dyDescent="0.25">
      <c r="A3534" t="s">
        <v>4778</v>
      </c>
      <c r="B3534" t="s">
        <v>255</v>
      </c>
      <c r="C3534" t="s">
        <v>4377</v>
      </c>
      <c r="D3534" s="1">
        <v>44717</v>
      </c>
      <c r="E3534">
        <v>55</v>
      </c>
      <c r="F3534" t="b">
        <v>1</v>
      </c>
      <c r="G3534" t="s">
        <v>4547</v>
      </c>
      <c r="H3534" t="s">
        <v>2031</v>
      </c>
      <c r="I3534" s="1">
        <f>DATE(YEAR(tbl_Invoices[[#This Row],[Invoice_Date]]), MONTH(tbl_Invoices[[#This Row],[Invoice_Date]]), DAY(tbl_Invoices[[#This Row],[Invoice_Date]]))</f>
        <v>44717</v>
      </c>
      <c r="J3534">
        <f>YEAR(tbl_Invoices[[#This Row],[Invoice_Date]])</f>
        <v>2022</v>
      </c>
      <c r="K3534" s="1">
        <f>_xlfn.XLOOKUP(tbl_Invoices[[#This Row],[Customer_ID]], tbl_Customers[Customer_ID], tbl_Customers[Cohort_Month])</f>
        <v>45107</v>
      </c>
      <c r="L3534" s="1" t="str">
        <f ca="1">_xlfn.XLOOKUP(tbl_Invoices[[#This Row],[Customer_ID]], tbl_Customers[Customer_ID], tbl_Customers[Age_Group])</f>
        <v>25–34</v>
      </c>
      <c r="M3534" s="1" t="str">
        <f>_xlfn.XLOOKUP(tbl_Invoices[[#This Row],[Customer_ID]], tbl_Customers[Customer_ID], tbl_Customers[Region])</f>
        <v>West</v>
      </c>
      <c r="N3534" s="1" t="str" cm="1">
        <f t="array" ref="N3534">_xlfn.IFS(
   _xlfn.SINGLE(tbl_Invoices[Plan_ID])="P1","Basic",
   _xlfn.SINGLE(tbl_Invoices[Plan_ID])="P2","Standard",
   _xlfn.SINGLE(tbl_Invoices[Plan_ID])="P3","Premium"
)</f>
        <v>Premium</v>
      </c>
      <c r="O3534" s="2">
        <f>IF(tbl_Invoices[[#This Row],[Revenue_Type]]="Churned",0,1)</f>
        <v>1</v>
      </c>
    </row>
    <row r="3535" spans="1:15" x14ac:dyDescent="0.25">
      <c r="A3535" t="s">
        <v>8004</v>
      </c>
      <c r="B3535" t="s">
        <v>473</v>
      </c>
      <c r="C3535" t="s">
        <v>2241</v>
      </c>
      <c r="D3535" s="1">
        <v>44717</v>
      </c>
      <c r="E3535">
        <v>55</v>
      </c>
      <c r="F3535" t="b">
        <v>1</v>
      </c>
      <c r="G3535" t="s">
        <v>4538</v>
      </c>
      <c r="H3535" t="s">
        <v>2031</v>
      </c>
      <c r="I3535" s="1">
        <f>DATE(YEAR(tbl_Invoices[[#This Row],[Invoice_Date]]), MONTH(tbl_Invoices[[#This Row],[Invoice_Date]]), DAY(tbl_Invoices[[#This Row],[Invoice_Date]]))</f>
        <v>44717</v>
      </c>
      <c r="J3535">
        <f>YEAR(tbl_Invoices[[#This Row],[Invoice_Date]])</f>
        <v>2022</v>
      </c>
      <c r="K3535" s="1">
        <f>_xlfn.XLOOKUP(tbl_Invoices[[#This Row],[Customer_ID]], tbl_Customers[Customer_ID], tbl_Customers[Cohort_Month])</f>
        <v>44286</v>
      </c>
      <c r="L3535" s="1" t="str">
        <f ca="1">_xlfn.XLOOKUP(tbl_Invoices[[#This Row],[Customer_ID]], tbl_Customers[Customer_ID], tbl_Customers[Age_Group])</f>
        <v>35–44</v>
      </c>
      <c r="M3535" s="1" t="str">
        <f>_xlfn.XLOOKUP(tbl_Invoices[[#This Row],[Customer_ID]], tbl_Customers[Customer_ID], tbl_Customers[Region])</f>
        <v>West</v>
      </c>
      <c r="N3535" s="1" t="str" cm="1">
        <f t="array" ref="N3535">_xlfn.IFS(
   _xlfn.SINGLE(tbl_Invoices[Plan_ID])="P1","Basic",
   _xlfn.SINGLE(tbl_Invoices[Plan_ID])="P2","Standard",
   _xlfn.SINGLE(tbl_Invoices[Plan_ID])="P3","Premium"
)</f>
        <v>Premium</v>
      </c>
      <c r="O3535" s="2">
        <f>IF(tbl_Invoices[[#This Row],[Revenue_Type]]="Churned",0,1)</f>
        <v>1</v>
      </c>
    </row>
    <row r="3536" spans="1:15" x14ac:dyDescent="0.25">
      <c r="A3536" t="s">
        <v>6342</v>
      </c>
      <c r="B3536" t="s">
        <v>686</v>
      </c>
      <c r="C3536" t="s">
        <v>3470</v>
      </c>
      <c r="D3536" s="1">
        <v>44717</v>
      </c>
      <c r="E3536">
        <v>12</v>
      </c>
      <c r="F3536" t="b">
        <v>1</v>
      </c>
      <c r="G3536" t="s">
        <v>4540</v>
      </c>
      <c r="H3536" t="s">
        <v>2027</v>
      </c>
      <c r="I3536" s="1">
        <f>DATE(YEAR(tbl_Invoices[[#This Row],[Invoice_Date]]), MONTH(tbl_Invoices[[#This Row],[Invoice_Date]]), DAY(tbl_Invoices[[#This Row],[Invoice_Date]]))</f>
        <v>44717</v>
      </c>
      <c r="J3536">
        <f>YEAR(tbl_Invoices[[#This Row],[Invoice_Date]])</f>
        <v>2022</v>
      </c>
      <c r="K3536" s="1">
        <f>_xlfn.XLOOKUP(tbl_Invoices[[#This Row],[Customer_ID]], tbl_Customers[Customer_ID], tbl_Customers[Cohort_Month])</f>
        <v>44530</v>
      </c>
      <c r="L3536" s="1" t="str">
        <f ca="1">_xlfn.XLOOKUP(tbl_Invoices[[#This Row],[Customer_ID]], tbl_Customers[Customer_ID], tbl_Customers[Age_Group])</f>
        <v>45–54</v>
      </c>
      <c r="M3536" s="1" t="str">
        <f>_xlfn.XLOOKUP(tbl_Invoices[[#This Row],[Customer_ID]], tbl_Customers[Customer_ID], tbl_Customers[Region])</f>
        <v>Midwest</v>
      </c>
      <c r="N3536" s="1" t="str" cm="1">
        <f t="array" ref="N3536">_xlfn.IFS(
   _xlfn.SINGLE(tbl_Invoices[Plan_ID])="P1","Basic",
   _xlfn.SINGLE(tbl_Invoices[Plan_ID])="P2","Standard",
   _xlfn.SINGLE(tbl_Invoices[Plan_ID])="P3","Premium"
)</f>
        <v>Basic</v>
      </c>
      <c r="O3536" s="2">
        <f>IF(tbl_Invoices[[#This Row],[Revenue_Type]]="Churned",0,1)</f>
        <v>1</v>
      </c>
    </row>
    <row r="3537" spans="1:15" x14ac:dyDescent="0.25">
      <c r="A3537" t="s">
        <v>9973</v>
      </c>
      <c r="B3537" t="s">
        <v>1183</v>
      </c>
      <c r="C3537" t="s">
        <v>2089</v>
      </c>
      <c r="D3537" s="1">
        <v>44717</v>
      </c>
      <c r="E3537">
        <v>12</v>
      </c>
      <c r="F3537" t="b">
        <v>1</v>
      </c>
      <c r="G3537" t="s">
        <v>4549</v>
      </c>
      <c r="H3537" t="s">
        <v>2027</v>
      </c>
      <c r="I3537" s="1">
        <f>DATE(YEAR(tbl_Invoices[[#This Row],[Invoice_Date]]), MONTH(tbl_Invoices[[#This Row],[Invoice_Date]]), DAY(tbl_Invoices[[#This Row],[Invoice_Date]]))</f>
        <v>44717</v>
      </c>
      <c r="J3537">
        <f>YEAR(tbl_Invoices[[#This Row],[Invoice_Date]])</f>
        <v>2022</v>
      </c>
      <c r="K3537" s="1">
        <f>_xlfn.XLOOKUP(tbl_Invoices[[#This Row],[Customer_ID]], tbl_Customers[Customer_ID], tbl_Customers[Cohort_Month])</f>
        <v>45046</v>
      </c>
      <c r="L3537" s="1" t="str">
        <f ca="1">_xlfn.XLOOKUP(tbl_Invoices[[#This Row],[Customer_ID]], tbl_Customers[Customer_ID], tbl_Customers[Age_Group])</f>
        <v>55+</v>
      </c>
      <c r="M3537" s="1" t="str">
        <f>_xlfn.XLOOKUP(tbl_Invoices[[#This Row],[Customer_ID]], tbl_Customers[Customer_ID], tbl_Customers[Region])</f>
        <v>West</v>
      </c>
      <c r="N3537" s="1" t="str" cm="1">
        <f t="array" ref="N3537">_xlfn.IFS(
   _xlfn.SINGLE(tbl_Invoices[Plan_ID])="P1","Basic",
   _xlfn.SINGLE(tbl_Invoices[Plan_ID])="P2","Standard",
   _xlfn.SINGLE(tbl_Invoices[Plan_ID])="P3","Premium"
)</f>
        <v>Basic</v>
      </c>
      <c r="O3537" s="2">
        <f>IF(tbl_Invoices[[#This Row],[Revenue_Type]]="Churned",0,1)</f>
        <v>1</v>
      </c>
    </row>
    <row r="3538" spans="1:15" x14ac:dyDescent="0.25">
      <c r="A3538" t="s">
        <v>5734</v>
      </c>
      <c r="B3538" t="s">
        <v>1996</v>
      </c>
      <c r="C3538" t="s">
        <v>2994</v>
      </c>
      <c r="D3538" s="1">
        <v>44717</v>
      </c>
      <c r="E3538">
        <v>25</v>
      </c>
      <c r="F3538" t="b">
        <v>1</v>
      </c>
      <c r="G3538" t="s">
        <v>4547</v>
      </c>
      <c r="H3538" t="s">
        <v>2034</v>
      </c>
      <c r="I3538" s="1">
        <f>DATE(YEAR(tbl_Invoices[[#This Row],[Invoice_Date]]), MONTH(tbl_Invoices[[#This Row],[Invoice_Date]]), DAY(tbl_Invoices[[#This Row],[Invoice_Date]]))</f>
        <v>44717</v>
      </c>
      <c r="J3538">
        <f>YEAR(tbl_Invoices[[#This Row],[Invoice_Date]])</f>
        <v>2022</v>
      </c>
      <c r="K3538" s="1">
        <f>_xlfn.XLOOKUP(tbl_Invoices[[#This Row],[Customer_ID]], tbl_Customers[Customer_ID], tbl_Customers[Cohort_Month])</f>
        <v>44985</v>
      </c>
      <c r="L3538" s="1" t="str">
        <f ca="1">_xlfn.XLOOKUP(tbl_Invoices[[#This Row],[Customer_ID]], tbl_Customers[Customer_ID], tbl_Customers[Age_Group])</f>
        <v>35–44</v>
      </c>
      <c r="M3538" s="1" t="str">
        <f>_xlfn.XLOOKUP(tbl_Invoices[[#This Row],[Customer_ID]], tbl_Customers[Customer_ID], tbl_Customers[Region])</f>
        <v>Midwest</v>
      </c>
      <c r="N3538" s="1" t="str" cm="1">
        <f t="array" ref="N3538">_xlfn.IFS(
   _xlfn.SINGLE(tbl_Invoices[Plan_ID])="P1","Basic",
   _xlfn.SINGLE(tbl_Invoices[Plan_ID])="P2","Standard",
   _xlfn.SINGLE(tbl_Invoices[Plan_ID])="P3","Premium"
)</f>
        <v>Standard</v>
      </c>
      <c r="O3538" s="2">
        <f>IF(tbl_Invoices[[#This Row],[Revenue_Type]]="Churned",0,1)</f>
        <v>1</v>
      </c>
    </row>
    <row r="3539" spans="1:15" x14ac:dyDescent="0.25">
      <c r="A3539" t="s">
        <v>7118</v>
      </c>
      <c r="B3539" t="s">
        <v>175</v>
      </c>
      <c r="C3539" t="s">
        <v>3679</v>
      </c>
      <c r="D3539" s="1">
        <v>44718</v>
      </c>
      <c r="E3539">
        <v>12</v>
      </c>
      <c r="F3539" t="b">
        <v>1</v>
      </c>
      <c r="G3539" t="s">
        <v>4547</v>
      </c>
      <c r="H3539" t="s">
        <v>2027</v>
      </c>
      <c r="I3539" s="1">
        <f>DATE(YEAR(tbl_Invoices[[#This Row],[Invoice_Date]]), MONTH(tbl_Invoices[[#This Row],[Invoice_Date]]), DAY(tbl_Invoices[[#This Row],[Invoice_Date]]))</f>
        <v>44718</v>
      </c>
      <c r="J3539">
        <f>YEAR(tbl_Invoices[[#This Row],[Invoice_Date]])</f>
        <v>2022</v>
      </c>
      <c r="K3539" s="1">
        <f>_xlfn.XLOOKUP(tbl_Invoices[[#This Row],[Customer_ID]], tbl_Customers[Customer_ID], tbl_Customers[Cohort_Month])</f>
        <v>44439</v>
      </c>
      <c r="L3539" s="1" t="str">
        <f ca="1">_xlfn.XLOOKUP(tbl_Invoices[[#This Row],[Customer_ID]], tbl_Customers[Customer_ID], tbl_Customers[Age_Group])</f>
        <v>55+</v>
      </c>
      <c r="M3539" s="1" t="str">
        <f>_xlfn.XLOOKUP(tbl_Invoices[[#This Row],[Customer_ID]], tbl_Customers[Customer_ID], tbl_Customers[Region])</f>
        <v>East</v>
      </c>
      <c r="N3539" s="1" t="str" cm="1">
        <f t="array" ref="N3539">_xlfn.IFS(
   _xlfn.SINGLE(tbl_Invoices[Plan_ID])="P1","Basic",
   _xlfn.SINGLE(tbl_Invoices[Plan_ID])="P2","Standard",
   _xlfn.SINGLE(tbl_Invoices[Plan_ID])="P3","Premium"
)</f>
        <v>Basic</v>
      </c>
      <c r="O3539" s="2">
        <f>IF(tbl_Invoices[[#This Row],[Revenue_Type]]="Churned",0,1)</f>
        <v>1</v>
      </c>
    </row>
    <row r="3540" spans="1:15" x14ac:dyDescent="0.25">
      <c r="A3540" t="s">
        <v>6130</v>
      </c>
      <c r="B3540" t="s">
        <v>479</v>
      </c>
      <c r="C3540" t="s">
        <v>4445</v>
      </c>
      <c r="D3540" s="1">
        <v>44718</v>
      </c>
      <c r="E3540">
        <v>12</v>
      </c>
      <c r="F3540" t="b">
        <v>1</v>
      </c>
      <c r="G3540" t="s">
        <v>4538</v>
      </c>
      <c r="H3540" t="s">
        <v>2027</v>
      </c>
      <c r="I3540" s="1">
        <f>DATE(YEAR(tbl_Invoices[[#This Row],[Invoice_Date]]), MONTH(tbl_Invoices[[#This Row],[Invoice_Date]]), DAY(tbl_Invoices[[#This Row],[Invoice_Date]]))</f>
        <v>44718</v>
      </c>
      <c r="J3540">
        <f>YEAR(tbl_Invoices[[#This Row],[Invoice_Date]])</f>
        <v>2022</v>
      </c>
      <c r="K3540" s="1">
        <f>_xlfn.XLOOKUP(tbl_Invoices[[#This Row],[Customer_ID]], tbl_Customers[Customer_ID], tbl_Customers[Cohort_Month])</f>
        <v>44561</v>
      </c>
      <c r="L3540" s="1" t="str">
        <f ca="1">_xlfn.XLOOKUP(tbl_Invoices[[#This Row],[Customer_ID]], tbl_Customers[Customer_ID], tbl_Customers[Age_Group])</f>
        <v>45–54</v>
      </c>
      <c r="M3540" s="1" t="str">
        <f>_xlfn.XLOOKUP(tbl_Invoices[[#This Row],[Customer_ID]], tbl_Customers[Customer_ID], tbl_Customers[Region])</f>
        <v>East</v>
      </c>
      <c r="N3540" s="1" t="str" cm="1">
        <f t="array" ref="N3540">_xlfn.IFS(
   _xlfn.SINGLE(tbl_Invoices[Plan_ID])="P1","Basic",
   _xlfn.SINGLE(tbl_Invoices[Plan_ID])="P2","Standard",
   _xlfn.SINGLE(tbl_Invoices[Plan_ID])="P3","Premium"
)</f>
        <v>Basic</v>
      </c>
      <c r="O3540" s="2">
        <f>IF(tbl_Invoices[[#This Row],[Revenue_Type]]="Churned",0,1)</f>
        <v>1</v>
      </c>
    </row>
    <row r="3541" spans="1:15" x14ac:dyDescent="0.25">
      <c r="A3541" t="s">
        <v>6347</v>
      </c>
      <c r="B3541" t="s">
        <v>966</v>
      </c>
      <c r="C3541" t="s">
        <v>3560</v>
      </c>
      <c r="D3541" s="1">
        <v>44718</v>
      </c>
      <c r="E3541">
        <v>55</v>
      </c>
      <c r="F3541" t="b">
        <v>1</v>
      </c>
      <c r="G3541" t="s">
        <v>4545</v>
      </c>
      <c r="H3541" t="s">
        <v>2031</v>
      </c>
      <c r="I3541" s="1">
        <f>DATE(YEAR(tbl_Invoices[[#This Row],[Invoice_Date]]), MONTH(tbl_Invoices[[#This Row],[Invoice_Date]]), DAY(tbl_Invoices[[#This Row],[Invoice_Date]]))</f>
        <v>44718</v>
      </c>
      <c r="J3541">
        <f>YEAR(tbl_Invoices[[#This Row],[Invoice_Date]])</f>
        <v>2022</v>
      </c>
      <c r="K3541" s="1">
        <f>_xlfn.XLOOKUP(tbl_Invoices[[#This Row],[Customer_ID]], tbl_Customers[Customer_ID], tbl_Customers[Cohort_Month])</f>
        <v>45016</v>
      </c>
      <c r="L3541" s="1" t="str">
        <f ca="1">_xlfn.XLOOKUP(tbl_Invoices[[#This Row],[Customer_ID]], tbl_Customers[Customer_ID], tbl_Customers[Age_Group])</f>
        <v>35–44</v>
      </c>
      <c r="M3541" s="1" t="str">
        <f>_xlfn.XLOOKUP(tbl_Invoices[[#This Row],[Customer_ID]], tbl_Customers[Customer_ID], tbl_Customers[Region])</f>
        <v>Midwest</v>
      </c>
      <c r="N3541" s="1" t="str" cm="1">
        <f t="array" ref="N3541">_xlfn.IFS(
   _xlfn.SINGLE(tbl_Invoices[Plan_ID])="P1","Basic",
   _xlfn.SINGLE(tbl_Invoices[Plan_ID])="P2","Standard",
   _xlfn.SINGLE(tbl_Invoices[Plan_ID])="P3","Premium"
)</f>
        <v>Premium</v>
      </c>
      <c r="O3541" s="2">
        <f>IF(tbl_Invoices[[#This Row],[Revenue_Type]]="Churned",0,1)</f>
        <v>0</v>
      </c>
    </row>
    <row r="3542" spans="1:15" x14ac:dyDescent="0.25">
      <c r="A3542" t="s">
        <v>8410</v>
      </c>
      <c r="B3542" t="s">
        <v>1756</v>
      </c>
      <c r="C3542" t="s">
        <v>2305</v>
      </c>
      <c r="D3542" s="1">
        <v>44718</v>
      </c>
      <c r="E3542">
        <v>55</v>
      </c>
      <c r="F3542" t="b">
        <v>1</v>
      </c>
      <c r="G3542" t="s">
        <v>4540</v>
      </c>
      <c r="H3542" t="s">
        <v>2031</v>
      </c>
      <c r="I3542" s="1">
        <f>DATE(YEAR(tbl_Invoices[[#This Row],[Invoice_Date]]), MONTH(tbl_Invoices[[#This Row],[Invoice_Date]]), DAY(tbl_Invoices[[#This Row],[Invoice_Date]]))</f>
        <v>44718</v>
      </c>
      <c r="J3542">
        <f>YEAR(tbl_Invoices[[#This Row],[Invoice_Date]])</f>
        <v>2022</v>
      </c>
      <c r="K3542" s="1">
        <f>_xlfn.XLOOKUP(tbl_Invoices[[#This Row],[Customer_ID]], tbl_Customers[Customer_ID], tbl_Customers[Cohort_Month])</f>
        <v>44651</v>
      </c>
      <c r="L3542" s="1" t="str">
        <f ca="1">_xlfn.XLOOKUP(tbl_Invoices[[#This Row],[Customer_ID]], tbl_Customers[Customer_ID], tbl_Customers[Age_Group])</f>
        <v>45–54</v>
      </c>
      <c r="M3542" s="1" t="str">
        <f>_xlfn.XLOOKUP(tbl_Invoices[[#This Row],[Customer_ID]], tbl_Customers[Customer_ID], tbl_Customers[Region])</f>
        <v>East</v>
      </c>
      <c r="N3542" s="1" t="str" cm="1">
        <f t="array" ref="N3542">_xlfn.IFS(
   _xlfn.SINGLE(tbl_Invoices[Plan_ID])="P1","Basic",
   _xlfn.SINGLE(tbl_Invoices[Plan_ID])="P2","Standard",
   _xlfn.SINGLE(tbl_Invoices[Plan_ID])="P3","Premium"
)</f>
        <v>Premium</v>
      </c>
      <c r="O3542" s="2">
        <f>IF(tbl_Invoices[[#This Row],[Revenue_Type]]="Churned",0,1)</f>
        <v>1</v>
      </c>
    </row>
    <row r="3543" spans="1:15" x14ac:dyDescent="0.25">
      <c r="A3543" t="s">
        <v>7691</v>
      </c>
      <c r="B3543" t="s">
        <v>1930</v>
      </c>
      <c r="C3543" t="s">
        <v>4014</v>
      </c>
      <c r="D3543" s="1">
        <v>44718</v>
      </c>
      <c r="E3543">
        <v>25</v>
      </c>
      <c r="F3543" t="b">
        <v>1</v>
      </c>
      <c r="G3543" t="s">
        <v>4547</v>
      </c>
      <c r="H3543" t="s">
        <v>2034</v>
      </c>
      <c r="I3543" s="1">
        <f>DATE(YEAR(tbl_Invoices[[#This Row],[Invoice_Date]]), MONTH(tbl_Invoices[[#This Row],[Invoice_Date]]), DAY(tbl_Invoices[[#This Row],[Invoice_Date]]))</f>
        <v>44718</v>
      </c>
      <c r="J3543">
        <f>YEAR(tbl_Invoices[[#This Row],[Invoice_Date]])</f>
        <v>2022</v>
      </c>
      <c r="K3543" s="1">
        <f>_xlfn.XLOOKUP(tbl_Invoices[[#This Row],[Customer_ID]], tbl_Customers[Customer_ID], tbl_Customers[Cohort_Month])</f>
        <v>44316</v>
      </c>
      <c r="L3543" s="1" t="str">
        <f ca="1">_xlfn.XLOOKUP(tbl_Invoices[[#This Row],[Customer_ID]], tbl_Customers[Customer_ID], tbl_Customers[Age_Group])</f>
        <v>55+</v>
      </c>
      <c r="M3543" s="1" t="str">
        <f>_xlfn.XLOOKUP(tbl_Invoices[[#This Row],[Customer_ID]], tbl_Customers[Customer_ID], tbl_Customers[Region])</f>
        <v>Midwest</v>
      </c>
      <c r="N3543" s="1" t="str" cm="1">
        <f t="array" ref="N3543">_xlfn.IFS(
   _xlfn.SINGLE(tbl_Invoices[Plan_ID])="P1","Basic",
   _xlfn.SINGLE(tbl_Invoices[Plan_ID])="P2","Standard",
   _xlfn.SINGLE(tbl_Invoices[Plan_ID])="P3","Premium"
)</f>
        <v>Standard</v>
      </c>
      <c r="O3543" s="2">
        <f>IF(tbl_Invoices[[#This Row],[Revenue_Type]]="Churned",0,1)</f>
        <v>1</v>
      </c>
    </row>
    <row r="3544" spans="1:15" x14ac:dyDescent="0.25">
      <c r="A3544" t="s">
        <v>5807</v>
      </c>
      <c r="B3544" t="s">
        <v>156</v>
      </c>
      <c r="C3544" t="s">
        <v>3499</v>
      </c>
      <c r="D3544" s="1">
        <v>44719</v>
      </c>
      <c r="E3544">
        <v>12</v>
      </c>
      <c r="F3544" t="b">
        <v>1</v>
      </c>
      <c r="G3544" t="s">
        <v>4545</v>
      </c>
      <c r="H3544" t="s">
        <v>2027</v>
      </c>
      <c r="I3544" s="1">
        <f>DATE(YEAR(tbl_Invoices[[#This Row],[Invoice_Date]]), MONTH(tbl_Invoices[[#This Row],[Invoice_Date]]), DAY(tbl_Invoices[[#This Row],[Invoice_Date]]))</f>
        <v>44719</v>
      </c>
      <c r="J3544">
        <f>YEAR(tbl_Invoices[[#This Row],[Invoice_Date]])</f>
        <v>2022</v>
      </c>
      <c r="K3544" s="1">
        <f>_xlfn.XLOOKUP(tbl_Invoices[[#This Row],[Customer_ID]], tbl_Customers[Customer_ID], tbl_Customers[Cohort_Month])</f>
        <v>44895</v>
      </c>
      <c r="L3544" s="1" t="str">
        <f ca="1">_xlfn.XLOOKUP(tbl_Invoices[[#This Row],[Customer_ID]], tbl_Customers[Customer_ID], tbl_Customers[Age_Group])</f>
        <v>45–54</v>
      </c>
      <c r="M3544" s="1" t="str">
        <f>_xlfn.XLOOKUP(tbl_Invoices[[#This Row],[Customer_ID]], tbl_Customers[Customer_ID], tbl_Customers[Region])</f>
        <v>Midwest</v>
      </c>
      <c r="N3544" s="1" t="str" cm="1">
        <f t="array" ref="N3544">_xlfn.IFS(
   _xlfn.SINGLE(tbl_Invoices[Plan_ID])="P1","Basic",
   _xlfn.SINGLE(tbl_Invoices[Plan_ID])="P2","Standard",
   _xlfn.SINGLE(tbl_Invoices[Plan_ID])="P3","Premium"
)</f>
        <v>Basic</v>
      </c>
      <c r="O3544" s="2">
        <f>IF(tbl_Invoices[[#This Row],[Revenue_Type]]="Churned",0,1)</f>
        <v>0</v>
      </c>
    </row>
    <row r="3545" spans="1:15" x14ac:dyDescent="0.25">
      <c r="A3545" t="s">
        <v>4946</v>
      </c>
      <c r="B3545" t="s">
        <v>811</v>
      </c>
      <c r="C3545" t="s">
        <v>4301</v>
      </c>
      <c r="D3545" s="1">
        <v>44719</v>
      </c>
      <c r="E3545">
        <v>25</v>
      </c>
      <c r="F3545" t="b">
        <v>1</v>
      </c>
      <c r="G3545" t="s">
        <v>4549</v>
      </c>
      <c r="H3545" t="s">
        <v>2034</v>
      </c>
      <c r="I3545" s="1">
        <f>DATE(YEAR(tbl_Invoices[[#This Row],[Invoice_Date]]), MONTH(tbl_Invoices[[#This Row],[Invoice_Date]]), DAY(tbl_Invoices[[#This Row],[Invoice_Date]]))</f>
        <v>44719</v>
      </c>
      <c r="J3545">
        <f>YEAR(tbl_Invoices[[#This Row],[Invoice_Date]])</f>
        <v>2022</v>
      </c>
      <c r="K3545" s="1">
        <f>_xlfn.XLOOKUP(tbl_Invoices[[#This Row],[Customer_ID]], tbl_Customers[Customer_ID], tbl_Customers[Cohort_Month])</f>
        <v>44469</v>
      </c>
      <c r="L3545" s="1" t="str">
        <f ca="1">_xlfn.XLOOKUP(tbl_Invoices[[#This Row],[Customer_ID]], tbl_Customers[Customer_ID], tbl_Customers[Age_Group])</f>
        <v>55+</v>
      </c>
      <c r="M3545" s="1" t="str">
        <f>_xlfn.XLOOKUP(tbl_Invoices[[#This Row],[Customer_ID]], tbl_Customers[Customer_ID], tbl_Customers[Region])</f>
        <v>East</v>
      </c>
      <c r="N3545" s="1" t="str" cm="1">
        <f t="array" ref="N3545">_xlfn.IFS(
   _xlfn.SINGLE(tbl_Invoices[Plan_ID])="P1","Basic",
   _xlfn.SINGLE(tbl_Invoices[Plan_ID])="P2","Standard",
   _xlfn.SINGLE(tbl_Invoices[Plan_ID])="P3","Premium"
)</f>
        <v>Standard</v>
      </c>
      <c r="O3545" s="2">
        <f>IF(tbl_Invoices[[#This Row],[Revenue_Type]]="Churned",0,1)</f>
        <v>1</v>
      </c>
    </row>
    <row r="3546" spans="1:15" x14ac:dyDescent="0.25">
      <c r="A3546" t="s">
        <v>7799</v>
      </c>
      <c r="B3546" t="s">
        <v>1327</v>
      </c>
      <c r="C3546" t="s">
        <v>3117</v>
      </c>
      <c r="D3546" s="1">
        <v>44719</v>
      </c>
      <c r="E3546">
        <v>55</v>
      </c>
      <c r="F3546" t="b">
        <v>1</v>
      </c>
      <c r="G3546" t="s">
        <v>4545</v>
      </c>
      <c r="H3546" t="s">
        <v>2031</v>
      </c>
      <c r="I3546" s="1">
        <f>DATE(YEAR(tbl_Invoices[[#This Row],[Invoice_Date]]), MONTH(tbl_Invoices[[#This Row],[Invoice_Date]]), DAY(tbl_Invoices[[#This Row],[Invoice_Date]]))</f>
        <v>44719</v>
      </c>
      <c r="J3546">
        <f>YEAR(tbl_Invoices[[#This Row],[Invoice_Date]])</f>
        <v>2022</v>
      </c>
      <c r="K3546" s="1">
        <f>_xlfn.XLOOKUP(tbl_Invoices[[#This Row],[Customer_ID]], tbl_Customers[Customer_ID], tbl_Customers[Cohort_Month])</f>
        <v>44316</v>
      </c>
      <c r="L3546" s="1" t="str">
        <f ca="1">_xlfn.XLOOKUP(tbl_Invoices[[#This Row],[Customer_ID]], tbl_Customers[Customer_ID], tbl_Customers[Age_Group])</f>
        <v>45–54</v>
      </c>
      <c r="M3546" s="1" t="str">
        <f>_xlfn.XLOOKUP(tbl_Invoices[[#This Row],[Customer_ID]], tbl_Customers[Customer_ID], tbl_Customers[Region])</f>
        <v>East</v>
      </c>
      <c r="N3546" s="1" t="str" cm="1">
        <f t="array" ref="N3546">_xlfn.IFS(
   _xlfn.SINGLE(tbl_Invoices[Plan_ID])="P1","Basic",
   _xlfn.SINGLE(tbl_Invoices[Plan_ID])="P2","Standard",
   _xlfn.SINGLE(tbl_Invoices[Plan_ID])="P3","Premium"
)</f>
        <v>Premium</v>
      </c>
      <c r="O3546" s="2">
        <f>IF(tbl_Invoices[[#This Row],[Revenue_Type]]="Churned",0,1)</f>
        <v>0</v>
      </c>
    </row>
    <row r="3547" spans="1:15" x14ac:dyDescent="0.25">
      <c r="A3547" t="s">
        <v>8271</v>
      </c>
      <c r="B3547" t="s">
        <v>1615</v>
      </c>
      <c r="C3547" t="s">
        <v>2831</v>
      </c>
      <c r="D3547" s="1">
        <v>44719</v>
      </c>
      <c r="E3547">
        <v>25</v>
      </c>
      <c r="F3547" t="b">
        <v>1</v>
      </c>
      <c r="G3547" t="s">
        <v>4547</v>
      </c>
      <c r="H3547" t="s">
        <v>2034</v>
      </c>
      <c r="I3547" s="1">
        <f>DATE(YEAR(tbl_Invoices[[#This Row],[Invoice_Date]]), MONTH(tbl_Invoices[[#This Row],[Invoice_Date]]), DAY(tbl_Invoices[[#This Row],[Invoice_Date]]))</f>
        <v>44719</v>
      </c>
      <c r="J3547">
        <f>YEAR(tbl_Invoices[[#This Row],[Invoice_Date]])</f>
        <v>2022</v>
      </c>
      <c r="K3547" s="1">
        <f>_xlfn.XLOOKUP(tbl_Invoices[[#This Row],[Customer_ID]], tbl_Customers[Customer_ID], tbl_Customers[Cohort_Month])</f>
        <v>44500</v>
      </c>
      <c r="L3547" s="1" t="str">
        <f ca="1">_xlfn.XLOOKUP(tbl_Invoices[[#This Row],[Customer_ID]], tbl_Customers[Customer_ID], tbl_Customers[Age_Group])</f>
        <v>35–44</v>
      </c>
      <c r="M3547" s="1" t="str">
        <f>_xlfn.XLOOKUP(tbl_Invoices[[#This Row],[Customer_ID]], tbl_Customers[Customer_ID], tbl_Customers[Region])</f>
        <v>West</v>
      </c>
      <c r="N3547" s="1" t="str" cm="1">
        <f t="array" ref="N3547">_xlfn.IFS(
   _xlfn.SINGLE(tbl_Invoices[Plan_ID])="P1","Basic",
   _xlfn.SINGLE(tbl_Invoices[Plan_ID])="P2","Standard",
   _xlfn.SINGLE(tbl_Invoices[Plan_ID])="P3","Premium"
)</f>
        <v>Standard</v>
      </c>
      <c r="O3547" s="2">
        <f>IF(tbl_Invoices[[#This Row],[Revenue_Type]]="Churned",0,1)</f>
        <v>1</v>
      </c>
    </row>
    <row r="3548" spans="1:15" x14ac:dyDescent="0.25">
      <c r="A3548" t="s">
        <v>6915</v>
      </c>
      <c r="B3548" t="s">
        <v>167</v>
      </c>
      <c r="C3548" t="s">
        <v>4066</v>
      </c>
      <c r="D3548" s="1">
        <v>44720</v>
      </c>
      <c r="E3548">
        <v>12</v>
      </c>
      <c r="F3548" t="b">
        <v>1</v>
      </c>
      <c r="G3548" t="s">
        <v>4538</v>
      </c>
      <c r="H3548" t="s">
        <v>2027</v>
      </c>
      <c r="I3548" s="1">
        <f>DATE(YEAR(tbl_Invoices[[#This Row],[Invoice_Date]]), MONTH(tbl_Invoices[[#This Row],[Invoice_Date]]), DAY(tbl_Invoices[[#This Row],[Invoice_Date]]))</f>
        <v>44720</v>
      </c>
      <c r="J3548">
        <f>YEAR(tbl_Invoices[[#This Row],[Invoice_Date]])</f>
        <v>2022</v>
      </c>
      <c r="K3548" s="1">
        <f>_xlfn.XLOOKUP(tbl_Invoices[[#This Row],[Customer_ID]], tbl_Customers[Customer_ID], tbl_Customers[Cohort_Month])</f>
        <v>44773</v>
      </c>
      <c r="L3548" s="1" t="str">
        <f ca="1">_xlfn.XLOOKUP(tbl_Invoices[[#This Row],[Customer_ID]], tbl_Customers[Customer_ID], tbl_Customers[Age_Group])</f>
        <v>35–44</v>
      </c>
      <c r="M3548" s="1" t="str">
        <f>_xlfn.XLOOKUP(tbl_Invoices[[#This Row],[Customer_ID]], tbl_Customers[Customer_ID], tbl_Customers[Region])</f>
        <v>Midwest</v>
      </c>
      <c r="N3548" s="1" t="str" cm="1">
        <f t="array" ref="N3548">_xlfn.IFS(
   _xlfn.SINGLE(tbl_Invoices[Plan_ID])="P1","Basic",
   _xlfn.SINGLE(tbl_Invoices[Plan_ID])="P2","Standard",
   _xlfn.SINGLE(tbl_Invoices[Plan_ID])="P3","Premium"
)</f>
        <v>Basic</v>
      </c>
      <c r="O3548" s="2">
        <f>IF(tbl_Invoices[[#This Row],[Revenue_Type]]="Churned",0,1)</f>
        <v>1</v>
      </c>
    </row>
    <row r="3549" spans="1:15" x14ac:dyDescent="0.25">
      <c r="A3549" t="s">
        <v>7856</v>
      </c>
      <c r="B3549" t="s">
        <v>433</v>
      </c>
      <c r="C3549" t="s">
        <v>2614</v>
      </c>
      <c r="D3549" s="1">
        <v>44720</v>
      </c>
      <c r="E3549">
        <v>55</v>
      </c>
      <c r="F3549" t="b">
        <v>1</v>
      </c>
      <c r="G3549" t="s">
        <v>4547</v>
      </c>
      <c r="H3549" t="s">
        <v>2031</v>
      </c>
      <c r="I3549" s="1">
        <f>DATE(YEAR(tbl_Invoices[[#This Row],[Invoice_Date]]), MONTH(tbl_Invoices[[#This Row],[Invoice_Date]]), DAY(tbl_Invoices[[#This Row],[Invoice_Date]]))</f>
        <v>44720</v>
      </c>
      <c r="J3549">
        <f>YEAR(tbl_Invoices[[#This Row],[Invoice_Date]])</f>
        <v>2022</v>
      </c>
      <c r="K3549" s="1">
        <f>_xlfn.XLOOKUP(tbl_Invoices[[#This Row],[Customer_ID]], tbl_Customers[Customer_ID], tbl_Customers[Cohort_Month])</f>
        <v>44286</v>
      </c>
      <c r="L3549" s="1" t="str">
        <f ca="1">_xlfn.XLOOKUP(tbl_Invoices[[#This Row],[Customer_ID]], tbl_Customers[Customer_ID], tbl_Customers[Age_Group])</f>
        <v>25–34</v>
      </c>
      <c r="M3549" s="1" t="str">
        <f>_xlfn.XLOOKUP(tbl_Invoices[[#This Row],[Customer_ID]], tbl_Customers[Customer_ID], tbl_Customers[Region])</f>
        <v>Midwest</v>
      </c>
      <c r="N3549" s="1" t="str" cm="1">
        <f t="array" ref="N3549">_xlfn.IFS(
   _xlfn.SINGLE(tbl_Invoices[Plan_ID])="P1","Basic",
   _xlfn.SINGLE(tbl_Invoices[Plan_ID])="P2","Standard",
   _xlfn.SINGLE(tbl_Invoices[Plan_ID])="P3","Premium"
)</f>
        <v>Premium</v>
      </c>
      <c r="O3549" s="2">
        <f>IF(tbl_Invoices[[#This Row],[Revenue_Type]]="Churned",0,1)</f>
        <v>1</v>
      </c>
    </row>
    <row r="3550" spans="1:15" x14ac:dyDescent="0.25">
      <c r="A3550" t="s">
        <v>8214</v>
      </c>
      <c r="B3550" t="s">
        <v>811</v>
      </c>
      <c r="C3550" t="s">
        <v>2255</v>
      </c>
      <c r="D3550" s="1">
        <v>44720</v>
      </c>
      <c r="E3550">
        <v>25</v>
      </c>
      <c r="F3550" t="b">
        <v>1</v>
      </c>
      <c r="G3550" t="s">
        <v>4538</v>
      </c>
      <c r="H3550" t="s">
        <v>2034</v>
      </c>
      <c r="I3550" s="1">
        <f>DATE(YEAR(tbl_Invoices[[#This Row],[Invoice_Date]]), MONTH(tbl_Invoices[[#This Row],[Invoice_Date]]), DAY(tbl_Invoices[[#This Row],[Invoice_Date]]))</f>
        <v>44720</v>
      </c>
      <c r="J3550">
        <f>YEAR(tbl_Invoices[[#This Row],[Invoice_Date]])</f>
        <v>2022</v>
      </c>
      <c r="K3550" s="1">
        <f>_xlfn.XLOOKUP(tbl_Invoices[[#This Row],[Customer_ID]], tbl_Customers[Customer_ID], tbl_Customers[Cohort_Month])</f>
        <v>44469</v>
      </c>
      <c r="L3550" s="1" t="str">
        <f ca="1">_xlfn.XLOOKUP(tbl_Invoices[[#This Row],[Customer_ID]], tbl_Customers[Customer_ID], tbl_Customers[Age_Group])</f>
        <v>55+</v>
      </c>
      <c r="M3550" s="1" t="str">
        <f>_xlfn.XLOOKUP(tbl_Invoices[[#This Row],[Customer_ID]], tbl_Customers[Customer_ID], tbl_Customers[Region])</f>
        <v>East</v>
      </c>
      <c r="N3550" s="1" t="str" cm="1">
        <f t="array" ref="N3550">_xlfn.IFS(
   _xlfn.SINGLE(tbl_Invoices[Plan_ID])="P1","Basic",
   _xlfn.SINGLE(tbl_Invoices[Plan_ID])="P2","Standard",
   _xlfn.SINGLE(tbl_Invoices[Plan_ID])="P3","Premium"
)</f>
        <v>Standard</v>
      </c>
      <c r="O3550" s="2">
        <f>IF(tbl_Invoices[[#This Row],[Revenue_Type]]="Churned",0,1)</f>
        <v>1</v>
      </c>
    </row>
    <row r="3551" spans="1:15" x14ac:dyDescent="0.25">
      <c r="A3551" t="s">
        <v>9663</v>
      </c>
      <c r="B3551" t="s">
        <v>958</v>
      </c>
      <c r="C3551" t="s">
        <v>3677</v>
      </c>
      <c r="D3551" s="1">
        <v>44720</v>
      </c>
      <c r="E3551">
        <v>12</v>
      </c>
      <c r="F3551" t="b">
        <v>1</v>
      </c>
      <c r="G3551" t="s">
        <v>4540</v>
      </c>
      <c r="H3551" t="s">
        <v>2027</v>
      </c>
      <c r="I3551" s="1">
        <f>DATE(YEAR(tbl_Invoices[[#This Row],[Invoice_Date]]), MONTH(tbl_Invoices[[#This Row],[Invoice_Date]]), DAY(tbl_Invoices[[#This Row],[Invoice_Date]]))</f>
        <v>44720</v>
      </c>
      <c r="J3551">
        <f>YEAR(tbl_Invoices[[#This Row],[Invoice_Date]])</f>
        <v>2022</v>
      </c>
      <c r="K3551" s="1">
        <f>_xlfn.XLOOKUP(tbl_Invoices[[#This Row],[Customer_ID]], tbl_Customers[Customer_ID], tbl_Customers[Cohort_Month])</f>
        <v>44985</v>
      </c>
      <c r="L3551" s="1" t="str">
        <f ca="1">_xlfn.XLOOKUP(tbl_Invoices[[#This Row],[Customer_ID]], tbl_Customers[Customer_ID], tbl_Customers[Age_Group])</f>
        <v>25–34</v>
      </c>
      <c r="M3551" s="1" t="str">
        <f>_xlfn.XLOOKUP(tbl_Invoices[[#This Row],[Customer_ID]], tbl_Customers[Customer_ID], tbl_Customers[Region])</f>
        <v>West</v>
      </c>
      <c r="N3551" s="1" t="str" cm="1">
        <f t="array" ref="N3551">_xlfn.IFS(
   _xlfn.SINGLE(tbl_Invoices[Plan_ID])="P1","Basic",
   _xlfn.SINGLE(tbl_Invoices[Plan_ID])="P2","Standard",
   _xlfn.SINGLE(tbl_Invoices[Plan_ID])="P3","Premium"
)</f>
        <v>Basic</v>
      </c>
      <c r="O3551" s="2">
        <f>IF(tbl_Invoices[[#This Row],[Revenue_Type]]="Churned",0,1)</f>
        <v>1</v>
      </c>
    </row>
    <row r="3552" spans="1:15" x14ac:dyDescent="0.25">
      <c r="A3552" t="s">
        <v>8633</v>
      </c>
      <c r="B3552" t="s">
        <v>1029</v>
      </c>
      <c r="C3552" t="s">
        <v>2270</v>
      </c>
      <c r="D3552" s="1">
        <v>44720</v>
      </c>
      <c r="E3552">
        <v>12</v>
      </c>
      <c r="F3552" t="b">
        <v>1</v>
      </c>
      <c r="G3552" t="s">
        <v>4547</v>
      </c>
      <c r="H3552" t="s">
        <v>2027</v>
      </c>
      <c r="I3552" s="1">
        <f>DATE(YEAR(tbl_Invoices[[#This Row],[Invoice_Date]]), MONTH(tbl_Invoices[[#This Row],[Invoice_Date]]), DAY(tbl_Invoices[[#This Row],[Invoice_Date]]))</f>
        <v>44720</v>
      </c>
      <c r="J3552">
        <f>YEAR(tbl_Invoices[[#This Row],[Invoice_Date]])</f>
        <v>2022</v>
      </c>
      <c r="K3552" s="1">
        <f>_xlfn.XLOOKUP(tbl_Invoices[[#This Row],[Customer_ID]], tbl_Customers[Customer_ID], tbl_Customers[Cohort_Month])</f>
        <v>44773</v>
      </c>
      <c r="L3552" s="1" t="str">
        <f ca="1">_xlfn.XLOOKUP(tbl_Invoices[[#This Row],[Customer_ID]], tbl_Customers[Customer_ID], tbl_Customers[Age_Group])</f>
        <v>35–44</v>
      </c>
      <c r="M3552" s="1" t="str">
        <f>_xlfn.XLOOKUP(tbl_Invoices[[#This Row],[Customer_ID]], tbl_Customers[Customer_ID], tbl_Customers[Region])</f>
        <v>East</v>
      </c>
      <c r="N3552" s="1" t="str" cm="1">
        <f t="array" ref="N3552">_xlfn.IFS(
   _xlfn.SINGLE(tbl_Invoices[Plan_ID])="P1","Basic",
   _xlfn.SINGLE(tbl_Invoices[Plan_ID])="P2","Standard",
   _xlfn.SINGLE(tbl_Invoices[Plan_ID])="P3","Premium"
)</f>
        <v>Basic</v>
      </c>
      <c r="O3552" s="2">
        <f>IF(tbl_Invoices[[#This Row],[Revenue_Type]]="Churned",0,1)</f>
        <v>1</v>
      </c>
    </row>
    <row r="3553" spans="1:15" x14ac:dyDescent="0.25">
      <c r="A3553" t="s">
        <v>10376</v>
      </c>
      <c r="B3553" t="s">
        <v>1282</v>
      </c>
      <c r="C3553" t="s">
        <v>2720</v>
      </c>
      <c r="D3553" s="1">
        <v>44720</v>
      </c>
      <c r="E3553">
        <v>25</v>
      </c>
      <c r="F3553" t="b">
        <v>1</v>
      </c>
      <c r="G3553" t="s">
        <v>4547</v>
      </c>
      <c r="H3553" t="s">
        <v>2034</v>
      </c>
      <c r="I3553" s="1">
        <f>DATE(YEAR(tbl_Invoices[[#This Row],[Invoice_Date]]), MONTH(tbl_Invoices[[#This Row],[Invoice_Date]]), DAY(tbl_Invoices[[#This Row],[Invoice_Date]]))</f>
        <v>44720</v>
      </c>
      <c r="J3553">
        <f>YEAR(tbl_Invoices[[#This Row],[Invoice_Date]])</f>
        <v>2022</v>
      </c>
      <c r="K3553" s="1">
        <f>_xlfn.XLOOKUP(tbl_Invoices[[#This Row],[Customer_ID]], tbl_Customers[Customer_ID], tbl_Customers[Cohort_Month])</f>
        <v>44651</v>
      </c>
      <c r="L3553" s="1" t="str">
        <f ca="1">_xlfn.XLOOKUP(tbl_Invoices[[#This Row],[Customer_ID]], tbl_Customers[Customer_ID], tbl_Customers[Age_Group])</f>
        <v>35–44</v>
      </c>
      <c r="M3553" s="1" t="str">
        <f>_xlfn.XLOOKUP(tbl_Invoices[[#This Row],[Customer_ID]], tbl_Customers[Customer_ID], tbl_Customers[Region])</f>
        <v>West</v>
      </c>
      <c r="N3553" s="1" t="str" cm="1">
        <f t="array" ref="N3553">_xlfn.IFS(
   _xlfn.SINGLE(tbl_Invoices[Plan_ID])="P1","Basic",
   _xlfn.SINGLE(tbl_Invoices[Plan_ID])="P2","Standard",
   _xlfn.SINGLE(tbl_Invoices[Plan_ID])="P3","Premium"
)</f>
        <v>Standard</v>
      </c>
      <c r="O3553" s="2">
        <f>IF(tbl_Invoices[[#This Row],[Revenue_Type]]="Churned",0,1)</f>
        <v>1</v>
      </c>
    </row>
    <row r="3554" spans="1:15" x14ac:dyDescent="0.25">
      <c r="A3554" t="s">
        <v>5405</v>
      </c>
      <c r="B3554" t="s">
        <v>1590</v>
      </c>
      <c r="C3554" t="s">
        <v>3274</v>
      </c>
      <c r="D3554" s="1">
        <v>44720</v>
      </c>
      <c r="E3554">
        <v>55</v>
      </c>
      <c r="F3554" t="b">
        <v>1</v>
      </c>
      <c r="G3554" t="s">
        <v>4538</v>
      </c>
      <c r="H3554" t="s">
        <v>2031</v>
      </c>
      <c r="I3554" s="1">
        <f>DATE(YEAR(tbl_Invoices[[#This Row],[Invoice_Date]]), MONTH(tbl_Invoices[[#This Row],[Invoice_Date]]), DAY(tbl_Invoices[[#This Row],[Invoice_Date]]))</f>
        <v>44720</v>
      </c>
      <c r="J3554">
        <f>YEAR(tbl_Invoices[[#This Row],[Invoice_Date]])</f>
        <v>2022</v>
      </c>
      <c r="K3554" s="1">
        <f>_xlfn.XLOOKUP(tbl_Invoices[[#This Row],[Customer_ID]], tbl_Customers[Customer_ID], tbl_Customers[Cohort_Month])</f>
        <v>44530</v>
      </c>
      <c r="L3554" s="1" t="str">
        <f ca="1">_xlfn.XLOOKUP(tbl_Invoices[[#This Row],[Customer_ID]], tbl_Customers[Customer_ID], tbl_Customers[Age_Group])</f>
        <v>45–54</v>
      </c>
      <c r="M3554" s="1" t="str">
        <f>_xlfn.XLOOKUP(tbl_Invoices[[#This Row],[Customer_ID]], tbl_Customers[Customer_ID], tbl_Customers[Region])</f>
        <v>South</v>
      </c>
      <c r="N3554" s="1" t="str" cm="1">
        <f t="array" ref="N3554">_xlfn.IFS(
   _xlfn.SINGLE(tbl_Invoices[Plan_ID])="P1","Basic",
   _xlfn.SINGLE(tbl_Invoices[Plan_ID])="P2","Standard",
   _xlfn.SINGLE(tbl_Invoices[Plan_ID])="P3","Premium"
)</f>
        <v>Premium</v>
      </c>
      <c r="O3554" s="2">
        <f>IF(tbl_Invoices[[#This Row],[Revenue_Type]]="Churned",0,1)</f>
        <v>1</v>
      </c>
    </row>
    <row r="3555" spans="1:15" x14ac:dyDescent="0.25">
      <c r="A3555" t="s">
        <v>10451</v>
      </c>
      <c r="B3555" t="s">
        <v>1709</v>
      </c>
      <c r="C3555" t="s">
        <v>4206</v>
      </c>
      <c r="D3555" s="1">
        <v>44720</v>
      </c>
      <c r="E3555">
        <v>12</v>
      </c>
      <c r="F3555" t="b">
        <v>1</v>
      </c>
      <c r="G3555" t="s">
        <v>4538</v>
      </c>
      <c r="H3555" t="s">
        <v>2027</v>
      </c>
      <c r="I3555" s="1">
        <f>DATE(YEAR(tbl_Invoices[[#This Row],[Invoice_Date]]), MONTH(tbl_Invoices[[#This Row],[Invoice_Date]]), DAY(tbl_Invoices[[#This Row],[Invoice_Date]]))</f>
        <v>44720</v>
      </c>
      <c r="J3555">
        <f>YEAR(tbl_Invoices[[#This Row],[Invoice_Date]])</f>
        <v>2022</v>
      </c>
      <c r="K3555" s="1">
        <f>_xlfn.XLOOKUP(tbl_Invoices[[#This Row],[Customer_ID]], tbl_Customers[Customer_ID], tbl_Customers[Cohort_Month])</f>
        <v>44592</v>
      </c>
      <c r="L3555" s="1" t="str">
        <f ca="1">_xlfn.XLOOKUP(tbl_Invoices[[#This Row],[Customer_ID]], tbl_Customers[Customer_ID], tbl_Customers[Age_Group])</f>
        <v>25–34</v>
      </c>
      <c r="M3555" s="1" t="str">
        <f>_xlfn.XLOOKUP(tbl_Invoices[[#This Row],[Customer_ID]], tbl_Customers[Customer_ID], tbl_Customers[Region])</f>
        <v>East</v>
      </c>
      <c r="N3555" s="1" t="str" cm="1">
        <f t="array" ref="N3555">_xlfn.IFS(
   _xlfn.SINGLE(tbl_Invoices[Plan_ID])="P1","Basic",
   _xlfn.SINGLE(tbl_Invoices[Plan_ID])="P2","Standard",
   _xlfn.SINGLE(tbl_Invoices[Plan_ID])="P3","Premium"
)</f>
        <v>Basic</v>
      </c>
      <c r="O3555" s="2">
        <f>IF(tbl_Invoices[[#This Row],[Revenue_Type]]="Churned",0,1)</f>
        <v>1</v>
      </c>
    </row>
    <row r="3556" spans="1:15" x14ac:dyDescent="0.25">
      <c r="A3556" t="s">
        <v>10331</v>
      </c>
      <c r="B3556" t="s">
        <v>83</v>
      </c>
      <c r="C3556" t="s">
        <v>2400</v>
      </c>
      <c r="D3556" s="1">
        <v>44721</v>
      </c>
      <c r="E3556">
        <v>12</v>
      </c>
      <c r="F3556" t="b">
        <v>1</v>
      </c>
      <c r="G3556" t="s">
        <v>4547</v>
      </c>
      <c r="H3556" t="s">
        <v>2027</v>
      </c>
      <c r="I3556" s="1">
        <f>DATE(YEAR(tbl_Invoices[[#This Row],[Invoice_Date]]), MONTH(tbl_Invoices[[#This Row],[Invoice_Date]]), DAY(tbl_Invoices[[#This Row],[Invoice_Date]]))</f>
        <v>44721</v>
      </c>
      <c r="J3556">
        <f>YEAR(tbl_Invoices[[#This Row],[Invoice_Date]])</f>
        <v>2022</v>
      </c>
      <c r="K3556" s="1">
        <f>_xlfn.XLOOKUP(tbl_Invoices[[#This Row],[Customer_ID]], tbl_Customers[Customer_ID], tbl_Customers[Cohort_Month])</f>
        <v>44592</v>
      </c>
      <c r="L3556" s="1" t="str">
        <f ca="1">_xlfn.XLOOKUP(tbl_Invoices[[#This Row],[Customer_ID]], tbl_Customers[Customer_ID], tbl_Customers[Age_Group])</f>
        <v>45–54</v>
      </c>
      <c r="M3556" s="1" t="str">
        <f>_xlfn.XLOOKUP(tbl_Invoices[[#This Row],[Customer_ID]], tbl_Customers[Customer_ID], tbl_Customers[Region])</f>
        <v>International</v>
      </c>
      <c r="N3556" s="1" t="str" cm="1">
        <f t="array" ref="N3556">_xlfn.IFS(
   _xlfn.SINGLE(tbl_Invoices[Plan_ID])="P1","Basic",
   _xlfn.SINGLE(tbl_Invoices[Plan_ID])="P2","Standard",
   _xlfn.SINGLE(tbl_Invoices[Plan_ID])="P3","Premium"
)</f>
        <v>Basic</v>
      </c>
      <c r="O3556" s="2">
        <f>IF(tbl_Invoices[[#This Row],[Revenue_Type]]="Churned",0,1)</f>
        <v>1</v>
      </c>
    </row>
    <row r="3557" spans="1:15" x14ac:dyDescent="0.25">
      <c r="A3557" t="s">
        <v>6399</v>
      </c>
      <c r="B3557" t="s">
        <v>428</v>
      </c>
      <c r="C3557" t="s">
        <v>4278</v>
      </c>
      <c r="D3557" s="1">
        <v>44721</v>
      </c>
      <c r="E3557">
        <v>12</v>
      </c>
      <c r="F3557" t="b">
        <v>1</v>
      </c>
      <c r="G3557" t="s">
        <v>4545</v>
      </c>
      <c r="H3557" t="s">
        <v>2027</v>
      </c>
      <c r="I3557" s="1">
        <f>DATE(YEAR(tbl_Invoices[[#This Row],[Invoice_Date]]), MONTH(tbl_Invoices[[#This Row],[Invoice_Date]]), DAY(tbl_Invoices[[#This Row],[Invoice_Date]]))</f>
        <v>44721</v>
      </c>
      <c r="J3557">
        <f>YEAR(tbl_Invoices[[#This Row],[Invoice_Date]])</f>
        <v>2022</v>
      </c>
      <c r="K3557" s="1">
        <f>_xlfn.XLOOKUP(tbl_Invoices[[#This Row],[Customer_ID]], tbl_Customers[Customer_ID], tbl_Customers[Cohort_Month])</f>
        <v>44286</v>
      </c>
      <c r="L3557" s="1" t="str">
        <f ca="1">_xlfn.XLOOKUP(tbl_Invoices[[#This Row],[Customer_ID]], tbl_Customers[Customer_ID], tbl_Customers[Age_Group])</f>
        <v>25–34</v>
      </c>
      <c r="M3557" s="1" t="str">
        <f>_xlfn.XLOOKUP(tbl_Invoices[[#This Row],[Customer_ID]], tbl_Customers[Customer_ID], tbl_Customers[Region])</f>
        <v>West</v>
      </c>
      <c r="N3557" s="1" t="str" cm="1">
        <f t="array" ref="N3557">_xlfn.IFS(
   _xlfn.SINGLE(tbl_Invoices[Plan_ID])="P1","Basic",
   _xlfn.SINGLE(tbl_Invoices[Plan_ID])="P2","Standard",
   _xlfn.SINGLE(tbl_Invoices[Plan_ID])="P3","Premium"
)</f>
        <v>Basic</v>
      </c>
      <c r="O3557" s="2">
        <f>IF(tbl_Invoices[[#This Row],[Revenue_Type]]="Churned",0,1)</f>
        <v>0</v>
      </c>
    </row>
    <row r="3558" spans="1:15" x14ac:dyDescent="0.25">
      <c r="A3558" t="s">
        <v>6837</v>
      </c>
      <c r="B3558" t="s">
        <v>1194</v>
      </c>
      <c r="C3558" t="s">
        <v>2925</v>
      </c>
      <c r="D3558" s="1">
        <v>44721</v>
      </c>
      <c r="E3558">
        <v>25</v>
      </c>
      <c r="F3558" t="b">
        <v>1</v>
      </c>
      <c r="G3558" t="s">
        <v>4538</v>
      </c>
      <c r="H3558" t="s">
        <v>2034</v>
      </c>
      <c r="I3558" s="1">
        <f>DATE(YEAR(tbl_Invoices[[#This Row],[Invoice_Date]]), MONTH(tbl_Invoices[[#This Row],[Invoice_Date]]), DAY(tbl_Invoices[[#This Row],[Invoice_Date]]))</f>
        <v>44721</v>
      </c>
      <c r="J3558">
        <f>YEAR(tbl_Invoices[[#This Row],[Invoice_Date]])</f>
        <v>2022</v>
      </c>
      <c r="K3558" s="1">
        <f>_xlfn.XLOOKUP(tbl_Invoices[[#This Row],[Customer_ID]], tbl_Customers[Customer_ID], tbl_Customers[Cohort_Month])</f>
        <v>45016</v>
      </c>
      <c r="L3558" s="1" t="str">
        <f ca="1">_xlfn.XLOOKUP(tbl_Invoices[[#This Row],[Customer_ID]], tbl_Customers[Customer_ID], tbl_Customers[Age_Group])</f>
        <v>35–44</v>
      </c>
      <c r="M3558" s="1" t="str">
        <f>_xlfn.XLOOKUP(tbl_Invoices[[#This Row],[Customer_ID]], tbl_Customers[Customer_ID], tbl_Customers[Region])</f>
        <v>West</v>
      </c>
      <c r="N3558" s="1" t="str" cm="1">
        <f t="array" ref="N3558">_xlfn.IFS(
   _xlfn.SINGLE(tbl_Invoices[Plan_ID])="P1","Basic",
   _xlfn.SINGLE(tbl_Invoices[Plan_ID])="P2","Standard",
   _xlfn.SINGLE(tbl_Invoices[Plan_ID])="P3","Premium"
)</f>
        <v>Standard</v>
      </c>
      <c r="O3558" s="2">
        <f>IF(tbl_Invoices[[#This Row],[Revenue_Type]]="Churned",0,1)</f>
        <v>1</v>
      </c>
    </row>
    <row r="3559" spans="1:15" x14ac:dyDescent="0.25">
      <c r="A3559" t="s">
        <v>4886</v>
      </c>
      <c r="B3559" t="s">
        <v>1218</v>
      </c>
      <c r="C3559" t="s">
        <v>3216</v>
      </c>
      <c r="D3559" s="1">
        <v>44721</v>
      </c>
      <c r="E3559">
        <v>25</v>
      </c>
      <c r="F3559" t="b">
        <v>1</v>
      </c>
      <c r="G3559" t="s">
        <v>4549</v>
      </c>
      <c r="H3559" t="s">
        <v>2034</v>
      </c>
      <c r="I3559" s="1">
        <f>DATE(YEAR(tbl_Invoices[[#This Row],[Invoice_Date]]), MONTH(tbl_Invoices[[#This Row],[Invoice_Date]]), DAY(tbl_Invoices[[#This Row],[Invoice_Date]]))</f>
        <v>44721</v>
      </c>
      <c r="J3559">
        <f>YEAR(tbl_Invoices[[#This Row],[Invoice_Date]])</f>
        <v>2022</v>
      </c>
      <c r="K3559" s="1">
        <f>_xlfn.XLOOKUP(tbl_Invoices[[#This Row],[Customer_ID]], tbl_Customers[Customer_ID], tbl_Customers[Cohort_Month])</f>
        <v>44895</v>
      </c>
      <c r="L3559" s="1" t="str">
        <f ca="1">_xlfn.XLOOKUP(tbl_Invoices[[#This Row],[Customer_ID]], tbl_Customers[Customer_ID], tbl_Customers[Age_Group])</f>
        <v>45–54</v>
      </c>
      <c r="M3559" s="1" t="str">
        <f>_xlfn.XLOOKUP(tbl_Invoices[[#This Row],[Customer_ID]], tbl_Customers[Customer_ID], tbl_Customers[Region])</f>
        <v>International</v>
      </c>
      <c r="N3559" s="1" t="str" cm="1">
        <f t="array" ref="N3559">_xlfn.IFS(
   _xlfn.SINGLE(tbl_Invoices[Plan_ID])="P1","Basic",
   _xlfn.SINGLE(tbl_Invoices[Plan_ID])="P2","Standard",
   _xlfn.SINGLE(tbl_Invoices[Plan_ID])="P3","Premium"
)</f>
        <v>Standard</v>
      </c>
      <c r="O3559" s="2">
        <f>IF(tbl_Invoices[[#This Row],[Revenue_Type]]="Churned",0,1)</f>
        <v>1</v>
      </c>
    </row>
    <row r="3560" spans="1:15" x14ac:dyDescent="0.25">
      <c r="A3560" t="s">
        <v>6477</v>
      </c>
      <c r="B3560" t="s">
        <v>1331</v>
      </c>
      <c r="C3560" t="s">
        <v>2540</v>
      </c>
      <c r="D3560" s="1">
        <v>44721</v>
      </c>
      <c r="E3560">
        <v>12</v>
      </c>
      <c r="F3560" t="b">
        <v>1</v>
      </c>
      <c r="G3560" t="s">
        <v>4538</v>
      </c>
      <c r="H3560" t="s">
        <v>2027</v>
      </c>
      <c r="I3560" s="1">
        <f>DATE(YEAR(tbl_Invoices[[#This Row],[Invoice_Date]]), MONTH(tbl_Invoices[[#This Row],[Invoice_Date]]), DAY(tbl_Invoices[[#This Row],[Invoice_Date]]))</f>
        <v>44721</v>
      </c>
      <c r="J3560">
        <f>YEAR(tbl_Invoices[[#This Row],[Invoice_Date]])</f>
        <v>2022</v>
      </c>
      <c r="K3560" s="1">
        <f>_xlfn.XLOOKUP(tbl_Invoices[[#This Row],[Customer_ID]], tbl_Customers[Customer_ID], tbl_Customers[Cohort_Month])</f>
        <v>44620</v>
      </c>
      <c r="L3560" s="1" t="str">
        <f ca="1">_xlfn.XLOOKUP(tbl_Invoices[[#This Row],[Customer_ID]], tbl_Customers[Customer_ID], tbl_Customers[Age_Group])</f>
        <v>25–34</v>
      </c>
      <c r="M3560" s="1" t="str">
        <f>_xlfn.XLOOKUP(tbl_Invoices[[#This Row],[Customer_ID]], tbl_Customers[Customer_ID], tbl_Customers[Region])</f>
        <v>Midwest</v>
      </c>
      <c r="N3560" s="1" t="str" cm="1">
        <f t="array" ref="N3560">_xlfn.IFS(
   _xlfn.SINGLE(tbl_Invoices[Plan_ID])="P1","Basic",
   _xlfn.SINGLE(tbl_Invoices[Plan_ID])="P2","Standard",
   _xlfn.SINGLE(tbl_Invoices[Plan_ID])="P3","Premium"
)</f>
        <v>Basic</v>
      </c>
      <c r="O3560" s="2">
        <f>IF(tbl_Invoices[[#This Row],[Revenue_Type]]="Churned",0,1)</f>
        <v>1</v>
      </c>
    </row>
    <row r="3561" spans="1:15" x14ac:dyDescent="0.25">
      <c r="A3561" t="s">
        <v>9587</v>
      </c>
      <c r="B3561" t="s">
        <v>1403</v>
      </c>
      <c r="C3561" t="s">
        <v>3719</v>
      </c>
      <c r="D3561" s="1">
        <v>44721</v>
      </c>
      <c r="E3561">
        <v>12</v>
      </c>
      <c r="F3561" t="b">
        <v>1</v>
      </c>
      <c r="G3561" t="s">
        <v>4540</v>
      </c>
      <c r="H3561" t="s">
        <v>2027</v>
      </c>
      <c r="I3561" s="1">
        <f>DATE(YEAR(tbl_Invoices[[#This Row],[Invoice_Date]]), MONTH(tbl_Invoices[[#This Row],[Invoice_Date]]), DAY(tbl_Invoices[[#This Row],[Invoice_Date]]))</f>
        <v>44721</v>
      </c>
      <c r="J3561">
        <f>YEAR(tbl_Invoices[[#This Row],[Invoice_Date]])</f>
        <v>2022</v>
      </c>
      <c r="K3561" s="1">
        <f>_xlfn.XLOOKUP(tbl_Invoices[[#This Row],[Customer_ID]], tbl_Customers[Customer_ID], tbl_Customers[Cohort_Month])</f>
        <v>44926</v>
      </c>
      <c r="L3561" s="1" t="str">
        <f ca="1">_xlfn.XLOOKUP(tbl_Invoices[[#This Row],[Customer_ID]], tbl_Customers[Customer_ID], tbl_Customers[Age_Group])</f>
        <v>55+</v>
      </c>
      <c r="M3561" s="1" t="str">
        <f>_xlfn.XLOOKUP(tbl_Invoices[[#This Row],[Customer_ID]], tbl_Customers[Customer_ID], tbl_Customers[Region])</f>
        <v>West</v>
      </c>
      <c r="N3561" s="1" t="str" cm="1">
        <f t="array" ref="N3561">_xlfn.IFS(
   _xlfn.SINGLE(tbl_Invoices[Plan_ID])="P1","Basic",
   _xlfn.SINGLE(tbl_Invoices[Plan_ID])="P2","Standard",
   _xlfn.SINGLE(tbl_Invoices[Plan_ID])="P3","Premium"
)</f>
        <v>Basic</v>
      </c>
      <c r="O3561" s="2">
        <f>IF(tbl_Invoices[[#This Row],[Revenue_Type]]="Churned",0,1)</f>
        <v>1</v>
      </c>
    </row>
    <row r="3562" spans="1:15" x14ac:dyDescent="0.25">
      <c r="A3562" t="s">
        <v>9618</v>
      </c>
      <c r="B3562" t="s">
        <v>1521</v>
      </c>
      <c r="C3562" t="s">
        <v>3357</v>
      </c>
      <c r="D3562" s="1">
        <v>44721</v>
      </c>
      <c r="E3562">
        <v>12</v>
      </c>
      <c r="F3562" t="b">
        <v>1</v>
      </c>
      <c r="G3562" t="s">
        <v>4549</v>
      </c>
      <c r="H3562" t="s">
        <v>2027</v>
      </c>
      <c r="I3562" s="1">
        <f>DATE(YEAR(tbl_Invoices[[#This Row],[Invoice_Date]]), MONTH(tbl_Invoices[[#This Row],[Invoice_Date]]), DAY(tbl_Invoices[[#This Row],[Invoice_Date]]))</f>
        <v>44721</v>
      </c>
      <c r="J3562">
        <f>YEAR(tbl_Invoices[[#This Row],[Invoice_Date]])</f>
        <v>2022</v>
      </c>
      <c r="K3562" s="1">
        <f>_xlfn.XLOOKUP(tbl_Invoices[[#This Row],[Customer_ID]], tbl_Customers[Customer_ID], tbl_Customers[Cohort_Month])</f>
        <v>44773</v>
      </c>
      <c r="L3562" s="1" t="str">
        <f ca="1">_xlfn.XLOOKUP(tbl_Invoices[[#This Row],[Customer_ID]], tbl_Customers[Customer_ID], tbl_Customers[Age_Group])</f>
        <v>25–34</v>
      </c>
      <c r="M3562" s="1" t="str">
        <f>_xlfn.XLOOKUP(tbl_Invoices[[#This Row],[Customer_ID]], tbl_Customers[Customer_ID], tbl_Customers[Region])</f>
        <v>Midwest</v>
      </c>
      <c r="N3562" s="1" t="str" cm="1">
        <f t="array" ref="N3562">_xlfn.IFS(
   _xlfn.SINGLE(tbl_Invoices[Plan_ID])="P1","Basic",
   _xlfn.SINGLE(tbl_Invoices[Plan_ID])="P2","Standard",
   _xlfn.SINGLE(tbl_Invoices[Plan_ID])="P3","Premium"
)</f>
        <v>Basic</v>
      </c>
      <c r="O3562" s="2">
        <f>IF(tbl_Invoices[[#This Row],[Revenue_Type]]="Churned",0,1)</f>
        <v>1</v>
      </c>
    </row>
    <row r="3563" spans="1:15" x14ac:dyDescent="0.25">
      <c r="A3563" t="s">
        <v>9094</v>
      </c>
      <c r="B3563" t="s">
        <v>1709</v>
      </c>
      <c r="C3563" t="s">
        <v>2547</v>
      </c>
      <c r="D3563" s="1">
        <v>44721</v>
      </c>
      <c r="E3563">
        <v>25</v>
      </c>
      <c r="F3563" t="b">
        <v>1</v>
      </c>
      <c r="G3563" t="s">
        <v>4545</v>
      </c>
      <c r="H3563" t="s">
        <v>2034</v>
      </c>
      <c r="I3563" s="1">
        <f>DATE(YEAR(tbl_Invoices[[#This Row],[Invoice_Date]]), MONTH(tbl_Invoices[[#This Row],[Invoice_Date]]), DAY(tbl_Invoices[[#This Row],[Invoice_Date]]))</f>
        <v>44721</v>
      </c>
      <c r="J3563">
        <f>YEAR(tbl_Invoices[[#This Row],[Invoice_Date]])</f>
        <v>2022</v>
      </c>
      <c r="K3563" s="1">
        <f>_xlfn.XLOOKUP(tbl_Invoices[[#This Row],[Customer_ID]], tbl_Customers[Customer_ID], tbl_Customers[Cohort_Month])</f>
        <v>44592</v>
      </c>
      <c r="L3563" s="1" t="str">
        <f ca="1">_xlfn.XLOOKUP(tbl_Invoices[[#This Row],[Customer_ID]], tbl_Customers[Customer_ID], tbl_Customers[Age_Group])</f>
        <v>25–34</v>
      </c>
      <c r="M3563" s="1" t="str">
        <f>_xlfn.XLOOKUP(tbl_Invoices[[#This Row],[Customer_ID]], tbl_Customers[Customer_ID], tbl_Customers[Region])</f>
        <v>East</v>
      </c>
      <c r="N3563" s="1" t="str" cm="1">
        <f t="array" ref="N3563">_xlfn.IFS(
   _xlfn.SINGLE(tbl_Invoices[Plan_ID])="P1","Basic",
   _xlfn.SINGLE(tbl_Invoices[Plan_ID])="P2","Standard",
   _xlfn.SINGLE(tbl_Invoices[Plan_ID])="P3","Premium"
)</f>
        <v>Standard</v>
      </c>
      <c r="O3563" s="2">
        <f>IF(tbl_Invoices[[#This Row],[Revenue_Type]]="Churned",0,1)</f>
        <v>0</v>
      </c>
    </row>
    <row r="3564" spans="1:15" x14ac:dyDescent="0.25">
      <c r="A3564" t="s">
        <v>8429</v>
      </c>
      <c r="B3564" t="s">
        <v>335</v>
      </c>
      <c r="C3564" t="s">
        <v>3966</v>
      </c>
      <c r="D3564" s="1">
        <v>44722</v>
      </c>
      <c r="E3564">
        <v>25</v>
      </c>
      <c r="F3564" t="b">
        <v>1</v>
      </c>
      <c r="G3564" t="s">
        <v>4545</v>
      </c>
      <c r="H3564" t="s">
        <v>2034</v>
      </c>
      <c r="I3564" s="1">
        <f>DATE(YEAR(tbl_Invoices[[#This Row],[Invoice_Date]]), MONTH(tbl_Invoices[[#This Row],[Invoice_Date]]), DAY(tbl_Invoices[[#This Row],[Invoice_Date]]))</f>
        <v>44722</v>
      </c>
      <c r="J3564">
        <f>YEAR(tbl_Invoices[[#This Row],[Invoice_Date]])</f>
        <v>2022</v>
      </c>
      <c r="K3564" s="1">
        <f>_xlfn.XLOOKUP(tbl_Invoices[[#This Row],[Customer_ID]], tbl_Customers[Customer_ID], tbl_Customers[Cohort_Month])</f>
        <v>44651</v>
      </c>
      <c r="L3564" s="1" t="str">
        <f ca="1">_xlfn.XLOOKUP(tbl_Invoices[[#This Row],[Customer_ID]], tbl_Customers[Customer_ID], tbl_Customers[Age_Group])</f>
        <v>35–44</v>
      </c>
      <c r="M3564" s="1" t="str">
        <f>_xlfn.XLOOKUP(tbl_Invoices[[#This Row],[Customer_ID]], tbl_Customers[Customer_ID], tbl_Customers[Region])</f>
        <v>East</v>
      </c>
      <c r="N3564" s="1" t="str" cm="1">
        <f t="array" ref="N3564">_xlfn.IFS(
   _xlfn.SINGLE(tbl_Invoices[Plan_ID])="P1","Basic",
   _xlfn.SINGLE(tbl_Invoices[Plan_ID])="P2","Standard",
   _xlfn.SINGLE(tbl_Invoices[Plan_ID])="P3","Premium"
)</f>
        <v>Standard</v>
      </c>
      <c r="O3564" s="2">
        <f>IF(tbl_Invoices[[#This Row],[Revenue_Type]]="Churned",0,1)</f>
        <v>0</v>
      </c>
    </row>
    <row r="3565" spans="1:15" x14ac:dyDescent="0.25">
      <c r="A3565" t="s">
        <v>7940</v>
      </c>
      <c r="B3565" t="s">
        <v>375</v>
      </c>
      <c r="C3565" t="s">
        <v>4283</v>
      </c>
      <c r="D3565" s="1">
        <v>44722</v>
      </c>
      <c r="E3565">
        <v>55</v>
      </c>
      <c r="F3565" t="b">
        <v>1</v>
      </c>
      <c r="G3565" t="s">
        <v>4547</v>
      </c>
      <c r="H3565" t="s">
        <v>2031</v>
      </c>
      <c r="I3565" s="1">
        <f>DATE(YEAR(tbl_Invoices[[#This Row],[Invoice_Date]]), MONTH(tbl_Invoices[[#This Row],[Invoice_Date]]), DAY(tbl_Invoices[[#This Row],[Invoice_Date]]))</f>
        <v>44722</v>
      </c>
      <c r="J3565">
        <f>YEAR(tbl_Invoices[[#This Row],[Invoice_Date]])</f>
        <v>2022</v>
      </c>
      <c r="K3565" s="1">
        <f>_xlfn.XLOOKUP(tbl_Invoices[[#This Row],[Customer_ID]], tbl_Customers[Customer_ID], tbl_Customers[Cohort_Month])</f>
        <v>44773</v>
      </c>
      <c r="L3565" s="1" t="str">
        <f ca="1">_xlfn.XLOOKUP(tbl_Invoices[[#This Row],[Customer_ID]], tbl_Customers[Customer_ID], tbl_Customers[Age_Group])</f>
        <v>55+</v>
      </c>
      <c r="M3565" s="1" t="str">
        <f>_xlfn.XLOOKUP(tbl_Invoices[[#This Row],[Customer_ID]], tbl_Customers[Customer_ID], tbl_Customers[Region])</f>
        <v>East</v>
      </c>
      <c r="N3565" s="1" t="str" cm="1">
        <f t="array" ref="N3565">_xlfn.IFS(
   _xlfn.SINGLE(tbl_Invoices[Plan_ID])="P1","Basic",
   _xlfn.SINGLE(tbl_Invoices[Plan_ID])="P2","Standard",
   _xlfn.SINGLE(tbl_Invoices[Plan_ID])="P3","Premium"
)</f>
        <v>Premium</v>
      </c>
      <c r="O3565" s="2">
        <f>IF(tbl_Invoices[[#This Row],[Revenue_Type]]="Churned",0,1)</f>
        <v>1</v>
      </c>
    </row>
    <row r="3566" spans="1:15" x14ac:dyDescent="0.25">
      <c r="A3566" t="s">
        <v>5105</v>
      </c>
      <c r="B3566" t="s">
        <v>534</v>
      </c>
      <c r="C3566" t="s">
        <v>4217</v>
      </c>
      <c r="D3566" s="1">
        <v>44722</v>
      </c>
      <c r="E3566">
        <v>25</v>
      </c>
      <c r="F3566" t="b">
        <v>1</v>
      </c>
      <c r="G3566" t="s">
        <v>4545</v>
      </c>
      <c r="H3566" t="s">
        <v>2034</v>
      </c>
      <c r="I3566" s="1">
        <f>DATE(YEAR(tbl_Invoices[[#This Row],[Invoice_Date]]), MONTH(tbl_Invoices[[#This Row],[Invoice_Date]]), DAY(tbl_Invoices[[#This Row],[Invoice_Date]]))</f>
        <v>44722</v>
      </c>
      <c r="J3566">
        <f>YEAR(tbl_Invoices[[#This Row],[Invoice_Date]])</f>
        <v>2022</v>
      </c>
      <c r="K3566" s="1">
        <f>_xlfn.XLOOKUP(tbl_Invoices[[#This Row],[Customer_ID]], tbl_Customers[Customer_ID], tbl_Customers[Cohort_Month])</f>
        <v>45016</v>
      </c>
      <c r="L3566" s="1" t="str">
        <f ca="1">_xlfn.XLOOKUP(tbl_Invoices[[#This Row],[Customer_ID]], tbl_Customers[Customer_ID], tbl_Customers[Age_Group])</f>
        <v>55+</v>
      </c>
      <c r="M3566" s="1" t="str">
        <f>_xlfn.XLOOKUP(tbl_Invoices[[#This Row],[Customer_ID]], tbl_Customers[Customer_ID], tbl_Customers[Region])</f>
        <v>South</v>
      </c>
      <c r="N3566" s="1" t="str" cm="1">
        <f t="array" ref="N3566">_xlfn.IFS(
   _xlfn.SINGLE(tbl_Invoices[Plan_ID])="P1","Basic",
   _xlfn.SINGLE(tbl_Invoices[Plan_ID])="P2","Standard",
   _xlfn.SINGLE(tbl_Invoices[Plan_ID])="P3","Premium"
)</f>
        <v>Standard</v>
      </c>
      <c r="O3566" s="2">
        <f>IF(tbl_Invoices[[#This Row],[Revenue_Type]]="Churned",0,1)</f>
        <v>0</v>
      </c>
    </row>
    <row r="3567" spans="1:15" x14ac:dyDescent="0.25">
      <c r="A3567" t="s">
        <v>9930</v>
      </c>
      <c r="B3567" t="s">
        <v>855</v>
      </c>
      <c r="C3567" t="s">
        <v>3826</v>
      </c>
      <c r="D3567" s="1">
        <v>44722</v>
      </c>
      <c r="E3567">
        <v>25</v>
      </c>
      <c r="F3567" t="b">
        <v>1</v>
      </c>
      <c r="G3567" t="s">
        <v>4538</v>
      </c>
      <c r="H3567" t="s">
        <v>2034</v>
      </c>
      <c r="I3567" s="1">
        <f>DATE(YEAR(tbl_Invoices[[#This Row],[Invoice_Date]]), MONTH(tbl_Invoices[[#This Row],[Invoice_Date]]), DAY(tbl_Invoices[[#This Row],[Invoice_Date]]))</f>
        <v>44722</v>
      </c>
      <c r="J3567">
        <f>YEAR(tbl_Invoices[[#This Row],[Invoice_Date]])</f>
        <v>2022</v>
      </c>
      <c r="K3567" s="1">
        <f>_xlfn.XLOOKUP(tbl_Invoices[[#This Row],[Customer_ID]], tbl_Customers[Customer_ID], tbl_Customers[Cohort_Month])</f>
        <v>44804</v>
      </c>
      <c r="L3567" s="1" t="str">
        <f ca="1">_xlfn.XLOOKUP(tbl_Invoices[[#This Row],[Customer_ID]], tbl_Customers[Customer_ID], tbl_Customers[Age_Group])</f>
        <v>45–54</v>
      </c>
      <c r="M3567" s="1" t="str">
        <f>_xlfn.XLOOKUP(tbl_Invoices[[#This Row],[Customer_ID]], tbl_Customers[Customer_ID], tbl_Customers[Region])</f>
        <v>International</v>
      </c>
      <c r="N3567" s="1" t="str" cm="1">
        <f t="array" ref="N3567">_xlfn.IFS(
   _xlfn.SINGLE(tbl_Invoices[Plan_ID])="P1","Basic",
   _xlfn.SINGLE(tbl_Invoices[Plan_ID])="P2","Standard",
   _xlfn.SINGLE(tbl_Invoices[Plan_ID])="P3","Premium"
)</f>
        <v>Standard</v>
      </c>
      <c r="O3567" s="2">
        <f>IF(tbl_Invoices[[#This Row],[Revenue_Type]]="Churned",0,1)</f>
        <v>1</v>
      </c>
    </row>
    <row r="3568" spans="1:15" x14ac:dyDescent="0.25">
      <c r="A3568" t="s">
        <v>6148</v>
      </c>
      <c r="B3568" t="s">
        <v>876</v>
      </c>
      <c r="C3568" t="s">
        <v>2979</v>
      </c>
      <c r="D3568" s="1">
        <v>44722</v>
      </c>
      <c r="E3568">
        <v>55</v>
      </c>
      <c r="F3568" t="b">
        <v>1</v>
      </c>
      <c r="G3568" t="s">
        <v>4547</v>
      </c>
      <c r="H3568" t="s">
        <v>2031</v>
      </c>
      <c r="I3568" s="1">
        <f>DATE(YEAR(tbl_Invoices[[#This Row],[Invoice_Date]]), MONTH(tbl_Invoices[[#This Row],[Invoice_Date]]), DAY(tbl_Invoices[[#This Row],[Invoice_Date]]))</f>
        <v>44722</v>
      </c>
      <c r="J3568">
        <f>YEAR(tbl_Invoices[[#This Row],[Invoice_Date]])</f>
        <v>2022</v>
      </c>
      <c r="K3568" s="1">
        <f>_xlfn.XLOOKUP(tbl_Invoices[[#This Row],[Customer_ID]], tbl_Customers[Customer_ID], tbl_Customers[Cohort_Month])</f>
        <v>44834</v>
      </c>
      <c r="L3568" s="1" t="str">
        <f ca="1">_xlfn.XLOOKUP(tbl_Invoices[[#This Row],[Customer_ID]], tbl_Customers[Customer_ID], tbl_Customers[Age_Group])</f>
        <v>55+</v>
      </c>
      <c r="M3568" s="1" t="str">
        <f>_xlfn.XLOOKUP(tbl_Invoices[[#This Row],[Customer_ID]], tbl_Customers[Customer_ID], tbl_Customers[Region])</f>
        <v>International</v>
      </c>
      <c r="N3568" s="1" t="str" cm="1">
        <f t="array" ref="N3568">_xlfn.IFS(
   _xlfn.SINGLE(tbl_Invoices[Plan_ID])="P1","Basic",
   _xlfn.SINGLE(tbl_Invoices[Plan_ID])="P2","Standard",
   _xlfn.SINGLE(tbl_Invoices[Plan_ID])="P3","Premium"
)</f>
        <v>Premium</v>
      </c>
      <c r="O3568" s="2">
        <f>IF(tbl_Invoices[[#This Row],[Revenue_Type]]="Churned",0,1)</f>
        <v>1</v>
      </c>
    </row>
    <row r="3569" spans="1:15" x14ac:dyDescent="0.25">
      <c r="A3569" t="s">
        <v>4908</v>
      </c>
      <c r="B3569" t="s">
        <v>1094</v>
      </c>
      <c r="C3569" t="s">
        <v>2538</v>
      </c>
      <c r="D3569" s="1">
        <v>44722</v>
      </c>
      <c r="E3569">
        <v>12</v>
      </c>
      <c r="F3569" t="b">
        <v>1</v>
      </c>
      <c r="G3569" t="s">
        <v>4538</v>
      </c>
      <c r="H3569" t="s">
        <v>2027</v>
      </c>
      <c r="I3569" s="1">
        <f>DATE(YEAR(tbl_Invoices[[#This Row],[Invoice_Date]]), MONTH(tbl_Invoices[[#This Row],[Invoice_Date]]), DAY(tbl_Invoices[[#This Row],[Invoice_Date]]))</f>
        <v>44722</v>
      </c>
      <c r="J3569">
        <f>YEAR(tbl_Invoices[[#This Row],[Invoice_Date]])</f>
        <v>2022</v>
      </c>
      <c r="K3569" s="1">
        <f>_xlfn.XLOOKUP(tbl_Invoices[[#This Row],[Customer_ID]], tbl_Customers[Customer_ID], tbl_Customers[Cohort_Month])</f>
        <v>44530</v>
      </c>
      <c r="L3569" s="1" t="str">
        <f ca="1">_xlfn.XLOOKUP(tbl_Invoices[[#This Row],[Customer_ID]], tbl_Customers[Customer_ID], tbl_Customers[Age_Group])</f>
        <v>18–24</v>
      </c>
      <c r="M3569" s="1" t="str">
        <f>_xlfn.XLOOKUP(tbl_Invoices[[#This Row],[Customer_ID]], tbl_Customers[Customer_ID], tbl_Customers[Region])</f>
        <v>South</v>
      </c>
      <c r="N3569" s="1" t="str" cm="1">
        <f t="array" ref="N3569">_xlfn.IFS(
   _xlfn.SINGLE(tbl_Invoices[Plan_ID])="P1","Basic",
   _xlfn.SINGLE(tbl_Invoices[Plan_ID])="P2","Standard",
   _xlfn.SINGLE(tbl_Invoices[Plan_ID])="P3","Premium"
)</f>
        <v>Basic</v>
      </c>
      <c r="O3569" s="2">
        <f>IF(tbl_Invoices[[#This Row],[Revenue_Type]]="Churned",0,1)</f>
        <v>1</v>
      </c>
    </row>
    <row r="3570" spans="1:15" x14ac:dyDescent="0.25">
      <c r="A3570" t="s">
        <v>8405</v>
      </c>
      <c r="B3570" t="s">
        <v>1169</v>
      </c>
      <c r="C3570" t="s">
        <v>2838</v>
      </c>
      <c r="D3570" s="1">
        <v>44722</v>
      </c>
      <c r="E3570">
        <v>12</v>
      </c>
      <c r="F3570" t="b">
        <v>1</v>
      </c>
      <c r="G3570" t="s">
        <v>4549</v>
      </c>
      <c r="H3570" t="s">
        <v>2027</v>
      </c>
      <c r="I3570" s="1">
        <f>DATE(YEAR(tbl_Invoices[[#This Row],[Invoice_Date]]), MONTH(tbl_Invoices[[#This Row],[Invoice_Date]]), DAY(tbl_Invoices[[#This Row],[Invoice_Date]]))</f>
        <v>44722</v>
      </c>
      <c r="J3570">
        <f>YEAR(tbl_Invoices[[#This Row],[Invoice_Date]])</f>
        <v>2022</v>
      </c>
      <c r="K3570" s="1">
        <f>_xlfn.XLOOKUP(tbl_Invoices[[#This Row],[Customer_ID]], tbl_Customers[Customer_ID], tbl_Customers[Cohort_Month])</f>
        <v>45107</v>
      </c>
      <c r="L3570" s="1" t="str">
        <f ca="1">_xlfn.XLOOKUP(tbl_Invoices[[#This Row],[Customer_ID]], tbl_Customers[Customer_ID], tbl_Customers[Age_Group])</f>
        <v>45–54</v>
      </c>
      <c r="M3570" s="1" t="str">
        <f>_xlfn.XLOOKUP(tbl_Invoices[[#This Row],[Customer_ID]], tbl_Customers[Customer_ID], tbl_Customers[Region])</f>
        <v>East</v>
      </c>
      <c r="N3570" s="1" t="str" cm="1">
        <f t="array" ref="N3570">_xlfn.IFS(
   _xlfn.SINGLE(tbl_Invoices[Plan_ID])="P1","Basic",
   _xlfn.SINGLE(tbl_Invoices[Plan_ID])="P2","Standard",
   _xlfn.SINGLE(tbl_Invoices[Plan_ID])="P3","Premium"
)</f>
        <v>Basic</v>
      </c>
      <c r="O3570" s="2">
        <f>IF(tbl_Invoices[[#This Row],[Revenue_Type]]="Churned",0,1)</f>
        <v>1</v>
      </c>
    </row>
    <row r="3571" spans="1:15" x14ac:dyDescent="0.25">
      <c r="A3571" t="s">
        <v>6425</v>
      </c>
      <c r="B3571" t="s">
        <v>1181</v>
      </c>
      <c r="C3571" t="s">
        <v>2052</v>
      </c>
      <c r="D3571" s="1">
        <v>44722</v>
      </c>
      <c r="E3571">
        <v>55</v>
      </c>
      <c r="F3571" t="b">
        <v>1</v>
      </c>
      <c r="G3571" t="s">
        <v>4538</v>
      </c>
      <c r="H3571" t="s">
        <v>2031</v>
      </c>
      <c r="I3571" s="1">
        <f>DATE(YEAR(tbl_Invoices[[#This Row],[Invoice_Date]]), MONTH(tbl_Invoices[[#This Row],[Invoice_Date]]), DAY(tbl_Invoices[[#This Row],[Invoice_Date]]))</f>
        <v>44722</v>
      </c>
      <c r="J3571">
        <f>YEAR(tbl_Invoices[[#This Row],[Invoice_Date]])</f>
        <v>2022</v>
      </c>
      <c r="K3571" s="1">
        <f>_xlfn.XLOOKUP(tbl_Invoices[[#This Row],[Customer_ID]], tbl_Customers[Customer_ID], tbl_Customers[Cohort_Month])</f>
        <v>44377</v>
      </c>
      <c r="L3571" s="1" t="str">
        <f ca="1">_xlfn.XLOOKUP(tbl_Invoices[[#This Row],[Customer_ID]], tbl_Customers[Customer_ID], tbl_Customers[Age_Group])</f>
        <v>18–24</v>
      </c>
      <c r="M3571" s="1" t="str">
        <f>_xlfn.XLOOKUP(tbl_Invoices[[#This Row],[Customer_ID]], tbl_Customers[Customer_ID], tbl_Customers[Region])</f>
        <v>Midwest</v>
      </c>
      <c r="N3571" s="1" t="str" cm="1">
        <f t="array" ref="N3571">_xlfn.IFS(
   _xlfn.SINGLE(tbl_Invoices[Plan_ID])="P1","Basic",
   _xlfn.SINGLE(tbl_Invoices[Plan_ID])="P2","Standard",
   _xlfn.SINGLE(tbl_Invoices[Plan_ID])="P3","Premium"
)</f>
        <v>Premium</v>
      </c>
      <c r="O3571" s="2">
        <f>IF(tbl_Invoices[[#This Row],[Revenue_Type]]="Churned",0,1)</f>
        <v>1</v>
      </c>
    </row>
    <row r="3572" spans="1:15" x14ac:dyDescent="0.25">
      <c r="A3572" t="s">
        <v>4944</v>
      </c>
      <c r="B3572" t="s">
        <v>1548</v>
      </c>
      <c r="C3572" t="s">
        <v>3236</v>
      </c>
      <c r="D3572" s="1">
        <v>44722</v>
      </c>
      <c r="E3572">
        <v>12</v>
      </c>
      <c r="F3572" t="b">
        <v>1</v>
      </c>
      <c r="G3572" t="s">
        <v>4538</v>
      </c>
      <c r="H3572" t="s">
        <v>2027</v>
      </c>
      <c r="I3572" s="1">
        <f>DATE(YEAR(tbl_Invoices[[#This Row],[Invoice_Date]]), MONTH(tbl_Invoices[[#This Row],[Invoice_Date]]), DAY(tbl_Invoices[[#This Row],[Invoice_Date]]))</f>
        <v>44722</v>
      </c>
      <c r="J3572">
        <f>YEAR(tbl_Invoices[[#This Row],[Invoice_Date]])</f>
        <v>2022</v>
      </c>
      <c r="K3572" s="1">
        <f>_xlfn.XLOOKUP(tbl_Invoices[[#This Row],[Customer_ID]], tbl_Customers[Customer_ID], tbl_Customers[Cohort_Month])</f>
        <v>44500</v>
      </c>
      <c r="L3572" s="1" t="str">
        <f ca="1">_xlfn.XLOOKUP(tbl_Invoices[[#This Row],[Customer_ID]], tbl_Customers[Customer_ID], tbl_Customers[Age_Group])</f>
        <v>55+</v>
      </c>
      <c r="M3572" s="1" t="str">
        <f>_xlfn.XLOOKUP(tbl_Invoices[[#This Row],[Customer_ID]], tbl_Customers[Customer_ID], tbl_Customers[Region])</f>
        <v>East</v>
      </c>
      <c r="N3572" s="1" t="str" cm="1">
        <f t="array" ref="N3572">_xlfn.IFS(
   _xlfn.SINGLE(tbl_Invoices[Plan_ID])="P1","Basic",
   _xlfn.SINGLE(tbl_Invoices[Plan_ID])="P2","Standard",
   _xlfn.SINGLE(tbl_Invoices[Plan_ID])="P3","Premium"
)</f>
        <v>Basic</v>
      </c>
      <c r="O3572" s="2">
        <f>IF(tbl_Invoices[[#This Row],[Revenue_Type]]="Churned",0,1)</f>
        <v>1</v>
      </c>
    </row>
    <row r="3573" spans="1:15" x14ac:dyDescent="0.25">
      <c r="A3573" t="s">
        <v>10511</v>
      </c>
      <c r="B3573" t="s">
        <v>1592</v>
      </c>
      <c r="C3573" t="s">
        <v>3767</v>
      </c>
      <c r="D3573" s="1">
        <v>44722</v>
      </c>
      <c r="E3573">
        <v>55</v>
      </c>
      <c r="F3573" t="b">
        <v>1</v>
      </c>
      <c r="G3573" t="s">
        <v>4538</v>
      </c>
      <c r="H3573" t="s">
        <v>2031</v>
      </c>
      <c r="I3573" s="1">
        <f>DATE(YEAR(tbl_Invoices[[#This Row],[Invoice_Date]]), MONTH(tbl_Invoices[[#This Row],[Invoice_Date]]), DAY(tbl_Invoices[[#This Row],[Invoice_Date]]))</f>
        <v>44722</v>
      </c>
      <c r="J3573">
        <f>YEAR(tbl_Invoices[[#This Row],[Invoice_Date]])</f>
        <v>2022</v>
      </c>
      <c r="K3573" s="1">
        <f>_xlfn.XLOOKUP(tbl_Invoices[[#This Row],[Customer_ID]], tbl_Customers[Customer_ID], tbl_Customers[Cohort_Month])</f>
        <v>44651</v>
      </c>
      <c r="L3573" s="1" t="str">
        <f ca="1">_xlfn.XLOOKUP(tbl_Invoices[[#This Row],[Customer_ID]], tbl_Customers[Customer_ID], tbl_Customers[Age_Group])</f>
        <v>45–54</v>
      </c>
      <c r="M3573" s="1" t="str">
        <f>_xlfn.XLOOKUP(tbl_Invoices[[#This Row],[Customer_ID]], tbl_Customers[Customer_ID], tbl_Customers[Region])</f>
        <v>Midwest</v>
      </c>
      <c r="N3573" s="1" t="str" cm="1">
        <f t="array" ref="N3573">_xlfn.IFS(
   _xlfn.SINGLE(tbl_Invoices[Plan_ID])="P1","Basic",
   _xlfn.SINGLE(tbl_Invoices[Plan_ID])="P2","Standard",
   _xlfn.SINGLE(tbl_Invoices[Plan_ID])="P3","Premium"
)</f>
        <v>Premium</v>
      </c>
      <c r="O3573" s="2">
        <f>IF(tbl_Invoices[[#This Row],[Revenue_Type]]="Churned",0,1)</f>
        <v>1</v>
      </c>
    </row>
    <row r="3574" spans="1:15" x14ac:dyDescent="0.25">
      <c r="A3574" t="s">
        <v>5528</v>
      </c>
      <c r="B3574" t="s">
        <v>1659</v>
      </c>
      <c r="C3574" t="s">
        <v>3247</v>
      </c>
      <c r="D3574" s="1">
        <v>44722</v>
      </c>
      <c r="E3574">
        <v>25</v>
      </c>
      <c r="F3574" t="b">
        <v>1</v>
      </c>
      <c r="G3574" t="s">
        <v>4547</v>
      </c>
      <c r="H3574" t="s">
        <v>2034</v>
      </c>
      <c r="I3574" s="1">
        <f>DATE(YEAR(tbl_Invoices[[#This Row],[Invoice_Date]]), MONTH(tbl_Invoices[[#This Row],[Invoice_Date]]), DAY(tbl_Invoices[[#This Row],[Invoice_Date]]))</f>
        <v>44722</v>
      </c>
      <c r="J3574">
        <f>YEAR(tbl_Invoices[[#This Row],[Invoice_Date]])</f>
        <v>2022</v>
      </c>
      <c r="K3574" s="1">
        <f>_xlfn.XLOOKUP(tbl_Invoices[[#This Row],[Customer_ID]], tbl_Customers[Customer_ID], tbl_Customers[Cohort_Month])</f>
        <v>44347</v>
      </c>
      <c r="L3574" s="1" t="str">
        <f ca="1">_xlfn.XLOOKUP(tbl_Invoices[[#This Row],[Customer_ID]], tbl_Customers[Customer_ID], tbl_Customers[Age_Group])</f>
        <v>55+</v>
      </c>
      <c r="M3574" s="1" t="str">
        <f>_xlfn.XLOOKUP(tbl_Invoices[[#This Row],[Customer_ID]], tbl_Customers[Customer_ID], tbl_Customers[Region])</f>
        <v>East</v>
      </c>
      <c r="N3574" s="1" t="str" cm="1">
        <f t="array" ref="N3574">_xlfn.IFS(
   _xlfn.SINGLE(tbl_Invoices[Plan_ID])="P1","Basic",
   _xlfn.SINGLE(tbl_Invoices[Plan_ID])="P2","Standard",
   _xlfn.SINGLE(tbl_Invoices[Plan_ID])="P3","Premium"
)</f>
        <v>Standard</v>
      </c>
      <c r="O3574" s="2">
        <f>IF(tbl_Invoices[[#This Row],[Revenue_Type]]="Churned",0,1)</f>
        <v>1</v>
      </c>
    </row>
    <row r="3575" spans="1:15" x14ac:dyDescent="0.25">
      <c r="A3575" t="s">
        <v>8109</v>
      </c>
      <c r="B3575" t="s">
        <v>641</v>
      </c>
      <c r="C3575" t="s">
        <v>3725</v>
      </c>
      <c r="D3575" s="1">
        <v>44723</v>
      </c>
      <c r="E3575">
        <v>12</v>
      </c>
      <c r="F3575" t="b">
        <v>1</v>
      </c>
      <c r="G3575" t="s">
        <v>4549</v>
      </c>
      <c r="H3575" t="s">
        <v>2027</v>
      </c>
      <c r="I3575" s="1">
        <f>DATE(YEAR(tbl_Invoices[[#This Row],[Invoice_Date]]), MONTH(tbl_Invoices[[#This Row],[Invoice_Date]]), DAY(tbl_Invoices[[#This Row],[Invoice_Date]]))</f>
        <v>44723</v>
      </c>
      <c r="J3575">
        <f>YEAR(tbl_Invoices[[#This Row],[Invoice_Date]])</f>
        <v>2022</v>
      </c>
      <c r="K3575" s="1">
        <f>_xlfn.XLOOKUP(tbl_Invoices[[#This Row],[Customer_ID]], tbl_Customers[Customer_ID], tbl_Customers[Cohort_Month])</f>
        <v>44408</v>
      </c>
      <c r="L3575" s="1" t="str">
        <f ca="1">_xlfn.XLOOKUP(tbl_Invoices[[#This Row],[Customer_ID]], tbl_Customers[Customer_ID], tbl_Customers[Age_Group])</f>
        <v>25–34</v>
      </c>
      <c r="M3575" s="1" t="str">
        <f>_xlfn.XLOOKUP(tbl_Invoices[[#This Row],[Customer_ID]], tbl_Customers[Customer_ID], tbl_Customers[Region])</f>
        <v>West</v>
      </c>
      <c r="N3575" s="1" t="str" cm="1">
        <f t="array" ref="N3575">_xlfn.IFS(
   _xlfn.SINGLE(tbl_Invoices[Plan_ID])="P1","Basic",
   _xlfn.SINGLE(tbl_Invoices[Plan_ID])="P2","Standard",
   _xlfn.SINGLE(tbl_Invoices[Plan_ID])="P3","Premium"
)</f>
        <v>Basic</v>
      </c>
      <c r="O3575" s="2">
        <f>IF(tbl_Invoices[[#This Row],[Revenue_Type]]="Churned",0,1)</f>
        <v>1</v>
      </c>
    </row>
    <row r="3576" spans="1:15" x14ac:dyDescent="0.25">
      <c r="A3576" t="s">
        <v>9911</v>
      </c>
      <c r="B3576" t="s">
        <v>706</v>
      </c>
      <c r="C3576" t="s">
        <v>2585</v>
      </c>
      <c r="D3576" s="1">
        <v>44723</v>
      </c>
      <c r="E3576">
        <v>55</v>
      </c>
      <c r="F3576" t="b">
        <v>1</v>
      </c>
      <c r="G3576" t="s">
        <v>4545</v>
      </c>
      <c r="H3576" t="s">
        <v>2031</v>
      </c>
      <c r="I3576" s="1">
        <f>DATE(YEAR(tbl_Invoices[[#This Row],[Invoice_Date]]), MONTH(tbl_Invoices[[#This Row],[Invoice_Date]]), DAY(tbl_Invoices[[#This Row],[Invoice_Date]]))</f>
        <v>44723</v>
      </c>
      <c r="J3576">
        <f>YEAR(tbl_Invoices[[#This Row],[Invoice_Date]])</f>
        <v>2022</v>
      </c>
      <c r="K3576" s="1">
        <f>_xlfn.XLOOKUP(tbl_Invoices[[#This Row],[Customer_ID]], tbl_Customers[Customer_ID], tbl_Customers[Cohort_Month])</f>
        <v>44773</v>
      </c>
      <c r="L3576" s="1" t="str">
        <f ca="1">_xlfn.XLOOKUP(tbl_Invoices[[#This Row],[Customer_ID]], tbl_Customers[Customer_ID], tbl_Customers[Age_Group])</f>
        <v>25–34</v>
      </c>
      <c r="M3576" s="1" t="str">
        <f>_xlfn.XLOOKUP(tbl_Invoices[[#This Row],[Customer_ID]], tbl_Customers[Customer_ID], tbl_Customers[Region])</f>
        <v>South</v>
      </c>
      <c r="N3576" s="1" t="str" cm="1">
        <f t="array" ref="N3576">_xlfn.IFS(
   _xlfn.SINGLE(tbl_Invoices[Plan_ID])="P1","Basic",
   _xlfn.SINGLE(tbl_Invoices[Plan_ID])="P2","Standard",
   _xlfn.SINGLE(tbl_Invoices[Plan_ID])="P3","Premium"
)</f>
        <v>Premium</v>
      </c>
      <c r="O3576" s="2">
        <f>IF(tbl_Invoices[[#This Row],[Revenue_Type]]="Churned",0,1)</f>
        <v>0</v>
      </c>
    </row>
    <row r="3577" spans="1:15" x14ac:dyDescent="0.25">
      <c r="A3577" t="s">
        <v>8048</v>
      </c>
      <c r="B3577" t="s">
        <v>1012</v>
      </c>
      <c r="C3577" t="s">
        <v>3052</v>
      </c>
      <c r="D3577" s="1">
        <v>44723</v>
      </c>
      <c r="E3577">
        <v>12</v>
      </c>
      <c r="F3577" t="b">
        <v>1</v>
      </c>
      <c r="G3577" t="s">
        <v>4538</v>
      </c>
      <c r="H3577" t="s">
        <v>2027</v>
      </c>
      <c r="I3577" s="1">
        <f>DATE(YEAR(tbl_Invoices[[#This Row],[Invoice_Date]]), MONTH(tbl_Invoices[[#This Row],[Invoice_Date]]), DAY(tbl_Invoices[[#This Row],[Invoice_Date]]))</f>
        <v>44723</v>
      </c>
      <c r="J3577">
        <f>YEAR(tbl_Invoices[[#This Row],[Invoice_Date]])</f>
        <v>2022</v>
      </c>
      <c r="K3577" s="1">
        <f>_xlfn.XLOOKUP(tbl_Invoices[[#This Row],[Customer_ID]], tbl_Customers[Customer_ID], tbl_Customers[Cohort_Month])</f>
        <v>44712</v>
      </c>
      <c r="L3577" s="1" t="str">
        <f ca="1">_xlfn.XLOOKUP(tbl_Invoices[[#This Row],[Customer_ID]], tbl_Customers[Customer_ID], tbl_Customers[Age_Group])</f>
        <v>55+</v>
      </c>
      <c r="M3577" s="1" t="str">
        <f>_xlfn.XLOOKUP(tbl_Invoices[[#This Row],[Customer_ID]], tbl_Customers[Customer_ID], tbl_Customers[Region])</f>
        <v>International</v>
      </c>
      <c r="N3577" s="1" t="str" cm="1">
        <f t="array" ref="N3577">_xlfn.IFS(
   _xlfn.SINGLE(tbl_Invoices[Plan_ID])="P1","Basic",
   _xlfn.SINGLE(tbl_Invoices[Plan_ID])="P2","Standard",
   _xlfn.SINGLE(tbl_Invoices[Plan_ID])="P3","Premium"
)</f>
        <v>Basic</v>
      </c>
      <c r="O3577" s="2">
        <f>IF(tbl_Invoices[[#This Row],[Revenue_Type]]="Churned",0,1)</f>
        <v>1</v>
      </c>
    </row>
    <row r="3578" spans="1:15" x14ac:dyDescent="0.25">
      <c r="A3578" t="s">
        <v>5230</v>
      </c>
      <c r="B3578" t="s">
        <v>428</v>
      </c>
      <c r="C3578" t="s">
        <v>3588</v>
      </c>
      <c r="D3578" s="1">
        <v>44724</v>
      </c>
      <c r="E3578">
        <v>25</v>
      </c>
      <c r="F3578" t="b">
        <v>1</v>
      </c>
      <c r="G3578" t="s">
        <v>4540</v>
      </c>
      <c r="H3578" t="s">
        <v>2034</v>
      </c>
      <c r="I3578" s="1">
        <f>DATE(YEAR(tbl_Invoices[[#This Row],[Invoice_Date]]), MONTH(tbl_Invoices[[#This Row],[Invoice_Date]]), DAY(tbl_Invoices[[#This Row],[Invoice_Date]]))</f>
        <v>44724</v>
      </c>
      <c r="J3578">
        <f>YEAR(tbl_Invoices[[#This Row],[Invoice_Date]])</f>
        <v>2022</v>
      </c>
      <c r="K3578" s="1">
        <f>_xlfn.XLOOKUP(tbl_Invoices[[#This Row],[Customer_ID]], tbl_Customers[Customer_ID], tbl_Customers[Cohort_Month])</f>
        <v>44286</v>
      </c>
      <c r="L3578" s="1" t="str">
        <f ca="1">_xlfn.XLOOKUP(tbl_Invoices[[#This Row],[Customer_ID]], tbl_Customers[Customer_ID], tbl_Customers[Age_Group])</f>
        <v>25–34</v>
      </c>
      <c r="M3578" s="1" t="str">
        <f>_xlfn.XLOOKUP(tbl_Invoices[[#This Row],[Customer_ID]], tbl_Customers[Customer_ID], tbl_Customers[Region])</f>
        <v>West</v>
      </c>
      <c r="N3578" s="1" t="str" cm="1">
        <f t="array" ref="N3578">_xlfn.IFS(
   _xlfn.SINGLE(tbl_Invoices[Plan_ID])="P1","Basic",
   _xlfn.SINGLE(tbl_Invoices[Plan_ID])="P2","Standard",
   _xlfn.SINGLE(tbl_Invoices[Plan_ID])="P3","Premium"
)</f>
        <v>Standard</v>
      </c>
      <c r="O3578" s="2">
        <f>IF(tbl_Invoices[[#This Row],[Revenue_Type]]="Churned",0,1)</f>
        <v>1</v>
      </c>
    </row>
    <row r="3579" spans="1:15" x14ac:dyDescent="0.25">
      <c r="A3579" t="s">
        <v>7644</v>
      </c>
      <c r="B3579" t="s">
        <v>1546</v>
      </c>
      <c r="C3579" t="s">
        <v>3205</v>
      </c>
      <c r="D3579" s="1">
        <v>44724</v>
      </c>
      <c r="E3579">
        <v>55</v>
      </c>
      <c r="F3579" t="b">
        <v>1</v>
      </c>
      <c r="G3579" t="s">
        <v>4547</v>
      </c>
      <c r="H3579" t="s">
        <v>2031</v>
      </c>
      <c r="I3579" s="1">
        <f>DATE(YEAR(tbl_Invoices[[#This Row],[Invoice_Date]]), MONTH(tbl_Invoices[[#This Row],[Invoice_Date]]), DAY(tbl_Invoices[[#This Row],[Invoice_Date]]))</f>
        <v>44724</v>
      </c>
      <c r="J3579">
        <f>YEAR(tbl_Invoices[[#This Row],[Invoice_Date]])</f>
        <v>2022</v>
      </c>
      <c r="K3579" s="1">
        <f>_xlfn.XLOOKUP(tbl_Invoices[[#This Row],[Customer_ID]], tbl_Customers[Customer_ID], tbl_Customers[Cohort_Month])</f>
        <v>45016</v>
      </c>
      <c r="L3579" s="1" t="str">
        <f ca="1">_xlfn.XLOOKUP(tbl_Invoices[[#This Row],[Customer_ID]], tbl_Customers[Customer_ID], tbl_Customers[Age_Group])</f>
        <v>18–24</v>
      </c>
      <c r="M3579" s="1" t="str">
        <f>_xlfn.XLOOKUP(tbl_Invoices[[#This Row],[Customer_ID]], tbl_Customers[Customer_ID], tbl_Customers[Region])</f>
        <v>West</v>
      </c>
      <c r="N3579" s="1" t="str" cm="1">
        <f t="array" ref="N3579">_xlfn.IFS(
   _xlfn.SINGLE(tbl_Invoices[Plan_ID])="P1","Basic",
   _xlfn.SINGLE(tbl_Invoices[Plan_ID])="P2","Standard",
   _xlfn.SINGLE(tbl_Invoices[Plan_ID])="P3","Premium"
)</f>
        <v>Premium</v>
      </c>
      <c r="O3579" s="2">
        <f>IF(tbl_Invoices[[#This Row],[Revenue_Type]]="Churned",0,1)</f>
        <v>1</v>
      </c>
    </row>
    <row r="3580" spans="1:15" x14ac:dyDescent="0.25">
      <c r="A3580" t="s">
        <v>8080</v>
      </c>
      <c r="B3580" t="s">
        <v>1581</v>
      </c>
      <c r="C3580" t="s">
        <v>2265</v>
      </c>
      <c r="D3580" s="1">
        <v>44724</v>
      </c>
      <c r="E3580">
        <v>25</v>
      </c>
      <c r="F3580" t="b">
        <v>1</v>
      </c>
      <c r="G3580" t="s">
        <v>4540</v>
      </c>
      <c r="H3580" t="s">
        <v>2034</v>
      </c>
      <c r="I3580" s="1">
        <f>DATE(YEAR(tbl_Invoices[[#This Row],[Invoice_Date]]), MONTH(tbl_Invoices[[#This Row],[Invoice_Date]]), DAY(tbl_Invoices[[#This Row],[Invoice_Date]]))</f>
        <v>44724</v>
      </c>
      <c r="J3580">
        <f>YEAR(tbl_Invoices[[#This Row],[Invoice_Date]])</f>
        <v>2022</v>
      </c>
      <c r="K3580" s="1">
        <f>_xlfn.XLOOKUP(tbl_Invoices[[#This Row],[Customer_ID]], tbl_Customers[Customer_ID], tbl_Customers[Cohort_Month])</f>
        <v>44681</v>
      </c>
      <c r="L3580" s="1" t="str">
        <f ca="1">_xlfn.XLOOKUP(tbl_Invoices[[#This Row],[Customer_ID]], tbl_Customers[Customer_ID], tbl_Customers[Age_Group])</f>
        <v>45–54</v>
      </c>
      <c r="M3580" s="1" t="str">
        <f>_xlfn.XLOOKUP(tbl_Invoices[[#This Row],[Customer_ID]], tbl_Customers[Customer_ID], tbl_Customers[Region])</f>
        <v>Midwest</v>
      </c>
      <c r="N3580" s="1" t="str" cm="1">
        <f t="array" ref="N3580">_xlfn.IFS(
   _xlfn.SINGLE(tbl_Invoices[Plan_ID])="P1","Basic",
   _xlfn.SINGLE(tbl_Invoices[Plan_ID])="P2","Standard",
   _xlfn.SINGLE(tbl_Invoices[Plan_ID])="P3","Premium"
)</f>
        <v>Standard</v>
      </c>
      <c r="O3580" s="2">
        <f>IF(tbl_Invoices[[#This Row],[Revenue_Type]]="Churned",0,1)</f>
        <v>1</v>
      </c>
    </row>
    <row r="3581" spans="1:15" x14ac:dyDescent="0.25">
      <c r="A3581" t="s">
        <v>8009</v>
      </c>
      <c r="B3581" t="s">
        <v>1602</v>
      </c>
      <c r="C3581" t="s">
        <v>4142</v>
      </c>
      <c r="D3581" s="1">
        <v>44724</v>
      </c>
      <c r="E3581">
        <v>12</v>
      </c>
      <c r="F3581" t="b">
        <v>1</v>
      </c>
      <c r="G3581" t="s">
        <v>4549</v>
      </c>
      <c r="H3581" t="s">
        <v>2027</v>
      </c>
      <c r="I3581" s="1">
        <f>DATE(YEAR(tbl_Invoices[[#This Row],[Invoice_Date]]), MONTH(tbl_Invoices[[#This Row],[Invoice_Date]]), DAY(tbl_Invoices[[#This Row],[Invoice_Date]]))</f>
        <v>44724</v>
      </c>
      <c r="J3581">
        <f>YEAR(tbl_Invoices[[#This Row],[Invoice_Date]])</f>
        <v>2022</v>
      </c>
      <c r="K3581" s="1">
        <f>_xlfn.XLOOKUP(tbl_Invoices[[#This Row],[Customer_ID]], tbl_Customers[Customer_ID], tbl_Customers[Cohort_Month])</f>
        <v>44316</v>
      </c>
      <c r="L3581" s="1" t="str">
        <f ca="1">_xlfn.XLOOKUP(tbl_Invoices[[#This Row],[Customer_ID]], tbl_Customers[Customer_ID], tbl_Customers[Age_Group])</f>
        <v>45–54</v>
      </c>
      <c r="M3581" s="1" t="str">
        <f>_xlfn.XLOOKUP(tbl_Invoices[[#This Row],[Customer_ID]], tbl_Customers[Customer_ID], tbl_Customers[Region])</f>
        <v>South</v>
      </c>
      <c r="N3581" s="1" t="str" cm="1">
        <f t="array" ref="N3581">_xlfn.IFS(
   _xlfn.SINGLE(tbl_Invoices[Plan_ID])="P1","Basic",
   _xlfn.SINGLE(tbl_Invoices[Plan_ID])="P2","Standard",
   _xlfn.SINGLE(tbl_Invoices[Plan_ID])="P3","Premium"
)</f>
        <v>Basic</v>
      </c>
      <c r="O3581" s="2">
        <f>IF(tbl_Invoices[[#This Row],[Revenue_Type]]="Churned",0,1)</f>
        <v>1</v>
      </c>
    </row>
    <row r="3582" spans="1:15" x14ac:dyDescent="0.25">
      <c r="A3582" t="s">
        <v>7338</v>
      </c>
      <c r="B3582" t="s">
        <v>1608</v>
      </c>
      <c r="C3582" t="s">
        <v>3113</v>
      </c>
      <c r="D3582" s="1">
        <v>44724</v>
      </c>
      <c r="E3582">
        <v>12</v>
      </c>
      <c r="F3582" t="b">
        <v>1</v>
      </c>
      <c r="G3582" t="s">
        <v>4540</v>
      </c>
      <c r="H3582" t="s">
        <v>2027</v>
      </c>
      <c r="I3582" s="1">
        <f>DATE(YEAR(tbl_Invoices[[#This Row],[Invoice_Date]]), MONTH(tbl_Invoices[[#This Row],[Invoice_Date]]), DAY(tbl_Invoices[[#This Row],[Invoice_Date]]))</f>
        <v>44724</v>
      </c>
      <c r="J3582">
        <f>YEAR(tbl_Invoices[[#This Row],[Invoice_Date]])</f>
        <v>2022</v>
      </c>
      <c r="K3582" s="1">
        <f>_xlfn.XLOOKUP(tbl_Invoices[[#This Row],[Customer_ID]], tbl_Customers[Customer_ID], tbl_Customers[Cohort_Month])</f>
        <v>44500</v>
      </c>
      <c r="L3582" s="1" t="str">
        <f ca="1">_xlfn.XLOOKUP(tbl_Invoices[[#This Row],[Customer_ID]], tbl_Customers[Customer_ID], tbl_Customers[Age_Group])</f>
        <v>35–44</v>
      </c>
      <c r="M3582" s="1" t="str">
        <f>_xlfn.XLOOKUP(tbl_Invoices[[#This Row],[Customer_ID]], tbl_Customers[Customer_ID], tbl_Customers[Region])</f>
        <v>West</v>
      </c>
      <c r="N3582" s="1" t="str" cm="1">
        <f t="array" ref="N3582">_xlfn.IFS(
   _xlfn.SINGLE(tbl_Invoices[Plan_ID])="P1","Basic",
   _xlfn.SINGLE(tbl_Invoices[Plan_ID])="P2","Standard",
   _xlfn.SINGLE(tbl_Invoices[Plan_ID])="P3","Premium"
)</f>
        <v>Basic</v>
      </c>
      <c r="O3582" s="2">
        <f>IF(tbl_Invoices[[#This Row],[Revenue_Type]]="Churned",0,1)</f>
        <v>1</v>
      </c>
    </row>
    <row r="3583" spans="1:15" x14ac:dyDescent="0.25">
      <c r="A3583" t="s">
        <v>9011</v>
      </c>
      <c r="B3583" t="s">
        <v>635</v>
      </c>
      <c r="C3583" t="s">
        <v>2572</v>
      </c>
      <c r="D3583" s="1">
        <v>44725</v>
      </c>
      <c r="E3583">
        <v>12</v>
      </c>
      <c r="F3583" t="b">
        <v>1</v>
      </c>
      <c r="G3583" t="s">
        <v>4549</v>
      </c>
      <c r="H3583" t="s">
        <v>2027</v>
      </c>
      <c r="I3583" s="1">
        <f>DATE(YEAR(tbl_Invoices[[#This Row],[Invoice_Date]]), MONTH(tbl_Invoices[[#This Row],[Invoice_Date]]), DAY(tbl_Invoices[[#This Row],[Invoice_Date]]))</f>
        <v>44725</v>
      </c>
      <c r="J3583">
        <f>YEAR(tbl_Invoices[[#This Row],[Invoice_Date]])</f>
        <v>2022</v>
      </c>
      <c r="K3583" s="1">
        <f>_xlfn.XLOOKUP(tbl_Invoices[[#This Row],[Customer_ID]], tbl_Customers[Customer_ID], tbl_Customers[Cohort_Month])</f>
        <v>44773</v>
      </c>
      <c r="L3583" s="1" t="str">
        <f ca="1">_xlfn.XLOOKUP(tbl_Invoices[[#This Row],[Customer_ID]], tbl_Customers[Customer_ID], tbl_Customers[Age_Group])</f>
        <v>55+</v>
      </c>
      <c r="M3583" s="1" t="str">
        <f>_xlfn.XLOOKUP(tbl_Invoices[[#This Row],[Customer_ID]], tbl_Customers[Customer_ID], tbl_Customers[Region])</f>
        <v>South</v>
      </c>
      <c r="N3583" s="1" t="str" cm="1">
        <f t="array" ref="N3583">_xlfn.IFS(
   _xlfn.SINGLE(tbl_Invoices[Plan_ID])="P1","Basic",
   _xlfn.SINGLE(tbl_Invoices[Plan_ID])="P2","Standard",
   _xlfn.SINGLE(tbl_Invoices[Plan_ID])="P3","Premium"
)</f>
        <v>Basic</v>
      </c>
      <c r="O3583" s="2">
        <f>IF(tbl_Invoices[[#This Row],[Revenue_Type]]="Churned",0,1)</f>
        <v>1</v>
      </c>
    </row>
    <row r="3584" spans="1:15" x14ac:dyDescent="0.25">
      <c r="A3584" t="s">
        <v>5317</v>
      </c>
      <c r="B3584" t="s">
        <v>735</v>
      </c>
      <c r="C3584" t="s">
        <v>3608</v>
      </c>
      <c r="D3584" s="1">
        <v>44725</v>
      </c>
      <c r="E3584">
        <v>55</v>
      </c>
      <c r="F3584" t="b">
        <v>1</v>
      </c>
      <c r="G3584" t="s">
        <v>4538</v>
      </c>
      <c r="H3584" t="s">
        <v>2031</v>
      </c>
      <c r="I3584" s="1">
        <f>DATE(YEAR(tbl_Invoices[[#This Row],[Invoice_Date]]), MONTH(tbl_Invoices[[#This Row],[Invoice_Date]]), DAY(tbl_Invoices[[#This Row],[Invoice_Date]]))</f>
        <v>44725</v>
      </c>
      <c r="J3584">
        <f>YEAR(tbl_Invoices[[#This Row],[Invoice_Date]])</f>
        <v>2022</v>
      </c>
      <c r="K3584" s="1">
        <f>_xlfn.XLOOKUP(tbl_Invoices[[#This Row],[Customer_ID]], tbl_Customers[Customer_ID], tbl_Customers[Cohort_Month])</f>
        <v>44834</v>
      </c>
      <c r="L3584" s="1" t="str">
        <f ca="1">_xlfn.XLOOKUP(tbl_Invoices[[#This Row],[Customer_ID]], tbl_Customers[Customer_ID], tbl_Customers[Age_Group])</f>
        <v>35–44</v>
      </c>
      <c r="M3584" s="1" t="str">
        <f>_xlfn.XLOOKUP(tbl_Invoices[[#This Row],[Customer_ID]], tbl_Customers[Customer_ID], tbl_Customers[Region])</f>
        <v>East</v>
      </c>
      <c r="N3584" s="1" t="str" cm="1">
        <f t="array" ref="N3584">_xlfn.IFS(
   _xlfn.SINGLE(tbl_Invoices[Plan_ID])="P1","Basic",
   _xlfn.SINGLE(tbl_Invoices[Plan_ID])="P2","Standard",
   _xlfn.SINGLE(tbl_Invoices[Plan_ID])="P3","Premium"
)</f>
        <v>Premium</v>
      </c>
      <c r="O3584" s="2">
        <f>IF(tbl_Invoices[[#This Row],[Revenue_Type]]="Churned",0,1)</f>
        <v>1</v>
      </c>
    </row>
    <row r="3585" spans="1:15" x14ac:dyDescent="0.25">
      <c r="A3585" t="s">
        <v>5476</v>
      </c>
      <c r="B3585" t="s">
        <v>823</v>
      </c>
      <c r="C3585" t="s">
        <v>4248</v>
      </c>
      <c r="D3585" s="1">
        <v>44725</v>
      </c>
      <c r="E3585">
        <v>12</v>
      </c>
      <c r="F3585" t="b">
        <v>1</v>
      </c>
      <c r="G3585" t="s">
        <v>4549</v>
      </c>
      <c r="H3585" t="s">
        <v>2027</v>
      </c>
      <c r="I3585" s="1">
        <f>DATE(YEAR(tbl_Invoices[[#This Row],[Invoice_Date]]), MONTH(tbl_Invoices[[#This Row],[Invoice_Date]]), DAY(tbl_Invoices[[#This Row],[Invoice_Date]]))</f>
        <v>44725</v>
      </c>
      <c r="J3585">
        <f>YEAR(tbl_Invoices[[#This Row],[Invoice_Date]])</f>
        <v>2022</v>
      </c>
      <c r="K3585" s="1">
        <f>_xlfn.XLOOKUP(tbl_Invoices[[#This Row],[Customer_ID]], tbl_Customers[Customer_ID], tbl_Customers[Cohort_Month])</f>
        <v>44500</v>
      </c>
      <c r="L3585" s="1" t="str">
        <f ca="1">_xlfn.XLOOKUP(tbl_Invoices[[#This Row],[Customer_ID]], tbl_Customers[Customer_ID], tbl_Customers[Age_Group])</f>
        <v>55+</v>
      </c>
      <c r="M3585" s="1" t="str">
        <f>_xlfn.XLOOKUP(tbl_Invoices[[#This Row],[Customer_ID]], tbl_Customers[Customer_ID], tbl_Customers[Region])</f>
        <v>Midwest</v>
      </c>
      <c r="N3585" s="1" t="str" cm="1">
        <f t="array" ref="N3585">_xlfn.IFS(
   _xlfn.SINGLE(tbl_Invoices[Plan_ID])="P1","Basic",
   _xlfn.SINGLE(tbl_Invoices[Plan_ID])="P2","Standard",
   _xlfn.SINGLE(tbl_Invoices[Plan_ID])="P3","Premium"
)</f>
        <v>Basic</v>
      </c>
      <c r="O3585" s="2">
        <f>IF(tbl_Invoices[[#This Row],[Revenue_Type]]="Churned",0,1)</f>
        <v>1</v>
      </c>
    </row>
    <row r="3586" spans="1:15" x14ac:dyDescent="0.25">
      <c r="A3586" t="s">
        <v>6489</v>
      </c>
      <c r="B3586" t="s">
        <v>1365</v>
      </c>
      <c r="C3586" t="s">
        <v>2349</v>
      </c>
      <c r="D3586" s="1">
        <v>44725</v>
      </c>
      <c r="E3586">
        <v>12</v>
      </c>
      <c r="F3586" t="b">
        <v>1</v>
      </c>
      <c r="G3586" t="s">
        <v>4538</v>
      </c>
      <c r="H3586" t="s">
        <v>2027</v>
      </c>
      <c r="I3586" s="1">
        <f>DATE(YEAR(tbl_Invoices[[#This Row],[Invoice_Date]]), MONTH(tbl_Invoices[[#This Row],[Invoice_Date]]), DAY(tbl_Invoices[[#This Row],[Invoice_Date]]))</f>
        <v>44725</v>
      </c>
      <c r="J3586">
        <f>YEAR(tbl_Invoices[[#This Row],[Invoice_Date]])</f>
        <v>2022</v>
      </c>
      <c r="K3586" s="1">
        <f>_xlfn.XLOOKUP(tbl_Invoices[[#This Row],[Customer_ID]], tbl_Customers[Customer_ID], tbl_Customers[Cohort_Month])</f>
        <v>44865</v>
      </c>
      <c r="L3586" s="1" t="str">
        <f ca="1">_xlfn.XLOOKUP(tbl_Invoices[[#This Row],[Customer_ID]], tbl_Customers[Customer_ID], tbl_Customers[Age_Group])</f>
        <v>25–34</v>
      </c>
      <c r="M3586" s="1" t="str">
        <f>_xlfn.XLOOKUP(tbl_Invoices[[#This Row],[Customer_ID]], tbl_Customers[Customer_ID], tbl_Customers[Region])</f>
        <v>Midwest</v>
      </c>
      <c r="N3586" s="1" t="str" cm="1">
        <f t="array" ref="N3586">_xlfn.IFS(
   _xlfn.SINGLE(tbl_Invoices[Plan_ID])="P1","Basic",
   _xlfn.SINGLE(tbl_Invoices[Plan_ID])="P2","Standard",
   _xlfn.SINGLE(tbl_Invoices[Plan_ID])="P3","Premium"
)</f>
        <v>Basic</v>
      </c>
      <c r="O3586" s="2">
        <f>IF(tbl_Invoices[[#This Row],[Revenue_Type]]="Churned",0,1)</f>
        <v>1</v>
      </c>
    </row>
    <row r="3587" spans="1:15" x14ac:dyDescent="0.25">
      <c r="A3587" t="s">
        <v>10382</v>
      </c>
      <c r="B3587" t="s">
        <v>1403</v>
      </c>
      <c r="C3587" t="s">
        <v>3719</v>
      </c>
      <c r="D3587" s="1">
        <v>44725</v>
      </c>
      <c r="E3587">
        <v>12</v>
      </c>
      <c r="F3587" t="b">
        <v>1</v>
      </c>
      <c r="G3587" t="s">
        <v>4547</v>
      </c>
      <c r="H3587" t="s">
        <v>2027</v>
      </c>
      <c r="I3587" s="1">
        <f>DATE(YEAR(tbl_Invoices[[#This Row],[Invoice_Date]]), MONTH(tbl_Invoices[[#This Row],[Invoice_Date]]), DAY(tbl_Invoices[[#This Row],[Invoice_Date]]))</f>
        <v>44725</v>
      </c>
      <c r="J3587">
        <f>YEAR(tbl_Invoices[[#This Row],[Invoice_Date]])</f>
        <v>2022</v>
      </c>
      <c r="K3587" s="1">
        <f>_xlfn.XLOOKUP(tbl_Invoices[[#This Row],[Customer_ID]], tbl_Customers[Customer_ID], tbl_Customers[Cohort_Month])</f>
        <v>44926</v>
      </c>
      <c r="L3587" s="1" t="str">
        <f ca="1">_xlfn.XLOOKUP(tbl_Invoices[[#This Row],[Customer_ID]], tbl_Customers[Customer_ID], tbl_Customers[Age_Group])</f>
        <v>55+</v>
      </c>
      <c r="M3587" s="1" t="str">
        <f>_xlfn.XLOOKUP(tbl_Invoices[[#This Row],[Customer_ID]], tbl_Customers[Customer_ID], tbl_Customers[Region])</f>
        <v>West</v>
      </c>
      <c r="N3587" s="1" t="str" cm="1">
        <f t="array" ref="N3587">_xlfn.IFS(
   _xlfn.SINGLE(tbl_Invoices[Plan_ID])="P1","Basic",
   _xlfn.SINGLE(tbl_Invoices[Plan_ID])="P2","Standard",
   _xlfn.SINGLE(tbl_Invoices[Plan_ID])="P3","Premium"
)</f>
        <v>Basic</v>
      </c>
      <c r="O3587" s="2">
        <f>IF(tbl_Invoices[[#This Row],[Revenue_Type]]="Churned",0,1)</f>
        <v>1</v>
      </c>
    </row>
    <row r="3588" spans="1:15" x14ac:dyDescent="0.25">
      <c r="A3588" t="s">
        <v>5993</v>
      </c>
      <c r="B3588" t="s">
        <v>586</v>
      </c>
      <c r="C3588" t="s">
        <v>3242</v>
      </c>
      <c r="D3588" s="1">
        <v>44726</v>
      </c>
      <c r="E3588">
        <v>12</v>
      </c>
      <c r="F3588" t="b">
        <v>1</v>
      </c>
      <c r="G3588" t="s">
        <v>4549</v>
      </c>
      <c r="H3588" t="s">
        <v>2027</v>
      </c>
      <c r="I3588" s="1">
        <f>DATE(YEAR(tbl_Invoices[[#This Row],[Invoice_Date]]), MONTH(tbl_Invoices[[#This Row],[Invoice_Date]]), DAY(tbl_Invoices[[#This Row],[Invoice_Date]]))</f>
        <v>44726</v>
      </c>
      <c r="J3588">
        <f>YEAR(tbl_Invoices[[#This Row],[Invoice_Date]])</f>
        <v>2022</v>
      </c>
      <c r="K3588" s="1">
        <f>_xlfn.XLOOKUP(tbl_Invoices[[#This Row],[Customer_ID]], tbl_Customers[Customer_ID], tbl_Customers[Cohort_Month])</f>
        <v>44227</v>
      </c>
      <c r="L3588" s="1" t="str">
        <f ca="1">_xlfn.XLOOKUP(tbl_Invoices[[#This Row],[Customer_ID]], tbl_Customers[Customer_ID], tbl_Customers[Age_Group])</f>
        <v>18–24</v>
      </c>
      <c r="M3588" s="1" t="str">
        <f>_xlfn.XLOOKUP(tbl_Invoices[[#This Row],[Customer_ID]], tbl_Customers[Customer_ID], tbl_Customers[Region])</f>
        <v>West</v>
      </c>
      <c r="N3588" s="1" t="str" cm="1">
        <f t="array" ref="N3588">_xlfn.IFS(
   _xlfn.SINGLE(tbl_Invoices[Plan_ID])="P1","Basic",
   _xlfn.SINGLE(tbl_Invoices[Plan_ID])="P2","Standard",
   _xlfn.SINGLE(tbl_Invoices[Plan_ID])="P3","Premium"
)</f>
        <v>Basic</v>
      </c>
      <c r="O3588" s="2">
        <f>IF(tbl_Invoices[[#This Row],[Revenue_Type]]="Churned",0,1)</f>
        <v>1</v>
      </c>
    </row>
    <row r="3589" spans="1:15" x14ac:dyDescent="0.25">
      <c r="A3589" t="s">
        <v>4725</v>
      </c>
      <c r="B3589" t="s">
        <v>894</v>
      </c>
      <c r="C3589" t="s">
        <v>2672</v>
      </c>
      <c r="D3589" s="1">
        <v>44726</v>
      </c>
      <c r="E3589">
        <v>12</v>
      </c>
      <c r="F3589" t="b">
        <v>1</v>
      </c>
      <c r="G3589" t="s">
        <v>4549</v>
      </c>
      <c r="H3589" t="s">
        <v>2027</v>
      </c>
      <c r="I3589" s="1">
        <f>DATE(YEAR(tbl_Invoices[[#This Row],[Invoice_Date]]), MONTH(tbl_Invoices[[#This Row],[Invoice_Date]]), DAY(tbl_Invoices[[#This Row],[Invoice_Date]]))</f>
        <v>44726</v>
      </c>
      <c r="J3589">
        <f>YEAR(tbl_Invoices[[#This Row],[Invoice_Date]])</f>
        <v>2022</v>
      </c>
      <c r="K3589" s="1">
        <f>_xlfn.XLOOKUP(tbl_Invoices[[#This Row],[Customer_ID]], tbl_Customers[Customer_ID], tbl_Customers[Cohort_Month])</f>
        <v>44347</v>
      </c>
      <c r="L3589" s="1" t="str">
        <f ca="1">_xlfn.XLOOKUP(tbl_Invoices[[#This Row],[Customer_ID]], tbl_Customers[Customer_ID], tbl_Customers[Age_Group])</f>
        <v>45–54</v>
      </c>
      <c r="M3589" s="1" t="str">
        <f>_xlfn.XLOOKUP(tbl_Invoices[[#This Row],[Customer_ID]], tbl_Customers[Customer_ID], tbl_Customers[Region])</f>
        <v>East</v>
      </c>
      <c r="N3589" s="1" t="str" cm="1">
        <f t="array" ref="N3589">_xlfn.IFS(
   _xlfn.SINGLE(tbl_Invoices[Plan_ID])="P1","Basic",
   _xlfn.SINGLE(tbl_Invoices[Plan_ID])="P2","Standard",
   _xlfn.SINGLE(tbl_Invoices[Plan_ID])="P3","Premium"
)</f>
        <v>Basic</v>
      </c>
      <c r="O3589" s="2">
        <f>IF(tbl_Invoices[[#This Row],[Revenue_Type]]="Churned",0,1)</f>
        <v>1</v>
      </c>
    </row>
    <row r="3590" spans="1:15" x14ac:dyDescent="0.25">
      <c r="A3590" t="s">
        <v>9448</v>
      </c>
      <c r="B3590" t="s">
        <v>1342</v>
      </c>
      <c r="C3590" t="s">
        <v>3780</v>
      </c>
      <c r="D3590" s="1">
        <v>44726</v>
      </c>
      <c r="E3590">
        <v>55</v>
      </c>
      <c r="F3590" t="b">
        <v>1</v>
      </c>
      <c r="G3590" t="s">
        <v>4547</v>
      </c>
      <c r="H3590" t="s">
        <v>2031</v>
      </c>
      <c r="I3590" s="1">
        <f>DATE(YEAR(tbl_Invoices[[#This Row],[Invoice_Date]]), MONTH(tbl_Invoices[[#This Row],[Invoice_Date]]), DAY(tbl_Invoices[[#This Row],[Invoice_Date]]))</f>
        <v>44726</v>
      </c>
      <c r="J3590">
        <f>YEAR(tbl_Invoices[[#This Row],[Invoice_Date]])</f>
        <v>2022</v>
      </c>
      <c r="K3590" s="1">
        <f>_xlfn.XLOOKUP(tbl_Invoices[[#This Row],[Customer_ID]], tbl_Customers[Customer_ID], tbl_Customers[Cohort_Month])</f>
        <v>44316</v>
      </c>
      <c r="L3590" s="1" t="str">
        <f ca="1">_xlfn.XLOOKUP(tbl_Invoices[[#This Row],[Customer_ID]], tbl_Customers[Customer_ID], tbl_Customers[Age_Group])</f>
        <v>55+</v>
      </c>
      <c r="M3590" s="1" t="str">
        <f>_xlfn.XLOOKUP(tbl_Invoices[[#This Row],[Customer_ID]], tbl_Customers[Customer_ID], tbl_Customers[Region])</f>
        <v>Midwest</v>
      </c>
      <c r="N3590" s="1" t="str" cm="1">
        <f t="array" ref="N3590">_xlfn.IFS(
   _xlfn.SINGLE(tbl_Invoices[Plan_ID])="P1","Basic",
   _xlfn.SINGLE(tbl_Invoices[Plan_ID])="P2","Standard",
   _xlfn.SINGLE(tbl_Invoices[Plan_ID])="P3","Premium"
)</f>
        <v>Premium</v>
      </c>
      <c r="O3590" s="2">
        <f>IF(tbl_Invoices[[#This Row],[Revenue_Type]]="Churned",0,1)</f>
        <v>1</v>
      </c>
    </row>
    <row r="3591" spans="1:15" x14ac:dyDescent="0.25">
      <c r="A3591" t="s">
        <v>5328</v>
      </c>
      <c r="B3591" t="s">
        <v>1457</v>
      </c>
      <c r="C3591" t="s">
        <v>4373</v>
      </c>
      <c r="D3591" s="1">
        <v>44726</v>
      </c>
      <c r="E3591">
        <v>12</v>
      </c>
      <c r="F3591" t="b">
        <v>1</v>
      </c>
      <c r="G3591" t="s">
        <v>4540</v>
      </c>
      <c r="H3591" t="s">
        <v>2027</v>
      </c>
      <c r="I3591" s="1">
        <f>DATE(YEAR(tbl_Invoices[[#This Row],[Invoice_Date]]), MONTH(tbl_Invoices[[#This Row],[Invoice_Date]]), DAY(tbl_Invoices[[#This Row],[Invoice_Date]]))</f>
        <v>44726</v>
      </c>
      <c r="J3591">
        <f>YEAR(tbl_Invoices[[#This Row],[Invoice_Date]])</f>
        <v>2022</v>
      </c>
      <c r="K3591" s="1">
        <f>_xlfn.XLOOKUP(tbl_Invoices[[#This Row],[Customer_ID]], tbl_Customers[Customer_ID], tbl_Customers[Cohort_Month])</f>
        <v>44469</v>
      </c>
      <c r="L3591" s="1" t="str">
        <f ca="1">_xlfn.XLOOKUP(tbl_Invoices[[#This Row],[Customer_ID]], tbl_Customers[Customer_ID], tbl_Customers[Age_Group])</f>
        <v>18–24</v>
      </c>
      <c r="M3591" s="1" t="str">
        <f>_xlfn.XLOOKUP(tbl_Invoices[[#This Row],[Customer_ID]], tbl_Customers[Customer_ID], tbl_Customers[Region])</f>
        <v>East</v>
      </c>
      <c r="N3591" s="1" t="str" cm="1">
        <f t="array" ref="N3591">_xlfn.IFS(
   _xlfn.SINGLE(tbl_Invoices[Plan_ID])="P1","Basic",
   _xlfn.SINGLE(tbl_Invoices[Plan_ID])="P2","Standard",
   _xlfn.SINGLE(tbl_Invoices[Plan_ID])="P3","Premium"
)</f>
        <v>Basic</v>
      </c>
      <c r="O3591" s="2">
        <f>IF(tbl_Invoices[[#This Row],[Revenue_Type]]="Churned",0,1)</f>
        <v>1</v>
      </c>
    </row>
    <row r="3592" spans="1:15" x14ac:dyDescent="0.25">
      <c r="A3592" t="s">
        <v>6113</v>
      </c>
      <c r="B3592" t="s">
        <v>1750</v>
      </c>
      <c r="C3592" t="s">
        <v>4110</v>
      </c>
      <c r="D3592" s="1">
        <v>44726</v>
      </c>
      <c r="E3592">
        <v>55</v>
      </c>
      <c r="F3592" t="b">
        <v>1</v>
      </c>
      <c r="G3592" t="s">
        <v>4538</v>
      </c>
      <c r="H3592" t="s">
        <v>2031</v>
      </c>
      <c r="I3592" s="1">
        <f>DATE(YEAR(tbl_Invoices[[#This Row],[Invoice_Date]]), MONTH(tbl_Invoices[[#This Row],[Invoice_Date]]), DAY(tbl_Invoices[[#This Row],[Invoice_Date]]))</f>
        <v>44726</v>
      </c>
      <c r="J3592">
        <f>YEAR(tbl_Invoices[[#This Row],[Invoice_Date]])</f>
        <v>2022</v>
      </c>
      <c r="K3592" s="1">
        <f>_xlfn.XLOOKUP(tbl_Invoices[[#This Row],[Customer_ID]], tbl_Customers[Customer_ID], tbl_Customers[Cohort_Month])</f>
        <v>44681</v>
      </c>
      <c r="L3592" s="1" t="str">
        <f ca="1">_xlfn.XLOOKUP(tbl_Invoices[[#This Row],[Customer_ID]], tbl_Customers[Customer_ID], tbl_Customers[Age_Group])</f>
        <v>25–34</v>
      </c>
      <c r="M3592" s="1" t="str">
        <f>_xlfn.XLOOKUP(tbl_Invoices[[#This Row],[Customer_ID]], tbl_Customers[Customer_ID], tbl_Customers[Region])</f>
        <v>Midwest</v>
      </c>
      <c r="N3592" s="1" t="str" cm="1">
        <f t="array" ref="N3592">_xlfn.IFS(
   _xlfn.SINGLE(tbl_Invoices[Plan_ID])="P1","Basic",
   _xlfn.SINGLE(tbl_Invoices[Plan_ID])="P2","Standard",
   _xlfn.SINGLE(tbl_Invoices[Plan_ID])="P3","Premium"
)</f>
        <v>Premium</v>
      </c>
      <c r="O3592" s="2">
        <f>IF(tbl_Invoices[[#This Row],[Revenue_Type]]="Churned",0,1)</f>
        <v>1</v>
      </c>
    </row>
    <row r="3593" spans="1:15" x14ac:dyDescent="0.25">
      <c r="A3593" t="s">
        <v>9586</v>
      </c>
      <c r="B3593" t="s">
        <v>134</v>
      </c>
      <c r="C3593" t="s">
        <v>2597</v>
      </c>
      <c r="D3593" s="1">
        <v>44727</v>
      </c>
      <c r="E3593">
        <v>25</v>
      </c>
      <c r="F3593" t="b">
        <v>1</v>
      </c>
      <c r="G3593" t="s">
        <v>4540</v>
      </c>
      <c r="H3593" t="s">
        <v>2034</v>
      </c>
      <c r="I3593" s="1">
        <f>DATE(YEAR(tbl_Invoices[[#This Row],[Invoice_Date]]), MONTH(tbl_Invoices[[#This Row],[Invoice_Date]]), DAY(tbl_Invoices[[#This Row],[Invoice_Date]]))</f>
        <v>44727</v>
      </c>
      <c r="J3593">
        <f>YEAR(tbl_Invoices[[#This Row],[Invoice_Date]])</f>
        <v>2022</v>
      </c>
      <c r="K3593" s="1">
        <f>_xlfn.XLOOKUP(tbl_Invoices[[#This Row],[Customer_ID]], tbl_Customers[Customer_ID], tbl_Customers[Cohort_Month])</f>
        <v>44773</v>
      </c>
      <c r="L3593" s="1" t="str">
        <f ca="1">_xlfn.XLOOKUP(tbl_Invoices[[#This Row],[Customer_ID]], tbl_Customers[Customer_ID], tbl_Customers[Age_Group])</f>
        <v>35–44</v>
      </c>
      <c r="M3593" s="1" t="str">
        <f>_xlfn.XLOOKUP(tbl_Invoices[[#This Row],[Customer_ID]], tbl_Customers[Customer_ID], tbl_Customers[Region])</f>
        <v>International</v>
      </c>
      <c r="N3593" s="1" t="str" cm="1">
        <f t="array" ref="N3593">_xlfn.IFS(
   _xlfn.SINGLE(tbl_Invoices[Plan_ID])="P1","Basic",
   _xlfn.SINGLE(tbl_Invoices[Plan_ID])="P2","Standard",
   _xlfn.SINGLE(tbl_Invoices[Plan_ID])="P3","Premium"
)</f>
        <v>Standard</v>
      </c>
      <c r="O3593" s="2">
        <f>IF(tbl_Invoices[[#This Row],[Revenue_Type]]="Churned",0,1)</f>
        <v>1</v>
      </c>
    </row>
    <row r="3594" spans="1:15" x14ac:dyDescent="0.25">
      <c r="A3594" t="s">
        <v>5989</v>
      </c>
      <c r="B3594" t="s">
        <v>686</v>
      </c>
      <c r="C3594" t="s">
        <v>2160</v>
      </c>
      <c r="D3594" s="1">
        <v>44727</v>
      </c>
      <c r="E3594">
        <v>12</v>
      </c>
      <c r="F3594" t="b">
        <v>1</v>
      </c>
      <c r="G3594" t="s">
        <v>4545</v>
      </c>
      <c r="H3594" t="s">
        <v>2027</v>
      </c>
      <c r="I3594" s="1">
        <f>DATE(YEAR(tbl_Invoices[[#This Row],[Invoice_Date]]), MONTH(tbl_Invoices[[#This Row],[Invoice_Date]]), DAY(tbl_Invoices[[#This Row],[Invoice_Date]]))</f>
        <v>44727</v>
      </c>
      <c r="J3594">
        <f>YEAR(tbl_Invoices[[#This Row],[Invoice_Date]])</f>
        <v>2022</v>
      </c>
      <c r="K3594" s="1">
        <f>_xlfn.XLOOKUP(tbl_Invoices[[#This Row],[Customer_ID]], tbl_Customers[Customer_ID], tbl_Customers[Cohort_Month])</f>
        <v>44530</v>
      </c>
      <c r="L3594" s="1" t="str">
        <f ca="1">_xlfn.XLOOKUP(tbl_Invoices[[#This Row],[Customer_ID]], tbl_Customers[Customer_ID], tbl_Customers[Age_Group])</f>
        <v>45–54</v>
      </c>
      <c r="M3594" s="1" t="str">
        <f>_xlfn.XLOOKUP(tbl_Invoices[[#This Row],[Customer_ID]], tbl_Customers[Customer_ID], tbl_Customers[Region])</f>
        <v>Midwest</v>
      </c>
      <c r="N3594" s="1" t="str" cm="1">
        <f t="array" ref="N3594">_xlfn.IFS(
   _xlfn.SINGLE(tbl_Invoices[Plan_ID])="P1","Basic",
   _xlfn.SINGLE(tbl_Invoices[Plan_ID])="P2","Standard",
   _xlfn.SINGLE(tbl_Invoices[Plan_ID])="P3","Premium"
)</f>
        <v>Basic</v>
      </c>
      <c r="O3594" s="2">
        <f>IF(tbl_Invoices[[#This Row],[Revenue_Type]]="Churned",0,1)</f>
        <v>0</v>
      </c>
    </row>
    <row r="3595" spans="1:15" x14ac:dyDescent="0.25">
      <c r="A3595" t="s">
        <v>10351</v>
      </c>
      <c r="B3595" t="s">
        <v>747</v>
      </c>
      <c r="C3595" t="s">
        <v>3465</v>
      </c>
      <c r="D3595" s="1">
        <v>44727</v>
      </c>
      <c r="E3595">
        <v>55</v>
      </c>
      <c r="F3595" t="b">
        <v>1</v>
      </c>
      <c r="G3595" t="s">
        <v>4549</v>
      </c>
      <c r="H3595" t="s">
        <v>2031</v>
      </c>
      <c r="I3595" s="1">
        <f>DATE(YEAR(tbl_Invoices[[#This Row],[Invoice_Date]]), MONTH(tbl_Invoices[[#This Row],[Invoice_Date]]), DAY(tbl_Invoices[[#This Row],[Invoice_Date]]))</f>
        <v>44727</v>
      </c>
      <c r="J3595">
        <f>YEAR(tbl_Invoices[[#This Row],[Invoice_Date]])</f>
        <v>2022</v>
      </c>
      <c r="K3595" s="1">
        <f>_xlfn.XLOOKUP(tbl_Invoices[[#This Row],[Customer_ID]], tbl_Customers[Customer_ID], tbl_Customers[Cohort_Month])</f>
        <v>44227</v>
      </c>
      <c r="L3595" s="1" t="str">
        <f ca="1">_xlfn.XLOOKUP(tbl_Invoices[[#This Row],[Customer_ID]], tbl_Customers[Customer_ID], tbl_Customers[Age_Group])</f>
        <v>55+</v>
      </c>
      <c r="M3595" s="1" t="str">
        <f>_xlfn.XLOOKUP(tbl_Invoices[[#This Row],[Customer_ID]], tbl_Customers[Customer_ID], tbl_Customers[Region])</f>
        <v>International</v>
      </c>
      <c r="N3595" s="1" t="str" cm="1">
        <f t="array" ref="N3595">_xlfn.IFS(
   _xlfn.SINGLE(tbl_Invoices[Plan_ID])="P1","Basic",
   _xlfn.SINGLE(tbl_Invoices[Plan_ID])="P2","Standard",
   _xlfn.SINGLE(tbl_Invoices[Plan_ID])="P3","Premium"
)</f>
        <v>Premium</v>
      </c>
      <c r="O3595" s="2">
        <f>IF(tbl_Invoices[[#This Row],[Revenue_Type]]="Churned",0,1)</f>
        <v>1</v>
      </c>
    </row>
    <row r="3596" spans="1:15" x14ac:dyDescent="0.25">
      <c r="A3596" t="s">
        <v>6596</v>
      </c>
      <c r="B3596" t="s">
        <v>957</v>
      </c>
      <c r="C3596" t="s">
        <v>3118</v>
      </c>
      <c r="D3596" s="1">
        <v>44727</v>
      </c>
      <c r="E3596">
        <v>25</v>
      </c>
      <c r="F3596" t="b">
        <v>1</v>
      </c>
      <c r="G3596" t="s">
        <v>4547</v>
      </c>
      <c r="H3596" t="s">
        <v>2034</v>
      </c>
      <c r="I3596" s="1">
        <f>DATE(YEAR(tbl_Invoices[[#This Row],[Invoice_Date]]), MONTH(tbl_Invoices[[#This Row],[Invoice_Date]]), DAY(tbl_Invoices[[#This Row],[Invoice_Date]]))</f>
        <v>44727</v>
      </c>
      <c r="J3596">
        <f>YEAR(tbl_Invoices[[#This Row],[Invoice_Date]])</f>
        <v>2022</v>
      </c>
      <c r="K3596" s="1">
        <f>_xlfn.XLOOKUP(tbl_Invoices[[#This Row],[Customer_ID]], tbl_Customers[Customer_ID], tbl_Customers[Cohort_Month])</f>
        <v>44469</v>
      </c>
      <c r="L3596" s="1" t="str">
        <f ca="1">_xlfn.XLOOKUP(tbl_Invoices[[#This Row],[Customer_ID]], tbl_Customers[Customer_ID], tbl_Customers[Age_Group])</f>
        <v>25–34</v>
      </c>
      <c r="M3596" s="1" t="str">
        <f>_xlfn.XLOOKUP(tbl_Invoices[[#This Row],[Customer_ID]], tbl_Customers[Customer_ID], tbl_Customers[Region])</f>
        <v>International</v>
      </c>
      <c r="N3596" s="1" t="str" cm="1">
        <f t="array" ref="N3596">_xlfn.IFS(
   _xlfn.SINGLE(tbl_Invoices[Plan_ID])="P1","Basic",
   _xlfn.SINGLE(tbl_Invoices[Plan_ID])="P2","Standard",
   _xlfn.SINGLE(tbl_Invoices[Plan_ID])="P3","Premium"
)</f>
        <v>Standard</v>
      </c>
      <c r="O3596" s="2">
        <f>IF(tbl_Invoices[[#This Row],[Revenue_Type]]="Churned",0,1)</f>
        <v>1</v>
      </c>
    </row>
    <row r="3597" spans="1:15" x14ac:dyDescent="0.25">
      <c r="A3597" t="s">
        <v>6165</v>
      </c>
      <c r="B3597" t="s">
        <v>1659</v>
      </c>
      <c r="C3597" t="s">
        <v>3235</v>
      </c>
      <c r="D3597" s="1">
        <v>44727</v>
      </c>
      <c r="E3597">
        <v>12</v>
      </c>
      <c r="F3597" t="b">
        <v>1</v>
      </c>
      <c r="G3597" t="s">
        <v>4545</v>
      </c>
      <c r="H3597" t="s">
        <v>2027</v>
      </c>
      <c r="I3597" s="1">
        <f>DATE(YEAR(tbl_Invoices[[#This Row],[Invoice_Date]]), MONTH(tbl_Invoices[[#This Row],[Invoice_Date]]), DAY(tbl_Invoices[[#This Row],[Invoice_Date]]))</f>
        <v>44727</v>
      </c>
      <c r="J3597">
        <f>YEAR(tbl_Invoices[[#This Row],[Invoice_Date]])</f>
        <v>2022</v>
      </c>
      <c r="K3597" s="1">
        <f>_xlfn.XLOOKUP(tbl_Invoices[[#This Row],[Customer_ID]], tbl_Customers[Customer_ID], tbl_Customers[Cohort_Month])</f>
        <v>44347</v>
      </c>
      <c r="L3597" s="1" t="str">
        <f ca="1">_xlfn.XLOOKUP(tbl_Invoices[[#This Row],[Customer_ID]], tbl_Customers[Customer_ID], tbl_Customers[Age_Group])</f>
        <v>55+</v>
      </c>
      <c r="M3597" s="1" t="str">
        <f>_xlfn.XLOOKUP(tbl_Invoices[[#This Row],[Customer_ID]], tbl_Customers[Customer_ID], tbl_Customers[Region])</f>
        <v>East</v>
      </c>
      <c r="N3597" s="1" t="str" cm="1">
        <f t="array" ref="N3597">_xlfn.IFS(
   _xlfn.SINGLE(tbl_Invoices[Plan_ID])="P1","Basic",
   _xlfn.SINGLE(tbl_Invoices[Plan_ID])="P2","Standard",
   _xlfn.SINGLE(tbl_Invoices[Plan_ID])="P3","Premium"
)</f>
        <v>Basic</v>
      </c>
      <c r="O3597" s="2">
        <f>IF(tbl_Invoices[[#This Row],[Revenue_Type]]="Churned",0,1)</f>
        <v>0</v>
      </c>
    </row>
    <row r="3598" spans="1:15" x14ac:dyDescent="0.25">
      <c r="A3598" t="s">
        <v>7167</v>
      </c>
      <c r="B3598" t="s">
        <v>1835</v>
      </c>
      <c r="C3598" t="s">
        <v>3693</v>
      </c>
      <c r="D3598" s="1">
        <v>44727</v>
      </c>
      <c r="E3598">
        <v>55</v>
      </c>
      <c r="F3598" t="b">
        <v>1</v>
      </c>
      <c r="G3598" t="s">
        <v>4545</v>
      </c>
      <c r="H3598" t="s">
        <v>2031</v>
      </c>
      <c r="I3598" s="1">
        <f>DATE(YEAR(tbl_Invoices[[#This Row],[Invoice_Date]]), MONTH(tbl_Invoices[[#This Row],[Invoice_Date]]), DAY(tbl_Invoices[[#This Row],[Invoice_Date]]))</f>
        <v>44727</v>
      </c>
      <c r="J3598">
        <f>YEAR(tbl_Invoices[[#This Row],[Invoice_Date]])</f>
        <v>2022</v>
      </c>
      <c r="K3598" s="1">
        <f>_xlfn.XLOOKUP(tbl_Invoices[[#This Row],[Customer_ID]], tbl_Customers[Customer_ID], tbl_Customers[Cohort_Month])</f>
        <v>44347</v>
      </c>
      <c r="L3598" s="1" t="str">
        <f ca="1">_xlfn.XLOOKUP(tbl_Invoices[[#This Row],[Customer_ID]], tbl_Customers[Customer_ID], tbl_Customers[Age_Group])</f>
        <v>35–44</v>
      </c>
      <c r="M3598" s="1" t="str">
        <f>_xlfn.XLOOKUP(tbl_Invoices[[#This Row],[Customer_ID]], tbl_Customers[Customer_ID], tbl_Customers[Region])</f>
        <v>West</v>
      </c>
      <c r="N3598" s="1" t="str" cm="1">
        <f t="array" ref="N3598">_xlfn.IFS(
   _xlfn.SINGLE(tbl_Invoices[Plan_ID])="P1","Basic",
   _xlfn.SINGLE(tbl_Invoices[Plan_ID])="P2","Standard",
   _xlfn.SINGLE(tbl_Invoices[Plan_ID])="P3","Premium"
)</f>
        <v>Premium</v>
      </c>
      <c r="O3598" s="2">
        <f>IF(tbl_Invoices[[#This Row],[Revenue_Type]]="Churned",0,1)</f>
        <v>0</v>
      </c>
    </row>
    <row r="3599" spans="1:15" x14ac:dyDescent="0.25">
      <c r="A3599" t="s">
        <v>10122</v>
      </c>
      <c r="B3599" t="s">
        <v>1841</v>
      </c>
      <c r="C3599" t="s">
        <v>3006</v>
      </c>
      <c r="D3599" s="1">
        <v>44727</v>
      </c>
      <c r="E3599">
        <v>55</v>
      </c>
      <c r="F3599" t="b">
        <v>1</v>
      </c>
      <c r="G3599" t="s">
        <v>4538</v>
      </c>
      <c r="H3599" t="s">
        <v>2031</v>
      </c>
      <c r="I3599" s="1">
        <f>DATE(YEAR(tbl_Invoices[[#This Row],[Invoice_Date]]), MONTH(tbl_Invoices[[#This Row],[Invoice_Date]]), DAY(tbl_Invoices[[#This Row],[Invoice_Date]]))</f>
        <v>44727</v>
      </c>
      <c r="J3599">
        <f>YEAR(tbl_Invoices[[#This Row],[Invoice_Date]])</f>
        <v>2022</v>
      </c>
      <c r="K3599" s="1">
        <f>_xlfn.XLOOKUP(tbl_Invoices[[#This Row],[Customer_ID]], tbl_Customers[Customer_ID], tbl_Customers[Cohort_Month])</f>
        <v>44804</v>
      </c>
      <c r="L3599" s="1" t="str">
        <f ca="1">_xlfn.XLOOKUP(tbl_Invoices[[#This Row],[Customer_ID]], tbl_Customers[Customer_ID], tbl_Customers[Age_Group])</f>
        <v>35–44</v>
      </c>
      <c r="M3599" s="1" t="str">
        <f>_xlfn.XLOOKUP(tbl_Invoices[[#This Row],[Customer_ID]], tbl_Customers[Customer_ID], tbl_Customers[Region])</f>
        <v>West</v>
      </c>
      <c r="N3599" s="1" t="str" cm="1">
        <f t="array" ref="N3599">_xlfn.IFS(
   _xlfn.SINGLE(tbl_Invoices[Plan_ID])="P1","Basic",
   _xlfn.SINGLE(tbl_Invoices[Plan_ID])="P2","Standard",
   _xlfn.SINGLE(tbl_Invoices[Plan_ID])="P3","Premium"
)</f>
        <v>Premium</v>
      </c>
      <c r="O3599" s="2">
        <f>IF(tbl_Invoices[[#This Row],[Revenue_Type]]="Churned",0,1)</f>
        <v>1</v>
      </c>
    </row>
    <row r="3600" spans="1:15" x14ac:dyDescent="0.25">
      <c r="A3600" t="s">
        <v>6393</v>
      </c>
      <c r="B3600" t="s">
        <v>69</v>
      </c>
      <c r="C3600" t="s">
        <v>2981</v>
      </c>
      <c r="D3600" s="1">
        <v>44728</v>
      </c>
      <c r="E3600">
        <v>55</v>
      </c>
      <c r="F3600" t="b">
        <v>1</v>
      </c>
      <c r="G3600" t="s">
        <v>4547</v>
      </c>
      <c r="H3600" t="s">
        <v>2031</v>
      </c>
      <c r="I3600" s="1">
        <f>DATE(YEAR(tbl_Invoices[[#This Row],[Invoice_Date]]), MONTH(tbl_Invoices[[#This Row],[Invoice_Date]]), DAY(tbl_Invoices[[#This Row],[Invoice_Date]]))</f>
        <v>44728</v>
      </c>
      <c r="J3600">
        <f>YEAR(tbl_Invoices[[#This Row],[Invoice_Date]])</f>
        <v>2022</v>
      </c>
      <c r="K3600" s="1">
        <f>_xlfn.XLOOKUP(tbl_Invoices[[#This Row],[Customer_ID]], tbl_Customers[Customer_ID], tbl_Customers[Cohort_Month])</f>
        <v>44316</v>
      </c>
      <c r="L3600" s="1" t="str">
        <f ca="1">_xlfn.XLOOKUP(tbl_Invoices[[#This Row],[Customer_ID]], tbl_Customers[Customer_ID], tbl_Customers[Age_Group])</f>
        <v>25–34</v>
      </c>
      <c r="M3600" s="1" t="str">
        <f>_xlfn.XLOOKUP(tbl_Invoices[[#This Row],[Customer_ID]], tbl_Customers[Customer_ID], tbl_Customers[Region])</f>
        <v>South</v>
      </c>
      <c r="N3600" s="1" t="str" cm="1">
        <f t="array" ref="N3600">_xlfn.IFS(
   _xlfn.SINGLE(tbl_Invoices[Plan_ID])="P1","Basic",
   _xlfn.SINGLE(tbl_Invoices[Plan_ID])="P2","Standard",
   _xlfn.SINGLE(tbl_Invoices[Plan_ID])="P3","Premium"
)</f>
        <v>Premium</v>
      </c>
      <c r="O3600" s="2">
        <f>IF(tbl_Invoices[[#This Row],[Revenue_Type]]="Churned",0,1)</f>
        <v>1</v>
      </c>
    </row>
    <row r="3601" spans="1:15" x14ac:dyDescent="0.25">
      <c r="A3601" t="s">
        <v>6350</v>
      </c>
      <c r="B3601" t="s">
        <v>234</v>
      </c>
      <c r="C3601" t="s">
        <v>4523</v>
      </c>
      <c r="D3601" s="1">
        <v>44728</v>
      </c>
      <c r="E3601">
        <v>25</v>
      </c>
      <c r="F3601" t="b">
        <v>1</v>
      </c>
      <c r="G3601" t="s">
        <v>4545</v>
      </c>
      <c r="H3601" t="s">
        <v>2034</v>
      </c>
      <c r="I3601" s="1">
        <f>DATE(YEAR(tbl_Invoices[[#This Row],[Invoice_Date]]), MONTH(tbl_Invoices[[#This Row],[Invoice_Date]]), DAY(tbl_Invoices[[#This Row],[Invoice_Date]]))</f>
        <v>44728</v>
      </c>
      <c r="J3601">
        <f>YEAR(tbl_Invoices[[#This Row],[Invoice_Date]])</f>
        <v>2022</v>
      </c>
      <c r="K3601" s="1">
        <f>_xlfn.XLOOKUP(tbl_Invoices[[#This Row],[Customer_ID]], tbl_Customers[Customer_ID], tbl_Customers[Cohort_Month])</f>
        <v>44377</v>
      </c>
      <c r="L3601" s="1" t="str">
        <f ca="1">_xlfn.XLOOKUP(tbl_Invoices[[#This Row],[Customer_ID]], tbl_Customers[Customer_ID], tbl_Customers[Age_Group])</f>
        <v>18–24</v>
      </c>
      <c r="M3601" s="1" t="str">
        <f>_xlfn.XLOOKUP(tbl_Invoices[[#This Row],[Customer_ID]], tbl_Customers[Customer_ID], tbl_Customers[Region])</f>
        <v>West</v>
      </c>
      <c r="N3601" s="1" t="str" cm="1">
        <f t="array" ref="N3601">_xlfn.IFS(
   _xlfn.SINGLE(tbl_Invoices[Plan_ID])="P1","Basic",
   _xlfn.SINGLE(tbl_Invoices[Plan_ID])="P2","Standard",
   _xlfn.SINGLE(tbl_Invoices[Plan_ID])="P3","Premium"
)</f>
        <v>Standard</v>
      </c>
      <c r="O3601" s="2">
        <f>IF(tbl_Invoices[[#This Row],[Revenue_Type]]="Churned",0,1)</f>
        <v>0</v>
      </c>
    </row>
    <row r="3602" spans="1:15" x14ac:dyDescent="0.25">
      <c r="A3602" t="s">
        <v>5504</v>
      </c>
      <c r="B3602" t="s">
        <v>622</v>
      </c>
      <c r="C3602" t="s">
        <v>4046</v>
      </c>
      <c r="D3602" s="1">
        <v>44728</v>
      </c>
      <c r="E3602">
        <v>55</v>
      </c>
      <c r="F3602" t="b">
        <v>1</v>
      </c>
      <c r="G3602" t="s">
        <v>4545</v>
      </c>
      <c r="H3602" t="s">
        <v>2031</v>
      </c>
      <c r="I3602" s="1">
        <f>DATE(YEAR(tbl_Invoices[[#This Row],[Invoice_Date]]), MONTH(tbl_Invoices[[#This Row],[Invoice_Date]]), DAY(tbl_Invoices[[#This Row],[Invoice_Date]]))</f>
        <v>44728</v>
      </c>
      <c r="J3602">
        <f>YEAR(tbl_Invoices[[#This Row],[Invoice_Date]])</f>
        <v>2022</v>
      </c>
      <c r="K3602" s="1">
        <f>_xlfn.XLOOKUP(tbl_Invoices[[#This Row],[Customer_ID]], tbl_Customers[Customer_ID], tbl_Customers[Cohort_Month])</f>
        <v>44620</v>
      </c>
      <c r="L3602" s="1" t="str">
        <f ca="1">_xlfn.XLOOKUP(tbl_Invoices[[#This Row],[Customer_ID]], tbl_Customers[Customer_ID], tbl_Customers[Age_Group])</f>
        <v>25–34</v>
      </c>
      <c r="M3602" s="1" t="str">
        <f>_xlfn.XLOOKUP(tbl_Invoices[[#This Row],[Customer_ID]], tbl_Customers[Customer_ID], tbl_Customers[Region])</f>
        <v>Midwest</v>
      </c>
      <c r="N3602" s="1" t="str" cm="1">
        <f t="array" ref="N3602">_xlfn.IFS(
   _xlfn.SINGLE(tbl_Invoices[Plan_ID])="P1","Basic",
   _xlfn.SINGLE(tbl_Invoices[Plan_ID])="P2","Standard",
   _xlfn.SINGLE(tbl_Invoices[Plan_ID])="P3","Premium"
)</f>
        <v>Premium</v>
      </c>
      <c r="O3602" s="2">
        <f>IF(tbl_Invoices[[#This Row],[Revenue_Type]]="Churned",0,1)</f>
        <v>0</v>
      </c>
    </row>
    <row r="3603" spans="1:15" x14ac:dyDescent="0.25">
      <c r="A3603" t="s">
        <v>7734</v>
      </c>
      <c r="B3603" t="s">
        <v>817</v>
      </c>
      <c r="C3603" t="s">
        <v>3344</v>
      </c>
      <c r="D3603" s="1">
        <v>44728</v>
      </c>
      <c r="E3603">
        <v>12</v>
      </c>
      <c r="F3603" t="b">
        <v>1</v>
      </c>
      <c r="G3603" t="s">
        <v>4538</v>
      </c>
      <c r="H3603" t="s">
        <v>2027</v>
      </c>
      <c r="I3603" s="1">
        <f>DATE(YEAR(tbl_Invoices[[#This Row],[Invoice_Date]]), MONTH(tbl_Invoices[[#This Row],[Invoice_Date]]), DAY(tbl_Invoices[[#This Row],[Invoice_Date]]))</f>
        <v>44728</v>
      </c>
      <c r="J3603">
        <f>YEAR(tbl_Invoices[[#This Row],[Invoice_Date]])</f>
        <v>2022</v>
      </c>
      <c r="K3603" s="1">
        <f>_xlfn.XLOOKUP(tbl_Invoices[[#This Row],[Customer_ID]], tbl_Customers[Customer_ID], tbl_Customers[Cohort_Month])</f>
        <v>44985</v>
      </c>
      <c r="L3603" s="1" t="str">
        <f ca="1">_xlfn.XLOOKUP(tbl_Invoices[[#This Row],[Customer_ID]], tbl_Customers[Customer_ID], tbl_Customers[Age_Group])</f>
        <v>18–24</v>
      </c>
      <c r="M3603" s="1" t="str">
        <f>_xlfn.XLOOKUP(tbl_Invoices[[#This Row],[Customer_ID]], tbl_Customers[Customer_ID], tbl_Customers[Region])</f>
        <v>West</v>
      </c>
      <c r="N3603" s="1" t="str" cm="1">
        <f t="array" ref="N3603">_xlfn.IFS(
   _xlfn.SINGLE(tbl_Invoices[Plan_ID])="P1","Basic",
   _xlfn.SINGLE(tbl_Invoices[Plan_ID])="P2","Standard",
   _xlfn.SINGLE(tbl_Invoices[Plan_ID])="P3","Premium"
)</f>
        <v>Basic</v>
      </c>
      <c r="O3603" s="2">
        <f>IF(tbl_Invoices[[#This Row],[Revenue_Type]]="Churned",0,1)</f>
        <v>1</v>
      </c>
    </row>
    <row r="3604" spans="1:15" x14ac:dyDescent="0.25">
      <c r="A3604" t="s">
        <v>9995</v>
      </c>
      <c r="B3604" t="s">
        <v>1083</v>
      </c>
      <c r="C3604" t="s">
        <v>2251</v>
      </c>
      <c r="D3604" s="1">
        <v>44728</v>
      </c>
      <c r="E3604">
        <v>55</v>
      </c>
      <c r="F3604" t="b">
        <v>1</v>
      </c>
      <c r="G3604" t="s">
        <v>4538</v>
      </c>
      <c r="H3604" t="s">
        <v>2031</v>
      </c>
      <c r="I3604" s="1">
        <f>DATE(YEAR(tbl_Invoices[[#This Row],[Invoice_Date]]), MONTH(tbl_Invoices[[#This Row],[Invoice_Date]]), DAY(tbl_Invoices[[#This Row],[Invoice_Date]]))</f>
        <v>44728</v>
      </c>
      <c r="J3604">
        <f>YEAR(tbl_Invoices[[#This Row],[Invoice_Date]])</f>
        <v>2022</v>
      </c>
      <c r="K3604" s="1">
        <f>_xlfn.XLOOKUP(tbl_Invoices[[#This Row],[Customer_ID]], tbl_Customers[Customer_ID], tbl_Customers[Cohort_Month])</f>
        <v>44926</v>
      </c>
      <c r="L3604" s="1" t="str">
        <f ca="1">_xlfn.XLOOKUP(tbl_Invoices[[#This Row],[Customer_ID]], tbl_Customers[Customer_ID], tbl_Customers[Age_Group])</f>
        <v>35–44</v>
      </c>
      <c r="M3604" s="1" t="str">
        <f>_xlfn.XLOOKUP(tbl_Invoices[[#This Row],[Customer_ID]], tbl_Customers[Customer_ID], tbl_Customers[Region])</f>
        <v>International</v>
      </c>
      <c r="N3604" s="1" t="str" cm="1">
        <f t="array" ref="N3604">_xlfn.IFS(
   _xlfn.SINGLE(tbl_Invoices[Plan_ID])="P1","Basic",
   _xlfn.SINGLE(tbl_Invoices[Plan_ID])="P2","Standard",
   _xlfn.SINGLE(tbl_Invoices[Plan_ID])="P3","Premium"
)</f>
        <v>Premium</v>
      </c>
      <c r="O3604" s="2">
        <f>IF(tbl_Invoices[[#This Row],[Revenue_Type]]="Churned",0,1)</f>
        <v>1</v>
      </c>
    </row>
    <row r="3605" spans="1:15" x14ac:dyDescent="0.25">
      <c r="A3605" t="s">
        <v>7784</v>
      </c>
      <c r="B3605" t="s">
        <v>1246</v>
      </c>
      <c r="C3605" t="s">
        <v>2543</v>
      </c>
      <c r="D3605" s="1">
        <v>44728</v>
      </c>
      <c r="E3605">
        <v>25</v>
      </c>
      <c r="F3605" t="b">
        <v>1</v>
      </c>
      <c r="G3605" t="s">
        <v>4540</v>
      </c>
      <c r="H3605" t="s">
        <v>2034</v>
      </c>
      <c r="I3605" s="1">
        <f>DATE(YEAR(tbl_Invoices[[#This Row],[Invoice_Date]]), MONTH(tbl_Invoices[[#This Row],[Invoice_Date]]), DAY(tbl_Invoices[[#This Row],[Invoice_Date]]))</f>
        <v>44728</v>
      </c>
      <c r="J3605">
        <f>YEAR(tbl_Invoices[[#This Row],[Invoice_Date]])</f>
        <v>2022</v>
      </c>
      <c r="K3605" s="1">
        <f>_xlfn.XLOOKUP(tbl_Invoices[[#This Row],[Customer_ID]], tbl_Customers[Customer_ID], tbl_Customers[Cohort_Month])</f>
        <v>45016</v>
      </c>
      <c r="L3605" s="1" t="str">
        <f ca="1">_xlfn.XLOOKUP(tbl_Invoices[[#This Row],[Customer_ID]], tbl_Customers[Customer_ID], tbl_Customers[Age_Group])</f>
        <v>25–34</v>
      </c>
      <c r="M3605" s="1" t="str">
        <f>_xlfn.XLOOKUP(tbl_Invoices[[#This Row],[Customer_ID]], tbl_Customers[Customer_ID], tbl_Customers[Region])</f>
        <v>International</v>
      </c>
      <c r="N3605" s="1" t="str" cm="1">
        <f t="array" ref="N3605">_xlfn.IFS(
   _xlfn.SINGLE(tbl_Invoices[Plan_ID])="P1","Basic",
   _xlfn.SINGLE(tbl_Invoices[Plan_ID])="P2","Standard",
   _xlfn.SINGLE(tbl_Invoices[Plan_ID])="P3","Premium"
)</f>
        <v>Standard</v>
      </c>
      <c r="O3605" s="2">
        <f>IF(tbl_Invoices[[#This Row],[Revenue_Type]]="Churned",0,1)</f>
        <v>1</v>
      </c>
    </row>
    <row r="3606" spans="1:15" x14ac:dyDescent="0.25">
      <c r="A3606" t="s">
        <v>9420</v>
      </c>
      <c r="B3606" t="s">
        <v>1643</v>
      </c>
      <c r="C3606" t="s">
        <v>4299</v>
      </c>
      <c r="D3606" s="1">
        <v>44728</v>
      </c>
      <c r="E3606">
        <v>12</v>
      </c>
      <c r="F3606" t="b">
        <v>1</v>
      </c>
      <c r="G3606" t="s">
        <v>4549</v>
      </c>
      <c r="H3606" t="s">
        <v>2027</v>
      </c>
      <c r="I3606" s="1">
        <f>DATE(YEAR(tbl_Invoices[[#This Row],[Invoice_Date]]), MONTH(tbl_Invoices[[#This Row],[Invoice_Date]]), DAY(tbl_Invoices[[#This Row],[Invoice_Date]]))</f>
        <v>44728</v>
      </c>
      <c r="J3606">
        <f>YEAR(tbl_Invoices[[#This Row],[Invoice_Date]])</f>
        <v>2022</v>
      </c>
      <c r="K3606" s="1">
        <f>_xlfn.XLOOKUP(tbl_Invoices[[#This Row],[Customer_ID]], tbl_Customers[Customer_ID], tbl_Customers[Cohort_Month])</f>
        <v>44895</v>
      </c>
      <c r="L3606" s="1" t="str">
        <f ca="1">_xlfn.XLOOKUP(tbl_Invoices[[#This Row],[Customer_ID]], tbl_Customers[Customer_ID], tbl_Customers[Age_Group])</f>
        <v>45–54</v>
      </c>
      <c r="M3606" s="1" t="str">
        <f>_xlfn.XLOOKUP(tbl_Invoices[[#This Row],[Customer_ID]], tbl_Customers[Customer_ID], tbl_Customers[Region])</f>
        <v>South</v>
      </c>
      <c r="N3606" s="1" t="str" cm="1">
        <f t="array" ref="N3606">_xlfn.IFS(
   _xlfn.SINGLE(tbl_Invoices[Plan_ID])="P1","Basic",
   _xlfn.SINGLE(tbl_Invoices[Plan_ID])="P2","Standard",
   _xlfn.SINGLE(tbl_Invoices[Plan_ID])="P3","Premium"
)</f>
        <v>Basic</v>
      </c>
      <c r="O3606" s="2">
        <f>IF(tbl_Invoices[[#This Row],[Revenue_Type]]="Churned",0,1)</f>
        <v>1</v>
      </c>
    </row>
    <row r="3607" spans="1:15" x14ac:dyDescent="0.25">
      <c r="A3607" t="s">
        <v>10133</v>
      </c>
      <c r="B3607" t="s">
        <v>1714</v>
      </c>
      <c r="C3607" t="s">
        <v>2690</v>
      </c>
      <c r="D3607" s="1">
        <v>44728</v>
      </c>
      <c r="E3607">
        <v>55</v>
      </c>
      <c r="F3607" t="b">
        <v>1</v>
      </c>
      <c r="G3607" t="s">
        <v>4549</v>
      </c>
      <c r="H3607" t="s">
        <v>2031</v>
      </c>
      <c r="I3607" s="1">
        <f>DATE(YEAR(tbl_Invoices[[#This Row],[Invoice_Date]]), MONTH(tbl_Invoices[[#This Row],[Invoice_Date]]), DAY(tbl_Invoices[[#This Row],[Invoice_Date]]))</f>
        <v>44728</v>
      </c>
      <c r="J3607">
        <f>YEAR(tbl_Invoices[[#This Row],[Invoice_Date]])</f>
        <v>2022</v>
      </c>
      <c r="K3607" s="1">
        <f>_xlfn.XLOOKUP(tbl_Invoices[[#This Row],[Customer_ID]], tbl_Customers[Customer_ID], tbl_Customers[Cohort_Month])</f>
        <v>44804</v>
      </c>
      <c r="L3607" s="1" t="str">
        <f ca="1">_xlfn.XLOOKUP(tbl_Invoices[[#This Row],[Customer_ID]], tbl_Customers[Customer_ID], tbl_Customers[Age_Group])</f>
        <v>35–44</v>
      </c>
      <c r="M3607" s="1" t="str">
        <f>_xlfn.XLOOKUP(tbl_Invoices[[#This Row],[Customer_ID]], tbl_Customers[Customer_ID], tbl_Customers[Region])</f>
        <v>West</v>
      </c>
      <c r="N3607" s="1" t="str" cm="1">
        <f t="array" ref="N3607">_xlfn.IFS(
   _xlfn.SINGLE(tbl_Invoices[Plan_ID])="P1","Basic",
   _xlfn.SINGLE(tbl_Invoices[Plan_ID])="P2","Standard",
   _xlfn.SINGLE(tbl_Invoices[Plan_ID])="P3","Premium"
)</f>
        <v>Premium</v>
      </c>
      <c r="O3607" s="2">
        <f>IF(tbl_Invoices[[#This Row],[Revenue_Type]]="Churned",0,1)</f>
        <v>1</v>
      </c>
    </row>
    <row r="3608" spans="1:15" x14ac:dyDescent="0.25">
      <c r="A3608" t="s">
        <v>7286</v>
      </c>
      <c r="B3608" t="s">
        <v>234</v>
      </c>
      <c r="C3608" t="s">
        <v>2959</v>
      </c>
      <c r="D3608" s="1">
        <v>44729</v>
      </c>
      <c r="E3608">
        <v>12</v>
      </c>
      <c r="F3608" t="b">
        <v>1</v>
      </c>
      <c r="G3608" t="s">
        <v>4540</v>
      </c>
      <c r="H3608" t="s">
        <v>2027</v>
      </c>
      <c r="I3608" s="1">
        <f>DATE(YEAR(tbl_Invoices[[#This Row],[Invoice_Date]]), MONTH(tbl_Invoices[[#This Row],[Invoice_Date]]), DAY(tbl_Invoices[[#This Row],[Invoice_Date]]))</f>
        <v>44729</v>
      </c>
      <c r="J3608">
        <f>YEAR(tbl_Invoices[[#This Row],[Invoice_Date]])</f>
        <v>2022</v>
      </c>
      <c r="K3608" s="1">
        <f>_xlfn.XLOOKUP(tbl_Invoices[[#This Row],[Customer_ID]], tbl_Customers[Customer_ID], tbl_Customers[Cohort_Month])</f>
        <v>44377</v>
      </c>
      <c r="L3608" s="1" t="str">
        <f ca="1">_xlfn.XLOOKUP(tbl_Invoices[[#This Row],[Customer_ID]], tbl_Customers[Customer_ID], tbl_Customers[Age_Group])</f>
        <v>18–24</v>
      </c>
      <c r="M3608" s="1" t="str">
        <f>_xlfn.XLOOKUP(tbl_Invoices[[#This Row],[Customer_ID]], tbl_Customers[Customer_ID], tbl_Customers[Region])</f>
        <v>West</v>
      </c>
      <c r="N3608" s="1" t="str" cm="1">
        <f t="array" ref="N3608">_xlfn.IFS(
   _xlfn.SINGLE(tbl_Invoices[Plan_ID])="P1","Basic",
   _xlfn.SINGLE(tbl_Invoices[Plan_ID])="P2","Standard",
   _xlfn.SINGLE(tbl_Invoices[Plan_ID])="P3","Premium"
)</f>
        <v>Basic</v>
      </c>
      <c r="O3608" s="2">
        <f>IF(tbl_Invoices[[#This Row],[Revenue_Type]]="Churned",0,1)</f>
        <v>1</v>
      </c>
    </row>
    <row r="3609" spans="1:15" x14ac:dyDescent="0.25">
      <c r="A3609" t="s">
        <v>10409</v>
      </c>
      <c r="B3609" t="s">
        <v>665</v>
      </c>
      <c r="C3609" t="s">
        <v>2126</v>
      </c>
      <c r="D3609" s="1">
        <v>44729</v>
      </c>
      <c r="E3609">
        <v>55</v>
      </c>
      <c r="F3609" t="b">
        <v>1</v>
      </c>
      <c r="G3609" t="s">
        <v>4538</v>
      </c>
      <c r="H3609" t="s">
        <v>2031</v>
      </c>
      <c r="I3609" s="1">
        <f>DATE(YEAR(tbl_Invoices[[#This Row],[Invoice_Date]]), MONTH(tbl_Invoices[[#This Row],[Invoice_Date]]), DAY(tbl_Invoices[[#This Row],[Invoice_Date]]))</f>
        <v>44729</v>
      </c>
      <c r="J3609">
        <f>YEAR(tbl_Invoices[[#This Row],[Invoice_Date]])</f>
        <v>2022</v>
      </c>
      <c r="K3609" s="1">
        <f>_xlfn.XLOOKUP(tbl_Invoices[[#This Row],[Customer_ID]], tbl_Customers[Customer_ID], tbl_Customers[Cohort_Month])</f>
        <v>45046</v>
      </c>
      <c r="L3609" s="1" t="str">
        <f ca="1">_xlfn.XLOOKUP(tbl_Invoices[[#This Row],[Customer_ID]], tbl_Customers[Customer_ID], tbl_Customers[Age_Group])</f>
        <v>18–24</v>
      </c>
      <c r="M3609" s="1" t="str">
        <f>_xlfn.XLOOKUP(tbl_Invoices[[#This Row],[Customer_ID]], tbl_Customers[Customer_ID], tbl_Customers[Region])</f>
        <v>East</v>
      </c>
      <c r="N3609" s="1" t="str" cm="1">
        <f t="array" ref="N3609">_xlfn.IFS(
   _xlfn.SINGLE(tbl_Invoices[Plan_ID])="P1","Basic",
   _xlfn.SINGLE(tbl_Invoices[Plan_ID])="P2","Standard",
   _xlfn.SINGLE(tbl_Invoices[Plan_ID])="P3","Premium"
)</f>
        <v>Premium</v>
      </c>
      <c r="O3609" s="2">
        <f>IF(tbl_Invoices[[#This Row],[Revenue_Type]]="Churned",0,1)</f>
        <v>1</v>
      </c>
    </row>
    <row r="3610" spans="1:15" x14ac:dyDescent="0.25">
      <c r="A3610" t="s">
        <v>5471</v>
      </c>
      <c r="B3610" t="s">
        <v>800</v>
      </c>
      <c r="C3610" t="s">
        <v>4193</v>
      </c>
      <c r="D3610" s="1">
        <v>44729</v>
      </c>
      <c r="E3610">
        <v>55</v>
      </c>
      <c r="F3610" t="b">
        <v>1</v>
      </c>
      <c r="G3610" t="s">
        <v>4538</v>
      </c>
      <c r="H3610" t="s">
        <v>2031</v>
      </c>
      <c r="I3610" s="1">
        <f>DATE(YEAR(tbl_Invoices[[#This Row],[Invoice_Date]]), MONTH(tbl_Invoices[[#This Row],[Invoice_Date]]), DAY(tbl_Invoices[[#This Row],[Invoice_Date]]))</f>
        <v>44729</v>
      </c>
      <c r="J3610">
        <f>YEAR(tbl_Invoices[[#This Row],[Invoice_Date]])</f>
        <v>2022</v>
      </c>
      <c r="K3610" s="1">
        <f>_xlfn.XLOOKUP(tbl_Invoices[[#This Row],[Customer_ID]], tbl_Customers[Customer_ID], tbl_Customers[Cohort_Month])</f>
        <v>44957</v>
      </c>
      <c r="L3610" s="1" t="str">
        <f ca="1">_xlfn.XLOOKUP(tbl_Invoices[[#This Row],[Customer_ID]], tbl_Customers[Customer_ID], tbl_Customers[Age_Group])</f>
        <v>35–44</v>
      </c>
      <c r="M3610" s="1" t="str">
        <f>_xlfn.XLOOKUP(tbl_Invoices[[#This Row],[Customer_ID]], tbl_Customers[Customer_ID], tbl_Customers[Region])</f>
        <v>Midwest</v>
      </c>
      <c r="N3610" s="1" t="str" cm="1">
        <f t="array" ref="N3610">_xlfn.IFS(
   _xlfn.SINGLE(tbl_Invoices[Plan_ID])="P1","Basic",
   _xlfn.SINGLE(tbl_Invoices[Plan_ID])="P2","Standard",
   _xlfn.SINGLE(tbl_Invoices[Plan_ID])="P3","Premium"
)</f>
        <v>Premium</v>
      </c>
      <c r="O3610" s="2">
        <f>IF(tbl_Invoices[[#This Row],[Revenue_Type]]="Churned",0,1)</f>
        <v>1</v>
      </c>
    </row>
    <row r="3611" spans="1:15" x14ac:dyDescent="0.25">
      <c r="A3611" t="s">
        <v>6046</v>
      </c>
      <c r="B3611" t="s">
        <v>899</v>
      </c>
      <c r="C3611" t="s">
        <v>3598</v>
      </c>
      <c r="D3611" s="1">
        <v>44729</v>
      </c>
      <c r="E3611">
        <v>12</v>
      </c>
      <c r="F3611" t="b">
        <v>1</v>
      </c>
      <c r="G3611" t="s">
        <v>4545</v>
      </c>
      <c r="H3611" t="s">
        <v>2027</v>
      </c>
      <c r="I3611" s="1">
        <f>DATE(YEAR(tbl_Invoices[[#This Row],[Invoice_Date]]), MONTH(tbl_Invoices[[#This Row],[Invoice_Date]]), DAY(tbl_Invoices[[#This Row],[Invoice_Date]]))</f>
        <v>44729</v>
      </c>
      <c r="J3611">
        <f>YEAR(tbl_Invoices[[#This Row],[Invoice_Date]])</f>
        <v>2022</v>
      </c>
      <c r="K3611" s="1">
        <f>_xlfn.XLOOKUP(tbl_Invoices[[#This Row],[Customer_ID]], tbl_Customers[Customer_ID], tbl_Customers[Cohort_Month])</f>
        <v>44804</v>
      </c>
      <c r="L3611" s="1" t="str">
        <f ca="1">_xlfn.XLOOKUP(tbl_Invoices[[#This Row],[Customer_ID]], tbl_Customers[Customer_ID], tbl_Customers[Age_Group])</f>
        <v>25–34</v>
      </c>
      <c r="M3611" s="1" t="str">
        <f>_xlfn.XLOOKUP(tbl_Invoices[[#This Row],[Customer_ID]], tbl_Customers[Customer_ID], tbl_Customers[Region])</f>
        <v>International</v>
      </c>
      <c r="N3611" s="1" t="str" cm="1">
        <f t="array" ref="N3611">_xlfn.IFS(
   _xlfn.SINGLE(tbl_Invoices[Plan_ID])="P1","Basic",
   _xlfn.SINGLE(tbl_Invoices[Plan_ID])="P2","Standard",
   _xlfn.SINGLE(tbl_Invoices[Plan_ID])="P3","Premium"
)</f>
        <v>Basic</v>
      </c>
      <c r="O3611" s="2">
        <f>IF(tbl_Invoices[[#This Row],[Revenue_Type]]="Churned",0,1)</f>
        <v>0</v>
      </c>
    </row>
    <row r="3612" spans="1:15" x14ac:dyDescent="0.25">
      <c r="A3612" t="s">
        <v>5400</v>
      </c>
      <c r="B3612" t="s">
        <v>1037</v>
      </c>
      <c r="C3612" t="s">
        <v>2665</v>
      </c>
      <c r="D3612" s="1">
        <v>44729</v>
      </c>
      <c r="E3612">
        <v>25</v>
      </c>
      <c r="F3612" t="b">
        <v>1</v>
      </c>
      <c r="G3612" t="s">
        <v>4547</v>
      </c>
      <c r="H3612" t="s">
        <v>2034</v>
      </c>
      <c r="I3612" s="1">
        <f>DATE(YEAR(tbl_Invoices[[#This Row],[Invoice_Date]]), MONTH(tbl_Invoices[[#This Row],[Invoice_Date]]), DAY(tbl_Invoices[[#This Row],[Invoice_Date]]))</f>
        <v>44729</v>
      </c>
      <c r="J3612">
        <f>YEAR(tbl_Invoices[[#This Row],[Invoice_Date]])</f>
        <v>2022</v>
      </c>
      <c r="K3612" s="1">
        <f>_xlfn.XLOOKUP(tbl_Invoices[[#This Row],[Customer_ID]], tbl_Customers[Customer_ID], tbl_Customers[Cohort_Month])</f>
        <v>44500</v>
      </c>
      <c r="L3612" s="1" t="str">
        <f ca="1">_xlfn.XLOOKUP(tbl_Invoices[[#This Row],[Customer_ID]], tbl_Customers[Customer_ID], tbl_Customers[Age_Group])</f>
        <v>35–44</v>
      </c>
      <c r="M3612" s="1" t="str">
        <f>_xlfn.XLOOKUP(tbl_Invoices[[#This Row],[Customer_ID]], tbl_Customers[Customer_ID], tbl_Customers[Region])</f>
        <v>International</v>
      </c>
      <c r="N3612" s="1" t="str" cm="1">
        <f t="array" ref="N3612">_xlfn.IFS(
   _xlfn.SINGLE(tbl_Invoices[Plan_ID])="P1","Basic",
   _xlfn.SINGLE(tbl_Invoices[Plan_ID])="P2","Standard",
   _xlfn.SINGLE(tbl_Invoices[Plan_ID])="P3","Premium"
)</f>
        <v>Standard</v>
      </c>
      <c r="O3612" s="2">
        <f>IF(tbl_Invoices[[#This Row],[Revenue_Type]]="Churned",0,1)</f>
        <v>1</v>
      </c>
    </row>
    <row r="3613" spans="1:15" x14ac:dyDescent="0.25">
      <c r="A3613" t="s">
        <v>7496</v>
      </c>
      <c r="B3613" t="s">
        <v>1172</v>
      </c>
      <c r="C3613" t="s">
        <v>3138</v>
      </c>
      <c r="D3613" s="1">
        <v>44729</v>
      </c>
      <c r="E3613">
        <v>25</v>
      </c>
      <c r="F3613" t="b">
        <v>1</v>
      </c>
      <c r="G3613" t="s">
        <v>4540</v>
      </c>
      <c r="H3613" t="s">
        <v>2034</v>
      </c>
      <c r="I3613" s="1">
        <f>DATE(YEAR(tbl_Invoices[[#This Row],[Invoice_Date]]), MONTH(tbl_Invoices[[#This Row],[Invoice_Date]]), DAY(tbl_Invoices[[#This Row],[Invoice_Date]]))</f>
        <v>44729</v>
      </c>
      <c r="J3613">
        <f>YEAR(tbl_Invoices[[#This Row],[Invoice_Date]])</f>
        <v>2022</v>
      </c>
      <c r="K3613" s="1">
        <f>_xlfn.XLOOKUP(tbl_Invoices[[#This Row],[Customer_ID]], tbl_Customers[Customer_ID], tbl_Customers[Cohort_Month])</f>
        <v>45046</v>
      </c>
      <c r="L3613" s="1" t="str">
        <f ca="1">_xlfn.XLOOKUP(tbl_Invoices[[#This Row],[Customer_ID]], tbl_Customers[Customer_ID], tbl_Customers[Age_Group])</f>
        <v>35–44</v>
      </c>
      <c r="M3613" s="1" t="str">
        <f>_xlfn.XLOOKUP(tbl_Invoices[[#This Row],[Customer_ID]], tbl_Customers[Customer_ID], tbl_Customers[Region])</f>
        <v>East</v>
      </c>
      <c r="N3613" s="1" t="str" cm="1">
        <f t="array" ref="N3613">_xlfn.IFS(
   _xlfn.SINGLE(tbl_Invoices[Plan_ID])="P1","Basic",
   _xlfn.SINGLE(tbl_Invoices[Plan_ID])="P2","Standard",
   _xlfn.SINGLE(tbl_Invoices[Plan_ID])="P3","Premium"
)</f>
        <v>Standard</v>
      </c>
      <c r="O3613" s="2">
        <f>IF(tbl_Invoices[[#This Row],[Revenue_Type]]="Churned",0,1)</f>
        <v>1</v>
      </c>
    </row>
    <row r="3614" spans="1:15" x14ac:dyDescent="0.25">
      <c r="A3614" t="s">
        <v>10180</v>
      </c>
      <c r="B3614" t="s">
        <v>1434</v>
      </c>
      <c r="C3614" t="s">
        <v>2607</v>
      </c>
      <c r="D3614" s="1">
        <v>44729</v>
      </c>
      <c r="E3614">
        <v>25</v>
      </c>
      <c r="F3614" t="b">
        <v>1</v>
      </c>
      <c r="G3614" t="s">
        <v>4545</v>
      </c>
      <c r="H3614" t="s">
        <v>2034</v>
      </c>
      <c r="I3614" s="1">
        <f>DATE(YEAR(tbl_Invoices[[#This Row],[Invoice_Date]]), MONTH(tbl_Invoices[[#This Row],[Invoice_Date]]), DAY(tbl_Invoices[[#This Row],[Invoice_Date]]))</f>
        <v>44729</v>
      </c>
      <c r="J3614">
        <f>YEAR(tbl_Invoices[[#This Row],[Invoice_Date]])</f>
        <v>2022</v>
      </c>
      <c r="K3614" s="1">
        <f>_xlfn.XLOOKUP(tbl_Invoices[[#This Row],[Customer_ID]], tbl_Customers[Customer_ID], tbl_Customers[Cohort_Month])</f>
        <v>44957</v>
      </c>
      <c r="L3614" s="1" t="str">
        <f ca="1">_xlfn.XLOOKUP(tbl_Invoices[[#This Row],[Customer_ID]], tbl_Customers[Customer_ID], tbl_Customers[Age_Group])</f>
        <v>18–24</v>
      </c>
      <c r="M3614" s="1" t="str">
        <f>_xlfn.XLOOKUP(tbl_Invoices[[#This Row],[Customer_ID]], tbl_Customers[Customer_ID], tbl_Customers[Region])</f>
        <v>East</v>
      </c>
      <c r="N3614" s="1" t="str" cm="1">
        <f t="array" ref="N3614">_xlfn.IFS(
   _xlfn.SINGLE(tbl_Invoices[Plan_ID])="P1","Basic",
   _xlfn.SINGLE(tbl_Invoices[Plan_ID])="P2","Standard",
   _xlfn.SINGLE(tbl_Invoices[Plan_ID])="P3","Premium"
)</f>
        <v>Standard</v>
      </c>
      <c r="O3614" s="2">
        <f>IF(tbl_Invoices[[#This Row],[Revenue_Type]]="Churned",0,1)</f>
        <v>0</v>
      </c>
    </row>
    <row r="3615" spans="1:15" x14ac:dyDescent="0.25">
      <c r="A3615" t="s">
        <v>7379</v>
      </c>
      <c r="B3615" t="s">
        <v>1632</v>
      </c>
      <c r="C3615" t="s">
        <v>4056</v>
      </c>
      <c r="D3615" s="1">
        <v>44729</v>
      </c>
      <c r="E3615">
        <v>25</v>
      </c>
      <c r="F3615" t="b">
        <v>1</v>
      </c>
      <c r="G3615" t="s">
        <v>4549</v>
      </c>
      <c r="H3615" t="s">
        <v>2034</v>
      </c>
      <c r="I3615" s="1">
        <f>DATE(YEAR(tbl_Invoices[[#This Row],[Invoice_Date]]), MONTH(tbl_Invoices[[#This Row],[Invoice_Date]]), DAY(tbl_Invoices[[#This Row],[Invoice_Date]]))</f>
        <v>44729</v>
      </c>
      <c r="J3615">
        <f>YEAR(tbl_Invoices[[#This Row],[Invoice_Date]])</f>
        <v>2022</v>
      </c>
      <c r="K3615" s="1">
        <f>_xlfn.XLOOKUP(tbl_Invoices[[#This Row],[Customer_ID]], tbl_Customers[Customer_ID], tbl_Customers[Cohort_Month])</f>
        <v>45046</v>
      </c>
      <c r="L3615" s="1" t="str">
        <f ca="1">_xlfn.XLOOKUP(tbl_Invoices[[#This Row],[Customer_ID]], tbl_Customers[Customer_ID], tbl_Customers[Age_Group])</f>
        <v>18–24</v>
      </c>
      <c r="M3615" s="1" t="str">
        <f>_xlfn.XLOOKUP(tbl_Invoices[[#This Row],[Customer_ID]], tbl_Customers[Customer_ID], tbl_Customers[Region])</f>
        <v>International</v>
      </c>
      <c r="N3615" s="1" t="str" cm="1">
        <f t="array" ref="N3615">_xlfn.IFS(
   _xlfn.SINGLE(tbl_Invoices[Plan_ID])="P1","Basic",
   _xlfn.SINGLE(tbl_Invoices[Plan_ID])="P2","Standard",
   _xlfn.SINGLE(tbl_Invoices[Plan_ID])="P3","Premium"
)</f>
        <v>Standard</v>
      </c>
      <c r="O3615" s="2">
        <f>IF(tbl_Invoices[[#This Row],[Revenue_Type]]="Churned",0,1)</f>
        <v>1</v>
      </c>
    </row>
    <row r="3616" spans="1:15" x14ac:dyDescent="0.25">
      <c r="A3616" t="s">
        <v>5351</v>
      </c>
      <c r="B3616" t="s">
        <v>1646</v>
      </c>
      <c r="C3616" t="s">
        <v>2832</v>
      </c>
      <c r="D3616" s="1">
        <v>44729</v>
      </c>
      <c r="E3616">
        <v>25</v>
      </c>
      <c r="F3616" t="b">
        <v>1</v>
      </c>
      <c r="G3616" t="s">
        <v>4545</v>
      </c>
      <c r="H3616" t="s">
        <v>2034</v>
      </c>
      <c r="I3616" s="1">
        <f>DATE(YEAR(tbl_Invoices[[#This Row],[Invoice_Date]]), MONTH(tbl_Invoices[[#This Row],[Invoice_Date]]), DAY(tbl_Invoices[[#This Row],[Invoice_Date]]))</f>
        <v>44729</v>
      </c>
      <c r="J3616">
        <f>YEAR(tbl_Invoices[[#This Row],[Invoice_Date]])</f>
        <v>2022</v>
      </c>
      <c r="K3616" s="1">
        <f>_xlfn.XLOOKUP(tbl_Invoices[[#This Row],[Customer_ID]], tbl_Customers[Customer_ID], tbl_Customers[Cohort_Month])</f>
        <v>44347</v>
      </c>
      <c r="L3616" s="1" t="str">
        <f ca="1">_xlfn.XLOOKUP(tbl_Invoices[[#This Row],[Customer_ID]], tbl_Customers[Customer_ID], tbl_Customers[Age_Group])</f>
        <v>18–24</v>
      </c>
      <c r="M3616" s="1" t="str">
        <f>_xlfn.XLOOKUP(tbl_Invoices[[#This Row],[Customer_ID]], tbl_Customers[Customer_ID], tbl_Customers[Region])</f>
        <v>West</v>
      </c>
      <c r="N3616" s="1" t="str" cm="1">
        <f t="array" ref="N3616">_xlfn.IFS(
   _xlfn.SINGLE(tbl_Invoices[Plan_ID])="P1","Basic",
   _xlfn.SINGLE(tbl_Invoices[Plan_ID])="P2","Standard",
   _xlfn.SINGLE(tbl_Invoices[Plan_ID])="P3","Premium"
)</f>
        <v>Standard</v>
      </c>
      <c r="O3616" s="2">
        <f>IF(tbl_Invoices[[#This Row],[Revenue_Type]]="Churned",0,1)</f>
        <v>0</v>
      </c>
    </row>
    <row r="3617" spans="1:15" x14ac:dyDescent="0.25">
      <c r="A3617" t="s">
        <v>5408</v>
      </c>
      <c r="B3617" t="s">
        <v>55</v>
      </c>
      <c r="C3617" t="s">
        <v>3207</v>
      </c>
      <c r="D3617" s="1">
        <v>44730</v>
      </c>
      <c r="E3617">
        <v>12</v>
      </c>
      <c r="F3617" t="b">
        <v>1</v>
      </c>
      <c r="G3617" t="s">
        <v>4540</v>
      </c>
      <c r="H3617" t="s">
        <v>2027</v>
      </c>
      <c r="I3617" s="1">
        <f>DATE(YEAR(tbl_Invoices[[#This Row],[Invoice_Date]]), MONTH(tbl_Invoices[[#This Row],[Invoice_Date]]), DAY(tbl_Invoices[[#This Row],[Invoice_Date]]))</f>
        <v>44730</v>
      </c>
      <c r="J3617">
        <f>YEAR(tbl_Invoices[[#This Row],[Invoice_Date]])</f>
        <v>2022</v>
      </c>
      <c r="K3617" s="1">
        <f>_xlfn.XLOOKUP(tbl_Invoices[[#This Row],[Customer_ID]], tbl_Customers[Customer_ID], tbl_Customers[Cohort_Month])</f>
        <v>45107</v>
      </c>
      <c r="L3617" s="1" t="str">
        <f ca="1">_xlfn.XLOOKUP(tbl_Invoices[[#This Row],[Customer_ID]], tbl_Customers[Customer_ID], tbl_Customers[Age_Group])</f>
        <v>35–44</v>
      </c>
      <c r="M3617" s="1" t="str">
        <f>_xlfn.XLOOKUP(tbl_Invoices[[#This Row],[Customer_ID]], tbl_Customers[Customer_ID], tbl_Customers[Region])</f>
        <v>South</v>
      </c>
      <c r="N3617" s="1" t="str" cm="1">
        <f t="array" ref="N3617">_xlfn.IFS(
   _xlfn.SINGLE(tbl_Invoices[Plan_ID])="P1","Basic",
   _xlfn.SINGLE(tbl_Invoices[Plan_ID])="P2","Standard",
   _xlfn.SINGLE(tbl_Invoices[Plan_ID])="P3","Premium"
)</f>
        <v>Basic</v>
      </c>
      <c r="O3617" s="2">
        <f>IF(tbl_Invoices[[#This Row],[Revenue_Type]]="Churned",0,1)</f>
        <v>1</v>
      </c>
    </row>
    <row r="3618" spans="1:15" x14ac:dyDescent="0.25">
      <c r="A3618" t="s">
        <v>6961</v>
      </c>
      <c r="B3618" t="s">
        <v>67</v>
      </c>
      <c r="C3618" t="s">
        <v>3723</v>
      </c>
      <c r="D3618" s="1">
        <v>44730</v>
      </c>
      <c r="E3618">
        <v>12</v>
      </c>
      <c r="F3618" t="b">
        <v>1</v>
      </c>
      <c r="G3618" t="s">
        <v>4540</v>
      </c>
      <c r="H3618" t="s">
        <v>2027</v>
      </c>
      <c r="I3618" s="1">
        <f>DATE(YEAR(tbl_Invoices[[#This Row],[Invoice_Date]]), MONTH(tbl_Invoices[[#This Row],[Invoice_Date]]), DAY(tbl_Invoices[[#This Row],[Invoice_Date]]))</f>
        <v>44730</v>
      </c>
      <c r="J3618">
        <f>YEAR(tbl_Invoices[[#This Row],[Invoice_Date]])</f>
        <v>2022</v>
      </c>
      <c r="K3618" s="1">
        <f>_xlfn.XLOOKUP(tbl_Invoices[[#This Row],[Customer_ID]], tbl_Customers[Customer_ID], tbl_Customers[Cohort_Month])</f>
        <v>44561</v>
      </c>
      <c r="L3618" s="1" t="str">
        <f ca="1">_xlfn.XLOOKUP(tbl_Invoices[[#This Row],[Customer_ID]], tbl_Customers[Customer_ID], tbl_Customers[Age_Group])</f>
        <v>45–54</v>
      </c>
      <c r="M3618" s="1" t="str">
        <f>_xlfn.XLOOKUP(tbl_Invoices[[#This Row],[Customer_ID]], tbl_Customers[Customer_ID], tbl_Customers[Region])</f>
        <v>East</v>
      </c>
      <c r="N3618" s="1" t="str" cm="1">
        <f t="array" ref="N3618">_xlfn.IFS(
   _xlfn.SINGLE(tbl_Invoices[Plan_ID])="P1","Basic",
   _xlfn.SINGLE(tbl_Invoices[Plan_ID])="P2","Standard",
   _xlfn.SINGLE(tbl_Invoices[Plan_ID])="P3","Premium"
)</f>
        <v>Basic</v>
      </c>
      <c r="O3618" s="2">
        <f>IF(tbl_Invoices[[#This Row],[Revenue_Type]]="Churned",0,1)</f>
        <v>1</v>
      </c>
    </row>
    <row r="3619" spans="1:15" x14ac:dyDescent="0.25">
      <c r="A3619" t="s">
        <v>9269</v>
      </c>
      <c r="B3619" t="s">
        <v>123</v>
      </c>
      <c r="C3619" t="s">
        <v>3306</v>
      </c>
      <c r="D3619" s="1">
        <v>44730</v>
      </c>
      <c r="E3619">
        <v>55</v>
      </c>
      <c r="F3619" t="b">
        <v>1</v>
      </c>
      <c r="G3619" t="s">
        <v>4549</v>
      </c>
      <c r="H3619" t="s">
        <v>2031</v>
      </c>
      <c r="I3619" s="1">
        <f>DATE(YEAR(tbl_Invoices[[#This Row],[Invoice_Date]]), MONTH(tbl_Invoices[[#This Row],[Invoice_Date]]), DAY(tbl_Invoices[[#This Row],[Invoice_Date]]))</f>
        <v>44730</v>
      </c>
      <c r="J3619">
        <f>YEAR(tbl_Invoices[[#This Row],[Invoice_Date]])</f>
        <v>2022</v>
      </c>
      <c r="K3619" s="1">
        <f>_xlfn.XLOOKUP(tbl_Invoices[[#This Row],[Customer_ID]], tbl_Customers[Customer_ID], tbl_Customers[Cohort_Month])</f>
        <v>44865</v>
      </c>
      <c r="L3619" s="1" t="str">
        <f ca="1">_xlfn.XLOOKUP(tbl_Invoices[[#This Row],[Customer_ID]], tbl_Customers[Customer_ID], tbl_Customers[Age_Group])</f>
        <v>18–24</v>
      </c>
      <c r="M3619" s="1" t="str">
        <f>_xlfn.XLOOKUP(tbl_Invoices[[#This Row],[Customer_ID]], tbl_Customers[Customer_ID], tbl_Customers[Region])</f>
        <v>East</v>
      </c>
      <c r="N3619" s="1" t="str" cm="1">
        <f t="array" ref="N3619">_xlfn.IFS(
   _xlfn.SINGLE(tbl_Invoices[Plan_ID])="P1","Basic",
   _xlfn.SINGLE(tbl_Invoices[Plan_ID])="P2","Standard",
   _xlfn.SINGLE(tbl_Invoices[Plan_ID])="P3","Premium"
)</f>
        <v>Premium</v>
      </c>
      <c r="O3619" s="2">
        <f>IF(tbl_Invoices[[#This Row],[Revenue_Type]]="Churned",0,1)</f>
        <v>1</v>
      </c>
    </row>
    <row r="3620" spans="1:15" x14ac:dyDescent="0.25">
      <c r="A3620" t="s">
        <v>7971</v>
      </c>
      <c r="B3620" t="s">
        <v>931</v>
      </c>
      <c r="C3620" t="s">
        <v>2580</v>
      </c>
      <c r="D3620" s="1">
        <v>44730</v>
      </c>
      <c r="E3620">
        <v>25</v>
      </c>
      <c r="F3620" t="b">
        <v>1</v>
      </c>
      <c r="G3620" t="s">
        <v>4547</v>
      </c>
      <c r="H3620" t="s">
        <v>2034</v>
      </c>
      <c r="I3620" s="1">
        <f>DATE(YEAR(tbl_Invoices[[#This Row],[Invoice_Date]]), MONTH(tbl_Invoices[[#This Row],[Invoice_Date]]), DAY(tbl_Invoices[[#This Row],[Invoice_Date]]))</f>
        <v>44730</v>
      </c>
      <c r="J3620">
        <f>YEAR(tbl_Invoices[[#This Row],[Invoice_Date]])</f>
        <v>2022</v>
      </c>
      <c r="K3620" s="1">
        <f>_xlfn.XLOOKUP(tbl_Invoices[[#This Row],[Customer_ID]], tbl_Customers[Customer_ID], tbl_Customers[Cohort_Month])</f>
        <v>44773</v>
      </c>
      <c r="L3620" s="1" t="str">
        <f ca="1">_xlfn.XLOOKUP(tbl_Invoices[[#This Row],[Customer_ID]], tbl_Customers[Customer_ID], tbl_Customers[Age_Group])</f>
        <v>18–24</v>
      </c>
      <c r="M3620" s="1" t="str">
        <f>_xlfn.XLOOKUP(tbl_Invoices[[#This Row],[Customer_ID]], tbl_Customers[Customer_ID], tbl_Customers[Region])</f>
        <v>East</v>
      </c>
      <c r="N3620" s="1" t="str" cm="1">
        <f t="array" ref="N3620">_xlfn.IFS(
   _xlfn.SINGLE(tbl_Invoices[Plan_ID])="P1","Basic",
   _xlfn.SINGLE(tbl_Invoices[Plan_ID])="P2","Standard",
   _xlfn.SINGLE(tbl_Invoices[Plan_ID])="P3","Premium"
)</f>
        <v>Standard</v>
      </c>
      <c r="O3620" s="2">
        <f>IF(tbl_Invoices[[#This Row],[Revenue_Type]]="Churned",0,1)</f>
        <v>1</v>
      </c>
    </row>
    <row r="3621" spans="1:15" x14ac:dyDescent="0.25">
      <c r="A3621" t="s">
        <v>6988</v>
      </c>
      <c r="B3621" t="s">
        <v>985</v>
      </c>
      <c r="C3621" t="s">
        <v>2653</v>
      </c>
      <c r="D3621" s="1">
        <v>44730</v>
      </c>
      <c r="E3621">
        <v>55</v>
      </c>
      <c r="F3621" t="b">
        <v>1</v>
      </c>
      <c r="G3621" t="s">
        <v>4540</v>
      </c>
      <c r="H3621" t="s">
        <v>2031</v>
      </c>
      <c r="I3621" s="1">
        <f>DATE(YEAR(tbl_Invoices[[#This Row],[Invoice_Date]]), MONTH(tbl_Invoices[[#This Row],[Invoice_Date]]), DAY(tbl_Invoices[[#This Row],[Invoice_Date]]))</f>
        <v>44730</v>
      </c>
      <c r="J3621">
        <f>YEAR(tbl_Invoices[[#This Row],[Invoice_Date]])</f>
        <v>2022</v>
      </c>
      <c r="K3621" s="1">
        <f>_xlfn.XLOOKUP(tbl_Invoices[[#This Row],[Customer_ID]], tbl_Customers[Customer_ID], tbl_Customers[Cohort_Month])</f>
        <v>44469</v>
      </c>
      <c r="L3621" s="1" t="str">
        <f ca="1">_xlfn.XLOOKUP(tbl_Invoices[[#This Row],[Customer_ID]], tbl_Customers[Customer_ID], tbl_Customers[Age_Group])</f>
        <v>25–34</v>
      </c>
      <c r="M3621" s="1" t="str">
        <f>_xlfn.XLOOKUP(tbl_Invoices[[#This Row],[Customer_ID]], tbl_Customers[Customer_ID], tbl_Customers[Region])</f>
        <v>South</v>
      </c>
      <c r="N3621" s="1" t="str" cm="1">
        <f t="array" ref="N3621">_xlfn.IFS(
   _xlfn.SINGLE(tbl_Invoices[Plan_ID])="P1","Basic",
   _xlfn.SINGLE(tbl_Invoices[Plan_ID])="P2","Standard",
   _xlfn.SINGLE(tbl_Invoices[Plan_ID])="P3","Premium"
)</f>
        <v>Premium</v>
      </c>
      <c r="O3621" s="2">
        <f>IF(tbl_Invoices[[#This Row],[Revenue_Type]]="Churned",0,1)</f>
        <v>1</v>
      </c>
    </row>
    <row r="3622" spans="1:15" x14ac:dyDescent="0.25">
      <c r="A3622" t="s">
        <v>9577</v>
      </c>
      <c r="B3622" t="s">
        <v>90</v>
      </c>
      <c r="C3622" t="s">
        <v>3857</v>
      </c>
      <c r="D3622" s="1">
        <v>44731</v>
      </c>
      <c r="E3622">
        <v>55</v>
      </c>
      <c r="F3622" t="b">
        <v>1</v>
      </c>
      <c r="G3622" t="s">
        <v>4545</v>
      </c>
      <c r="H3622" t="s">
        <v>2031</v>
      </c>
      <c r="I3622" s="1">
        <f>DATE(YEAR(tbl_Invoices[[#This Row],[Invoice_Date]]), MONTH(tbl_Invoices[[#This Row],[Invoice_Date]]), DAY(tbl_Invoices[[#This Row],[Invoice_Date]]))</f>
        <v>44731</v>
      </c>
      <c r="J3622">
        <f>YEAR(tbl_Invoices[[#This Row],[Invoice_Date]])</f>
        <v>2022</v>
      </c>
      <c r="K3622" s="1">
        <f>_xlfn.XLOOKUP(tbl_Invoices[[#This Row],[Customer_ID]], tbl_Customers[Customer_ID], tbl_Customers[Cohort_Month])</f>
        <v>45107</v>
      </c>
      <c r="L3622" s="1" t="str">
        <f ca="1">_xlfn.XLOOKUP(tbl_Invoices[[#This Row],[Customer_ID]], tbl_Customers[Customer_ID], tbl_Customers[Age_Group])</f>
        <v>35–44</v>
      </c>
      <c r="M3622" s="1" t="str">
        <f>_xlfn.XLOOKUP(tbl_Invoices[[#This Row],[Customer_ID]], tbl_Customers[Customer_ID], tbl_Customers[Region])</f>
        <v>Midwest</v>
      </c>
      <c r="N3622" s="1" t="str" cm="1">
        <f t="array" ref="N3622">_xlfn.IFS(
   _xlfn.SINGLE(tbl_Invoices[Plan_ID])="P1","Basic",
   _xlfn.SINGLE(tbl_Invoices[Plan_ID])="P2","Standard",
   _xlfn.SINGLE(tbl_Invoices[Plan_ID])="P3","Premium"
)</f>
        <v>Premium</v>
      </c>
      <c r="O3622" s="2">
        <f>IF(tbl_Invoices[[#This Row],[Revenue_Type]]="Churned",0,1)</f>
        <v>0</v>
      </c>
    </row>
    <row r="3623" spans="1:15" x14ac:dyDescent="0.25">
      <c r="A3623" t="s">
        <v>7281</v>
      </c>
      <c r="B3623" t="s">
        <v>732</v>
      </c>
      <c r="C3623" t="s">
        <v>4265</v>
      </c>
      <c r="D3623" s="1">
        <v>44731</v>
      </c>
      <c r="E3623">
        <v>12</v>
      </c>
      <c r="F3623" t="b">
        <v>1</v>
      </c>
      <c r="G3623" t="s">
        <v>4540</v>
      </c>
      <c r="H3623" t="s">
        <v>2027</v>
      </c>
      <c r="I3623" s="1">
        <f>DATE(YEAR(tbl_Invoices[[#This Row],[Invoice_Date]]), MONTH(tbl_Invoices[[#This Row],[Invoice_Date]]), DAY(tbl_Invoices[[#This Row],[Invoice_Date]]))</f>
        <v>44731</v>
      </c>
      <c r="J3623">
        <f>YEAR(tbl_Invoices[[#This Row],[Invoice_Date]])</f>
        <v>2022</v>
      </c>
      <c r="K3623" s="1">
        <f>_xlfn.XLOOKUP(tbl_Invoices[[#This Row],[Customer_ID]], tbl_Customers[Customer_ID], tbl_Customers[Cohort_Month])</f>
        <v>44742</v>
      </c>
      <c r="L3623" s="1" t="str">
        <f ca="1">_xlfn.XLOOKUP(tbl_Invoices[[#This Row],[Customer_ID]], tbl_Customers[Customer_ID], tbl_Customers[Age_Group])</f>
        <v>55+</v>
      </c>
      <c r="M3623" s="1" t="str">
        <f>_xlfn.XLOOKUP(tbl_Invoices[[#This Row],[Customer_ID]], tbl_Customers[Customer_ID], tbl_Customers[Region])</f>
        <v>West</v>
      </c>
      <c r="N3623" s="1" t="str" cm="1">
        <f t="array" ref="N3623">_xlfn.IFS(
   _xlfn.SINGLE(tbl_Invoices[Plan_ID])="P1","Basic",
   _xlfn.SINGLE(tbl_Invoices[Plan_ID])="P2","Standard",
   _xlfn.SINGLE(tbl_Invoices[Plan_ID])="P3","Premium"
)</f>
        <v>Basic</v>
      </c>
      <c r="O3623" s="2">
        <f>IF(tbl_Invoices[[#This Row],[Revenue_Type]]="Churned",0,1)</f>
        <v>1</v>
      </c>
    </row>
    <row r="3624" spans="1:15" x14ac:dyDescent="0.25">
      <c r="A3624" t="s">
        <v>5651</v>
      </c>
      <c r="B3624" t="s">
        <v>816</v>
      </c>
      <c r="C3624" t="s">
        <v>2833</v>
      </c>
      <c r="D3624" s="1">
        <v>44731</v>
      </c>
      <c r="E3624">
        <v>12</v>
      </c>
      <c r="F3624" t="b">
        <v>1</v>
      </c>
      <c r="G3624" t="s">
        <v>4545</v>
      </c>
      <c r="H3624" t="s">
        <v>2027</v>
      </c>
      <c r="I3624" s="1">
        <f>DATE(YEAR(tbl_Invoices[[#This Row],[Invoice_Date]]), MONTH(tbl_Invoices[[#This Row],[Invoice_Date]]), DAY(tbl_Invoices[[#This Row],[Invoice_Date]]))</f>
        <v>44731</v>
      </c>
      <c r="J3624">
        <f>YEAR(tbl_Invoices[[#This Row],[Invoice_Date]])</f>
        <v>2022</v>
      </c>
      <c r="K3624" s="1">
        <f>_xlfn.XLOOKUP(tbl_Invoices[[#This Row],[Customer_ID]], tbl_Customers[Customer_ID], tbl_Customers[Cohort_Month])</f>
        <v>44500</v>
      </c>
      <c r="L3624" s="1" t="str">
        <f ca="1">_xlfn.XLOOKUP(tbl_Invoices[[#This Row],[Customer_ID]], tbl_Customers[Customer_ID], tbl_Customers[Age_Group])</f>
        <v>45–54</v>
      </c>
      <c r="M3624" s="1" t="str">
        <f>_xlfn.XLOOKUP(tbl_Invoices[[#This Row],[Customer_ID]], tbl_Customers[Customer_ID], tbl_Customers[Region])</f>
        <v>Midwest</v>
      </c>
      <c r="N3624" s="1" t="str" cm="1">
        <f t="array" ref="N3624">_xlfn.IFS(
   _xlfn.SINGLE(tbl_Invoices[Plan_ID])="P1","Basic",
   _xlfn.SINGLE(tbl_Invoices[Plan_ID])="P2","Standard",
   _xlfn.SINGLE(tbl_Invoices[Plan_ID])="P3","Premium"
)</f>
        <v>Basic</v>
      </c>
      <c r="O3624" s="2">
        <f>IF(tbl_Invoices[[#This Row],[Revenue_Type]]="Churned",0,1)</f>
        <v>0</v>
      </c>
    </row>
    <row r="3625" spans="1:15" x14ac:dyDescent="0.25">
      <c r="A3625" t="s">
        <v>9861</v>
      </c>
      <c r="B3625" t="s">
        <v>1098</v>
      </c>
      <c r="C3625" t="s">
        <v>2889</v>
      </c>
      <c r="D3625" s="1">
        <v>44731</v>
      </c>
      <c r="E3625">
        <v>12</v>
      </c>
      <c r="F3625" t="b">
        <v>1</v>
      </c>
      <c r="G3625" t="s">
        <v>4549</v>
      </c>
      <c r="H3625" t="s">
        <v>2027</v>
      </c>
      <c r="I3625" s="1">
        <f>DATE(YEAR(tbl_Invoices[[#This Row],[Invoice_Date]]), MONTH(tbl_Invoices[[#This Row],[Invoice_Date]]), DAY(tbl_Invoices[[#This Row],[Invoice_Date]]))</f>
        <v>44731</v>
      </c>
      <c r="J3625">
        <f>YEAR(tbl_Invoices[[#This Row],[Invoice_Date]])</f>
        <v>2022</v>
      </c>
      <c r="K3625" s="1">
        <f>_xlfn.XLOOKUP(tbl_Invoices[[#This Row],[Customer_ID]], tbl_Customers[Customer_ID], tbl_Customers[Cohort_Month])</f>
        <v>44681</v>
      </c>
      <c r="L3625" s="1" t="str">
        <f ca="1">_xlfn.XLOOKUP(tbl_Invoices[[#This Row],[Customer_ID]], tbl_Customers[Customer_ID], tbl_Customers[Age_Group])</f>
        <v>45–54</v>
      </c>
      <c r="M3625" s="1" t="str">
        <f>_xlfn.XLOOKUP(tbl_Invoices[[#This Row],[Customer_ID]], tbl_Customers[Customer_ID], tbl_Customers[Region])</f>
        <v>South</v>
      </c>
      <c r="N3625" s="1" t="str" cm="1">
        <f t="array" ref="N3625">_xlfn.IFS(
   _xlfn.SINGLE(tbl_Invoices[Plan_ID])="P1","Basic",
   _xlfn.SINGLE(tbl_Invoices[Plan_ID])="P2","Standard",
   _xlfn.SINGLE(tbl_Invoices[Plan_ID])="P3","Premium"
)</f>
        <v>Basic</v>
      </c>
      <c r="O3625" s="2">
        <f>IF(tbl_Invoices[[#This Row],[Revenue_Type]]="Churned",0,1)</f>
        <v>1</v>
      </c>
    </row>
    <row r="3626" spans="1:15" x14ac:dyDescent="0.25">
      <c r="A3626" t="s">
        <v>8884</v>
      </c>
      <c r="B3626" t="s">
        <v>1459</v>
      </c>
      <c r="C3626" t="s">
        <v>4282</v>
      </c>
      <c r="D3626" s="1">
        <v>44731</v>
      </c>
      <c r="E3626">
        <v>12</v>
      </c>
      <c r="F3626" t="b">
        <v>1</v>
      </c>
      <c r="G3626" t="s">
        <v>4547</v>
      </c>
      <c r="H3626" t="s">
        <v>2027</v>
      </c>
      <c r="I3626" s="1">
        <f>DATE(YEAR(tbl_Invoices[[#This Row],[Invoice_Date]]), MONTH(tbl_Invoices[[#This Row],[Invoice_Date]]), DAY(tbl_Invoices[[#This Row],[Invoice_Date]]))</f>
        <v>44731</v>
      </c>
      <c r="J3626">
        <f>YEAR(tbl_Invoices[[#This Row],[Invoice_Date]])</f>
        <v>2022</v>
      </c>
      <c r="K3626" s="1">
        <f>_xlfn.XLOOKUP(tbl_Invoices[[#This Row],[Customer_ID]], tbl_Customers[Customer_ID], tbl_Customers[Cohort_Month])</f>
        <v>44592</v>
      </c>
      <c r="L3626" s="1" t="str">
        <f ca="1">_xlfn.XLOOKUP(tbl_Invoices[[#This Row],[Customer_ID]], tbl_Customers[Customer_ID], tbl_Customers[Age_Group])</f>
        <v>35–44</v>
      </c>
      <c r="M3626" s="1" t="str">
        <f>_xlfn.XLOOKUP(tbl_Invoices[[#This Row],[Customer_ID]], tbl_Customers[Customer_ID], tbl_Customers[Region])</f>
        <v>Midwest</v>
      </c>
      <c r="N3626" s="1" t="str" cm="1">
        <f t="array" ref="N3626">_xlfn.IFS(
   _xlfn.SINGLE(tbl_Invoices[Plan_ID])="P1","Basic",
   _xlfn.SINGLE(tbl_Invoices[Plan_ID])="P2","Standard",
   _xlfn.SINGLE(tbl_Invoices[Plan_ID])="P3","Premium"
)</f>
        <v>Basic</v>
      </c>
      <c r="O3626" s="2">
        <f>IF(tbl_Invoices[[#This Row],[Revenue_Type]]="Churned",0,1)</f>
        <v>1</v>
      </c>
    </row>
    <row r="3627" spans="1:15" x14ac:dyDescent="0.25">
      <c r="A3627" t="s">
        <v>10202</v>
      </c>
      <c r="B3627" t="s">
        <v>387</v>
      </c>
      <c r="C3627" t="s">
        <v>2408</v>
      </c>
      <c r="D3627" s="1">
        <v>44732</v>
      </c>
      <c r="E3627">
        <v>12</v>
      </c>
      <c r="F3627" t="b">
        <v>1</v>
      </c>
      <c r="G3627" t="s">
        <v>4549</v>
      </c>
      <c r="H3627" t="s">
        <v>2027</v>
      </c>
      <c r="I3627" s="1">
        <f>DATE(YEAR(tbl_Invoices[[#This Row],[Invoice_Date]]), MONTH(tbl_Invoices[[#This Row],[Invoice_Date]]), DAY(tbl_Invoices[[#This Row],[Invoice_Date]]))</f>
        <v>44732</v>
      </c>
      <c r="J3627">
        <f>YEAR(tbl_Invoices[[#This Row],[Invoice_Date]])</f>
        <v>2022</v>
      </c>
      <c r="K3627" s="1">
        <f>_xlfn.XLOOKUP(tbl_Invoices[[#This Row],[Customer_ID]], tbl_Customers[Customer_ID], tbl_Customers[Cohort_Month])</f>
        <v>45107</v>
      </c>
      <c r="L3627" s="1" t="str">
        <f ca="1">_xlfn.XLOOKUP(tbl_Invoices[[#This Row],[Customer_ID]], tbl_Customers[Customer_ID], tbl_Customers[Age_Group])</f>
        <v>35–44</v>
      </c>
      <c r="M3627" s="1" t="str">
        <f>_xlfn.XLOOKUP(tbl_Invoices[[#This Row],[Customer_ID]], tbl_Customers[Customer_ID], tbl_Customers[Region])</f>
        <v>East</v>
      </c>
      <c r="N3627" s="1" t="str" cm="1">
        <f t="array" ref="N3627">_xlfn.IFS(
   _xlfn.SINGLE(tbl_Invoices[Plan_ID])="P1","Basic",
   _xlfn.SINGLE(tbl_Invoices[Plan_ID])="P2","Standard",
   _xlfn.SINGLE(tbl_Invoices[Plan_ID])="P3","Premium"
)</f>
        <v>Basic</v>
      </c>
      <c r="O3627" s="2">
        <f>IF(tbl_Invoices[[#This Row],[Revenue_Type]]="Churned",0,1)</f>
        <v>1</v>
      </c>
    </row>
    <row r="3628" spans="1:15" x14ac:dyDescent="0.25">
      <c r="A3628" t="s">
        <v>9015</v>
      </c>
      <c r="B3628" t="s">
        <v>444</v>
      </c>
      <c r="C3628" t="s">
        <v>3287</v>
      </c>
      <c r="D3628" s="1">
        <v>44732</v>
      </c>
      <c r="E3628">
        <v>25</v>
      </c>
      <c r="F3628" t="b">
        <v>1</v>
      </c>
      <c r="G3628" t="s">
        <v>4540</v>
      </c>
      <c r="H3628" t="s">
        <v>2034</v>
      </c>
      <c r="I3628" s="1">
        <f>DATE(YEAR(tbl_Invoices[[#This Row],[Invoice_Date]]), MONTH(tbl_Invoices[[#This Row],[Invoice_Date]]), DAY(tbl_Invoices[[#This Row],[Invoice_Date]]))</f>
        <v>44732</v>
      </c>
      <c r="J3628">
        <f>YEAR(tbl_Invoices[[#This Row],[Invoice_Date]])</f>
        <v>2022</v>
      </c>
      <c r="K3628" s="1">
        <f>_xlfn.XLOOKUP(tbl_Invoices[[#This Row],[Customer_ID]], tbl_Customers[Customer_ID], tbl_Customers[Cohort_Month])</f>
        <v>44834</v>
      </c>
      <c r="L3628" s="1" t="str">
        <f ca="1">_xlfn.XLOOKUP(tbl_Invoices[[#This Row],[Customer_ID]], tbl_Customers[Customer_ID], tbl_Customers[Age_Group])</f>
        <v>45–54</v>
      </c>
      <c r="M3628" s="1" t="str">
        <f>_xlfn.XLOOKUP(tbl_Invoices[[#This Row],[Customer_ID]], tbl_Customers[Customer_ID], tbl_Customers[Region])</f>
        <v>Midwest</v>
      </c>
      <c r="N3628" s="1" t="str" cm="1">
        <f t="array" ref="N3628">_xlfn.IFS(
   _xlfn.SINGLE(tbl_Invoices[Plan_ID])="P1","Basic",
   _xlfn.SINGLE(tbl_Invoices[Plan_ID])="P2","Standard",
   _xlfn.SINGLE(tbl_Invoices[Plan_ID])="P3","Premium"
)</f>
        <v>Standard</v>
      </c>
      <c r="O3628" s="2">
        <f>IF(tbl_Invoices[[#This Row],[Revenue_Type]]="Churned",0,1)</f>
        <v>1</v>
      </c>
    </row>
    <row r="3629" spans="1:15" x14ac:dyDescent="0.25">
      <c r="A3629" t="s">
        <v>4936</v>
      </c>
      <c r="B3629" t="s">
        <v>633</v>
      </c>
      <c r="C3629" t="s">
        <v>2817</v>
      </c>
      <c r="D3629" s="1">
        <v>44732</v>
      </c>
      <c r="E3629">
        <v>55</v>
      </c>
      <c r="F3629" t="b">
        <v>1</v>
      </c>
      <c r="G3629" t="s">
        <v>4540</v>
      </c>
      <c r="H3629" t="s">
        <v>2031</v>
      </c>
      <c r="I3629" s="1">
        <f>DATE(YEAR(tbl_Invoices[[#This Row],[Invoice_Date]]), MONTH(tbl_Invoices[[#This Row],[Invoice_Date]]), DAY(tbl_Invoices[[#This Row],[Invoice_Date]]))</f>
        <v>44732</v>
      </c>
      <c r="J3629">
        <f>YEAR(tbl_Invoices[[#This Row],[Invoice_Date]])</f>
        <v>2022</v>
      </c>
      <c r="K3629" s="1">
        <f>_xlfn.XLOOKUP(tbl_Invoices[[#This Row],[Customer_ID]], tbl_Customers[Customer_ID], tbl_Customers[Cohort_Month])</f>
        <v>44895</v>
      </c>
      <c r="L3629" s="1" t="str">
        <f ca="1">_xlfn.XLOOKUP(tbl_Invoices[[#This Row],[Customer_ID]], tbl_Customers[Customer_ID], tbl_Customers[Age_Group])</f>
        <v>45–54</v>
      </c>
      <c r="M3629" s="1" t="str">
        <f>_xlfn.XLOOKUP(tbl_Invoices[[#This Row],[Customer_ID]], tbl_Customers[Customer_ID], tbl_Customers[Region])</f>
        <v>West</v>
      </c>
      <c r="N3629" s="1" t="str" cm="1">
        <f t="array" ref="N3629">_xlfn.IFS(
   _xlfn.SINGLE(tbl_Invoices[Plan_ID])="P1","Basic",
   _xlfn.SINGLE(tbl_Invoices[Plan_ID])="P2","Standard",
   _xlfn.SINGLE(tbl_Invoices[Plan_ID])="P3","Premium"
)</f>
        <v>Premium</v>
      </c>
      <c r="O3629" s="2">
        <f>IF(tbl_Invoices[[#This Row],[Revenue_Type]]="Churned",0,1)</f>
        <v>1</v>
      </c>
    </row>
    <row r="3630" spans="1:15" x14ac:dyDescent="0.25">
      <c r="A3630" t="s">
        <v>5959</v>
      </c>
      <c r="B3630" t="s">
        <v>797</v>
      </c>
      <c r="C3630" t="s">
        <v>2997</v>
      </c>
      <c r="D3630" s="1">
        <v>44732</v>
      </c>
      <c r="E3630">
        <v>55</v>
      </c>
      <c r="F3630" t="b">
        <v>1</v>
      </c>
      <c r="G3630" t="s">
        <v>4538</v>
      </c>
      <c r="H3630" t="s">
        <v>2031</v>
      </c>
      <c r="I3630" s="1">
        <f>DATE(YEAR(tbl_Invoices[[#This Row],[Invoice_Date]]), MONTH(tbl_Invoices[[#This Row],[Invoice_Date]]), DAY(tbl_Invoices[[#This Row],[Invoice_Date]]))</f>
        <v>44732</v>
      </c>
      <c r="J3630">
        <f>YEAR(tbl_Invoices[[#This Row],[Invoice_Date]])</f>
        <v>2022</v>
      </c>
      <c r="K3630" s="1">
        <f>_xlfn.XLOOKUP(tbl_Invoices[[#This Row],[Customer_ID]], tbl_Customers[Customer_ID], tbl_Customers[Cohort_Month])</f>
        <v>44651</v>
      </c>
      <c r="L3630" s="1" t="str">
        <f ca="1">_xlfn.XLOOKUP(tbl_Invoices[[#This Row],[Customer_ID]], tbl_Customers[Customer_ID], tbl_Customers[Age_Group])</f>
        <v>25–34</v>
      </c>
      <c r="M3630" s="1" t="str">
        <f>_xlfn.XLOOKUP(tbl_Invoices[[#This Row],[Customer_ID]], tbl_Customers[Customer_ID], tbl_Customers[Region])</f>
        <v>East</v>
      </c>
      <c r="N3630" s="1" t="str" cm="1">
        <f t="array" ref="N3630">_xlfn.IFS(
   _xlfn.SINGLE(tbl_Invoices[Plan_ID])="P1","Basic",
   _xlfn.SINGLE(tbl_Invoices[Plan_ID])="P2","Standard",
   _xlfn.SINGLE(tbl_Invoices[Plan_ID])="P3","Premium"
)</f>
        <v>Premium</v>
      </c>
      <c r="O3630" s="2">
        <f>IF(tbl_Invoices[[#This Row],[Revenue_Type]]="Churned",0,1)</f>
        <v>1</v>
      </c>
    </row>
    <row r="3631" spans="1:15" x14ac:dyDescent="0.25">
      <c r="A3631" t="s">
        <v>9320</v>
      </c>
      <c r="B3631" t="s">
        <v>1363</v>
      </c>
      <c r="C3631" t="s">
        <v>3874</v>
      </c>
      <c r="D3631" s="1">
        <v>44732</v>
      </c>
      <c r="E3631">
        <v>55</v>
      </c>
      <c r="F3631" t="b">
        <v>1</v>
      </c>
      <c r="G3631" t="s">
        <v>4545</v>
      </c>
      <c r="H3631" t="s">
        <v>2031</v>
      </c>
      <c r="I3631" s="1">
        <f>DATE(YEAR(tbl_Invoices[[#This Row],[Invoice_Date]]), MONTH(tbl_Invoices[[#This Row],[Invoice_Date]]), DAY(tbl_Invoices[[#This Row],[Invoice_Date]]))</f>
        <v>44732</v>
      </c>
      <c r="J3631">
        <f>YEAR(tbl_Invoices[[#This Row],[Invoice_Date]])</f>
        <v>2022</v>
      </c>
      <c r="K3631" s="1">
        <f>_xlfn.XLOOKUP(tbl_Invoices[[#This Row],[Customer_ID]], tbl_Customers[Customer_ID], tbl_Customers[Cohort_Month])</f>
        <v>44985</v>
      </c>
      <c r="L3631" s="1" t="str">
        <f ca="1">_xlfn.XLOOKUP(tbl_Invoices[[#This Row],[Customer_ID]], tbl_Customers[Customer_ID], tbl_Customers[Age_Group])</f>
        <v>45–54</v>
      </c>
      <c r="M3631" s="1" t="str">
        <f>_xlfn.XLOOKUP(tbl_Invoices[[#This Row],[Customer_ID]], tbl_Customers[Customer_ID], tbl_Customers[Region])</f>
        <v>South</v>
      </c>
      <c r="N3631" s="1" t="str" cm="1">
        <f t="array" ref="N3631">_xlfn.IFS(
   _xlfn.SINGLE(tbl_Invoices[Plan_ID])="P1","Basic",
   _xlfn.SINGLE(tbl_Invoices[Plan_ID])="P2","Standard",
   _xlfn.SINGLE(tbl_Invoices[Plan_ID])="P3","Premium"
)</f>
        <v>Premium</v>
      </c>
      <c r="O3631" s="2">
        <f>IF(tbl_Invoices[[#This Row],[Revenue_Type]]="Churned",0,1)</f>
        <v>0</v>
      </c>
    </row>
    <row r="3632" spans="1:15" x14ac:dyDescent="0.25">
      <c r="A3632" t="s">
        <v>7795</v>
      </c>
      <c r="B3632" t="s">
        <v>1465</v>
      </c>
      <c r="C3632" t="s">
        <v>2795</v>
      </c>
      <c r="D3632" s="1">
        <v>44732</v>
      </c>
      <c r="E3632">
        <v>25</v>
      </c>
      <c r="F3632" t="b">
        <v>1</v>
      </c>
      <c r="G3632" t="s">
        <v>4547</v>
      </c>
      <c r="H3632" t="s">
        <v>2034</v>
      </c>
      <c r="I3632" s="1">
        <f>DATE(YEAR(tbl_Invoices[[#This Row],[Invoice_Date]]), MONTH(tbl_Invoices[[#This Row],[Invoice_Date]]), DAY(tbl_Invoices[[#This Row],[Invoice_Date]]))</f>
        <v>44732</v>
      </c>
      <c r="J3632">
        <f>YEAR(tbl_Invoices[[#This Row],[Invoice_Date]])</f>
        <v>2022</v>
      </c>
      <c r="K3632" s="1">
        <f>_xlfn.XLOOKUP(tbl_Invoices[[#This Row],[Customer_ID]], tbl_Customers[Customer_ID], tbl_Customers[Cohort_Month])</f>
        <v>44530</v>
      </c>
      <c r="L3632" s="1" t="str">
        <f ca="1">_xlfn.XLOOKUP(tbl_Invoices[[#This Row],[Customer_ID]], tbl_Customers[Customer_ID], tbl_Customers[Age_Group])</f>
        <v>45–54</v>
      </c>
      <c r="M3632" s="1" t="str">
        <f>_xlfn.XLOOKUP(tbl_Invoices[[#This Row],[Customer_ID]], tbl_Customers[Customer_ID], tbl_Customers[Region])</f>
        <v>East</v>
      </c>
      <c r="N3632" s="1" t="str" cm="1">
        <f t="array" ref="N3632">_xlfn.IFS(
   _xlfn.SINGLE(tbl_Invoices[Plan_ID])="P1","Basic",
   _xlfn.SINGLE(tbl_Invoices[Plan_ID])="P2","Standard",
   _xlfn.SINGLE(tbl_Invoices[Plan_ID])="P3","Premium"
)</f>
        <v>Standard</v>
      </c>
      <c r="O3632" s="2">
        <f>IF(tbl_Invoices[[#This Row],[Revenue_Type]]="Churned",0,1)</f>
        <v>1</v>
      </c>
    </row>
    <row r="3633" spans="1:15" x14ac:dyDescent="0.25">
      <c r="A3633" t="s">
        <v>5551</v>
      </c>
      <c r="B3633" t="s">
        <v>1604</v>
      </c>
      <c r="C3633" t="s">
        <v>3040</v>
      </c>
      <c r="D3633" s="1">
        <v>44732</v>
      </c>
      <c r="E3633">
        <v>25</v>
      </c>
      <c r="F3633" t="b">
        <v>1</v>
      </c>
      <c r="G3633" t="s">
        <v>4540</v>
      </c>
      <c r="H3633" t="s">
        <v>2034</v>
      </c>
      <c r="I3633" s="1">
        <f>DATE(YEAR(tbl_Invoices[[#This Row],[Invoice_Date]]), MONTH(tbl_Invoices[[#This Row],[Invoice_Date]]), DAY(tbl_Invoices[[#This Row],[Invoice_Date]]))</f>
        <v>44732</v>
      </c>
      <c r="J3633">
        <f>YEAR(tbl_Invoices[[#This Row],[Invoice_Date]])</f>
        <v>2022</v>
      </c>
      <c r="K3633" s="1">
        <f>_xlfn.XLOOKUP(tbl_Invoices[[#This Row],[Customer_ID]], tbl_Customers[Customer_ID], tbl_Customers[Cohort_Month])</f>
        <v>44592</v>
      </c>
      <c r="L3633" s="1" t="str">
        <f ca="1">_xlfn.XLOOKUP(tbl_Invoices[[#This Row],[Customer_ID]], tbl_Customers[Customer_ID], tbl_Customers[Age_Group])</f>
        <v>25–34</v>
      </c>
      <c r="M3633" s="1" t="str">
        <f>_xlfn.XLOOKUP(tbl_Invoices[[#This Row],[Customer_ID]], tbl_Customers[Customer_ID], tbl_Customers[Region])</f>
        <v>Midwest</v>
      </c>
      <c r="N3633" s="1" t="str" cm="1">
        <f t="array" ref="N3633">_xlfn.IFS(
   _xlfn.SINGLE(tbl_Invoices[Plan_ID])="P1","Basic",
   _xlfn.SINGLE(tbl_Invoices[Plan_ID])="P2","Standard",
   _xlfn.SINGLE(tbl_Invoices[Plan_ID])="P3","Premium"
)</f>
        <v>Standard</v>
      </c>
      <c r="O3633" s="2">
        <f>IF(tbl_Invoices[[#This Row],[Revenue_Type]]="Churned",0,1)</f>
        <v>1</v>
      </c>
    </row>
    <row r="3634" spans="1:15" x14ac:dyDescent="0.25">
      <c r="A3634" t="s">
        <v>6793</v>
      </c>
      <c r="B3634" t="s">
        <v>1746</v>
      </c>
      <c r="C3634" t="s">
        <v>4345</v>
      </c>
      <c r="D3634" s="1">
        <v>44732</v>
      </c>
      <c r="E3634">
        <v>55</v>
      </c>
      <c r="F3634" t="b">
        <v>1</v>
      </c>
      <c r="G3634" t="s">
        <v>4540</v>
      </c>
      <c r="H3634" t="s">
        <v>2031</v>
      </c>
      <c r="I3634" s="1">
        <f>DATE(YEAR(tbl_Invoices[[#This Row],[Invoice_Date]]), MONTH(tbl_Invoices[[#This Row],[Invoice_Date]]), DAY(tbl_Invoices[[#This Row],[Invoice_Date]]))</f>
        <v>44732</v>
      </c>
      <c r="J3634">
        <f>YEAR(tbl_Invoices[[#This Row],[Invoice_Date]])</f>
        <v>2022</v>
      </c>
      <c r="K3634" s="1">
        <f>_xlfn.XLOOKUP(tbl_Invoices[[#This Row],[Customer_ID]], tbl_Customers[Customer_ID], tbl_Customers[Cohort_Month])</f>
        <v>44439</v>
      </c>
      <c r="L3634" s="1" t="str">
        <f ca="1">_xlfn.XLOOKUP(tbl_Invoices[[#This Row],[Customer_ID]], tbl_Customers[Customer_ID], tbl_Customers[Age_Group])</f>
        <v>18–24</v>
      </c>
      <c r="M3634" s="1" t="str">
        <f>_xlfn.XLOOKUP(tbl_Invoices[[#This Row],[Customer_ID]], tbl_Customers[Customer_ID], tbl_Customers[Region])</f>
        <v>International</v>
      </c>
      <c r="N3634" s="1" t="str" cm="1">
        <f t="array" ref="N3634">_xlfn.IFS(
   _xlfn.SINGLE(tbl_Invoices[Plan_ID])="P1","Basic",
   _xlfn.SINGLE(tbl_Invoices[Plan_ID])="P2","Standard",
   _xlfn.SINGLE(tbl_Invoices[Plan_ID])="P3","Premium"
)</f>
        <v>Premium</v>
      </c>
      <c r="O3634" s="2">
        <f>IF(tbl_Invoices[[#This Row],[Revenue_Type]]="Churned",0,1)</f>
        <v>1</v>
      </c>
    </row>
    <row r="3635" spans="1:15" x14ac:dyDescent="0.25">
      <c r="A3635" t="s">
        <v>8382</v>
      </c>
      <c r="B3635" t="s">
        <v>100</v>
      </c>
      <c r="C3635" t="s">
        <v>4076</v>
      </c>
      <c r="D3635" s="1">
        <v>44733</v>
      </c>
      <c r="E3635">
        <v>12</v>
      </c>
      <c r="F3635" t="b">
        <v>1</v>
      </c>
      <c r="G3635" t="s">
        <v>4545</v>
      </c>
      <c r="H3635" t="s">
        <v>2027</v>
      </c>
      <c r="I3635" s="1">
        <f>DATE(YEAR(tbl_Invoices[[#This Row],[Invoice_Date]]), MONTH(tbl_Invoices[[#This Row],[Invoice_Date]]), DAY(tbl_Invoices[[#This Row],[Invoice_Date]]))</f>
        <v>44733</v>
      </c>
      <c r="J3635">
        <f>YEAR(tbl_Invoices[[#This Row],[Invoice_Date]])</f>
        <v>2022</v>
      </c>
      <c r="K3635" s="1">
        <f>_xlfn.XLOOKUP(tbl_Invoices[[#This Row],[Customer_ID]], tbl_Customers[Customer_ID], tbl_Customers[Cohort_Month])</f>
        <v>44500</v>
      </c>
      <c r="L3635" s="1" t="str">
        <f ca="1">_xlfn.XLOOKUP(tbl_Invoices[[#This Row],[Customer_ID]], tbl_Customers[Customer_ID], tbl_Customers[Age_Group])</f>
        <v>35–44</v>
      </c>
      <c r="M3635" s="1" t="str">
        <f>_xlfn.XLOOKUP(tbl_Invoices[[#This Row],[Customer_ID]], tbl_Customers[Customer_ID], tbl_Customers[Region])</f>
        <v>West</v>
      </c>
      <c r="N3635" s="1" t="str" cm="1">
        <f t="array" ref="N3635">_xlfn.IFS(
   _xlfn.SINGLE(tbl_Invoices[Plan_ID])="P1","Basic",
   _xlfn.SINGLE(tbl_Invoices[Plan_ID])="P2","Standard",
   _xlfn.SINGLE(tbl_Invoices[Plan_ID])="P3","Premium"
)</f>
        <v>Basic</v>
      </c>
      <c r="O3635" s="2">
        <f>IF(tbl_Invoices[[#This Row],[Revenue_Type]]="Churned",0,1)</f>
        <v>0</v>
      </c>
    </row>
    <row r="3636" spans="1:15" x14ac:dyDescent="0.25">
      <c r="A3636" t="s">
        <v>8041</v>
      </c>
      <c r="B3636" t="s">
        <v>311</v>
      </c>
      <c r="C3636" t="s">
        <v>2739</v>
      </c>
      <c r="D3636" s="1">
        <v>44733</v>
      </c>
      <c r="E3636">
        <v>25</v>
      </c>
      <c r="F3636" t="b">
        <v>1</v>
      </c>
      <c r="G3636" t="s">
        <v>4549</v>
      </c>
      <c r="H3636" t="s">
        <v>2034</v>
      </c>
      <c r="I3636" s="1">
        <f>DATE(YEAR(tbl_Invoices[[#This Row],[Invoice_Date]]), MONTH(tbl_Invoices[[#This Row],[Invoice_Date]]), DAY(tbl_Invoices[[#This Row],[Invoice_Date]]))</f>
        <v>44733</v>
      </c>
      <c r="J3636">
        <f>YEAR(tbl_Invoices[[#This Row],[Invoice_Date]])</f>
        <v>2022</v>
      </c>
      <c r="K3636" s="1">
        <f>_xlfn.XLOOKUP(tbl_Invoices[[#This Row],[Customer_ID]], tbl_Customers[Customer_ID], tbl_Customers[Cohort_Month])</f>
        <v>45077</v>
      </c>
      <c r="L3636" s="1" t="str">
        <f ca="1">_xlfn.XLOOKUP(tbl_Invoices[[#This Row],[Customer_ID]], tbl_Customers[Customer_ID], tbl_Customers[Age_Group])</f>
        <v>25–34</v>
      </c>
      <c r="M3636" s="1" t="str">
        <f>_xlfn.XLOOKUP(tbl_Invoices[[#This Row],[Customer_ID]], tbl_Customers[Customer_ID], tbl_Customers[Region])</f>
        <v>International</v>
      </c>
      <c r="N3636" s="1" t="str" cm="1">
        <f t="array" ref="N3636">_xlfn.IFS(
   _xlfn.SINGLE(tbl_Invoices[Plan_ID])="P1","Basic",
   _xlfn.SINGLE(tbl_Invoices[Plan_ID])="P2","Standard",
   _xlfn.SINGLE(tbl_Invoices[Plan_ID])="P3","Premium"
)</f>
        <v>Standard</v>
      </c>
      <c r="O3636" s="2">
        <f>IF(tbl_Invoices[[#This Row],[Revenue_Type]]="Churned",0,1)</f>
        <v>1</v>
      </c>
    </row>
    <row r="3637" spans="1:15" x14ac:dyDescent="0.25">
      <c r="A3637" t="s">
        <v>6591</v>
      </c>
      <c r="B3637" t="s">
        <v>1194</v>
      </c>
      <c r="C3637" t="s">
        <v>3852</v>
      </c>
      <c r="D3637" s="1">
        <v>44733</v>
      </c>
      <c r="E3637">
        <v>12</v>
      </c>
      <c r="F3637" t="b">
        <v>1</v>
      </c>
      <c r="G3637" t="s">
        <v>4547</v>
      </c>
      <c r="H3637" t="s">
        <v>2027</v>
      </c>
      <c r="I3637" s="1">
        <f>DATE(YEAR(tbl_Invoices[[#This Row],[Invoice_Date]]), MONTH(tbl_Invoices[[#This Row],[Invoice_Date]]), DAY(tbl_Invoices[[#This Row],[Invoice_Date]]))</f>
        <v>44733</v>
      </c>
      <c r="J3637">
        <f>YEAR(tbl_Invoices[[#This Row],[Invoice_Date]])</f>
        <v>2022</v>
      </c>
      <c r="K3637" s="1">
        <f>_xlfn.XLOOKUP(tbl_Invoices[[#This Row],[Customer_ID]], tbl_Customers[Customer_ID], tbl_Customers[Cohort_Month])</f>
        <v>45016</v>
      </c>
      <c r="L3637" s="1" t="str">
        <f ca="1">_xlfn.XLOOKUP(tbl_Invoices[[#This Row],[Customer_ID]], tbl_Customers[Customer_ID], tbl_Customers[Age_Group])</f>
        <v>35–44</v>
      </c>
      <c r="M3637" s="1" t="str">
        <f>_xlfn.XLOOKUP(tbl_Invoices[[#This Row],[Customer_ID]], tbl_Customers[Customer_ID], tbl_Customers[Region])</f>
        <v>West</v>
      </c>
      <c r="N3637" s="1" t="str" cm="1">
        <f t="array" ref="N3637">_xlfn.IFS(
   _xlfn.SINGLE(tbl_Invoices[Plan_ID])="P1","Basic",
   _xlfn.SINGLE(tbl_Invoices[Plan_ID])="P2","Standard",
   _xlfn.SINGLE(tbl_Invoices[Plan_ID])="P3","Premium"
)</f>
        <v>Basic</v>
      </c>
      <c r="O3637" s="2">
        <f>IF(tbl_Invoices[[#This Row],[Revenue_Type]]="Churned",0,1)</f>
        <v>1</v>
      </c>
    </row>
    <row r="3638" spans="1:15" x14ac:dyDescent="0.25">
      <c r="A3638" t="s">
        <v>8261</v>
      </c>
      <c r="B3638" t="s">
        <v>216</v>
      </c>
      <c r="C3638" t="s">
        <v>4242</v>
      </c>
      <c r="D3638" s="1">
        <v>44734</v>
      </c>
      <c r="E3638">
        <v>25</v>
      </c>
      <c r="F3638" t="b">
        <v>1</v>
      </c>
      <c r="G3638" t="s">
        <v>4545</v>
      </c>
      <c r="H3638" t="s">
        <v>2034</v>
      </c>
      <c r="I3638" s="1">
        <f>DATE(YEAR(tbl_Invoices[[#This Row],[Invoice_Date]]), MONTH(tbl_Invoices[[#This Row],[Invoice_Date]]), DAY(tbl_Invoices[[#This Row],[Invoice_Date]]))</f>
        <v>44734</v>
      </c>
      <c r="J3638">
        <f>YEAR(tbl_Invoices[[#This Row],[Invoice_Date]])</f>
        <v>2022</v>
      </c>
      <c r="K3638" s="1">
        <f>_xlfn.XLOOKUP(tbl_Invoices[[#This Row],[Customer_ID]], tbl_Customers[Customer_ID], tbl_Customers[Cohort_Month])</f>
        <v>44227</v>
      </c>
      <c r="L3638" s="1" t="str">
        <f ca="1">_xlfn.XLOOKUP(tbl_Invoices[[#This Row],[Customer_ID]], tbl_Customers[Customer_ID], tbl_Customers[Age_Group])</f>
        <v>45–54</v>
      </c>
      <c r="M3638" s="1" t="str">
        <f>_xlfn.XLOOKUP(tbl_Invoices[[#This Row],[Customer_ID]], tbl_Customers[Customer_ID], tbl_Customers[Region])</f>
        <v>Midwest</v>
      </c>
      <c r="N3638" s="1" t="str" cm="1">
        <f t="array" ref="N3638">_xlfn.IFS(
   _xlfn.SINGLE(tbl_Invoices[Plan_ID])="P1","Basic",
   _xlfn.SINGLE(tbl_Invoices[Plan_ID])="P2","Standard",
   _xlfn.SINGLE(tbl_Invoices[Plan_ID])="P3","Premium"
)</f>
        <v>Standard</v>
      </c>
      <c r="O3638" s="2">
        <f>IF(tbl_Invoices[[#This Row],[Revenue_Type]]="Churned",0,1)</f>
        <v>0</v>
      </c>
    </row>
    <row r="3639" spans="1:15" x14ac:dyDescent="0.25">
      <c r="A3639" t="s">
        <v>10509</v>
      </c>
      <c r="B3639" t="s">
        <v>760</v>
      </c>
      <c r="C3639" t="s">
        <v>3286</v>
      </c>
      <c r="D3639" s="1">
        <v>44734</v>
      </c>
      <c r="E3639">
        <v>55</v>
      </c>
      <c r="F3639" t="b">
        <v>1</v>
      </c>
      <c r="G3639" t="s">
        <v>4545</v>
      </c>
      <c r="H3639" t="s">
        <v>2031</v>
      </c>
      <c r="I3639" s="1">
        <f>DATE(YEAR(tbl_Invoices[[#This Row],[Invoice_Date]]), MONTH(tbl_Invoices[[#This Row],[Invoice_Date]]), DAY(tbl_Invoices[[#This Row],[Invoice_Date]]))</f>
        <v>44734</v>
      </c>
      <c r="J3639">
        <f>YEAR(tbl_Invoices[[#This Row],[Invoice_Date]])</f>
        <v>2022</v>
      </c>
      <c r="K3639" s="1">
        <f>_xlfn.XLOOKUP(tbl_Invoices[[#This Row],[Customer_ID]], tbl_Customers[Customer_ID], tbl_Customers[Cohort_Month])</f>
        <v>44957</v>
      </c>
      <c r="L3639" s="1" t="str">
        <f ca="1">_xlfn.XLOOKUP(tbl_Invoices[[#This Row],[Customer_ID]], tbl_Customers[Customer_ID], tbl_Customers[Age_Group])</f>
        <v>55+</v>
      </c>
      <c r="M3639" s="1" t="str">
        <f>_xlfn.XLOOKUP(tbl_Invoices[[#This Row],[Customer_ID]], tbl_Customers[Customer_ID], tbl_Customers[Region])</f>
        <v>Midwest</v>
      </c>
      <c r="N3639" s="1" t="str" cm="1">
        <f t="array" ref="N3639">_xlfn.IFS(
   _xlfn.SINGLE(tbl_Invoices[Plan_ID])="P1","Basic",
   _xlfn.SINGLE(tbl_Invoices[Plan_ID])="P2","Standard",
   _xlfn.SINGLE(tbl_Invoices[Plan_ID])="P3","Premium"
)</f>
        <v>Premium</v>
      </c>
      <c r="O3639" s="2">
        <f>IF(tbl_Invoices[[#This Row],[Revenue_Type]]="Churned",0,1)</f>
        <v>0</v>
      </c>
    </row>
    <row r="3640" spans="1:15" x14ac:dyDescent="0.25">
      <c r="A3640" t="s">
        <v>9208</v>
      </c>
      <c r="B3640" t="s">
        <v>1468</v>
      </c>
      <c r="C3640" t="s">
        <v>3460</v>
      </c>
      <c r="D3640" s="1">
        <v>44734</v>
      </c>
      <c r="E3640">
        <v>55</v>
      </c>
      <c r="F3640" t="b">
        <v>1</v>
      </c>
      <c r="G3640" t="s">
        <v>4538</v>
      </c>
      <c r="H3640" t="s">
        <v>2031</v>
      </c>
      <c r="I3640" s="1">
        <f>DATE(YEAR(tbl_Invoices[[#This Row],[Invoice_Date]]), MONTH(tbl_Invoices[[#This Row],[Invoice_Date]]), DAY(tbl_Invoices[[#This Row],[Invoice_Date]]))</f>
        <v>44734</v>
      </c>
      <c r="J3640">
        <f>YEAR(tbl_Invoices[[#This Row],[Invoice_Date]])</f>
        <v>2022</v>
      </c>
      <c r="K3640" s="1">
        <f>_xlfn.XLOOKUP(tbl_Invoices[[#This Row],[Customer_ID]], tbl_Customers[Customer_ID], tbl_Customers[Cohort_Month])</f>
        <v>44926</v>
      </c>
      <c r="L3640" s="1" t="str">
        <f ca="1">_xlfn.XLOOKUP(tbl_Invoices[[#This Row],[Customer_ID]], tbl_Customers[Customer_ID], tbl_Customers[Age_Group])</f>
        <v>25–34</v>
      </c>
      <c r="M3640" s="1" t="str">
        <f>_xlfn.XLOOKUP(tbl_Invoices[[#This Row],[Customer_ID]], tbl_Customers[Customer_ID], tbl_Customers[Region])</f>
        <v>International</v>
      </c>
      <c r="N3640" s="1" t="str" cm="1">
        <f t="array" ref="N3640">_xlfn.IFS(
   _xlfn.SINGLE(tbl_Invoices[Plan_ID])="P1","Basic",
   _xlfn.SINGLE(tbl_Invoices[Plan_ID])="P2","Standard",
   _xlfn.SINGLE(tbl_Invoices[Plan_ID])="P3","Premium"
)</f>
        <v>Premium</v>
      </c>
      <c r="O3640" s="2">
        <f>IF(tbl_Invoices[[#This Row],[Revenue_Type]]="Churned",0,1)</f>
        <v>1</v>
      </c>
    </row>
    <row r="3641" spans="1:15" x14ac:dyDescent="0.25">
      <c r="A3641" t="s">
        <v>8434</v>
      </c>
      <c r="B3641" t="s">
        <v>1591</v>
      </c>
      <c r="C3641" t="s">
        <v>4412</v>
      </c>
      <c r="D3641" s="1">
        <v>44734</v>
      </c>
      <c r="E3641">
        <v>55</v>
      </c>
      <c r="F3641" t="b">
        <v>1</v>
      </c>
      <c r="G3641" t="s">
        <v>4545</v>
      </c>
      <c r="H3641" t="s">
        <v>2031</v>
      </c>
      <c r="I3641" s="1">
        <f>DATE(YEAR(tbl_Invoices[[#This Row],[Invoice_Date]]), MONTH(tbl_Invoices[[#This Row],[Invoice_Date]]), DAY(tbl_Invoices[[#This Row],[Invoice_Date]]))</f>
        <v>44734</v>
      </c>
      <c r="J3641">
        <f>YEAR(tbl_Invoices[[#This Row],[Invoice_Date]])</f>
        <v>2022</v>
      </c>
      <c r="K3641" s="1">
        <f>_xlfn.XLOOKUP(tbl_Invoices[[#This Row],[Customer_ID]], tbl_Customers[Customer_ID], tbl_Customers[Cohort_Month])</f>
        <v>44865</v>
      </c>
      <c r="L3641" s="1" t="str">
        <f ca="1">_xlfn.XLOOKUP(tbl_Invoices[[#This Row],[Customer_ID]], tbl_Customers[Customer_ID], tbl_Customers[Age_Group])</f>
        <v>45–54</v>
      </c>
      <c r="M3641" s="1" t="str">
        <f>_xlfn.XLOOKUP(tbl_Invoices[[#This Row],[Customer_ID]], tbl_Customers[Customer_ID], tbl_Customers[Region])</f>
        <v>International</v>
      </c>
      <c r="N3641" s="1" t="str" cm="1">
        <f t="array" ref="N3641">_xlfn.IFS(
   _xlfn.SINGLE(tbl_Invoices[Plan_ID])="P1","Basic",
   _xlfn.SINGLE(tbl_Invoices[Plan_ID])="P2","Standard",
   _xlfn.SINGLE(tbl_Invoices[Plan_ID])="P3","Premium"
)</f>
        <v>Premium</v>
      </c>
      <c r="O3641" s="2">
        <f>IF(tbl_Invoices[[#This Row],[Revenue_Type]]="Churned",0,1)</f>
        <v>0</v>
      </c>
    </row>
    <row r="3642" spans="1:15" x14ac:dyDescent="0.25">
      <c r="A3642" t="s">
        <v>7215</v>
      </c>
      <c r="B3642" t="s">
        <v>1632</v>
      </c>
      <c r="C3642" t="s">
        <v>2257</v>
      </c>
      <c r="D3642" s="1">
        <v>44734</v>
      </c>
      <c r="E3642">
        <v>12</v>
      </c>
      <c r="F3642" t="b">
        <v>1</v>
      </c>
      <c r="G3642" t="s">
        <v>4549</v>
      </c>
      <c r="H3642" t="s">
        <v>2027</v>
      </c>
      <c r="I3642" s="1">
        <f>DATE(YEAR(tbl_Invoices[[#This Row],[Invoice_Date]]), MONTH(tbl_Invoices[[#This Row],[Invoice_Date]]), DAY(tbl_Invoices[[#This Row],[Invoice_Date]]))</f>
        <v>44734</v>
      </c>
      <c r="J3642">
        <f>YEAR(tbl_Invoices[[#This Row],[Invoice_Date]])</f>
        <v>2022</v>
      </c>
      <c r="K3642" s="1">
        <f>_xlfn.XLOOKUP(tbl_Invoices[[#This Row],[Customer_ID]], tbl_Customers[Customer_ID], tbl_Customers[Cohort_Month])</f>
        <v>45046</v>
      </c>
      <c r="L3642" s="1" t="str">
        <f ca="1">_xlfn.XLOOKUP(tbl_Invoices[[#This Row],[Customer_ID]], tbl_Customers[Customer_ID], tbl_Customers[Age_Group])</f>
        <v>18–24</v>
      </c>
      <c r="M3642" s="1" t="str">
        <f>_xlfn.XLOOKUP(tbl_Invoices[[#This Row],[Customer_ID]], tbl_Customers[Customer_ID], tbl_Customers[Region])</f>
        <v>International</v>
      </c>
      <c r="N3642" s="1" t="str" cm="1">
        <f t="array" ref="N3642">_xlfn.IFS(
   _xlfn.SINGLE(tbl_Invoices[Plan_ID])="P1","Basic",
   _xlfn.SINGLE(tbl_Invoices[Plan_ID])="P2","Standard",
   _xlfn.SINGLE(tbl_Invoices[Plan_ID])="P3","Premium"
)</f>
        <v>Basic</v>
      </c>
      <c r="O3642" s="2">
        <f>IF(tbl_Invoices[[#This Row],[Revenue_Type]]="Churned",0,1)</f>
        <v>1</v>
      </c>
    </row>
    <row r="3643" spans="1:15" x14ac:dyDescent="0.25">
      <c r="A3643" t="s">
        <v>10093</v>
      </c>
      <c r="B3643" t="s">
        <v>1926</v>
      </c>
      <c r="C3643" t="s">
        <v>3887</v>
      </c>
      <c r="D3643" s="1">
        <v>44734</v>
      </c>
      <c r="E3643">
        <v>12</v>
      </c>
      <c r="F3643" t="b">
        <v>1</v>
      </c>
      <c r="G3643" t="s">
        <v>4538</v>
      </c>
      <c r="H3643" t="s">
        <v>2027</v>
      </c>
      <c r="I3643" s="1">
        <f>DATE(YEAR(tbl_Invoices[[#This Row],[Invoice_Date]]), MONTH(tbl_Invoices[[#This Row],[Invoice_Date]]), DAY(tbl_Invoices[[#This Row],[Invoice_Date]]))</f>
        <v>44734</v>
      </c>
      <c r="J3643">
        <f>YEAR(tbl_Invoices[[#This Row],[Invoice_Date]])</f>
        <v>2022</v>
      </c>
      <c r="K3643" s="1">
        <f>_xlfn.XLOOKUP(tbl_Invoices[[#This Row],[Customer_ID]], tbl_Customers[Customer_ID], tbl_Customers[Cohort_Month])</f>
        <v>44681</v>
      </c>
      <c r="L3643" s="1" t="str">
        <f ca="1">_xlfn.XLOOKUP(tbl_Invoices[[#This Row],[Customer_ID]], tbl_Customers[Customer_ID], tbl_Customers[Age_Group])</f>
        <v>45–54</v>
      </c>
      <c r="M3643" s="1" t="str">
        <f>_xlfn.XLOOKUP(tbl_Invoices[[#This Row],[Customer_ID]], tbl_Customers[Customer_ID], tbl_Customers[Region])</f>
        <v>Midwest</v>
      </c>
      <c r="N3643" s="1" t="str" cm="1">
        <f t="array" ref="N3643">_xlfn.IFS(
   _xlfn.SINGLE(tbl_Invoices[Plan_ID])="P1","Basic",
   _xlfn.SINGLE(tbl_Invoices[Plan_ID])="P2","Standard",
   _xlfn.SINGLE(tbl_Invoices[Plan_ID])="P3","Premium"
)</f>
        <v>Basic</v>
      </c>
      <c r="O3643" s="2">
        <f>IF(tbl_Invoices[[#This Row],[Revenue_Type]]="Churned",0,1)</f>
        <v>1</v>
      </c>
    </row>
    <row r="3644" spans="1:15" x14ac:dyDescent="0.25">
      <c r="A3644" t="s">
        <v>4921</v>
      </c>
      <c r="B3644" t="s">
        <v>2001</v>
      </c>
      <c r="C3644" t="s">
        <v>3531</v>
      </c>
      <c r="D3644" s="1">
        <v>44734</v>
      </c>
      <c r="E3644">
        <v>55</v>
      </c>
      <c r="F3644" t="b">
        <v>1</v>
      </c>
      <c r="G3644" t="s">
        <v>4549</v>
      </c>
      <c r="H3644" t="s">
        <v>2031</v>
      </c>
      <c r="I3644" s="1">
        <f>DATE(YEAR(tbl_Invoices[[#This Row],[Invoice_Date]]), MONTH(tbl_Invoices[[#This Row],[Invoice_Date]]), DAY(tbl_Invoices[[#This Row],[Invoice_Date]]))</f>
        <v>44734</v>
      </c>
      <c r="J3644">
        <f>YEAR(tbl_Invoices[[#This Row],[Invoice_Date]])</f>
        <v>2022</v>
      </c>
      <c r="K3644" s="1">
        <f>_xlfn.XLOOKUP(tbl_Invoices[[#This Row],[Customer_ID]], tbl_Customers[Customer_ID], tbl_Customers[Cohort_Month])</f>
        <v>44865</v>
      </c>
      <c r="L3644" s="1" t="str">
        <f ca="1">_xlfn.XLOOKUP(tbl_Invoices[[#This Row],[Customer_ID]], tbl_Customers[Customer_ID], tbl_Customers[Age_Group])</f>
        <v>35–44</v>
      </c>
      <c r="M3644" s="1" t="str">
        <f>_xlfn.XLOOKUP(tbl_Invoices[[#This Row],[Customer_ID]], tbl_Customers[Customer_ID], tbl_Customers[Region])</f>
        <v>South</v>
      </c>
      <c r="N3644" s="1" t="str" cm="1">
        <f t="array" ref="N3644">_xlfn.IFS(
   _xlfn.SINGLE(tbl_Invoices[Plan_ID])="P1","Basic",
   _xlfn.SINGLE(tbl_Invoices[Plan_ID])="P2","Standard",
   _xlfn.SINGLE(tbl_Invoices[Plan_ID])="P3","Premium"
)</f>
        <v>Premium</v>
      </c>
      <c r="O3644" s="2">
        <f>IF(tbl_Invoices[[#This Row],[Revenue_Type]]="Churned",0,1)</f>
        <v>1</v>
      </c>
    </row>
    <row r="3645" spans="1:15" x14ac:dyDescent="0.25">
      <c r="A3645" t="s">
        <v>6356</v>
      </c>
      <c r="B3645" t="s">
        <v>624</v>
      </c>
      <c r="C3645" t="s">
        <v>3057</v>
      </c>
      <c r="D3645" s="1">
        <v>44735</v>
      </c>
      <c r="E3645">
        <v>55</v>
      </c>
      <c r="F3645" t="b">
        <v>1</v>
      </c>
      <c r="G3645" t="s">
        <v>4549</v>
      </c>
      <c r="H3645" t="s">
        <v>2031</v>
      </c>
      <c r="I3645" s="1">
        <f>DATE(YEAR(tbl_Invoices[[#This Row],[Invoice_Date]]), MONTH(tbl_Invoices[[#This Row],[Invoice_Date]]), DAY(tbl_Invoices[[#This Row],[Invoice_Date]]))</f>
        <v>44735</v>
      </c>
      <c r="J3645">
        <f>YEAR(tbl_Invoices[[#This Row],[Invoice_Date]])</f>
        <v>2022</v>
      </c>
      <c r="K3645" s="1">
        <f>_xlfn.XLOOKUP(tbl_Invoices[[#This Row],[Customer_ID]], tbl_Customers[Customer_ID], tbl_Customers[Cohort_Month])</f>
        <v>44500</v>
      </c>
      <c r="L3645" s="1" t="str">
        <f ca="1">_xlfn.XLOOKUP(tbl_Invoices[[#This Row],[Customer_ID]], tbl_Customers[Customer_ID], tbl_Customers[Age_Group])</f>
        <v>25–34</v>
      </c>
      <c r="M3645" s="1" t="str">
        <f>_xlfn.XLOOKUP(tbl_Invoices[[#This Row],[Customer_ID]], tbl_Customers[Customer_ID], tbl_Customers[Region])</f>
        <v>East</v>
      </c>
      <c r="N3645" s="1" t="str" cm="1">
        <f t="array" ref="N3645">_xlfn.IFS(
   _xlfn.SINGLE(tbl_Invoices[Plan_ID])="P1","Basic",
   _xlfn.SINGLE(tbl_Invoices[Plan_ID])="P2","Standard",
   _xlfn.SINGLE(tbl_Invoices[Plan_ID])="P3","Premium"
)</f>
        <v>Premium</v>
      </c>
      <c r="O3645" s="2">
        <f>IF(tbl_Invoices[[#This Row],[Revenue_Type]]="Churned",0,1)</f>
        <v>1</v>
      </c>
    </row>
    <row r="3646" spans="1:15" x14ac:dyDescent="0.25">
      <c r="A3646" t="s">
        <v>4596</v>
      </c>
      <c r="B3646" t="s">
        <v>873</v>
      </c>
      <c r="C3646" t="s">
        <v>2443</v>
      </c>
      <c r="D3646" s="1">
        <v>44735</v>
      </c>
      <c r="E3646">
        <v>25</v>
      </c>
      <c r="F3646" t="b">
        <v>1</v>
      </c>
      <c r="G3646" t="s">
        <v>4540</v>
      </c>
      <c r="H3646" t="s">
        <v>2034</v>
      </c>
      <c r="I3646" s="1">
        <f>DATE(YEAR(tbl_Invoices[[#This Row],[Invoice_Date]]), MONTH(tbl_Invoices[[#This Row],[Invoice_Date]]), DAY(tbl_Invoices[[#This Row],[Invoice_Date]]))</f>
        <v>44735</v>
      </c>
      <c r="J3646">
        <f>YEAR(tbl_Invoices[[#This Row],[Invoice_Date]])</f>
        <v>2022</v>
      </c>
      <c r="K3646" s="1">
        <f>_xlfn.XLOOKUP(tbl_Invoices[[#This Row],[Customer_ID]], tbl_Customers[Customer_ID], tbl_Customers[Cohort_Month])</f>
        <v>44957</v>
      </c>
      <c r="L3646" s="1" t="str">
        <f ca="1">_xlfn.XLOOKUP(tbl_Invoices[[#This Row],[Customer_ID]], tbl_Customers[Customer_ID], tbl_Customers[Age_Group])</f>
        <v>45–54</v>
      </c>
      <c r="M3646" s="1" t="str">
        <f>_xlfn.XLOOKUP(tbl_Invoices[[#This Row],[Customer_ID]], tbl_Customers[Customer_ID], tbl_Customers[Region])</f>
        <v>East</v>
      </c>
      <c r="N3646" s="1" t="str" cm="1">
        <f t="array" ref="N3646">_xlfn.IFS(
   _xlfn.SINGLE(tbl_Invoices[Plan_ID])="P1","Basic",
   _xlfn.SINGLE(tbl_Invoices[Plan_ID])="P2","Standard",
   _xlfn.SINGLE(tbl_Invoices[Plan_ID])="P3","Premium"
)</f>
        <v>Standard</v>
      </c>
      <c r="O3646" s="2">
        <f>IF(tbl_Invoices[[#This Row],[Revenue_Type]]="Churned",0,1)</f>
        <v>1</v>
      </c>
    </row>
    <row r="3647" spans="1:15" x14ac:dyDescent="0.25">
      <c r="A3647" t="s">
        <v>4787</v>
      </c>
      <c r="B3647" t="s">
        <v>914</v>
      </c>
      <c r="C3647" t="s">
        <v>4489</v>
      </c>
      <c r="D3647" s="1">
        <v>44735</v>
      </c>
      <c r="E3647">
        <v>25</v>
      </c>
      <c r="F3647" t="b">
        <v>1</v>
      </c>
      <c r="G3647" t="s">
        <v>4545</v>
      </c>
      <c r="H3647" t="s">
        <v>2034</v>
      </c>
      <c r="I3647" s="1">
        <f>DATE(YEAR(tbl_Invoices[[#This Row],[Invoice_Date]]), MONTH(tbl_Invoices[[#This Row],[Invoice_Date]]), DAY(tbl_Invoices[[#This Row],[Invoice_Date]]))</f>
        <v>44735</v>
      </c>
      <c r="J3647">
        <f>YEAR(tbl_Invoices[[#This Row],[Invoice_Date]])</f>
        <v>2022</v>
      </c>
      <c r="K3647" s="1">
        <f>_xlfn.XLOOKUP(tbl_Invoices[[#This Row],[Customer_ID]], tbl_Customers[Customer_ID], tbl_Customers[Cohort_Month])</f>
        <v>44439</v>
      </c>
      <c r="L3647" s="1" t="str">
        <f ca="1">_xlfn.XLOOKUP(tbl_Invoices[[#This Row],[Customer_ID]], tbl_Customers[Customer_ID], tbl_Customers[Age_Group])</f>
        <v>18–24</v>
      </c>
      <c r="M3647" s="1" t="str">
        <f>_xlfn.XLOOKUP(tbl_Invoices[[#This Row],[Customer_ID]], tbl_Customers[Customer_ID], tbl_Customers[Region])</f>
        <v>South</v>
      </c>
      <c r="N3647" s="1" t="str" cm="1">
        <f t="array" ref="N3647">_xlfn.IFS(
   _xlfn.SINGLE(tbl_Invoices[Plan_ID])="P1","Basic",
   _xlfn.SINGLE(tbl_Invoices[Plan_ID])="P2","Standard",
   _xlfn.SINGLE(tbl_Invoices[Plan_ID])="P3","Premium"
)</f>
        <v>Standard</v>
      </c>
      <c r="O3647" s="2">
        <f>IF(tbl_Invoices[[#This Row],[Revenue_Type]]="Churned",0,1)</f>
        <v>0</v>
      </c>
    </row>
    <row r="3648" spans="1:15" x14ac:dyDescent="0.25">
      <c r="A3648" t="s">
        <v>5500</v>
      </c>
      <c r="B3648" t="s">
        <v>1656</v>
      </c>
      <c r="C3648" t="s">
        <v>2804</v>
      </c>
      <c r="D3648" s="1">
        <v>44735</v>
      </c>
      <c r="E3648">
        <v>25</v>
      </c>
      <c r="F3648" t="b">
        <v>1</v>
      </c>
      <c r="G3648" t="s">
        <v>4538</v>
      </c>
      <c r="H3648" t="s">
        <v>2034</v>
      </c>
      <c r="I3648" s="1">
        <f>DATE(YEAR(tbl_Invoices[[#This Row],[Invoice_Date]]), MONTH(tbl_Invoices[[#This Row],[Invoice_Date]]), DAY(tbl_Invoices[[#This Row],[Invoice_Date]]))</f>
        <v>44735</v>
      </c>
      <c r="J3648">
        <f>YEAR(tbl_Invoices[[#This Row],[Invoice_Date]])</f>
        <v>2022</v>
      </c>
      <c r="K3648" s="1">
        <f>_xlfn.XLOOKUP(tbl_Invoices[[#This Row],[Customer_ID]], tbl_Customers[Customer_ID], tbl_Customers[Cohort_Month])</f>
        <v>44804</v>
      </c>
      <c r="L3648" s="1" t="str">
        <f ca="1">_xlfn.XLOOKUP(tbl_Invoices[[#This Row],[Customer_ID]], tbl_Customers[Customer_ID], tbl_Customers[Age_Group])</f>
        <v>35–44</v>
      </c>
      <c r="M3648" s="1" t="str">
        <f>_xlfn.XLOOKUP(tbl_Invoices[[#This Row],[Customer_ID]], tbl_Customers[Customer_ID], tbl_Customers[Region])</f>
        <v>West</v>
      </c>
      <c r="N3648" s="1" t="str" cm="1">
        <f t="array" ref="N3648">_xlfn.IFS(
   _xlfn.SINGLE(tbl_Invoices[Plan_ID])="P1","Basic",
   _xlfn.SINGLE(tbl_Invoices[Plan_ID])="P2","Standard",
   _xlfn.SINGLE(tbl_Invoices[Plan_ID])="P3","Premium"
)</f>
        <v>Standard</v>
      </c>
      <c r="O3648" s="2">
        <f>IF(tbl_Invoices[[#This Row],[Revenue_Type]]="Churned",0,1)</f>
        <v>1</v>
      </c>
    </row>
    <row r="3649" spans="1:15" x14ac:dyDescent="0.25">
      <c r="A3649" t="s">
        <v>6644</v>
      </c>
      <c r="B3649" t="s">
        <v>1673</v>
      </c>
      <c r="C3649" t="s">
        <v>4397</v>
      </c>
      <c r="D3649" s="1">
        <v>44735</v>
      </c>
      <c r="E3649">
        <v>12</v>
      </c>
      <c r="F3649" t="b">
        <v>1</v>
      </c>
      <c r="G3649" t="s">
        <v>4538</v>
      </c>
      <c r="H3649" t="s">
        <v>2027</v>
      </c>
      <c r="I3649" s="1">
        <f>DATE(YEAR(tbl_Invoices[[#This Row],[Invoice_Date]]), MONTH(tbl_Invoices[[#This Row],[Invoice_Date]]), DAY(tbl_Invoices[[#This Row],[Invoice_Date]]))</f>
        <v>44735</v>
      </c>
      <c r="J3649">
        <f>YEAR(tbl_Invoices[[#This Row],[Invoice_Date]])</f>
        <v>2022</v>
      </c>
      <c r="K3649" s="1">
        <f>_xlfn.XLOOKUP(tbl_Invoices[[#This Row],[Customer_ID]], tbl_Customers[Customer_ID], tbl_Customers[Cohort_Month])</f>
        <v>44712</v>
      </c>
      <c r="L3649" s="1" t="str">
        <f ca="1">_xlfn.XLOOKUP(tbl_Invoices[[#This Row],[Customer_ID]], tbl_Customers[Customer_ID], tbl_Customers[Age_Group])</f>
        <v>45–54</v>
      </c>
      <c r="M3649" s="1" t="str">
        <f>_xlfn.XLOOKUP(tbl_Invoices[[#This Row],[Customer_ID]], tbl_Customers[Customer_ID], tbl_Customers[Region])</f>
        <v>South</v>
      </c>
      <c r="N3649" s="1" t="str" cm="1">
        <f t="array" ref="N3649">_xlfn.IFS(
   _xlfn.SINGLE(tbl_Invoices[Plan_ID])="P1","Basic",
   _xlfn.SINGLE(tbl_Invoices[Plan_ID])="P2","Standard",
   _xlfn.SINGLE(tbl_Invoices[Plan_ID])="P3","Premium"
)</f>
        <v>Basic</v>
      </c>
      <c r="O3649" s="2">
        <f>IF(tbl_Invoices[[#This Row],[Revenue_Type]]="Churned",0,1)</f>
        <v>1</v>
      </c>
    </row>
    <row r="3650" spans="1:15" x14ac:dyDescent="0.25">
      <c r="A3650" t="s">
        <v>10303</v>
      </c>
      <c r="B3650" t="s">
        <v>493</v>
      </c>
      <c r="C3650" t="s">
        <v>2857</v>
      </c>
      <c r="D3650" s="1">
        <v>44736</v>
      </c>
      <c r="E3650">
        <v>55</v>
      </c>
      <c r="F3650" t="b">
        <v>1</v>
      </c>
      <c r="G3650" t="s">
        <v>4538</v>
      </c>
      <c r="H3650" t="s">
        <v>2031</v>
      </c>
      <c r="I3650" s="1">
        <f>DATE(YEAR(tbl_Invoices[[#This Row],[Invoice_Date]]), MONTH(tbl_Invoices[[#This Row],[Invoice_Date]]), DAY(tbl_Invoices[[#This Row],[Invoice_Date]]))</f>
        <v>44736</v>
      </c>
      <c r="J3650">
        <f>YEAR(tbl_Invoices[[#This Row],[Invoice_Date]])</f>
        <v>2022</v>
      </c>
      <c r="K3650" s="1">
        <f>_xlfn.XLOOKUP(tbl_Invoices[[#This Row],[Customer_ID]], tbl_Customers[Customer_ID], tbl_Customers[Cohort_Month])</f>
        <v>44895</v>
      </c>
      <c r="L3650" s="1" t="str">
        <f ca="1">_xlfn.XLOOKUP(tbl_Invoices[[#This Row],[Customer_ID]], tbl_Customers[Customer_ID], tbl_Customers[Age_Group])</f>
        <v>18–24</v>
      </c>
      <c r="M3650" s="1" t="str">
        <f>_xlfn.XLOOKUP(tbl_Invoices[[#This Row],[Customer_ID]], tbl_Customers[Customer_ID], tbl_Customers[Region])</f>
        <v>East</v>
      </c>
      <c r="N3650" s="1" t="str" cm="1">
        <f t="array" ref="N3650">_xlfn.IFS(
   _xlfn.SINGLE(tbl_Invoices[Plan_ID])="P1","Basic",
   _xlfn.SINGLE(tbl_Invoices[Plan_ID])="P2","Standard",
   _xlfn.SINGLE(tbl_Invoices[Plan_ID])="P3","Premium"
)</f>
        <v>Premium</v>
      </c>
      <c r="O3650" s="2">
        <f>IF(tbl_Invoices[[#This Row],[Revenue_Type]]="Churned",0,1)</f>
        <v>1</v>
      </c>
    </row>
    <row r="3651" spans="1:15" x14ac:dyDescent="0.25">
      <c r="A3651" t="s">
        <v>8758</v>
      </c>
      <c r="B3651" t="s">
        <v>784</v>
      </c>
      <c r="C3651" t="s">
        <v>4515</v>
      </c>
      <c r="D3651" s="1">
        <v>44736</v>
      </c>
      <c r="E3651">
        <v>25</v>
      </c>
      <c r="F3651" t="b">
        <v>1</v>
      </c>
      <c r="G3651" t="s">
        <v>4540</v>
      </c>
      <c r="H3651" t="s">
        <v>2034</v>
      </c>
      <c r="I3651" s="1">
        <f>DATE(YEAR(tbl_Invoices[[#This Row],[Invoice_Date]]), MONTH(tbl_Invoices[[#This Row],[Invoice_Date]]), DAY(tbl_Invoices[[#This Row],[Invoice_Date]]))</f>
        <v>44736</v>
      </c>
      <c r="J3651">
        <f>YEAR(tbl_Invoices[[#This Row],[Invoice_Date]])</f>
        <v>2022</v>
      </c>
      <c r="K3651" s="1">
        <f>_xlfn.XLOOKUP(tbl_Invoices[[#This Row],[Customer_ID]], tbl_Customers[Customer_ID], tbl_Customers[Cohort_Month])</f>
        <v>44469</v>
      </c>
      <c r="L3651" s="1" t="str">
        <f ca="1">_xlfn.XLOOKUP(tbl_Invoices[[#This Row],[Customer_ID]], tbl_Customers[Customer_ID], tbl_Customers[Age_Group])</f>
        <v>35–44</v>
      </c>
      <c r="M3651" s="1" t="str">
        <f>_xlfn.XLOOKUP(tbl_Invoices[[#This Row],[Customer_ID]], tbl_Customers[Customer_ID], tbl_Customers[Region])</f>
        <v>Midwest</v>
      </c>
      <c r="N3651" s="1" t="str" cm="1">
        <f t="array" ref="N3651">_xlfn.IFS(
   _xlfn.SINGLE(tbl_Invoices[Plan_ID])="P1","Basic",
   _xlfn.SINGLE(tbl_Invoices[Plan_ID])="P2","Standard",
   _xlfn.SINGLE(tbl_Invoices[Plan_ID])="P3","Premium"
)</f>
        <v>Standard</v>
      </c>
      <c r="O3651" s="2">
        <f>IF(tbl_Invoices[[#This Row],[Revenue_Type]]="Churned",0,1)</f>
        <v>1</v>
      </c>
    </row>
    <row r="3652" spans="1:15" x14ac:dyDescent="0.25">
      <c r="A3652" t="s">
        <v>9712</v>
      </c>
      <c r="B3652" t="s">
        <v>801</v>
      </c>
      <c r="C3652" t="s">
        <v>3323</v>
      </c>
      <c r="D3652" s="1">
        <v>44736</v>
      </c>
      <c r="E3652">
        <v>55</v>
      </c>
      <c r="F3652" t="b">
        <v>1</v>
      </c>
      <c r="G3652" t="s">
        <v>4547</v>
      </c>
      <c r="H3652" t="s">
        <v>2031</v>
      </c>
      <c r="I3652" s="1">
        <f>DATE(YEAR(tbl_Invoices[[#This Row],[Invoice_Date]]), MONTH(tbl_Invoices[[#This Row],[Invoice_Date]]), DAY(tbl_Invoices[[#This Row],[Invoice_Date]]))</f>
        <v>44736</v>
      </c>
      <c r="J3652">
        <f>YEAR(tbl_Invoices[[#This Row],[Invoice_Date]])</f>
        <v>2022</v>
      </c>
      <c r="K3652" s="1">
        <f>_xlfn.XLOOKUP(tbl_Invoices[[#This Row],[Customer_ID]], tbl_Customers[Customer_ID], tbl_Customers[Cohort_Month])</f>
        <v>44742</v>
      </c>
      <c r="L3652" s="1" t="str">
        <f ca="1">_xlfn.XLOOKUP(tbl_Invoices[[#This Row],[Customer_ID]], tbl_Customers[Customer_ID], tbl_Customers[Age_Group])</f>
        <v>18–24</v>
      </c>
      <c r="M3652" s="1" t="str">
        <f>_xlfn.XLOOKUP(tbl_Invoices[[#This Row],[Customer_ID]], tbl_Customers[Customer_ID], tbl_Customers[Region])</f>
        <v>East</v>
      </c>
      <c r="N3652" s="1" t="str" cm="1">
        <f t="array" ref="N3652">_xlfn.IFS(
   _xlfn.SINGLE(tbl_Invoices[Plan_ID])="P1","Basic",
   _xlfn.SINGLE(tbl_Invoices[Plan_ID])="P2","Standard",
   _xlfn.SINGLE(tbl_Invoices[Plan_ID])="P3","Premium"
)</f>
        <v>Premium</v>
      </c>
      <c r="O3652" s="2">
        <f>IF(tbl_Invoices[[#This Row],[Revenue_Type]]="Churned",0,1)</f>
        <v>1</v>
      </c>
    </row>
    <row r="3653" spans="1:15" x14ac:dyDescent="0.25">
      <c r="A3653" t="s">
        <v>7899</v>
      </c>
      <c r="B3653" t="s">
        <v>1272</v>
      </c>
      <c r="C3653" t="s">
        <v>3022</v>
      </c>
      <c r="D3653" s="1">
        <v>44736</v>
      </c>
      <c r="E3653">
        <v>12</v>
      </c>
      <c r="F3653" t="b">
        <v>1</v>
      </c>
      <c r="G3653" t="s">
        <v>4540</v>
      </c>
      <c r="H3653" t="s">
        <v>2027</v>
      </c>
      <c r="I3653" s="1">
        <f>DATE(YEAR(tbl_Invoices[[#This Row],[Invoice_Date]]), MONTH(tbl_Invoices[[#This Row],[Invoice_Date]]), DAY(tbl_Invoices[[#This Row],[Invoice_Date]]))</f>
        <v>44736</v>
      </c>
      <c r="J3653">
        <f>YEAR(tbl_Invoices[[#This Row],[Invoice_Date]])</f>
        <v>2022</v>
      </c>
      <c r="K3653" s="1">
        <f>_xlfn.XLOOKUP(tbl_Invoices[[#This Row],[Customer_ID]], tbl_Customers[Customer_ID], tbl_Customers[Cohort_Month])</f>
        <v>44347</v>
      </c>
      <c r="L3653" s="1" t="str">
        <f ca="1">_xlfn.XLOOKUP(tbl_Invoices[[#This Row],[Customer_ID]], tbl_Customers[Customer_ID], tbl_Customers[Age_Group])</f>
        <v>35–44</v>
      </c>
      <c r="M3653" s="1" t="str">
        <f>_xlfn.XLOOKUP(tbl_Invoices[[#This Row],[Customer_ID]], tbl_Customers[Customer_ID], tbl_Customers[Region])</f>
        <v>East</v>
      </c>
      <c r="N3653" s="1" t="str" cm="1">
        <f t="array" ref="N3653">_xlfn.IFS(
   _xlfn.SINGLE(tbl_Invoices[Plan_ID])="P1","Basic",
   _xlfn.SINGLE(tbl_Invoices[Plan_ID])="P2","Standard",
   _xlfn.SINGLE(tbl_Invoices[Plan_ID])="P3","Premium"
)</f>
        <v>Basic</v>
      </c>
      <c r="O3653" s="2">
        <f>IF(tbl_Invoices[[#This Row],[Revenue_Type]]="Churned",0,1)</f>
        <v>1</v>
      </c>
    </row>
    <row r="3654" spans="1:15" x14ac:dyDescent="0.25">
      <c r="A3654" t="s">
        <v>10166</v>
      </c>
      <c r="B3654" t="s">
        <v>1376</v>
      </c>
      <c r="C3654" t="s">
        <v>3640</v>
      </c>
      <c r="D3654" s="1">
        <v>44736</v>
      </c>
      <c r="E3654">
        <v>12</v>
      </c>
      <c r="F3654" t="b">
        <v>1</v>
      </c>
      <c r="G3654" t="s">
        <v>4540</v>
      </c>
      <c r="H3654" t="s">
        <v>2027</v>
      </c>
      <c r="I3654" s="1">
        <f>DATE(YEAR(tbl_Invoices[[#This Row],[Invoice_Date]]), MONTH(tbl_Invoices[[#This Row],[Invoice_Date]]), DAY(tbl_Invoices[[#This Row],[Invoice_Date]]))</f>
        <v>44736</v>
      </c>
      <c r="J3654">
        <f>YEAR(tbl_Invoices[[#This Row],[Invoice_Date]])</f>
        <v>2022</v>
      </c>
      <c r="K3654" s="1">
        <f>_xlfn.XLOOKUP(tbl_Invoices[[#This Row],[Customer_ID]], tbl_Customers[Customer_ID], tbl_Customers[Cohort_Month])</f>
        <v>44712</v>
      </c>
      <c r="L3654" s="1" t="str">
        <f ca="1">_xlfn.XLOOKUP(tbl_Invoices[[#This Row],[Customer_ID]], tbl_Customers[Customer_ID], tbl_Customers[Age_Group])</f>
        <v>55+</v>
      </c>
      <c r="M3654" s="1" t="str">
        <f>_xlfn.XLOOKUP(tbl_Invoices[[#This Row],[Customer_ID]], tbl_Customers[Customer_ID], tbl_Customers[Region])</f>
        <v>Midwest</v>
      </c>
      <c r="N3654" s="1" t="str" cm="1">
        <f t="array" ref="N3654">_xlfn.IFS(
   _xlfn.SINGLE(tbl_Invoices[Plan_ID])="P1","Basic",
   _xlfn.SINGLE(tbl_Invoices[Plan_ID])="P2","Standard",
   _xlfn.SINGLE(tbl_Invoices[Plan_ID])="P3","Premium"
)</f>
        <v>Basic</v>
      </c>
      <c r="O3654" s="2">
        <f>IF(tbl_Invoices[[#This Row],[Revenue_Type]]="Churned",0,1)</f>
        <v>1</v>
      </c>
    </row>
    <row r="3655" spans="1:15" x14ac:dyDescent="0.25">
      <c r="A3655" t="s">
        <v>6288</v>
      </c>
      <c r="B3655" t="s">
        <v>1495</v>
      </c>
      <c r="C3655" t="s">
        <v>3086</v>
      </c>
      <c r="D3655" s="1">
        <v>44736</v>
      </c>
      <c r="E3655">
        <v>25</v>
      </c>
      <c r="F3655" t="b">
        <v>1</v>
      </c>
      <c r="G3655" t="s">
        <v>4547</v>
      </c>
      <c r="H3655" t="s">
        <v>2034</v>
      </c>
      <c r="I3655" s="1">
        <f>DATE(YEAR(tbl_Invoices[[#This Row],[Invoice_Date]]), MONTH(tbl_Invoices[[#This Row],[Invoice_Date]]), DAY(tbl_Invoices[[#This Row],[Invoice_Date]]))</f>
        <v>44736</v>
      </c>
      <c r="J3655">
        <f>YEAR(tbl_Invoices[[#This Row],[Invoice_Date]])</f>
        <v>2022</v>
      </c>
      <c r="K3655" s="1">
        <f>_xlfn.XLOOKUP(tbl_Invoices[[#This Row],[Customer_ID]], tbl_Customers[Customer_ID], tbl_Customers[Cohort_Month])</f>
        <v>45107</v>
      </c>
      <c r="L3655" s="1" t="str">
        <f ca="1">_xlfn.XLOOKUP(tbl_Invoices[[#This Row],[Customer_ID]], tbl_Customers[Customer_ID], tbl_Customers[Age_Group])</f>
        <v>25–34</v>
      </c>
      <c r="M3655" s="1" t="str">
        <f>_xlfn.XLOOKUP(tbl_Invoices[[#This Row],[Customer_ID]], tbl_Customers[Customer_ID], tbl_Customers[Region])</f>
        <v>West</v>
      </c>
      <c r="N3655" s="1" t="str" cm="1">
        <f t="array" ref="N3655">_xlfn.IFS(
   _xlfn.SINGLE(tbl_Invoices[Plan_ID])="P1","Basic",
   _xlfn.SINGLE(tbl_Invoices[Plan_ID])="P2","Standard",
   _xlfn.SINGLE(tbl_Invoices[Plan_ID])="P3","Premium"
)</f>
        <v>Standard</v>
      </c>
      <c r="O3655" s="2">
        <f>IF(tbl_Invoices[[#This Row],[Revenue_Type]]="Churned",0,1)</f>
        <v>1</v>
      </c>
    </row>
    <row r="3656" spans="1:15" x14ac:dyDescent="0.25">
      <c r="A3656" t="s">
        <v>4918</v>
      </c>
      <c r="B3656" t="s">
        <v>1625</v>
      </c>
      <c r="C3656" t="s">
        <v>2816</v>
      </c>
      <c r="D3656" s="1">
        <v>44736</v>
      </c>
      <c r="E3656">
        <v>12</v>
      </c>
      <c r="F3656" t="b">
        <v>1</v>
      </c>
      <c r="G3656" t="s">
        <v>4545</v>
      </c>
      <c r="H3656" t="s">
        <v>2027</v>
      </c>
      <c r="I3656" s="1">
        <f>DATE(YEAR(tbl_Invoices[[#This Row],[Invoice_Date]]), MONTH(tbl_Invoices[[#This Row],[Invoice_Date]]), DAY(tbl_Invoices[[#This Row],[Invoice_Date]]))</f>
        <v>44736</v>
      </c>
      <c r="J3656">
        <f>YEAR(tbl_Invoices[[#This Row],[Invoice_Date]])</f>
        <v>2022</v>
      </c>
      <c r="K3656" s="1">
        <f>_xlfn.XLOOKUP(tbl_Invoices[[#This Row],[Customer_ID]], tbl_Customers[Customer_ID], tbl_Customers[Cohort_Month])</f>
        <v>44712</v>
      </c>
      <c r="L3656" s="1" t="str">
        <f ca="1">_xlfn.XLOOKUP(tbl_Invoices[[#This Row],[Customer_ID]], tbl_Customers[Customer_ID], tbl_Customers[Age_Group])</f>
        <v>25–34</v>
      </c>
      <c r="M3656" s="1" t="str">
        <f>_xlfn.XLOOKUP(tbl_Invoices[[#This Row],[Customer_ID]], tbl_Customers[Customer_ID], tbl_Customers[Region])</f>
        <v>International</v>
      </c>
      <c r="N3656" s="1" t="str" cm="1">
        <f t="array" ref="N3656">_xlfn.IFS(
   _xlfn.SINGLE(tbl_Invoices[Plan_ID])="P1","Basic",
   _xlfn.SINGLE(tbl_Invoices[Plan_ID])="P2","Standard",
   _xlfn.SINGLE(tbl_Invoices[Plan_ID])="P3","Premium"
)</f>
        <v>Basic</v>
      </c>
      <c r="O3656" s="2">
        <f>IF(tbl_Invoices[[#This Row],[Revenue_Type]]="Churned",0,1)</f>
        <v>0</v>
      </c>
    </row>
    <row r="3657" spans="1:15" x14ac:dyDescent="0.25">
      <c r="A3657" t="s">
        <v>8568</v>
      </c>
      <c r="B3657" t="s">
        <v>1744</v>
      </c>
      <c r="C3657" t="s">
        <v>2779</v>
      </c>
      <c r="D3657" s="1">
        <v>44736</v>
      </c>
      <c r="E3657">
        <v>12</v>
      </c>
      <c r="F3657" t="b">
        <v>1</v>
      </c>
      <c r="G3657" t="s">
        <v>4538</v>
      </c>
      <c r="H3657" t="s">
        <v>2027</v>
      </c>
      <c r="I3657" s="1">
        <f>DATE(YEAR(tbl_Invoices[[#This Row],[Invoice_Date]]), MONTH(tbl_Invoices[[#This Row],[Invoice_Date]]), DAY(tbl_Invoices[[#This Row],[Invoice_Date]]))</f>
        <v>44736</v>
      </c>
      <c r="J3657">
        <f>YEAR(tbl_Invoices[[#This Row],[Invoice_Date]])</f>
        <v>2022</v>
      </c>
      <c r="K3657" s="1">
        <f>_xlfn.XLOOKUP(tbl_Invoices[[#This Row],[Customer_ID]], tbl_Customers[Customer_ID], tbl_Customers[Cohort_Month])</f>
        <v>44316</v>
      </c>
      <c r="L3657" s="1" t="str">
        <f ca="1">_xlfn.XLOOKUP(tbl_Invoices[[#This Row],[Customer_ID]], tbl_Customers[Customer_ID], tbl_Customers[Age_Group])</f>
        <v>55+</v>
      </c>
      <c r="M3657" s="1" t="str">
        <f>_xlfn.XLOOKUP(tbl_Invoices[[#This Row],[Customer_ID]], tbl_Customers[Customer_ID], tbl_Customers[Region])</f>
        <v>International</v>
      </c>
      <c r="N3657" s="1" t="str" cm="1">
        <f t="array" ref="N3657">_xlfn.IFS(
   _xlfn.SINGLE(tbl_Invoices[Plan_ID])="P1","Basic",
   _xlfn.SINGLE(tbl_Invoices[Plan_ID])="P2","Standard",
   _xlfn.SINGLE(tbl_Invoices[Plan_ID])="P3","Premium"
)</f>
        <v>Basic</v>
      </c>
      <c r="O3657" s="2">
        <f>IF(tbl_Invoices[[#This Row],[Revenue_Type]]="Churned",0,1)</f>
        <v>1</v>
      </c>
    </row>
    <row r="3658" spans="1:15" x14ac:dyDescent="0.25">
      <c r="A3658" t="s">
        <v>5688</v>
      </c>
      <c r="B3658" t="s">
        <v>34</v>
      </c>
      <c r="C3658" t="s">
        <v>2794</v>
      </c>
      <c r="D3658" s="1">
        <v>44737</v>
      </c>
      <c r="E3658">
        <v>12</v>
      </c>
      <c r="F3658" t="b">
        <v>1</v>
      </c>
      <c r="G3658" t="s">
        <v>4545</v>
      </c>
      <c r="H3658" t="s">
        <v>2027</v>
      </c>
      <c r="I3658" s="1">
        <f>DATE(YEAR(tbl_Invoices[[#This Row],[Invoice_Date]]), MONTH(tbl_Invoices[[#This Row],[Invoice_Date]]), DAY(tbl_Invoices[[#This Row],[Invoice_Date]]))</f>
        <v>44737</v>
      </c>
      <c r="J3658">
        <f>YEAR(tbl_Invoices[[#This Row],[Invoice_Date]])</f>
        <v>2022</v>
      </c>
      <c r="K3658" s="1">
        <f>_xlfn.XLOOKUP(tbl_Invoices[[#This Row],[Customer_ID]], tbl_Customers[Customer_ID], tbl_Customers[Cohort_Month])</f>
        <v>44651</v>
      </c>
      <c r="L3658" s="1" t="str">
        <f ca="1">_xlfn.XLOOKUP(tbl_Invoices[[#This Row],[Customer_ID]], tbl_Customers[Customer_ID], tbl_Customers[Age_Group])</f>
        <v>35–44</v>
      </c>
      <c r="M3658" s="1" t="str">
        <f>_xlfn.XLOOKUP(tbl_Invoices[[#This Row],[Customer_ID]], tbl_Customers[Customer_ID], tbl_Customers[Region])</f>
        <v>Midwest</v>
      </c>
      <c r="N3658" s="1" t="str" cm="1">
        <f t="array" ref="N3658">_xlfn.IFS(
   _xlfn.SINGLE(tbl_Invoices[Plan_ID])="P1","Basic",
   _xlfn.SINGLE(tbl_Invoices[Plan_ID])="P2","Standard",
   _xlfn.SINGLE(tbl_Invoices[Plan_ID])="P3","Premium"
)</f>
        <v>Basic</v>
      </c>
      <c r="O3658" s="2">
        <f>IF(tbl_Invoices[[#This Row],[Revenue_Type]]="Churned",0,1)</f>
        <v>0</v>
      </c>
    </row>
    <row r="3659" spans="1:15" x14ac:dyDescent="0.25">
      <c r="A3659" t="s">
        <v>5367</v>
      </c>
      <c r="B3659" t="s">
        <v>61</v>
      </c>
      <c r="C3659" t="s">
        <v>3632</v>
      </c>
      <c r="D3659" s="1">
        <v>44737</v>
      </c>
      <c r="E3659">
        <v>12</v>
      </c>
      <c r="F3659" t="b">
        <v>1</v>
      </c>
      <c r="G3659" t="s">
        <v>4545</v>
      </c>
      <c r="H3659" t="s">
        <v>2027</v>
      </c>
      <c r="I3659" s="1">
        <f>DATE(YEAR(tbl_Invoices[[#This Row],[Invoice_Date]]), MONTH(tbl_Invoices[[#This Row],[Invoice_Date]]), DAY(tbl_Invoices[[#This Row],[Invoice_Date]]))</f>
        <v>44737</v>
      </c>
      <c r="J3659">
        <f>YEAR(tbl_Invoices[[#This Row],[Invoice_Date]])</f>
        <v>2022</v>
      </c>
      <c r="K3659" s="1">
        <f>_xlfn.XLOOKUP(tbl_Invoices[[#This Row],[Customer_ID]], tbl_Customers[Customer_ID], tbl_Customers[Cohort_Month])</f>
        <v>44651</v>
      </c>
      <c r="L3659" s="1" t="str">
        <f ca="1">_xlfn.XLOOKUP(tbl_Invoices[[#This Row],[Customer_ID]], tbl_Customers[Customer_ID], tbl_Customers[Age_Group])</f>
        <v>55+</v>
      </c>
      <c r="M3659" s="1" t="str">
        <f>_xlfn.XLOOKUP(tbl_Invoices[[#This Row],[Customer_ID]], tbl_Customers[Customer_ID], tbl_Customers[Region])</f>
        <v>South</v>
      </c>
      <c r="N3659" s="1" t="str" cm="1">
        <f t="array" ref="N3659">_xlfn.IFS(
   _xlfn.SINGLE(tbl_Invoices[Plan_ID])="P1","Basic",
   _xlfn.SINGLE(tbl_Invoices[Plan_ID])="P2","Standard",
   _xlfn.SINGLE(tbl_Invoices[Plan_ID])="P3","Premium"
)</f>
        <v>Basic</v>
      </c>
      <c r="O3659" s="2">
        <f>IF(tbl_Invoices[[#This Row],[Revenue_Type]]="Churned",0,1)</f>
        <v>0</v>
      </c>
    </row>
    <row r="3660" spans="1:15" x14ac:dyDescent="0.25">
      <c r="A3660" t="s">
        <v>5116</v>
      </c>
      <c r="B3660" t="s">
        <v>637</v>
      </c>
      <c r="C3660" t="s">
        <v>4498</v>
      </c>
      <c r="D3660" s="1">
        <v>44737</v>
      </c>
      <c r="E3660">
        <v>25</v>
      </c>
      <c r="F3660" t="b">
        <v>1</v>
      </c>
      <c r="G3660" t="s">
        <v>4549</v>
      </c>
      <c r="H3660" t="s">
        <v>2034</v>
      </c>
      <c r="I3660" s="1">
        <f>DATE(YEAR(tbl_Invoices[[#This Row],[Invoice_Date]]), MONTH(tbl_Invoices[[#This Row],[Invoice_Date]]), DAY(tbl_Invoices[[#This Row],[Invoice_Date]]))</f>
        <v>44737</v>
      </c>
      <c r="J3660">
        <f>YEAR(tbl_Invoices[[#This Row],[Invoice_Date]])</f>
        <v>2022</v>
      </c>
      <c r="K3660" s="1">
        <f>_xlfn.XLOOKUP(tbl_Invoices[[#This Row],[Customer_ID]], tbl_Customers[Customer_ID], tbl_Customers[Cohort_Month])</f>
        <v>44227</v>
      </c>
      <c r="L3660" s="1" t="str">
        <f ca="1">_xlfn.XLOOKUP(tbl_Invoices[[#This Row],[Customer_ID]], tbl_Customers[Customer_ID], tbl_Customers[Age_Group])</f>
        <v>55+</v>
      </c>
      <c r="M3660" s="1" t="str">
        <f>_xlfn.XLOOKUP(tbl_Invoices[[#This Row],[Customer_ID]], tbl_Customers[Customer_ID], tbl_Customers[Region])</f>
        <v>South</v>
      </c>
      <c r="N3660" s="1" t="str" cm="1">
        <f t="array" ref="N3660">_xlfn.IFS(
   _xlfn.SINGLE(tbl_Invoices[Plan_ID])="P1","Basic",
   _xlfn.SINGLE(tbl_Invoices[Plan_ID])="P2","Standard",
   _xlfn.SINGLE(tbl_Invoices[Plan_ID])="P3","Premium"
)</f>
        <v>Standard</v>
      </c>
      <c r="O3660" s="2">
        <f>IF(tbl_Invoices[[#This Row],[Revenue_Type]]="Churned",0,1)</f>
        <v>1</v>
      </c>
    </row>
    <row r="3661" spans="1:15" x14ac:dyDescent="0.25">
      <c r="A3661" t="s">
        <v>9766</v>
      </c>
      <c r="B3661" t="s">
        <v>732</v>
      </c>
      <c r="C3661" t="s">
        <v>4265</v>
      </c>
      <c r="D3661" s="1">
        <v>44737</v>
      </c>
      <c r="E3661">
        <v>12</v>
      </c>
      <c r="F3661" t="b">
        <v>1</v>
      </c>
      <c r="G3661" t="s">
        <v>4549</v>
      </c>
      <c r="H3661" t="s">
        <v>2027</v>
      </c>
      <c r="I3661" s="1">
        <f>DATE(YEAR(tbl_Invoices[[#This Row],[Invoice_Date]]), MONTH(tbl_Invoices[[#This Row],[Invoice_Date]]), DAY(tbl_Invoices[[#This Row],[Invoice_Date]]))</f>
        <v>44737</v>
      </c>
      <c r="J3661">
        <f>YEAR(tbl_Invoices[[#This Row],[Invoice_Date]])</f>
        <v>2022</v>
      </c>
      <c r="K3661" s="1">
        <f>_xlfn.XLOOKUP(tbl_Invoices[[#This Row],[Customer_ID]], tbl_Customers[Customer_ID], tbl_Customers[Cohort_Month])</f>
        <v>44742</v>
      </c>
      <c r="L3661" s="1" t="str">
        <f ca="1">_xlfn.XLOOKUP(tbl_Invoices[[#This Row],[Customer_ID]], tbl_Customers[Customer_ID], tbl_Customers[Age_Group])</f>
        <v>55+</v>
      </c>
      <c r="M3661" s="1" t="str">
        <f>_xlfn.XLOOKUP(tbl_Invoices[[#This Row],[Customer_ID]], tbl_Customers[Customer_ID], tbl_Customers[Region])</f>
        <v>West</v>
      </c>
      <c r="N3661" s="1" t="str" cm="1">
        <f t="array" ref="N3661">_xlfn.IFS(
   _xlfn.SINGLE(tbl_Invoices[Plan_ID])="P1","Basic",
   _xlfn.SINGLE(tbl_Invoices[Plan_ID])="P2","Standard",
   _xlfn.SINGLE(tbl_Invoices[Plan_ID])="P3","Premium"
)</f>
        <v>Basic</v>
      </c>
      <c r="O3661" s="2">
        <f>IF(tbl_Invoices[[#This Row],[Revenue_Type]]="Churned",0,1)</f>
        <v>1</v>
      </c>
    </row>
    <row r="3662" spans="1:15" x14ac:dyDescent="0.25">
      <c r="A3662" t="s">
        <v>8032</v>
      </c>
      <c r="B3662" t="s">
        <v>777</v>
      </c>
      <c r="C3662" t="s">
        <v>3426</v>
      </c>
      <c r="D3662" s="1">
        <v>44737</v>
      </c>
      <c r="E3662">
        <v>12</v>
      </c>
      <c r="F3662" t="b">
        <v>1</v>
      </c>
      <c r="G3662" t="s">
        <v>4545</v>
      </c>
      <c r="H3662" t="s">
        <v>2027</v>
      </c>
      <c r="I3662" s="1">
        <f>DATE(YEAR(tbl_Invoices[[#This Row],[Invoice_Date]]), MONTH(tbl_Invoices[[#This Row],[Invoice_Date]]), DAY(tbl_Invoices[[#This Row],[Invoice_Date]]))</f>
        <v>44737</v>
      </c>
      <c r="J3662">
        <f>YEAR(tbl_Invoices[[#This Row],[Invoice_Date]])</f>
        <v>2022</v>
      </c>
      <c r="K3662" s="1">
        <f>_xlfn.XLOOKUP(tbl_Invoices[[#This Row],[Customer_ID]], tbl_Customers[Customer_ID], tbl_Customers[Cohort_Month])</f>
        <v>44377</v>
      </c>
      <c r="L3662" s="1" t="str">
        <f ca="1">_xlfn.XLOOKUP(tbl_Invoices[[#This Row],[Customer_ID]], tbl_Customers[Customer_ID], tbl_Customers[Age_Group])</f>
        <v>45–54</v>
      </c>
      <c r="M3662" s="1" t="str">
        <f>_xlfn.XLOOKUP(tbl_Invoices[[#This Row],[Customer_ID]], tbl_Customers[Customer_ID], tbl_Customers[Region])</f>
        <v>West</v>
      </c>
      <c r="N3662" s="1" t="str" cm="1">
        <f t="array" ref="N3662">_xlfn.IFS(
   _xlfn.SINGLE(tbl_Invoices[Plan_ID])="P1","Basic",
   _xlfn.SINGLE(tbl_Invoices[Plan_ID])="P2","Standard",
   _xlfn.SINGLE(tbl_Invoices[Plan_ID])="P3","Premium"
)</f>
        <v>Basic</v>
      </c>
      <c r="O3662" s="2">
        <f>IF(tbl_Invoices[[#This Row],[Revenue_Type]]="Churned",0,1)</f>
        <v>0</v>
      </c>
    </row>
    <row r="3663" spans="1:15" x14ac:dyDescent="0.25">
      <c r="A3663" t="s">
        <v>8841</v>
      </c>
      <c r="B3663" t="s">
        <v>896</v>
      </c>
      <c r="C3663" t="s">
        <v>3422</v>
      </c>
      <c r="D3663" s="1">
        <v>44737</v>
      </c>
      <c r="E3663">
        <v>55</v>
      </c>
      <c r="F3663" t="b">
        <v>1</v>
      </c>
      <c r="G3663" t="s">
        <v>4547</v>
      </c>
      <c r="H3663" t="s">
        <v>2031</v>
      </c>
      <c r="I3663" s="1">
        <f>DATE(YEAR(tbl_Invoices[[#This Row],[Invoice_Date]]), MONTH(tbl_Invoices[[#This Row],[Invoice_Date]]), DAY(tbl_Invoices[[#This Row],[Invoice_Date]]))</f>
        <v>44737</v>
      </c>
      <c r="J3663">
        <f>YEAR(tbl_Invoices[[#This Row],[Invoice_Date]])</f>
        <v>2022</v>
      </c>
      <c r="K3663" s="1">
        <f>_xlfn.XLOOKUP(tbl_Invoices[[#This Row],[Customer_ID]], tbl_Customers[Customer_ID], tbl_Customers[Cohort_Month])</f>
        <v>44773</v>
      </c>
      <c r="L3663" s="1" t="str">
        <f ca="1">_xlfn.XLOOKUP(tbl_Invoices[[#This Row],[Customer_ID]], tbl_Customers[Customer_ID], tbl_Customers[Age_Group])</f>
        <v>18–24</v>
      </c>
      <c r="M3663" s="1" t="str">
        <f>_xlfn.XLOOKUP(tbl_Invoices[[#This Row],[Customer_ID]], tbl_Customers[Customer_ID], tbl_Customers[Region])</f>
        <v>Midwest</v>
      </c>
      <c r="N3663" s="1" t="str" cm="1">
        <f t="array" ref="N3663">_xlfn.IFS(
   _xlfn.SINGLE(tbl_Invoices[Plan_ID])="P1","Basic",
   _xlfn.SINGLE(tbl_Invoices[Plan_ID])="P2","Standard",
   _xlfn.SINGLE(tbl_Invoices[Plan_ID])="P3","Premium"
)</f>
        <v>Premium</v>
      </c>
      <c r="O3663" s="2">
        <f>IF(tbl_Invoices[[#This Row],[Revenue_Type]]="Churned",0,1)</f>
        <v>1</v>
      </c>
    </row>
    <row r="3664" spans="1:15" x14ac:dyDescent="0.25">
      <c r="A3664" t="s">
        <v>9910</v>
      </c>
      <c r="B3664" t="s">
        <v>1295</v>
      </c>
      <c r="C3664" t="s">
        <v>4060</v>
      </c>
      <c r="D3664" s="1">
        <v>44737</v>
      </c>
      <c r="E3664">
        <v>12</v>
      </c>
      <c r="F3664" t="b">
        <v>1</v>
      </c>
      <c r="G3664" t="s">
        <v>4540</v>
      </c>
      <c r="H3664" t="s">
        <v>2027</v>
      </c>
      <c r="I3664" s="1">
        <f>DATE(YEAR(tbl_Invoices[[#This Row],[Invoice_Date]]), MONTH(tbl_Invoices[[#This Row],[Invoice_Date]]), DAY(tbl_Invoices[[#This Row],[Invoice_Date]]))</f>
        <v>44737</v>
      </c>
      <c r="J3664">
        <f>YEAR(tbl_Invoices[[#This Row],[Invoice_Date]])</f>
        <v>2022</v>
      </c>
      <c r="K3664" s="1">
        <f>_xlfn.XLOOKUP(tbl_Invoices[[#This Row],[Customer_ID]], tbl_Customers[Customer_ID], tbl_Customers[Cohort_Month])</f>
        <v>45077</v>
      </c>
      <c r="L3664" s="1" t="str">
        <f ca="1">_xlfn.XLOOKUP(tbl_Invoices[[#This Row],[Customer_ID]], tbl_Customers[Customer_ID], tbl_Customers[Age_Group])</f>
        <v>25–34</v>
      </c>
      <c r="M3664" s="1" t="str">
        <f>_xlfn.XLOOKUP(tbl_Invoices[[#This Row],[Customer_ID]], tbl_Customers[Customer_ID], tbl_Customers[Region])</f>
        <v>Midwest</v>
      </c>
      <c r="N3664" s="1" t="str" cm="1">
        <f t="array" ref="N3664">_xlfn.IFS(
   _xlfn.SINGLE(tbl_Invoices[Plan_ID])="P1","Basic",
   _xlfn.SINGLE(tbl_Invoices[Plan_ID])="P2","Standard",
   _xlfn.SINGLE(tbl_Invoices[Plan_ID])="P3","Premium"
)</f>
        <v>Basic</v>
      </c>
      <c r="O3664" s="2">
        <f>IF(tbl_Invoices[[#This Row],[Revenue_Type]]="Churned",0,1)</f>
        <v>1</v>
      </c>
    </row>
    <row r="3665" spans="1:15" x14ac:dyDescent="0.25">
      <c r="A3665" t="s">
        <v>7583</v>
      </c>
      <c r="B3665" t="s">
        <v>1514</v>
      </c>
      <c r="C3665" t="s">
        <v>4139</v>
      </c>
      <c r="D3665" s="1">
        <v>44737</v>
      </c>
      <c r="E3665">
        <v>25</v>
      </c>
      <c r="F3665" t="b">
        <v>1</v>
      </c>
      <c r="G3665" t="s">
        <v>4540</v>
      </c>
      <c r="H3665" t="s">
        <v>2034</v>
      </c>
      <c r="I3665" s="1">
        <f>DATE(YEAR(tbl_Invoices[[#This Row],[Invoice_Date]]), MONTH(tbl_Invoices[[#This Row],[Invoice_Date]]), DAY(tbl_Invoices[[#This Row],[Invoice_Date]]))</f>
        <v>44737</v>
      </c>
      <c r="J3665">
        <f>YEAR(tbl_Invoices[[#This Row],[Invoice_Date]])</f>
        <v>2022</v>
      </c>
      <c r="K3665" s="1">
        <f>_xlfn.XLOOKUP(tbl_Invoices[[#This Row],[Customer_ID]], tbl_Customers[Customer_ID], tbl_Customers[Cohort_Month])</f>
        <v>44592</v>
      </c>
      <c r="L3665" s="1" t="str">
        <f ca="1">_xlfn.XLOOKUP(tbl_Invoices[[#This Row],[Customer_ID]], tbl_Customers[Customer_ID], tbl_Customers[Age_Group])</f>
        <v>25–34</v>
      </c>
      <c r="M3665" s="1" t="str">
        <f>_xlfn.XLOOKUP(tbl_Invoices[[#This Row],[Customer_ID]], tbl_Customers[Customer_ID], tbl_Customers[Region])</f>
        <v>Midwest</v>
      </c>
      <c r="N3665" s="1" t="str" cm="1">
        <f t="array" ref="N3665">_xlfn.IFS(
   _xlfn.SINGLE(tbl_Invoices[Plan_ID])="P1","Basic",
   _xlfn.SINGLE(tbl_Invoices[Plan_ID])="P2","Standard",
   _xlfn.SINGLE(tbl_Invoices[Plan_ID])="P3","Premium"
)</f>
        <v>Standard</v>
      </c>
      <c r="O3665" s="2">
        <f>IF(tbl_Invoices[[#This Row],[Revenue_Type]]="Churned",0,1)</f>
        <v>1</v>
      </c>
    </row>
    <row r="3666" spans="1:15" x14ac:dyDescent="0.25">
      <c r="A3666" t="s">
        <v>9862</v>
      </c>
      <c r="B3666" t="s">
        <v>1798</v>
      </c>
      <c r="C3666" t="s">
        <v>3634</v>
      </c>
      <c r="D3666" s="1">
        <v>44737</v>
      </c>
      <c r="E3666">
        <v>12</v>
      </c>
      <c r="F3666" t="b">
        <v>1</v>
      </c>
      <c r="G3666" t="s">
        <v>4549</v>
      </c>
      <c r="H3666" t="s">
        <v>2027</v>
      </c>
      <c r="I3666" s="1">
        <f>DATE(YEAR(tbl_Invoices[[#This Row],[Invoice_Date]]), MONTH(tbl_Invoices[[#This Row],[Invoice_Date]]), DAY(tbl_Invoices[[#This Row],[Invoice_Date]]))</f>
        <v>44737</v>
      </c>
      <c r="J3666">
        <f>YEAR(tbl_Invoices[[#This Row],[Invoice_Date]])</f>
        <v>2022</v>
      </c>
      <c r="K3666" s="1">
        <f>_xlfn.XLOOKUP(tbl_Invoices[[#This Row],[Customer_ID]], tbl_Customers[Customer_ID], tbl_Customers[Cohort_Month])</f>
        <v>44227</v>
      </c>
      <c r="L3666" s="1" t="str">
        <f ca="1">_xlfn.XLOOKUP(tbl_Invoices[[#This Row],[Customer_ID]], tbl_Customers[Customer_ID], tbl_Customers[Age_Group])</f>
        <v>25–34</v>
      </c>
      <c r="M3666" s="1" t="str">
        <f>_xlfn.XLOOKUP(tbl_Invoices[[#This Row],[Customer_ID]], tbl_Customers[Customer_ID], tbl_Customers[Region])</f>
        <v>Midwest</v>
      </c>
      <c r="N3666" s="1" t="str" cm="1">
        <f t="array" ref="N3666">_xlfn.IFS(
   _xlfn.SINGLE(tbl_Invoices[Plan_ID])="P1","Basic",
   _xlfn.SINGLE(tbl_Invoices[Plan_ID])="P2","Standard",
   _xlfn.SINGLE(tbl_Invoices[Plan_ID])="P3","Premium"
)</f>
        <v>Basic</v>
      </c>
      <c r="O3666" s="2">
        <f>IF(tbl_Invoices[[#This Row],[Revenue_Type]]="Churned",0,1)</f>
        <v>1</v>
      </c>
    </row>
    <row r="3667" spans="1:15" x14ac:dyDescent="0.25">
      <c r="A3667" t="s">
        <v>8108</v>
      </c>
      <c r="B3667" t="s">
        <v>177</v>
      </c>
      <c r="C3667" t="s">
        <v>3458</v>
      </c>
      <c r="D3667" s="1">
        <v>44738</v>
      </c>
      <c r="E3667">
        <v>25</v>
      </c>
      <c r="F3667" t="b">
        <v>1</v>
      </c>
      <c r="G3667" t="s">
        <v>4545</v>
      </c>
      <c r="H3667" t="s">
        <v>2034</v>
      </c>
      <c r="I3667" s="1">
        <f>DATE(YEAR(tbl_Invoices[[#This Row],[Invoice_Date]]), MONTH(tbl_Invoices[[#This Row],[Invoice_Date]]), DAY(tbl_Invoices[[#This Row],[Invoice_Date]]))</f>
        <v>44738</v>
      </c>
      <c r="J3667">
        <f>YEAR(tbl_Invoices[[#This Row],[Invoice_Date]])</f>
        <v>2022</v>
      </c>
      <c r="K3667" s="1">
        <f>_xlfn.XLOOKUP(tbl_Invoices[[#This Row],[Customer_ID]], tbl_Customers[Customer_ID], tbl_Customers[Cohort_Month])</f>
        <v>44742</v>
      </c>
      <c r="L3667" s="1" t="str">
        <f ca="1">_xlfn.XLOOKUP(tbl_Invoices[[#This Row],[Customer_ID]], tbl_Customers[Customer_ID], tbl_Customers[Age_Group])</f>
        <v>25–34</v>
      </c>
      <c r="M3667" s="1" t="str">
        <f>_xlfn.XLOOKUP(tbl_Invoices[[#This Row],[Customer_ID]], tbl_Customers[Customer_ID], tbl_Customers[Region])</f>
        <v>South</v>
      </c>
      <c r="N3667" s="1" t="str" cm="1">
        <f t="array" ref="N3667">_xlfn.IFS(
   _xlfn.SINGLE(tbl_Invoices[Plan_ID])="P1","Basic",
   _xlfn.SINGLE(tbl_Invoices[Plan_ID])="P2","Standard",
   _xlfn.SINGLE(tbl_Invoices[Plan_ID])="P3","Premium"
)</f>
        <v>Standard</v>
      </c>
      <c r="O3667" s="2">
        <f>IF(tbl_Invoices[[#This Row],[Revenue_Type]]="Churned",0,1)</f>
        <v>0</v>
      </c>
    </row>
    <row r="3668" spans="1:15" x14ac:dyDescent="0.25">
      <c r="A3668" t="s">
        <v>7908</v>
      </c>
      <c r="B3668" t="s">
        <v>329</v>
      </c>
      <c r="C3668" t="s">
        <v>4530</v>
      </c>
      <c r="D3668" s="1">
        <v>44738</v>
      </c>
      <c r="E3668">
        <v>12</v>
      </c>
      <c r="F3668" t="b">
        <v>1</v>
      </c>
      <c r="G3668" t="s">
        <v>4549</v>
      </c>
      <c r="H3668" t="s">
        <v>2027</v>
      </c>
      <c r="I3668" s="1">
        <f>DATE(YEAR(tbl_Invoices[[#This Row],[Invoice_Date]]), MONTH(tbl_Invoices[[#This Row],[Invoice_Date]]), DAY(tbl_Invoices[[#This Row],[Invoice_Date]]))</f>
        <v>44738</v>
      </c>
      <c r="J3668">
        <f>YEAR(tbl_Invoices[[#This Row],[Invoice_Date]])</f>
        <v>2022</v>
      </c>
      <c r="K3668" s="1">
        <f>_xlfn.XLOOKUP(tbl_Invoices[[#This Row],[Customer_ID]], tbl_Customers[Customer_ID], tbl_Customers[Cohort_Month])</f>
        <v>45046</v>
      </c>
      <c r="L3668" s="1" t="str">
        <f ca="1">_xlfn.XLOOKUP(tbl_Invoices[[#This Row],[Customer_ID]], tbl_Customers[Customer_ID], tbl_Customers[Age_Group])</f>
        <v>25–34</v>
      </c>
      <c r="M3668" s="1" t="str">
        <f>_xlfn.XLOOKUP(tbl_Invoices[[#This Row],[Customer_ID]], tbl_Customers[Customer_ID], tbl_Customers[Region])</f>
        <v>South</v>
      </c>
      <c r="N3668" s="1" t="str" cm="1">
        <f t="array" ref="N3668">_xlfn.IFS(
   _xlfn.SINGLE(tbl_Invoices[Plan_ID])="P1","Basic",
   _xlfn.SINGLE(tbl_Invoices[Plan_ID])="P2","Standard",
   _xlfn.SINGLE(tbl_Invoices[Plan_ID])="P3","Premium"
)</f>
        <v>Basic</v>
      </c>
      <c r="O3668" s="2">
        <f>IF(tbl_Invoices[[#This Row],[Revenue_Type]]="Churned",0,1)</f>
        <v>1</v>
      </c>
    </row>
    <row r="3669" spans="1:15" x14ac:dyDescent="0.25">
      <c r="A3669" t="s">
        <v>5530</v>
      </c>
      <c r="B3669" t="s">
        <v>438</v>
      </c>
      <c r="C3669" t="s">
        <v>4318</v>
      </c>
      <c r="D3669" s="1">
        <v>44738</v>
      </c>
      <c r="E3669">
        <v>55</v>
      </c>
      <c r="F3669" t="b">
        <v>1</v>
      </c>
      <c r="G3669" t="s">
        <v>4547</v>
      </c>
      <c r="H3669" t="s">
        <v>2031</v>
      </c>
      <c r="I3669" s="1">
        <f>DATE(YEAR(tbl_Invoices[[#This Row],[Invoice_Date]]), MONTH(tbl_Invoices[[#This Row],[Invoice_Date]]), DAY(tbl_Invoices[[#This Row],[Invoice_Date]]))</f>
        <v>44738</v>
      </c>
      <c r="J3669">
        <f>YEAR(tbl_Invoices[[#This Row],[Invoice_Date]])</f>
        <v>2022</v>
      </c>
      <c r="K3669" s="1">
        <f>_xlfn.XLOOKUP(tbl_Invoices[[#This Row],[Customer_ID]], tbl_Customers[Customer_ID], tbl_Customers[Cohort_Month])</f>
        <v>44347</v>
      </c>
      <c r="L3669" s="1" t="str">
        <f ca="1">_xlfn.XLOOKUP(tbl_Invoices[[#This Row],[Customer_ID]], tbl_Customers[Customer_ID], tbl_Customers[Age_Group])</f>
        <v>25–34</v>
      </c>
      <c r="M3669" s="1" t="str">
        <f>_xlfn.XLOOKUP(tbl_Invoices[[#This Row],[Customer_ID]], tbl_Customers[Customer_ID], tbl_Customers[Region])</f>
        <v>Midwest</v>
      </c>
      <c r="N3669" s="1" t="str" cm="1">
        <f t="array" ref="N3669">_xlfn.IFS(
   _xlfn.SINGLE(tbl_Invoices[Plan_ID])="P1","Basic",
   _xlfn.SINGLE(tbl_Invoices[Plan_ID])="P2","Standard",
   _xlfn.SINGLE(tbl_Invoices[Plan_ID])="P3","Premium"
)</f>
        <v>Premium</v>
      </c>
      <c r="O3669" s="2">
        <f>IF(tbl_Invoices[[#This Row],[Revenue_Type]]="Churned",0,1)</f>
        <v>1</v>
      </c>
    </row>
    <row r="3670" spans="1:15" x14ac:dyDescent="0.25">
      <c r="A3670" t="s">
        <v>8323</v>
      </c>
      <c r="B3670" t="s">
        <v>1644</v>
      </c>
      <c r="C3670" t="s">
        <v>2574</v>
      </c>
      <c r="D3670" s="1">
        <v>44738</v>
      </c>
      <c r="E3670">
        <v>12</v>
      </c>
      <c r="F3670" t="b">
        <v>1</v>
      </c>
      <c r="G3670" t="s">
        <v>4547</v>
      </c>
      <c r="H3670" t="s">
        <v>2027</v>
      </c>
      <c r="I3670" s="1">
        <f>DATE(YEAR(tbl_Invoices[[#This Row],[Invoice_Date]]), MONTH(tbl_Invoices[[#This Row],[Invoice_Date]]), DAY(tbl_Invoices[[#This Row],[Invoice_Date]]))</f>
        <v>44738</v>
      </c>
      <c r="J3670">
        <f>YEAR(tbl_Invoices[[#This Row],[Invoice_Date]])</f>
        <v>2022</v>
      </c>
      <c r="K3670" s="1">
        <f>_xlfn.XLOOKUP(tbl_Invoices[[#This Row],[Customer_ID]], tbl_Customers[Customer_ID], tbl_Customers[Cohort_Month])</f>
        <v>44895</v>
      </c>
      <c r="L3670" s="1" t="str">
        <f ca="1">_xlfn.XLOOKUP(tbl_Invoices[[#This Row],[Customer_ID]], tbl_Customers[Customer_ID], tbl_Customers[Age_Group])</f>
        <v>55+</v>
      </c>
      <c r="M3670" s="1" t="str">
        <f>_xlfn.XLOOKUP(tbl_Invoices[[#This Row],[Customer_ID]], tbl_Customers[Customer_ID], tbl_Customers[Region])</f>
        <v>West</v>
      </c>
      <c r="N3670" s="1" t="str" cm="1">
        <f t="array" ref="N3670">_xlfn.IFS(
   _xlfn.SINGLE(tbl_Invoices[Plan_ID])="P1","Basic",
   _xlfn.SINGLE(tbl_Invoices[Plan_ID])="P2","Standard",
   _xlfn.SINGLE(tbl_Invoices[Plan_ID])="P3","Premium"
)</f>
        <v>Basic</v>
      </c>
      <c r="O3670" s="2">
        <f>IF(tbl_Invoices[[#This Row],[Revenue_Type]]="Churned",0,1)</f>
        <v>1</v>
      </c>
    </row>
    <row r="3671" spans="1:15" x14ac:dyDescent="0.25">
      <c r="A3671" t="s">
        <v>7731</v>
      </c>
      <c r="B3671" t="s">
        <v>851</v>
      </c>
      <c r="C3671" t="s">
        <v>3226</v>
      </c>
      <c r="D3671" s="1">
        <v>44739</v>
      </c>
      <c r="E3671">
        <v>25</v>
      </c>
      <c r="F3671" t="b">
        <v>1</v>
      </c>
      <c r="G3671" t="s">
        <v>4547</v>
      </c>
      <c r="H3671" t="s">
        <v>2034</v>
      </c>
      <c r="I3671" s="1">
        <f>DATE(YEAR(tbl_Invoices[[#This Row],[Invoice_Date]]), MONTH(tbl_Invoices[[#This Row],[Invoice_Date]]), DAY(tbl_Invoices[[#This Row],[Invoice_Date]]))</f>
        <v>44739</v>
      </c>
      <c r="J3671">
        <f>YEAR(tbl_Invoices[[#This Row],[Invoice_Date]])</f>
        <v>2022</v>
      </c>
      <c r="K3671" s="1">
        <f>_xlfn.XLOOKUP(tbl_Invoices[[#This Row],[Customer_ID]], tbl_Customers[Customer_ID], tbl_Customers[Cohort_Month])</f>
        <v>45077</v>
      </c>
      <c r="L3671" s="1" t="str">
        <f ca="1">_xlfn.XLOOKUP(tbl_Invoices[[#This Row],[Customer_ID]], tbl_Customers[Customer_ID], tbl_Customers[Age_Group])</f>
        <v>55+</v>
      </c>
      <c r="M3671" s="1" t="str">
        <f>_xlfn.XLOOKUP(tbl_Invoices[[#This Row],[Customer_ID]], tbl_Customers[Customer_ID], tbl_Customers[Region])</f>
        <v>South</v>
      </c>
      <c r="N3671" s="1" t="str" cm="1">
        <f t="array" ref="N3671">_xlfn.IFS(
   _xlfn.SINGLE(tbl_Invoices[Plan_ID])="P1","Basic",
   _xlfn.SINGLE(tbl_Invoices[Plan_ID])="P2","Standard",
   _xlfn.SINGLE(tbl_Invoices[Plan_ID])="P3","Premium"
)</f>
        <v>Standard</v>
      </c>
      <c r="O3671" s="2">
        <f>IF(tbl_Invoices[[#This Row],[Revenue_Type]]="Churned",0,1)</f>
        <v>1</v>
      </c>
    </row>
    <row r="3672" spans="1:15" x14ac:dyDescent="0.25">
      <c r="A3672" t="s">
        <v>9992</v>
      </c>
      <c r="B3672" t="s">
        <v>1388</v>
      </c>
      <c r="C3672" t="s">
        <v>3841</v>
      </c>
      <c r="D3672" s="1">
        <v>44739</v>
      </c>
      <c r="E3672">
        <v>25</v>
      </c>
      <c r="F3672" t="b">
        <v>1</v>
      </c>
      <c r="G3672" t="s">
        <v>4538</v>
      </c>
      <c r="H3672" t="s">
        <v>2034</v>
      </c>
      <c r="I3672" s="1">
        <f>DATE(YEAR(tbl_Invoices[[#This Row],[Invoice_Date]]), MONTH(tbl_Invoices[[#This Row],[Invoice_Date]]), DAY(tbl_Invoices[[#This Row],[Invoice_Date]]))</f>
        <v>44739</v>
      </c>
      <c r="J3672">
        <f>YEAR(tbl_Invoices[[#This Row],[Invoice_Date]])</f>
        <v>2022</v>
      </c>
      <c r="K3672" s="1">
        <f>_xlfn.XLOOKUP(tbl_Invoices[[#This Row],[Customer_ID]], tbl_Customers[Customer_ID], tbl_Customers[Cohort_Month])</f>
        <v>44773</v>
      </c>
      <c r="L3672" s="1" t="str">
        <f ca="1">_xlfn.XLOOKUP(tbl_Invoices[[#This Row],[Customer_ID]], tbl_Customers[Customer_ID], tbl_Customers[Age_Group])</f>
        <v>25–34</v>
      </c>
      <c r="M3672" s="1" t="str">
        <f>_xlfn.XLOOKUP(tbl_Invoices[[#This Row],[Customer_ID]], tbl_Customers[Customer_ID], tbl_Customers[Region])</f>
        <v>East</v>
      </c>
      <c r="N3672" s="1" t="str" cm="1">
        <f t="array" ref="N3672">_xlfn.IFS(
   _xlfn.SINGLE(tbl_Invoices[Plan_ID])="P1","Basic",
   _xlfn.SINGLE(tbl_Invoices[Plan_ID])="P2","Standard",
   _xlfn.SINGLE(tbl_Invoices[Plan_ID])="P3","Premium"
)</f>
        <v>Standard</v>
      </c>
      <c r="O3672" s="2">
        <f>IF(tbl_Invoices[[#This Row],[Revenue_Type]]="Churned",0,1)</f>
        <v>1</v>
      </c>
    </row>
    <row r="3673" spans="1:15" x14ac:dyDescent="0.25">
      <c r="A3673" t="s">
        <v>5306</v>
      </c>
      <c r="B3673" t="s">
        <v>1958</v>
      </c>
      <c r="C3673" t="s">
        <v>2622</v>
      </c>
      <c r="D3673" s="1">
        <v>44739</v>
      </c>
      <c r="E3673">
        <v>25</v>
      </c>
      <c r="F3673" t="b">
        <v>1</v>
      </c>
      <c r="G3673" t="s">
        <v>4540</v>
      </c>
      <c r="H3673" t="s">
        <v>2034</v>
      </c>
      <c r="I3673" s="1">
        <f>DATE(YEAR(tbl_Invoices[[#This Row],[Invoice_Date]]), MONTH(tbl_Invoices[[#This Row],[Invoice_Date]]), DAY(tbl_Invoices[[#This Row],[Invoice_Date]]))</f>
        <v>44739</v>
      </c>
      <c r="J3673">
        <f>YEAR(tbl_Invoices[[#This Row],[Invoice_Date]])</f>
        <v>2022</v>
      </c>
      <c r="K3673" s="1">
        <f>_xlfn.XLOOKUP(tbl_Invoices[[#This Row],[Customer_ID]], tbl_Customers[Customer_ID], tbl_Customers[Cohort_Month])</f>
        <v>44895</v>
      </c>
      <c r="L3673" s="1" t="str">
        <f ca="1">_xlfn.XLOOKUP(tbl_Invoices[[#This Row],[Customer_ID]], tbl_Customers[Customer_ID], tbl_Customers[Age_Group])</f>
        <v>45–54</v>
      </c>
      <c r="M3673" s="1" t="str">
        <f>_xlfn.XLOOKUP(tbl_Invoices[[#This Row],[Customer_ID]], tbl_Customers[Customer_ID], tbl_Customers[Region])</f>
        <v>Midwest</v>
      </c>
      <c r="N3673" s="1" t="str" cm="1">
        <f t="array" ref="N3673">_xlfn.IFS(
   _xlfn.SINGLE(tbl_Invoices[Plan_ID])="P1","Basic",
   _xlfn.SINGLE(tbl_Invoices[Plan_ID])="P2","Standard",
   _xlfn.SINGLE(tbl_Invoices[Plan_ID])="P3","Premium"
)</f>
        <v>Standard</v>
      </c>
      <c r="O3673" s="2">
        <f>IF(tbl_Invoices[[#This Row],[Revenue_Type]]="Churned",0,1)</f>
        <v>1</v>
      </c>
    </row>
    <row r="3674" spans="1:15" x14ac:dyDescent="0.25">
      <c r="A3674" t="s">
        <v>9672</v>
      </c>
      <c r="B3674" t="s">
        <v>204</v>
      </c>
      <c r="C3674" t="s">
        <v>3526</v>
      </c>
      <c r="D3674" s="1">
        <v>44740</v>
      </c>
      <c r="E3674">
        <v>55</v>
      </c>
      <c r="F3674" t="b">
        <v>1</v>
      </c>
      <c r="G3674" t="s">
        <v>4547</v>
      </c>
      <c r="H3674" t="s">
        <v>2031</v>
      </c>
      <c r="I3674" s="1">
        <f>DATE(YEAR(tbl_Invoices[[#This Row],[Invoice_Date]]), MONTH(tbl_Invoices[[#This Row],[Invoice_Date]]), DAY(tbl_Invoices[[#This Row],[Invoice_Date]]))</f>
        <v>44740</v>
      </c>
      <c r="J3674">
        <f>YEAR(tbl_Invoices[[#This Row],[Invoice_Date]])</f>
        <v>2022</v>
      </c>
      <c r="K3674" s="1">
        <f>_xlfn.XLOOKUP(tbl_Invoices[[#This Row],[Customer_ID]], tbl_Customers[Customer_ID], tbl_Customers[Cohort_Month])</f>
        <v>44895</v>
      </c>
      <c r="L3674" s="1" t="str">
        <f ca="1">_xlfn.XLOOKUP(tbl_Invoices[[#This Row],[Customer_ID]], tbl_Customers[Customer_ID], tbl_Customers[Age_Group])</f>
        <v>55+</v>
      </c>
      <c r="M3674" s="1" t="str">
        <f>_xlfn.XLOOKUP(tbl_Invoices[[#This Row],[Customer_ID]], tbl_Customers[Customer_ID], tbl_Customers[Region])</f>
        <v>International</v>
      </c>
      <c r="N3674" s="1" t="str" cm="1">
        <f t="array" ref="N3674">_xlfn.IFS(
   _xlfn.SINGLE(tbl_Invoices[Plan_ID])="P1","Basic",
   _xlfn.SINGLE(tbl_Invoices[Plan_ID])="P2","Standard",
   _xlfn.SINGLE(tbl_Invoices[Plan_ID])="P3","Premium"
)</f>
        <v>Premium</v>
      </c>
      <c r="O3674" s="2">
        <f>IF(tbl_Invoices[[#This Row],[Revenue_Type]]="Churned",0,1)</f>
        <v>1</v>
      </c>
    </row>
    <row r="3675" spans="1:15" x14ac:dyDescent="0.25">
      <c r="A3675" t="s">
        <v>4703</v>
      </c>
      <c r="B3675" t="s">
        <v>358</v>
      </c>
      <c r="C3675" t="s">
        <v>3153</v>
      </c>
      <c r="D3675" s="1">
        <v>44740</v>
      </c>
      <c r="E3675">
        <v>55</v>
      </c>
      <c r="F3675" t="b">
        <v>1</v>
      </c>
      <c r="G3675" t="s">
        <v>4549</v>
      </c>
      <c r="H3675" t="s">
        <v>2031</v>
      </c>
      <c r="I3675" s="1">
        <f>DATE(YEAR(tbl_Invoices[[#This Row],[Invoice_Date]]), MONTH(tbl_Invoices[[#This Row],[Invoice_Date]]), DAY(tbl_Invoices[[#This Row],[Invoice_Date]]))</f>
        <v>44740</v>
      </c>
      <c r="J3675">
        <f>YEAR(tbl_Invoices[[#This Row],[Invoice_Date]])</f>
        <v>2022</v>
      </c>
      <c r="K3675" s="1">
        <f>_xlfn.XLOOKUP(tbl_Invoices[[#This Row],[Customer_ID]], tbl_Customers[Customer_ID], tbl_Customers[Cohort_Month])</f>
        <v>44681</v>
      </c>
      <c r="L3675" s="1" t="str">
        <f ca="1">_xlfn.XLOOKUP(tbl_Invoices[[#This Row],[Customer_ID]], tbl_Customers[Customer_ID], tbl_Customers[Age_Group])</f>
        <v>45–54</v>
      </c>
      <c r="M3675" s="1" t="str">
        <f>_xlfn.XLOOKUP(tbl_Invoices[[#This Row],[Customer_ID]], tbl_Customers[Customer_ID], tbl_Customers[Region])</f>
        <v>International</v>
      </c>
      <c r="N3675" s="1" t="str" cm="1">
        <f t="array" ref="N3675">_xlfn.IFS(
   _xlfn.SINGLE(tbl_Invoices[Plan_ID])="P1","Basic",
   _xlfn.SINGLE(tbl_Invoices[Plan_ID])="P2","Standard",
   _xlfn.SINGLE(tbl_Invoices[Plan_ID])="P3","Premium"
)</f>
        <v>Premium</v>
      </c>
      <c r="O3675" s="2">
        <f>IF(tbl_Invoices[[#This Row],[Revenue_Type]]="Churned",0,1)</f>
        <v>1</v>
      </c>
    </row>
    <row r="3676" spans="1:15" x14ac:dyDescent="0.25">
      <c r="A3676" t="s">
        <v>8673</v>
      </c>
      <c r="B3676" t="s">
        <v>1180</v>
      </c>
      <c r="C3676" t="s">
        <v>3304</v>
      </c>
      <c r="D3676" s="1">
        <v>44740</v>
      </c>
      <c r="E3676">
        <v>12</v>
      </c>
      <c r="F3676" t="b">
        <v>1</v>
      </c>
      <c r="G3676" t="s">
        <v>4549</v>
      </c>
      <c r="H3676" t="s">
        <v>2027</v>
      </c>
      <c r="I3676" s="1">
        <f>DATE(YEAR(tbl_Invoices[[#This Row],[Invoice_Date]]), MONTH(tbl_Invoices[[#This Row],[Invoice_Date]]), DAY(tbl_Invoices[[#This Row],[Invoice_Date]]))</f>
        <v>44740</v>
      </c>
      <c r="J3676">
        <f>YEAR(tbl_Invoices[[#This Row],[Invoice_Date]])</f>
        <v>2022</v>
      </c>
      <c r="K3676" s="1">
        <f>_xlfn.XLOOKUP(tbl_Invoices[[#This Row],[Customer_ID]], tbl_Customers[Customer_ID], tbl_Customers[Cohort_Month])</f>
        <v>44255</v>
      </c>
      <c r="L3676" s="1" t="str">
        <f ca="1">_xlfn.XLOOKUP(tbl_Invoices[[#This Row],[Customer_ID]], tbl_Customers[Customer_ID], tbl_Customers[Age_Group])</f>
        <v>35–44</v>
      </c>
      <c r="M3676" s="1" t="str">
        <f>_xlfn.XLOOKUP(tbl_Invoices[[#This Row],[Customer_ID]], tbl_Customers[Customer_ID], tbl_Customers[Region])</f>
        <v>International</v>
      </c>
      <c r="N3676" s="1" t="str" cm="1">
        <f t="array" ref="N3676">_xlfn.IFS(
   _xlfn.SINGLE(tbl_Invoices[Plan_ID])="P1","Basic",
   _xlfn.SINGLE(tbl_Invoices[Plan_ID])="P2","Standard",
   _xlfn.SINGLE(tbl_Invoices[Plan_ID])="P3","Premium"
)</f>
        <v>Basic</v>
      </c>
      <c r="O3676" s="2">
        <f>IF(tbl_Invoices[[#This Row],[Revenue_Type]]="Churned",0,1)</f>
        <v>1</v>
      </c>
    </row>
    <row r="3677" spans="1:15" x14ac:dyDescent="0.25">
      <c r="A3677" t="s">
        <v>9959</v>
      </c>
      <c r="B3677" t="s">
        <v>1564</v>
      </c>
      <c r="C3677" t="s">
        <v>2406</v>
      </c>
      <c r="D3677" s="1">
        <v>44740</v>
      </c>
      <c r="E3677">
        <v>55</v>
      </c>
      <c r="F3677" t="b">
        <v>1</v>
      </c>
      <c r="G3677" t="s">
        <v>4547</v>
      </c>
      <c r="H3677" t="s">
        <v>2031</v>
      </c>
      <c r="I3677" s="1">
        <f>DATE(YEAR(tbl_Invoices[[#This Row],[Invoice_Date]]), MONTH(tbl_Invoices[[#This Row],[Invoice_Date]]), DAY(tbl_Invoices[[#This Row],[Invoice_Date]]))</f>
        <v>44740</v>
      </c>
      <c r="J3677">
        <f>YEAR(tbl_Invoices[[#This Row],[Invoice_Date]])</f>
        <v>2022</v>
      </c>
      <c r="K3677" s="1">
        <f>_xlfn.XLOOKUP(tbl_Invoices[[#This Row],[Customer_ID]], tbl_Customers[Customer_ID], tbl_Customers[Cohort_Month])</f>
        <v>45107</v>
      </c>
      <c r="L3677" s="1" t="str">
        <f ca="1">_xlfn.XLOOKUP(tbl_Invoices[[#This Row],[Customer_ID]], tbl_Customers[Customer_ID], tbl_Customers[Age_Group])</f>
        <v>45–54</v>
      </c>
      <c r="M3677" s="1" t="str">
        <f>_xlfn.XLOOKUP(tbl_Invoices[[#This Row],[Customer_ID]], tbl_Customers[Customer_ID], tbl_Customers[Region])</f>
        <v>Midwest</v>
      </c>
      <c r="N3677" s="1" t="str" cm="1">
        <f t="array" ref="N3677">_xlfn.IFS(
   _xlfn.SINGLE(tbl_Invoices[Plan_ID])="P1","Basic",
   _xlfn.SINGLE(tbl_Invoices[Plan_ID])="P2","Standard",
   _xlfn.SINGLE(tbl_Invoices[Plan_ID])="P3","Premium"
)</f>
        <v>Premium</v>
      </c>
      <c r="O3677" s="2">
        <f>IF(tbl_Invoices[[#This Row],[Revenue_Type]]="Churned",0,1)</f>
        <v>1</v>
      </c>
    </row>
    <row r="3678" spans="1:15" x14ac:dyDescent="0.25">
      <c r="A3678" t="s">
        <v>7325</v>
      </c>
      <c r="B3678" t="s">
        <v>1916</v>
      </c>
      <c r="C3678" t="s">
        <v>2244</v>
      </c>
      <c r="D3678" s="1">
        <v>44740</v>
      </c>
      <c r="E3678">
        <v>25</v>
      </c>
      <c r="F3678" t="b">
        <v>1</v>
      </c>
      <c r="G3678" t="s">
        <v>4547</v>
      </c>
      <c r="H3678" t="s">
        <v>2034</v>
      </c>
      <c r="I3678" s="1">
        <f>DATE(YEAR(tbl_Invoices[[#This Row],[Invoice_Date]]), MONTH(tbl_Invoices[[#This Row],[Invoice_Date]]), DAY(tbl_Invoices[[#This Row],[Invoice_Date]]))</f>
        <v>44740</v>
      </c>
      <c r="J3678">
        <f>YEAR(tbl_Invoices[[#This Row],[Invoice_Date]])</f>
        <v>2022</v>
      </c>
      <c r="K3678" s="1">
        <f>_xlfn.XLOOKUP(tbl_Invoices[[#This Row],[Customer_ID]], tbl_Customers[Customer_ID], tbl_Customers[Cohort_Month])</f>
        <v>44773</v>
      </c>
      <c r="L3678" s="1" t="str">
        <f ca="1">_xlfn.XLOOKUP(tbl_Invoices[[#This Row],[Customer_ID]], tbl_Customers[Customer_ID], tbl_Customers[Age_Group])</f>
        <v>35–44</v>
      </c>
      <c r="M3678" s="1" t="str">
        <f>_xlfn.XLOOKUP(tbl_Invoices[[#This Row],[Customer_ID]], tbl_Customers[Customer_ID], tbl_Customers[Region])</f>
        <v>Midwest</v>
      </c>
      <c r="N3678" s="1" t="str" cm="1">
        <f t="array" ref="N3678">_xlfn.IFS(
   _xlfn.SINGLE(tbl_Invoices[Plan_ID])="P1","Basic",
   _xlfn.SINGLE(tbl_Invoices[Plan_ID])="P2","Standard",
   _xlfn.SINGLE(tbl_Invoices[Plan_ID])="P3","Premium"
)</f>
        <v>Standard</v>
      </c>
      <c r="O3678" s="2">
        <f>IF(tbl_Invoices[[#This Row],[Revenue_Type]]="Churned",0,1)</f>
        <v>1</v>
      </c>
    </row>
    <row r="3679" spans="1:15" x14ac:dyDescent="0.25">
      <c r="A3679" t="s">
        <v>5659</v>
      </c>
      <c r="B3679" t="s">
        <v>170</v>
      </c>
      <c r="C3679" t="s">
        <v>3620</v>
      </c>
      <c r="D3679" s="1">
        <v>44741</v>
      </c>
      <c r="E3679">
        <v>55</v>
      </c>
      <c r="F3679" t="b">
        <v>1</v>
      </c>
      <c r="G3679" t="s">
        <v>4538</v>
      </c>
      <c r="H3679" t="s">
        <v>2031</v>
      </c>
      <c r="I3679" s="1">
        <f>DATE(YEAR(tbl_Invoices[[#This Row],[Invoice_Date]]), MONTH(tbl_Invoices[[#This Row],[Invoice_Date]]), DAY(tbl_Invoices[[#This Row],[Invoice_Date]]))</f>
        <v>44741</v>
      </c>
      <c r="J3679">
        <f>YEAR(tbl_Invoices[[#This Row],[Invoice_Date]])</f>
        <v>2022</v>
      </c>
      <c r="K3679" s="1">
        <f>_xlfn.XLOOKUP(tbl_Invoices[[#This Row],[Customer_ID]], tbl_Customers[Customer_ID], tbl_Customers[Cohort_Month])</f>
        <v>44804</v>
      </c>
      <c r="L3679" s="1" t="str">
        <f ca="1">_xlfn.XLOOKUP(tbl_Invoices[[#This Row],[Customer_ID]], tbl_Customers[Customer_ID], tbl_Customers[Age_Group])</f>
        <v>55+</v>
      </c>
      <c r="M3679" s="1" t="str">
        <f>_xlfn.XLOOKUP(tbl_Invoices[[#This Row],[Customer_ID]], tbl_Customers[Customer_ID], tbl_Customers[Region])</f>
        <v>International</v>
      </c>
      <c r="N3679" s="1" t="str" cm="1">
        <f t="array" ref="N3679">_xlfn.IFS(
   _xlfn.SINGLE(tbl_Invoices[Plan_ID])="P1","Basic",
   _xlfn.SINGLE(tbl_Invoices[Plan_ID])="P2","Standard",
   _xlfn.SINGLE(tbl_Invoices[Plan_ID])="P3","Premium"
)</f>
        <v>Premium</v>
      </c>
      <c r="O3679" s="2">
        <f>IF(tbl_Invoices[[#This Row],[Revenue_Type]]="Churned",0,1)</f>
        <v>1</v>
      </c>
    </row>
    <row r="3680" spans="1:15" x14ac:dyDescent="0.25">
      <c r="A3680" t="s">
        <v>10011</v>
      </c>
      <c r="B3680" t="s">
        <v>473</v>
      </c>
      <c r="C3680" t="s">
        <v>2241</v>
      </c>
      <c r="D3680" s="1">
        <v>44741</v>
      </c>
      <c r="E3680">
        <v>55</v>
      </c>
      <c r="F3680" t="b">
        <v>1</v>
      </c>
      <c r="G3680" t="s">
        <v>4545</v>
      </c>
      <c r="H3680" t="s">
        <v>2031</v>
      </c>
      <c r="I3680" s="1">
        <f>DATE(YEAR(tbl_Invoices[[#This Row],[Invoice_Date]]), MONTH(tbl_Invoices[[#This Row],[Invoice_Date]]), DAY(tbl_Invoices[[#This Row],[Invoice_Date]]))</f>
        <v>44741</v>
      </c>
      <c r="J3680">
        <f>YEAR(tbl_Invoices[[#This Row],[Invoice_Date]])</f>
        <v>2022</v>
      </c>
      <c r="K3680" s="1">
        <f>_xlfn.XLOOKUP(tbl_Invoices[[#This Row],[Customer_ID]], tbl_Customers[Customer_ID], tbl_Customers[Cohort_Month])</f>
        <v>44286</v>
      </c>
      <c r="L3680" s="1" t="str">
        <f ca="1">_xlfn.XLOOKUP(tbl_Invoices[[#This Row],[Customer_ID]], tbl_Customers[Customer_ID], tbl_Customers[Age_Group])</f>
        <v>35–44</v>
      </c>
      <c r="M3680" s="1" t="str">
        <f>_xlfn.XLOOKUP(tbl_Invoices[[#This Row],[Customer_ID]], tbl_Customers[Customer_ID], tbl_Customers[Region])</f>
        <v>West</v>
      </c>
      <c r="N3680" s="1" t="str" cm="1">
        <f t="array" ref="N3680">_xlfn.IFS(
   _xlfn.SINGLE(tbl_Invoices[Plan_ID])="P1","Basic",
   _xlfn.SINGLE(tbl_Invoices[Plan_ID])="P2","Standard",
   _xlfn.SINGLE(tbl_Invoices[Plan_ID])="P3","Premium"
)</f>
        <v>Premium</v>
      </c>
      <c r="O3680" s="2">
        <f>IF(tbl_Invoices[[#This Row],[Revenue_Type]]="Churned",0,1)</f>
        <v>0</v>
      </c>
    </row>
    <row r="3681" spans="1:15" x14ac:dyDescent="0.25">
      <c r="A3681" t="s">
        <v>7929</v>
      </c>
      <c r="B3681" t="s">
        <v>812</v>
      </c>
      <c r="C3681" t="s">
        <v>4097</v>
      </c>
      <c r="D3681" s="1">
        <v>44741</v>
      </c>
      <c r="E3681">
        <v>55</v>
      </c>
      <c r="F3681" t="b">
        <v>1</v>
      </c>
      <c r="G3681" t="s">
        <v>4540</v>
      </c>
      <c r="H3681" t="s">
        <v>2031</v>
      </c>
      <c r="I3681" s="1">
        <f>DATE(YEAR(tbl_Invoices[[#This Row],[Invoice_Date]]), MONTH(tbl_Invoices[[#This Row],[Invoice_Date]]), DAY(tbl_Invoices[[#This Row],[Invoice_Date]]))</f>
        <v>44741</v>
      </c>
      <c r="J3681">
        <f>YEAR(tbl_Invoices[[#This Row],[Invoice_Date]])</f>
        <v>2022</v>
      </c>
      <c r="K3681" s="1">
        <f>_xlfn.XLOOKUP(tbl_Invoices[[#This Row],[Customer_ID]], tbl_Customers[Customer_ID], tbl_Customers[Cohort_Month])</f>
        <v>44985</v>
      </c>
      <c r="L3681" s="1" t="str">
        <f ca="1">_xlfn.XLOOKUP(tbl_Invoices[[#This Row],[Customer_ID]], tbl_Customers[Customer_ID], tbl_Customers[Age_Group])</f>
        <v>35–44</v>
      </c>
      <c r="M3681" s="1" t="str">
        <f>_xlfn.XLOOKUP(tbl_Invoices[[#This Row],[Customer_ID]], tbl_Customers[Customer_ID], tbl_Customers[Region])</f>
        <v>International</v>
      </c>
      <c r="N3681" s="1" t="str" cm="1">
        <f t="array" ref="N3681">_xlfn.IFS(
   _xlfn.SINGLE(tbl_Invoices[Plan_ID])="P1","Basic",
   _xlfn.SINGLE(tbl_Invoices[Plan_ID])="P2","Standard",
   _xlfn.SINGLE(tbl_Invoices[Plan_ID])="P3","Premium"
)</f>
        <v>Premium</v>
      </c>
      <c r="O3681" s="2">
        <f>IF(tbl_Invoices[[#This Row],[Revenue_Type]]="Churned",0,1)</f>
        <v>1</v>
      </c>
    </row>
    <row r="3682" spans="1:15" x14ac:dyDescent="0.25">
      <c r="A3682" t="s">
        <v>7872</v>
      </c>
      <c r="B3682" t="s">
        <v>908</v>
      </c>
      <c r="C3682" t="s">
        <v>3369</v>
      </c>
      <c r="D3682" s="1">
        <v>44741</v>
      </c>
      <c r="E3682">
        <v>25</v>
      </c>
      <c r="F3682" t="b">
        <v>1</v>
      </c>
      <c r="G3682" t="s">
        <v>4549</v>
      </c>
      <c r="H3682" t="s">
        <v>2034</v>
      </c>
      <c r="I3682" s="1">
        <f>DATE(YEAR(tbl_Invoices[[#This Row],[Invoice_Date]]), MONTH(tbl_Invoices[[#This Row],[Invoice_Date]]), DAY(tbl_Invoices[[#This Row],[Invoice_Date]]))</f>
        <v>44741</v>
      </c>
      <c r="J3682">
        <f>YEAR(tbl_Invoices[[#This Row],[Invoice_Date]])</f>
        <v>2022</v>
      </c>
      <c r="K3682" s="1">
        <f>_xlfn.XLOOKUP(tbl_Invoices[[#This Row],[Customer_ID]], tbl_Customers[Customer_ID], tbl_Customers[Cohort_Month])</f>
        <v>44681</v>
      </c>
      <c r="L3682" s="1" t="str">
        <f ca="1">_xlfn.XLOOKUP(tbl_Invoices[[#This Row],[Customer_ID]], tbl_Customers[Customer_ID], tbl_Customers[Age_Group])</f>
        <v>55+</v>
      </c>
      <c r="M3682" s="1" t="str">
        <f>_xlfn.XLOOKUP(tbl_Invoices[[#This Row],[Customer_ID]], tbl_Customers[Customer_ID], tbl_Customers[Region])</f>
        <v>Midwest</v>
      </c>
      <c r="N3682" s="1" t="str" cm="1">
        <f t="array" ref="N3682">_xlfn.IFS(
   _xlfn.SINGLE(tbl_Invoices[Plan_ID])="P1","Basic",
   _xlfn.SINGLE(tbl_Invoices[Plan_ID])="P2","Standard",
   _xlfn.SINGLE(tbl_Invoices[Plan_ID])="P3","Premium"
)</f>
        <v>Standard</v>
      </c>
      <c r="O3682" s="2">
        <f>IF(tbl_Invoices[[#This Row],[Revenue_Type]]="Churned",0,1)</f>
        <v>1</v>
      </c>
    </row>
    <row r="3683" spans="1:15" x14ac:dyDescent="0.25">
      <c r="A3683" t="s">
        <v>8012</v>
      </c>
      <c r="B3683" t="s">
        <v>106</v>
      </c>
      <c r="C3683" t="s">
        <v>3596</v>
      </c>
      <c r="D3683" s="1">
        <v>44742</v>
      </c>
      <c r="E3683">
        <v>55</v>
      </c>
      <c r="F3683" t="b">
        <v>1</v>
      </c>
      <c r="G3683" t="s">
        <v>4547</v>
      </c>
      <c r="H3683" t="s">
        <v>2031</v>
      </c>
      <c r="I3683" s="1">
        <f>DATE(YEAR(tbl_Invoices[[#This Row],[Invoice_Date]]), MONTH(tbl_Invoices[[#This Row],[Invoice_Date]]), DAY(tbl_Invoices[[#This Row],[Invoice_Date]]))</f>
        <v>44742</v>
      </c>
      <c r="J3683">
        <f>YEAR(tbl_Invoices[[#This Row],[Invoice_Date]])</f>
        <v>2022</v>
      </c>
      <c r="K3683" s="1">
        <f>_xlfn.XLOOKUP(tbl_Invoices[[#This Row],[Customer_ID]], tbl_Customers[Customer_ID], tbl_Customers[Cohort_Month])</f>
        <v>44592</v>
      </c>
      <c r="L3683" s="1" t="str">
        <f ca="1">_xlfn.XLOOKUP(tbl_Invoices[[#This Row],[Customer_ID]], tbl_Customers[Customer_ID], tbl_Customers[Age_Group])</f>
        <v>45–54</v>
      </c>
      <c r="M3683" s="1" t="str">
        <f>_xlfn.XLOOKUP(tbl_Invoices[[#This Row],[Customer_ID]], tbl_Customers[Customer_ID], tbl_Customers[Region])</f>
        <v>Midwest</v>
      </c>
      <c r="N3683" s="1" t="str" cm="1">
        <f t="array" ref="N3683">_xlfn.IFS(
   _xlfn.SINGLE(tbl_Invoices[Plan_ID])="P1","Basic",
   _xlfn.SINGLE(tbl_Invoices[Plan_ID])="P2","Standard",
   _xlfn.SINGLE(tbl_Invoices[Plan_ID])="P3","Premium"
)</f>
        <v>Premium</v>
      </c>
      <c r="O3683" s="2">
        <f>IF(tbl_Invoices[[#This Row],[Revenue_Type]]="Churned",0,1)</f>
        <v>1</v>
      </c>
    </row>
    <row r="3684" spans="1:15" x14ac:dyDescent="0.25">
      <c r="A3684" t="s">
        <v>8403</v>
      </c>
      <c r="B3684" t="s">
        <v>320</v>
      </c>
      <c r="C3684" t="s">
        <v>2404</v>
      </c>
      <c r="D3684" s="1">
        <v>44742</v>
      </c>
      <c r="E3684">
        <v>55</v>
      </c>
      <c r="F3684" t="b">
        <v>1</v>
      </c>
      <c r="G3684" t="s">
        <v>4547</v>
      </c>
      <c r="H3684" t="s">
        <v>2031</v>
      </c>
      <c r="I3684" s="1">
        <f>DATE(YEAR(tbl_Invoices[[#This Row],[Invoice_Date]]), MONTH(tbl_Invoices[[#This Row],[Invoice_Date]]), DAY(tbl_Invoices[[#This Row],[Invoice_Date]]))</f>
        <v>44742</v>
      </c>
      <c r="J3684">
        <f>YEAR(tbl_Invoices[[#This Row],[Invoice_Date]])</f>
        <v>2022</v>
      </c>
      <c r="K3684" s="1">
        <f>_xlfn.XLOOKUP(tbl_Invoices[[#This Row],[Customer_ID]], tbl_Customers[Customer_ID], tbl_Customers[Cohort_Month])</f>
        <v>44773</v>
      </c>
      <c r="L3684" s="1" t="str">
        <f ca="1">_xlfn.XLOOKUP(tbl_Invoices[[#This Row],[Customer_ID]], tbl_Customers[Customer_ID], tbl_Customers[Age_Group])</f>
        <v>25–34</v>
      </c>
      <c r="M3684" s="1" t="str">
        <f>_xlfn.XLOOKUP(tbl_Invoices[[#This Row],[Customer_ID]], tbl_Customers[Customer_ID], tbl_Customers[Region])</f>
        <v>East</v>
      </c>
      <c r="N3684" s="1" t="str" cm="1">
        <f t="array" ref="N3684">_xlfn.IFS(
   _xlfn.SINGLE(tbl_Invoices[Plan_ID])="P1","Basic",
   _xlfn.SINGLE(tbl_Invoices[Plan_ID])="P2","Standard",
   _xlfn.SINGLE(tbl_Invoices[Plan_ID])="P3","Premium"
)</f>
        <v>Premium</v>
      </c>
      <c r="O3684" s="2">
        <f>IF(tbl_Invoices[[#This Row],[Revenue_Type]]="Churned",0,1)</f>
        <v>1</v>
      </c>
    </row>
    <row r="3685" spans="1:15" x14ac:dyDescent="0.25">
      <c r="A3685" t="s">
        <v>6001</v>
      </c>
      <c r="B3685" t="s">
        <v>592</v>
      </c>
      <c r="C3685" t="s">
        <v>2465</v>
      </c>
      <c r="D3685" s="1">
        <v>44742</v>
      </c>
      <c r="E3685">
        <v>12</v>
      </c>
      <c r="F3685" t="b">
        <v>1</v>
      </c>
      <c r="G3685" t="s">
        <v>4540</v>
      </c>
      <c r="H3685" t="s">
        <v>2027</v>
      </c>
      <c r="I3685" s="1">
        <f>DATE(YEAR(tbl_Invoices[[#This Row],[Invoice_Date]]), MONTH(tbl_Invoices[[#This Row],[Invoice_Date]]), DAY(tbl_Invoices[[#This Row],[Invoice_Date]]))</f>
        <v>44742</v>
      </c>
      <c r="J3685">
        <f>YEAR(tbl_Invoices[[#This Row],[Invoice_Date]])</f>
        <v>2022</v>
      </c>
      <c r="K3685" s="1">
        <f>_xlfn.XLOOKUP(tbl_Invoices[[#This Row],[Customer_ID]], tbl_Customers[Customer_ID], tbl_Customers[Cohort_Month])</f>
        <v>45046</v>
      </c>
      <c r="L3685" s="1" t="str">
        <f ca="1">_xlfn.XLOOKUP(tbl_Invoices[[#This Row],[Customer_ID]], tbl_Customers[Customer_ID], tbl_Customers[Age_Group])</f>
        <v>45–54</v>
      </c>
      <c r="M3685" s="1" t="str">
        <f>_xlfn.XLOOKUP(tbl_Invoices[[#This Row],[Customer_ID]], tbl_Customers[Customer_ID], tbl_Customers[Region])</f>
        <v>International</v>
      </c>
      <c r="N3685" s="1" t="str" cm="1">
        <f t="array" ref="N3685">_xlfn.IFS(
   _xlfn.SINGLE(tbl_Invoices[Plan_ID])="P1","Basic",
   _xlfn.SINGLE(tbl_Invoices[Plan_ID])="P2","Standard",
   _xlfn.SINGLE(tbl_Invoices[Plan_ID])="P3","Premium"
)</f>
        <v>Basic</v>
      </c>
      <c r="O3685" s="2">
        <f>IF(tbl_Invoices[[#This Row],[Revenue_Type]]="Churned",0,1)</f>
        <v>1</v>
      </c>
    </row>
    <row r="3686" spans="1:15" x14ac:dyDescent="0.25">
      <c r="A3686" t="s">
        <v>8749</v>
      </c>
      <c r="B3686" t="s">
        <v>890</v>
      </c>
      <c r="C3686" t="s">
        <v>2704</v>
      </c>
      <c r="D3686" s="1">
        <v>44742</v>
      </c>
      <c r="E3686">
        <v>25</v>
      </c>
      <c r="F3686" t="b">
        <v>1</v>
      </c>
      <c r="G3686" t="s">
        <v>4545</v>
      </c>
      <c r="H3686" t="s">
        <v>2034</v>
      </c>
      <c r="I3686" s="1">
        <f>DATE(YEAR(tbl_Invoices[[#This Row],[Invoice_Date]]), MONTH(tbl_Invoices[[#This Row],[Invoice_Date]]), DAY(tbl_Invoices[[#This Row],[Invoice_Date]]))</f>
        <v>44742</v>
      </c>
      <c r="J3686">
        <f>YEAR(tbl_Invoices[[#This Row],[Invoice_Date]])</f>
        <v>2022</v>
      </c>
      <c r="K3686" s="1">
        <f>_xlfn.XLOOKUP(tbl_Invoices[[#This Row],[Customer_ID]], tbl_Customers[Customer_ID], tbl_Customers[Cohort_Month])</f>
        <v>44957</v>
      </c>
      <c r="L3686" s="1" t="str">
        <f ca="1">_xlfn.XLOOKUP(tbl_Invoices[[#This Row],[Customer_ID]], tbl_Customers[Customer_ID], tbl_Customers[Age_Group])</f>
        <v>45–54</v>
      </c>
      <c r="M3686" s="1" t="str">
        <f>_xlfn.XLOOKUP(tbl_Invoices[[#This Row],[Customer_ID]], tbl_Customers[Customer_ID], tbl_Customers[Region])</f>
        <v>East</v>
      </c>
      <c r="N3686" s="1" t="str" cm="1">
        <f t="array" ref="N3686">_xlfn.IFS(
   _xlfn.SINGLE(tbl_Invoices[Plan_ID])="P1","Basic",
   _xlfn.SINGLE(tbl_Invoices[Plan_ID])="P2","Standard",
   _xlfn.SINGLE(tbl_Invoices[Plan_ID])="P3","Premium"
)</f>
        <v>Standard</v>
      </c>
      <c r="O3686" s="2">
        <f>IF(tbl_Invoices[[#This Row],[Revenue_Type]]="Churned",0,1)</f>
        <v>0</v>
      </c>
    </row>
    <row r="3687" spans="1:15" x14ac:dyDescent="0.25">
      <c r="A3687" t="s">
        <v>5969</v>
      </c>
      <c r="B3687" t="s">
        <v>1124</v>
      </c>
      <c r="C3687" t="s">
        <v>3200</v>
      </c>
      <c r="D3687" s="1">
        <v>44742</v>
      </c>
      <c r="E3687">
        <v>12</v>
      </c>
      <c r="F3687" t="b">
        <v>1</v>
      </c>
      <c r="G3687" t="s">
        <v>4538</v>
      </c>
      <c r="H3687" t="s">
        <v>2027</v>
      </c>
      <c r="I3687" s="1">
        <f>DATE(YEAR(tbl_Invoices[[#This Row],[Invoice_Date]]), MONTH(tbl_Invoices[[#This Row],[Invoice_Date]]), DAY(tbl_Invoices[[#This Row],[Invoice_Date]]))</f>
        <v>44742</v>
      </c>
      <c r="J3687">
        <f>YEAR(tbl_Invoices[[#This Row],[Invoice_Date]])</f>
        <v>2022</v>
      </c>
      <c r="K3687" s="1">
        <f>_xlfn.XLOOKUP(tbl_Invoices[[#This Row],[Customer_ID]], tbl_Customers[Customer_ID], tbl_Customers[Cohort_Month])</f>
        <v>44439</v>
      </c>
      <c r="L3687" s="1" t="str">
        <f ca="1">_xlfn.XLOOKUP(tbl_Invoices[[#This Row],[Customer_ID]], tbl_Customers[Customer_ID], tbl_Customers[Age_Group])</f>
        <v>45–54</v>
      </c>
      <c r="M3687" s="1" t="str">
        <f>_xlfn.XLOOKUP(tbl_Invoices[[#This Row],[Customer_ID]], tbl_Customers[Customer_ID], tbl_Customers[Region])</f>
        <v>Midwest</v>
      </c>
      <c r="N3687" s="1" t="str" cm="1">
        <f t="array" ref="N3687">_xlfn.IFS(
   _xlfn.SINGLE(tbl_Invoices[Plan_ID])="P1","Basic",
   _xlfn.SINGLE(tbl_Invoices[Plan_ID])="P2","Standard",
   _xlfn.SINGLE(tbl_Invoices[Plan_ID])="P3","Premium"
)</f>
        <v>Basic</v>
      </c>
      <c r="O3687" s="2">
        <f>IF(tbl_Invoices[[#This Row],[Revenue_Type]]="Churned",0,1)</f>
        <v>1</v>
      </c>
    </row>
    <row r="3688" spans="1:15" x14ac:dyDescent="0.25">
      <c r="A3688" t="s">
        <v>6301</v>
      </c>
      <c r="B3688" t="s">
        <v>1470</v>
      </c>
      <c r="C3688" t="s">
        <v>4434</v>
      </c>
      <c r="D3688" s="1">
        <v>44742</v>
      </c>
      <c r="E3688">
        <v>55</v>
      </c>
      <c r="F3688" t="b">
        <v>1</v>
      </c>
      <c r="G3688" t="s">
        <v>4547</v>
      </c>
      <c r="H3688" t="s">
        <v>2031</v>
      </c>
      <c r="I3688" s="1">
        <f>DATE(YEAR(tbl_Invoices[[#This Row],[Invoice_Date]]), MONTH(tbl_Invoices[[#This Row],[Invoice_Date]]), DAY(tbl_Invoices[[#This Row],[Invoice_Date]]))</f>
        <v>44742</v>
      </c>
      <c r="J3688">
        <f>YEAR(tbl_Invoices[[#This Row],[Invoice_Date]])</f>
        <v>2022</v>
      </c>
      <c r="K3688" s="1">
        <f>_xlfn.XLOOKUP(tbl_Invoices[[#This Row],[Customer_ID]], tbl_Customers[Customer_ID], tbl_Customers[Cohort_Month])</f>
        <v>44592</v>
      </c>
      <c r="L3688" s="1" t="str">
        <f ca="1">_xlfn.XLOOKUP(tbl_Invoices[[#This Row],[Customer_ID]], tbl_Customers[Customer_ID], tbl_Customers[Age_Group])</f>
        <v>25–34</v>
      </c>
      <c r="M3688" s="1" t="str">
        <f>_xlfn.XLOOKUP(tbl_Invoices[[#This Row],[Customer_ID]], tbl_Customers[Customer_ID], tbl_Customers[Region])</f>
        <v>Midwest</v>
      </c>
      <c r="N3688" s="1" t="str" cm="1">
        <f t="array" ref="N3688">_xlfn.IFS(
   _xlfn.SINGLE(tbl_Invoices[Plan_ID])="P1","Basic",
   _xlfn.SINGLE(tbl_Invoices[Plan_ID])="P2","Standard",
   _xlfn.SINGLE(tbl_Invoices[Plan_ID])="P3","Premium"
)</f>
        <v>Premium</v>
      </c>
      <c r="O3688" s="2">
        <f>IF(tbl_Invoices[[#This Row],[Revenue_Type]]="Churned",0,1)</f>
        <v>1</v>
      </c>
    </row>
    <row r="3689" spans="1:15" x14ac:dyDescent="0.25">
      <c r="A3689" t="s">
        <v>6785</v>
      </c>
      <c r="B3689" t="s">
        <v>1865</v>
      </c>
      <c r="C3689" t="s">
        <v>3017</v>
      </c>
      <c r="D3689" s="1">
        <v>44742</v>
      </c>
      <c r="E3689">
        <v>25</v>
      </c>
      <c r="F3689" t="b">
        <v>1</v>
      </c>
      <c r="G3689" t="s">
        <v>4547</v>
      </c>
      <c r="H3689" t="s">
        <v>2034</v>
      </c>
      <c r="I3689" s="1">
        <f>DATE(YEAR(tbl_Invoices[[#This Row],[Invoice_Date]]), MONTH(tbl_Invoices[[#This Row],[Invoice_Date]]), DAY(tbl_Invoices[[#This Row],[Invoice_Date]]))</f>
        <v>44742</v>
      </c>
      <c r="J3689">
        <f>YEAR(tbl_Invoices[[#This Row],[Invoice_Date]])</f>
        <v>2022</v>
      </c>
      <c r="K3689" s="1">
        <f>_xlfn.XLOOKUP(tbl_Invoices[[#This Row],[Customer_ID]], tbl_Customers[Customer_ID], tbl_Customers[Cohort_Month])</f>
        <v>44255</v>
      </c>
      <c r="L3689" s="1" t="str">
        <f ca="1">_xlfn.XLOOKUP(tbl_Invoices[[#This Row],[Customer_ID]], tbl_Customers[Customer_ID], tbl_Customers[Age_Group])</f>
        <v>45–54</v>
      </c>
      <c r="M3689" s="1" t="str">
        <f>_xlfn.XLOOKUP(tbl_Invoices[[#This Row],[Customer_ID]], tbl_Customers[Customer_ID], tbl_Customers[Region])</f>
        <v>West</v>
      </c>
      <c r="N3689" s="1" t="str" cm="1">
        <f t="array" ref="N3689">_xlfn.IFS(
   _xlfn.SINGLE(tbl_Invoices[Plan_ID])="P1","Basic",
   _xlfn.SINGLE(tbl_Invoices[Plan_ID])="P2","Standard",
   _xlfn.SINGLE(tbl_Invoices[Plan_ID])="P3","Premium"
)</f>
        <v>Standard</v>
      </c>
      <c r="O3689" s="2">
        <f>IF(tbl_Invoices[[#This Row],[Revenue_Type]]="Churned",0,1)</f>
        <v>1</v>
      </c>
    </row>
    <row r="3690" spans="1:15" x14ac:dyDescent="0.25">
      <c r="A3690" t="s">
        <v>7178</v>
      </c>
      <c r="B3690" t="s">
        <v>1949</v>
      </c>
      <c r="C3690" t="s">
        <v>2234</v>
      </c>
      <c r="D3690" s="1">
        <v>44742</v>
      </c>
      <c r="E3690">
        <v>12</v>
      </c>
      <c r="F3690" t="b">
        <v>1</v>
      </c>
      <c r="G3690" t="s">
        <v>4549</v>
      </c>
      <c r="H3690" t="s">
        <v>2027</v>
      </c>
      <c r="I3690" s="1">
        <f>DATE(YEAR(tbl_Invoices[[#This Row],[Invoice_Date]]), MONTH(tbl_Invoices[[#This Row],[Invoice_Date]]), DAY(tbl_Invoices[[#This Row],[Invoice_Date]]))</f>
        <v>44742</v>
      </c>
      <c r="J3690">
        <f>YEAR(tbl_Invoices[[#This Row],[Invoice_Date]])</f>
        <v>2022</v>
      </c>
      <c r="K3690" s="1">
        <f>_xlfn.XLOOKUP(tbl_Invoices[[#This Row],[Customer_ID]], tbl_Customers[Customer_ID], tbl_Customers[Cohort_Month])</f>
        <v>44592</v>
      </c>
      <c r="L3690" s="1" t="str">
        <f ca="1">_xlfn.XLOOKUP(tbl_Invoices[[#This Row],[Customer_ID]], tbl_Customers[Customer_ID], tbl_Customers[Age_Group])</f>
        <v>45–54</v>
      </c>
      <c r="M3690" s="1" t="str">
        <f>_xlfn.XLOOKUP(tbl_Invoices[[#This Row],[Customer_ID]], tbl_Customers[Customer_ID], tbl_Customers[Region])</f>
        <v>International</v>
      </c>
      <c r="N3690" s="1" t="str" cm="1">
        <f t="array" ref="N3690">_xlfn.IFS(
   _xlfn.SINGLE(tbl_Invoices[Plan_ID])="P1","Basic",
   _xlfn.SINGLE(tbl_Invoices[Plan_ID])="P2","Standard",
   _xlfn.SINGLE(tbl_Invoices[Plan_ID])="P3","Premium"
)</f>
        <v>Basic</v>
      </c>
      <c r="O3690" s="2">
        <f>IF(tbl_Invoices[[#This Row],[Revenue_Type]]="Churned",0,1)</f>
        <v>1</v>
      </c>
    </row>
    <row r="3691" spans="1:15" x14ac:dyDescent="0.25">
      <c r="A3691" t="s">
        <v>8357</v>
      </c>
      <c r="B3691" t="s">
        <v>81</v>
      </c>
      <c r="C3691" t="s">
        <v>3645</v>
      </c>
      <c r="D3691" s="1">
        <v>44743</v>
      </c>
      <c r="E3691">
        <v>12</v>
      </c>
      <c r="F3691" t="b">
        <v>1</v>
      </c>
      <c r="G3691" t="s">
        <v>4538</v>
      </c>
      <c r="H3691" t="s">
        <v>2027</v>
      </c>
      <c r="I3691" s="1">
        <f>DATE(YEAR(tbl_Invoices[[#This Row],[Invoice_Date]]), MONTH(tbl_Invoices[[#This Row],[Invoice_Date]]), DAY(tbl_Invoices[[#This Row],[Invoice_Date]]))</f>
        <v>44743</v>
      </c>
      <c r="J3691">
        <f>YEAR(tbl_Invoices[[#This Row],[Invoice_Date]])</f>
        <v>2022</v>
      </c>
      <c r="K3691" s="1">
        <f>_xlfn.XLOOKUP(tbl_Invoices[[#This Row],[Customer_ID]], tbl_Customers[Customer_ID], tbl_Customers[Cohort_Month])</f>
        <v>44773</v>
      </c>
      <c r="L3691" s="1" t="str">
        <f ca="1">_xlfn.XLOOKUP(tbl_Invoices[[#This Row],[Customer_ID]], tbl_Customers[Customer_ID], tbl_Customers[Age_Group])</f>
        <v>45–54</v>
      </c>
      <c r="M3691" s="1" t="str">
        <f>_xlfn.XLOOKUP(tbl_Invoices[[#This Row],[Customer_ID]], tbl_Customers[Customer_ID], tbl_Customers[Region])</f>
        <v>West</v>
      </c>
      <c r="N3691" s="1" t="str" cm="1">
        <f t="array" ref="N3691">_xlfn.IFS(
   _xlfn.SINGLE(tbl_Invoices[Plan_ID])="P1","Basic",
   _xlfn.SINGLE(tbl_Invoices[Plan_ID])="P2","Standard",
   _xlfn.SINGLE(tbl_Invoices[Plan_ID])="P3","Premium"
)</f>
        <v>Basic</v>
      </c>
      <c r="O3691" s="2">
        <f>IF(tbl_Invoices[[#This Row],[Revenue_Type]]="Churned",0,1)</f>
        <v>1</v>
      </c>
    </row>
    <row r="3692" spans="1:15" x14ac:dyDescent="0.25">
      <c r="A3692" t="s">
        <v>5812</v>
      </c>
      <c r="B3692" t="s">
        <v>374</v>
      </c>
      <c r="C3692" t="s">
        <v>4078</v>
      </c>
      <c r="D3692" s="1">
        <v>44743</v>
      </c>
      <c r="E3692">
        <v>12</v>
      </c>
      <c r="F3692" t="b">
        <v>1</v>
      </c>
      <c r="G3692" t="s">
        <v>4538</v>
      </c>
      <c r="H3692" t="s">
        <v>2027</v>
      </c>
      <c r="I3692" s="1">
        <f>DATE(YEAR(tbl_Invoices[[#This Row],[Invoice_Date]]), MONTH(tbl_Invoices[[#This Row],[Invoice_Date]]), DAY(tbl_Invoices[[#This Row],[Invoice_Date]]))</f>
        <v>44743</v>
      </c>
      <c r="J3692">
        <f>YEAR(tbl_Invoices[[#This Row],[Invoice_Date]])</f>
        <v>2022</v>
      </c>
      <c r="K3692" s="1">
        <f>_xlfn.XLOOKUP(tbl_Invoices[[#This Row],[Customer_ID]], tbl_Customers[Customer_ID], tbl_Customers[Cohort_Month])</f>
        <v>44865</v>
      </c>
      <c r="L3692" s="1" t="str">
        <f ca="1">_xlfn.XLOOKUP(tbl_Invoices[[#This Row],[Customer_ID]], tbl_Customers[Customer_ID], tbl_Customers[Age_Group])</f>
        <v>45–54</v>
      </c>
      <c r="M3692" s="1" t="str">
        <f>_xlfn.XLOOKUP(tbl_Invoices[[#This Row],[Customer_ID]], tbl_Customers[Customer_ID], tbl_Customers[Region])</f>
        <v>Midwest</v>
      </c>
      <c r="N3692" s="1" t="str" cm="1">
        <f t="array" ref="N3692">_xlfn.IFS(
   _xlfn.SINGLE(tbl_Invoices[Plan_ID])="P1","Basic",
   _xlfn.SINGLE(tbl_Invoices[Plan_ID])="P2","Standard",
   _xlfn.SINGLE(tbl_Invoices[Plan_ID])="P3","Premium"
)</f>
        <v>Basic</v>
      </c>
      <c r="O3692" s="2">
        <f>IF(tbl_Invoices[[#This Row],[Revenue_Type]]="Churned",0,1)</f>
        <v>1</v>
      </c>
    </row>
    <row r="3693" spans="1:15" x14ac:dyDescent="0.25">
      <c r="A3693" t="s">
        <v>8747</v>
      </c>
      <c r="B3693" t="s">
        <v>545</v>
      </c>
      <c r="C3693" t="s">
        <v>2784</v>
      </c>
      <c r="D3693" s="1">
        <v>44743</v>
      </c>
      <c r="E3693">
        <v>55</v>
      </c>
      <c r="F3693" t="b">
        <v>1</v>
      </c>
      <c r="G3693" t="s">
        <v>4538</v>
      </c>
      <c r="H3693" t="s">
        <v>2031</v>
      </c>
      <c r="I3693" s="1">
        <f>DATE(YEAR(tbl_Invoices[[#This Row],[Invoice_Date]]), MONTH(tbl_Invoices[[#This Row],[Invoice_Date]]), DAY(tbl_Invoices[[#This Row],[Invoice_Date]]))</f>
        <v>44743</v>
      </c>
      <c r="J3693">
        <f>YEAR(tbl_Invoices[[#This Row],[Invoice_Date]])</f>
        <v>2022</v>
      </c>
      <c r="K3693" s="1">
        <f>_xlfn.XLOOKUP(tbl_Invoices[[#This Row],[Customer_ID]], tbl_Customers[Customer_ID], tbl_Customers[Cohort_Month])</f>
        <v>44227</v>
      </c>
      <c r="L3693" s="1" t="str">
        <f ca="1">_xlfn.XLOOKUP(tbl_Invoices[[#This Row],[Customer_ID]], tbl_Customers[Customer_ID], tbl_Customers[Age_Group])</f>
        <v>45–54</v>
      </c>
      <c r="M3693" s="1" t="str">
        <f>_xlfn.XLOOKUP(tbl_Invoices[[#This Row],[Customer_ID]], tbl_Customers[Customer_ID], tbl_Customers[Region])</f>
        <v>East</v>
      </c>
      <c r="N3693" s="1" t="str" cm="1">
        <f t="array" ref="N3693">_xlfn.IFS(
   _xlfn.SINGLE(tbl_Invoices[Plan_ID])="P1","Basic",
   _xlfn.SINGLE(tbl_Invoices[Plan_ID])="P2","Standard",
   _xlfn.SINGLE(tbl_Invoices[Plan_ID])="P3","Premium"
)</f>
        <v>Premium</v>
      </c>
      <c r="O3693" s="2">
        <f>IF(tbl_Invoices[[#This Row],[Revenue_Type]]="Churned",0,1)</f>
        <v>1</v>
      </c>
    </row>
    <row r="3694" spans="1:15" x14ac:dyDescent="0.25">
      <c r="A3694" t="s">
        <v>7788</v>
      </c>
      <c r="B3694" t="s">
        <v>593</v>
      </c>
      <c r="C3694" t="s">
        <v>3877</v>
      </c>
      <c r="D3694" s="1">
        <v>44743</v>
      </c>
      <c r="E3694">
        <v>55</v>
      </c>
      <c r="F3694" t="b">
        <v>1</v>
      </c>
      <c r="G3694" t="s">
        <v>4549</v>
      </c>
      <c r="H3694" t="s">
        <v>2031</v>
      </c>
      <c r="I3694" s="1">
        <f>DATE(YEAR(tbl_Invoices[[#This Row],[Invoice_Date]]), MONTH(tbl_Invoices[[#This Row],[Invoice_Date]]), DAY(tbl_Invoices[[#This Row],[Invoice_Date]]))</f>
        <v>44743</v>
      </c>
      <c r="J3694">
        <f>YEAR(tbl_Invoices[[#This Row],[Invoice_Date]])</f>
        <v>2022</v>
      </c>
      <c r="K3694" s="1">
        <f>_xlfn.XLOOKUP(tbl_Invoices[[#This Row],[Customer_ID]], tbl_Customers[Customer_ID], tbl_Customers[Cohort_Month])</f>
        <v>44895</v>
      </c>
      <c r="L3694" s="1" t="str">
        <f ca="1">_xlfn.XLOOKUP(tbl_Invoices[[#This Row],[Customer_ID]], tbl_Customers[Customer_ID], tbl_Customers[Age_Group])</f>
        <v>18–24</v>
      </c>
      <c r="M3694" s="1" t="str">
        <f>_xlfn.XLOOKUP(tbl_Invoices[[#This Row],[Customer_ID]], tbl_Customers[Customer_ID], tbl_Customers[Region])</f>
        <v>South</v>
      </c>
      <c r="N3694" s="1" t="str" cm="1">
        <f t="array" ref="N3694">_xlfn.IFS(
   _xlfn.SINGLE(tbl_Invoices[Plan_ID])="P1","Basic",
   _xlfn.SINGLE(tbl_Invoices[Plan_ID])="P2","Standard",
   _xlfn.SINGLE(tbl_Invoices[Plan_ID])="P3","Premium"
)</f>
        <v>Premium</v>
      </c>
      <c r="O3694" s="2">
        <f>IF(tbl_Invoices[[#This Row],[Revenue_Type]]="Churned",0,1)</f>
        <v>1</v>
      </c>
    </row>
    <row r="3695" spans="1:15" x14ac:dyDescent="0.25">
      <c r="A3695" t="s">
        <v>5673</v>
      </c>
      <c r="B3695" t="s">
        <v>843</v>
      </c>
      <c r="C3695" t="s">
        <v>2402</v>
      </c>
      <c r="D3695" s="1">
        <v>44743</v>
      </c>
      <c r="E3695">
        <v>55</v>
      </c>
      <c r="F3695" t="b">
        <v>1</v>
      </c>
      <c r="G3695" t="s">
        <v>4538</v>
      </c>
      <c r="H3695" t="s">
        <v>2031</v>
      </c>
      <c r="I3695" s="1">
        <f>DATE(YEAR(tbl_Invoices[[#This Row],[Invoice_Date]]), MONTH(tbl_Invoices[[#This Row],[Invoice_Date]]), DAY(tbl_Invoices[[#This Row],[Invoice_Date]]))</f>
        <v>44743</v>
      </c>
      <c r="J3695">
        <f>YEAR(tbl_Invoices[[#This Row],[Invoice_Date]])</f>
        <v>2022</v>
      </c>
      <c r="K3695" s="1">
        <f>_xlfn.XLOOKUP(tbl_Invoices[[#This Row],[Customer_ID]], tbl_Customers[Customer_ID], tbl_Customers[Cohort_Month])</f>
        <v>44651</v>
      </c>
      <c r="L3695" s="1" t="str">
        <f ca="1">_xlfn.XLOOKUP(tbl_Invoices[[#This Row],[Customer_ID]], tbl_Customers[Customer_ID], tbl_Customers[Age_Group])</f>
        <v>25–34</v>
      </c>
      <c r="M3695" s="1" t="str">
        <f>_xlfn.XLOOKUP(tbl_Invoices[[#This Row],[Customer_ID]], tbl_Customers[Customer_ID], tbl_Customers[Region])</f>
        <v>International</v>
      </c>
      <c r="N3695" s="1" t="str" cm="1">
        <f t="array" ref="N3695">_xlfn.IFS(
   _xlfn.SINGLE(tbl_Invoices[Plan_ID])="P1","Basic",
   _xlfn.SINGLE(tbl_Invoices[Plan_ID])="P2","Standard",
   _xlfn.SINGLE(tbl_Invoices[Plan_ID])="P3","Premium"
)</f>
        <v>Premium</v>
      </c>
      <c r="O3695" s="2">
        <f>IF(tbl_Invoices[[#This Row],[Revenue_Type]]="Churned",0,1)</f>
        <v>1</v>
      </c>
    </row>
    <row r="3696" spans="1:15" x14ac:dyDescent="0.25">
      <c r="A3696" t="s">
        <v>8447</v>
      </c>
      <c r="B3696" t="s">
        <v>942</v>
      </c>
      <c r="C3696" t="s">
        <v>3761</v>
      </c>
      <c r="D3696" s="1">
        <v>44743</v>
      </c>
      <c r="E3696">
        <v>55</v>
      </c>
      <c r="F3696" t="b">
        <v>1</v>
      </c>
      <c r="G3696" t="s">
        <v>4538</v>
      </c>
      <c r="H3696" t="s">
        <v>2031</v>
      </c>
      <c r="I3696" s="1">
        <f>DATE(YEAR(tbl_Invoices[[#This Row],[Invoice_Date]]), MONTH(tbl_Invoices[[#This Row],[Invoice_Date]]), DAY(tbl_Invoices[[#This Row],[Invoice_Date]]))</f>
        <v>44743</v>
      </c>
      <c r="J3696">
        <f>YEAR(tbl_Invoices[[#This Row],[Invoice_Date]])</f>
        <v>2022</v>
      </c>
      <c r="K3696" s="1">
        <f>_xlfn.XLOOKUP(tbl_Invoices[[#This Row],[Customer_ID]], tbl_Customers[Customer_ID], tbl_Customers[Cohort_Month])</f>
        <v>44469</v>
      </c>
      <c r="L3696" s="1" t="str">
        <f ca="1">_xlfn.XLOOKUP(tbl_Invoices[[#This Row],[Customer_ID]], tbl_Customers[Customer_ID], tbl_Customers[Age_Group])</f>
        <v>55+</v>
      </c>
      <c r="M3696" s="1" t="str">
        <f>_xlfn.XLOOKUP(tbl_Invoices[[#This Row],[Customer_ID]], tbl_Customers[Customer_ID], tbl_Customers[Region])</f>
        <v>South</v>
      </c>
      <c r="N3696" s="1" t="str" cm="1">
        <f t="array" ref="N3696">_xlfn.IFS(
   _xlfn.SINGLE(tbl_Invoices[Plan_ID])="P1","Basic",
   _xlfn.SINGLE(tbl_Invoices[Plan_ID])="P2","Standard",
   _xlfn.SINGLE(tbl_Invoices[Plan_ID])="P3","Premium"
)</f>
        <v>Premium</v>
      </c>
      <c r="O3696" s="2">
        <f>IF(tbl_Invoices[[#This Row],[Revenue_Type]]="Churned",0,1)</f>
        <v>1</v>
      </c>
    </row>
    <row r="3697" spans="1:15" x14ac:dyDescent="0.25">
      <c r="A3697" t="s">
        <v>5455</v>
      </c>
      <c r="B3697" t="s">
        <v>1181</v>
      </c>
      <c r="C3697" t="s">
        <v>3408</v>
      </c>
      <c r="D3697" s="1">
        <v>44743</v>
      </c>
      <c r="E3697">
        <v>55</v>
      </c>
      <c r="F3697" t="b">
        <v>1</v>
      </c>
      <c r="G3697" t="s">
        <v>4549</v>
      </c>
      <c r="H3697" t="s">
        <v>2031</v>
      </c>
      <c r="I3697" s="1">
        <f>DATE(YEAR(tbl_Invoices[[#This Row],[Invoice_Date]]), MONTH(tbl_Invoices[[#This Row],[Invoice_Date]]), DAY(tbl_Invoices[[#This Row],[Invoice_Date]]))</f>
        <v>44743</v>
      </c>
      <c r="J3697">
        <f>YEAR(tbl_Invoices[[#This Row],[Invoice_Date]])</f>
        <v>2022</v>
      </c>
      <c r="K3697" s="1">
        <f>_xlfn.XLOOKUP(tbl_Invoices[[#This Row],[Customer_ID]], tbl_Customers[Customer_ID], tbl_Customers[Cohort_Month])</f>
        <v>44377</v>
      </c>
      <c r="L3697" s="1" t="str">
        <f ca="1">_xlfn.XLOOKUP(tbl_Invoices[[#This Row],[Customer_ID]], tbl_Customers[Customer_ID], tbl_Customers[Age_Group])</f>
        <v>18–24</v>
      </c>
      <c r="M3697" s="1" t="str">
        <f>_xlfn.XLOOKUP(tbl_Invoices[[#This Row],[Customer_ID]], tbl_Customers[Customer_ID], tbl_Customers[Region])</f>
        <v>Midwest</v>
      </c>
      <c r="N3697" s="1" t="str" cm="1">
        <f t="array" ref="N3697">_xlfn.IFS(
   _xlfn.SINGLE(tbl_Invoices[Plan_ID])="P1","Basic",
   _xlfn.SINGLE(tbl_Invoices[Plan_ID])="P2","Standard",
   _xlfn.SINGLE(tbl_Invoices[Plan_ID])="P3","Premium"
)</f>
        <v>Premium</v>
      </c>
      <c r="O3697" s="2">
        <f>IF(tbl_Invoices[[#This Row],[Revenue_Type]]="Churned",0,1)</f>
        <v>1</v>
      </c>
    </row>
    <row r="3698" spans="1:15" x14ac:dyDescent="0.25">
      <c r="A3698" t="s">
        <v>9765</v>
      </c>
      <c r="B3698" t="s">
        <v>1617</v>
      </c>
      <c r="C3698" t="s">
        <v>3802</v>
      </c>
      <c r="D3698" s="1">
        <v>44743</v>
      </c>
      <c r="E3698">
        <v>55</v>
      </c>
      <c r="F3698" t="b">
        <v>1</v>
      </c>
      <c r="G3698" t="s">
        <v>4545</v>
      </c>
      <c r="H3698" t="s">
        <v>2031</v>
      </c>
      <c r="I3698" s="1">
        <f>DATE(YEAR(tbl_Invoices[[#This Row],[Invoice_Date]]), MONTH(tbl_Invoices[[#This Row],[Invoice_Date]]), DAY(tbl_Invoices[[#This Row],[Invoice_Date]]))</f>
        <v>44743</v>
      </c>
      <c r="J3698">
        <f>YEAR(tbl_Invoices[[#This Row],[Invoice_Date]])</f>
        <v>2022</v>
      </c>
      <c r="K3698" s="1">
        <f>_xlfn.XLOOKUP(tbl_Invoices[[#This Row],[Customer_ID]], tbl_Customers[Customer_ID], tbl_Customers[Cohort_Month])</f>
        <v>44804</v>
      </c>
      <c r="L3698" s="1" t="str">
        <f ca="1">_xlfn.XLOOKUP(tbl_Invoices[[#This Row],[Customer_ID]], tbl_Customers[Customer_ID], tbl_Customers[Age_Group])</f>
        <v>35–44</v>
      </c>
      <c r="M3698" s="1" t="str">
        <f>_xlfn.XLOOKUP(tbl_Invoices[[#This Row],[Customer_ID]], tbl_Customers[Customer_ID], tbl_Customers[Region])</f>
        <v>Midwest</v>
      </c>
      <c r="N3698" s="1" t="str" cm="1">
        <f t="array" ref="N3698">_xlfn.IFS(
   _xlfn.SINGLE(tbl_Invoices[Plan_ID])="P1","Basic",
   _xlfn.SINGLE(tbl_Invoices[Plan_ID])="P2","Standard",
   _xlfn.SINGLE(tbl_Invoices[Plan_ID])="P3","Premium"
)</f>
        <v>Premium</v>
      </c>
      <c r="O3698" s="2">
        <f>IF(tbl_Invoices[[#This Row],[Revenue_Type]]="Churned",0,1)</f>
        <v>0</v>
      </c>
    </row>
    <row r="3699" spans="1:15" x14ac:dyDescent="0.25">
      <c r="A3699" t="s">
        <v>7429</v>
      </c>
      <c r="B3699" t="s">
        <v>326</v>
      </c>
      <c r="C3699" t="s">
        <v>3144</v>
      </c>
      <c r="D3699" s="1">
        <v>44744</v>
      </c>
      <c r="E3699">
        <v>25</v>
      </c>
      <c r="F3699" t="b">
        <v>1</v>
      </c>
      <c r="G3699" t="s">
        <v>4549</v>
      </c>
      <c r="H3699" t="s">
        <v>2034</v>
      </c>
      <c r="I3699" s="1">
        <f>DATE(YEAR(tbl_Invoices[[#This Row],[Invoice_Date]]), MONTH(tbl_Invoices[[#This Row],[Invoice_Date]]), DAY(tbl_Invoices[[#This Row],[Invoice_Date]]))</f>
        <v>44744</v>
      </c>
      <c r="J3699">
        <f>YEAR(tbl_Invoices[[#This Row],[Invoice_Date]])</f>
        <v>2022</v>
      </c>
      <c r="K3699" s="1">
        <f>_xlfn.XLOOKUP(tbl_Invoices[[#This Row],[Customer_ID]], tbl_Customers[Customer_ID], tbl_Customers[Cohort_Month])</f>
        <v>44469</v>
      </c>
      <c r="L3699" s="1" t="str">
        <f ca="1">_xlfn.XLOOKUP(tbl_Invoices[[#This Row],[Customer_ID]], tbl_Customers[Customer_ID], tbl_Customers[Age_Group])</f>
        <v>55+</v>
      </c>
      <c r="M3699" s="1" t="str">
        <f>_xlfn.XLOOKUP(tbl_Invoices[[#This Row],[Customer_ID]], tbl_Customers[Customer_ID], tbl_Customers[Region])</f>
        <v>South</v>
      </c>
      <c r="N3699" s="1" t="str" cm="1">
        <f t="array" ref="N3699">_xlfn.IFS(
   _xlfn.SINGLE(tbl_Invoices[Plan_ID])="P1","Basic",
   _xlfn.SINGLE(tbl_Invoices[Plan_ID])="P2","Standard",
   _xlfn.SINGLE(tbl_Invoices[Plan_ID])="P3","Premium"
)</f>
        <v>Standard</v>
      </c>
      <c r="O3699" s="2">
        <f>IF(tbl_Invoices[[#This Row],[Revenue_Type]]="Churned",0,1)</f>
        <v>1</v>
      </c>
    </row>
    <row r="3700" spans="1:15" x14ac:dyDescent="0.25">
      <c r="A3700" t="s">
        <v>8025</v>
      </c>
      <c r="B3700" t="s">
        <v>358</v>
      </c>
      <c r="C3700" t="s">
        <v>2850</v>
      </c>
      <c r="D3700" s="1">
        <v>44744</v>
      </c>
      <c r="E3700">
        <v>55</v>
      </c>
      <c r="F3700" t="b">
        <v>1</v>
      </c>
      <c r="G3700" t="s">
        <v>4549</v>
      </c>
      <c r="H3700" t="s">
        <v>2031</v>
      </c>
      <c r="I3700" s="1">
        <f>DATE(YEAR(tbl_Invoices[[#This Row],[Invoice_Date]]), MONTH(tbl_Invoices[[#This Row],[Invoice_Date]]), DAY(tbl_Invoices[[#This Row],[Invoice_Date]]))</f>
        <v>44744</v>
      </c>
      <c r="J3700">
        <f>YEAR(tbl_Invoices[[#This Row],[Invoice_Date]])</f>
        <v>2022</v>
      </c>
      <c r="K3700" s="1">
        <f>_xlfn.XLOOKUP(tbl_Invoices[[#This Row],[Customer_ID]], tbl_Customers[Customer_ID], tbl_Customers[Cohort_Month])</f>
        <v>44681</v>
      </c>
      <c r="L3700" s="1" t="str">
        <f ca="1">_xlfn.XLOOKUP(tbl_Invoices[[#This Row],[Customer_ID]], tbl_Customers[Customer_ID], tbl_Customers[Age_Group])</f>
        <v>45–54</v>
      </c>
      <c r="M3700" s="1" t="str">
        <f>_xlfn.XLOOKUP(tbl_Invoices[[#This Row],[Customer_ID]], tbl_Customers[Customer_ID], tbl_Customers[Region])</f>
        <v>International</v>
      </c>
      <c r="N3700" s="1" t="str" cm="1">
        <f t="array" ref="N3700">_xlfn.IFS(
   _xlfn.SINGLE(tbl_Invoices[Plan_ID])="P1","Basic",
   _xlfn.SINGLE(tbl_Invoices[Plan_ID])="P2","Standard",
   _xlfn.SINGLE(tbl_Invoices[Plan_ID])="P3","Premium"
)</f>
        <v>Premium</v>
      </c>
      <c r="O3700" s="2">
        <f>IF(tbl_Invoices[[#This Row],[Revenue_Type]]="Churned",0,1)</f>
        <v>1</v>
      </c>
    </row>
    <row r="3701" spans="1:15" x14ac:dyDescent="0.25">
      <c r="A3701" t="s">
        <v>9139</v>
      </c>
      <c r="B3701" t="s">
        <v>608</v>
      </c>
      <c r="C3701" t="s">
        <v>4032</v>
      </c>
      <c r="D3701" s="1">
        <v>44744</v>
      </c>
      <c r="E3701">
        <v>55</v>
      </c>
      <c r="F3701" t="b">
        <v>1</v>
      </c>
      <c r="G3701" t="s">
        <v>4545</v>
      </c>
      <c r="H3701" t="s">
        <v>2031</v>
      </c>
      <c r="I3701" s="1">
        <f>DATE(YEAR(tbl_Invoices[[#This Row],[Invoice_Date]]), MONTH(tbl_Invoices[[#This Row],[Invoice_Date]]), DAY(tbl_Invoices[[#This Row],[Invoice_Date]]))</f>
        <v>44744</v>
      </c>
      <c r="J3701">
        <f>YEAR(tbl_Invoices[[#This Row],[Invoice_Date]])</f>
        <v>2022</v>
      </c>
      <c r="K3701" s="1">
        <f>_xlfn.XLOOKUP(tbl_Invoices[[#This Row],[Customer_ID]], tbl_Customers[Customer_ID], tbl_Customers[Cohort_Month])</f>
        <v>44439</v>
      </c>
      <c r="L3701" s="1" t="str">
        <f ca="1">_xlfn.XLOOKUP(tbl_Invoices[[#This Row],[Customer_ID]], tbl_Customers[Customer_ID], tbl_Customers[Age_Group])</f>
        <v>45–54</v>
      </c>
      <c r="M3701" s="1" t="str">
        <f>_xlfn.XLOOKUP(tbl_Invoices[[#This Row],[Customer_ID]], tbl_Customers[Customer_ID], tbl_Customers[Region])</f>
        <v>Midwest</v>
      </c>
      <c r="N3701" s="1" t="str" cm="1">
        <f t="array" ref="N3701">_xlfn.IFS(
   _xlfn.SINGLE(tbl_Invoices[Plan_ID])="P1","Basic",
   _xlfn.SINGLE(tbl_Invoices[Plan_ID])="P2","Standard",
   _xlfn.SINGLE(tbl_Invoices[Plan_ID])="P3","Premium"
)</f>
        <v>Premium</v>
      </c>
      <c r="O3701" s="2">
        <f>IF(tbl_Invoices[[#This Row],[Revenue_Type]]="Churned",0,1)</f>
        <v>0</v>
      </c>
    </row>
    <row r="3702" spans="1:15" x14ac:dyDescent="0.25">
      <c r="A3702" t="s">
        <v>8463</v>
      </c>
      <c r="B3702" t="s">
        <v>1721</v>
      </c>
      <c r="C3702" t="s">
        <v>2885</v>
      </c>
      <c r="D3702" s="1">
        <v>44744</v>
      </c>
      <c r="E3702">
        <v>55</v>
      </c>
      <c r="F3702" t="b">
        <v>1</v>
      </c>
      <c r="G3702" t="s">
        <v>4545</v>
      </c>
      <c r="H3702" t="s">
        <v>2031</v>
      </c>
      <c r="I3702" s="1">
        <f>DATE(YEAR(tbl_Invoices[[#This Row],[Invoice_Date]]), MONTH(tbl_Invoices[[#This Row],[Invoice_Date]]), DAY(tbl_Invoices[[#This Row],[Invoice_Date]]))</f>
        <v>44744</v>
      </c>
      <c r="J3702">
        <f>YEAR(tbl_Invoices[[#This Row],[Invoice_Date]])</f>
        <v>2022</v>
      </c>
      <c r="K3702" s="1">
        <f>_xlfn.XLOOKUP(tbl_Invoices[[#This Row],[Customer_ID]], tbl_Customers[Customer_ID], tbl_Customers[Cohort_Month])</f>
        <v>44439</v>
      </c>
      <c r="L3702" s="1" t="str">
        <f ca="1">_xlfn.XLOOKUP(tbl_Invoices[[#This Row],[Customer_ID]], tbl_Customers[Customer_ID], tbl_Customers[Age_Group])</f>
        <v>45–54</v>
      </c>
      <c r="M3702" s="1" t="str">
        <f>_xlfn.XLOOKUP(tbl_Invoices[[#This Row],[Customer_ID]], tbl_Customers[Customer_ID], tbl_Customers[Region])</f>
        <v>South</v>
      </c>
      <c r="N3702" s="1" t="str" cm="1">
        <f t="array" ref="N3702">_xlfn.IFS(
   _xlfn.SINGLE(tbl_Invoices[Plan_ID])="P1","Basic",
   _xlfn.SINGLE(tbl_Invoices[Plan_ID])="P2","Standard",
   _xlfn.SINGLE(tbl_Invoices[Plan_ID])="P3","Premium"
)</f>
        <v>Premium</v>
      </c>
      <c r="O3702" s="2">
        <f>IF(tbl_Invoices[[#This Row],[Revenue_Type]]="Churned",0,1)</f>
        <v>0</v>
      </c>
    </row>
    <row r="3703" spans="1:15" x14ac:dyDescent="0.25">
      <c r="A3703" t="s">
        <v>6767</v>
      </c>
      <c r="B3703" t="s">
        <v>1834</v>
      </c>
      <c r="C3703" t="s">
        <v>3094</v>
      </c>
      <c r="D3703" s="1">
        <v>44744</v>
      </c>
      <c r="E3703">
        <v>55</v>
      </c>
      <c r="F3703" t="b">
        <v>1</v>
      </c>
      <c r="G3703" t="s">
        <v>4545</v>
      </c>
      <c r="H3703" t="s">
        <v>2031</v>
      </c>
      <c r="I3703" s="1">
        <f>DATE(YEAR(tbl_Invoices[[#This Row],[Invoice_Date]]), MONTH(tbl_Invoices[[#This Row],[Invoice_Date]]), DAY(tbl_Invoices[[#This Row],[Invoice_Date]]))</f>
        <v>44744</v>
      </c>
      <c r="J3703">
        <f>YEAR(tbl_Invoices[[#This Row],[Invoice_Date]])</f>
        <v>2022</v>
      </c>
      <c r="K3703" s="1">
        <f>_xlfn.XLOOKUP(tbl_Invoices[[#This Row],[Customer_ID]], tbl_Customers[Customer_ID], tbl_Customers[Cohort_Month])</f>
        <v>44227</v>
      </c>
      <c r="L3703" s="1" t="str">
        <f ca="1">_xlfn.XLOOKUP(tbl_Invoices[[#This Row],[Customer_ID]], tbl_Customers[Customer_ID], tbl_Customers[Age_Group])</f>
        <v>55+</v>
      </c>
      <c r="M3703" s="1" t="str">
        <f>_xlfn.XLOOKUP(tbl_Invoices[[#This Row],[Customer_ID]], tbl_Customers[Customer_ID], tbl_Customers[Region])</f>
        <v>International</v>
      </c>
      <c r="N3703" s="1" t="str" cm="1">
        <f t="array" ref="N3703">_xlfn.IFS(
   _xlfn.SINGLE(tbl_Invoices[Plan_ID])="P1","Basic",
   _xlfn.SINGLE(tbl_Invoices[Plan_ID])="P2","Standard",
   _xlfn.SINGLE(tbl_Invoices[Plan_ID])="P3","Premium"
)</f>
        <v>Premium</v>
      </c>
      <c r="O3703" s="2">
        <f>IF(tbl_Invoices[[#This Row],[Revenue_Type]]="Churned",0,1)</f>
        <v>0</v>
      </c>
    </row>
    <row r="3704" spans="1:15" x14ac:dyDescent="0.25">
      <c r="A3704" t="s">
        <v>6560</v>
      </c>
      <c r="B3704" t="s">
        <v>1867</v>
      </c>
      <c r="C3704" t="s">
        <v>3415</v>
      </c>
      <c r="D3704" s="1">
        <v>44744</v>
      </c>
      <c r="E3704">
        <v>12</v>
      </c>
      <c r="F3704" t="b">
        <v>1</v>
      </c>
      <c r="G3704" t="s">
        <v>4540</v>
      </c>
      <c r="H3704" t="s">
        <v>2027</v>
      </c>
      <c r="I3704" s="1">
        <f>DATE(YEAR(tbl_Invoices[[#This Row],[Invoice_Date]]), MONTH(tbl_Invoices[[#This Row],[Invoice_Date]]), DAY(tbl_Invoices[[#This Row],[Invoice_Date]]))</f>
        <v>44744</v>
      </c>
      <c r="J3704">
        <f>YEAR(tbl_Invoices[[#This Row],[Invoice_Date]])</f>
        <v>2022</v>
      </c>
      <c r="K3704" s="1">
        <f>_xlfn.XLOOKUP(tbl_Invoices[[#This Row],[Customer_ID]], tbl_Customers[Customer_ID], tbl_Customers[Cohort_Month])</f>
        <v>45016</v>
      </c>
      <c r="L3704" s="1" t="str">
        <f ca="1">_xlfn.XLOOKUP(tbl_Invoices[[#This Row],[Customer_ID]], tbl_Customers[Customer_ID], tbl_Customers[Age_Group])</f>
        <v>45–54</v>
      </c>
      <c r="M3704" s="1" t="str">
        <f>_xlfn.XLOOKUP(tbl_Invoices[[#This Row],[Customer_ID]], tbl_Customers[Customer_ID], tbl_Customers[Region])</f>
        <v>Midwest</v>
      </c>
      <c r="N3704" s="1" t="str" cm="1">
        <f t="array" ref="N3704">_xlfn.IFS(
   _xlfn.SINGLE(tbl_Invoices[Plan_ID])="P1","Basic",
   _xlfn.SINGLE(tbl_Invoices[Plan_ID])="P2","Standard",
   _xlfn.SINGLE(tbl_Invoices[Plan_ID])="P3","Premium"
)</f>
        <v>Basic</v>
      </c>
      <c r="O3704" s="2">
        <f>IF(tbl_Invoices[[#This Row],[Revenue_Type]]="Churned",0,1)</f>
        <v>1</v>
      </c>
    </row>
    <row r="3705" spans="1:15" x14ac:dyDescent="0.25">
      <c r="A3705" t="s">
        <v>5002</v>
      </c>
      <c r="B3705" t="s">
        <v>1913</v>
      </c>
      <c r="C3705" t="s">
        <v>2208</v>
      </c>
      <c r="D3705" s="1">
        <v>44744</v>
      </c>
      <c r="E3705">
        <v>12</v>
      </c>
      <c r="F3705" t="b">
        <v>1</v>
      </c>
      <c r="G3705" t="s">
        <v>4549</v>
      </c>
      <c r="H3705" t="s">
        <v>2027</v>
      </c>
      <c r="I3705" s="1">
        <f>DATE(YEAR(tbl_Invoices[[#This Row],[Invoice_Date]]), MONTH(tbl_Invoices[[#This Row],[Invoice_Date]]), DAY(tbl_Invoices[[#This Row],[Invoice_Date]]))</f>
        <v>44744</v>
      </c>
      <c r="J3705">
        <f>YEAR(tbl_Invoices[[#This Row],[Invoice_Date]])</f>
        <v>2022</v>
      </c>
      <c r="K3705" s="1">
        <f>_xlfn.XLOOKUP(tbl_Invoices[[#This Row],[Customer_ID]], tbl_Customers[Customer_ID], tbl_Customers[Cohort_Month])</f>
        <v>44865</v>
      </c>
      <c r="L3705" s="1" t="str">
        <f ca="1">_xlfn.XLOOKUP(tbl_Invoices[[#This Row],[Customer_ID]], tbl_Customers[Customer_ID], tbl_Customers[Age_Group])</f>
        <v>55+</v>
      </c>
      <c r="M3705" s="1" t="str">
        <f>_xlfn.XLOOKUP(tbl_Invoices[[#This Row],[Customer_ID]], tbl_Customers[Customer_ID], tbl_Customers[Region])</f>
        <v>East</v>
      </c>
      <c r="N3705" s="1" t="str" cm="1">
        <f t="array" ref="N3705">_xlfn.IFS(
   _xlfn.SINGLE(tbl_Invoices[Plan_ID])="P1","Basic",
   _xlfn.SINGLE(tbl_Invoices[Plan_ID])="P2","Standard",
   _xlfn.SINGLE(tbl_Invoices[Plan_ID])="P3","Premium"
)</f>
        <v>Basic</v>
      </c>
      <c r="O3705" s="2">
        <f>IF(tbl_Invoices[[#This Row],[Revenue_Type]]="Churned",0,1)</f>
        <v>1</v>
      </c>
    </row>
    <row r="3706" spans="1:15" x14ac:dyDescent="0.25">
      <c r="A3706" t="s">
        <v>7484</v>
      </c>
      <c r="B3706" t="s">
        <v>674</v>
      </c>
      <c r="C3706" t="s">
        <v>3628</v>
      </c>
      <c r="D3706" s="1">
        <v>44745</v>
      </c>
      <c r="E3706">
        <v>12</v>
      </c>
      <c r="F3706" t="b">
        <v>1</v>
      </c>
      <c r="G3706" t="s">
        <v>4538</v>
      </c>
      <c r="H3706" t="s">
        <v>2027</v>
      </c>
      <c r="I3706" s="1">
        <f>DATE(YEAR(tbl_Invoices[[#This Row],[Invoice_Date]]), MONTH(tbl_Invoices[[#This Row],[Invoice_Date]]), DAY(tbl_Invoices[[#This Row],[Invoice_Date]]))</f>
        <v>44745</v>
      </c>
      <c r="J3706">
        <f>YEAR(tbl_Invoices[[#This Row],[Invoice_Date]])</f>
        <v>2022</v>
      </c>
      <c r="K3706" s="1">
        <f>_xlfn.XLOOKUP(tbl_Invoices[[#This Row],[Customer_ID]], tbl_Customers[Customer_ID], tbl_Customers[Cohort_Month])</f>
        <v>44651</v>
      </c>
      <c r="L3706" s="1" t="str">
        <f ca="1">_xlfn.XLOOKUP(tbl_Invoices[[#This Row],[Customer_ID]], tbl_Customers[Customer_ID], tbl_Customers[Age_Group])</f>
        <v>35–44</v>
      </c>
      <c r="M3706" s="1" t="str">
        <f>_xlfn.XLOOKUP(tbl_Invoices[[#This Row],[Customer_ID]], tbl_Customers[Customer_ID], tbl_Customers[Region])</f>
        <v>Midwest</v>
      </c>
      <c r="N3706" s="1" t="str" cm="1">
        <f t="array" ref="N3706">_xlfn.IFS(
   _xlfn.SINGLE(tbl_Invoices[Plan_ID])="P1","Basic",
   _xlfn.SINGLE(tbl_Invoices[Plan_ID])="P2","Standard",
   _xlfn.SINGLE(tbl_Invoices[Plan_ID])="P3","Premium"
)</f>
        <v>Basic</v>
      </c>
      <c r="O3706" s="2">
        <f>IF(tbl_Invoices[[#This Row],[Revenue_Type]]="Churned",0,1)</f>
        <v>1</v>
      </c>
    </row>
    <row r="3707" spans="1:15" x14ac:dyDescent="0.25">
      <c r="A3707" t="s">
        <v>6316</v>
      </c>
      <c r="B3707" t="s">
        <v>753</v>
      </c>
      <c r="C3707" t="s">
        <v>3326</v>
      </c>
      <c r="D3707" s="1">
        <v>44745</v>
      </c>
      <c r="E3707">
        <v>25</v>
      </c>
      <c r="F3707" t="b">
        <v>1</v>
      </c>
      <c r="G3707" t="s">
        <v>4538</v>
      </c>
      <c r="H3707" t="s">
        <v>2034</v>
      </c>
      <c r="I3707" s="1">
        <f>DATE(YEAR(tbl_Invoices[[#This Row],[Invoice_Date]]), MONTH(tbl_Invoices[[#This Row],[Invoice_Date]]), DAY(tbl_Invoices[[#This Row],[Invoice_Date]]))</f>
        <v>44745</v>
      </c>
      <c r="J3707">
        <f>YEAR(tbl_Invoices[[#This Row],[Invoice_Date]])</f>
        <v>2022</v>
      </c>
      <c r="K3707" s="1">
        <f>_xlfn.XLOOKUP(tbl_Invoices[[#This Row],[Customer_ID]], tbl_Customers[Customer_ID], tbl_Customers[Cohort_Month])</f>
        <v>44985</v>
      </c>
      <c r="L3707" s="1" t="str">
        <f ca="1">_xlfn.XLOOKUP(tbl_Invoices[[#This Row],[Customer_ID]], tbl_Customers[Customer_ID], tbl_Customers[Age_Group])</f>
        <v>55+</v>
      </c>
      <c r="M3707" s="1" t="str">
        <f>_xlfn.XLOOKUP(tbl_Invoices[[#This Row],[Customer_ID]], tbl_Customers[Customer_ID], tbl_Customers[Region])</f>
        <v>Midwest</v>
      </c>
      <c r="N3707" s="1" t="str" cm="1">
        <f t="array" ref="N3707">_xlfn.IFS(
   _xlfn.SINGLE(tbl_Invoices[Plan_ID])="P1","Basic",
   _xlfn.SINGLE(tbl_Invoices[Plan_ID])="P2","Standard",
   _xlfn.SINGLE(tbl_Invoices[Plan_ID])="P3","Premium"
)</f>
        <v>Standard</v>
      </c>
      <c r="O3707" s="2">
        <f>IF(tbl_Invoices[[#This Row],[Revenue_Type]]="Churned",0,1)</f>
        <v>1</v>
      </c>
    </row>
    <row r="3708" spans="1:15" x14ac:dyDescent="0.25">
      <c r="A3708" t="s">
        <v>9226</v>
      </c>
      <c r="B3708" t="s">
        <v>788</v>
      </c>
      <c r="C3708" t="s">
        <v>2289</v>
      </c>
      <c r="D3708" s="1">
        <v>44745</v>
      </c>
      <c r="E3708">
        <v>12</v>
      </c>
      <c r="F3708" t="b">
        <v>1</v>
      </c>
      <c r="G3708" t="s">
        <v>4545</v>
      </c>
      <c r="H3708" t="s">
        <v>2027</v>
      </c>
      <c r="I3708" s="1">
        <f>DATE(YEAR(tbl_Invoices[[#This Row],[Invoice_Date]]), MONTH(tbl_Invoices[[#This Row],[Invoice_Date]]), DAY(tbl_Invoices[[#This Row],[Invoice_Date]]))</f>
        <v>44745</v>
      </c>
      <c r="J3708">
        <f>YEAR(tbl_Invoices[[#This Row],[Invoice_Date]])</f>
        <v>2022</v>
      </c>
      <c r="K3708" s="1">
        <f>_xlfn.XLOOKUP(tbl_Invoices[[#This Row],[Customer_ID]], tbl_Customers[Customer_ID], tbl_Customers[Cohort_Month])</f>
        <v>44347</v>
      </c>
      <c r="L3708" s="1" t="str">
        <f ca="1">_xlfn.XLOOKUP(tbl_Invoices[[#This Row],[Customer_ID]], tbl_Customers[Customer_ID], tbl_Customers[Age_Group])</f>
        <v>45–54</v>
      </c>
      <c r="M3708" s="1" t="str">
        <f>_xlfn.XLOOKUP(tbl_Invoices[[#This Row],[Customer_ID]], tbl_Customers[Customer_ID], tbl_Customers[Region])</f>
        <v>Midwest</v>
      </c>
      <c r="N3708" s="1" t="str" cm="1">
        <f t="array" ref="N3708">_xlfn.IFS(
   _xlfn.SINGLE(tbl_Invoices[Plan_ID])="P1","Basic",
   _xlfn.SINGLE(tbl_Invoices[Plan_ID])="P2","Standard",
   _xlfn.SINGLE(tbl_Invoices[Plan_ID])="P3","Premium"
)</f>
        <v>Basic</v>
      </c>
      <c r="O3708" s="2">
        <f>IF(tbl_Invoices[[#This Row],[Revenue_Type]]="Churned",0,1)</f>
        <v>0</v>
      </c>
    </row>
    <row r="3709" spans="1:15" x14ac:dyDescent="0.25">
      <c r="A3709" t="s">
        <v>9502</v>
      </c>
      <c r="B3709" t="s">
        <v>807</v>
      </c>
      <c r="C3709" t="s">
        <v>3413</v>
      </c>
      <c r="D3709" s="1">
        <v>44745</v>
      </c>
      <c r="E3709">
        <v>12</v>
      </c>
      <c r="F3709" t="b">
        <v>1</v>
      </c>
      <c r="G3709" t="s">
        <v>4545</v>
      </c>
      <c r="H3709" t="s">
        <v>2027</v>
      </c>
      <c r="I3709" s="1">
        <f>DATE(YEAR(tbl_Invoices[[#This Row],[Invoice_Date]]), MONTH(tbl_Invoices[[#This Row],[Invoice_Date]]), DAY(tbl_Invoices[[#This Row],[Invoice_Date]]))</f>
        <v>44745</v>
      </c>
      <c r="J3709">
        <f>YEAR(tbl_Invoices[[#This Row],[Invoice_Date]])</f>
        <v>2022</v>
      </c>
      <c r="K3709" s="1">
        <f>_xlfn.XLOOKUP(tbl_Invoices[[#This Row],[Customer_ID]], tbl_Customers[Customer_ID], tbl_Customers[Cohort_Month])</f>
        <v>44985</v>
      </c>
      <c r="L3709" s="1" t="str">
        <f ca="1">_xlfn.XLOOKUP(tbl_Invoices[[#This Row],[Customer_ID]], tbl_Customers[Customer_ID], tbl_Customers[Age_Group])</f>
        <v>35–44</v>
      </c>
      <c r="M3709" s="1" t="str">
        <f>_xlfn.XLOOKUP(tbl_Invoices[[#This Row],[Customer_ID]], tbl_Customers[Customer_ID], tbl_Customers[Region])</f>
        <v>South</v>
      </c>
      <c r="N3709" s="1" t="str" cm="1">
        <f t="array" ref="N3709">_xlfn.IFS(
   _xlfn.SINGLE(tbl_Invoices[Plan_ID])="P1","Basic",
   _xlfn.SINGLE(tbl_Invoices[Plan_ID])="P2","Standard",
   _xlfn.SINGLE(tbl_Invoices[Plan_ID])="P3","Premium"
)</f>
        <v>Basic</v>
      </c>
      <c r="O3709" s="2">
        <f>IF(tbl_Invoices[[#This Row],[Revenue_Type]]="Churned",0,1)</f>
        <v>0</v>
      </c>
    </row>
    <row r="3710" spans="1:15" x14ac:dyDescent="0.25">
      <c r="A3710" t="s">
        <v>9584</v>
      </c>
      <c r="B3710" t="s">
        <v>1250</v>
      </c>
      <c r="C3710" t="s">
        <v>3280</v>
      </c>
      <c r="D3710" s="1">
        <v>44745</v>
      </c>
      <c r="E3710">
        <v>55</v>
      </c>
      <c r="F3710" t="b">
        <v>1</v>
      </c>
      <c r="G3710" t="s">
        <v>4547</v>
      </c>
      <c r="H3710" t="s">
        <v>2031</v>
      </c>
      <c r="I3710" s="1">
        <f>DATE(YEAR(tbl_Invoices[[#This Row],[Invoice_Date]]), MONTH(tbl_Invoices[[#This Row],[Invoice_Date]]), DAY(tbl_Invoices[[#This Row],[Invoice_Date]]))</f>
        <v>44745</v>
      </c>
      <c r="J3710">
        <f>YEAR(tbl_Invoices[[#This Row],[Invoice_Date]])</f>
        <v>2022</v>
      </c>
      <c r="K3710" s="1">
        <f>_xlfn.XLOOKUP(tbl_Invoices[[#This Row],[Customer_ID]], tbl_Customers[Customer_ID], tbl_Customers[Cohort_Month])</f>
        <v>45046</v>
      </c>
      <c r="L3710" s="1" t="str">
        <f ca="1">_xlfn.XLOOKUP(tbl_Invoices[[#This Row],[Customer_ID]], tbl_Customers[Customer_ID], tbl_Customers[Age_Group])</f>
        <v>18–24</v>
      </c>
      <c r="M3710" s="1" t="str">
        <f>_xlfn.XLOOKUP(tbl_Invoices[[#This Row],[Customer_ID]], tbl_Customers[Customer_ID], tbl_Customers[Region])</f>
        <v>East</v>
      </c>
      <c r="N3710" s="1" t="str" cm="1">
        <f t="array" ref="N3710">_xlfn.IFS(
   _xlfn.SINGLE(tbl_Invoices[Plan_ID])="P1","Basic",
   _xlfn.SINGLE(tbl_Invoices[Plan_ID])="P2","Standard",
   _xlfn.SINGLE(tbl_Invoices[Plan_ID])="P3","Premium"
)</f>
        <v>Premium</v>
      </c>
      <c r="O3710" s="2">
        <f>IF(tbl_Invoices[[#This Row],[Revenue_Type]]="Churned",0,1)</f>
        <v>1</v>
      </c>
    </row>
    <row r="3711" spans="1:15" x14ac:dyDescent="0.25">
      <c r="A3711" t="s">
        <v>7840</v>
      </c>
      <c r="B3711" t="s">
        <v>1611</v>
      </c>
      <c r="C3711" t="s">
        <v>3728</v>
      </c>
      <c r="D3711" s="1">
        <v>44745</v>
      </c>
      <c r="E3711">
        <v>12</v>
      </c>
      <c r="F3711" t="b">
        <v>1</v>
      </c>
      <c r="G3711" t="s">
        <v>4547</v>
      </c>
      <c r="H3711" t="s">
        <v>2027</v>
      </c>
      <c r="I3711" s="1">
        <f>DATE(YEAR(tbl_Invoices[[#This Row],[Invoice_Date]]), MONTH(tbl_Invoices[[#This Row],[Invoice_Date]]), DAY(tbl_Invoices[[#This Row],[Invoice_Date]]))</f>
        <v>44745</v>
      </c>
      <c r="J3711">
        <f>YEAR(tbl_Invoices[[#This Row],[Invoice_Date]])</f>
        <v>2022</v>
      </c>
      <c r="K3711" s="1">
        <f>_xlfn.XLOOKUP(tbl_Invoices[[#This Row],[Customer_ID]], tbl_Customers[Customer_ID], tbl_Customers[Cohort_Month])</f>
        <v>44227</v>
      </c>
      <c r="L3711" s="1" t="str">
        <f ca="1">_xlfn.XLOOKUP(tbl_Invoices[[#This Row],[Customer_ID]], tbl_Customers[Customer_ID], tbl_Customers[Age_Group])</f>
        <v>45–54</v>
      </c>
      <c r="M3711" s="1" t="str">
        <f>_xlfn.XLOOKUP(tbl_Invoices[[#This Row],[Customer_ID]], tbl_Customers[Customer_ID], tbl_Customers[Region])</f>
        <v>West</v>
      </c>
      <c r="N3711" s="1" t="str" cm="1">
        <f t="array" ref="N3711">_xlfn.IFS(
   _xlfn.SINGLE(tbl_Invoices[Plan_ID])="P1","Basic",
   _xlfn.SINGLE(tbl_Invoices[Plan_ID])="P2","Standard",
   _xlfn.SINGLE(tbl_Invoices[Plan_ID])="P3","Premium"
)</f>
        <v>Basic</v>
      </c>
      <c r="O3711" s="2">
        <f>IF(tbl_Invoices[[#This Row],[Revenue_Type]]="Churned",0,1)</f>
        <v>1</v>
      </c>
    </row>
    <row r="3712" spans="1:15" x14ac:dyDescent="0.25">
      <c r="A3712" t="s">
        <v>6606</v>
      </c>
      <c r="B3712" t="s">
        <v>28</v>
      </c>
      <c r="C3712" t="s">
        <v>2755</v>
      </c>
      <c r="D3712" s="1">
        <v>44746</v>
      </c>
      <c r="E3712">
        <v>12</v>
      </c>
      <c r="F3712" t="b">
        <v>1</v>
      </c>
      <c r="G3712" t="s">
        <v>4538</v>
      </c>
      <c r="H3712" t="s">
        <v>2027</v>
      </c>
      <c r="I3712" s="1">
        <f>DATE(YEAR(tbl_Invoices[[#This Row],[Invoice_Date]]), MONTH(tbl_Invoices[[#This Row],[Invoice_Date]]), DAY(tbl_Invoices[[#This Row],[Invoice_Date]]))</f>
        <v>44746</v>
      </c>
      <c r="J3712">
        <f>YEAR(tbl_Invoices[[#This Row],[Invoice_Date]])</f>
        <v>2022</v>
      </c>
      <c r="K3712" s="1">
        <f>_xlfn.XLOOKUP(tbl_Invoices[[#This Row],[Customer_ID]], tbl_Customers[Customer_ID], tbl_Customers[Cohort_Month])</f>
        <v>44895</v>
      </c>
      <c r="L3712" s="1" t="str">
        <f ca="1">_xlfn.XLOOKUP(tbl_Invoices[[#This Row],[Customer_ID]], tbl_Customers[Customer_ID], tbl_Customers[Age_Group])</f>
        <v>35–44</v>
      </c>
      <c r="M3712" s="1" t="str">
        <f>_xlfn.XLOOKUP(tbl_Invoices[[#This Row],[Customer_ID]], tbl_Customers[Customer_ID], tbl_Customers[Region])</f>
        <v>International</v>
      </c>
      <c r="N3712" s="1" t="str" cm="1">
        <f t="array" ref="N3712">_xlfn.IFS(
   _xlfn.SINGLE(tbl_Invoices[Plan_ID])="P1","Basic",
   _xlfn.SINGLE(tbl_Invoices[Plan_ID])="P2","Standard",
   _xlfn.SINGLE(tbl_Invoices[Plan_ID])="P3","Premium"
)</f>
        <v>Basic</v>
      </c>
      <c r="O3712" s="2">
        <f>IF(tbl_Invoices[[#This Row],[Revenue_Type]]="Churned",0,1)</f>
        <v>1</v>
      </c>
    </row>
    <row r="3713" spans="1:15" x14ac:dyDescent="0.25">
      <c r="A3713" t="s">
        <v>8750</v>
      </c>
      <c r="B3713" t="s">
        <v>682</v>
      </c>
      <c r="C3713" t="s">
        <v>3096</v>
      </c>
      <c r="D3713" s="1">
        <v>44746</v>
      </c>
      <c r="E3713">
        <v>12</v>
      </c>
      <c r="F3713" t="b">
        <v>1</v>
      </c>
      <c r="G3713" t="s">
        <v>4545</v>
      </c>
      <c r="H3713" t="s">
        <v>2027</v>
      </c>
      <c r="I3713" s="1">
        <f>DATE(YEAR(tbl_Invoices[[#This Row],[Invoice_Date]]), MONTH(tbl_Invoices[[#This Row],[Invoice_Date]]), DAY(tbl_Invoices[[#This Row],[Invoice_Date]]))</f>
        <v>44746</v>
      </c>
      <c r="J3713">
        <f>YEAR(tbl_Invoices[[#This Row],[Invoice_Date]])</f>
        <v>2022</v>
      </c>
      <c r="K3713" s="1">
        <f>_xlfn.XLOOKUP(tbl_Invoices[[#This Row],[Customer_ID]], tbl_Customers[Customer_ID], tbl_Customers[Cohort_Month])</f>
        <v>44347</v>
      </c>
      <c r="L3713" s="1" t="str">
        <f ca="1">_xlfn.XLOOKUP(tbl_Invoices[[#This Row],[Customer_ID]], tbl_Customers[Customer_ID], tbl_Customers[Age_Group])</f>
        <v>25–34</v>
      </c>
      <c r="M3713" s="1" t="str">
        <f>_xlfn.XLOOKUP(tbl_Invoices[[#This Row],[Customer_ID]], tbl_Customers[Customer_ID], tbl_Customers[Region])</f>
        <v>South</v>
      </c>
      <c r="N3713" s="1" t="str" cm="1">
        <f t="array" ref="N3713">_xlfn.IFS(
   _xlfn.SINGLE(tbl_Invoices[Plan_ID])="P1","Basic",
   _xlfn.SINGLE(tbl_Invoices[Plan_ID])="P2","Standard",
   _xlfn.SINGLE(tbl_Invoices[Plan_ID])="P3","Premium"
)</f>
        <v>Basic</v>
      </c>
      <c r="O3713" s="2">
        <f>IF(tbl_Invoices[[#This Row],[Revenue_Type]]="Churned",0,1)</f>
        <v>0</v>
      </c>
    </row>
    <row r="3714" spans="1:15" x14ac:dyDescent="0.25">
      <c r="A3714" t="s">
        <v>6883</v>
      </c>
      <c r="B3714" t="s">
        <v>770</v>
      </c>
      <c r="C3714" t="s">
        <v>2278</v>
      </c>
      <c r="D3714" s="1">
        <v>44746</v>
      </c>
      <c r="E3714">
        <v>55</v>
      </c>
      <c r="F3714" t="b">
        <v>1</v>
      </c>
      <c r="G3714" t="s">
        <v>4545</v>
      </c>
      <c r="H3714" t="s">
        <v>2031</v>
      </c>
      <c r="I3714" s="1">
        <f>DATE(YEAR(tbl_Invoices[[#This Row],[Invoice_Date]]), MONTH(tbl_Invoices[[#This Row],[Invoice_Date]]), DAY(tbl_Invoices[[#This Row],[Invoice_Date]]))</f>
        <v>44746</v>
      </c>
      <c r="J3714">
        <f>YEAR(tbl_Invoices[[#This Row],[Invoice_Date]])</f>
        <v>2022</v>
      </c>
      <c r="K3714" s="1">
        <f>_xlfn.XLOOKUP(tbl_Invoices[[#This Row],[Customer_ID]], tbl_Customers[Customer_ID], tbl_Customers[Cohort_Month])</f>
        <v>44985</v>
      </c>
      <c r="L3714" s="1" t="str">
        <f ca="1">_xlfn.XLOOKUP(tbl_Invoices[[#This Row],[Customer_ID]], tbl_Customers[Customer_ID], tbl_Customers[Age_Group])</f>
        <v>25–34</v>
      </c>
      <c r="M3714" s="1" t="str">
        <f>_xlfn.XLOOKUP(tbl_Invoices[[#This Row],[Customer_ID]], tbl_Customers[Customer_ID], tbl_Customers[Region])</f>
        <v>East</v>
      </c>
      <c r="N3714" s="1" t="str" cm="1">
        <f t="array" ref="N3714">_xlfn.IFS(
   _xlfn.SINGLE(tbl_Invoices[Plan_ID])="P1","Basic",
   _xlfn.SINGLE(tbl_Invoices[Plan_ID])="P2","Standard",
   _xlfn.SINGLE(tbl_Invoices[Plan_ID])="P3","Premium"
)</f>
        <v>Premium</v>
      </c>
      <c r="O3714" s="2">
        <f>IF(tbl_Invoices[[#This Row],[Revenue_Type]]="Churned",0,1)</f>
        <v>0</v>
      </c>
    </row>
    <row r="3715" spans="1:15" x14ac:dyDescent="0.25">
      <c r="A3715" t="s">
        <v>8127</v>
      </c>
      <c r="B3715" t="s">
        <v>1019</v>
      </c>
      <c r="C3715" t="s">
        <v>3792</v>
      </c>
      <c r="D3715" s="1">
        <v>44746</v>
      </c>
      <c r="E3715">
        <v>12</v>
      </c>
      <c r="F3715" t="b">
        <v>1</v>
      </c>
      <c r="G3715" t="s">
        <v>4545</v>
      </c>
      <c r="H3715" t="s">
        <v>2027</v>
      </c>
      <c r="I3715" s="1">
        <f>DATE(YEAR(tbl_Invoices[[#This Row],[Invoice_Date]]), MONTH(tbl_Invoices[[#This Row],[Invoice_Date]]), DAY(tbl_Invoices[[#This Row],[Invoice_Date]]))</f>
        <v>44746</v>
      </c>
      <c r="J3715">
        <f>YEAR(tbl_Invoices[[#This Row],[Invoice_Date]])</f>
        <v>2022</v>
      </c>
      <c r="K3715" s="1">
        <f>_xlfn.XLOOKUP(tbl_Invoices[[#This Row],[Customer_ID]], tbl_Customers[Customer_ID], tbl_Customers[Cohort_Month])</f>
        <v>44926</v>
      </c>
      <c r="L3715" s="1" t="str">
        <f ca="1">_xlfn.XLOOKUP(tbl_Invoices[[#This Row],[Customer_ID]], tbl_Customers[Customer_ID], tbl_Customers[Age_Group])</f>
        <v>45–54</v>
      </c>
      <c r="M3715" s="1" t="str">
        <f>_xlfn.XLOOKUP(tbl_Invoices[[#This Row],[Customer_ID]], tbl_Customers[Customer_ID], tbl_Customers[Region])</f>
        <v>International</v>
      </c>
      <c r="N3715" s="1" t="str" cm="1">
        <f t="array" ref="N3715">_xlfn.IFS(
   _xlfn.SINGLE(tbl_Invoices[Plan_ID])="P1","Basic",
   _xlfn.SINGLE(tbl_Invoices[Plan_ID])="P2","Standard",
   _xlfn.SINGLE(tbl_Invoices[Plan_ID])="P3","Premium"
)</f>
        <v>Basic</v>
      </c>
      <c r="O3715" s="2">
        <f>IF(tbl_Invoices[[#This Row],[Revenue_Type]]="Churned",0,1)</f>
        <v>0</v>
      </c>
    </row>
    <row r="3716" spans="1:15" x14ac:dyDescent="0.25">
      <c r="A3716" t="s">
        <v>7728</v>
      </c>
      <c r="B3716" t="s">
        <v>1200</v>
      </c>
      <c r="C3716" t="s">
        <v>3744</v>
      </c>
      <c r="D3716" s="1">
        <v>44746</v>
      </c>
      <c r="E3716">
        <v>12</v>
      </c>
      <c r="F3716" t="b">
        <v>1</v>
      </c>
      <c r="G3716" t="s">
        <v>4540</v>
      </c>
      <c r="H3716" t="s">
        <v>2027</v>
      </c>
      <c r="I3716" s="1">
        <f>DATE(YEAR(tbl_Invoices[[#This Row],[Invoice_Date]]), MONTH(tbl_Invoices[[#This Row],[Invoice_Date]]), DAY(tbl_Invoices[[#This Row],[Invoice_Date]]))</f>
        <v>44746</v>
      </c>
      <c r="J3716">
        <f>YEAR(tbl_Invoices[[#This Row],[Invoice_Date]])</f>
        <v>2022</v>
      </c>
      <c r="K3716" s="1">
        <f>_xlfn.XLOOKUP(tbl_Invoices[[#This Row],[Customer_ID]], tbl_Customers[Customer_ID], tbl_Customers[Cohort_Month])</f>
        <v>44681</v>
      </c>
      <c r="L3716" s="1" t="str">
        <f ca="1">_xlfn.XLOOKUP(tbl_Invoices[[#This Row],[Customer_ID]], tbl_Customers[Customer_ID], tbl_Customers[Age_Group])</f>
        <v>25–34</v>
      </c>
      <c r="M3716" s="1" t="str">
        <f>_xlfn.XLOOKUP(tbl_Invoices[[#This Row],[Customer_ID]], tbl_Customers[Customer_ID], tbl_Customers[Region])</f>
        <v>International</v>
      </c>
      <c r="N3716" s="1" t="str" cm="1">
        <f t="array" ref="N3716">_xlfn.IFS(
   _xlfn.SINGLE(tbl_Invoices[Plan_ID])="P1","Basic",
   _xlfn.SINGLE(tbl_Invoices[Plan_ID])="P2","Standard",
   _xlfn.SINGLE(tbl_Invoices[Plan_ID])="P3","Premium"
)</f>
        <v>Basic</v>
      </c>
      <c r="O3716" s="2">
        <f>IF(tbl_Invoices[[#This Row],[Revenue_Type]]="Churned",0,1)</f>
        <v>1</v>
      </c>
    </row>
    <row r="3717" spans="1:15" x14ac:dyDescent="0.25">
      <c r="A3717" t="s">
        <v>5392</v>
      </c>
      <c r="B3717" t="s">
        <v>157</v>
      </c>
      <c r="C3717" t="s">
        <v>4339</v>
      </c>
      <c r="D3717" s="1">
        <v>44747</v>
      </c>
      <c r="E3717">
        <v>55</v>
      </c>
      <c r="F3717" t="b">
        <v>1</v>
      </c>
      <c r="G3717" t="s">
        <v>4540</v>
      </c>
      <c r="H3717" t="s">
        <v>2031</v>
      </c>
      <c r="I3717" s="1">
        <f>DATE(YEAR(tbl_Invoices[[#This Row],[Invoice_Date]]), MONTH(tbl_Invoices[[#This Row],[Invoice_Date]]), DAY(tbl_Invoices[[#This Row],[Invoice_Date]]))</f>
        <v>44747</v>
      </c>
      <c r="J3717">
        <f>YEAR(tbl_Invoices[[#This Row],[Invoice_Date]])</f>
        <v>2022</v>
      </c>
      <c r="K3717" s="1">
        <f>_xlfn.XLOOKUP(tbl_Invoices[[#This Row],[Customer_ID]], tbl_Customers[Customer_ID], tbl_Customers[Cohort_Month])</f>
        <v>44712</v>
      </c>
      <c r="L3717" s="1" t="str">
        <f ca="1">_xlfn.XLOOKUP(tbl_Invoices[[#This Row],[Customer_ID]], tbl_Customers[Customer_ID], tbl_Customers[Age_Group])</f>
        <v>35–44</v>
      </c>
      <c r="M3717" s="1" t="str">
        <f>_xlfn.XLOOKUP(tbl_Invoices[[#This Row],[Customer_ID]], tbl_Customers[Customer_ID], tbl_Customers[Region])</f>
        <v>International</v>
      </c>
      <c r="N3717" s="1" t="str" cm="1">
        <f t="array" ref="N3717">_xlfn.IFS(
   _xlfn.SINGLE(tbl_Invoices[Plan_ID])="P1","Basic",
   _xlfn.SINGLE(tbl_Invoices[Plan_ID])="P2","Standard",
   _xlfn.SINGLE(tbl_Invoices[Plan_ID])="P3","Premium"
)</f>
        <v>Premium</v>
      </c>
      <c r="O3717" s="2">
        <f>IF(tbl_Invoices[[#This Row],[Revenue_Type]]="Churned",0,1)</f>
        <v>1</v>
      </c>
    </row>
    <row r="3718" spans="1:15" x14ac:dyDescent="0.25">
      <c r="A3718" t="s">
        <v>7062</v>
      </c>
      <c r="B3718" t="s">
        <v>363</v>
      </c>
      <c r="C3718" t="s">
        <v>2477</v>
      </c>
      <c r="D3718" s="1">
        <v>44747</v>
      </c>
      <c r="E3718">
        <v>25</v>
      </c>
      <c r="F3718" t="b">
        <v>1</v>
      </c>
      <c r="G3718" t="s">
        <v>4547</v>
      </c>
      <c r="H3718" t="s">
        <v>2034</v>
      </c>
      <c r="I3718" s="1">
        <f>DATE(YEAR(tbl_Invoices[[#This Row],[Invoice_Date]]), MONTH(tbl_Invoices[[#This Row],[Invoice_Date]]), DAY(tbl_Invoices[[#This Row],[Invoice_Date]]))</f>
        <v>44747</v>
      </c>
      <c r="J3718">
        <f>YEAR(tbl_Invoices[[#This Row],[Invoice_Date]])</f>
        <v>2022</v>
      </c>
      <c r="K3718" s="1">
        <f>_xlfn.XLOOKUP(tbl_Invoices[[#This Row],[Customer_ID]], tbl_Customers[Customer_ID], tbl_Customers[Cohort_Month])</f>
        <v>44681</v>
      </c>
      <c r="L3718" s="1" t="str">
        <f ca="1">_xlfn.XLOOKUP(tbl_Invoices[[#This Row],[Customer_ID]], tbl_Customers[Customer_ID], tbl_Customers[Age_Group])</f>
        <v>55+</v>
      </c>
      <c r="M3718" s="1" t="str">
        <f>_xlfn.XLOOKUP(tbl_Invoices[[#This Row],[Customer_ID]], tbl_Customers[Customer_ID], tbl_Customers[Region])</f>
        <v>Midwest</v>
      </c>
      <c r="N3718" s="1" t="str" cm="1">
        <f t="array" ref="N3718">_xlfn.IFS(
   _xlfn.SINGLE(tbl_Invoices[Plan_ID])="P1","Basic",
   _xlfn.SINGLE(tbl_Invoices[Plan_ID])="P2","Standard",
   _xlfn.SINGLE(tbl_Invoices[Plan_ID])="P3","Premium"
)</f>
        <v>Standard</v>
      </c>
      <c r="O3718" s="2">
        <f>IF(tbl_Invoices[[#This Row],[Revenue_Type]]="Churned",0,1)</f>
        <v>1</v>
      </c>
    </row>
    <row r="3719" spans="1:15" x14ac:dyDescent="0.25">
      <c r="A3719" t="s">
        <v>6537</v>
      </c>
      <c r="B3719" t="s">
        <v>693</v>
      </c>
      <c r="C3719" t="s">
        <v>2169</v>
      </c>
      <c r="D3719" s="1">
        <v>44747</v>
      </c>
      <c r="E3719">
        <v>12</v>
      </c>
      <c r="F3719" t="b">
        <v>1</v>
      </c>
      <c r="G3719" t="s">
        <v>4538</v>
      </c>
      <c r="H3719" t="s">
        <v>2027</v>
      </c>
      <c r="I3719" s="1">
        <f>DATE(YEAR(tbl_Invoices[[#This Row],[Invoice_Date]]), MONTH(tbl_Invoices[[#This Row],[Invoice_Date]]), DAY(tbl_Invoices[[#This Row],[Invoice_Date]]))</f>
        <v>44747</v>
      </c>
      <c r="J3719">
        <f>YEAR(tbl_Invoices[[#This Row],[Invoice_Date]])</f>
        <v>2022</v>
      </c>
      <c r="K3719" s="1">
        <f>_xlfn.XLOOKUP(tbl_Invoices[[#This Row],[Customer_ID]], tbl_Customers[Customer_ID], tbl_Customers[Cohort_Month])</f>
        <v>44773</v>
      </c>
      <c r="L3719" s="1" t="str">
        <f ca="1">_xlfn.XLOOKUP(tbl_Invoices[[#This Row],[Customer_ID]], tbl_Customers[Customer_ID], tbl_Customers[Age_Group])</f>
        <v>55+</v>
      </c>
      <c r="M3719" s="1" t="str">
        <f>_xlfn.XLOOKUP(tbl_Invoices[[#This Row],[Customer_ID]], tbl_Customers[Customer_ID], tbl_Customers[Region])</f>
        <v>Midwest</v>
      </c>
      <c r="N3719" s="1" t="str" cm="1">
        <f t="array" ref="N3719">_xlfn.IFS(
   _xlfn.SINGLE(tbl_Invoices[Plan_ID])="P1","Basic",
   _xlfn.SINGLE(tbl_Invoices[Plan_ID])="P2","Standard",
   _xlfn.SINGLE(tbl_Invoices[Plan_ID])="P3","Premium"
)</f>
        <v>Basic</v>
      </c>
      <c r="O3719" s="2">
        <f>IF(tbl_Invoices[[#This Row],[Revenue_Type]]="Churned",0,1)</f>
        <v>1</v>
      </c>
    </row>
    <row r="3720" spans="1:15" x14ac:dyDescent="0.25">
      <c r="A3720" t="s">
        <v>8494</v>
      </c>
      <c r="B3720" t="s">
        <v>993</v>
      </c>
      <c r="C3720" t="s">
        <v>2149</v>
      </c>
      <c r="D3720" s="1">
        <v>44747</v>
      </c>
      <c r="E3720">
        <v>12</v>
      </c>
      <c r="F3720" t="b">
        <v>1</v>
      </c>
      <c r="G3720" t="s">
        <v>4540</v>
      </c>
      <c r="H3720" t="s">
        <v>2027</v>
      </c>
      <c r="I3720" s="1">
        <f>DATE(YEAR(tbl_Invoices[[#This Row],[Invoice_Date]]), MONTH(tbl_Invoices[[#This Row],[Invoice_Date]]), DAY(tbl_Invoices[[#This Row],[Invoice_Date]]))</f>
        <v>44747</v>
      </c>
      <c r="J3720">
        <f>YEAR(tbl_Invoices[[#This Row],[Invoice_Date]])</f>
        <v>2022</v>
      </c>
      <c r="K3720" s="1">
        <f>_xlfn.XLOOKUP(tbl_Invoices[[#This Row],[Customer_ID]], tbl_Customers[Customer_ID], tbl_Customers[Cohort_Month])</f>
        <v>45046</v>
      </c>
      <c r="L3720" s="1" t="str">
        <f ca="1">_xlfn.XLOOKUP(tbl_Invoices[[#This Row],[Customer_ID]], tbl_Customers[Customer_ID], tbl_Customers[Age_Group])</f>
        <v>45–54</v>
      </c>
      <c r="M3720" s="1" t="str">
        <f>_xlfn.XLOOKUP(tbl_Invoices[[#This Row],[Customer_ID]], tbl_Customers[Customer_ID], tbl_Customers[Region])</f>
        <v>International</v>
      </c>
      <c r="N3720" s="1" t="str" cm="1">
        <f t="array" ref="N3720">_xlfn.IFS(
   _xlfn.SINGLE(tbl_Invoices[Plan_ID])="P1","Basic",
   _xlfn.SINGLE(tbl_Invoices[Plan_ID])="P2","Standard",
   _xlfn.SINGLE(tbl_Invoices[Plan_ID])="P3","Premium"
)</f>
        <v>Basic</v>
      </c>
      <c r="O3720" s="2">
        <f>IF(tbl_Invoices[[#This Row],[Revenue_Type]]="Churned",0,1)</f>
        <v>1</v>
      </c>
    </row>
    <row r="3721" spans="1:15" x14ac:dyDescent="0.25">
      <c r="A3721" t="s">
        <v>7719</v>
      </c>
      <c r="B3721" t="s">
        <v>1207</v>
      </c>
      <c r="C3721" t="s">
        <v>3110</v>
      </c>
      <c r="D3721" s="1">
        <v>44747</v>
      </c>
      <c r="E3721">
        <v>55</v>
      </c>
      <c r="F3721" t="b">
        <v>1</v>
      </c>
      <c r="G3721" t="s">
        <v>4549</v>
      </c>
      <c r="H3721" t="s">
        <v>2031</v>
      </c>
      <c r="I3721" s="1">
        <f>DATE(YEAR(tbl_Invoices[[#This Row],[Invoice_Date]]), MONTH(tbl_Invoices[[#This Row],[Invoice_Date]]), DAY(tbl_Invoices[[#This Row],[Invoice_Date]]))</f>
        <v>44747</v>
      </c>
      <c r="J3721">
        <f>YEAR(tbl_Invoices[[#This Row],[Invoice_Date]])</f>
        <v>2022</v>
      </c>
      <c r="K3721" s="1">
        <f>_xlfn.XLOOKUP(tbl_Invoices[[#This Row],[Customer_ID]], tbl_Customers[Customer_ID], tbl_Customers[Cohort_Month])</f>
        <v>44804</v>
      </c>
      <c r="L3721" s="1" t="str">
        <f ca="1">_xlfn.XLOOKUP(tbl_Invoices[[#This Row],[Customer_ID]], tbl_Customers[Customer_ID], tbl_Customers[Age_Group])</f>
        <v>35–44</v>
      </c>
      <c r="M3721" s="1" t="str">
        <f>_xlfn.XLOOKUP(tbl_Invoices[[#This Row],[Customer_ID]], tbl_Customers[Customer_ID], tbl_Customers[Region])</f>
        <v>East</v>
      </c>
      <c r="N3721" s="1" t="str" cm="1">
        <f t="array" ref="N3721">_xlfn.IFS(
   _xlfn.SINGLE(tbl_Invoices[Plan_ID])="P1","Basic",
   _xlfn.SINGLE(tbl_Invoices[Plan_ID])="P2","Standard",
   _xlfn.SINGLE(tbl_Invoices[Plan_ID])="P3","Premium"
)</f>
        <v>Premium</v>
      </c>
      <c r="O3721" s="2">
        <f>IF(tbl_Invoices[[#This Row],[Revenue_Type]]="Churned",0,1)</f>
        <v>1</v>
      </c>
    </row>
    <row r="3722" spans="1:15" x14ac:dyDescent="0.25">
      <c r="A3722" t="s">
        <v>9823</v>
      </c>
      <c r="B3722" t="s">
        <v>1255</v>
      </c>
      <c r="C3722" t="s">
        <v>2707</v>
      </c>
      <c r="D3722" s="1">
        <v>44747</v>
      </c>
      <c r="E3722">
        <v>12</v>
      </c>
      <c r="F3722" t="b">
        <v>1</v>
      </c>
      <c r="G3722" t="s">
        <v>4547</v>
      </c>
      <c r="H3722" t="s">
        <v>2027</v>
      </c>
      <c r="I3722" s="1">
        <f>DATE(YEAR(tbl_Invoices[[#This Row],[Invoice_Date]]), MONTH(tbl_Invoices[[#This Row],[Invoice_Date]]), DAY(tbl_Invoices[[#This Row],[Invoice_Date]]))</f>
        <v>44747</v>
      </c>
      <c r="J3722">
        <f>YEAR(tbl_Invoices[[#This Row],[Invoice_Date]])</f>
        <v>2022</v>
      </c>
      <c r="K3722" s="1">
        <f>_xlfn.XLOOKUP(tbl_Invoices[[#This Row],[Customer_ID]], tbl_Customers[Customer_ID], tbl_Customers[Cohort_Month])</f>
        <v>44439</v>
      </c>
      <c r="L3722" s="1" t="str">
        <f ca="1">_xlfn.XLOOKUP(tbl_Invoices[[#This Row],[Customer_ID]], tbl_Customers[Customer_ID], tbl_Customers[Age_Group])</f>
        <v>35–44</v>
      </c>
      <c r="M3722" s="1" t="str">
        <f>_xlfn.XLOOKUP(tbl_Invoices[[#This Row],[Customer_ID]], tbl_Customers[Customer_ID], tbl_Customers[Region])</f>
        <v>South</v>
      </c>
      <c r="N3722" s="1" t="str" cm="1">
        <f t="array" ref="N3722">_xlfn.IFS(
   _xlfn.SINGLE(tbl_Invoices[Plan_ID])="P1","Basic",
   _xlfn.SINGLE(tbl_Invoices[Plan_ID])="P2","Standard",
   _xlfn.SINGLE(tbl_Invoices[Plan_ID])="P3","Premium"
)</f>
        <v>Basic</v>
      </c>
      <c r="O3722" s="2">
        <f>IF(tbl_Invoices[[#This Row],[Revenue_Type]]="Churned",0,1)</f>
        <v>1</v>
      </c>
    </row>
    <row r="3723" spans="1:15" x14ac:dyDescent="0.25">
      <c r="A3723" t="s">
        <v>6691</v>
      </c>
      <c r="B3723" t="s">
        <v>1724</v>
      </c>
      <c r="C3723" t="s">
        <v>2495</v>
      </c>
      <c r="D3723" s="1">
        <v>44747</v>
      </c>
      <c r="E3723">
        <v>25</v>
      </c>
      <c r="F3723" t="b">
        <v>1</v>
      </c>
      <c r="G3723" t="s">
        <v>4549</v>
      </c>
      <c r="H3723" t="s">
        <v>2034</v>
      </c>
      <c r="I3723" s="1">
        <f>DATE(YEAR(tbl_Invoices[[#This Row],[Invoice_Date]]), MONTH(tbl_Invoices[[#This Row],[Invoice_Date]]), DAY(tbl_Invoices[[#This Row],[Invoice_Date]]))</f>
        <v>44747</v>
      </c>
      <c r="J3723">
        <f>YEAR(tbl_Invoices[[#This Row],[Invoice_Date]])</f>
        <v>2022</v>
      </c>
      <c r="K3723" s="1">
        <f>_xlfn.XLOOKUP(tbl_Invoices[[#This Row],[Customer_ID]], tbl_Customers[Customer_ID], tbl_Customers[Cohort_Month])</f>
        <v>44834</v>
      </c>
      <c r="L3723" s="1" t="str">
        <f ca="1">_xlfn.XLOOKUP(tbl_Invoices[[#This Row],[Customer_ID]], tbl_Customers[Customer_ID], tbl_Customers[Age_Group])</f>
        <v>35–44</v>
      </c>
      <c r="M3723" s="1" t="str">
        <f>_xlfn.XLOOKUP(tbl_Invoices[[#This Row],[Customer_ID]], tbl_Customers[Customer_ID], tbl_Customers[Region])</f>
        <v>Midwest</v>
      </c>
      <c r="N3723" s="1" t="str" cm="1">
        <f t="array" ref="N3723">_xlfn.IFS(
   _xlfn.SINGLE(tbl_Invoices[Plan_ID])="P1","Basic",
   _xlfn.SINGLE(tbl_Invoices[Plan_ID])="P2","Standard",
   _xlfn.SINGLE(tbl_Invoices[Plan_ID])="P3","Premium"
)</f>
        <v>Standard</v>
      </c>
      <c r="O3723" s="2">
        <f>IF(tbl_Invoices[[#This Row],[Revenue_Type]]="Churned",0,1)</f>
        <v>1</v>
      </c>
    </row>
    <row r="3724" spans="1:15" x14ac:dyDescent="0.25">
      <c r="A3724" t="s">
        <v>5779</v>
      </c>
      <c r="B3724" t="s">
        <v>1930</v>
      </c>
      <c r="C3724" t="s">
        <v>2143</v>
      </c>
      <c r="D3724" s="1">
        <v>44747</v>
      </c>
      <c r="E3724">
        <v>55</v>
      </c>
      <c r="F3724" t="b">
        <v>1</v>
      </c>
      <c r="G3724" t="s">
        <v>4547</v>
      </c>
      <c r="H3724" t="s">
        <v>2031</v>
      </c>
      <c r="I3724" s="1">
        <f>DATE(YEAR(tbl_Invoices[[#This Row],[Invoice_Date]]), MONTH(tbl_Invoices[[#This Row],[Invoice_Date]]), DAY(tbl_Invoices[[#This Row],[Invoice_Date]]))</f>
        <v>44747</v>
      </c>
      <c r="J3724">
        <f>YEAR(tbl_Invoices[[#This Row],[Invoice_Date]])</f>
        <v>2022</v>
      </c>
      <c r="K3724" s="1">
        <f>_xlfn.XLOOKUP(tbl_Invoices[[#This Row],[Customer_ID]], tbl_Customers[Customer_ID], tbl_Customers[Cohort_Month])</f>
        <v>44316</v>
      </c>
      <c r="L3724" s="1" t="str">
        <f ca="1">_xlfn.XLOOKUP(tbl_Invoices[[#This Row],[Customer_ID]], tbl_Customers[Customer_ID], tbl_Customers[Age_Group])</f>
        <v>55+</v>
      </c>
      <c r="M3724" s="1" t="str">
        <f>_xlfn.XLOOKUP(tbl_Invoices[[#This Row],[Customer_ID]], tbl_Customers[Customer_ID], tbl_Customers[Region])</f>
        <v>Midwest</v>
      </c>
      <c r="N3724" s="1" t="str" cm="1">
        <f t="array" ref="N3724">_xlfn.IFS(
   _xlfn.SINGLE(tbl_Invoices[Plan_ID])="P1","Basic",
   _xlfn.SINGLE(tbl_Invoices[Plan_ID])="P2","Standard",
   _xlfn.SINGLE(tbl_Invoices[Plan_ID])="P3","Premium"
)</f>
        <v>Premium</v>
      </c>
      <c r="O3724" s="2">
        <f>IF(tbl_Invoices[[#This Row],[Revenue_Type]]="Churned",0,1)</f>
        <v>1</v>
      </c>
    </row>
    <row r="3725" spans="1:15" x14ac:dyDescent="0.25">
      <c r="A3725" t="s">
        <v>7798</v>
      </c>
      <c r="B3725" t="s">
        <v>329</v>
      </c>
      <c r="C3725" t="s">
        <v>2742</v>
      </c>
      <c r="D3725" s="1">
        <v>44748</v>
      </c>
      <c r="E3725">
        <v>12</v>
      </c>
      <c r="F3725" t="b">
        <v>1</v>
      </c>
      <c r="G3725" t="s">
        <v>4538</v>
      </c>
      <c r="H3725" t="s">
        <v>2027</v>
      </c>
      <c r="I3725" s="1">
        <f>DATE(YEAR(tbl_Invoices[[#This Row],[Invoice_Date]]), MONTH(tbl_Invoices[[#This Row],[Invoice_Date]]), DAY(tbl_Invoices[[#This Row],[Invoice_Date]]))</f>
        <v>44748</v>
      </c>
      <c r="J3725">
        <f>YEAR(tbl_Invoices[[#This Row],[Invoice_Date]])</f>
        <v>2022</v>
      </c>
      <c r="K3725" s="1">
        <f>_xlfn.XLOOKUP(tbl_Invoices[[#This Row],[Customer_ID]], tbl_Customers[Customer_ID], tbl_Customers[Cohort_Month])</f>
        <v>45046</v>
      </c>
      <c r="L3725" s="1" t="str">
        <f ca="1">_xlfn.XLOOKUP(tbl_Invoices[[#This Row],[Customer_ID]], tbl_Customers[Customer_ID], tbl_Customers[Age_Group])</f>
        <v>25–34</v>
      </c>
      <c r="M3725" s="1" t="str">
        <f>_xlfn.XLOOKUP(tbl_Invoices[[#This Row],[Customer_ID]], tbl_Customers[Customer_ID], tbl_Customers[Region])</f>
        <v>South</v>
      </c>
      <c r="N3725" s="1" t="str" cm="1">
        <f t="array" ref="N3725">_xlfn.IFS(
   _xlfn.SINGLE(tbl_Invoices[Plan_ID])="P1","Basic",
   _xlfn.SINGLE(tbl_Invoices[Plan_ID])="P2","Standard",
   _xlfn.SINGLE(tbl_Invoices[Plan_ID])="P3","Premium"
)</f>
        <v>Basic</v>
      </c>
      <c r="O3725" s="2">
        <f>IF(tbl_Invoices[[#This Row],[Revenue_Type]]="Churned",0,1)</f>
        <v>1</v>
      </c>
    </row>
    <row r="3726" spans="1:15" x14ac:dyDescent="0.25">
      <c r="A3726" t="s">
        <v>5873</v>
      </c>
      <c r="B3726" t="s">
        <v>558</v>
      </c>
      <c r="C3726" t="s">
        <v>3602</v>
      </c>
      <c r="D3726" s="1">
        <v>44748</v>
      </c>
      <c r="E3726">
        <v>25</v>
      </c>
      <c r="F3726" t="b">
        <v>1</v>
      </c>
      <c r="G3726" t="s">
        <v>4538</v>
      </c>
      <c r="H3726" t="s">
        <v>2034</v>
      </c>
      <c r="I3726" s="1">
        <f>DATE(YEAR(tbl_Invoices[[#This Row],[Invoice_Date]]), MONTH(tbl_Invoices[[#This Row],[Invoice_Date]]), DAY(tbl_Invoices[[#This Row],[Invoice_Date]]))</f>
        <v>44748</v>
      </c>
      <c r="J3726">
        <f>YEAR(tbl_Invoices[[#This Row],[Invoice_Date]])</f>
        <v>2022</v>
      </c>
      <c r="K3726" s="1">
        <f>_xlfn.XLOOKUP(tbl_Invoices[[#This Row],[Customer_ID]], tbl_Customers[Customer_ID], tbl_Customers[Cohort_Month])</f>
        <v>44347</v>
      </c>
      <c r="L3726" s="1" t="str">
        <f ca="1">_xlfn.XLOOKUP(tbl_Invoices[[#This Row],[Customer_ID]], tbl_Customers[Customer_ID], tbl_Customers[Age_Group])</f>
        <v>35–44</v>
      </c>
      <c r="M3726" s="1" t="str">
        <f>_xlfn.XLOOKUP(tbl_Invoices[[#This Row],[Customer_ID]], tbl_Customers[Customer_ID], tbl_Customers[Region])</f>
        <v>International</v>
      </c>
      <c r="N3726" s="1" t="str" cm="1">
        <f t="array" ref="N3726">_xlfn.IFS(
   _xlfn.SINGLE(tbl_Invoices[Plan_ID])="P1","Basic",
   _xlfn.SINGLE(tbl_Invoices[Plan_ID])="P2","Standard",
   _xlfn.SINGLE(tbl_Invoices[Plan_ID])="P3","Premium"
)</f>
        <v>Standard</v>
      </c>
      <c r="O3726" s="2">
        <f>IF(tbl_Invoices[[#This Row],[Revenue_Type]]="Churned",0,1)</f>
        <v>1</v>
      </c>
    </row>
    <row r="3727" spans="1:15" x14ac:dyDescent="0.25">
      <c r="A3727" t="s">
        <v>7504</v>
      </c>
      <c r="B3727" t="s">
        <v>716</v>
      </c>
      <c r="C3727" t="s">
        <v>4002</v>
      </c>
      <c r="D3727" s="1">
        <v>44748</v>
      </c>
      <c r="E3727">
        <v>12</v>
      </c>
      <c r="F3727" t="b">
        <v>1</v>
      </c>
      <c r="G3727" t="s">
        <v>4547</v>
      </c>
      <c r="H3727" t="s">
        <v>2027</v>
      </c>
      <c r="I3727" s="1">
        <f>DATE(YEAR(tbl_Invoices[[#This Row],[Invoice_Date]]), MONTH(tbl_Invoices[[#This Row],[Invoice_Date]]), DAY(tbl_Invoices[[#This Row],[Invoice_Date]]))</f>
        <v>44748</v>
      </c>
      <c r="J3727">
        <f>YEAR(tbl_Invoices[[#This Row],[Invoice_Date]])</f>
        <v>2022</v>
      </c>
      <c r="K3727" s="1">
        <f>_xlfn.XLOOKUP(tbl_Invoices[[#This Row],[Customer_ID]], tbl_Customers[Customer_ID], tbl_Customers[Cohort_Month])</f>
        <v>44895</v>
      </c>
      <c r="L3727" s="1" t="str">
        <f ca="1">_xlfn.XLOOKUP(tbl_Invoices[[#This Row],[Customer_ID]], tbl_Customers[Customer_ID], tbl_Customers[Age_Group])</f>
        <v>35–44</v>
      </c>
      <c r="M3727" s="1" t="str">
        <f>_xlfn.XLOOKUP(tbl_Invoices[[#This Row],[Customer_ID]], tbl_Customers[Customer_ID], tbl_Customers[Region])</f>
        <v>East</v>
      </c>
      <c r="N3727" s="1" t="str" cm="1">
        <f t="array" ref="N3727">_xlfn.IFS(
   _xlfn.SINGLE(tbl_Invoices[Plan_ID])="P1","Basic",
   _xlfn.SINGLE(tbl_Invoices[Plan_ID])="P2","Standard",
   _xlfn.SINGLE(tbl_Invoices[Plan_ID])="P3","Premium"
)</f>
        <v>Basic</v>
      </c>
      <c r="O3727" s="2">
        <f>IF(tbl_Invoices[[#This Row],[Revenue_Type]]="Churned",0,1)</f>
        <v>1</v>
      </c>
    </row>
    <row r="3728" spans="1:15" x14ac:dyDescent="0.25">
      <c r="A3728" t="s">
        <v>5866</v>
      </c>
      <c r="B3728" t="s">
        <v>813</v>
      </c>
      <c r="C3728" t="s">
        <v>3729</v>
      </c>
      <c r="D3728" s="1">
        <v>44748</v>
      </c>
      <c r="E3728">
        <v>25</v>
      </c>
      <c r="F3728" t="b">
        <v>1</v>
      </c>
      <c r="G3728" t="s">
        <v>4549</v>
      </c>
      <c r="H3728" t="s">
        <v>2034</v>
      </c>
      <c r="I3728" s="1">
        <f>DATE(YEAR(tbl_Invoices[[#This Row],[Invoice_Date]]), MONTH(tbl_Invoices[[#This Row],[Invoice_Date]]), DAY(tbl_Invoices[[#This Row],[Invoice_Date]]))</f>
        <v>44748</v>
      </c>
      <c r="J3728">
        <f>YEAR(tbl_Invoices[[#This Row],[Invoice_Date]])</f>
        <v>2022</v>
      </c>
      <c r="K3728" s="1">
        <f>_xlfn.XLOOKUP(tbl_Invoices[[#This Row],[Customer_ID]], tbl_Customers[Customer_ID], tbl_Customers[Cohort_Month])</f>
        <v>44469</v>
      </c>
      <c r="L3728" s="1" t="str">
        <f ca="1">_xlfn.XLOOKUP(tbl_Invoices[[#This Row],[Customer_ID]], tbl_Customers[Customer_ID], tbl_Customers[Age_Group])</f>
        <v>25–34</v>
      </c>
      <c r="M3728" s="1" t="str">
        <f>_xlfn.XLOOKUP(tbl_Invoices[[#This Row],[Customer_ID]], tbl_Customers[Customer_ID], tbl_Customers[Region])</f>
        <v>East</v>
      </c>
      <c r="N3728" s="1" t="str" cm="1">
        <f t="array" ref="N3728">_xlfn.IFS(
   _xlfn.SINGLE(tbl_Invoices[Plan_ID])="P1","Basic",
   _xlfn.SINGLE(tbl_Invoices[Plan_ID])="P2","Standard",
   _xlfn.SINGLE(tbl_Invoices[Plan_ID])="P3","Premium"
)</f>
        <v>Standard</v>
      </c>
      <c r="O3728" s="2">
        <f>IF(tbl_Invoices[[#This Row],[Revenue_Type]]="Churned",0,1)</f>
        <v>1</v>
      </c>
    </row>
    <row r="3729" spans="1:15" x14ac:dyDescent="0.25">
      <c r="A3729" t="s">
        <v>7737</v>
      </c>
      <c r="B3729" t="s">
        <v>912</v>
      </c>
      <c r="C3729" t="s">
        <v>2332</v>
      </c>
      <c r="D3729" s="1">
        <v>44748</v>
      </c>
      <c r="E3729">
        <v>25</v>
      </c>
      <c r="F3729" t="b">
        <v>1</v>
      </c>
      <c r="G3729" t="s">
        <v>4538</v>
      </c>
      <c r="H3729" t="s">
        <v>2034</v>
      </c>
      <c r="I3729" s="1">
        <f>DATE(YEAR(tbl_Invoices[[#This Row],[Invoice_Date]]), MONTH(tbl_Invoices[[#This Row],[Invoice_Date]]), DAY(tbl_Invoices[[#This Row],[Invoice_Date]]))</f>
        <v>44748</v>
      </c>
      <c r="J3729">
        <f>YEAR(tbl_Invoices[[#This Row],[Invoice_Date]])</f>
        <v>2022</v>
      </c>
      <c r="K3729" s="1">
        <f>_xlfn.XLOOKUP(tbl_Invoices[[#This Row],[Customer_ID]], tbl_Customers[Customer_ID], tbl_Customers[Cohort_Month])</f>
        <v>44592</v>
      </c>
      <c r="L3729" s="1" t="str">
        <f ca="1">_xlfn.XLOOKUP(tbl_Invoices[[#This Row],[Customer_ID]], tbl_Customers[Customer_ID], tbl_Customers[Age_Group])</f>
        <v>45–54</v>
      </c>
      <c r="M3729" s="1" t="str">
        <f>_xlfn.XLOOKUP(tbl_Invoices[[#This Row],[Customer_ID]], tbl_Customers[Customer_ID], tbl_Customers[Region])</f>
        <v>International</v>
      </c>
      <c r="N3729" s="1" t="str" cm="1">
        <f t="array" ref="N3729">_xlfn.IFS(
   _xlfn.SINGLE(tbl_Invoices[Plan_ID])="P1","Basic",
   _xlfn.SINGLE(tbl_Invoices[Plan_ID])="P2","Standard",
   _xlfn.SINGLE(tbl_Invoices[Plan_ID])="P3","Premium"
)</f>
        <v>Standard</v>
      </c>
      <c r="O3729" s="2">
        <f>IF(tbl_Invoices[[#This Row],[Revenue_Type]]="Churned",0,1)</f>
        <v>1</v>
      </c>
    </row>
    <row r="3730" spans="1:15" x14ac:dyDescent="0.25">
      <c r="A3730" t="s">
        <v>5055</v>
      </c>
      <c r="B3730" t="s">
        <v>954</v>
      </c>
      <c r="C3730" t="s">
        <v>2204</v>
      </c>
      <c r="D3730" s="1">
        <v>44748</v>
      </c>
      <c r="E3730">
        <v>55</v>
      </c>
      <c r="F3730" t="b">
        <v>1</v>
      </c>
      <c r="G3730" t="s">
        <v>4538</v>
      </c>
      <c r="H3730" t="s">
        <v>2031</v>
      </c>
      <c r="I3730" s="1">
        <f>DATE(YEAR(tbl_Invoices[[#This Row],[Invoice_Date]]), MONTH(tbl_Invoices[[#This Row],[Invoice_Date]]), DAY(tbl_Invoices[[#This Row],[Invoice_Date]]))</f>
        <v>44748</v>
      </c>
      <c r="J3730">
        <f>YEAR(tbl_Invoices[[#This Row],[Invoice_Date]])</f>
        <v>2022</v>
      </c>
      <c r="K3730" s="1">
        <f>_xlfn.XLOOKUP(tbl_Invoices[[#This Row],[Customer_ID]], tbl_Customers[Customer_ID], tbl_Customers[Cohort_Month])</f>
        <v>44439</v>
      </c>
      <c r="L3730" s="1" t="str">
        <f ca="1">_xlfn.XLOOKUP(tbl_Invoices[[#This Row],[Customer_ID]], tbl_Customers[Customer_ID], tbl_Customers[Age_Group])</f>
        <v>25–34</v>
      </c>
      <c r="M3730" s="1" t="str">
        <f>_xlfn.XLOOKUP(tbl_Invoices[[#This Row],[Customer_ID]], tbl_Customers[Customer_ID], tbl_Customers[Region])</f>
        <v>West</v>
      </c>
      <c r="N3730" s="1" t="str" cm="1">
        <f t="array" ref="N3730">_xlfn.IFS(
   _xlfn.SINGLE(tbl_Invoices[Plan_ID])="P1","Basic",
   _xlfn.SINGLE(tbl_Invoices[Plan_ID])="P2","Standard",
   _xlfn.SINGLE(tbl_Invoices[Plan_ID])="P3","Premium"
)</f>
        <v>Premium</v>
      </c>
      <c r="O3730" s="2">
        <f>IF(tbl_Invoices[[#This Row],[Revenue_Type]]="Churned",0,1)</f>
        <v>1</v>
      </c>
    </row>
    <row r="3731" spans="1:15" x14ac:dyDescent="0.25">
      <c r="A3731" t="s">
        <v>8746</v>
      </c>
      <c r="B3731" t="s">
        <v>1223</v>
      </c>
      <c r="C3731" t="s">
        <v>2570</v>
      </c>
      <c r="D3731" s="1">
        <v>44748</v>
      </c>
      <c r="E3731">
        <v>25</v>
      </c>
      <c r="F3731" t="b">
        <v>1</v>
      </c>
      <c r="G3731" t="s">
        <v>4547</v>
      </c>
      <c r="H3731" t="s">
        <v>2034</v>
      </c>
      <c r="I3731" s="1">
        <f>DATE(YEAR(tbl_Invoices[[#This Row],[Invoice_Date]]), MONTH(tbl_Invoices[[#This Row],[Invoice_Date]]), DAY(tbl_Invoices[[#This Row],[Invoice_Date]]))</f>
        <v>44748</v>
      </c>
      <c r="J3731">
        <f>YEAR(tbl_Invoices[[#This Row],[Invoice_Date]])</f>
        <v>2022</v>
      </c>
      <c r="K3731" s="1">
        <f>_xlfn.XLOOKUP(tbl_Invoices[[#This Row],[Customer_ID]], tbl_Customers[Customer_ID], tbl_Customers[Cohort_Month])</f>
        <v>44773</v>
      </c>
      <c r="L3731" s="1" t="str">
        <f ca="1">_xlfn.XLOOKUP(tbl_Invoices[[#This Row],[Customer_ID]], tbl_Customers[Customer_ID], tbl_Customers[Age_Group])</f>
        <v>25–34</v>
      </c>
      <c r="M3731" s="1" t="str">
        <f>_xlfn.XLOOKUP(tbl_Invoices[[#This Row],[Customer_ID]], tbl_Customers[Customer_ID], tbl_Customers[Region])</f>
        <v>Midwest</v>
      </c>
      <c r="N3731" s="1" t="str" cm="1">
        <f t="array" ref="N3731">_xlfn.IFS(
   _xlfn.SINGLE(tbl_Invoices[Plan_ID])="P1","Basic",
   _xlfn.SINGLE(tbl_Invoices[Plan_ID])="P2","Standard",
   _xlfn.SINGLE(tbl_Invoices[Plan_ID])="P3","Premium"
)</f>
        <v>Standard</v>
      </c>
      <c r="O3731" s="2">
        <f>IF(tbl_Invoices[[#This Row],[Revenue_Type]]="Churned",0,1)</f>
        <v>1</v>
      </c>
    </row>
    <row r="3732" spans="1:15" x14ac:dyDescent="0.25">
      <c r="A3732" t="s">
        <v>6976</v>
      </c>
      <c r="B3732" t="s">
        <v>262</v>
      </c>
      <c r="C3732" t="s">
        <v>4154</v>
      </c>
      <c r="D3732" s="1">
        <v>44749</v>
      </c>
      <c r="E3732">
        <v>55</v>
      </c>
      <c r="F3732" t="b">
        <v>1</v>
      </c>
      <c r="G3732" t="s">
        <v>4540</v>
      </c>
      <c r="H3732" t="s">
        <v>2031</v>
      </c>
      <c r="I3732" s="1">
        <f>DATE(YEAR(tbl_Invoices[[#This Row],[Invoice_Date]]), MONTH(tbl_Invoices[[#This Row],[Invoice_Date]]), DAY(tbl_Invoices[[#This Row],[Invoice_Date]]))</f>
        <v>44749</v>
      </c>
      <c r="J3732">
        <f>YEAR(tbl_Invoices[[#This Row],[Invoice_Date]])</f>
        <v>2022</v>
      </c>
      <c r="K3732" s="1">
        <f>_xlfn.XLOOKUP(tbl_Invoices[[#This Row],[Customer_ID]], tbl_Customers[Customer_ID], tbl_Customers[Cohort_Month])</f>
        <v>44286</v>
      </c>
      <c r="L3732" s="1" t="str">
        <f ca="1">_xlfn.XLOOKUP(tbl_Invoices[[#This Row],[Customer_ID]], tbl_Customers[Customer_ID], tbl_Customers[Age_Group])</f>
        <v>35–44</v>
      </c>
      <c r="M3732" s="1" t="str">
        <f>_xlfn.XLOOKUP(tbl_Invoices[[#This Row],[Customer_ID]], tbl_Customers[Customer_ID], tbl_Customers[Region])</f>
        <v>International</v>
      </c>
      <c r="N3732" s="1" t="str" cm="1">
        <f t="array" ref="N3732">_xlfn.IFS(
   _xlfn.SINGLE(tbl_Invoices[Plan_ID])="P1","Basic",
   _xlfn.SINGLE(tbl_Invoices[Plan_ID])="P2","Standard",
   _xlfn.SINGLE(tbl_Invoices[Plan_ID])="P3","Premium"
)</f>
        <v>Premium</v>
      </c>
      <c r="O3732" s="2">
        <f>IF(tbl_Invoices[[#This Row],[Revenue_Type]]="Churned",0,1)</f>
        <v>1</v>
      </c>
    </row>
    <row r="3733" spans="1:15" x14ac:dyDescent="0.25">
      <c r="A3733" t="s">
        <v>5416</v>
      </c>
      <c r="B3733" t="s">
        <v>859</v>
      </c>
      <c r="C3733" t="s">
        <v>4507</v>
      </c>
      <c r="D3733" s="1">
        <v>44749</v>
      </c>
      <c r="E3733">
        <v>12</v>
      </c>
      <c r="F3733" t="b">
        <v>1</v>
      </c>
      <c r="G3733" t="s">
        <v>4540</v>
      </c>
      <c r="H3733" t="s">
        <v>2027</v>
      </c>
      <c r="I3733" s="1">
        <f>DATE(YEAR(tbl_Invoices[[#This Row],[Invoice_Date]]), MONTH(tbl_Invoices[[#This Row],[Invoice_Date]]), DAY(tbl_Invoices[[#This Row],[Invoice_Date]]))</f>
        <v>44749</v>
      </c>
      <c r="J3733">
        <f>YEAR(tbl_Invoices[[#This Row],[Invoice_Date]])</f>
        <v>2022</v>
      </c>
      <c r="K3733" s="1">
        <f>_xlfn.XLOOKUP(tbl_Invoices[[#This Row],[Customer_ID]], tbl_Customers[Customer_ID], tbl_Customers[Cohort_Month])</f>
        <v>44985</v>
      </c>
      <c r="L3733" s="1" t="str">
        <f ca="1">_xlfn.XLOOKUP(tbl_Invoices[[#This Row],[Customer_ID]], tbl_Customers[Customer_ID], tbl_Customers[Age_Group])</f>
        <v>55+</v>
      </c>
      <c r="M3733" s="1" t="str">
        <f>_xlfn.XLOOKUP(tbl_Invoices[[#This Row],[Customer_ID]], tbl_Customers[Customer_ID], tbl_Customers[Region])</f>
        <v>West</v>
      </c>
      <c r="N3733" s="1" t="str" cm="1">
        <f t="array" ref="N3733">_xlfn.IFS(
   _xlfn.SINGLE(tbl_Invoices[Plan_ID])="P1","Basic",
   _xlfn.SINGLE(tbl_Invoices[Plan_ID])="P2","Standard",
   _xlfn.SINGLE(tbl_Invoices[Plan_ID])="P3","Premium"
)</f>
        <v>Basic</v>
      </c>
      <c r="O3733" s="2">
        <f>IF(tbl_Invoices[[#This Row],[Revenue_Type]]="Churned",0,1)</f>
        <v>1</v>
      </c>
    </row>
    <row r="3734" spans="1:15" x14ac:dyDescent="0.25">
      <c r="A3734" t="s">
        <v>8061</v>
      </c>
      <c r="B3734" t="s">
        <v>1461</v>
      </c>
      <c r="C3734" t="s">
        <v>2097</v>
      </c>
      <c r="D3734" s="1">
        <v>44749</v>
      </c>
      <c r="E3734">
        <v>12</v>
      </c>
      <c r="F3734" t="b">
        <v>1</v>
      </c>
      <c r="G3734" t="s">
        <v>4549</v>
      </c>
      <c r="H3734" t="s">
        <v>2027</v>
      </c>
      <c r="I3734" s="1">
        <f>DATE(YEAR(tbl_Invoices[[#This Row],[Invoice_Date]]), MONTH(tbl_Invoices[[#This Row],[Invoice_Date]]), DAY(tbl_Invoices[[#This Row],[Invoice_Date]]))</f>
        <v>44749</v>
      </c>
      <c r="J3734">
        <f>YEAR(tbl_Invoices[[#This Row],[Invoice_Date]])</f>
        <v>2022</v>
      </c>
      <c r="K3734" s="1">
        <f>_xlfn.XLOOKUP(tbl_Invoices[[#This Row],[Customer_ID]], tbl_Customers[Customer_ID], tbl_Customers[Cohort_Month])</f>
        <v>45077</v>
      </c>
      <c r="L3734" s="1" t="str">
        <f ca="1">_xlfn.XLOOKUP(tbl_Invoices[[#This Row],[Customer_ID]], tbl_Customers[Customer_ID], tbl_Customers[Age_Group])</f>
        <v>55+</v>
      </c>
      <c r="M3734" s="1" t="str">
        <f>_xlfn.XLOOKUP(tbl_Invoices[[#This Row],[Customer_ID]], tbl_Customers[Customer_ID], tbl_Customers[Region])</f>
        <v>South</v>
      </c>
      <c r="N3734" s="1" t="str" cm="1">
        <f t="array" ref="N3734">_xlfn.IFS(
   _xlfn.SINGLE(tbl_Invoices[Plan_ID])="P1","Basic",
   _xlfn.SINGLE(tbl_Invoices[Plan_ID])="P2","Standard",
   _xlfn.SINGLE(tbl_Invoices[Plan_ID])="P3","Premium"
)</f>
        <v>Basic</v>
      </c>
      <c r="O3734" s="2">
        <f>IF(tbl_Invoices[[#This Row],[Revenue_Type]]="Churned",0,1)</f>
        <v>1</v>
      </c>
    </row>
    <row r="3735" spans="1:15" x14ac:dyDescent="0.25">
      <c r="A3735" t="s">
        <v>5775</v>
      </c>
      <c r="B3735" t="s">
        <v>597</v>
      </c>
      <c r="C3735" t="s">
        <v>3721</v>
      </c>
      <c r="D3735" s="1">
        <v>44750</v>
      </c>
      <c r="E3735">
        <v>25</v>
      </c>
      <c r="F3735" t="b">
        <v>1</v>
      </c>
      <c r="G3735" t="s">
        <v>4549</v>
      </c>
      <c r="H3735" t="s">
        <v>2034</v>
      </c>
      <c r="I3735" s="1">
        <f>DATE(YEAR(tbl_Invoices[[#This Row],[Invoice_Date]]), MONTH(tbl_Invoices[[#This Row],[Invoice_Date]]), DAY(tbl_Invoices[[#This Row],[Invoice_Date]]))</f>
        <v>44750</v>
      </c>
      <c r="J3735">
        <f>YEAR(tbl_Invoices[[#This Row],[Invoice_Date]])</f>
        <v>2022</v>
      </c>
      <c r="K3735" s="1">
        <f>_xlfn.XLOOKUP(tbl_Invoices[[#This Row],[Customer_ID]], tbl_Customers[Customer_ID], tbl_Customers[Cohort_Month])</f>
        <v>44469</v>
      </c>
      <c r="L3735" s="1" t="str">
        <f ca="1">_xlfn.XLOOKUP(tbl_Invoices[[#This Row],[Customer_ID]], tbl_Customers[Customer_ID], tbl_Customers[Age_Group])</f>
        <v>35–44</v>
      </c>
      <c r="M3735" s="1" t="str">
        <f>_xlfn.XLOOKUP(tbl_Invoices[[#This Row],[Customer_ID]], tbl_Customers[Customer_ID], tbl_Customers[Region])</f>
        <v>Midwest</v>
      </c>
      <c r="N3735" s="1" t="str" cm="1">
        <f t="array" ref="N3735">_xlfn.IFS(
   _xlfn.SINGLE(tbl_Invoices[Plan_ID])="P1","Basic",
   _xlfn.SINGLE(tbl_Invoices[Plan_ID])="P2","Standard",
   _xlfn.SINGLE(tbl_Invoices[Plan_ID])="P3","Premium"
)</f>
        <v>Standard</v>
      </c>
      <c r="O3735" s="2">
        <f>IF(tbl_Invoices[[#This Row],[Revenue_Type]]="Churned",0,1)</f>
        <v>1</v>
      </c>
    </row>
    <row r="3736" spans="1:15" x14ac:dyDescent="0.25">
      <c r="A3736" t="s">
        <v>5401</v>
      </c>
      <c r="B3736" t="s">
        <v>1007</v>
      </c>
      <c r="C3736" t="s">
        <v>2777</v>
      </c>
      <c r="D3736" s="1">
        <v>44750</v>
      </c>
      <c r="E3736">
        <v>12</v>
      </c>
      <c r="F3736" t="b">
        <v>1</v>
      </c>
      <c r="G3736" t="s">
        <v>4549</v>
      </c>
      <c r="H3736" t="s">
        <v>2027</v>
      </c>
      <c r="I3736" s="1">
        <f>DATE(YEAR(tbl_Invoices[[#This Row],[Invoice_Date]]), MONTH(tbl_Invoices[[#This Row],[Invoice_Date]]), DAY(tbl_Invoices[[#This Row],[Invoice_Date]]))</f>
        <v>44750</v>
      </c>
      <c r="J3736">
        <f>YEAR(tbl_Invoices[[#This Row],[Invoice_Date]])</f>
        <v>2022</v>
      </c>
      <c r="K3736" s="1">
        <f>_xlfn.XLOOKUP(tbl_Invoices[[#This Row],[Customer_ID]], tbl_Customers[Customer_ID], tbl_Customers[Cohort_Month])</f>
        <v>44561</v>
      </c>
      <c r="L3736" s="1" t="str">
        <f ca="1">_xlfn.XLOOKUP(tbl_Invoices[[#This Row],[Customer_ID]], tbl_Customers[Customer_ID], tbl_Customers[Age_Group])</f>
        <v>25–34</v>
      </c>
      <c r="M3736" s="1" t="str">
        <f>_xlfn.XLOOKUP(tbl_Invoices[[#This Row],[Customer_ID]], tbl_Customers[Customer_ID], tbl_Customers[Region])</f>
        <v>South</v>
      </c>
      <c r="N3736" s="1" t="str" cm="1">
        <f t="array" ref="N3736">_xlfn.IFS(
   _xlfn.SINGLE(tbl_Invoices[Plan_ID])="P1","Basic",
   _xlfn.SINGLE(tbl_Invoices[Plan_ID])="P2","Standard",
   _xlfn.SINGLE(tbl_Invoices[Plan_ID])="P3","Premium"
)</f>
        <v>Basic</v>
      </c>
      <c r="O3736" s="2">
        <f>IF(tbl_Invoices[[#This Row],[Revenue_Type]]="Churned",0,1)</f>
        <v>1</v>
      </c>
    </row>
    <row r="3737" spans="1:15" x14ac:dyDescent="0.25">
      <c r="A3737" t="s">
        <v>5620</v>
      </c>
      <c r="B3737" t="s">
        <v>1331</v>
      </c>
      <c r="C3737" t="s">
        <v>2917</v>
      </c>
      <c r="D3737" s="1">
        <v>44750</v>
      </c>
      <c r="E3737">
        <v>25</v>
      </c>
      <c r="F3737" t="b">
        <v>1</v>
      </c>
      <c r="G3737" t="s">
        <v>4547</v>
      </c>
      <c r="H3737" t="s">
        <v>2034</v>
      </c>
      <c r="I3737" s="1">
        <f>DATE(YEAR(tbl_Invoices[[#This Row],[Invoice_Date]]), MONTH(tbl_Invoices[[#This Row],[Invoice_Date]]), DAY(tbl_Invoices[[#This Row],[Invoice_Date]]))</f>
        <v>44750</v>
      </c>
      <c r="J3737">
        <f>YEAR(tbl_Invoices[[#This Row],[Invoice_Date]])</f>
        <v>2022</v>
      </c>
      <c r="K3737" s="1">
        <f>_xlfn.XLOOKUP(tbl_Invoices[[#This Row],[Customer_ID]], tbl_Customers[Customer_ID], tbl_Customers[Cohort_Month])</f>
        <v>44620</v>
      </c>
      <c r="L3737" s="1" t="str">
        <f ca="1">_xlfn.XLOOKUP(tbl_Invoices[[#This Row],[Customer_ID]], tbl_Customers[Customer_ID], tbl_Customers[Age_Group])</f>
        <v>25–34</v>
      </c>
      <c r="M3737" s="1" t="str">
        <f>_xlfn.XLOOKUP(tbl_Invoices[[#This Row],[Customer_ID]], tbl_Customers[Customer_ID], tbl_Customers[Region])</f>
        <v>Midwest</v>
      </c>
      <c r="N3737" s="1" t="str" cm="1">
        <f t="array" ref="N3737">_xlfn.IFS(
   _xlfn.SINGLE(tbl_Invoices[Plan_ID])="P1","Basic",
   _xlfn.SINGLE(tbl_Invoices[Plan_ID])="P2","Standard",
   _xlfn.SINGLE(tbl_Invoices[Plan_ID])="P3","Premium"
)</f>
        <v>Standard</v>
      </c>
      <c r="O3737" s="2">
        <f>IF(tbl_Invoices[[#This Row],[Revenue_Type]]="Churned",0,1)</f>
        <v>1</v>
      </c>
    </row>
    <row r="3738" spans="1:15" x14ac:dyDescent="0.25">
      <c r="A3738" t="s">
        <v>7402</v>
      </c>
      <c r="B3738" t="s">
        <v>1473</v>
      </c>
      <c r="C3738" t="s">
        <v>4292</v>
      </c>
      <c r="D3738" s="1">
        <v>44750</v>
      </c>
      <c r="E3738">
        <v>55</v>
      </c>
      <c r="F3738" t="b">
        <v>1</v>
      </c>
      <c r="G3738" t="s">
        <v>4549</v>
      </c>
      <c r="H3738" t="s">
        <v>2031</v>
      </c>
      <c r="I3738" s="1">
        <f>DATE(YEAR(tbl_Invoices[[#This Row],[Invoice_Date]]), MONTH(tbl_Invoices[[#This Row],[Invoice_Date]]), DAY(tbl_Invoices[[#This Row],[Invoice_Date]]))</f>
        <v>44750</v>
      </c>
      <c r="J3738">
        <f>YEAR(tbl_Invoices[[#This Row],[Invoice_Date]])</f>
        <v>2022</v>
      </c>
      <c r="K3738" s="1">
        <f>_xlfn.XLOOKUP(tbl_Invoices[[#This Row],[Customer_ID]], tbl_Customers[Customer_ID], tbl_Customers[Cohort_Month])</f>
        <v>45016</v>
      </c>
      <c r="L3738" s="1" t="str">
        <f ca="1">_xlfn.XLOOKUP(tbl_Invoices[[#This Row],[Customer_ID]], tbl_Customers[Customer_ID], tbl_Customers[Age_Group])</f>
        <v>25–34</v>
      </c>
      <c r="M3738" s="1" t="str">
        <f>_xlfn.XLOOKUP(tbl_Invoices[[#This Row],[Customer_ID]], tbl_Customers[Customer_ID], tbl_Customers[Region])</f>
        <v>South</v>
      </c>
      <c r="N3738" s="1" t="str" cm="1">
        <f t="array" ref="N3738">_xlfn.IFS(
   _xlfn.SINGLE(tbl_Invoices[Plan_ID])="P1","Basic",
   _xlfn.SINGLE(tbl_Invoices[Plan_ID])="P2","Standard",
   _xlfn.SINGLE(tbl_Invoices[Plan_ID])="P3","Premium"
)</f>
        <v>Premium</v>
      </c>
      <c r="O3738" s="2">
        <f>IF(tbl_Invoices[[#This Row],[Revenue_Type]]="Churned",0,1)</f>
        <v>1</v>
      </c>
    </row>
    <row r="3739" spans="1:15" x14ac:dyDescent="0.25">
      <c r="A3739" t="s">
        <v>6154</v>
      </c>
      <c r="B3739" t="s">
        <v>290</v>
      </c>
      <c r="C3739" t="s">
        <v>3704</v>
      </c>
      <c r="D3739" s="1">
        <v>44751</v>
      </c>
      <c r="E3739">
        <v>25</v>
      </c>
      <c r="F3739" t="b">
        <v>1</v>
      </c>
      <c r="G3739" t="s">
        <v>4549</v>
      </c>
      <c r="H3739" t="s">
        <v>2034</v>
      </c>
      <c r="I3739" s="1">
        <f>DATE(YEAR(tbl_Invoices[[#This Row],[Invoice_Date]]), MONTH(tbl_Invoices[[#This Row],[Invoice_Date]]), DAY(tbl_Invoices[[#This Row],[Invoice_Date]]))</f>
        <v>44751</v>
      </c>
      <c r="J3739">
        <f>YEAR(tbl_Invoices[[#This Row],[Invoice_Date]])</f>
        <v>2022</v>
      </c>
      <c r="K3739" s="1">
        <f>_xlfn.XLOOKUP(tbl_Invoices[[#This Row],[Customer_ID]], tbl_Customers[Customer_ID], tbl_Customers[Cohort_Month])</f>
        <v>44742</v>
      </c>
      <c r="L3739" s="1" t="str">
        <f ca="1">_xlfn.XLOOKUP(tbl_Invoices[[#This Row],[Customer_ID]], tbl_Customers[Customer_ID], tbl_Customers[Age_Group])</f>
        <v>25–34</v>
      </c>
      <c r="M3739" s="1" t="str">
        <f>_xlfn.XLOOKUP(tbl_Invoices[[#This Row],[Customer_ID]], tbl_Customers[Customer_ID], tbl_Customers[Region])</f>
        <v>South</v>
      </c>
      <c r="N3739" s="1" t="str" cm="1">
        <f t="array" ref="N3739">_xlfn.IFS(
   _xlfn.SINGLE(tbl_Invoices[Plan_ID])="P1","Basic",
   _xlfn.SINGLE(tbl_Invoices[Plan_ID])="P2","Standard",
   _xlfn.SINGLE(tbl_Invoices[Plan_ID])="P3","Premium"
)</f>
        <v>Standard</v>
      </c>
      <c r="O3739" s="2">
        <f>IF(tbl_Invoices[[#This Row],[Revenue_Type]]="Churned",0,1)</f>
        <v>1</v>
      </c>
    </row>
    <row r="3740" spans="1:15" x14ac:dyDescent="0.25">
      <c r="A3740" t="s">
        <v>8931</v>
      </c>
      <c r="B3740" t="s">
        <v>429</v>
      </c>
      <c r="C3740" t="s">
        <v>3903</v>
      </c>
      <c r="D3740" s="1">
        <v>44751</v>
      </c>
      <c r="E3740">
        <v>12</v>
      </c>
      <c r="F3740" t="b">
        <v>1</v>
      </c>
      <c r="G3740" t="s">
        <v>4540</v>
      </c>
      <c r="H3740" t="s">
        <v>2027</v>
      </c>
      <c r="I3740" s="1">
        <f>DATE(YEAR(tbl_Invoices[[#This Row],[Invoice_Date]]), MONTH(tbl_Invoices[[#This Row],[Invoice_Date]]), DAY(tbl_Invoices[[#This Row],[Invoice_Date]]))</f>
        <v>44751</v>
      </c>
      <c r="J3740">
        <f>YEAR(tbl_Invoices[[#This Row],[Invoice_Date]])</f>
        <v>2022</v>
      </c>
      <c r="K3740" s="1">
        <f>_xlfn.XLOOKUP(tbl_Invoices[[#This Row],[Customer_ID]], tbl_Customers[Customer_ID], tbl_Customers[Cohort_Month])</f>
        <v>45077</v>
      </c>
      <c r="L3740" s="1" t="str">
        <f ca="1">_xlfn.XLOOKUP(tbl_Invoices[[#This Row],[Customer_ID]], tbl_Customers[Customer_ID], tbl_Customers[Age_Group])</f>
        <v>18–24</v>
      </c>
      <c r="M3740" s="1" t="str">
        <f>_xlfn.XLOOKUP(tbl_Invoices[[#This Row],[Customer_ID]], tbl_Customers[Customer_ID], tbl_Customers[Region])</f>
        <v>South</v>
      </c>
      <c r="N3740" s="1" t="str" cm="1">
        <f t="array" ref="N3740">_xlfn.IFS(
   _xlfn.SINGLE(tbl_Invoices[Plan_ID])="P1","Basic",
   _xlfn.SINGLE(tbl_Invoices[Plan_ID])="P2","Standard",
   _xlfn.SINGLE(tbl_Invoices[Plan_ID])="P3","Premium"
)</f>
        <v>Basic</v>
      </c>
      <c r="O3740" s="2">
        <f>IF(tbl_Invoices[[#This Row],[Revenue_Type]]="Churned",0,1)</f>
        <v>1</v>
      </c>
    </row>
    <row r="3741" spans="1:15" x14ac:dyDescent="0.25">
      <c r="A3741" t="s">
        <v>5695</v>
      </c>
      <c r="B3741" t="s">
        <v>898</v>
      </c>
      <c r="C3741" t="s">
        <v>4409</v>
      </c>
      <c r="D3741" s="1">
        <v>44751</v>
      </c>
      <c r="E3741">
        <v>12</v>
      </c>
      <c r="F3741" t="b">
        <v>1</v>
      </c>
      <c r="G3741" t="s">
        <v>4540</v>
      </c>
      <c r="H3741" t="s">
        <v>2027</v>
      </c>
      <c r="I3741" s="1">
        <f>DATE(YEAR(tbl_Invoices[[#This Row],[Invoice_Date]]), MONTH(tbl_Invoices[[#This Row],[Invoice_Date]]), DAY(tbl_Invoices[[#This Row],[Invoice_Date]]))</f>
        <v>44751</v>
      </c>
      <c r="J3741">
        <f>YEAR(tbl_Invoices[[#This Row],[Invoice_Date]])</f>
        <v>2022</v>
      </c>
      <c r="K3741" s="1">
        <f>_xlfn.XLOOKUP(tbl_Invoices[[#This Row],[Customer_ID]], tbl_Customers[Customer_ID], tbl_Customers[Cohort_Month])</f>
        <v>44620</v>
      </c>
      <c r="L3741" s="1" t="str">
        <f ca="1">_xlfn.XLOOKUP(tbl_Invoices[[#This Row],[Customer_ID]], tbl_Customers[Customer_ID], tbl_Customers[Age_Group])</f>
        <v>25–34</v>
      </c>
      <c r="M3741" s="1" t="str">
        <f>_xlfn.XLOOKUP(tbl_Invoices[[#This Row],[Customer_ID]], tbl_Customers[Customer_ID], tbl_Customers[Region])</f>
        <v>East</v>
      </c>
      <c r="N3741" s="1" t="str" cm="1">
        <f t="array" ref="N3741">_xlfn.IFS(
   _xlfn.SINGLE(tbl_Invoices[Plan_ID])="P1","Basic",
   _xlfn.SINGLE(tbl_Invoices[Plan_ID])="P2","Standard",
   _xlfn.SINGLE(tbl_Invoices[Plan_ID])="P3","Premium"
)</f>
        <v>Basic</v>
      </c>
      <c r="O3741" s="2">
        <f>IF(tbl_Invoices[[#This Row],[Revenue_Type]]="Churned",0,1)</f>
        <v>1</v>
      </c>
    </row>
    <row r="3742" spans="1:15" x14ac:dyDescent="0.25">
      <c r="A3742" t="s">
        <v>5646</v>
      </c>
      <c r="B3742" t="s">
        <v>1051</v>
      </c>
      <c r="C3742" t="s">
        <v>3252</v>
      </c>
      <c r="D3742" s="1">
        <v>44751</v>
      </c>
      <c r="E3742">
        <v>25</v>
      </c>
      <c r="F3742" t="b">
        <v>1</v>
      </c>
      <c r="G3742" t="s">
        <v>4538</v>
      </c>
      <c r="H3742" t="s">
        <v>2034</v>
      </c>
      <c r="I3742" s="1">
        <f>DATE(YEAR(tbl_Invoices[[#This Row],[Invoice_Date]]), MONTH(tbl_Invoices[[#This Row],[Invoice_Date]]), DAY(tbl_Invoices[[#This Row],[Invoice_Date]]))</f>
        <v>44751</v>
      </c>
      <c r="J3742">
        <f>YEAR(tbl_Invoices[[#This Row],[Invoice_Date]])</f>
        <v>2022</v>
      </c>
      <c r="K3742" s="1">
        <f>_xlfn.XLOOKUP(tbl_Invoices[[#This Row],[Customer_ID]], tbl_Customers[Customer_ID], tbl_Customers[Cohort_Month])</f>
        <v>44592</v>
      </c>
      <c r="L3742" s="1" t="str">
        <f ca="1">_xlfn.XLOOKUP(tbl_Invoices[[#This Row],[Customer_ID]], tbl_Customers[Customer_ID], tbl_Customers[Age_Group])</f>
        <v>35–44</v>
      </c>
      <c r="M3742" s="1" t="str">
        <f>_xlfn.XLOOKUP(tbl_Invoices[[#This Row],[Customer_ID]], tbl_Customers[Customer_ID], tbl_Customers[Region])</f>
        <v>West</v>
      </c>
      <c r="N3742" s="1" t="str" cm="1">
        <f t="array" ref="N3742">_xlfn.IFS(
   _xlfn.SINGLE(tbl_Invoices[Plan_ID])="P1","Basic",
   _xlfn.SINGLE(tbl_Invoices[Plan_ID])="P2","Standard",
   _xlfn.SINGLE(tbl_Invoices[Plan_ID])="P3","Premium"
)</f>
        <v>Standard</v>
      </c>
      <c r="O3742" s="2">
        <f>IF(tbl_Invoices[[#This Row],[Revenue_Type]]="Churned",0,1)</f>
        <v>1</v>
      </c>
    </row>
    <row r="3743" spans="1:15" x14ac:dyDescent="0.25">
      <c r="A3743" t="s">
        <v>6847</v>
      </c>
      <c r="B3743" t="s">
        <v>1552</v>
      </c>
      <c r="C3743" t="s">
        <v>3659</v>
      </c>
      <c r="D3743" s="1">
        <v>44751</v>
      </c>
      <c r="E3743">
        <v>12</v>
      </c>
      <c r="F3743" t="b">
        <v>1</v>
      </c>
      <c r="G3743" t="s">
        <v>4549</v>
      </c>
      <c r="H3743" t="s">
        <v>2027</v>
      </c>
      <c r="I3743" s="1">
        <f>DATE(YEAR(tbl_Invoices[[#This Row],[Invoice_Date]]), MONTH(tbl_Invoices[[#This Row],[Invoice_Date]]), DAY(tbl_Invoices[[#This Row],[Invoice_Date]]))</f>
        <v>44751</v>
      </c>
      <c r="J3743">
        <f>YEAR(tbl_Invoices[[#This Row],[Invoice_Date]])</f>
        <v>2022</v>
      </c>
      <c r="K3743" s="1">
        <f>_xlfn.XLOOKUP(tbl_Invoices[[#This Row],[Customer_ID]], tbl_Customers[Customer_ID], tbl_Customers[Cohort_Month])</f>
        <v>44347</v>
      </c>
      <c r="L3743" s="1" t="str">
        <f ca="1">_xlfn.XLOOKUP(tbl_Invoices[[#This Row],[Customer_ID]], tbl_Customers[Customer_ID], tbl_Customers[Age_Group])</f>
        <v>55+</v>
      </c>
      <c r="M3743" s="1" t="str">
        <f>_xlfn.XLOOKUP(tbl_Invoices[[#This Row],[Customer_ID]], tbl_Customers[Customer_ID], tbl_Customers[Region])</f>
        <v>South</v>
      </c>
      <c r="N3743" s="1" t="str" cm="1">
        <f t="array" ref="N3743">_xlfn.IFS(
   _xlfn.SINGLE(tbl_Invoices[Plan_ID])="P1","Basic",
   _xlfn.SINGLE(tbl_Invoices[Plan_ID])="P2","Standard",
   _xlfn.SINGLE(tbl_Invoices[Plan_ID])="P3","Premium"
)</f>
        <v>Basic</v>
      </c>
      <c r="O3743" s="2">
        <f>IF(tbl_Invoices[[#This Row],[Revenue_Type]]="Churned",0,1)</f>
        <v>1</v>
      </c>
    </row>
    <row r="3744" spans="1:15" x14ac:dyDescent="0.25">
      <c r="A3744" t="s">
        <v>9332</v>
      </c>
      <c r="B3744" t="s">
        <v>78</v>
      </c>
      <c r="C3744" t="s">
        <v>4270</v>
      </c>
      <c r="D3744" s="1">
        <v>44752</v>
      </c>
      <c r="E3744">
        <v>55</v>
      </c>
      <c r="F3744" t="b">
        <v>1</v>
      </c>
      <c r="G3744" t="s">
        <v>4549</v>
      </c>
      <c r="H3744" t="s">
        <v>2031</v>
      </c>
      <c r="I3744" s="1">
        <f>DATE(YEAR(tbl_Invoices[[#This Row],[Invoice_Date]]), MONTH(tbl_Invoices[[#This Row],[Invoice_Date]]), DAY(tbl_Invoices[[#This Row],[Invoice_Date]]))</f>
        <v>44752</v>
      </c>
      <c r="J3744">
        <f>YEAR(tbl_Invoices[[#This Row],[Invoice_Date]])</f>
        <v>2022</v>
      </c>
      <c r="K3744" s="1">
        <f>_xlfn.XLOOKUP(tbl_Invoices[[#This Row],[Customer_ID]], tbl_Customers[Customer_ID], tbl_Customers[Cohort_Month])</f>
        <v>44255</v>
      </c>
      <c r="L3744" s="1" t="str">
        <f ca="1">_xlfn.XLOOKUP(tbl_Invoices[[#This Row],[Customer_ID]], tbl_Customers[Customer_ID], tbl_Customers[Age_Group])</f>
        <v>25–34</v>
      </c>
      <c r="M3744" s="1" t="str">
        <f>_xlfn.XLOOKUP(tbl_Invoices[[#This Row],[Customer_ID]], tbl_Customers[Customer_ID], tbl_Customers[Region])</f>
        <v>East</v>
      </c>
      <c r="N3744" s="1" t="str" cm="1">
        <f t="array" ref="N3744">_xlfn.IFS(
   _xlfn.SINGLE(tbl_Invoices[Plan_ID])="P1","Basic",
   _xlfn.SINGLE(tbl_Invoices[Plan_ID])="P2","Standard",
   _xlfn.SINGLE(tbl_Invoices[Plan_ID])="P3","Premium"
)</f>
        <v>Premium</v>
      </c>
      <c r="O3744" s="2">
        <f>IF(tbl_Invoices[[#This Row],[Revenue_Type]]="Churned",0,1)</f>
        <v>1</v>
      </c>
    </row>
    <row r="3745" spans="1:15" x14ac:dyDescent="0.25">
      <c r="A3745" t="s">
        <v>8599</v>
      </c>
      <c r="B3745" t="s">
        <v>994</v>
      </c>
      <c r="C3745" t="s">
        <v>2383</v>
      </c>
      <c r="D3745" s="1">
        <v>44752</v>
      </c>
      <c r="E3745">
        <v>55</v>
      </c>
      <c r="F3745" t="b">
        <v>1</v>
      </c>
      <c r="G3745" t="s">
        <v>4549</v>
      </c>
      <c r="H3745" t="s">
        <v>2031</v>
      </c>
      <c r="I3745" s="1">
        <f>DATE(YEAR(tbl_Invoices[[#This Row],[Invoice_Date]]), MONTH(tbl_Invoices[[#This Row],[Invoice_Date]]), DAY(tbl_Invoices[[#This Row],[Invoice_Date]]))</f>
        <v>44752</v>
      </c>
      <c r="J3745">
        <f>YEAR(tbl_Invoices[[#This Row],[Invoice_Date]])</f>
        <v>2022</v>
      </c>
      <c r="K3745" s="1">
        <f>_xlfn.XLOOKUP(tbl_Invoices[[#This Row],[Customer_ID]], tbl_Customers[Customer_ID], tbl_Customers[Cohort_Month])</f>
        <v>44347</v>
      </c>
      <c r="L3745" s="1" t="str">
        <f ca="1">_xlfn.XLOOKUP(tbl_Invoices[[#This Row],[Customer_ID]], tbl_Customers[Customer_ID], tbl_Customers[Age_Group])</f>
        <v>45–54</v>
      </c>
      <c r="M3745" s="1" t="str">
        <f>_xlfn.XLOOKUP(tbl_Invoices[[#This Row],[Customer_ID]], tbl_Customers[Customer_ID], tbl_Customers[Region])</f>
        <v>West</v>
      </c>
      <c r="N3745" s="1" t="str" cm="1">
        <f t="array" ref="N3745">_xlfn.IFS(
   _xlfn.SINGLE(tbl_Invoices[Plan_ID])="P1","Basic",
   _xlfn.SINGLE(tbl_Invoices[Plan_ID])="P2","Standard",
   _xlfn.SINGLE(tbl_Invoices[Plan_ID])="P3","Premium"
)</f>
        <v>Premium</v>
      </c>
      <c r="O3745" s="2">
        <f>IF(tbl_Invoices[[#This Row],[Revenue_Type]]="Churned",0,1)</f>
        <v>1</v>
      </c>
    </row>
    <row r="3746" spans="1:15" x14ac:dyDescent="0.25">
      <c r="A3746" t="s">
        <v>9318</v>
      </c>
      <c r="B3746" t="s">
        <v>1704</v>
      </c>
      <c r="C3746" t="s">
        <v>2912</v>
      </c>
      <c r="D3746" s="1">
        <v>44752</v>
      </c>
      <c r="E3746">
        <v>25</v>
      </c>
      <c r="F3746" t="b">
        <v>1</v>
      </c>
      <c r="G3746" t="s">
        <v>4540</v>
      </c>
      <c r="H3746" t="s">
        <v>2034</v>
      </c>
      <c r="I3746" s="1">
        <f>DATE(YEAR(tbl_Invoices[[#This Row],[Invoice_Date]]), MONTH(tbl_Invoices[[#This Row],[Invoice_Date]]), DAY(tbl_Invoices[[#This Row],[Invoice_Date]]))</f>
        <v>44752</v>
      </c>
      <c r="J3746">
        <f>YEAR(tbl_Invoices[[#This Row],[Invoice_Date]])</f>
        <v>2022</v>
      </c>
      <c r="K3746" s="1">
        <f>_xlfn.XLOOKUP(tbl_Invoices[[#This Row],[Customer_ID]], tbl_Customers[Customer_ID], tbl_Customers[Cohort_Month])</f>
        <v>44227</v>
      </c>
      <c r="L3746" s="1" t="str">
        <f ca="1">_xlfn.XLOOKUP(tbl_Invoices[[#This Row],[Customer_ID]], tbl_Customers[Customer_ID], tbl_Customers[Age_Group])</f>
        <v>25–34</v>
      </c>
      <c r="M3746" s="1" t="str">
        <f>_xlfn.XLOOKUP(tbl_Invoices[[#This Row],[Customer_ID]], tbl_Customers[Customer_ID], tbl_Customers[Region])</f>
        <v>East</v>
      </c>
      <c r="N3746" s="1" t="str" cm="1">
        <f t="array" ref="N3746">_xlfn.IFS(
   _xlfn.SINGLE(tbl_Invoices[Plan_ID])="P1","Basic",
   _xlfn.SINGLE(tbl_Invoices[Plan_ID])="P2","Standard",
   _xlfn.SINGLE(tbl_Invoices[Plan_ID])="P3","Premium"
)</f>
        <v>Standard</v>
      </c>
      <c r="O3746" s="2">
        <f>IF(tbl_Invoices[[#This Row],[Revenue_Type]]="Churned",0,1)</f>
        <v>1</v>
      </c>
    </row>
    <row r="3747" spans="1:15" x14ac:dyDescent="0.25">
      <c r="A3747" t="s">
        <v>8620</v>
      </c>
      <c r="B3747" t="s">
        <v>800</v>
      </c>
      <c r="C3747" t="s">
        <v>4193</v>
      </c>
      <c r="D3747" s="1">
        <v>44753</v>
      </c>
      <c r="E3747">
        <v>55</v>
      </c>
      <c r="F3747" t="b">
        <v>1</v>
      </c>
      <c r="G3747" t="s">
        <v>4538</v>
      </c>
      <c r="H3747" t="s">
        <v>2031</v>
      </c>
      <c r="I3747" s="1">
        <f>DATE(YEAR(tbl_Invoices[[#This Row],[Invoice_Date]]), MONTH(tbl_Invoices[[#This Row],[Invoice_Date]]), DAY(tbl_Invoices[[#This Row],[Invoice_Date]]))</f>
        <v>44753</v>
      </c>
      <c r="J3747">
        <f>YEAR(tbl_Invoices[[#This Row],[Invoice_Date]])</f>
        <v>2022</v>
      </c>
      <c r="K3747" s="1">
        <f>_xlfn.XLOOKUP(tbl_Invoices[[#This Row],[Customer_ID]], tbl_Customers[Customer_ID], tbl_Customers[Cohort_Month])</f>
        <v>44957</v>
      </c>
      <c r="L3747" s="1" t="str">
        <f ca="1">_xlfn.XLOOKUP(tbl_Invoices[[#This Row],[Customer_ID]], tbl_Customers[Customer_ID], tbl_Customers[Age_Group])</f>
        <v>35–44</v>
      </c>
      <c r="M3747" s="1" t="str">
        <f>_xlfn.XLOOKUP(tbl_Invoices[[#This Row],[Customer_ID]], tbl_Customers[Customer_ID], tbl_Customers[Region])</f>
        <v>Midwest</v>
      </c>
      <c r="N3747" s="1" t="str" cm="1">
        <f t="array" ref="N3747">_xlfn.IFS(
   _xlfn.SINGLE(tbl_Invoices[Plan_ID])="P1","Basic",
   _xlfn.SINGLE(tbl_Invoices[Plan_ID])="P2","Standard",
   _xlfn.SINGLE(tbl_Invoices[Plan_ID])="P3","Premium"
)</f>
        <v>Premium</v>
      </c>
      <c r="O3747" s="2">
        <f>IF(tbl_Invoices[[#This Row],[Revenue_Type]]="Churned",0,1)</f>
        <v>1</v>
      </c>
    </row>
    <row r="3748" spans="1:15" x14ac:dyDescent="0.25">
      <c r="A3748" t="s">
        <v>10335</v>
      </c>
      <c r="B3748" t="s">
        <v>816</v>
      </c>
      <c r="C3748" t="s">
        <v>4129</v>
      </c>
      <c r="D3748" s="1">
        <v>44753</v>
      </c>
      <c r="E3748">
        <v>12</v>
      </c>
      <c r="F3748" t="b">
        <v>1</v>
      </c>
      <c r="G3748" t="s">
        <v>4547</v>
      </c>
      <c r="H3748" t="s">
        <v>2027</v>
      </c>
      <c r="I3748" s="1">
        <f>DATE(YEAR(tbl_Invoices[[#This Row],[Invoice_Date]]), MONTH(tbl_Invoices[[#This Row],[Invoice_Date]]), DAY(tbl_Invoices[[#This Row],[Invoice_Date]]))</f>
        <v>44753</v>
      </c>
      <c r="J3748">
        <f>YEAR(tbl_Invoices[[#This Row],[Invoice_Date]])</f>
        <v>2022</v>
      </c>
      <c r="K3748" s="1">
        <f>_xlfn.XLOOKUP(tbl_Invoices[[#This Row],[Customer_ID]], tbl_Customers[Customer_ID], tbl_Customers[Cohort_Month])</f>
        <v>44500</v>
      </c>
      <c r="L3748" s="1" t="str">
        <f ca="1">_xlfn.XLOOKUP(tbl_Invoices[[#This Row],[Customer_ID]], tbl_Customers[Customer_ID], tbl_Customers[Age_Group])</f>
        <v>45–54</v>
      </c>
      <c r="M3748" s="1" t="str">
        <f>_xlfn.XLOOKUP(tbl_Invoices[[#This Row],[Customer_ID]], tbl_Customers[Customer_ID], tbl_Customers[Region])</f>
        <v>Midwest</v>
      </c>
      <c r="N3748" s="1" t="str" cm="1">
        <f t="array" ref="N3748">_xlfn.IFS(
   _xlfn.SINGLE(tbl_Invoices[Plan_ID])="P1","Basic",
   _xlfn.SINGLE(tbl_Invoices[Plan_ID])="P2","Standard",
   _xlfn.SINGLE(tbl_Invoices[Plan_ID])="P3","Premium"
)</f>
        <v>Basic</v>
      </c>
      <c r="O3748" s="2">
        <f>IF(tbl_Invoices[[#This Row],[Revenue_Type]]="Churned",0,1)</f>
        <v>1</v>
      </c>
    </row>
    <row r="3749" spans="1:15" x14ac:dyDescent="0.25">
      <c r="A3749" t="s">
        <v>9483</v>
      </c>
      <c r="B3749" t="s">
        <v>823</v>
      </c>
      <c r="C3749" t="s">
        <v>4248</v>
      </c>
      <c r="D3749" s="1">
        <v>44753</v>
      </c>
      <c r="E3749">
        <v>12</v>
      </c>
      <c r="F3749" t="b">
        <v>1</v>
      </c>
      <c r="G3749" t="s">
        <v>4547</v>
      </c>
      <c r="H3749" t="s">
        <v>2027</v>
      </c>
      <c r="I3749" s="1">
        <f>DATE(YEAR(tbl_Invoices[[#This Row],[Invoice_Date]]), MONTH(tbl_Invoices[[#This Row],[Invoice_Date]]), DAY(tbl_Invoices[[#This Row],[Invoice_Date]]))</f>
        <v>44753</v>
      </c>
      <c r="J3749">
        <f>YEAR(tbl_Invoices[[#This Row],[Invoice_Date]])</f>
        <v>2022</v>
      </c>
      <c r="K3749" s="1">
        <f>_xlfn.XLOOKUP(tbl_Invoices[[#This Row],[Customer_ID]], tbl_Customers[Customer_ID], tbl_Customers[Cohort_Month])</f>
        <v>44500</v>
      </c>
      <c r="L3749" s="1" t="str">
        <f ca="1">_xlfn.XLOOKUP(tbl_Invoices[[#This Row],[Customer_ID]], tbl_Customers[Customer_ID], tbl_Customers[Age_Group])</f>
        <v>55+</v>
      </c>
      <c r="M3749" s="1" t="str">
        <f>_xlfn.XLOOKUP(tbl_Invoices[[#This Row],[Customer_ID]], tbl_Customers[Customer_ID], tbl_Customers[Region])</f>
        <v>Midwest</v>
      </c>
      <c r="N3749" s="1" t="str" cm="1">
        <f t="array" ref="N3749">_xlfn.IFS(
   _xlfn.SINGLE(tbl_Invoices[Plan_ID])="P1","Basic",
   _xlfn.SINGLE(tbl_Invoices[Plan_ID])="P2","Standard",
   _xlfn.SINGLE(tbl_Invoices[Plan_ID])="P3","Premium"
)</f>
        <v>Basic</v>
      </c>
      <c r="O3749" s="2">
        <f>IF(tbl_Invoices[[#This Row],[Revenue_Type]]="Churned",0,1)</f>
        <v>1</v>
      </c>
    </row>
    <row r="3750" spans="1:15" x14ac:dyDescent="0.25">
      <c r="A3750" t="s">
        <v>8624</v>
      </c>
      <c r="B3750" t="s">
        <v>1585</v>
      </c>
      <c r="C3750" t="s">
        <v>4480</v>
      </c>
      <c r="D3750" s="1">
        <v>44753</v>
      </c>
      <c r="E3750">
        <v>25</v>
      </c>
      <c r="F3750" t="b">
        <v>1</v>
      </c>
      <c r="G3750" t="s">
        <v>4545</v>
      </c>
      <c r="H3750" t="s">
        <v>2034</v>
      </c>
      <c r="I3750" s="1">
        <f>DATE(YEAR(tbl_Invoices[[#This Row],[Invoice_Date]]), MONTH(tbl_Invoices[[#This Row],[Invoice_Date]]), DAY(tbl_Invoices[[#This Row],[Invoice_Date]]))</f>
        <v>44753</v>
      </c>
      <c r="J3750">
        <f>YEAR(tbl_Invoices[[#This Row],[Invoice_Date]])</f>
        <v>2022</v>
      </c>
      <c r="K3750" s="1">
        <f>_xlfn.XLOOKUP(tbl_Invoices[[#This Row],[Customer_ID]], tbl_Customers[Customer_ID], tbl_Customers[Cohort_Month])</f>
        <v>44377</v>
      </c>
      <c r="L3750" s="1" t="str">
        <f ca="1">_xlfn.XLOOKUP(tbl_Invoices[[#This Row],[Customer_ID]], tbl_Customers[Customer_ID], tbl_Customers[Age_Group])</f>
        <v>45–54</v>
      </c>
      <c r="M3750" s="1" t="str">
        <f>_xlfn.XLOOKUP(tbl_Invoices[[#This Row],[Customer_ID]], tbl_Customers[Customer_ID], tbl_Customers[Region])</f>
        <v>East</v>
      </c>
      <c r="N3750" s="1" t="str" cm="1">
        <f t="array" ref="N3750">_xlfn.IFS(
   _xlfn.SINGLE(tbl_Invoices[Plan_ID])="P1","Basic",
   _xlfn.SINGLE(tbl_Invoices[Plan_ID])="P2","Standard",
   _xlfn.SINGLE(tbl_Invoices[Plan_ID])="P3","Premium"
)</f>
        <v>Standard</v>
      </c>
      <c r="O3750" s="2">
        <f>IF(tbl_Invoices[[#This Row],[Revenue_Type]]="Churned",0,1)</f>
        <v>0</v>
      </c>
    </row>
    <row r="3751" spans="1:15" x14ac:dyDescent="0.25">
      <c r="A3751" t="s">
        <v>6459</v>
      </c>
      <c r="B3751" t="s">
        <v>1597</v>
      </c>
      <c r="C3751" t="s">
        <v>4327</v>
      </c>
      <c r="D3751" s="1">
        <v>44753</v>
      </c>
      <c r="E3751">
        <v>55</v>
      </c>
      <c r="F3751" t="b">
        <v>1</v>
      </c>
      <c r="G3751" t="s">
        <v>4540</v>
      </c>
      <c r="H3751" t="s">
        <v>2031</v>
      </c>
      <c r="I3751" s="1">
        <f>DATE(YEAR(tbl_Invoices[[#This Row],[Invoice_Date]]), MONTH(tbl_Invoices[[#This Row],[Invoice_Date]]), DAY(tbl_Invoices[[#This Row],[Invoice_Date]]))</f>
        <v>44753</v>
      </c>
      <c r="J3751">
        <f>YEAR(tbl_Invoices[[#This Row],[Invoice_Date]])</f>
        <v>2022</v>
      </c>
      <c r="K3751" s="1">
        <f>_xlfn.XLOOKUP(tbl_Invoices[[#This Row],[Customer_ID]], tbl_Customers[Customer_ID], tbl_Customers[Cohort_Month])</f>
        <v>44530</v>
      </c>
      <c r="L3751" s="1" t="str">
        <f ca="1">_xlfn.XLOOKUP(tbl_Invoices[[#This Row],[Customer_ID]], tbl_Customers[Customer_ID], tbl_Customers[Age_Group])</f>
        <v>25–34</v>
      </c>
      <c r="M3751" s="1" t="str">
        <f>_xlfn.XLOOKUP(tbl_Invoices[[#This Row],[Customer_ID]], tbl_Customers[Customer_ID], tbl_Customers[Region])</f>
        <v>East</v>
      </c>
      <c r="N3751" s="1" t="str" cm="1">
        <f t="array" ref="N3751">_xlfn.IFS(
   _xlfn.SINGLE(tbl_Invoices[Plan_ID])="P1","Basic",
   _xlfn.SINGLE(tbl_Invoices[Plan_ID])="P2","Standard",
   _xlfn.SINGLE(tbl_Invoices[Plan_ID])="P3","Premium"
)</f>
        <v>Premium</v>
      </c>
      <c r="O3751" s="2">
        <f>IF(tbl_Invoices[[#This Row],[Revenue_Type]]="Churned",0,1)</f>
        <v>1</v>
      </c>
    </row>
    <row r="3752" spans="1:15" x14ac:dyDescent="0.25">
      <c r="A3752" t="s">
        <v>7776</v>
      </c>
      <c r="B3752" t="s">
        <v>152</v>
      </c>
      <c r="C3752" t="s">
        <v>4504</v>
      </c>
      <c r="D3752" s="1">
        <v>44754</v>
      </c>
      <c r="E3752">
        <v>12</v>
      </c>
      <c r="F3752" t="b">
        <v>1</v>
      </c>
      <c r="G3752" t="s">
        <v>4549</v>
      </c>
      <c r="H3752" t="s">
        <v>2027</v>
      </c>
      <c r="I3752" s="1">
        <f>DATE(YEAR(tbl_Invoices[[#This Row],[Invoice_Date]]), MONTH(tbl_Invoices[[#This Row],[Invoice_Date]]), DAY(tbl_Invoices[[#This Row],[Invoice_Date]]))</f>
        <v>44754</v>
      </c>
      <c r="J3752">
        <f>YEAR(tbl_Invoices[[#This Row],[Invoice_Date]])</f>
        <v>2022</v>
      </c>
      <c r="K3752" s="1">
        <f>_xlfn.XLOOKUP(tbl_Invoices[[#This Row],[Customer_ID]], tbl_Customers[Customer_ID], tbl_Customers[Cohort_Month])</f>
        <v>45107</v>
      </c>
      <c r="L3752" s="1" t="str">
        <f ca="1">_xlfn.XLOOKUP(tbl_Invoices[[#This Row],[Customer_ID]], tbl_Customers[Customer_ID], tbl_Customers[Age_Group])</f>
        <v>25–34</v>
      </c>
      <c r="M3752" s="1" t="str">
        <f>_xlfn.XLOOKUP(tbl_Invoices[[#This Row],[Customer_ID]], tbl_Customers[Customer_ID], tbl_Customers[Region])</f>
        <v>Midwest</v>
      </c>
      <c r="N3752" s="1" t="str" cm="1">
        <f t="array" ref="N3752">_xlfn.IFS(
   _xlfn.SINGLE(tbl_Invoices[Plan_ID])="P1","Basic",
   _xlfn.SINGLE(tbl_Invoices[Plan_ID])="P2","Standard",
   _xlfn.SINGLE(tbl_Invoices[Plan_ID])="P3","Premium"
)</f>
        <v>Basic</v>
      </c>
      <c r="O3752" s="2">
        <f>IF(tbl_Invoices[[#This Row],[Revenue_Type]]="Churned",0,1)</f>
        <v>1</v>
      </c>
    </row>
    <row r="3753" spans="1:15" x14ac:dyDescent="0.25">
      <c r="A3753" t="s">
        <v>10163</v>
      </c>
      <c r="B3753" t="s">
        <v>394</v>
      </c>
      <c r="C3753" t="s">
        <v>4075</v>
      </c>
      <c r="D3753" s="1">
        <v>44754</v>
      </c>
      <c r="E3753">
        <v>25</v>
      </c>
      <c r="F3753" t="b">
        <v>1</v>
      </c>
      <c r="G3753" t="s">
        <v>4545</v>
      </c>
      <c r="H3753" t="s">
        <v>2034</v>
      </c>
      <c r="I3753" s="1">
        <f>DATE(YEAR(tbl_Invoices[[#This Row],[Invoice_Date]]), MONTH(tbl_Invoices[[#This Row],[Invoice_Date]]), DAY(tbl_Invoices[[#This Row],[Invoice_Date]]))</f>
        <v>44754</v>
      </c>
      <c r="J3753">
        <f>YEAR(tbl_Invoices[[#This Row],[Invoice_Date]])</f>
        <v>2022</v>
      </c>
      <c r="K3753" s="1">
        <f>_xlfn.XLOOKUP(tbl_Invoices[[#This Row],[Customer_ID]], tbl_Customers[Customer_ID], tbl_Customers[Cohort_Month])</f>
        <v>44469</v>
      </c>
      <c r="L3753" s="1" t="str">
        <f ca="1">_xlfn.XLOOKUP(tbl_Invoices[[#This Row],[Customer_ID]], tbl_Customers[Customer_ID], tbl_Customers[Age_Group])</f>
        <v>45–54</v>
      </c>
      <c r="M3753" s="1" t="str">
        <f>_xlfn.XLOOKUP(tbl_Invoices[[#This Row],[Customer_ID]], tbl_Customers[Customer_ID], tbl_Customers[Region])</f>
        <v>West</v>
      </c>
      <c r="N3753" s="1" t="str" cm="1">
        <f t="array" ref="N3753">_xlfn.IFS(
   _xlfn.SINGLE(tbl_Invoices[Plan_ID])="P1","Basic",
   _xlfn.SINGLE(tbl_Invoices[Plan_ID])="P2","Standard",
   _xlfn.SINGLE(tbl_Invoices[Plan_ID])="P3","Premium"
)</f>
        <v>Standard</v>
      </c>
      <c r="O3753" s="2">
        <f>IF(tbl_Invoices[[#This Row],[Revenue_Type]]="Churned",0,1)</f>
        <v>0</v>
      </c>
    </row>
    <row r="3754" spans="1:15" x14ac:dyDescent="0.25">
      <c r="A3754" t="s">
        <v>9361</v>
      </c>
      <c r="B3754" t="s">
        <v>586</v>
      </c>
      <c r="C3754" t="s">
        <v>4245</v>
      </c>
      <c r="D3754" s="1">
        <v>44754</v>
      </c>
      <c r="E3754">
        <v>55</v>
      </c>
      <c r="F3754" t="b">
        <v>1</v>
      </c>
      <c r="G3754" t="s">
        <v>4538</v>
      </c>
      <c r="H3754" t="s">
        <v>2031</v>
      </c>
      <c r="I3754" s="1">
        <f>DATE(YEAR(tbl_Invoices[[#This Row],[Invoice_Date]]), MONTH(tbl_Invoices[[#This Row],[Invoice_Date]]), DAY(tbl_Invoices[[#This Row],[Invoice_Date]]))</f>
        <v>44754</v>
      </c>
      <c r="J3754">
        <f>YEAR(tbl_Invoices[[#This Row],[Invoice_Date]])</f>
        <v>2022</v>
      </c>
      <c r="K3754" s="1">
        <f>_xlfn.XLOOKUP(tbl_Invoices[[#This Row],[Customer_ID]], tbl_Customers[Customer_ID], tbl_Customers[Cohort_Month])</f>
        <v>44227</v>
      </c>
      <c r="L3754" s="1" t="str">
        <f ca="1">_xlfn.XLOOKUP(tbl_Invoices[[#This Row],[Customer_ID]], tbl_Customers[Customer_ID], tbl_Customers[Age_Group])</f>
        <v>18–24</v>
      </c>
      <c r="M3754" s="1" t="str">
        <f>_xlfn.XLOOKUP(tbl_Invoices[[#This Row],[Customer_ID]], tbl_Customers[Customer_ID], tbl_Customers[Region])</f>
        <v>West</v>
      </c>
      <c r="N3754" s="1" t="str" cm="1">
        <f t="array" ref="N3754">_xlfn.IFS(
   _xlfn.SINGLE(tbl_Invoices[Plan_ID])="P1","Basic",
   _xlfn.SINGLE(tbl_Invoices[Plan_ID])="P2","Standard",
   _xlfn.SINGLE(tbl_Invoices[Plan_ID])="P3","Premium"
)</f>
        <v>Premium</v>
      </c>
      <c r="O3754" s="2">
        <f>IF(tbl_Invoices[[#This Row],[Revenue_Type]]="Churned",0,1)</f>
        <v>1</v>
      </c>
    </row>
    <row r="3755" spans="1:15" x14ac:dyDescent="0.25">
      <c r="A3755" t="s">
        <v>8630</v>
      </c>
      <c r="B3755" t="s">
        <v>1196</v>
      </c>
      <c r="C3755" t="s">
        <v>3419</v>
      </c>
      <c r="D3755" s="1">
        <v>44754</v>
      </c>
      <c r="E3755">
        <v>12</v>
      </c>
      <c r="F3755" t="b">
        <v>1</v>
      </c>
      <c r="G3755" t="s">
        <v>4540</v>
      </c>
      <c r="H3755" t="s">
        <v>2027</v>
      </c>
      <c r="I3755" s="1">
        <f>DATE(YEAR(tbl_Invoices[[#This Row],[Invoice_Date]]), MONTH(tbl_Invoices[[#This Row],[Invoice_Date]]), DAY(tbl_Invoices[[#This Row],[Invoice_Date]]))</f>
        <v>44754</v>
      </c>
      <c r="J3755">
        <f>YEAR(tbl_Invoices[[#This Row],[Invoice_Date]])</f>
        <v>2022</v>
      </c>
      <c r="K3755" s="1">
        <f>_xlfn.XLOOKUP(tbl_Invoices[[#This Row],[Customer_ID]], tbl_Customers[Customer_ID], tbl_Customers[Cohort_Month])</f>
        <v>44439</v>
      </c>
      <c r="L3755" s="1" t="str">
        <f ca="1">_xlfn.XLOOKUP(tbl_Invoices[[#This Row],[Customer_ID]], tbl_Customers[Customer_ID], tbl_Customers[Age_Group])</f>
        <v>35–44</v>
      </c>
      <c r="M3755" s="1" t="str">
        <f>_xlfn.XLOOKUP(tbl_Invoices[[#This Row],[Customer_ID]], tbl_Customers[Customer_ID], tbl_Customers[Region])</f>
        <v>Midwest</v>
      </c>
      <c r="N3755" s="1" t="str" cm="1">
        <f t="array" ref="N3755">_xlfn.IFS(
   _xlfn.SINGLE(tbl_Invoices[Plan_ID])="P1","Basic",
   _xlfn.SINGLE(tbl_Invoices[Plan_ID])="P2","Standard",
   _xlfn.SINGLE(tbl_Invoices[Plan_ID])="P3","Premium"
)</f>
        <v>Basic</v>
      </c>
      <c r="O3755" s="2">
        <f>IF(tbl_Invoices[[#This Row],[Revenue_Type]]="Churned",0,1)</f>
        <v>1</v>
      </c>
    </row>
    <row r="3756" spans="1:15" x14ac:dyDescent="0.25">
      <c r="A3756" t="s">
        <v>5375</v>
      </c>
      <c r="B3756" t="s">
        <v>1462</v>
      </c>
      <c r="C3756" t="s">
        <v>3785</v>
      </c>
      <c r="D3756" s="1">
        <v>44754</v>
      </c>
      <c r="E3756">
        <v>25</v>
      </c>
      <c r="F3756" t="b">
        <v>1</v>
      </c>
      <c r="G3756" t="s">
        <v>4538</v>
      </c>
      <c r="H3756" t="s">
        <v>2034</v>
      </c>
      <c r="I3756" s="1">
        <f>DATE(YEAR(tbl_Invoices[[#This Row],[Invoice_Date]]), MONTH(tbl_Invoices[[#This Row],[Invoice_Date]]), DAY(tbl_Invoices[[#This Row],[Invoice_Date]]))</f>
        <v>44754</v>
      </c>
      <c r="J3756">
        <f>YEAR(tbl_Invoices[[#This Row],[Invoice_Date]])</f>
        <v>2022</v>
      </c>
      <c r="K3756" s="1">
        <f>_xlfn.XLOOKUP(tbl_Invoices[[#This Row],[Customer_ID]], tbl_Customers[Customer_ID], tbl_Customers[Cohort_Month])</f>
        <v>45016</v>
      </c>
      <c r="L3756" s="1" t="str">
        <f ca="1">_xlfn.XLOOKUP(tbl_Invoices[[#This Row],[Customer_ID]], tbl_Customers[Customer_ID], tbl_Customers[Age_Group])</f>
        <v>45–54</v>
      </c>
      <c r="M3756" s="1" t="str">
        <f>_xlfn.XLOOKUP(tbl_Invoices[[#This Row],[Customer_ID]], tbl_Customers[Customer_ID], tbl_Customers[Region])</f>
        <v>West</v>
      </c>
      <c r="N3756" s="1" t="str" cm="1">
        <f t="array" ref="N3756">_xlfn.IFS(
   _xlfn.SINGLE(tbl_Invoices[Plan_ID])="P1","Basic",
   _xlfn.SINGLE(tbl_Invoices[Plan_ID])="P2","Standard",
   _xlfn.SINGLE(tbl_Invoices[Plan_ID])="P3","Premium"
)</f>
        <v>Standard</v>
      </c>
      <c r="O3756" s="2">
        <f>IF(tbl_Invoices[[#This Row],[Revenue_Type]]="Churned",0,1)</f>
        <v>1</v>
      </c>
    </row>
    <row r="3757" spans="1:15" x14ac:dyDescent="0.25">
      <c r="A3757" t="s">
        <v>10109</v>
      </c>
      <c r="B3757" t="s">
        <v>479</v>
      </c>
      <c r="C3757" t="s">
        <v>4445</v>
      </c>
      <c r="D3757" s="1">
        <v>44755</v>
      </c>
      <c r="E3757">
        <v>12</v>
      </c>
      <c r="F3757" t="b">
        <v>1</v>
      </c>
      <c r="G3757" t="s">
        <v>4538</v>
      </c>
      <c r="H3757" t="s">
        <v>2027</v>
      </c>
      <c r="I3757" s="1">
        <f>DATE(YEAR(tbl_Invoices[[#This Row],[Invoice_Date]]), MONTH(tbl_Invoices[[#This Row],[Invoice_Date]]), DAY(tbl_Invoices[[#This Row],[Invoice_Date]]))</f>
        <v>44755</v>
      </c>
      <c r="J3757">
        <f>YEAR(tbl_Invoices[[#This Row],[Invoice_Date]])</f>
        <v>2022</v>
      </c>
      <c r="K3757" s="1">
        <f>_xlfn.XLOOKUP(tbl_Invoices[[#This Row],[Customer_ID]], tbl_Customers[Customer_ID], tbl_Customers[Cohort_Month])</f>
        <v>44561</v>
      </c>
      <c r="L3757" s="1" t="str">
        <f ca="1">_xlfn.XLOOKUP(tbl_Invoices[[#This Row],[Customer_ID]], tbl_Customers[Customer_ID], tbl_Customers[Age_Group])</f>
        <v>45–54</v>
      </c>
      <c r="M3757" s="1" t="str">
        <f>_xlfn.XLOOKUP(tbl_Invoices[[#This Row],[Customer_ID]], tbl_Customers[Customer_ID], tbl_Customers[Region])</f>
        <v>East</v>
      </c>
      <c r="N3757" s="1" t="str" cm="1">
        <f t="array" ref="N3757">_xlfn.IFS(
   _xlfn.SINGLE(tbl_Invoices[Plan_ID])="P1","Basic",
   _xlfn.SINGLE(tbl_Invoices[Plan_ID])="P2","Standard",
   _xlfn.SINGLE(tbl_Invoices[Plan_ID])="P3","Premium"
)</f>
        <v>Basic</v>
      </c>
      <c r="O3757" s="2">
        <f>IF(tbl_Invoices[[#This Row],[Revenue_Type]]="Churned",0,1)</f>
        <v>1</v>
      </c>
    </row>
    <row r="3758" spans="1:15" x14ac:dyDescent="0.25">
      <c r="A3758" t="s">
        <v>9166</v>
      </c>
      <c r="B3758" t="s">
        <v>603</v>
      </c>
      <c r="C3758" t="s">
        <v>3152</v>
      </c>
      <c r="D3758" s="1">
        <v>44755</v>
      </c>
      <c r="E3758">
        <v>55</v>
      </c>
      <c r="F3758" t="b">
        <v>1</v>
      </c>
      <c r="G3758" t="s">
        <v>4540</v>
      </c>
      <c r="H3758" t="s">
        <v>2031</v>
      </c>
      <c r="I3758" s="1">
        <f>DATE(YEAR(tbl_Invoices[[#This Row],[Invoice_Date]]), MONTH(tbl_Invoices[[#This Row],[Invoice_Date]]), DAY(tbl_Invoices[[#This Row],[Invoice_Date]]))</f>
        <v>44755</v>
      </c>
      <c r="J3758">
        <f>YEAR(tbl_Invoices[[#This Row],[Invoice_Date]])</f>
        <v>2022</v>
      </c>
      <c r="K3758" s="1">
        <f>_xlfn.XLOOKUP(tbl_Invoices[[#This Row],[Customer_ID]], tbl_Customers[Customer_ID], tbl_Customers[Cohort_Month])</f>
        <v>44592</v>
      </c>
      <c r="L3758" s="1" t="str">
        <f ca="1">_xlfn.XLOOKUP(tbl_Invoices[[#This Row],[Customer_ID]], tbl_Customers[Customer_ID], tbl_Customers[Age_Group])</f>
        <v>55+</v>
      </c>
      <c r="M3758" s="1" t="str">
        <f>_xlfn.XLOOKUP(tbl_Invoices[[#This Row],[Customer_ID]], tbl_Customers[Customer_ID], tbl_Customers[Region])</f>
        <v>South</v>
      </c>
      <c r="N3758" s="1" t="str" cm="1">
        <f t="array" ref="N3758">_xlfn.IFS(
   _xlfn.SINGLE(tbl_Invoices[Plan_ID])="P1","Basic",
   _xlfn.SINGLE(tbl_Invoices[Plan_ID])="P2","Standard",
   _xlfn.SINGLE(tbl_Invoices[Plan_ID])="P3","Premium"
)</f>
        <v>Premium</v>
      </c>
      <c r="O3758" s="2">
        <f>IF(tbl_Invoices[[#This Row],[Revenue_Type]]="Churned",0,1)</f>
        <v>1</v>
      </c>
    </row>
    <row r="3759" spans="1:15" x14ac:dyDescent="0.25">
      <c r="A3759" t="s">
        <v>10294</v>
      </c>
      <c r="B3759" t="s">
        <v>1679</v>
      </c>
      <c r="C3759" t="s">
        <v>3636</v>
      </c>
      <c r="D3759" s="1">
        <v>44755</v>
      </c>
      <c r="E3759">
        <v>55</v>
      </c>
      <c r="F3759" t="b">
        <v>1</v>
      </c>
      <c r="G3759" t="s">
        <v>4549</v>
      </c>
      <c r="H3759" t="s">
        <v>2031</v>
      </c>
      <c r="I3759" s="1">
        <f>DATE(YEAR(tbl_Invoices[[#This Row],[Invoice_Date]]), MONTH(tbl_Invoices[[#This Row],[Invoice_Date]]), DAY(tbl_Invoices[[#This Row],[Invoice_Date]]))</f>
        <v>44755</v>
      </c>
      <c r="J3759">
        <f>YEAR(tbl_Invoices[[#This Row],[Invoice_Date]])</f>
        <v>2022</v>
      </c>
      <c r="K3759" s="1">
        <f>_xlfn.XLOOKUP(tbl_Invoices[[#This Row],[Customer_ID]], tbl_Customers[Customer_ID], tbl_Customers[Cohort_Month])</f>
        <v>44712</v>
      </c>
      <c r="L3759" s="1" t="str">
        <f ca="1">_xlfn.XLOOKUP(tbl_Invoices[[#This Row],[Customer_ID]], tbl_Customers[Customer_ID], tbl_Customers[Age_Group])</f>
        <v>35–44</v>
      </c>
      <c r="M3759" s="1" t="str">
        <f>_xlfn.XLOOKUP(tbl_Invoices[[#This Row],[Customer_ID]], tbl_Customers[Customer_ID], tbl_Customers[Region])</f>
        <v>International</v>
      </c>
      <c r="N3759" s="1" t="str" cm="1">
        <f t="array" ref="N3759">_xlfn.IFS(
   _xlfn.SINGLE(tbl_Invoices[Plan_ID])="P1","Basic",
   _xlfn.SINGLE(tbl_Invoices[Plan_ID])="P2","Standard",
   _xlfn.SINGLE(tbl_Invoices[Plan_ID])="P3","Premium"
)</f>
        <v>Premium</v>
      </c>
      <c r="O3759" s="2">
        <f>IF(tbl_Invoices[[#This Row],[Revenue_Type]]="Churned",0,1)</f>
        <v>1</v>
      </c>
    </row>
    <row r="3760" spans="1:15" x14ac:dyDescent="0.25">
      <c r="A3760" t="s">
        <v>9574</v>
      </c>
      <c r="B3760" t="s">
        <v>377</v>
      </c>
      <c r="C3760" t="s">
        <v>3989</v>
      </c>
      <c r="D3760" s="1">
        <v>44756</v>
      </c>
      <c r="E3760">
        <v>12</v>
      </c>
      <c r="F3760" t="b">
        <v>1</v>
      </c>
      <c r="G3760" t="s">
        <v>4549</v>
      </c>
      <c r="H3760" t="s">
        <v>2027</v>
      </c>
      <c r="I3760" s="1">
        <f>DATE(YEAR(tbl_Invoices[[#This Row],[Invoice_Date]]), MONTH(tbl_Invoices[[#This Row],[Invoice_Date]]), DAY(tbl_Invoices[[#This Row],[Invoice_Date]]))</f>
        <v>44756</v>
      </c>
      <c r="J3760">
        <f>YEAR(tbl_Invoices[[#This Row],[Invoice_Date]])</f>
        <v>2022</v>
      </c>
      <c r="K3760" s="1">
        <f>_xlfn.XLOOKUP(tbl_Invoices[[#This Row],[Customer_ID]], tbl_Customers[Customer_ID], tbl_Customers[Cohort_Month])</f>
        <v>44227</v>
      </c>
      <c r="L3760" s="1" t="str">
        <f ca="1">_xlfn.XLOOKUP(tbl_Invoices[[#This Row],[Customer_ID]], tbl_Customers[Customer_ID], tbl_Customers[Age_Group])</f>
        <v>55+</v>
      </c>
      <c r="M3760" s="1" t="str">
        <f>_xlfn.XLOOKUP(tbl_Invoices[[#This Row],[Customer_ID]], tbl_Customers[Customer_ID], tbl_Customers[Region])</f>
        <v>Midwest</v>
      </c>
      <c r="N3760" s="1" t="str" cm="1">
        <f t="array" ref="N3760">_xlfn.IFS(
   _xlfn.SINGLE(tbl_Invoices[Plan_ID])="P1","Basic",
   _xlfn.SINGLE(tbl_Invoices[Plan_ID])="P2","Standard",
   _xlfn.SINGLE(tbl_Invoices[Plan_ID])="P3","Premium"
)</f>
        <v>Basic</v>
      </c>
      <c r="O3760" s="2">
        <f>IF(tbl_Invoices[[#This Row],[Revenue_Type]]="Churned",0,1)</f>
        <v>1</v>
      </c>
    </row>
    <row r="3761" spans="1:15" x14ac:dyDescent="0.25">
      <c r="A3761" t="s">
        <v>8349</v>
      </c>
      <c r="B3761" t="s">
        <v>616</v>
      </c>
      <c r="C3761" t="s">
        <v>2909</v>
      </c>
      <c r="D3761" s="1">
        <v>44756</v>
      </c>
      <c r="E3761">
        <v>12</v>
      </c>
      <c r="F3761" t="b">
        <v>1</v>
      </c>
      <c r="G3761" t="s">
        <v>4547</v>
      </c>
      <c r="H3761" t="s">
        <v>2027</v>
      </c>
      <c r="I3761" s="1">
        <f>DATE(YEAR(tbl_Invoices[[#This Row],[Invoice_Date]]), MONTH(tbl_Invoices[[#This Row],[Invoice_Date]]), DAY(tbl_Invoices[[#This Row],[Invoice_Date]]))</f>
        <v>44756</v>
      </c>
      <c r="J3761">
        <f>YEAR(tbl_Invoices[[#This Row],[Invoice_Date]])</f>
        <v>2022</v>
      </c>
      <c r="K3761" s="1">
        <f>_xlfn.XLOOKUP(tbl_Invoices[[#This Row],[Customer_ID]], tbl_Customers[Customer_ID], tbl_Customers[Cohort_Month])</f>
        <v>45107</v>
      </c>
      <c r="L3761" s="1" t="str">
        <f ca="1">_xlfn.XLOOKUP(tbl_Invoices[[#This Row],[Customer_ID]], tbl_Customers[Customer_ID], tbl_Customers[Age_Group])</f>
        <v>45–54</v>
      </c>
      <c r="M3761" s="1" t="str">
        <f>_xlfn.XLOOKUP(tbl_Invoices[[#This Row],[Customer_ID]], tbl_Customers[Customer_ID], tbl_Customers[Region])</f>
        <v>East</v>
      </c>
      <c r="N3761" s="1" t="str" cm="1">
        <f t="array" ref="N3761">_xlfn.IFS(
   _xlfn.SINGLE(tbl_Invoices[Plan_ID])="P1","Basic",
   _xlfn.SINGLE(tbl_Invoices[Plan_ID])="P2","Standard",
   _xlfn.SINGLE(tbl_Invoices[Plan_ID])="P3","Premium"
)</f>
        <v>Basic</v>
      </c>
      <c r="O3761" s="2">
        <f>IF(tbl_Invoices[[#This Row],[Revenue_Type]]="Churned",0,1)</f>
        <v>1</v>
      </c>
    </row>
    <row r="3762" spans="1:15" x14ac:dyDescent="0.25">
      <c r="A3762" t="s">
        <v>6437</v>
      </c>
      <c r="B3762" t="s">
        <v>816</v>
      </c>
      <c r="C3762" t="s">
        <v>3196</v>
      </c>
      <c r="D3762" s="1">
        <v>44756</v>
      </c>
      <c r="E3762">
        <v>12</v>
      </c>
      <c r="F3762" t="b">
        <v>1</v>
      </c>
      <c r="G3762" t="s">
        <v>4549</v>
      </c>
      <c r="H3762" t="s">
        <v>2027</v>
      </c>
      <c r="I3762" s="1">
        <f>DATE(YEAR(tbl_Invoices[[#This Row],[Invoice_Date]]), MONTH(tbl_Invoices[[#This Row],[Invoice_Date]]), DAY(tbl_Invoices[[#This Row],[Invoice_Date]]))</f>
        <v>44756</v>
      </c>
      <c r="J3762">
        <f>YEAR(tbl_Invoices[[#This Row],[Invoice_Date]])</f>
        <v>2022</v>
      </c>
      <c r="K3762" s="1">
        <f>_xlfn.XLOOKUP(tbl_Invoices[[#This Row],[Customer_ID]], tbl_Customers[Customer_ID], tbl_Customers[Cohort_Month])</f>
        <v>44500</v>
      </c>
      <c r="L3762" s="1" t="str">
        <f ca="1">_xlfn.XLOOKUP(tbl_Invoices[[#This Row],[Customer_ID]], tbl_Customers[Customer_ID], tbl_Customers[Age_Group])</f>
        <v>45–54</v>
      </c>
      <c r="M3762" s="1" t="str">
        <f>_xlfn.XLOOKUP(tbl_Invoices[[#This Row],[Customer_ID]], tbl_Customers[Customer_ID], tbl_Customers[Region])</f>
        <v>Midwest</v>
      </c>
      <c r="N3762" s="1" t="str" cm="1">
        <f t="array" ref="N3762">_xlfn.IFS(
   _xlfn.SINGLE(tbl_Invoices[Plan_ID])="P1","Basic",
   _xlfn.SINGLE(tbl_Invoices[Plan_ID])="P2","Standard",
   _xlfn.SINGLE(tbl_Invoices[Plan_ID])="P3","Premium"
)</f>
        <v>Basic</v>
      </c>
      <c r="O3762" s="2">
        <f>IF(tbl_Invoices[[#This Row],[Revenue_Type]]="Churned",0,1)</f>
        <v>1</v>
      </c>
    </row>
    <row r="3763" spans="1:15" x14ac:dyDescent="0.25">
      <c r="A3763" t="s">
        <v>10454</v>
      </c>
      <c r="B3763" t="s">
        <v>876</v>
      </c>
      <c r="C3763" t="s">
        <v>2979</v>
      </c>
      <c r="D3763" s="1">
        <v>44756</v>
      </c>
      <c r="E3763">
        <v>55</v>
      </c>
      <c r="F3763" t="b">
        <v>1</v>
      </c>
      <c r="G3763" t="s">
        <v>4547</v>
      </c>
      <c r="H3763" t="s">
        <v>2031</v>
      </c>
      <c r="I3763" s="1">
        <f>DATE(YEAR(tbl_Invoices[[#This Row],[Invoice_Date]]), MONTH(tbl_Invoices[[#This Row],[Invoice_Date]]), DAY(tbl_Invoices[[#This Row],[Invoice_Date]]))</f>
        <v>44756</v>
      </c>
      <c r="J3763">
        <f>YEAR(tbl_Invoices[[#This Row],[Invoice_Date]])</f>
        <v>2022</v>
      </c>
      <c r="K3763" s="1">
        <f>_xlfn.XLOOKUP(tbl_Invoices[[#This Row],[Customer_ID]], tbl_Customers[Customer_ID], tbl_Customers[Cohort_Month])</f>
        <v>44834</v>
      </c>
      <c r="L3763" s="1" t="str">
        <f ca="1">_xlfn.XLOOKUP(tbl_Invoices[[#This Row],[Customer_ID]], tbl_Customers[Customer_ID], tbl_Customers[Age_Group])</f>
        <v>55+</v>
      </c>
      <c r="M3763" s="1" t="str">
        <f>_xlfn.XLOOKUP(tbl_Invoices[[#This Row],[Customer_ID]], tbl_Customers[Customer_ID], tbl_Customers[Region])</f>
        <v>International</v>
      </c>
      <c r="N3763" s="1" t="str" cm="1">
        <f t="array" ref="N3763">_xlfn.IFS(
   _xlfn.SINGLE(tbl_Invoices[Plan_ID])="P1","Basic",
   _xlfn.SINGLE(tbl_Invoices[Plan_ID])="P2","Standard",
   _xlfn.SINGLE(tbl_Invoices[Plan_ID])="P3","Premium"
)</f>
        <v>Premium</v>
      </c>
      <c r="O3763" s="2">
        <f>IF(tbl_Invoices[[#This Row],[Revenue_Type]]="Churned",0,1)</f>
        <v>1</v>
      </c>
    </row>
    <row r="3764" spans="1:15" x14ac:dyDescent="0.25">
      <c r="A3764" t="s">
        <v>6426</v>
      </c>
      <c r="B3764" t="s">
        <v>1151</v>
      </c>
      <c r="C3764" t="s">
        <v>4143</v>
      </c>
      <c r="D3764" s="1">
        <v>44756</v>
      </c>
      <c r="E3764">
        <v>12</v>
      </c>
      <c r="F3764" t="b">
        <v>1</v>
      </c>
      <c r="G3764" t="s">
        <v>4545</v>
      </c>
      <c r="H3764" t="s">
        <v>2027</v>
      </c>
      <c r="I3764" s="1">
        <f>DATE(YEAR(tbl_Invoices[[#This Row],[Invoice_Date]]), MONTH(tbl_Invoices[[#This Row],[Invoice_Date]]), DAY(tbl_Invoices[[#This Row],[Invoice_Date]]))</f>
        <v>44756</v>
      </c>
      <c r="J3764">
        <f>YEAR(tbl_Invoices[[#This Row],[Invoice_Date]])</f>
        <v>2022</v>
      </c>
      <c r="K3764" s="1">
        <f>_xlfn.XLOOKUP(tbl_Invoices[[#This Row],[Customer_ID]], tbl_Customers[Customer_ID], tbl_Customers[Cohort_Month])</f>
        <v>44926</v>
      </c>
      <c r="L3764" s="1" t="str">
        <f ca="1">_xlfn.XLOOKUP(tbl_Invoices[[#This Row],[Customer_ID]], tbl_Customers[Customer_ID], tbl_Customers[Age_Group])</f>
        <v>35–44</v>
      </c>
      <c r="M3764" s="1" t="str">
        <f>_xlfn.XLOOKUP(tbl_Invoices[[#This Row],[Customer_ID]], tbl_Customers[Customer_ID], tbl_Customers[Region])</f>
        <v>Midwest</v>
      </c>
      <c r="N3764" s="1" t="str" cm="1">
        <f t="array" ref="N3764">_xlfn.IFS(
   _xlfn.SINGLE(tbl_Invoices[Plan_ID])="P1","Basic",
   _xlfn.SINGLE(tbl_Invoices[Plan_ID])="P2","Standard",
   _xlfn.SINGLE(tbl_Invoices[Plan_ID])="P3","Premium"
)</f>
        <v>Basic</v>
      </c>
      <c r="O3764" s="2">
        <f>IF(tbl_Invoices[[#This Row],[Revenue_Type]]="Churned",0,1)</f>
        <v>0</v>
      </c>
    </row>
    <row r="3765" spans="1:15" x14ac:dyDescent="0.25">
      <c r="A3765" t="s">
        <v>10430</v>
      </c>
      <c r="B3765" t="s">
        <v>1656</v>
      </c>
      <c r="C3765" t="s">
        <v>3589</v>
      </c>
      <c r="D3765" s="1">
        <v>44756</v>
      </c>
      <c r="E3765">
        <v>25</v>
      </c>
      <c r="F3765" t="b">
        <v>1</v>
      </c>
      <c r="G3765" t="s">
        <v>4547</v>
      </c>
      <c r="H3765" t="s">
        <v>2034</v>
      </c>
      <c r="I3765" s="1">
        <f>DATE(YEAR(tbl_Invoices[[#This Row],[Invoice_Date]]), MONTH(tbl_Invoices[[#This Row],[Invoice_Date]]), DAY(tbl_Invoices[[#This Row],[Invoice_Date]]))</f>
        <v>44756</v>
      </c>
      <c r="J3765">
        <f>YEAR(tbl_Invoices[[#This Row],[Invoice_Date]])</f>
        <v>2022</v>
      </c>
      <c r="K3765" s="1">
        <f>_xlfn.XLOOKUP(tbl_Invoices[[#This Row],[Customer_ID]], tbl_Customers[Customer_ID], tbl_Customers[Cohort_Month])</f>
        <v>44804</v>
      </c>
      <c r="L3765" s="1" t="str">
        <f ca="1">_xlfn.XLOOKUP(tbl_Invoices[[#This Row],[Customer_ID]], tbl_Customers[Customer_ID], tbl_Customers[Age_Group])</f>
        <v>35–44</v>
      </c>
      <c r="M3765" s="1" t="str">
        <f>_xlfn.XLOOKUP(tbl_Invoices[[#This Row],[Customer_ID]], tbl_Customers[Customer_ID], tbl_Customers[Region])</f>
        <v>West</v>
      </c>
      <c r="N3765" s="1" t="str" cm="1">
        <f t="array" ref="N3765">_xlfn.IFS(
   _xlfn.SINGLE(tbl_Invoices[Plan_ID])="P1","Basic",
   _xlfn.SINGLE(tbl_Invoices[Plan_ID])="P2","Standard",
   _xlfn.SINGLE(tbl_Invoices[Plan_ID])="P3","Premium"
)</f>
        <v>Standard</v>
      </c>
      <c r="O3765" s="2">
        <f>IF(tbl_Invoices[[#This Row],[Revenue_Type]]="Churned",0,1)</f>
        <v>1</v>
      </c>
    </row>
    <row r="3766" spans="1:15" x14ac:dyDescent="0.25">
      <c r="A3766" t="s">
        <v>9287</v>
      </c>
      <c r="B3766" t="s">
        <v>1746</v>
      </c>
      <c r="C3766" t="s">
        <v>4345</v>
      </c>
      <c r="D3766" s="1">
        <v>44756</v>
      </c>
      <c r="E3766">
        <v>55</v>
      </c>
      <c r="F3766" t="b">
        <v>1</v>
      </c>
      <c r="G3766" t="s">
        <v>4538</v>
      </c>
      <c r="H3766" t="s">
        <v>2031</v>
      </c>
      <c r="I3766" s="1">
        <f>DATE(YEAR(tbl_Invoices[[#This Row],[Invoice_Date]]), MONTH(tbl_Invoices[[#This Row],[Invoice_Date]]), DAY(tbl_Invoices[[#This Row],[Invoice_Date]]))</f>
        <v>44756</v>
      </c>
      <c r="J3766">
        <f>YEAR(tbl_Invoices[[#This Row],[Invoice_Date]])</f>
        <v>2022</v>
      </c>
      <c r="K3766" s="1">
        <f>_xlfn.XLOOKUP(tbl_Invoices[[#This Row],[Customer_ID]], tbl_Customers[Customer_ID], tbl_Customers[Cohort_Month])</f>
        <v>44439</v>
      </c>
      <c r="L3766" s="1" t="str">
        <f ca="1">_xlfn.XLOOKUP(tbl_Invoices[[#This Row],[Customer_ID]], tbl_Customers[Customer_ID], tbl_Customers[Age_Group])</f>
        <v>18–24</v>
      </c>
      <c r="M3766" s="1" t="str">
        <f>_xlfn.XLOOKUP(tbl_Invoices[[#This Row],[Customer_ID]], tbl_Customers[Customer_ID], tbl_Customers[Region])</f>
        <v>International</v>
      </c>
      <c r="N3766" s="1" t="str" cm="1">
        <f t="array" ref="N3766">_xlfn.IFS(
   _xlfn.SINGLE(tbl_Invoices[Plan_ID])="P1","Basic",
   _xlfn.SINGLE(tbl_Invoices[Plan_ID])="P2","Standard",
   _xlfn.SINGLE(tbl_Invoices[Plan_ID])="P3","Premium"
)</f>
        <v>Premium</v>
      </c>
      <c r="O3766" s="2">
        <f>IF(tbl_Invoices[[#This Row],[Revenue_Type]]="Churned",0,1)</f>
        <v>1</v>
      </c>
    </row>
    <row r="3767" spans="1:15" x14ac:dyDescent="0.25">
      <c r="A3767" t="s">
        <v>4846</v>
      </c>
      <c r="B3767" t="s">
        <v>630</v>
      </c>
      <c r="C3767" t="s">
        <v>2573</v>
      </c>
      <c r="D3767" s="1">
        <v>44757</v>
      </c>
      <c r="E3767">
        <v>25</v>
      </c>
      <c r="F3767" t="b">
        <v>1</v>
      </c>
      <c r="G3767" t="s">
        <v>4545</v>
      </c>
      <c r="H3767" t="s">
        <v>2034</v>
      </c>
      <c r="I3767" s="1">
        <f>DATE(YEAR(tbl_Invoices[[#This Row],[Invoice_Date]]), MONTH(tbl_Invoices[[#This Row],[Invoice_Date]]), DAY(tbl_Invoices[[#This Row],[Invoice_Date]]))</f>
        <v>44757</v>
      </c>
      <c r="J3767">
        <f>YEAR(tbl_Invoices[[#This Row],[Invoice_Date]])</f>
        <v>2022</v>
      </c>
      <c r="K3767" s="1">
        <f>_xlfn.XLOOKUP(tbl_Invoices[[#This Row],[Customer_ID]], tbl_Customers[Customer_ID], tbl_Customers[Cohort_Month])</f>
        <v>44865</v>
      </c>
      <c r="L3767" s="1" t="str">
        <f ca="1">_xlfn.XLOOKUP(tbl_Invoices[[#This Row],[Customer_ID]], tbl_Customers[Customer_ID], tbl_Customers[Age_Group])</f>
        <v>45–54</v>
      </c>
      <c r="M3767" s="1" t="str">
        <f>_xlfn.XLOOKUP(tbl_Invoices[[#This Row],[Customer_ID]], tbl_Customers[Customer_ID], tbl_Customers[Region])</f>
        <v>Midwest</v>
      </c>
      <c r="N3767" s="1" t="str" cm="1">
        <f t="array" ref="N3767">_xlfn.IFS(
   _xlfn.SINGLE(tbl_Invoices[Plan_ID])="P1","Basic",
   _xlfn.SINGLE(tbl_Invoices[Plan_ID])="P2","Standard",
   _xlfn.SINGLE(tbl_Invoices[Plan_ID])="P3","Premium"
)</f>
        <v>Standard</v>
      </c>
      <c r="O3767" s="2">
        <f>IF(tbl_Invoices[[#This Row],[Revenue_Type]]="Churned",0,1)</f>
        <v>0</v>
      </c>
    </row>
    <row r="3768" spans="1:15" x14ac:dyDescent="0.25">
      <c r="A3768" t="s">
        <v>9048</v>
      </c>
      <c r="B3768" t="s">
        <v>1051</v>
      </c>
      <c r="C3768" t="s">
        <v>2385</v>
      </c>
      <c r="D3768" s="1">
        <v>44757</v>
      </c>
      <c r="E3768">
        <v>12</v>
      </c>
      <c r="F3768" t="b">
        <v>1</v>
      </c>
      <c r="G3768" t="s">
        <v>4545</v>
      </c>
      <c r="H3768" t="s">
        <v>2027</v>
      </c>
      <c r="I3768" s="1">
        <f>DATE(YEAR(tbl_Invoices[[#This Row],[Invoice_Date]]), MONTH(tbl_Invoices[[#This Row],[Invoice_Date]]), DAY(tbl_Invoices[[#This Row],[Invoice_Date]]))</f>
        <v>44757</v>
      </c>
      <c r="J3768">
        <f>YEAR(tbl_Invoices[[#This Row],[Invoice_Date]])</f>
        <v>2022</v>
      </c>
      <c r="K3768" s="1">
        <f>_xlfn.XLOOKUP(tbl_Invoices[[#This Row],[Customer_ID]], tbl_Customers[Customer_ID], tbl_Customers[Cohort_Month])</f>
        <v>44592</v>
      </c>
      <c r="L3768" s="1" t="str">
        <f ca="1">_xlfn.XLOOKUP(tbl_Invoices[[#This Row],[Customer_ID]], tbl_Customers[Customer_ID], tbl_Customers[Age_Group])</f>
        <v>35–44</v>
      </c>
      <c r="M3768" s="1" t="str">
        <f>_xlfn.XLOOKUP(tbl_Invoices[[#This Row],[Customer_ID]], tbl_Customers[Customer_ID], tbl_Customers[Region])</f>
        <v>West</v>
      </c>
      <c r="N3768" s="1" t="str" cm="1">
        <f t="array" ref="N3768">_xlfn.IFS(
   _xlfn.SINGLE(tbl_Invoices[Plan_ID])="P1","Basic",
   _xlfn.SINGLE(tbl_Invoices[Plan_ID])="P2","Standard",
   _xlfn.SINGLE(tbl_Invoices[Plan_ID])="P3","Premium"
)</f>
        <v>Basic</v>
      </c>
      <c r="O3768" s="2">
        <f>IF(tbl_Invoices[[#This Row],[Revenue_Type]]="Churned",0,1)</f>
        <v>0</v>
      </c>
    </row>
    <row r="3769" spans="1:15" x14ac:dyDescent="0.25">
      <c r="A3769" t="s">
        <v>5577</v>
      </c>
      <c r="B3769" t="s">
        <v>1841</v>
      </c>
      <c r="C3769" t="s">
        <v>3998</v>
      </c>
      <c r="D3769" s="1">
        <v>44757</v>
      </c>
      <c r="E3769">
        <v>12</v>
      </c>
      <c r="F3769" t="b">
        <v>1</v>
      </c>
      <c r="G3769" t="s">
        <v>4540</v>
      </c>
      <c r="H3769" t="s">
        <v>2027</v>
      </c>
      <c r="I3769" s="1">
        <f>DATE(YEAR(tbl_Invoices[[#This Row],[Invoice_Date]]), MONTH(tbl_Invoices[[#This Row],[Invoice_Date]]), DAY(tbl_Invoices[[#This Row],[Invoice_Date]]))</f>
        <v>44757</v>
      </c>
      <c r="J3769">
        <f>YEAR(tbl_Invoices[[#This Row],[Invoice_Date]])</f>
        <v>2022</v>
      </c>
      <c r="K3769" s="1">
        <f>_xlfn.XLOOKUP(tbl_Invoices[[#This Row],[Customer_ID]], tbl_Customers[Customer_ID], tbl_Customers[Cohort_Month])</f>
        <v>44804</v>
      </c>
      <c r="L3769" s="1" t="str">
        <f ca="1">_xlfn.XLOOKUP(tbl_Invoices[[#This Row],[Customer_ID]], tbl_Customers[Customer_ID], tbl_Customers[Age_Group])</f>
        <v>35–44</v>
      </c>
      <c r="M3769" s="1" t="str">
        <f>_xlfn.XLOOKUP(tbl_Invoices[[#This Row],[Customer_ID]], tbl_Customers[Customer_ID], tbl_Customers[Region])</f>
        <v>West</v>
      </c>
      <c r="N3769" s="1" t="str" cm="1">
        <f t="array" ref="N3769">_xlfn.IFS(
   _xlfn.SINGLE(tbl_Invoices[Plan_ID])="P1","Basic",
   _xlfn.SINGLE(tbl_Invoices[Plan_ID])="P2","Standard",
   _xlfn.SINGLE(tbl_Invoices[Plan_ID])="P3","Premium"
)</f>
        <v>Basic</v>
      </c>
      <c r="O3769" s="2">
        <f>IF(tbl_Invoices[[#This Row],[Revenue_Type]]="Churned",0,1)</f>
        <v>1</v>
      </c>
    </row>
    <row r="3770" spans="1:15" x14ac:dyDescent="0.25">
      <c r="A3770" t="s">
        <v>7875</v>
      </c>
      <c r="B3770" t="s">
        <v>95</v>
      </c>
      <c r="C3770" t="s">
        <v>3585</v>
      </c>
      <c r="D3770" s="1">
        <v>44758</v>
      </c>
      <c r="E3770">
        <v>25</v>
      </c>
      <c r="F3770" t="b">
        <v>1</v>
      </c>
      <c r="G3770" t="s">
        <v>4549</v>
      </c>
      <c r="H3770" t="s">
        <v>2034</v>
      </c>
      <c r="I3770" s="1">
        <f>DATE(YEAR(tbl_Invoices[[#This Row],[Invoice_Date]]), MONTH(tbl_Invoices[[#This Row],[Invoice_Date]]), DAY(tbl_Invoices[[#This Row],[Invoice_Date]]))</f>
        <v>44758</v>
      </c>
      <c r="J3770">
        <f>YEAR(tbl_Invoices[[#This Row],[Invoice_Date]])</f>
        <v>2022</v>
      </c>
      <c r="K3770" s="1">
        <f>_xlfn.XLOOKUP(tbl_Invoices[[#This Row],[Customer_ID]], tbl_Customers[Customer_ID], tbl_Customers[Cohort_Month])</f>
        <v>44286</v>
      </c>
      <c r="L3770" s="1" t="str">
        <f ca="1">_xlfn.XLOOKUP(tbl_Invoices[[#This Row],[Customer_ID]], tbl_Customers[Customer_ID], tbl_Customers[Age_Group])</f>
        <v>45–54</v>
      </c>
      <c r="M3770" s="1" t="str">
        <f>_xlfn.XLOOKUP(tbl_Invoices[[#This Row],[Customer_ID]], tbl_Customers[Customer_ID], tbl_Customers[Region])</f>
        <v>Midwest</v>
      </c>
      <c r="N3770" s="1" t="str" cm="1">
        <f t="array" ref="N3770">_xlfn.IFS(
   _xlfn.SINGLE(tbl_Invoices[Plan_ID])="P1","Basic",
   _xlfn.SINGLE(tbl_Invoices[Plan_ID])="P2","Standard",
   _xlfn.SINGLE(tbl_Invoices[Plan_ID])="P3","Premium"
)</f>
        <v>Standard</v>
      </c>
      <c r="O3770" s="2">
        <f>IF(tbl_Invoices[[#This Row],[Revenue_Type]]="Churned",0,1)</f>
        <v>1</v>
      </c>
    </row>
    <row r="3771" spans="1:15" x14ac:dyDescent="0.25">
      <c r="A3771" t="s">
        <v>7591</v>
      </c>
      <c r="B3771" t="s">
        <v>196</v>
      </c>
      <c r="C3771" t="s">
        <v>3416</v>
      </c>
      <c r="D3771" s="1">
        <v>44758</v>
      </c>
      <c r="E3771">
        <v>25</v>
      </c>
      <c r="F3771" t="b">
        <v>1</v>
      </c>
      <c r="G3771" t="s">
        <v>4545</v>
      </c>
      <c r="H3771" t="s">
        <v>2034</v>
      </c>
      <c r="I3771" s="1">
        <f>DATE(YEAR(tbl_Invoices[[#This Row],[Invoice_Date]]), MONTH(tbl_Invoices[[#This Row],[Invoice_Date]]), DAY(tbl_Invoices[[#This Row],[Invoice_Date]]))</f>
        <v>44758</v>
      </c>
      <c r="J3771">
        <f>YEAR(tbl_Invoices[[#This Row],[Invoice_Date]])</f>
        <v>2022</v>
      </c>
      <c r="K3771" s="1">
        <f>_xlfn.XLOOKUP(tbl_Invoices[[#This Row],[Customer_ID]], tbl_Customers[Customer_ID], tbl_Customers[Cohort_Month])</f>
        <v>44742</v>
      </c>
      <c r="L3771" s="1" t="str">
        <f ca="1">_xlfn.XLOOKUP(tbl_Invoices[[#This Row],[Customer_ID]], tbl_Customers[Customer_ID], tbl_Customers[Age_Group])</f>
        <v>18–24</v>
      </c>
      <c r="M3771" s="1" t="str">
        <f>_xlfn.XLOOKUP(tbl_Invoices[[#This Row],[Customer_ID]], tbl_Customers[Customer_ID], tbl_Customers[Region])</f>
        <v>West</v>
      </c>
      <c r="N3771" s="1" t="str" cm="1">
        <f t="array" ref="N3771">_xlfn.IFS(
   _xlfn.SINGLE(tbl_Invoices[Plan_ID])="P1","Basic",
   _xlfn.SINGLE(tbl_Invoices[Plan_ID])="P2","Standard",
   _xlfn.SINGLE(tbl_Invoices[Plan_ID])="P3","Premium"
)</f>
        <v>Standard</v>
      </c>
      <c r="O3771" s="2">
        <f>IF(tbl_Invoices[[#This Row],[Revenue_Type]]="Churned",0,1)</f>
        <v>0</v>
      </c>
    </row>
    <row r="3772" spans="1:15" x14ac:dyDescent="0.25">
      <c r="A3772" t="s">
        <v>6748</v>
      </c>
      <c r="B3772" t="s">
        <v>236</v>
      </c>
      <c r="C3772" t="s">
        <v>2424</v>
      </c>
      <c r="D3772" s="1">
        <v>44758</v>
      </c>
      <c r="E3772">
        <v>25</v>
      </c>
      <c r="F3772" t="b">
        <v>1</v>
      </c>
      <c r="G3772" t="s">
        <v>4538</v>
      </c>
      <c r="H3772" t="s">
        <v>2034</v>
      </c>
      <c r="I3772" s="1">
        <f>DATE(YEAR(tbl_Invoices[[#This Row],[Invoice_Date]]), MONTH(tbl_Invoices[[#This Row],[Invoice_Date]]), DAY(tbl_Invoices[[#This Row],[Invoice_Date]]))</f>
        <v>44758</v>
      </c>
      <c r="J3772">
        <f>YEAR(tbl_Invoices[[#This Row],[Invoice_Date]])</f>
        <v>2022</v>
      </c>
      <c r="K3772" s="1">
        <f>_xlfn.XLOOKUP(tbl_Invoices[[#This Row],[Customer_ID]], tbl_Customers[Customer_ID], tbl_Customers[Cohort_Month])</f>
        <v>44985</v>
      </c>
      <c r="L3772" s="1" t="str">
        <f ca="1">_xlfn.XLOOKUP(tbl_Invoices[[#This Row],[Customer_ID]], tbl_Customers[Customer_ID], tbl_Customers[Age_Group])</f>
        <v>18–24</v>
      </c>
      <c r="M3772" s="1" t="str">
        <f>_xlfn.XLOOKUP(tbl_Invoices[[#This Row],[Customer_ID]], tbl_Customers[Customer_ID], tbl_Customers[Region])</f>
        <v>West</v>
      </c>
      <c r="N3772" s="1" t="str" cm="1">
        <f t="array" ref="N3772">_xlfn.IFS(
   _xlfn.SINGLE(tbl_Invoices[Plan_ID])="P1","Basic",
   _xlfn.SINGLE(tbl_Invoices[Plan_ID])="P2","Standard",
   _xlfn.SINGLE(tbl_Invoices[Plan_ID])="P3","Premium"
)</f>
        <v>Standard</v>
      </c>
      <c r="O3772" s="2">
        <f>IF(tbl_Invoices[[#This Row],[Revenue_Type]]="Churned",0,1)</f>
        <v>1</v>
      </c>
    </row>
    <row r="3773" spans="1:15" x14ac:dyDescent="0.25">
      <c r="A3773" t="s">
        <v>7572</v>
      </c>
      <c r="B3773" t="s">
        <v>1855</v>
      </c>
      <c r="C3773" t="s">
        <v>3664</v>
      </c>
      <c r="D3773" s="1">
        <v>44758</v>
      </c>
      <c r="E3773">
        <v>55</v>
      </c>
      <c r="F3773" t="b">
        <v>1</v>
      </c>
      <c r="G3773" t="s">
        <v>4540</v>
      </c>
      <c r="H3773" t="s">
        <v>2031</v>
      </c>
      <c r="I3773" s="1">
        <f>DATE(YEAR(tbl_Invoices[[#This Row],[Invoice_Date]]), MONTH(tbl_Invoices[[#This Row],[Invoice_Date]]), DAY(tbl_Invoices[[#This Row],[Invoice_Date]]))</f>
        <v>44758</v>
      </c>
      <c r="J3773">
        <f>YEAR(tbl_Invoices[[#This Row],[Invoice_Date]])</f>
        <v>2022</v>
      </c>
      <c r="K3773" s="1">
        <f>_xlfn.XLOOKUP(tbl_Invoices[[#This Row],[Customer_ID]], tbl_Customers[Customer_ID], tbl_Customers[Cohort_Month])</f>
        <v>44681</v>
      </c>
      <c r="L3773" s="1" t="str">
        <f ca="1">_xlfn.XLOOKUP(tbl_Invoices[[#This Row],[Customer_ID]], tbl_Customers[Customer_ID], tbl_Customers[Age_Group])</f>
        <v>35–44</v>
      </c>
      <c r="M3773" s="1" t="str">
        <f>_xlfn.XLOOKUP(tbl_Invoices[[#This Row],[Customer_ID]], tbl_Customers[Customer_ID], tbl_Customers[Region])</f>
        <v>East</v>
      </c>
      <c r="N3773" s="1" t="str" cm="1">
        <f t="array" ref="N3773">_xlfn.IFS(
   _xlfn.SINGLE(tbl_Invoices[Plan_ID])="P1","Basic",
   _xlfn.SINGLE(tbl_Invoices[Plan_ID])="P2","Standard",
   _xlfn.SINGLE(tbl_Invoices[Plan_ID])="P3","Premium"
)</f>
        <v>Premium</v>
      </c>
      <c r="O3773" s="2">
        <f>IF(tbl_Invoices[[#This Row],[Revenue_Type]]="Churned",0,1)</f>
        <v>1</v>
      </c>
    </row>
    <row r="3774" spans="1:15" x14ac:dyDescent="0.25">
      <c r="A3774" t="s">
        <v>7394</v>
      </c>
      <c r="B3774" t="s">
        <v>1959</v>
      </c>
      <c r="C3774" t="s">
        <v>4269</v>
      </c>
      <c r="D3774" s="1">
        <v>44758</v>
      </c>
      <c r="E3774">
        <v>25</v>
      </c>
      <c r="F3774" t="b">
        <v>1</v>
      </c>
      <c r="G3774" t="s">
        <v>4540</v>
      </c>
      <c r="H3774" t="s">
        <v>2034</v>
      </c>
      <c r="I3774" s="1">
        <f>DATE(YEAR(tbl_Invoices[[#This Row],[Invoice_Date]]), MONTH(tbl_Invoices[[#This Row],[Invoice_Date]]), DAY(tbl_Invoices[[#This Row],[Invoice_Date]]))</f>
        <v>44758</v>
      </c>
      <c r="J3774">
        <f>YEAR(tbl_Invoices[[#This Row],[Invoice_Date]])</f>
        <v>2022</v>
      </c>
      <c r="K3774" s="1">
        <f>_xlfn.XLOOKUP(tbl_Invoices[[#This Row],[Customer_ID]], tbl_Customers[Customer_ID], tbl_Customers[Cohort_Month])</f>
        <v>44347</v>
      </c>
      <c r="L3774" s="1" t="str">
        <f ca="1">_xlfn.XLOOKUP(tbl_Invoices[[#This Row],[Customer_ID]], tbl_Customers[Customer_ID], tbl_Customers[Age_Group])</f>
        <v>35–44</v>
      </c>
      <c r="M3774" s="1" t="str">
        <f>_xlfn.XLOOKUP(tbl_Invoices[[#This Row],[Customer_ID]], tbl_Customers[Customer_ID], tbl_Customers[Region])</f>
        <v>International</v>
      </c>
      <c r="N3774" s="1" t="str" cm="1">
        <f t="array" ref="N3774">_xlfn.IFS(
   _xlfn.SINGLE(tbl_Invoices[Plan_ID])="P1","Basic",
   _xlfn.SINGLE(tbl_Invoices[Plan_ID])="P2","Standard",
   _xlfn.SINGLE(tbl_Invoices[Plan_ID])="P3","Premium"
)</f>
        <v>Standard</v>
      </c>
      <c r="O3774" s="2">
        <f>IF(tbl_Invoices[[#This Row],[Revenue_Type]]="Churned",0,1)</f>
        <v>1</v>
      </c>
    </row>
    <row r="3775" spans="1:15" x14ac:dyDescent="0.25">
      <c r="A3775" t="s">
        <v>7007</v>
      </c>
      <c r="B3775" t="s">
        <v>729</v>
      </c>
      <c r="C3775" t="s">
        <v>2163</v>
      </c>
      <c r="D3775" s="1">
        <v>44759</v>
      </c>
      <c r="E3775">
        <v>12</v>
      </c>
      <c r="F3775" t="b">
        <v>1</v>
      </c>
      <c r="G3775" t="s">
        <v>4545</v>
      </c>
      <c r="H3775" t="s">
        <v>2027</v>
      </c>
      <c r="I3775" s="1">
        <f>DATE(YEAR(tbl_Invoices[[#This Row],[Invoice_Date]]), MONTH(tbl_Invoices[[#This Row],[Invoice_Date]]), DAY(tbl_Invoices[[#This Row],[Invoice_Date]]))</f>
        <v>44759</v>
      </c>
      <c r="J3775">
        <f>YEAR(tbl_Invoices[[#This Row],[Invoice_Date]])</f>
        <v>2022</v>
      </c>
      <c r="K3775" s="1">
        <f>_xlfn.XLOOKUP(tbl_Invoices[[#This Row],[Customer_ID]], tbl_Customers[Customer_ID], tbl_Customers[Cohort_Month])</f>
        <v>44895</v>
      </c>
      <c r="L3775" s="1" t="str">
        <f ca="1">_xlfn.XLOOKUP(tbl_Invoices[[#This Row],[Customer_ID]], tbl_Customers[Customer_ID], tbl_Customers[Age_Group])</f>
        <v>55+</v>
      </c>
      <c r="M3775" s="1" t="str">
        <f>_xlfn.XLOOKUP(tbl_Invoices[[#This Row],[Customer_ID]], tbl_Customers[Customer_ID], tbl_Customers[Region])</f>
        <v>South</v>
      </c>
      <c r="N3775" s="1" t="str" cm="1">
        <f t="array" ref="N3775">_xlfn.IFS(
   _xlfn.SINGLE(tbl_Invoices[Plan_ID])="P1","Basic",
   _xlfn.SINGLE(tbl_Invoices[Plan_ID])="P2","Standard",
   _xlfn.SINGLE(tbl_Invoices[Plan_ID])="P3","Premium"
)</f>
        <v>Basic</v>
      </c>
      <c r="O3775" s="2">
        <f>IF(tbl_Invoices[[#This Row],[Revenue_Type]]="Churned",0,1)</f>
        <v>0</v>
      </c>
    </row>
    <row r="3776" spans="1:15" x14ac:dyDescent="0.25">
      <c r="A3776" t="s">
        <v>8474</v>
      </c>
      <c r="B3776" t="s">
        <v>851</v>
      </c>
      <c r="C3776" t="s">
        <v>3226</v>
      </c>
      <c r="D3776" s="1">
        <v>44759</v>
      </c>
      <c r="E3776">
        <v>25</v>
      </c>
      <c r="F3776" t="b">
        <v>1</v>
      </c>
      <c r="G3776" t="s">
        <v>4540</v>
      </c>
      <c r="H3776" t="s">
        <v>2034</v>
      </c>
      <c r="I3776" s="1">
        <f>DATE(YEAR(tbl_Invoices[[#This Row],[Invoice_Date]]), MONTH(tbl_Invoices[[#This Row],[Invoice_Date]]), DAY(tbl_Invoices[[#This Row],[Invoice_Date]]))</f>
        <v>44759</v>
      </c>
      <c r="J3776">
        <f>YEAR(tbl_Invoices[[#This Row],[Invoice_Date]])</f>
        <v>2022</v>
      </c>
      <c r="K3776" s="1">
        <f>_xlfn.XLOOKUP(tbl_Invoices[[#This Row],[Customer_ID]], tbl_Customers[Customer_ID], tbl_Customers[Cohort_Month])</f>
        <v>45077</v>
      </c>
      <c r="L3776" s="1" t="str">
        <f ca="1">_xlfn.XLOOKUP(tbl_Invoices[[#This Row],[Customer_ID]], tbl_Customers[Customer_ID], tbl_Customers[Age_Group])</f>
        <v>55+</v>
      </c>
      <c r="M3776" s="1" t="str">
        <f>_xlfn.XLOOKUP(tbl_Invoices[[#This Row],[Customer_ID]], tbl_Customers[Customer_ID], tbl_Customers[Region])</f>
        <v>South</v>
      </c>
      <c r="N3776" s="1" t="str" cm="1">
        <f t="array" ref="N3776">_xlfn.IFS(
   _xlfn.SINGLE(tbl_Invoices[Plan_ID])="P1","Basic",
   _xlfn.SINGLE(tbl_Invoices[Plan_ID])="P2","Standard",
   _xlfn.SINGLE(tbl_Invoices[Plan_ID])="P3","Premium"
)</f>
        <v>Standard</v>
      </c>
      <c r="O3776" s="2">
        <f>IF(tbl_Invoices[[#This Row],[Revenue_Type]]="Churned",0,1)</f>
        <v>1</v>
      </c>
    </row>
    <row r="3777" spans="1:15" x14ac:dyDescent="0.25">
      <c r="A3777" t="s">
        <v>8744</v>
      </c>
      <c r="B3777" t="s">
        <v>1336</v>
      </c>
      <c r="C3777" t="s">
        <v>3920</v>
      </c>
      <c r="D3777" s="1">
        <v>44759</v>
      </c>
      <c r="E3777">
        <v>25</v>
      </c>
      <c r="F3777" t="b">
        <v>1</v>
      </c>
      <c r="G3777" t="s">
        <v>4538</v>
      </c>
      <c r="H3777" t="s">
        <v>2034</v>
      </c>
      <c r="I3777" s="1">
        <f>DATE(YEAR(tbl_Invoices[[#This Row],[Invoice_Date]]), MONTH(tbl_Invoices[[#This Row],[Invoice_Date]]), DAY(tbl_Invoices[[#This Row],[Invoice_Date]]))</f>
        <v>44759</v>
      </c>
      <c r="J3777">
        <f>YEAR(tbl_Invoices[[#This Row],[Invoice_Date]])</f>
        <v>2022</v>
      </c>
      <c r="K3777" s="1">
        <f>_xlfn.XLOOKUP(tbl_Invoices[[#This Row],[Customer_ID]], tbl_Customers[Customer_ID], tbl_Customers[Cohort_Month])</f>
        <v>44620</v>
      </c>
      <c r="L3777" s="1" t="str">
        <f ca="1">_xlfn.XLOOKUP(tbl_Invoices[[#This Row],[Customer_ID]], tbl_Customers[Customer_ID], tbl_Customers[Age_Group])</f>
        <v>45–54</v>
      </c>
      <c r="M3777" s="1" t="str">
        <f>_xlfn.XLOOKUP(tbl_Invoices[[#This Row],[Customer_ID]], tbl_Customers[Customer_ID], tbl_Customers[Region])</f>
        <v>East</v>
      </c>
      <c r="N3777" s="1" t="str" cm="1">
        <f t="array" ref="N3777">_xlfn.IFS(
   _xlfn.SINGLE(tbl_Invoices[Plan_ID])="P1","Basic",
   _xlfn.SINGLE(tbl_Invoices[Plan_ID])="P2","Standard",
   _xlfn.SINGLE(tbl_Invoices[Plan_ID])="P3","Premium"
)</f>
        <v>Standard</v>
      </c>
      <c r="O3777" s="2">
        <f>IF(tbl_Invoices[[#This Row],[Revenue_Type]]="Churned",0,1)</f>
        <v>1</v>
      </c>
    </row>
    <row r="3778" spans="1:15" x14ac:dyDescent="0.25">
      <c r="A3778" t="s">
        <v>7826</v>
      </c>
      <c r="B3778" t="s">
        <v>123</v>
      </c>
      <c r="C3778" t="s">
        <v>3306</v>
      </c>
      <c r="D3778" s="1">
        <v>44760</v>
      </c>
      <c r="E3778">
        <v>55</v>
      </c>
      <c r="F3778" t="b">
        <v>1</v>
      </c>
      <c r="G3778" t="s">
        <v>4540</v>
      </c>
      <c r="H3778" t="s">
        <v>2031</v>
      </c>
      <c r="I3778" s="1">
        <f>DATE(YEAR(tbl_Invoices[[#This Row],[Invoice_Date]]), MONTH(tbl_Invoices[[#This Row],[Invoice_Date]]), DAY(tbl_Invoices[[#This Row],[Invoice_Date]]))</f>
        <v>44760</v>
      </c>
      <c r="J3778">
        <f>YEAR(tbl_Invoices[[#This Row],[Invoice_Date]])</f>
        <v>2022</v>
      </c>
      <c r="K3778" s="1">
        <f>_xlfn.XLOOKUP(tbl_Invoices[[#This Row],[Customer_ID]], tbl_Customers[Customer_ID], tbl_Customers[Cohort_Month])</f>
        <v>44865</v>
      </c>
      <c r="L3778" s="1" t="str">
        <f ca="1">_xlfn.XLOOKUP(tbl_Invoices[[#This Row],[Customer_ID]], tbl_Customers[Customer_ID], tbl_Customers[Age_Group])</f>
        <v>18–24</v>
      </c>
      <c r="M3778" s="1" t="str">
        <f>_xlfn.XLOOKUP(tbl_Invoices[[#This Row],[Customer_ID]], tbl_Customers[Customer_ID], tbl_Customers[Region])</f>
        <v>East</v>
      </c>
      <c r="N3778" s="1" t="str" cm="1">
        <f t="array" ref="N3778">_xlfn.IFS(
   _xlfn.SINGLE(tbl_Invoices[Plan_ID])="P1","Basic",
   _xlfn.SINGLE(tbl_Invoices[Plan_ID])="P2","Standard",
   _xlfn.SINGLE(tbl_Invoices[Plan_ID])="P3","Premium"
)</f>
        <v>Premium</v>
      </c>
      <c r="O3778" s="2">
        <f>IF(tbl_Invoices[[#This Row],[Revenue_Type]]="Churned",0,1)</f>
        <v>1</v>
      </c>
    </row>
    <row r="3779" spans="1:15" x14ac:dyDescent="0.25">
      <c r="A3779" t="s">
        <v>6386</v>
      </c>
      <c r="B3779" t="s">
        <v>624</v>
      </c>
      <c r="C3779" t="s">
        <v>3057</v>
      </c>
      <c r="D3779" s="1">
        <v>44760</v>
      </c>
      <c r="E3779">
        <v>55</v>
      </c>
      <c r="F3779" t="b">
        <v>1</v>
      </c>
      <c r="G3779" t="s">
        <v>4538</v>
      </c>
      <c r="H3779" t="s">
        <v>2031</v>
      </c>
      <c r="I3779" s="1">
        <f>DATE(YEAR(tbl_Invoices[[#This Row],[Invoice_Date]]), MONTH(tbl_Invoices[[#This Row],[Invoice_Date]]), DAY(tbl_Invoices[[#This Row],[Invoice_Date]]))</f>
        <v>44760</v>
      </c>
      <c r="J3779">
        <f>YEAR(tbl_Invoices[[#This Row],[Invoice_Date]])</f>
        <v>2022</v>
      </c>
      <c r="K3779" s="1">
        <f>_xlfn.XLOOKUP(tbl_Invoices[[#This Row],[Customer_ID]], tbl_Customers[Customer_ID], tbl_Customers[Cohort_Month])</f>
        <v>44500</v>
      </c>
      <c r="L3779" s="1" t="str">
        <f ca="1">_xlfn.XLOOKUP(tbl_Invoices[[#This Row],[Customer_ID]], tbl_Customers[Customer_ID], tbl_Customers[Age_Group])</f>
        <v>25–34</v>
      </c>
      <c r="M3779" s="1" t="str">
        <f>_xlfn.XLOOKUP(tbl_Invoices[[#This Row],[Customer_ID]], tbl_Customers[Customer_ID], tbl_Customers[Region])</f>
        <v>East</v>
      </c>
      <c r="N3779" s="1" t="str" cm="1">
        <f t="array" ref="N3779">_xlfn.IFS(
   _xlfn.SINGLE(tbl_Invoices[Plan_ID])="P1","Basic",
   _xlfn.SINGLE(tbl_Invoices[Plan_ID])="P2","Standard",
   _xlfn.SINGLE(tbl_Invoices[Plan_ID])="P3","Premium"
)</f>
        <v>Premium</v>
      </c>
      <c r="O3779" s="2">
        <f>IF(tbl_Invoices[[#This Row],[Revenue_Type]]="Churned",0,1)</f>
        <v>1</v>
      </c>
    </row>
    <row r="3780" spans="1:15" x14ac:dyDescent="0.25">
      <c r="A3780" t="s">
        <v>8164</v>
      </c>
      <c r="B3780" t="s">
        <v>1318</v>
      </c>
      <c r="C3780" t="s">
        <v>3554</v>
      </c>
      <c r="D3780" s="1">
        <v>44760</v>
      </c>
      <c r="E3780">
        <v>25</v>
      </c>
      <c r="F3780" t="b">
        <v>1</v>
      </c>
      <c r="G3780" t="s">
        <v>4545</v>
      </c>
      <c r="H3780" t="s">
        <v>2034</v>
      </c>
      <c r="I3780" s="1">
        <f>DATE(YEAR(tbl_Invoices[[#This Row],[Invoice_Date]]), MONTH(tbl_Invoices[[#This Row],[Invoice_Date]]), DAY(tbl_Invoices[[#This Row],[Invoice_Date]]))</f>
        <v>44760</v>
      </c>
      <c r="J3780">
        <f>YEAR(tbl_Invoices[[#This Row],[Invoice_Date]])</f>
        <v>2022</v>
      </c>
      <c r="K3780" s="1">
        <f>_xlfn.XLOOKUP(tbl_Invoices[[#This Row],[Customer_ID]], tbl_Customers[Customer_ID], tbl_Customers[Cohort_Month])</f>
        <v>45046</v>
      </c>
      <c r="L3780" s="1" t="str">
        <f ca="1">_xlfn.XLOOKUP(tbl_Invoices[[#This Row],[Customer_ID]], tbl_Customers[Customer_ID], tbl_Customers[Age_Group])</f>
        <v>45–54</v>
      </c>
      <c r="M3780" s="1" t="str">
        <f>_xlfn.XLOOKUP(tbl_Invoices[[#This Row],[Customer_ID]], tbl_Customers[Customer_ID], tbl_Customers[Region])</f>
        <v>International</v>
      </c>
      <c r="N3780" s="1" t="str" cm="1">
        <f t="array" ref="N3780">_xlfn.IFS(
   _xlfn.SINGLE(tbl_Invoices[Plan_ID])="P1","Basic",
   _xlfn.SINGLE(tbl_Invoices[Plan_ID])="P2","Standard",
   _xlfn.SINGLE(tbl_Invoices[Plan_ID])="P3","Premium"
)</f>
        <v>Standard</v>
      </c>
      <c r="O3780" s="2">
        <f>IF(tbl_Invoices[[#This Row],[Revenue_Type]]="Churned",0,1)</f>
        <v>0</v>
      </c>
    </row>
    <row r="3781" spans="1:15" x14ac:dyDescent="0.25">
      <c r="A3781" t="s">
        <v>9964</v>
      </c>
      <c r="B3781" t="s">
        <v>1494</v>
      </c>
      <c r="C3781" t="s">
        <v>3160</v>
      </c>
      <c r="D3781" s="1">
        <v>44760</v>
      </c>
      <c r="E3781">
        <v>55</v>
      </c>
      <c r="F3781" t="b">
        <v>1</v>
      </c>
      <c r="G3781" t="s">
        <v>4545</v>
      </c>
      <c r="H3781" t="s">
        <v>2031</v>
      </c>
      <c r="I3781" s="1">
        <f>DATE(YEAR(tbl_Invoices[[#This Row],[Invoice_Date]]), MONTH(tbl_Invoices[[#This Row],[Invoice_Date]]), DAY(tbl_Invoices[[#This Row],[Invoice_Date]]))</f>
        <v>44760</v>
      </c>
      <c r="J3781">
        <f>YEAR(tbl_Invoices[[#This Row],[Invoice_Date]])</f>
        <v>2022</v>
      </c>
      <c r="K3781" s="1">
        <f>_xlfn.XLOOKUP(tbl_Invoices[[#This Row],[Customer_ID]], tbl_Customers[Customer_ID], tbl_Customers[Cohort_Month])</f>
        <v>44620</v>
      </c>
      <c r="L3781" s="1" t="str">
        <f ca="1">_xlfn.XLOOKUP(tbl_Invoices[[#This Row],[Customer_ID]], tbl_Customers[Customer_ID], tbl_Customers[Age_Group])</f>
        <v>55+</v>
      </c>
      <c r="M3781" s="1" t="str">
        <f>_xlfn.XLOOKUP(tbl_Invoices[[#This Row],[Customer_ID]], tbl_Customers[Customer_ID], tbl_Customers[Region])</f>
        <v>Midwest</v>
      </c>
      <c r="N3781" s="1" t="str" cm="1">
        <f t="array" ref="N3781">_xlfn.IFS(
   _xlfn.SINGLE(tbl_Invoices[Plan_ID])="P1","Basic",
   _xlfn.SINGLE(tbl_Invoices[Plan_ID])="P2","Standard",
   _xlfn.SINGLE(tbl_Invoices[Plan_ID])="P3","Premium"
)</f>
        <v>Premium</v>
      </c>
      <c r="O3781" s="2">
        <f>IF(tbl_Invoices[[#This Row],[Revenue_Type]]="Churned",0,1)</f>
        <v>0</v>
      </c>
    </row>
    <row r="3782" spans="1:15" x14ac:dyDescent="0.25">
      <c r="A3782" t="s">
        <v>8364</v>
      </c>
      <c r="B3782" t="s">
        <v>1827</v>
      </c>
      <c r="C3782" t="s">
        <v>4153</v>
      </c>
      <c r="D3782" s="1">
        <v>44760</v>
      </c>
      <c r="E3782">
        <v>12</v>
      </c>
      <c r="F3782" t="b">
        <v>1</v>
      </c>
      <c r="G3782" t="s">
        <v>4538</v>
      </c>
      <c r="H3782" t="s">
        <v>2027</v>
      </c>
      <c r="I3782" s="1">
        <f>DATE(YEAR(tbl_Invoices[[#This Row],[Invoice_Date]]), MONTH(tbl_Invoices[[#This Row],[Invoice_Date]]), DAY(tbl_Invoices[[#This Row],[Invoice_Date]]))</f>
        <v>44760</v>
      </c>
      <c r="J3782">
        <f>YEAR(tbl_Invoices[[#This Row],[Invoice_Date]])</f>
        <v>2022</v>
      </c>
      <c r="K3782" s="1">
        <f>_xlfn.XLOOKUP(tbl_Invoices[[#This Row],[Customer_ID]], tbl_Customers[Customer_ID], tbl_Customers[Cohort_Month])</f>
        <v>44773</v>
      </c>
      <c r="L3782" s="1" t="str">
        <f ca="1">_xlfn.XLOOKUP(tbl_Invoices[[#This Row],[Customer_ID]], tbl_Customers[Customer_ID], tbl_Customers[Age_Group])</f>
        <v>55+</v>
      </c>
      <c r="M3782" s="1" t="str">
        <f>_xlfn.XLOOKUP(tbl_Invoices[[#This Row],[Customer_ID]], tbl_Customers[Customer_ID], tbl_Customers[Region])</f>
        <v>South</v>
      </c>
      <c r="N3782" s="1" t="str" cm="1">
        <f t="array" ref="N3782">_xlfn.IFS(
   _xlfn.SINGLE(tbl_Invoices[Plan_ID])="P1","Basic",
   _xlfn.SINGLE(tbl_Invoices[Plan_ID])="P2","Standard",
   _xlfn.SINGLE(tbl_Invoices[Plan_ID])="P3","Premium"
)</f>
        <v>Basic</v>
      </c>
      <c r="O3782" s="2">
        <f>IF(tbl_Invoices[[#This Row],[Revenue_Type]]="Churned",0,1)</f>
        <v>1</v>
      </c>
    </row>
    <row r="3783" spans="1:15" x14ac:dyDescent="0.25">
      <c r="A3783" t="s">
        <v>4941</v>
      </c>
      <c r="B3783" t="s">
        <v>123</v>
      </c>
      <c r="C3783" t="s">
        <v>2285</v>
      </c>
      <c r="D3783" s="1">
        <v>44761</v>
      </c>
      <c r="E3783">
        <v>12</v>
      </c>
      <c r="F3783" t="b">
        <v>1</v>
      </c>
      <c r="G3783" t="s">
        <v>4538</v>
      </c>
      <c r="H3783" t="s">
        <v>2027</v>
      </c>
      <c r="I3783" s="1">
        <f>DATE(YEAR(tbl_Invoices[[#This Row],[Invoice_Date]]), MONTH(tbl_Invoices[[#This Row],[Invoice_Date]]), DAY(tbl_Invoices[[#This Row],[Invoice_Date]]))</f>
        <v>44761</v>
      </c>
      <c r="J3783">
        <f>YEAR(tbl_Invoices[[#This Row],[Invoice_Date]])</f>
        <v>2022</v>
      </c>
      <c r="K3783" s="1">
        <f>_xlfn.XLOOKUP(tbl_Invoices[[#This Row],[Customer_ID]], tbl_Customers[Customer_ID], tbl_Customers[Cohort_Month])</f>
        <v>44865</v>
      </c>
      <c r="L3783" s="1" t="str">
        <f ca="1">_xlfn.XLOOKUP(tbl_Invoices[[#This Row],[Customer_ID]], tbl_Customers[Customer_ID], tbl_Customers[Age_Group])</f>
        <v>18–24</v>
      </c>
      <c r="M3783" s="1" t="str">
        <f>_xlfn.XLOOKUP(tbl_Invoices[[#This Row],[Customer_ID]], tbl_Customers[Customer_ID], tbl_Customers[Region])</f>
        <v>East</v>
      </c>
      <c r="N3783" s="1" t="str" cm="1">
        <f t="array" ref="N3783">_xlfn.IFS(
   _xlfn.SINGLE(tbl_Invoices[Plan_ID])="P1","Basic",
   _xlfn.SINGLE(tbl_Invoices[Plan_ID])="P2","Standard",
   _xlfn.SINGLE(tbl_Invoices[Plan_ID])="P3","Premium"
)</f>
        <v>Basic</v>
      </c>
      <c r="O3783" s="2">
        <f>IF(tbl_Invoices[[#This Row],[Revenue_Type]]="Churned",0,1)</f>
        <v>1</v>
      </c>
    </row>
    <row r="3784" spans="1:15" x14ac:dyDescent="0.25">
      <c r="A3784" t="s">
        <v>9610</v>
      </c>
      <c r="B3784" t="s">
        <v>293</v>
      </c>
      <c r="C3784" t="s">
        <v>3438</v>
      </c>
      <c r="D3784" s="1">
        <v>44761</v>
      </c>
      <c r="E3784">
        <v>12</v>
      </c>
      <c r="F3784" t="b">
        <v>1</v>
      </c>
      <c r="G3784" t="s">
        <v>4545</v>
      </c>
      <c r="H3784" t="s">
        <v>2027</v>
      </c>
      <c r="I3784" s="1">
        <f>DATE(YEAR(tbl_Invoices[[#This Row],[Invoice_Date]]), MONTH(tbl_Invoices[[#This Row],[Invoice_Date]]), DAY(tbl_Invoices[[#This Row],[Invoice_Date]]))</f>
        <v>44761</v>
      </c>
      <c r="J3784">
        <f>YEAR(tbl_Invoices[[#This Row],[Invoice_Date]])</f>
        <v>2022</v>
      </c>
      <c r="K3784" s="1">
        <f>_xlfn.XLOOKUP(tbl_Invoices[[#This Row],[Customer_ID]], tbl_Customers[Customer_ID], tbl_Customers[Cohort_Month])</f>
        <v>44469</v>
      </c>
      <c r="L3784" s="1" t="str">
        <f ca="1">_xlfn.XLOOKUP(tbl_Invoices[[#This Row],[Customer_ID]], tbl_Customers[Customer_ID], tbl_Customers[Age_Group])</f>
        <v>35–44</v>
      </c>
      <c r="M3784" s="1" t="str">
        <f>_xlfn.XLOOKUP(tbl_Invoices[[#This Row],[Customer_ID]], tbl_Customers[Customer_ID], tbl_Customers[Region])</f>
        <v>East</v>
      </c>
      <c r="N3784" s="1" t="str" cm="1">
        <f t="array" ref="N3784">_xlfn.IFS(
   _xlfn.SINGLE(tbl_Invoices[Plan_ID])="P1","Basic",
   _xlfn.SINGLE(tbl_Invoices[Plan_ID])="P2","Standard",
   _xlfn.SINGLE(tbl_Invoices[Plan_ID])="P3","Premium"
)</f>
        <v>Basic</v>
      </c>
      <c r="O3784" s="2">
        <f>IF(tbl_Invoices[[#This Row],[Revenue_Type]]="Churned",0,1)</f>
        <v>0</v>
      </c>
    </row>
    <row r="3785" spans="1:15" x14ac:dyDescent="0.25">
      <c r="A3785" t="s">
        <v>7914</v>
      </c>
      <c r="B3785" t="s">
        <v>671</v>
      </c>
      <c r="C3785" t="s">
        <v>3774</v>
      </c>
      <c r="D3785" s="1">
        <v>44761</v>
      </c>
      <c r="E3785">
        <v>25</v>
      </c>
      <c r="F3785" t="b">
        <v>1</v>
      </c>
      <c r="G3785" t="s">
        <v>4538</v>
      </c>
      <c r="H3785" t="s">
        <v>2034</v>
      </c>
      <c r="I3785" s="1">
        <f>DATE(YEAR(tbl_Invoices[[#This Row],[Invoice_Date]]), MONTH(tbl_Invoices[[#This Row],[Invoice_Date]]), DAY(tbl_Invoices[[#This Row],[Invoice_Date]]))</f>
        <v>44761</v>
      </c>
      <c r="J3785">
        <f>YEAR(tbl_Invoices[[#This Row],[Invoice_Date]])</f>
        <v>2022</v>
      </c>
      <c r="K3785" s="1">
        <f>_xlfn.XLOOKUP(tbl_Invoices[[#This Row],[Customer_ID]], tbl_Customers[Customer_ID], tbl_Customers[Cohort_Month])</f>
        <v>44895</v>
      </c>
      <c r="L3785" s="1" t="str">
        <f ca="1">_xlfn.XLOOKUP(tbl_Invoices[[#This Row],[Customer_ID]], tbl_Customers[Customer_ID], tbl_Customers[Age_Group])</f>
        <v>45–54</v>
      </c>
      <c r="M3785" s="1" t="str">
        <f>_xlfn.XLOOKUP(tbl_Invoices[[#This Row],[Customer_ID]], tbl_Customers[Customer_ID], tbl_Customers[Region])</f>
        <v>South</v>
      </c>
      <c r="N3785" s="1" t="str" cm="1">
        <f t="array" ref="N3785">_xlfn.IFS(
   _xlfn.SINGLE(tbl_Invoices[Plan_ID])="P1","Basic",
   _xlfn.SINGLE(tbl_Invoices[Plan_ID])="P2","Standard",
   _xlfn.SINGLE(tbl_Invoices[Plan_ID])="P3","Premium"
)</f>
        <v>Standard</v>
      </c>
      <c r="O3785" s="2">
        <f>IF(tbl_Invoices[[#This Row],[Revenue_Type]]="Churned",0,1)</f>
        <v>1</v>
      </c>
    </row>
    <row r="3786" spans="1:15" x14ac:dyDescent="0.25">
      <c r="A3786" t="s">
        <v>8511</v>
      </c>
      <c r="B3786" t="s">
        <v>1372</v>
      </c>
      <c r="C3786" t="s">
        <v>3401</v>
      </c>
      <c r="D3786" s="1">
        <v>44761</v>
      </c>
      <c r="E3786">
        <v>25</v>
      </c>
      <c r="F3786" t="b">
        <v>1</v>
      </c>
      <c r="G3786" t="s">
        <v>4538</v>
      </c>
      <c r="H3786" t="s">
        <v>2034</v>
      </c>
      <c r="I3786" s="1">
        <f>DATE(YEAR(tbl_Invoices[[#This Row],[Invoice_Date]]), MONTH(tbl_Invoices[[#This Row],[Invoice_Date]]), DAY(tbl_Invoices[[#This Row],[Invoice_Date]]))</f>
        <v>44761</v>
      </c>
      <c r="J3786">
        <f>YEAR(tbl_Invoices[[#This Row],[Invoice_Date]])</f>
        <v>2022</v>
      </c>
      <c r="K3786" s="1">
        <f>_xlfn.XLOOKUP(tbl_Invoices[[#This Row],[Customer_ID]], tbl_Customers[Customer_ID], tbl_Customers[Cohort_Month])</f>
        <v>44347</v>
      </c>
      <c r="L3786" s="1" t="str">
        <f ca="1">_xlfn.XLOOKUP(tbl_Invoices[[#This Row],[Customer_ID]], tbl_Customers[Customer_ID], tbl_Customers[Age_Group])</f>
        <v>45–54</v>
      </c>
      <c r="M3786" s="1" t="str">
        <f>_xlfn.XLOOKUP(tbl_Invoices[[#This Row],[Customer_ID]], tbl_Customers[Customer_ID], tbl_Customers[Region])</f>
        <v>South</v>
      </c>
      <c r="N3786" s="1" t="str" cm="1">
        <f t="array" ref="N3786">_xlfn.IFS(
   _xlfn.SINGLE(tbl_Invoices[Plan_ID])="P1","Basic",
   _xlfn.SINGLE(tbl_Invoices[Plan_ID])="P2","Standard",
   _xlfn.SINGLE(tbl_Invoices[Plan_ID])="P3","Premium"
)</f>
        <v>Standard</v>
      </c>
      <c r="O3786" s="2">
        <f>IF(tbl_Invoices[[#This Row],[Revenue_Type]]="Churned",0,1)</f>
        <v>1</v>
      </c>
    </row>
    <row r="3787" spans="1:15" x14ac:dyDescent="0.25">
      <c r="A3787" t="s">
        <v>8940</v>
      </c>
      <c r="B3787" t="s">
        <v>1693</v>
      </c>
      <c r="C3787" t="s">
        <v>3336</v>
      </c>
      <c r="D3787" s="1">
        <v>44761</v>
      </c>
      <c r="E3787">
        <v>12</v>
      </c>
      <c r="F3787" t="b">
        <v>1</v>
      </c>
      <c r="G3787" t="s">
        <v>4540</v>
      </c>
      <c r="H3787" t="s">
        <v>2027</v>
      </c>
      <c r="I3787" s="1">
        <f>DATE(YEAR(tbl_Invoices[[#This Row],[Invoice_Date]]), MONTH(tbl_Invoices[[#This Row],[Invoice_Date]]), DAY(tbl_Invoices[[#This Row],[Invoice_Date]]))</f>
        <v>44761</v>
      </c>
      <c r="J3787">
        <f>YEAR(tbl_Invoices[[#This Row],[Invoice_Date]])</f>
        <v>2022</v>
      </c>
      <c r="K3787" s="1">
        <f>_xlfn.XLOOKUP(tbl_Invoices[[#This Row],[Customer_ID]], tbl_Customers[Customer_ID], tbl_Customers[Cohort_Month])</f>
        <v>44895</v>
      </c>
      <c r="L3787" s="1" t="str">
        <f ca="1">_xlfn.XLOOKUP(tbl_Invoices[[#This Row],[Customer_ID]], tbl_Customers[Customer_ID], tbl_Customers[Age_Group])</f>
        <v>35–44</v>
      </c>
      <c r="M3787" s="1" t="str">
        <f>_xlfn.XLOOKUP(tbl_Invoices[[#This Row],[Customer_ID]], tbl_Customers[Customer_ID], tbl_Customers[Region])</f>
        <v>Midwest</v>
      </c>
      <c r="N3787" s="1" t="str" cm="1">
        <f t="array" ref="N3787">_xlfn.IFS(
   _xlfn.SINGLE(tbl_Invoices[Plan_ID])="P1","Basic",
   _xlfn.SINGLE(tbl_Invoices[Plan_ID])="P2","Standard",
   _xlfn.SINGLE(tbl_Invoices[Plan_ID])="P3","Premium"
)</f>
        <v>Basic</v>
      </c>
      <c r="O3787" s="2">
        <f>IF(tbl_Invoices[[#This Row],[Revenue_Type]]="Churned",0,1)</f>
        <v>1</v>
      </c>
    </row>
    <row r="3788" spans="1:15" x14ac:dyDescent="0.25">
      <c r="A3788" t="s">
        <v>8792</v>
      </c>
      <c r="B3788" t="s">
        <v>1793</v>
      </c>
      <c r="C3788" t="s">
        <v>3957</v>
      </c>
      <c r="D3788" s="1">
        <v>44761</v>
      </c>
      <c r="E3788">
        <v>25</v>
      </c>
      <c r="F3788" t="b">
        <v>1</v>
      </c>
      <c r="G3788" t="s">
        <v>4545</v>
      </c>
      <c r="H3788" t="s">
        <v>2034</v>
      </c>
      <c r="I3788" s="1">
        <f>DATE(YEAR(tbl_Invoices[[#This Row],[Invoice_Date]]), MONTH(tbl_Invoices[[#This Row],[Invoice_Date]]), DAY(tbl_Invoices[[#This Row],[Invoice_Date]]))</f>
        <v>44761</v>
      </c>
      <c r="J3788">
        <f>YEAR(tbl_Invoices[[#This Row],[Invoice_Date]])</f>
        <v>2022</v>
      </c>
      <c r="K3788" s="1">
        <f>_xlfn.XLOOKUP(tbl_Invoices[[#This Row],[Customer_ID]], tbl_Customers[Customer_ID], tbl_Customers[Cohort_Month])</f>
        <v>44895</v>
      </c>
      <c r="L3788" s="1" t="str">
        <f ca="1">_xlfn.XLOOKUP(tbl_Invoices[[#This Row],[Customer_ID]], tbl_Customers[Customer_ID], tbl_Customers[Age_Group])</f>
        <v>35–44</v>
      </c>
      <c r="M3788" s="1" t="str">
        <f>_xlfn.XLOOKUP(tbl_Invoices[[#This Row],[Customer_ID]], tbl_Customers[Customer_ID], tbl_Customers[Region])</f>
        <v>South</v>
      </c>
      <c r="N3788" s="1" t="str" cm="1">
        <f t="array" ref="N3788">_xlfn.IFS(
   _xlfn.SINGLE(tbl_Invoices[Plan_ID])="P1","Basic",
   _xlfn.SINGLE(tbl_Invoices[Plan_ID])="P2","Standard",
   _xlfn.SINGLE(tbl_Invoices[Plan_ID])="P3","Premium"
)</f>
        <v>Standard</v>
      </c>
      <c r="O3788" s="2">
        <f>IF(tbl_Invoices[[#This Row],[Revenue_Type]]="Churned",0,1)</f>
        <v>0</v>
      </c>
    </row>
    <row r="3789" spans="1:15" x14ac:dyDescent="0.25">
      <c r="A3789" t="s">
        <v>7930</v>
      </c>
      <c r="B3789" t="s">
        <v>1904</v>
      </c>
      <c r="C3789" t="s">
        <v>3126</v>
      </c>
      <c r="D3789" s="1">
        <v>44761</v>
      </c>
      <c r="E3789">
        <v>12</v>
      </c>
      <c r="F3789" t="b">
        <v>1</v>
      </c>
      <c r="G3789" t="s">
        <v>4547</v>
      </c>
      <c r="H3789" t="s">
        <v>2027</v>
      </c>
      <c r="I3789" s="1">
        <f>DATE(YEAR(tbl_Invoices[[#This Row],[Invoice_Date]]), MONTH(tbl_Invoices[[#This Row],[Invoice_Date]]), DAY(tbl_Invoices[[#This Row],[Invoice_Date]]))</f>
        <v>44761</v>
      </c>
      <c r="J3789">
        <f>YEAR(tbl_Invoices[[#This Row],[Invoice_Date]])</f>
        <v>2022</v>
      </c>
      <c r="K3789" s="1">
        <f>_xlfn.XLOOKUP(tbl_Invoices[[#This Row],[Customer_ID]], tbl_Customers[Customer_ID], tbl_Customers[Cohort_Month])</f>
        <v>44742</v>
      </c>
      <c r="L3789" s="1" t="str">
        <f ca="1">_xlfn.XLOOKUP(tbl_Invoices[[#This Row],[Customer_ID]], tbl_Customers[Customer_ID], tbl_Customers[Age_Group])</f>
        <v>55+</v>
      </c>
      <c r="M3789" s="1" t="str">
        <f>_xlfn.XLOOKUP(tbl_Invoices[[#This Row],[Customer_ID]], tbl_Customers[Customer_ID], tbl_Customers[Region])</f>
        <v>South</v>
      </c>
      <c r="N3789" s="1" t="str" cm="1">
        <f t="array" ref="N3789">_xlfn.IFS(
   _xlfn.SINGLE(tbl_Invoices[Plan_ID])="P1","Basic",
   _xlfn.SINGLE(tbl_Invoices[Plan_ID])="P2","Standard",
   _xlfn.SINGLE(tbl_Invoices[Plan_ID])="P3","Premium"
)</f>
        <v>Basic</v>
      </c>
      <c r="O3789" s="2">
        <f>IF(tbl_Invoices[[#This Row],[Revenue_Type]]="Churned",0,1)</f>
        <v>1</v>
      </c>
    </row>
    <row r="3790" spans="1:15" x14ac:dyDescent="0.25">
      <c r="A3790" t="s">
        <v>9377</v>
      </c>
      <c r="B3790" t="s">
        <v>1912</v>
      </c>
      <c r="C3790" t="s">
        <v>2145</v>
      </c>
      <c r="D3790" s="1">
        <v>44761</v>
      </c>
      <c r="E3790">
        <v>12</v>
      </c>
      <c r="F3790" t="b">
        <v>1</v>
      </c>
      <c r="G3790" t="s">
        <v>4547</v>
      </c>
      <c r="H3790" t="s">
        <v>2027</v>
      </c>
      <c r="I3790" s="1">
        <f>DATE(YEAR(tbl_Invoices[[#This Row],[Invoice_Date]]), MONTH(tbl_Invoices[[#This Row],[Invoice_Date]]), DAY(tbl_Invoices[[#This Row],[Invoice_Date]]))</f>
        <v>44761</v>
      </c>
      <c r="J3790">
        <f>YEAR(tbl_Invoices[[#This Row],[Invoice_Date]])</f>
        <v>2022</v>
      </c>
      <c r="K3790" s="1">
        <f>_xlfn.XLOOKUP(tbl_Invoices[[#This Row],[Customer_ID]], tbl_Customers[Customer_ID], tbl_Customers[Cohort_Month])</f>
        <v>44895</v>
      </c>
      <c r="L3790" s="1" t="str">
        <f ca="1">_xlfn.XLOOKUP(tbl_Invoices[[#This Row],[Customer_ID]], tbl_Customers[Customer_ID], tbl_Customers[Age_Group])</f>
        <v>45–54</v>
      </c>
      <c r="M3790" s="1" t="str">
        <f>_xlfn.XLOOKUP(tbl_Invoices[[#This Row],[Customer_ID]], tbl_Customers[Customer_ID], tbl_Customers[Region])</f>
        <v>South</v>
      </c>
      <c r="N3790" s="1" t="str" cm="1">
        <f t="array" ref="N3790">_xlfn.IFS(
   _xlfn.SINGLE(tbl_Invoices[Plan_ID])="P1","Basic",
   _xlfn.SINGLE(tbl_Invoices[Plan_ID])="P2","Standard",
   _xlfn.SINGLE(tbl_Invoices[Plan_ID])="P3","Premium"
)</f>
        <v>Basic</v>
      </c>
      <c r="O3790" s="2">
        <f>IF(tbl_Invoices[[#This Row],[Revenue_Type]]="Churned",0,1)</f>
        <v>1</v>
      </c>
    </row>
    <row r="3791" spans="1:15" x14ac:dyDescent="0.25">
      <c r="A3791" t="s">
        <v>8442</v>
      </c>
      <c r="B3791" t="s">
        <v>267</v>
      </c>
      <c r="C3791" t="s">
        <v>2966</v>
      </c>
      <c r="D3791" s="1">
        <v>44762</v>
      </c>
      <c r="E3791">
        <v>12</v>
      </c>
      <c r="F3791" t="b">
        <v>1</v>
      </c>
      <c r="G3791" t="s">
        <v>4549</v>
      </c>
      <c r="H3791" t="s">
        <v>2027</v>
      </c>
      <c r="I3791" s="1">
        <f>DATE(YEAR(tbl_Invoices[[#This Row],[Invoice_Date]]), MONTH(tbl_Invoices[[#This Row],[Invoice_Date]]), DAY(tbl_Invoices[[#This Row],[Invoice_Date]]))</f>
        <v>44762</v>
      </c>
      <c r="J3791">
        <f>YEAR(tbl_Invoices[[#This Row],[Invoice_Date]])</f>
        <v>2022</v>
      </c>
      <c r="K3791" s="1">
        <f>_xlfn.XLOOKUP(tbl_Invoices[[#This Row],[Customer_ID]], tbl_Customers[Customer_ID], tbl_Customers[Cohort_Month])</f>
        <v>44347</v>
      </c>
      <c r="L3791" s="1" t="str">
        <f ca="1">_xlfn.XLOOKUP(tbl_Invoices[[#This Row],[Customer_ID]], tbl_Customers[Customer_ID], tbl_Customers[Age_Group])</f>
        <v>18–24</v>
      </c>
      <c r="M3791" s="1" t="str">
        <f>_xlfn.XLOOKUP(tbl_Invoices[[#This Row],[Customer_ID]], tbl_Customers[Customer_ID], tbl_Customers[Region])</f>
        <v>East</v>
      </c>
      <c r="N3791" s="1" t="str" cm="1">
        <f t="array" ref="N3791">_xlfn.IFS(
   _xlfn.SINGLE(tbl_Invoices[Plan_ID])="P1","Basic",
   _xlfn.SINGLE(tbl_Invoices[Plan_ID])="P2","Standard",
   _xlfn.SINGLE(tbl_Invoices[Plan_ID])="P3","Premium"
)</f>
        <v>Basic</v>
      </c>
      <c r="O3791" s="2">
        <f>IF(tbl_Invoices[[#This Row],[Revenue_Type]]="Churned",0,1)</f>
        <v>1</v>
      </c>
    </row>
    <row r="3792" spans="1:15" x14ac:dyDescent="0.25">
      <c r="A3792" t="s">
        <v>8311</v>
      </c>
      <c r="B3792" t="s">
        <v>511</v>
      </c>
      <c r="C3792" t="s">
        <v>4400</v>
      </c>
      <c r="D3792" s="1">
        <v>44762</v>
      </c>
      <c r="E3792">
        <v>12</v>
      </c>
      <c r="F3792" t="b">
        <v>1</v>
      </c>
      <c r="G3792" t="s">
        <v>4538</v>
      </c>
      <c r="H3792" t="s">
        <v>2027</v>
      </c>
      <c r="I3792" s="1">
        <f>DATE(YEAR(tbl_Invoices[[#This Row],[Invoice_Date]]), MONTH(tbl_Invoices[[#This Row],[Invoice_Date]]), DAY(tbl_Invoices[[#This Row],[Invoice_Date]]))</f>
        <v>44762</v>
      </c>
      <c r="J3792">
        <f>YEAR(tbl_Invoices[[#This Row],[Invoice_Date]])</f>
        <v>2022</v>
      </c>
      <c r="K3792" s="1">
        <f>_xlfn.XLOOKUP(tbl_Invoices[[#This Row],[Customer_ID]], tbl_Customers[Customer_ID], tbl_Customers[Cohort_Month])</f>
        <v>44500</v>
      </c>
      <c r="L3792" s="1" t="str">
        <f ca="1">_xlfn.XLOOKUP(tbl_Invoices[[#This Row],[Customer_ID]], tbl_Customers[Customer_ID], tbl_Customers[Age_Group])</f>
        <v>25–34</v>
      </c>
      <c r="M3792" s="1" t="str">
        <f>_xlfn.XLOOKUP(tbl_Invoices[[#This Row],[Customer_ID]], tbl_Customers[Customer_ID], tbl_Customers[Region])</f>
        <v>East</v>
      </c>
      <c r="N3792" s="1" t="str" cm="1">
        <f t="array" ref="N3792">_xlfn.IFS(
   _xlfn.SINGLE(tbl_Invoices[Plan_ID])="P1","Basic",
   _xlfn.SINGLE(tbl_Invoices[Plan_ID])="P2","Standard",
   _xlfn.SINGLE(tbl_Invoices[Plan_ID])="P3","Premium"
)</f>
        <v>Basic</v>
      </c>
      <c r="O3792" s="2">
        <f>IF(tbl_Invoices[[#This Row],[Revenue_Type]]="Churned",0,1)</f>
        <v>1</v>
      </c>
    </row>
    <row r="3793" spans="1:15" x14ac:dyDescent="0.25">
      <c r="A3793" t="s">
        <v>5406</v>
      </c>
      <c r="B3793" t="s">
        <v>633</v>
      </c>
      <c r="C3793" t="s">
        <v>2817</v>
      </c>
      <c r="D3793" s="1">
        <v>44762</v>
      </c>
      <c r="E3793">
        <v>55</v>
      </c>
      <c r="F3793" t="b">
        <v>1</v>
      </c>
      <c r="G3793" t="s">
        <v>4538</v>
      </c>
      <c r="H3793" t="s">
        <v>2031</v>
      </c>
      <c r="I3793" s="1">
        <f>DATE(YEAR(tbl_Invoices[[#This Row],[Invoice_Date]]), MONTH(tbl_Invoices[[#This Row],[Invoice_Date]]), DAY(tbl_Invoices[[#This Row],[Invoice_Date]]))</f>
        <v>44762</v>
      </c>
      <c r="J3793">
        <f>YEAR(tbl_Invoices[[#This Row],[Invoice_Date]])</f>
        <v>2022</v>
      </c>
      <c r="K3793" s="1">
        <f>_xlfn.XLOOKUP(tbl_Invoices[[#This Row],[Customer_ID]], tbl_Customers[Customer_ID], tbl_Customers[Cohort_Month])</f>
        <v>44895</v>
      </c>
      <c r="L3793" s="1" t="str">
        <f ca="1">_xlfn.XLOOKUP(tbl_Invoices[[#This Row],[Customer_ID]], tbl_Customers[Customer_ID], tbl_Customers[Age_Group])</f>
        <v>45–54</v>
      </c>
      <c r="M3793" s="1" t="str">
        <f>_xlfn.XLOOKUP(tbl_Invoices[[#This Row],[Customer_ID]], tbl_Customers[Customer_ID], tbl_Customers[Region])</f>
        <v>West</v>
      </c>
      <c r="N3793" s="1" t="str" cm="1">
        <f t="array" ref="N3793">_xlfn.IFS(
   _xlfn.SINGLE(tbl_Invoices[Plan_ID])="P1","Basic",
   _xlfn.SINGLE(tbl_Invoices[Plan_ID])="P2","Standard",
   _xlfn.SINGLE(tbl_Invoices[Plan_ID])="P3","Premium"
)</f>
        <v>Premium</v>
      </c>
      <c r="O3793" s="2">
        <f>IF(tbl_Invoices[[#This Row],[Revenue_Type]]="Churned",0,1)</f>
        <v>1</v>
      </c>
    </row>
    <row r="3794" spans="1:15" x14ac:dyDescent="0.25">
      <c r="A3794" t="s">
        <v>5939</v>
      </c>
      <c r="B3794" t="s">
        <v>766</v>
      </c>
      <c r="C3794" t="s">
        <v>2375</v>
      </c>
      <c r="D3794" s="1">
        <v>44762</v>
      </c>
      <c r="E3794">
        <v>12</v>
      </c>
      <c r="F3794" t="b">
        <v>1</v>
      </c>
      <c r="G3794" t="s">
        <v>4549</v>
      </c>
      <c r="H3794" t="s">
        <v>2027</v>
      </c>
      <c r="I3794" s="1">
        <f>DATE(YEAR(tbl_Invoices[[#This Row],[Invoice_Date]]), MONTH(tbl_Invoices[[#This Row],[Invoice_Date]]), DAY(tbl_Invoices[[#This Row],[Invoice_Date]]))</f>
        <v>44762</v>
      </c>
      <c r="J3794">
        <f>YEAR(tbl_Invoices[[#This Row],[Invoice_Date]])</f>
        <v>2022</v>
      </c>
      <c r="K3794" s="1">
        <f>_xlfn.XLOOKUP(tbl_Invoices[[#This Row],[Customer_ID]], tbl_Customers[Customer_ID], tbl_Customers[Cohort_Month])</f>
        <v>44377</v>
      </c>
      <c r="L3794" s="1" t="str">
        <f ca="1">_xlfn.XLOOKUP(tbl_Invoices[[#This Row],[Customer_ID]], tbl_Customers[Customer_ID], tbl_Customers[Age_Group])</f>
        <v>25–34</v>
      </c>
      <c r="M3794" s="1" t="str">
        <f>_xlfn.XLOOKUP(tbl_Invoices[[#This Row],[Customer_ID]], tbl_Customers[Customer_ID], tbl_Customers[Region])</f>
        <v>Midwest</v>
      </c>
      <c r="N3794" s="1" t="str" cm="1">
        <f t="array" ref="N3794">_xlfn.IFS(
   _xlfn.SINGLE(tbl_Invoices[Plan_ID])="P1","Basic",
   _xlfn.SINGLE(tbl_Invoices[Plan_ID])="P2","Standard",
   _xlfn.SINGLE(tbl_Invoices[Plan_ID])="P3","Premium"
)</f>
        <v>Basic</v>
      </c>
      <c r="O3794" s="2">
        <f>IF(tbl_Invoices[[#This Row],[Revenue_Type]]="Churned",0,1)</f>
        <v>1</v>
      </c>
    </row>
    <row r="3795" spans="1:15" x14ac:dyDescent="0.25">
      <c r="A3795" t="s">
        <v>6492</v>
      </c>
      <c r="B3795" t="s">
        <v>1053</v>
      </c>
      <c r="C3795" t="s">
        <v>3808</v>
      </c>
      <c r="D3795" s="1">
        <v>44762</v>
      </c>
      <c r="E3795">
        <v>55</v>
      </c>
      <c r="F3795" t="b">
        <v>1</v>
      </c>
      <c r="G3795" t="s">
        <v>4538</v>
      </c>
      <c r="H3795" t="s">
        <v>2031</v>
      </c>
      <c r="I3795" s="1">
        <f>DATE(YEAR(tbl_Invoices[[#This Row],[Invoice_Date]]), MONTH(tbl_Invoices[[#This Row],[Invoice_Date]]), DAY(tbl_Invoices[[#This Row],[Invoice_Date]]))</f>
        <v>44762</v>
      </c>
      <c r="J3795">
        <f>YEAR(tbl_Invoices[[#This Row],[Invoice_Date]])</f>
        <v>2022</v>
      </c>
      <c r="K3795" s="1">
        <f>_xlfn.XLOOKUP(tbl_Invoices[[#This Row],[Customer_ID]], tbl_Customers[Customer_ID], tbl_Customers[Cohort_Month])</f>
        <v>44227</v>
      </c>
      <c r="L3795" s="1" t="str">
        <f ca="1">_xlfn.XLOOKUP(tbl_Invoices[[#This Row],[Customer_ID]], tbl_Customers[Customer_ID], tbl_Customers[Age_Group])</f>
        <v>55+</v>
      </c>
      <c r="M3795" s="1" t="str">
        <f>_xlfn.XLOOKUP(tbl_Invoices[[#This Row],[Customer_ID]], tbl_Customers[Customer_ID], tbl_Customers[Region])</f>
        <v>International</v>
      </c>
      <c r="N3795" s="1" t="str" cm="1">
        <f t="array" ref="N3795">_xlfn.IFS(
   _xlfn.SINGLE(tbl_Invoices[Plan_ID])="P1","Basic",
   _xlfn.SINGLE(tbl_Invoices[Plan_ID])="P2","Standard",
   _xlfn.SINGLE(tbl_Invoices[Plan_ID])="P3","Premium"
)</f>
        <v>Premium</v>
      </c>
      <c r="O3795" s="2">
        <f>IF(tbl_Invoices[[#This Row],[Revenue_Type]]="Churned",0,1)</f>
        <v>1</v>
      </c>
    </row>
    <row r="3796" spans="1:15" x14ac:dyDescent="0.25">
      <c r="A3796" t="s">
        <v>7816</v>
      </c>
      <c r="B3796" t="s">
        <v>1295</v>
      </c>
      <c r="C3796" t="s">
        <v>4060</v>
      </c>
      <c r="D3796" s="1">
        <v>44762</v>
      </c>
      <c r="E3796">
        <v>12</v>
      </c>
      <c r="F3796" t="b">
        <v>1</v>
      </c>
      <c r="G3796" t="s">
        <v>4538</v>
      </c>
      <c r="H3796" t="s">
        <v>2027</v>
      </c>
      <c r="I3796" s="1">
        <f>DATE(YEAR(tbl_Invoices[[#This Row],[Invoice_Date]]), MONTH(tbl_Invoices[[#This Row],[Invoice_Date]]), DAY(tbl_Invoices[[#This Row],[Invoice_Date]]))</f>
        <v>44762</v>
      </c>
      <c r="J3796">
        <f>YEAR(tbl_Invoices[[#This Row],[Invoice_Date]])</f>
        <v>2022</v>
      </c>
      <c r="K3796" s="1">
        <f>_xlfn.XLOOKUP(tbl_Invoices[[#This Row],[Customer_ID]], tbl_Customers[Customer_ID], tbl_Customers[Cohort_Month])</f>
        <v>45077</v>
      </c>
      <c r="L3796" s="1" t="str">
        <f ca="1">_xlfn.XLOOKUP(tbl_Invoices[[#This Row],[Customer_ID]], tbl_Customers[Customer_ID], tbl_Customers[Age_Group])</f>
        <v>25–34</v>
      </c>
      <c r="M3796" s="1" t="str">
        <f>_xlfn.XLOOKUP(tbl_Invoices[[#This Row],[Customer_ID]], tbl_Customers[Customer_ID], tbl_Customers[Region])</f>
        <v>Midwest</v>
      </c>
      <c r="N3796" s="1" t="str" cm="1">
        <f t="array" ref="N3796">_xlfn.IFS(
   _xlfn.SINGLE(tbl_Invoices[Plan_ID])="P1","Basic",
   _xlfn.SINGLE(tbl_Invoices[Plan_ID])="P2","Standard",
   _xlfn.SINGLE(tbl_Invoices[Plan_ID])="P3","Premium"
)</f>
        <v>Basic</v>
      </c>
      <c r="O3796" s="2">
        <f>IF(tbl_Invoices[[#This Row],[Revenue_Type]]="Churned",0,1)</f>
        <v>1</v>
      </c>
    </row>
    <row r="3797" spans="1:15" x14ac:dyDescent="0.25">
      <c r="A3797" t="s">
        <v>9329</v>
      </c>
      <c r="B3797" t="s">
        <v>248</v>
      </c>
      <c r="C3797" t="s">
        <v>2600</v>
      </c>
      <c r="D3797" s="1">
        <v>44763</v>
      </c>
      <c r="E3797">
        <v>12</v>
      </c>
      <c r="F3797" t="b">
        <v>1</v>
      </c>
      <c r="G3797" t="s">
        <v>4545</v>
      </c>
      <c r="H3797" t="s">
        <v>2027</v>
      </c>
      <c r="I3797" s="1">
        <f>DATE(YEAR(tbl_Invoices[[#This Row],[Invoice_Date]]), MONTH(tbl_Invoices[[#This Row],[Invoice_Date]]), DAY(tbl_Invoices[[#This Row],[Invoice_Date]]))</f>
        <v>44763</v>
      </c>
      <c r="J3797">
        <f>YEAR(tbl_Invoices[[#This Row],[Invoice_Date]])</f>
        <v>2022</v>
      </c>
      <c r="K3797" s="1">
        <f>_xlfn.XLOOKUP(tbl_Invoices[[#This Row],[Customer_ID]], tbl_Customers[Customer_ID], tbl_Customers[Cohort_Month])</f>
        <v>45107</v>
      </c>
      <c r="L3797" s="1" t="str">
        <f ca="1">_xlfn.XLOOKUP(tbl_Invoices[[#This Row],[Customer_ID]], tbl_Customers[Customer_ID], tbl_Customers[Age_Group])</f>
        <v>55+</v>
      </c>
      <c r="M3797" s="1" t="str">
        <f>_xlfn.XLOOKUP(tbl_Invoices[[#This Row],[Customer_ID]], tbl_Customers[Customer_ID], tbl_Customers[Region])</f>
        <v>West</v>
      </c>
      <c r="N3797" s="1" t="str" cm="1">
        <f t="array" ref="N3797">_xlfn.IFS(
   _xlfn.SINGLE(tbl_Invoices[Plan_ID])="P1","Basic",
   _xlfn.SINGLE(tbl_Invoices[Plan_ID])="P2","Standard",
   _xlfn.SINGLE(tbl_Invoices[Plan_ID])="P3","Premium"
)</f>
        <v>Basic</v>
      </c>
      <c r="O3797" s="2">
        <f>IF(tbl_Invoices[[#This Row],[Revenue_Type]]="Churned",0,1)</f>
        <v>0</v>
      </c>
    </row>
    <row r="3798" spans="1:15" x14ac:dyDescent="0.25">
      <c r="A3798" t="s">
        <v>5121</v>
      </c>
      <c r="B3798" t="s">
        <v>578</v>
      </c>
      <c r="C3798" t="s">
        <v>3570</v>
      </c>
      <c r="D3798" s="1">
        <v>44763</v>
      </c>
      <c r="E3798">
        <v>25</v>
      </c>
      <c r="F3798" t="b">
        <v>1</v>
      </c>
      <c r="G3798" t="s">
        <v>4545</v>
      </c>
      <c r="H3798" t="s">
        <v>2034</v>
      </c>
      <c r="I3798" s="1">
        <f>DATE(YEAR(tbl_Invoices[[#This Row],[Invoice_Date]]), MONTH(tbl_Invoices[[#This Row],[Invoice_Date]]), DAY(tbl_Invoices[[#This Row],[Invoice_Date]]))</f>
        <v>44763</v>
      </c>
      <c r="J3798">
        <f>YEAR(tbl_Invoices[[#This Row],[Invoice_Date]])</f>
        <v>2022</v>
      </c>
      <c r="K3798" s="1">
        <f>_xlfn.XLOOKUP(tbl_Invoices[[#This Row],[Customer_ID]], tbl_Customers[Customer_ID], tbl_Customers[Cohort_Month])</f>
        <v>44377</v>
      </c>
      <c r="L3798" s="1" t="str">
        <f ca="1">_xlfn.XLOOKUP(tbl_Invoices[[#This Row],[Customer_ID]], tbl_Customers[Customer_ID], tbl_Customers[Age_Group])</f>
        <v>45–54</v>
      </c>
      <c r="M3798" s="1" t="str">
        <f>_xlfn.XLOOKUP(tbl_Invoices[[#This Row],[Customer_ID]], tbl_Customers[Customer_ID], tbl_Customers[Region])</f>
        <v>East</v>
      </c>
      <c r="N3798" s="1" t="str" cm="1">
        <f t="array" ref="N3798">_xlfn.IFS(
   _xlfn.SINGLE(tbl_Invoices[Plan_ID])="P1","Basic",
   _xlfn.SINGLE(tbl_Invoices[Plan_ID])="P2","Standard",
   _xlfn.SINGLE(tbl_Invoices[Plan_ID])="P3","Premium"
)</f>
        <v>Standard</v>
      </c>
      <c r="O3798" s="2">
        <f>IF(tbl_Invoices[[#This Row],[Revenue_Type]]="Churned",0,1)</f>
        <v>0</v>
      </c>
    </row>
    <row r="3799" spans="1:15" x14ac:dyDescent="0.25">
      <c r="A3799" t="s">
        <v>5357</v>
      </c>
      <c r="B3799" t="s">
        <v>775</v>
      </c>
      <c r="C3799" t="s">
        <v>3270</v>
      </c>
      <c r="D3799" s="1">
        <v>44763</v>
      </c>
      <c r="E3799">
        <v>12</v>
      </c>
      <c r="F3799" t="b">
        <v>1</v>
      </c>
      <c r="G3799" t="s">
        <v>4545</v>
      </c>
      <c r="H3799" t="s">
        <v>2027</v>
      </c>
      <c r="I3799" s="1">
        <f>DATE(YEAR(tbl_Invoices[[#This Row],[Invoice_Date]]), MONTH(tbl_Invoices[[#This Row],[Invoice_Date]]), DAY(tbl_Invoices[[#This Row],[Invoice_Date]]))</f>
        <v>44763</v>
      </c>
      <c r="J3799">
        <f>YEAR(tbl_Invoices[[#This Row],[Invoice_Date]])</f>
        <v>2022</v>
      </c>
      <c r="K3799" s="1">
        <f>_xlfn.XLOOKUP(tbl_Invoices[[#This Row],[Customer_ID]], tbl_Customers[Customer_ID], tbl_Customers[Cohort_Month])</f>
        <v>44651</v>
      </c>
      <c r="L3799" s="1" t="str">
        <f ca="1">_xlfn.XLOOKUP(tbl_Invoices[[#This Row],[Customer_ID]], tbl_Customers[Customer_ID], tbl_Customers[Age_Group])</f>
        <v>45–54</v>
      </c>
      <c r="M3799" s="1" t="str">
        <f>_xlfn.XLOOKUP(tbl_Invoices[[#This Row],[Customer_ID]], tbl_Customers[Customer_ID], tbl_Customers[Region])</f>
        <v>Midwest</v>
      </c>
      <c r="N3799" s="1" t="str" cm="1">
        <f t="array" ref="N3799">_xlfn.IFS(
   _xlfn.SINGLE(tbl_Invoices[Plan_ID])="P1","Basic",
   _xlfn.SINGLE(tbl_Invoices[Plan_ID])="P2","Standard",
   _xlfn.SINGLE(tbl_Invoices[Plan_ID])="P3","Premium"
)</f>
        <v>Basic</v>
      </c>
      <c r="O3799" s="2">
        <f>IF(tbl_Invoices[[#This Row],[Revenue_Type]]="Churned",0,1)</f>
        <v>0</v>
      </c>
    </row>
    <row r="3800" spans="1:15" x14ac:dyDescent="0.25">
      <c r="A3800" t="s">
        <v>9467</v>
      </c>
      <c r="B3800" t="s">
        <v>1121</v>
      </c>
      <c r="C3800" t="s">
        <v>2978</v>
      </c>
      <c r="D3800" s="1">
        <v>44763</v>
      </c>
      <c r="E3800">
        <v>25</v>
      </c>
      <c r="F3800" t="b">
        <v>1</v>
      </c>
      <c r="G3800" t="s">
        <v>4547</v>
      </c>
      <c r="H3800" t="s">
        <v>2034</v>
      </c>
      <c r="I3800" s="1">
        <f>DATE(YEAR(tbl_Invoices[[#This Row],[Invoice_Date]]), MONTH(tbl_Invoices[[#This Row],[Invoice_Date]]), DAY(tbl_Invoices[[#This Row],[Invoice_Date]]))</f>
        <v>44763</v>
      </c>
      <c r="J3800">
        <f>YEAR(tbl_Invoices[[#This Row],[Invoice_Date]])</f>
        <v>2022</v>
      </c>
      <c r="K3800" s="1">
        <f>_xlfn.XLOOKUP(tbl_Invoices[[#This Row],[Customer_ID]], tbl_Customers[Customer_ID], tbl_Customers[Cohort_Month])</f>
        <v>44926</v>
      </c>
      <c r="L3800" s="1" t="str">
        <f ca="1">_xlfn.XLOOKUP(tbl_Invoices[[#This Row],[Customer_ID]], tbl_Customers[Customer_ID], tbl_Customers[Age_Group])</f>
        <v>35–44</v>
      </c>
      <c r="M3800" s="1" t="str">
        <f>_xlfn.XLOOKUP(tbl_Invoices[[#This Row],[Customer_ID]], tbl_Customers[Customer_ID], tbl_Customers[Region])</f>
        <v>East</v>
      </c>
      <c r="N3800" s="1" t="str" cm="1">
        <f t="array" ref="N3800">_xlfn.IFS(
   _xlfn.SINGLE(tbl_Invoices[Plan_ID])="P1","Basic",
   _xlfn.SINGLE(tbl_Invoices[Plan_ID])="P2","Standard",
   _xlfn.SINGLE(tbl_Invoices[Plan_ID])="P3","Premium"
)</f>
        <v>Standard</v>
      </c>
      <c r="O3800" s="2">
        <f>IF(tbl_Invoices[[#This Row],[Revenue_Type]]="Churned",0,1)</f>
        <v>1</v>
      </c>
    </row>
    <row r="3801" spans="1:15" x14ac:dyDescent="0.25">
      <c r="A3801" t="s">
        <v>6574</v>
      </c>
      <c r="B3801" t="s">
        <v>1152</v>
      </c>
      <c r="C3801" t="s">
        <v>3558</v>
      </c>
      <c r="D3801" s="1">
        <v>44763</v>
      </c>
      <c r="E3801">
        <v>25</v>
      </c>
      <c r="F3801" t="b">
        <v>1</v>
      </c>
      <c r="G3801" t="s">
        <v>4545</v>
      </c>
      <c r="H3801" t="s">
        <v>2034</v>
      </c>
      <c r="I3801" s="1">
        <f>DATE(YEAR(tbl_Invoices[[#This Row],[Invoice_Date]]), MONTH(tbl_Invoices[[#This Row],[Invoice_Date]]), DAY(tbl_Invoices[[#This Row],[Invoice_Date]]))</f>
        <v>44763</v>
      </c>
      <c r="J3801">
        <f>YEAR(tbl_Invoices[[#This Row],[Invoice_Date]])</f>
        <v>2022</v>
      </c>
      <c r="K3801" s="1">
        <f>_xlfn.XLOOKUP(tbl_Invoices[[#This Row],[Customer_ID]], tbl_Customers[Customer_ID], tbl_Customers[Cohort_Month])</f>
        <v>44347</v>
      </c>
      <c r="L3801" s="1" t="str">
        <f ca="1">_xlfn.XLOOKUP(tbl_Invoices[[#This Row],[Customer_ID]], tbl_Customers[Customer_ID], tbl_Customers[Age_Group])</f>
        <v>55+</v>
      </c>
      <c r="M3801" s="1" t="str">
        <f>_xlfn.XLOOKUP(tbl_Invoices[[#This Row],[Customer_ID]], tbl_Customers[Customer_ID], tbl_Customers[Region])</f>
        <v>Midwest</v>
      </c>
      <c r="N3801" s="1" t="str" cm="1">
        <f t="array" ref="N3801">_xlfn.IFS(
   _xlfn.SINGLE(tbl_Invoices[Plan_ID])="P1","Basic",
   _xlfn.SINGLE(tbl_Invoices[Plan_ID])="P2","Standard",
   _xlfn.SINGLE(tbl_Invoices[Plan_ID])="P3","Premium"
)</f>
        <v>Standard</v>
      </c>
      <c r="O3801" s="2">
        <f>IF(tbl_Invoices[[#This Row],[Revenue_Type]]="Churned",0,1)</f>
        <v>0</v>
      </c>
    </row>
    <row r="3802" spans="1:15" x14ac:dyDescent="0.25">
      <c r="A3802" t="s">
        <v>6702</v>
      </c>
      <c r="B3802" t="s">
        <v>1656</v>
      </c>
      <c r="C3802" t="s">
        <v>2804</v>
      </c>
      <c r="D3802" s="1">
        <v>44763</v>
      </c>
      <c r="E3802">
        <v>25</v>
      </c>
      <c r="F3802" t="b">
        <v>1</v>
      </c>
      <c r="G3802" t="s">
        <v>4549</v>
      </c>
      <c r="H3802" t="s">
        <v>2034</v>
      </c>
      <c r="I3802" s="1">
        <f>DATE(YEAR(tbl_Invoices[[#This Row],[Invoice_Date]]), MONTH(tbl_Invoices[[#This Row],[Invoice_Date]]), DAY(tbl_Invoices[[#This Row],[Invoice_Date]]))</f>
        <v>44763</v>
      </c>
      <c r="J3802">
        <f>YEAR(tbl_Invoices[[#This Row],[Invoice_Date]])</f>
        <v>2022</v>
      </c>
      <c r="K3802" s="1">
        <f>_xlfn.XLOOKUP(tbl_Invoices[[#This Row],[Customer_ID]], tbl_Customers[Customer_ID], tbl_Customers[Cohort_Month])</f>
        <v>44804</v>
      </c>
      <c r="L3802" s="1" t="str">
        <f ca="1">_xlfn.XLOOKUP(tbl_Invoices[[#This Row],[Customer_ID]], tbl_Customers[Customer_ID], tbl_Customers[Age_Group])</f>
        <v>35–44</v>
      </c>
      <c r="M3802" s="1" t="str">
        <f>_xlfn.XLOOKUP(tbl_Invoices[[#This Row],[Customer_ID]], tbl_Customers[Customer_ID], tbl_Customers[Region])</f>
        <v>West</v>
      </c>
      <c r="N3802" s="1" t="str" cm="1">
        <f t="array" ref="N3802">_xlfn.IFS(
   _xlfn.SINGLE(tbl_Invoices[Plan_ID])="P1","Basic",
   _xlfn.SINGLE(tbl_Invoices[Plan_ID])="P2","Standard",
   _xlfn.SINGLE(tbl_Invoices[Plan_ID])="P3","Premium"
)</f>
        <v>Standard</v>
      </c>
      <c r="O3802" s="2">
        <f>IF(tbl_Invoices[[#This Row],[Revenue_Type]]="Churned",0,1)</f>
        <v>1</v>
      </c>
    </row>
    <row r="3803" spans="1:15" x14ac:dyDescent="0.25">
      <c r="A3803" t="s">
        <v>7064</v>
      </c>
      <c r="B3803" t="s">
        <v>1894</v>
      </c>
      <c r="C3803" t="s">
        <v>3803</v>
      </c>
      <c r="D3803" s="1">
        <v>44763</v>
      </c>
      <c r="E3803">
        <v>55</v>
      </c>
      <c r="F3803" t="b">
        <v>1</v>
      </c>
      <c r="G3803" t="s">
        <v>4547</v>
      </c>
      <c r="H3803" t="s">
        <v>2031</v>
      </c>
      <c r="I3803" s="1">
        <f>DATE(YEAR(tbl_Invoices[[#This Row],[Invoice_Date]]), MONTH(tbl_Invoices[[#This Row],[Invoice_Date]]), DAY(tbl_Invoices[[#This Row],[Invoice_Date]]))</f>
        <v>44763</v>
      </c>
      <c r="J3803">
        <f>YEAR(tbl_Invoices[[#This Row],[Invoice_Date]])</f>
        <v>2022</v>
      </c>
      <c r="K3803" s="1">
        <f>_xlfn.XLOOKUP(tbl_Invoices[[#This Row],[Customer_ID]], tbl_Customers[Customer_ID], tbl_Customers[Cohort_Month])</f>
        <v>44865</v>
      </c>
      <c r="L3803" s="1" t="str">
        <f ca="1">_xlfn.XLOOKUP(tbl_Invoices[[#This Row],[Customer_ID]], tbl_Customers[Customer_ID], tbl_Customers[Age_Group])</f>
        <v>35–44</v>
      </c>
      <c r="M3803" s="1" t="str">
        <f>_xlfn.XLOOKUP(tbl_Invoices[[#This Row],[Customer_ID]], tbl_Customers[Customer_ID], tbl_Customers[Region])</f>
        <v>East</v>
      </c>
      <c r="N3803" s="1" t="str" cm="1">
        <f t="array" ref="N3803">_xlfn.IFS(
   _xlfn.SINGLE(tbl_Invoices[Plan_ID])="P1","Basic",
   _xlfn.SINGLE(tbl_Invoices[Plan_ID])="P2","Standard",
   _xlfn.SINGLE(tbl_Invoices[Plan_ID])="P3","Premium"
)</f>
        <v>Premium</v>
      </c>
      <c r="O3803" s="2">
        <f>IF(tbl_Invoices[[#This Row],[Revenue_Type]]="Churned",0,1)</f>
        <v>1</v>
      </c>
    </row>
    <row r="3804" spans="1:15" x14ac:dyDescent="0.25">
      <c r="A3804" t="s">
        <v>5743</v>
      </c>
      <c r="B3804" t="s">
        <v>1897</v>
      </c>
      <c r="C3804" t="s">
        <v>2946</v>
      </c>
      <c r="D3804" s="1">
        <v>44763</v>
      </c>
      <c r="E3804">
        <v>25</v>
      </c>
      <c r="F3804" t="b">
        <v>1</v>
      </c>
      <c r="G3804" t="s">
        <v>4549</v>
      </c>
      <c r="H3804" t="s">
        <v>2034</v>
      </c>
      <c r="I3804" s="1">
        <f>DATE(YEAR(tbl_Invoices[[#This Row],[Invoice_Date]]), MONTH(tbl_Invoices[[#This Row],[Invoice_Date]]), DAY(tbl_Invoices[[#This Row],[Invoice_Date]]))</f>
        <v>44763</v>
      </c>
      <c r="J3804">
        <f>YEAR(tbl_Invoices[[#This Row],[Invoice_Date]])</f>
        <v>2022</v>
      </c>
      <c r="K3804" s="1">
        <f>_xlfn.XLOOKUP(tbl_Invoices[[#This Row],[Customer_ID]], tbl_Customers[Customer_ID], tbl_Customers[Cohort_Month])</f>
        <v>44926</v>
      </c>
      <c r="L3804" s="1" t="str">
        <f ca="1">_xlfn.XLOOKUP(tbl_Invoices[[#This Row],[Customer_ID]], tbl_Customers[Customer_ID], tbl_Customers[Age_Group])</f>
        <v>55+</v>
      </c>
      <c r="M3804" s="1" t="str">
        <f>_xlfn.XLOOKUP(tbl_Invoices[[#This Row],[Customer_ID]], tbl_Customers[Customer_ID], tbl_Customers[Region])</f>
        <v>East</v>
      </c>
      <c r="N3804" s="1" t="str" cm="1">
        <f t="array" ref="N3804">_xlfn.IFS(
   _xlfn.SINGLE(tbl_Invoices[Plan_ID])="P1","Basic",
   _xlfn.SINGLE(tbl_Invoices[Plan_ID])="P2","Standard",
   _xlfn.SINGLE(tbl_Invoices[Plan_ID])="P3","Premium"
)</f>
        <v>Standard</v>
      </c>
      <c r="O3804" s="2">
        <f>IF(tbl_Invoices[[#This Row],[Revenue_Type]]="Churned",0,1)</f>
        <v>1</v>
      </c>
    </row>
    <row r="3805" spans="1:15" x14ac:dyDescent="0.25">
      <c r="A3805" t="s">
        <v>7997</v>
      </c>
      <c r="B3805" t="s">
        <v>314</v>
      </c>
      <c r="C3805" t="s">
        <v>4144</v>
      </c>
      <c r="D3805" s="1">
        <v>44764</v>
      </c>
      <c r="E3805">
        <v>25</v>
      </c>
      <c r="F3805" t="b">
        <v>1</v>
      </c>
      <c r="G3805" t="s">
        <v>4549</v>
      </c>
      <c r="H3805" t="s">
        <v>2034</v>
      </c>
      <c r="I3805" s="1">
        <f>DATE(YEAR(tbl_Invoices[[#This Row],[Invoice_Date]]), MONTH(tbl_Invoices[[#This Row],[Invoice_Date]]), DAY(tbl_Invoices[[#This Row],[Invoice_Date]]))</f>
        <v>44764</v>
      </c>
      <c r="J3805">
        <f>YEAR(tbl_Invoices[[#This Row],[Invoice_Date]])</f>
        <v>2022</v>
      </c>
      <c r="K3805" s="1">
        <f>_xlfn.XLOOKUP(tbl_Invoices[[#This Row],[Customer_ID]], tbl_Customers[Customer_ID], tbl_Customers[Cohort_Month])</f>
        <v>44742</v>
      </c>
      <c r="L3805" s="1" t="str">
        <f ca="1">_xlfn.XLOOKUP(tbl_Invoices[[#This Row],[Customer_ID]], tbl_Customers[Customer_ID], tbl_Customers[Age_Group])</f>
        <v>55+</v>
      </c>
      <c r="M3805" s="1" t="str">
        <f>_xlfn.XLOOKUP(tbl_Invoices[[#This Row],[Customer_ID]], tbl_Customers[Customer_ID], tbl_Customers[Region])</f>
        <v>West</v>
      </c>
      <c r="N3805" s="1" t="str" cm="1">
        <f t="array" ref="N3805">_xlfn.IFS(
   _xlfn.SINGLE(tbl_Invoices[Plan_ID])="P1","Basic",
   _xlfn.SINGLE(tbl_Invoices[Plan_ID])="P2","Standard",
   _xlfn.SINGLE(tbl_Invoices[Plan_ID])="P3","Premium"
)</f>
        <v>Standard</v>
      </c>
      <c r="O3805" s="2">
        <f>IF(tbl_Invoices[[#This Row],[Revenue_Type]]="Churned",0,1)</f>
        <v>1</v>
      </c>
    </row>
    <row r="3806" spans="1:15" x14ac:dyDescent="0.25">
      <c r="A3806" t="s">
        <v>5099</v>
      </c>
      <c r="B3806" t="s">
        <v>357</v>
      </c>
      <c r="C3806" t="s">
        <v>2280</v>
      </c>
      <c r="D3806" s="1">
        <v>44764</v>
      </c>
      <c r="E3806">
        <v>25</v>
      </c>
      <c r="F3806" t="b">
        <v>1</v>
      </c>
      <c r="G3806" t="s">
        <v>4547</v>
      </c>
      <c r="H3806" t="s">
        <v>2034</v>
      </c>
      <c r="I3806" s="1">
        <f>DATE(YEAR(tbl_Invoices[[#This Row],[Invoice_Date]]), MONTH(tbl_Invoices[[#This Row],[Invoice_Date]]), DAY(tbl_Invoices[[#This Row],[Invoice_Date]]))</f>
        <v>44764</v>
      </c>
      <c r="J3806">
        <f>YEAR(tbl_Invoices[[#This Row],[Invoice_Date]])</f>
        <v>2022</v>
      </c>
      <c r="K3806" s="1">
        <f>_xlfn.XLOOKUP(tbl_Invoices[[#This Row],[Customer_ID]], tbl_Customers[Customer_ID], tbl_Customers[Cohort_Month])</f>
        <v>44773</v>
      </c>
      <c r="L3806" s="1" t="str">
        <f ca="1">_xlfn.XLOOKUP(tbl_Invoices[[#This Row],[Customer_ID]], tbl_Customers[Customer_ID], tbl_Customers[Age_Group])</f>
        <v>45–54</v>
      </c>
      <c r="M3806" s="1" t="str">
        <f>_xlfn.XLOOKUP(tbl_Invoices[[#This Row],[Customer_ID]], tbl_Customers[Customer_ID], tbl_Customers[Region])</f>
        <v>South</v>
      </c>
      <c r="N3806" s="1" t="str" cm="1">
        <f t="array" ref="N3806">_xlfn.IFS(
   _xlfn.SINGLE(tbl_Invoices[Plan_ID])="P1","Basic",
   _xlfn.SINGLE(tbl_Invoices[Plan_ID])="P2","Standard",
   _xlfn.SINGLE(tbl_Invoices[Plan_ID])="P3","Premium"
)</f>
        <v>Standard</v>
      </c>
      <c r="O3806" s="2">
        <f>IF(tbl_Invoices[[#This Row],[Revenue_Type]]="Churned",0,1)</f>
        <v>1</v>
      </c>
    </row>
    <row r="3807" spans="1:15" x14ac:dyDescent="0.25">
      <c r="A3807" t="s">
        <v>10285</v>
      </c>
      <c r="B3807" t="s">
        <v>748</v>
      </c>
      <c r="C3807" t="s">
        <v>2919</v>
      </c>
      <c r="D3807" s="1">
        <v>44764</v>
      </c>
      <c r="E3807">
        <v>25</v>
      </c>
      <c r="F3807" t="b">
        <v>1</v>
      </c>
      <c r="G3807" t="s">
        <v>4545</v>
      </c>
      <c r="H3807" t="s">
        <v>2034</v>
      </c>
      <c r="I3807" s="1">
        <f>DATE(YEAR(tbl_Invoices[[#This Row],[Invoice_Date]]), MONTH(tbl_Invoices[[#This Row],[Invoice_Date]]), DAY(tbl_Invoices[[#This Row],[Invoice_Date]]))</f>
        <v>44764</v>
      </c>
      <c r="J3807">
        <f>YEAR(tbl_Invoices[[#This Row],[Invoice_Date]])</f>
        <v>2022</v>
      </c>
      <c r="K3807" s="1">
        <f>_xlfn.XLOOKUP(tbl_Invoices[[#This Row],[Customer_ID]], tbl_Customers[Customer_ID], tbl_Customers[Cohort_Month])</f>
        <v>44255</v>
      </c>
      <c r="L3807" s="1" t="str">
        <f ca="1">_xlfn.XLOOKUP(tbl_Invoices[[#This Row],[Customer_ID]], tbl_Customers[Customer_ID], tbl_Customers[Age_Group])</f>
        <v>25–34</v>
      </c>
      <c r="M3807" s="1" t="str">
        <f>_xlfn.XLOOKUP(tbl_Invoices[[#This Row],[Customer_ID]], tbl_Customers[Customer_ID], tbl_Customers[Region])</f>
        <v>South</v>
      </c>
      <c r="N3807" s="1" t="str" cm="1">
        <f t="array" ref="N3807">_xlfn.IFS(
   _xlfn.SINGLE(tbl_Invoices[Plan_ID])="P1","Basic",
   _xlfn.SINGLE(tbl_Invoices[Plan_ID])="P2","Standard",
   _xlfn.SINGLE(tbl_Invoices[Plan_ID])="P3","Premium"
)</f>
        <v>Standard</v>
      </c>
      <c r="O3807" s="2">
        <f>IF(tbl_Invoices[[#This Row],[Revenue_Type]]="Churned",0,1)</f>
        <v>0</v>
      </c>
    </row>
    <row r="3808" spans="1:15" x14ac:dyDescent="0.25">
      <c r="A3808" t="s">
        <v>5753</v>
      </c>
      <c r="B3808" t="s">
        <v>822</v>
      </c>
      <c r="C3808" t="s">
        <v>4258</v>
      </c>
      <c r="D3808" s="1">
        <v>44764</v>
      </c>
      <c r="E3808">
        <v>55</v>
      </c>
      <c r="F3808" t="b">
        <v>1</v>
      </c>
      <c r="G3808" t="s">
        <v>4547</v>
      </c>
      <c r="H3808" t="s">
        <v>2031</v>
      </c>
      <c r="I3808" s="1">
        <f>DATE(YEAR(tbl_Invoices[[#This Row],[Invoice_Date]]), MONTH(tbl_Invoices[[#This Row],[Invoice_Date]]), DAY(tbl_Invoices[[#This Row],[Invoice_Date]]))</f>
        <v>44764</v>
      </c>
      <c r="J3808">
        <f>YEAR(tbl_Invoices[[#This Row],[Invoice_Date]])</f>
        <v>2022</v>
      </c>
      <c r="K3808" s="1">
        <f>_xlfn.XLOOKUP(tbl_Invoices[[#This Row],[Customer_ID]], tbl_Customers[Customer_ID], tbl_Customers[Cohort_Month])</f>
        <v>44469</v>
      </c>
      <c r="L3808" s="1" t="str">
        <f ca="1">_xlfn.XLOOKUP(tbl_Invoices[[#This Row],[Customer_ID]], tbl_Customers[Customer_ID], tbl_Customers[Age_Group])</f>
        <v>25–34</v>
      </c>
      <c r="M3808" s="1" t="str">
        <f>_xlfn.XLOOKUP(tbl_Invoices[[#This Row],[Customer_ID]], tbl_Customers[Customer_ID], tbl_Customers[Region])</f>
        <v>International</v>
      </c>
      <c r="N3808" s="1" t="str" cm="1">
        <f t="array" ref="N3808">_xlfn.IFS(
   _xlfn.SINGLE(tbl_Invoices[Plan_ID])="P1","Basic",
   _xlfn.SINGLE(tbl_Invoices[Plan_ID])="P2","Standard",
   _xlfn.SINGLE(tbl_Invoices[Plan_ID])="P3","Premium"
)</f>
        <v>Premium</v>
      </c>
      <c r="O3808" s="2">
        <f>IF(tbl_Invoices[[#This Row],[Revenue_Type]]="Churned",0,1)</f>
        <v>1</v>
      </c>
    </row>
    <row r="3809" spans="1:15" x14ac:dyDescent="0.25">
      <c r="A3809" t="s">
        <v>8871</v>
      </c>
      <c r="B3809" t="s">
        <v>1108</v>
      </c>
      <c r="C3809" t="s">
        <v>2907</v>
      </c>
      <c r="D3809" s="1">
        <v>44764</v>
      </c>
      <c r="E3809">
        <v>12</v>
      </c>
      <c r="F3809" t="b">
        <v>1</v>
      </c>
      <c r="G3809" t="s">
        <v>4549</v>
      </c>
      <c r="H3809" t="s">
        <v>2027</v>
      </c>
      <c r="I3809" s="1">
        <f>DATE(YEAR(tbl_Invoices[[#This Row],[Invoice_Date]]), MONTH(tbl_Invoices[[#This Row],[Invoice_Date]]), DAY(tbl_Invoices[[#This Row],[Invoice_Date]]))</f>
        <v>44764</v>
      </c>
      <c r="J3809">
        <f>YEAR(tbl_Invoices[[#This Row],[Invoice_Date]])</f>
        <v>2022</v>
      </c>
      <c r="K3809" s="1">
        <f>_xlfn.XLOOKUP(tbl_Invoices[[#This Row],[Customer_ID]], tbl_Customers[Customer_ID], tbl_Customers[Cohort_Month])</f>
        <v>44681</v>
      </c>
      <c r="L3809" s="1" t="str">
        <f ca="1">_xlfn.XLOOKUP(tbl_Invoices[[#This Row],[Customer_ID]], tbl_Customers[Customer_ID], tbl_Customers[Age_Group])</f>
        <v>55+</v>
      </c>
      <c r="M3809" s="1" t="str">
        <f>_xlfn.XLOOKUP(tbl_Invoices[[#This Row],[Customer_ID]], tbl_Customers[Customer_ID], tbl_Customers[Region])</f>
        <v>Midwest</v>
      </c>
      <c r="N3809" s="1" t="str" cm="1">
        <f t="array" ref="N3809">_xlfn.IFS(
   _xlfn.SINGLE(tbl_Invoices[Plan_ID])="P1","Basic",
   _xlfn.SINGLE(tbl_Invoices[Plan_ID])="P2","Standard",
   _xlfn.SINGLE(tbl_Invoices[Plan_ID])="P3","Premium"
)</f>
        <v>Basic</v>
      </c>
      <c r="O3809" s="2">
        <f>IF(tbl_Invoices[[#This Row],[Revenue_Type]]="Churned",0,1)</f>
        <v>1</v>
      </c>
    </row>
    <row r="3810" spans="1:15" x14ac:dyDescent="0.25">
      <c r="A3810" t="s">
        <v>6261</v>
      </c>
      <c r="B3810" t="s">
        <v>1308</v>
      </c>
      <c r="C3810" t="s">
        <v>3315</v>
      </c>
      <c r="D3810" s="1">
        <v>44764</v>
      </c>
      <c r="E3810">
        <v>12</v>
      </c>
      <c r="F3810" t="b">
        <v>1</v>
      </c>
      <c r="G3810" t="s">
        <v>4538</v>
      </c>
      <c r="H3810" t="s">
        <v>2027</v>
      </c>
      <c r="I3810" s="1">
        <f>DATE(YEAR(tbl_Invoices[[#This Row],[Invoice_Date]]), MONTH(tbl_Invoices[[#This Row],[Invoice_Date]]), DAY(tbl_Invoices[[#This Row],[Invoice_Date]]))</f>
        <v>44764</v>
      </c>
      <c r="J3810">
        <f>YEAR(tbl_Invoices[[#This Row],[Invoice_Date]])</f>
        <v>2022</v>
      </c>
      <c r="K3810" s="1">
        <f>_xlfn.XLOOKUP(tbl_Invoices[[#This Row],[Customer_ID]], tbl_Customers[Customer_ID], tbl_Customers[Cohort_Month])</f>
        <v>44377</v>
      </c>
      <c r="L3810" s="1" t="str">
        <f ca="1">_xlfn.XLOOKUP(tbl_Invoices[[#This Row],[Customer_ID]], tbl_Customers[Customer_ID], tbl_Customers[Age_Group])</f>
        <v>18–24</v>
      </c>
      <c r="M3810" s="1" t="str">
        <f>_xlfn.XLOOKUP(tbl_Invoices[[#This Row],[Customer_ID]], tbl_Customers[Customer_ID], tbl_Customers[Region])</f>
        <v>East</v>
      </c>
      <c r="N3810" s="1" t="str" cm="1">
        <f t="array" ref="N3810">_xlfn.IFS(
   _xlfn.SINGLE(tbl_Invoices[Plan_ID])="P1","Basic",
   _xlfn.SINGLE(tbl_Invoices[Plan_ID])="P2","Standard",
   _xlfn.SINGLE(tbl_Invoices[Plan_ID])="P3","Premium"
)</f>
        <v>Basic</v>
      </c>
      <c r="O3810" s="2">
        <f>IF(tbl_Invoices[[#This Row],[Revenue_Type]]="Churned",0,1)</f>
        <v>1</v>
      </c>
    </row>
    <row r="3811" spans="1:15" x14ac:dyDescent="0.25">
      <c r="A3811" t="s">
        <v>5759</v>
      </c>
      <c r="B3811" t="s">
        <v>166</v>
      </c>
      <c r="C3811" t="s">
        <v>3791</v>
      </c>
      <c r="D3811" s="1">
        <v>44765</v>
      </c>
      <c r="E3811">
        <v>12</v>
      </c>
      <c r="F3811" t="b">
        <v>1</v>
      </c>
      <c r="G3811" t="s">
        <v>4540</v>
      </c>
      <c r="H3811" t="s">
        <v>2027</v>
      </c>
      <c r="I3811" s="1">
        <f>DATE(YEAR(tbl_Invoices[[#This Row],[Invoice_Date]]), MONTH(tbl_Invoices[[#This Row],[Invoice_Date]]), DAY(tbl_Invoices[[#This Row],[Invoice_Date]]))</f>
        <v>44765</v>
      </c>
      <c r="J3811">
        <f>YEAR(tbl_Invoices[[#This Row],[Invoice_Date]])</f>
        <v>2022</v>
      </c>
      <c r="K3811" s="1">
        <f>_xlfn.XLOOKUP(tbl_Invoices[[#This Row],[Customer_ID]], tbl_Customers[Customer_ID], tbl_Customers[Cohort_Month])</f>
        <v>44773</v>
      </c>
      <c r="L3811" s="1" t="str">
        <f ca="1">_xlfn.XLOOKUP(tbl_Invoices[[#This Row],[Customer_ID]], tbl_Customers[Customer_ID], tbl_Customers[Age_Group])</f>
        <v>25–34</v>
      </c>
      <c r="M3811" s="1" t="str">
        <f>_xlfn.XLOOKUP(tbl_Invoices[[#This Row],[Customer_ID]], tbl_Customers[Customer_ID], tbl_Customers[Region])</f>
        <v>East</v>
      </c>
      <c r="N3811" s="1" t="str" cm="1">
        <f t="array" ref="N3811">_xlfn.IFS(
   _xlfn.SINGLE(tbl_Invoices[Plan_ID])="P1","Basic",
   _xlfn.SINGLE(tbl_Invoices[Plan_ID])="P2","Standard",
   _xlfn.SINGLE(tbl_Invoices[Plan_ID])="P3","Premium"
)</f>
        <v>Basic</v>
      </c>
      <c r="O3811" s="2">
        <f>IF(tbl_Invoices[[#This Row],[Revenue_Type]]="Churned",0,1)</f>
        <v>1</v>
      </c>
    </row>
    <row r="3812" spans="1:15" x14ac:dyDescent="0.25">
      <c r="A3812" t="s">
        <v>5781</v>
      </c>
      <c r="B3812" t="s">
        <v>313</v>
      </c>
      <c r="C3812" t="s">
        <v>3942</v>
      </c>
      <c r="D3812" s="1">
        <v>44765</v>
      </c>
      <c r="E3812">
        <v>55</v>
      </c>
      <c r="F3812" t="b">
        <v>1</v>
      </c>
      <c r="G3812" t="s">
        <v>4538</v>
      </c>
      <c r="H3812" t="s">
        <v>2031</v>
      </c>
      <c r="I3812" s="1">
        <f>DATE(YEAR(tbl_Invoices[[#This Row],[Invoice_Date]]), MONTH(tbl_Invoices[[#This Row],[Invoice_Date]]), DAY(tbl_Invoices[[#This Row],[Invoice_Date]]))</f>
        <v>44765</v>
      </c>
      <c r="J3812">
        <f>YEAR(tbl_Invoices[[#This Row],[Invoice_Date]])</f>
        <v>2022</v>
      </c>
      <c r="K3812" s="1">
        <f>_xlfn.XLOOKUP(tbl_Invoices[[#This Row],[Customer_ID]], tbl_Customers[Customer_ID], tbl_Customers[Cohort_Month])</f>
        <v>44286</v>
      </c>
      <c r="L3812" s="1" t="str">
        <f ca="1">_xlfn.XLOOKUP(tbl_Invoices[[#This Row],[Customer_ID]], tbl_Customers[Customer_ID], tbl_Customers[Age_Group])</f>
        <v>25–34</v>
      </c>
      <c r="M3812" s="1" t="str">
        <f>_xlfn.XLOOKUP(tbl_Invoices[[#This Row],[Customer_ID]], tbl_Customers[Customer_ID], tbl_Customers[Region])</f>
        <v>South</v>
      </c>
      <c r="N3812" s="1" t="str" cm="1">
        <f t="array" ref="N3812">_xlfn.IFS(
   _xlfn.SINGLE(tbl_Invoices[Plan_ID])="P1","Basic",
   _xlfn.SINGLE(tbl_Invoices[Plan_ID])="P2","Standard",
   _xlfn.SINGLE(tbl_Invoices[Plan_ID])="P3","Premium"
)</f>
        <v>Premium</v>
      </c>
      <c r="O3812" s="2">
        <f>IF(tbl_Invoices[[#This Row],[Revenue_Type]]="Churned",0,1)</f>
        <v>1</v>
      </c>
    </row>
    <row r="3813" spans="1:15" x14ac:dyDescent="0.25">
      <c r="A3813" t="s">
        <v>7754</v>
      </c>
      <c r="B3813" t="s">
        <v>371</v>
      </c>
      <c r="C3813" t="s">
        <v>2906</v>
      </c>
      <c r="D3813" s="1">
        <v>44765</v>
      </c>
      <c r="E3813">
        <v>55</v>
      </c>
      <c r="F3813" t="b">
        <v>1</v>
      </c>
      <c r="G3813" t="s">
        <v>4545</v>
      </c>
      <c r="H3813" t="s">
        <v>2031</v>
      </c>
      <c r="I3813" s="1">
        <f>DATE(YEAR(tbl_Invoices[[#This Row],[Invoice_Date]]), MONTH(tbl_Invoices[[#This Row],[Invoice_Date]]), DAY(tbl_Invoices[[#This Row],[Invoice_Date]]))</f>
        <v>44765</v>
      </c>
      <c r="J3813">
        <f>YEAR(tbl_Invoices[[#This Row],[Invoice_Date]])</f>
        <v>2022</v>
      </c>
      <c r="K3813" s="1">
        <f>_xlfn.XLOOKUP(tbl_Invoices[[#This Row],[Customer_ID]], tbl_Customers[Customer_ID], tbl_Customers[Cohort_Month])</f>
        <v>44773</v>
      </c>
      <c r="L3813" s="1" t="str">
        <f ca="1">_xlfn.XLOOKUP(tbl_Invoices[[#This Row],[Customer_ID]], tbl_Customers[Customer_ID], tbl_Customers[Age_Group])</f>
        <v>45–54</v>
      </c>
      <c r="M3813" s="1" t="str">
        <f>_xlfn.XLOOKUP(tbl_Invoices[[#This Row],[Customer_ID]], tbl_Customers[Customer_ID], tbl_Customers[Region])</f>
        <v>East</v>
      </c>
      <c r="N3813" s="1" t="str" cm="1">
        <f t="array" ref="N3813">_xlfn.IFS(
   _xlfn.SINGLE(tbl_Invoices[Plan_ID])="P1","Basic",
   _xlfn.SINGLE(tbl_Invoices[Plan_ID])="P2","Standard",
   _xlfn.SINGLE(tbl_Invoices[Plan_ID])="P3","Premium"
)</f>
        <v>Premium</v>
      </c>
      <c r="O3813" s="2">
        <f>IF(tbl_Invoices[[#This Row],[Revenue_Type]]="Churned",0,1)</f>
        <v>0</v>
      </c>
    </row>
    <row r="3814" spans="1:15" x14ac:dyDescent="0.25">
      <c r="A3814" t="s">
        <v>6239</v>
      </c>
      <c r="B3814" t="s">
        <v>595</v>
      </c>
      <c r="C3814" t="s">
        <v>4294</v>
      </c>
      <c r="D3814" s="1">
        <v>44765</v>
      </c>
      <c r="E3814">
        <v>25</v>
      </c>
      <c r="F3814" t="b">
        <v>1</v>
      </c>
      <c r="G3814" t="s">
        <v>4547</v>
      </c>
      <c r="H3814" t="s">
        <v>2034</v>
      </c>
      <c r="I3814" s="1">
        <f>DATE(YEAR(tbl_Invoices[[#This Row],[Invoice_Date]]), MONTH(tbl_Invoices[[#This Row],[Invoice_Date]]), DAY(tbl_Invoices[[#This Row],[Invoice_Date]]))</f>
        <v>44765</v>
      </c>
      <c r="J3814">
        <f>YEAR(tbl_Invoices[[#This Row],[Invoice_Date]])</f>
        <v>2022</v>
      </c>
      <c r="K3814" s="1">
        <f>_xlfn.XLOOKUP(tbl_Invoices[[#This Row],[Customer_ID]], tbl_Customers[Customer_ID], tbl_Customers[Cohort_Month])</f>
        <v>44957</v>
      </c>
      <c r="L3814" s="1" t="str">
        <f ca="1">_xlfn.XLOOKUP(tbl_Invoices[[#This Row],[Customer_ID]], tbl_Customers[Customer_ID], tbl_Customers[Age_Group])</f>
        <v>25–34</v>
      </c>
      <c r="M3814" s="1" t="str">
        <f>_xlfn.XLOOKUP(tbl_Invoices[[#This Row],[Customer_ID]], tbl_Customers[Customer_ID], tbl_Customers[Region])</f>
        <v>Midwest</v>
      </c>
      <c r="N3814" s="1" t="str" cm="1">
        <f t="array" ref="N3814">_xlfn.IFS(
   _xlfn.SINGLE(tbl_Invoices[Plan_ID])="P1","Basic",
   _xlfn.SINGLE(tbl_Invoices[Plan_ID])="P2","Standard",
   _xlfn.SINGLE(tbl_Invoices[Plan_ID])="P3","Premium"
)</f>
        <v>Standard</v>
      </c>
      <c r="O3814" s="2">
        <f>IF(tbl_Invoices[[#This Row],[Revenue_Type]]="Churned",0,1)</f>
        <v>1</v>
      </c>
    </row>
    <row r="3815" spans="1:15" x14ac:dyDescent="0.25">
      <c r="A3815" t="s">
        <v>5823</v>
      </c>
      <c r="B3815" t="s">
        <v>252</v>
      </c>
      <c r="C3815" t="s">
        <v>2254</v>
      </c>
      <c r="D3815" s="1">
        <v>44766</v>
      </c>
      <c r="E3815">
        <v>25</v>
      </c>
      <c r="F3815" t="b">
        <v>1</v>
      </c>
      <c r="G3815" t="s">
        <v>4545</v>
      </c>
      <c r="H3815" t="s">
        <v>2034</v>
      </c>
      <c r="I3815" s="1">
        <f>DATE(YEAR(tbl_Invoices[[#This Row],[Invoice_Date]]), MONTH(tbl_Invoices[[#This Row],[Invoice_Date]]), DAY(tbl_Invoices[[#This Row],[Invoice_Date]]))</f>
        <v>44766</v>
      </c>
      <c r="J3815">
        <f>YEAR(tbl_Invoices[[#This Row],[Invoice_Date]])</f>
        <v>2022</v>
      </c>
      <c r="K3815" s="1">
        <f>_xlfn.XLOOKUP(tbl_Invoices[[#This Row],[Customer_ID]], tbl_Customers[Customer_ID], tbl_Customers[Cohort_Month])</f>
        <v>44469</v>
      </c>
      <c r="L3815" s="1" t="str">
        <f ca="1">_xlfn.XLOOKUP(tbl_Invoices[[#This Row],[Customer_ID]], tbl_Customers[Customer_ID], tbl_Customers[Age_Group])</f>
        <v>18–24</v>
      </c>
      <c r="M3815" s="1" t="str">
        <f>_xlfn.XLOOKUP(tbl_Invoices[[#This Row],[Customer_ID]], tbl_Customers[Customer_ID], tbl_Customers[Region])</f>
        <v>International</v>
      </c>
      <c r="N3815" s="1" t="str" cm="1">
        <f t="array" ref="N3815">_xlfn.IFS(
   _xlfn.SINGLE(tbl_Invoices[Plan_ID])="P1","Basic",
   _xlfn.SINGLE(tbl_Invoices[Plan_ID])="P2","Standard",
   _xlfn.SINGLE(tbl_Invoices[Plan_ID])="P3","Premium"
)</f>
        <v>Standard</v>
      </c>
      <c r="O3815" s="2">
        <f>IF(tbl_Invoices[[#This Row],[Revenue_Type]]="Churned",0,1)</f>
        <v>0</v>
      </c>
    </row>
    <row r="3816" spans="1:15" x14ac:dyDescent="0.25">
      <c r="A3816" t="s">
        <v>9430</v>
      </c>
      <c r="B3816" t="s">
        <v>828</v>
      </c>
      <c r="C3816" t="s">
        <v>3058</v>
      </c>
      <c r="D3816" s="1">
        <v>44766</v>
      </c>
      <c r="E3816">
        <v>55</v>
      </c>
      <c r="F3816" t="b">
        <v>1</v>
      </c>
      <c r="G3816" t="s">
        <v>4547</v>
      </c>
      <c r="H3816" t="s">
        <v>2031</v>
      </c>
      <c r="I3816" s="1">
        <f>DATE(YEAR(tbl_Invoices[[#This Row],[Invoice_Date]]), MONTH(tbl_Invoices[[#This Row],[Invoice_Date]]), DAY(tbl_Invoices[[#This Row],[Invoice_Date]]))</f>
        <v>44766</v>
      </c>
      <c r="J3816">
        <f>YEAR(tbl_Invoices[[#This Row],[Invoice_Date]])</f>
        <v>2022</v>
      </c>
      <c r="K3816" s="1">
        <f>_xlfn.XLOOKUP(tbl_Invoices[[#This Row],[Customer_ID]], tbl_Customers[Customer_ID], tbl_Customers[Cohort_Month])</f>
        <v>44439</v>
      </c>
      <c r="L3816" s="1" t="str">
        <f ca="1">_xlfn.XLOOKUP(tbl_Invoices[[#This Row],[Customer_ID]], tbl_Customers[Customer_ID], tbl_Customers[Age_Group])</f>
        <v>55+</v>
      </c>
      <c r="M3816" s="1" t="str">
        <f>_xlfn.XLOOKUP(tbl_Invoices[[#This Row],[Customer_ID]], tbl_Customers[Customer_ID], tbl_Customers[Region])</f>
        <v>East</v>
      </c>
      <c r="N3816" s="1" t="str" cm="1">
        <f t="array" ref="N3816">_xlfn.IFS(
   _xlfn.SINGLE(tbl_Invoices[Plan_ID])="P1","Basic",
   _xlfn.SINGLE(tbl_Invoices[Plan_ID])="P2","Standard",
   _xlfn.SINGLE(tbl_Invoices[Plan_ID])="P3","Premium"
)</f>
        <v>Premium</v>
      </c>
      <c r="O3816" s="2">
        <f>IF(tbl_Invoices[[#This Row],[Revenue_Type]]="Churned",0,1)</f>
        <v>1</v>
      </c>
    </row>
    <row r="3817" spans="1:15" x14ac:dyDescent="0.25">
      <c r="A3817" t="s">
        <v>9785</v>
      </c>
      <c r="B3817" t="s">
        <v>960</v>
      </c>
      <c r="C3817" t="s">
        <v>3673</v>
      </c>
      <c r="D3817" s="1">
        <v>44766</v>
      </c>
      <c r="E3817">
        <v>55</v>
      </c>
      <c r="F3817" t="b">
        <v>1</v>
      </c>
      <c r="G3817" t="s">
        <v>4538</v>
      </c>
      <c r="H3817" t="s">
        <v>2031</v>
      </c>
      <c r="I3817" s="1">
        <f>DATE(YEAR(tbl_Invoices[[#This Row],[Invoice_Date]]), MONTH(tbl_Invoices[[#This Row],[Invoice_Date]]), DAY(tbl_Invoices[[#This Row],[Invoice_Date]]))</f>
        <v>44766</v>
      </c>
      <c r="J3817">
        <f>YEAR(tbl_Invoices[[#This Row],[Invoice_Date]])</f>
        <v>2022</v>
      </c>
      <c r="K3817" s="1">
        <f>_xlfn.XLOOKUP(tbl_Invoices[[#This Row],[Customer_ID]], tbl_Customers[Customer_ID], tbl_Customers[Cohort_Month])</f>
        <v>44377</v>
      </c>
      <c r="L3817" s="1" t="str">
        <f ca="1">_xlfn.XLOOKUP(tbl_Invoices[[#This Row],[Customer_ID]], tbl_Customers[Customer_ID], tbl_Customers[Age_Group])</f>
        <v>18–24</v>
      </c>
      <c r="M3817" s="1" t="str">
        <f>_xlfn.XLOOKUP(tbl_Invoices[[#This Row],[Customer_ID]], tbl_Customers[Customer_ID], tbl_Customers[Region])</f>
        <v>Midwest</v>
      </c>
      <c r="N3817" s="1" t="str" cm="1">
        <f t="array" ref="N3817">_xlfn.IFS(
   _xlfn.SINGLE(tbl_Invoices[Plan_ID])="P1","Basic",
   _xlfn.SINGLE(tbl_Invoices[Plan_ID])="P2","Standard",
   _xlfn.SINGLE(tbl_Invoices[Plan_ID])="P3","Premium"
)</f>
        <v>Premium</v>
      </c>
      <c r="O3817" s="2">
        <f>IF(tbl_Invoices[[#This Row],[Revenue_Type]]="Churned",0,1)</f>
        <v>1</v>
      </c>
    </row>
    <row r="3818" spans="1:15" x14ac:dyDescent="0.25">
      <c r="A3818" t="s">
        <v>4734</v>
      </c>
      <c r="B3818" t="s">
        <v>1181</v>
      </c>
      <c r="C3818" t="s">
        <v>2052</v>
      </c>
      <c r="D3818" s="1">
        <v>44766</v>
      </c>
      <c r="E3818">
        <v>55</v>
      </c>
      <c r="F3818" t="b">
        <v>1</v>
      </c>
      <c r="G3818" t="s">
        <v>4549</v>
      </c>
      <c r="H3818" t="s">
        <v>2031</v>
      </c>
      <c r="I3818" s="1">
        <f>DATE(YEAR(tbl_Invoices[[#This Row],[Invoice_Date]]), MONTH(tbl_Invoices[[#This Row],[Invoice_Date]]), DAY(tbl_Invoices[[#This Row],[Invoice_Date]]))</f>
        <v>44766</v>
      </c>
      <c r="J3818">
        <f>YEAR(tbl_Invoices[[#This Row],[Invoice_Date]])</f>
        <v>2022</v>
      </c>
      <c r="K3818" s="1">
        <f>_xlfn.XLOOKUP(tbl_Invoices[[#This Row],[Customer_ID]], tbl_Customers[Customer_ID], tbl_Customers[Cohort_Month])</f>
        <v>44377</v>
      </c>
      <c r="L3818" s="1" t="str">
        <f ca="1">_xlfn.XLOOKUP(tbl_Invoices[[#This Row],[Customer_ID]], tbl_Customers[Customer_ID], tbl_Customers[Age_Group])</f>
        <v>18–24</v>
      </c>
      <c r="M3818" s="1" t="str">
        <f>_xlfn.XLOOKUP(tbl_Invoices[[#This Row],[Customer_ID]], tbl_Customers[Customer_ID], tbl_Customers[Region])</f>
        <v>Midwest</v>
      </c>
      <c r="N3818" s="1" t="str" cm="1">
        <f t="array" ref="N3818">_xlfn.IFS(
   _xlfn.SINGLE(tbl_Invoices[Plan_ID])="P1","Basic",
   _xlfn.SINGLE(tbl_Invoices[Plan_ID])="P2","Standard",
   _xlfn.SINGLE(tbl_Invoices[Plan_ID])="P3","Premium"
)</f>
        <v>Premium</v>
      </c>
      <c r="O3818" s="2">
        <f>IF(tbl_Invoices[[#This Row],[Revenue_Type]]="Churned",0,1)</f>
        <v>1</v>
      </c>
    </row>
    <row r="3819" spans="1:15" x14ac:dyDescent="0.25">
      <c r="A3819" t="s">
        <v>7726</v>
      </c>
      <c r="B3819" t="s">
        <v>1185</v>
      </c>
      <c r="C3819" t="s">
        <v>3616</v>
      </c>
      <c r="D3819" s="1">
        <v>44766</v>
      </c>
      <c r="E3819">
        <v>12</v>
      </c>
      <c r="F3819" t="b">
        <v>1</v>
      </c>
      <c r="G3819" t="s">
        <v>4538</v>
      </c>
      <c r="H3819" t="s">
        <v>2027</v>
      </c>
      <c r="I3819" s="1">
        <f>DATE(YEAR(tbl_Invoices[[#This Row],[Invoice_Date]]), MONTH(tbl_Invoices[[#This Row],[Invoice_Date]]), DAY(tbl_Invoices[[#This Row],[Invoice_Date]]))</f>
        <v>44766</v>
      </c>
      <c r="J3819">
        <f>YEAR(tbl_Invoices[[#This Row],[Invoice_Date]])</f>
        <v>2022</v>
      </c>
      <c r="K3819" s="1">
        <f>_xlfn.XLOOKUP(tbl_Invoices[[#This Row],[Customer_ID]], tbl_Customers[Customer_ID], tbl_Customers[Cohort_Month])</f>
        <v>44530</v>
      </c>
      <c r="L3819" s="1" t="str">
        <f ca="1">_xlfn.XLOOKUP(tbl_Invoices[[#This Row],[Customer_ID]], tbl_Customers[Customer_ID], tbl_Customers[Age_Group])</f>
        <v>35–44</v>
      </c>
      <c r="M3819" s="1" t="str">
        <f>_xlfn.XLOOKUP(tbl_Invoices[[#This Row],[Customer_ID]], tbl_Customers[Customer_ID], tbl_Customers[Region])</f>
        <v>International</v>
      </c>
      <c r="N3819" s="1" t="str" cm="1">
        <f t="array" ref="N3819">_xlfn.IFS(
   _xlfn.SINGLE(tbl_Invoices[Plan_ID])="P1","Basic",
   _xlfn.SINGLE(tbl_Invoices[Plan_ID])="P2","Standard",
   _xlfn.SINGLE(tbl_Invoices[Plan_ID])="P3","Premium"
)</f>
        <v>Basic</v>
      </c>
      <c r="O3819" s="2">
        <f>IF(tbl_Invoices[[#This Row],[Revenue_Type]]="Churned",0,1)</f>
        <v>1</v>
      </c>
    </row>
    <row r="3820" spans="1:15" x14ac:dyDescent="0.25">
      <c r="A3820" t="s">
        <v>5860</v>
      </c>
      <c r="B3820" t="s">
        <v>1707</v>
      </c>
      <c r="C3820" t="s">
        <v>2976</v>
      </c>
      <c r="D3820" s="1">
        <v>44766</v>
      </c>
      <c r="E3820">
        <v>55</v>
      </c>
      <c r="F3820" t="b">
        <v>1</v>
      </c>
      <c r="G3820" t="s">
        <v>4540</v>
      </c>
      <c r="H3820" t="s">
        <v>2031</v>
      </c>
      <c r="I3820" s="1">
        <f>DATE(YEAR(tbl_Invoices[[#This Row],[Invoice_Date]]), MONTH(tbl_Invoices[[#This Row],[Invoice_Date]]), DAY(tbl_Invoices[[#This Row],[Invoice_Date]]))</f>
        <v>44766</v>
      </c>
      <c r="J3820">
        <f>YEAR(tbl_Invoices[[#This Row],[Invoice_Date]])</f>
        <v>2022</v>
      </c>
      <c r="K3820" s="1">
        <f>_xlfn.XLOOKUP(tbl_Invoices[[#This Row],[Customer_ID]], tbl_Customers[Customer_ID], tbl_Customers[Cohort_Month])</f>
        <v>44347</v>
      </c>
      <c r="L3820" s="1" t="str">
        <f ca="1">_xlfn.XLOOKUP(tbl_Invoices[[#This Row],[Customer_ID]], tbl_Customers[Customer_ID], tbl_Customers[Age_Group])</f>
        <v>45–54</v>
      </c>
      <c r="M3820" s="1" t="str">
        <f>_xlfn.XLOOKUP(tbl_Invoices[[#This Row],[Customer_ID]], tbl_Customers[Customer_ID], tbl_Customers[Region])</f>
        <v>International</v>
      </c>
      <c r="N3820" s="1" t="str" cm="1">
        <f t="array" ref="N3820">_xlfn.IFS(
   _xlfn.SINGLE(tbl_Invoices[Plan_ID])="P1","Basic",
   _xlfn.SINGLE(tbl_Invoices[Plan_ID])="P2","Standard",
   _xlfn.SINGLE(tbl_Invoices[Plan_ID])="P3","Premium"
)</f>
        <v>Premium</v>
      </c>
      <c r="O3820" s="2">
        <f>IF(tbl_Invoices[[#This Row],[Revenue_Type]]="Churned",0,1)</f>
        <v>1</v>
      </c>
    </row>
    <row r="3821" spans="1:15" x14ac:dyDescent="0.25">
      <c r="A3821" t="s">
        <v>5224</v>
      </c>
      <c r="B3821" t="s">
        <v>343</v>
      </c>
      <c r="C3821" t="s">
        <v>4256</v>
      </c>
      <c r="D3821" s="1">
        <v>44767</v>
      </c>
      <c r="E3821">
        <v>12</v>
      </c>
      <c r="F3821" t="b">
        <v>1</v>
      </c>
      <c r="G3821" t="s">
        <v>4549</v>
      </c>
      <c r="H3821" t="s">
        <v>2027</v>
      </c>
      <c r="I3821" s="1">
        <f>DATE(YEAR(tbl_Invoices[[#This Row],[Invoice_Date]]), MONTH(tbl_Invoices[[#This Row],[Invoice_Date]]), DAY(tbl_Invoices[[#This Row],[Invoice_Date]]))</f>
        <v>44767</v>
      </c>
      <c r="J3821">
        <f>YEAR(tbl_Invoices[[#This Row],[Invoice_Date]])</f>
        <v>2022</v>
      </c>
      <c r="K3821" s="1">
        <f>_xlfn.XLOOKUP(tbl_Invoices[[#This Row],[Customer_ID]], tbl_Customers[Customer_ID], tbl_Customers[Cohort_Month])</f>
        <v>44895</v>
      </c>
      <c r="L3821" s="1" t="str">
        <f ca="1">_xlfn.XLOOKUP(tbl_Invoices[[#This Row],[Customer_ID]], tbl_Customers[Customer_ID], tbl_Customers[Age_Group])</f>
        <v>45–54</v>
      </c>
      <c r="M3821" s="1" t="str">
        <f>_xlfn.XLOOKUP(tbl_Invoices[[#This Row],[Customer_ID]], tbl_Customers[Customer_ID], tbl_Customers[Region])</f>
        <v>Midwest</v>
      </c>
      <c r="N3821" s="1" t="str" cm="1">
        <f t="array" ref="N3821">_xlfn.IFS(
   _xlfn.SINGLE(tbl_Invoices[Plan_ID])="P1","Basic",
   _xlfn.SINGLE(tbl_Invoices[Plan_ID])="P2","Standard",
   _xlfn.SINGLE(tbl_Invoices[Plan_ID])="P3","Premium"
)</f>
        <v>Basic</v>
      </c>
      <c r="O3821" s="2">
        <f>IF(tbl_Invoices[[#This Row],[Revenue_Type]]="Churned",0,1)</f>
        <v>1</v>
      </c>
    </row>
    <row r="3822" spans="1:15" x14ac:dyDescent="0.25">
      <c r="A3822" t="s">
        <v>4663</v>
      </c>
      <c r="B3822" t="s">
        <v>516</v>
      </c>
      <c r="C3822" t="s">
        <v>4266</v>
      </c>
      <c r="D3822" s="1">
        <v>44767</v>
      </c>
      <c r="E3822">
        <v>25</v>
      </c>
      <c r="F3822" t="b">
        <v>1</v>
      </c>
      <c r="G3822" t="s">
        <v>4545</v>
      </c>
      <c r="H3822" t="s">
        <v>2034</v>
      </c>
      <c r="I3822" s="1">
        <f>DATE(YEAR(tbl_Invoices[[#This Row],[Invoice_Date]]), MONTH(tbl_Invoices[[#This Row],[Invoice_Date]]), DAY(tbl_Invoices[[#This Row],[Invoice_Date]]))</f>
        <v>44767</v>
      </c>
      <c r="J3822">
        <f>YEAR(tbl_Invoices[[#This Row],[Invoice_Date]])</f>
        <v>2022</v>
      </c>
      <c r="K3822" s="1">
        <f>_xlfn.XLOOKUP(tbl_Invoices[[#This Row],[Customer_ID]], tbl_Customers[Customer_ID], tbl_Customers[Cohort_Month])</f>
        <v>44408</v>
      </c>
      <c r="L3822" s="1" t="str">
        <f ca="1">_xlfn.XLOOKUP(tbl_Invoices[[#This Row],[Customer_ID]], tbl_Customers[Customer_ID], tbl_Customers[Age_Group])</f>
        <v>45–54</v>
      </c>
      <c r="M3822" s="1" t="str">
        <f>_xlfn.XLOOKUP(tbl_Invoices[[#This Row],[Customer_ID]], tbl_Customers[Customer_ID], tbl_Customers[Region])</f>
        <v>South</v>
      </c>
      <c r="N3822" s="1" t="str" cm="1">
        <f t="array" ref="N3822">_xlfn.IFS(
   _xlfn.SINGLE(tbl_Invoices[Plan_ID])="P1","Basic",
   _xlfn.SINGLE(tbl_Invoices[Plan_ID])="P2","Standard",
   _xlfn.SINGLE(tbl_Invoices[Plan_ID])="P3","Premium"
)</f>
        <v>Standard</v>
      </c>
      <c r="O3822" s="2">
        <f>IF(tbl_Invoices[[#This Row],[Revenue_Type]]="Churned",0,1)</f>
        <v>0</v>
      </c>
    </row>
    <row r="3823" spans="1:15" x14ac:dyDescent="0.25">
      <c r="A3823" t="s">
        <v>5192</v>
      </c>
      <c r="B3823" t="s">
        <v>862</v>
      </c>
      <c r="C3823" t="s">
        <v>2618</v>
      </c>
      <c r="D3823" s="1">
        <v>44767</v>
      </c>
      <c r="E3823">
        <v>12</v>
      </c>
      <c r="F3823" t="b">
        <v>1</v>
      </c>
      <c r="G3823" t="s">
        <v>4549</v>
      </c>
      <c r="H3823" t="s">
        <v>2027</v>
      </c>
      <c r="I3823" s="1">
        <f>DATE(YEAR(tbl_Invoices[[#This Row],[Invoice_Date]]), MONTH(tbl_Invoices[[#This Row],[Invoice_Date]]), DAY(tbl_Invoices[[#This Row],[Invoice_Date]]))</f>
        <v>44767</v>
      </c>
      <c r="J3823">
        <f>YEAR(tbl_Invoices[[#This Row],[Invoice_Date]])</f>
        <v>2022</v>
      </c>
      <c r="K3823" s="1">
        <f>_xlfn.XLOOKUP(tbl_Invoices[[#This Row],[Customer_ID]], tbl_Customers[Customer_ID], tbl_Customers[Cohort_Month])</f>
        <v>44712</v>
      </c>
      <c r="L3823" s="1" t="str">
        <f ca="1">_xlfn.XLOOKUP(tbl_Invoices[[#This Row],[Customer_ID]], tbl_Customers[Customer_ID], tbl_Customers[Age_Group])</f>
        <v>55+</v>
      </c>
      <c r="M3823" s="1" t="str">
        <f>_xlfn.XLOOKUP(tbl_Invoices[[#This Row],[Customer_ID]], tbl_Customers[Customer_ID], tbl_Customers[Region])</f>
        <v>East</v>
      </c>
      <c r="N3823" s="1" t="str" cm="1">
        <f t="array" ref="N3823">_xlfn.IFS(
   _xlfn.SINGLE(tbl_Invoices[Plan_ID])="P1","Basic",
   _xlfn.SINGLE(tbl_Invoices[Plan_ID])="P2","Standard",
   _xlfn.SINGLE(tbl_Invoices[Plan_ID])="P3","Premium"
)</f>
        <v>Basic</v>
      </c>
      <c r="O3823" s="2">
        <f>IF(tbl_Invoices[[#This Row],[Revenue_Type]]="Churned",0,1)</f>
        <v>1</v>
      </c>
    </row>
    <row r="3824" spans="1:15" x14ac:dyDescent="0.25">
      <c r="A3824" t="s">
        <v>10205</v>
      </c>
      <c r="B3824" t="s">
        <v>456</v>
      </c>
      <c r="C3824" t="s">
        <v>3097</v>
      </c>
      <c r="D3824" s="1">
        <v>44768</v>
      </c>
      <c r="E3824">
        <v>25</v>
      </c>
      <c r="F3824" t="b">
        <v>1</v>
      </c>
      <c r="G3824" t="s">
        <v>4549</v>
      </c>
      <c r="H3824" t="s">
        <v>2034</v>
      </c>
      <c r="I3824" s="1">
        <f>DATE(YEAR(tbl_Invoices[[#This Row],[Invoice_Date]]), MONTH(tbl_Invoices[[#This Row],[Invoice_Date]]), DAY(tbl_Invoices[[#This Row],[Invoice_Date]]))</f>
        <v>44768</v>
      </c>
      <c r="J3824">
        <f>YEAR(tbl_Invoices[[#This Row],[Invoice_Date]])</f>
        <v>2022</v>
      </c>
      <c r="K3824" s="1">
        <f>_xlfn.XLOOKUP(tbl_Invoices[[#This Row],[Customer_ID]], tbl_Customers[Customer_ID], tbl_Customers[Cohort_Month])</f>
        <v>44530</v>
      </c>
      <c r="L3824" s="1" t="str">
        <f ca="1">_xlfn.XLOOKUP(tbl_Invoices[[#This Row],[Customer_ID]], tbl_Customers[Customer_ID], tbl_Customers[Age_Group])</f>
        <v>45–54</v>
      </c>
      <c r="M3824" s="1" t="str">
        <f>_xlfn.XLOOKUP(tbl_Invoices[[#This Row],[Customer_ID]], tbl_Customers[Customer_ID], tbl_Customers[Region])</f>
        <v>East</v>
      </c>
      <c r="N3824" s="1" t="str" cm="1">
        <f t="array" ref="N3824">_xlfn.IFS(
   _xlfn.SINGLE(tbl_Invoices[Plan_ID])="P1","Basic",
   _xlfn.SINGLE(tbl_Invoices[Plan_ID])="P2","Standard",
   _xlfn.SINGLE(tbl_Invoices[Plan_ID])="P3","Premium"
)</f>
        <v>Standard</v>
      </c>
      <c r="O3824" s="2">
        <f>IF(tbl_Invoices[[#This Row],[Revenue_Type]]="Churned",0,1)</f>
        <v>1</v>
      </c>
    </row>
    <row r="3825" spans="1:15" x14ac:dyDescent="0.25">
      <c r="A3825" t="s">
        <v>9881</v>
      </c>
      <c r="B3825" t="s">
        <v>705</v>
      </c>
      <c r="C3825" t="s">
        <v>2197</v>
      </c>
      <c r="D3825" s="1">
        <v>44768</v>
      </c>
      <c r="E3825">
        <v>25</v>
      </c>
      <c r="F3825" t="b">
        <v>1</v>
      </c>
      <c r="G3825" t="s">
        <v>4549</v>
      </c>
      <c r="H3825" t="s">
        <v>2034</v>
      </c>
      <c r="I3825" s="1">
        <f>DATE(YEAR(tbl_Invoices[[#This Row],[Invoice_Date]]), MONTH(tbl_Invoices[[#This Row],[Invoice_Date]]), DAY(tbl_Invoices[[#This Row],[Invoice_Date]]))</f>
        <v>44768</v>
      </c>
      <c r="J3825">
        <f>YEAR(tbl_Invoices[[#This Row],[Invoice_Date]])</f>
        <v>2022</v>
      </c>
      <c r="K3825" s="1">
        <f>_xlfn.XLOOKUP(tbl_Invoices[[#This Row],[Customer_ID]], tbl_Customers[Customer_ID], tbl_Customers[Cohort_Month])</f>
        <v>44620</v>
      </c>
      <c r="L3825" s="1" t="str">
        <f ca="1">_xlfn.XLOOKUP(tbl_Invoices[[#This Row],[Customer_ID]], tbl_Customers[Customer_ID], tbl_Customers[Age_Group])</f>
        <v>18–24</v>
      </c>
      <c r="M3825" s="1" t="str">
        <f>_xlfn.XLOOKUP(tbl_Invoices[[#This Row],[Customer_ID]], tbl_Customers[Customer_ID], tbl_Customers[Region])</f>
        <v>South</v>
      </c>
      <c r="N3825" s="1" t="str" cm="1">
        <f t="array" ref="N3825">_xlfn.IFS(
   _xlfn.SINGLE(tbl_Invoices[Plan_ID])="P1","Basic",
   _xlfn.SINGLE(tbl_Invoices[Plan_ID])="P2","Standard",
   _xlfn.SINGLE(tbl_Invoices[Plan_ID])="P3","Premium"
)</f>
        <v>Standard</v>
      </c>
      <c r="O3825" s="2">
        <f>IF(tbl_Invoices[[#This Row],[Revenue_Type]]="Churned",0,1)</f>
        <v>1</v>
      </c>
    </row>
    <row r="3826" spans="1:15" x14ac:dyDescent="0.25">
      <c r="A3826" t="s">
        <v>4570</v>
      </c>
      <c r="B3826" t="s">
        <v>994</v>
      </c>
      <c r="C3826" t="s">
        <v>2629</v>
      </c>
      <c r="D3826" s="1">
        <v>44768</v>
      </c>
      <c r="E3826">
        <v>25</v>
      </c>
      <c r="F3826" t="b">
        <v>1</v>
      </c>
      <c r="G3826" t="s">
        <v>4549</v>
      </c>
      <c r="H3826" t="s">
        <v>2034</v>
      </c>
      <c r="I3826" s="1">
        <f>DATE(YEAR(tbl_Invoices[[#This Row],[Invoice_Date]]), MONTH(tbl_Invoices[[#This Row],[Invoice_Date]]), DAY(tbl_Invoices[[#This Row],[Invoice_Date]]))</f>
        <v>44768</v>
      </c>
      <c r="J3826">
        <f>YEAR(tbl_Invoices[[#This Row],[Invoice_Date]])</f>
        <v>2022</v>
      </c>
      <c r="K3826" s="1">
        <f>_xlfn.XLOOKUP(tbl_Invoices[[#This Row],[Customer_ID]], tbl_Customers[Customer_ID], tbl_Customers[Cohort_Month])</f>
        <v>44347</v>
      </c>
      <c r="L3826" s="1" t="str">
        <f ca="1">_xlfn.XLOOKUP(tbl_Invoices[[#This Row],[Customer_ID]], tbl_Customers[Customer_ID], tbl_Customers[Age_Group])</f>
        <v>45–54</v>
      </c>
      <c r="M3826" s="1" t="str">
        <f>_xlfn.XLOOKUP(tbl_Invoices[[#This Row],[Customer_ID]], tbl_Customers[Customer_ID], tbl_Customers[Region])</f>
        <v>West</v>
      </c>
      <c r="N3826" s="1" t="str" cm="1">
        <f t="array" ref="N3826">_xlfn.IFS(
   _xlfn.SINGLE(tbl_Invoices[Plan_ID])="P1","Basic",
   _xlfn.SINGLE(tbl_Invoices[Plan_ID])="P2","Standard",
   _xlfn.SINGLE(tbl_Invoices[Plan_ID])="P3","Premium"
)</f>
        <v>Standard</v>
      </c>
      <c r="O3826" s="2">
        <f>IF(tbl_Invoices[[#This Row],[Revenue_Type]]="Churned",0,1)</f>
        <v>1</v>
      </c>
    </row>
    <row r="3827" spans="1:15" x14ac:dyDescent="0.25">
      <c r="A3827" t="s">
        <v>6512</v>
      </c>
      <c r="B3827" t="s">
        <v>1401</v>
      </c>
      <c r="C3827" t="s">
        <v>3436</v>
      </c>
      <c r="D3827" s="1">
        <v>44768</v>
      </c>
      <c r="E3827">
        <v>25</v>
      </c>
      <c r="F3827" t="b">
        <v>1</v>
      </c>
      <c r="G3827" t="s">
        <v>4540</v>
      </c>
      <c r="H3827" t="s">
        <v>2034</v>
      </c>
      <c r="I3827" s="1">
        <f>DATE(YEAR(tbl_Invoices[[#This Row],[Invoice_Date]]), MONTH(tbl_Invoices[[#This Row],[Invoice_Date]]), DAY(tbl_Invoices[[#This Row],[Invoice_Date]]))</f>
        <v>44768</v>
      </c>
      <c r="J3827">
        <f>YEAR(tbl_Invoices[[#This Row],[Invoice_Date]])</f>
        <v>2022</v>
      </c>
      <c r="K3827" s="1">
        <f>_xlfn.XLOOKUP(tbl_Invoices[[#This Row],[Customer_ID]], tbl_Customers[Customer_ID], tbl_Customers[Cohort_Month])</f>
        <v>44500</v>
      </c>
      <c r="L3827" s="1" t="str">
        <f ca="1">_xlfn.XLOOKUP(tbl_Invoices[[#This Row],[Customer_ID]], tbl_Customers[Customer_ID], tbl_Customers[Age_Group])</f>
        <v>25–34</v>
      </c>
      <c r="M3827" s="1" t="str">
        <f>_xlfn.XLOOKUP(tbl_Invoices[[#This Row],[Customer_ID]], tbl_Customers[Customer_ID], tbl_Customers[Region])</f>
        <v>West</v>
      </c>
      <c r="N3827" s="1" t="str" cm="1">
        <f t="array" ref="N3827">_xlfn.IFS(
   _xlfn.SINGLE(tbl_Invoices[Plan_ID])="P1","Basic",
   _xlfn.SINGLE(tbl_Invoices[Plan_ID])="P2","Standard",
   _xlfn.SINGLE(tbl_Invoices[Plan_ID])="P3","Premium"
)</f>
        <v>Standard</v>
      </c>
      <c r="O3827" s="2">
        <f>IF(tbl_Invoices[[#This Row],[Revenue_Type]]="Churned",0,1)</f>
        <v>1</v>
      </c>
    </row>
    <row r="3828" spans="1:15" x14ac:dyDescent="0.25">
      <c r="A3828" t="s">
        <v>8774</v>
      </c>
      <c r="B3828" t="s">
        <v>1978</v>
      </c>
      <c r="C3828" t="s">
        <v>2295</v>
      </c>
      <c r="D3828" s="1">
        <v>44768</v>
      </c>
      <c r="E3828">
        <v>55</v>
      </c>
      <c r="F3828" t="b">
        <v>1</v>
      </c>
      <c r="G3828" t="s">
        <v>4549</v>
      </c>
      <c r="H3828" t="s">
        <v>2031</v>
      </c>
      <c r="I3828" s="1">
        <f>DATE(YEAR(tbl_Invoices[[#This Row],[Invoice_Date]]), MONTH(tbl_Invoices[[#This Row],[Invoice_Date]]), DAY(tbl_Invoices[[#This Row],[Invoice_Date]]))</f>
        <v>44768</v>
      </c>
      <c r="J3828">
        <f>YEAR(tbl_Invoices[[#This Row],[Invoice_Date]])</f>
        <v>2022</v>
      </c>
      <c r="K3828" s="1">
        <f>_xlfn.XLOOKUP(tbl_Invoices[[#This Row],[Customer_ID]], tbl_Customers[Customer_ID], tbl_Customers[Cohort_Month])</f>
        <v>44895</v>
      </c>
      <c r="L3828" s="1" t="str">
        <f ca="1">_xlfn.XLOOKUP(tbl_Invoices[[#This Row],[Customer_ID]], tbl_Customers[Customer_ID], tbl_Customers[Age_Group])</f>
        <v>55+</v>
      </c>
      <c r="M3828" s="1" t="str">
        <f>_xlfn.XLOOKUP(tbl_Invoices[[#This Row],[Customer_ID]], tbl_Customers[Customer_ID], tbl_Customers[Region])</f>
        <v>East</v>
      </c>
      <c r="N3828" s="1" t="str" cm="1">
        <f t="array" ref="N3828">_xlfn.IFS(
   _xlfn.SINGLE(tbl_Invoices[Plan_ID])="P1","Basic",
   _xlfn.SINGLE(tbl_Invoices[Plan_ID])="P2","Standard",
   _xlfn.SINGLE(tbl_Invoices[Plan_ID])="P3","Premium"
)</f>
        <v>Premium</v>
      </c>
      <c r="O3828" s="2">
        <f>IF(tbl_Invoices[[#This Row],[Revenue_Type]]="Churned",0,1)</f>
        <v>1</v>
      </c>
    </row>
    <row r="3829" spans="1:15" x14ac:dyDescent="0.25">
      <c r="A3829" t="s">
        <v>8897</v>
      </c>
      <c r="B3829" t="s">
        <v>71</v>
      </c>
      <c r="C3829" t="s">
        <v>2423</v>
      </c>
      <c r="D3829" s="1">
        <v>44769</v>
      </c>
      <c r="E3829">
        <v>55</v>
      </c>
      <c r="F3829" t="b">
        <v>1</v>
      </c>
      <c r="G3829" t="s">
        <v>4540</v>
      </c>
      <c r="H3829" t="s">
        <v>2031</v>
      </c>
      <c r="I3829" s="1">
        <f>DATE(YEAR(tbl_Invoices[[#This Row],[Invoice_Date]]), MONTH(tbl_Invoices[[#This Row],[Invoice_Date]]), DAY(tbl_Invoices[[#This Row],[Invoice_Date]]))</f>
        <v>44769</v>
      </c>
      <c r="J3829">
        <f>YEAR(tbl_Invoices[[#This Row],[Invoice_Date]])</f>
        <v>2022</v>
      </c>
      <c r="K3829" s="1">
        <f>_xlfn.XLOOKUP(tbl_Invoices[[#This Row],[Customer_ID]], tbl_Customers[Customer_ID], tbl_Customers[Cohort_Month])</f>
        <v>44316</v>
      </c>
      <c r="L3829" s="1" t="str">
        <f ca="1">_xlfn.XLOOKUP(tbl_Invoices[[#This Row],[Customer_ID]], tbl_Customers[Customer_ID], tbl_Customers[Age_Group])</f>
        <v>55+</v>
      </c>
      <c r="M3829" s="1" t="str">
        <f>_xlfn.XLOOKUP(tbl_Invoices[[#This Row],[Customer_ID]], tbl_Customers[Customer_ID], tbl_Customers[Region])</f>
        <v>East</v>
      </c>
      <c r="N3829" s="1" t="str" cm="1">
        <f t="array" ref="N3829">_xlfn.IFS(
   _xlfn.SINGLE(tbl_Invoices[Plan_ID])="P1","Basic",
   _xlfn.SINGLE(tbl_Invoices[Plan_ID])="P2","Standard",
   _xlfn.SINGLE(tbl_Invoices[Plan_ID])="P3","Premium"
)</f>
        <v>Premium</v>
      </c>
      <c r="O3829" s="2">
        <f>IF(tbl_Invoices[[#This Row],[Revenue_Type]]="Churned",0,1)</f>
        <v>1</v>
      </c>
    </row>
    <row r="3830" spans="1:15" x14ac:dyDescent="0.25">
      <c r="A3830" t="s">
        <v>4688</v>
      </c>
      <c r="B3830" t="s">
        <v>220</v>
      </c>
      <c r="C3830" t="s">
        <v>3203</v>
      </c>
      <c r="D3830" s="1">
        <v>44769</v>
      </c>
      <c r="E3830">
        <v>55</v>
      </c>
      <c r="F3830" t="b">
        <v>1</v>
      </c>
      <c r="G3830" t="s">
        <v>4547</v>
      </c>
      <c r="H3830" t="s">
        <v>2031</v>
      </c>
      <c r="I3830" s="1">
        <f>DATE(YEAR(tbl_Invoices[[#This Row],[Invoice_Date]]), MONTH(tbl_Invoices[[#This Row],[Invoice_Date]]), DAY(tbl_Invoices[[#This Row],[Invoice_Date]]))</f>
        <v>44769</v>
      </c>
      <c r="J3830">
        <f>YEAR(tbl_Invoices[[#This Row],[Invoice_Date]])</f>
        <v>2022</v>
      </c>
      <c r="K3830" s="1">
        <f>_xlfn.XLOOKUP(tbl_Invoices[[#This Row],[Customer_ID]], tbl_Customers[Customer_ID], tbl_Customers[Cohort_Month])</f>
        <v>44469</v>
      </c>
      <c r="L3830" s="1" t="str">
        <f ca="1">_xlfn.XLOOKUP(tbl_Invoices[[#This Row],[Customer_ID]], tbl_Customers[Customer_ID], tbl_Customers[Age_Group])</f>
        <v>45–54</v>
      </c>
      <c r="M3830" s="1" t="str">
        <f>_xlfn.XLOOKUP(tbl_Invoices[[#This Row],[Customer_ID]], tbl_Customers[Customer_ID], tbl_Customers[Region])</f>
        <v>International</v>
      </c>
      <c r="N3830" s="1" t="str" cm="1">
        <f t="array" ref="N3830">_xlfn.IFS(
   _xlfn.SINGLE(tbl_Invoices[Plan_ID])="P1","Basic",
   _xlfn.SINGLE(tbl_Invoices[Plan_ID])="P2","Standard",
   _xlfn.SINGLE(tbl_Invoices[Plan_ID])="P3","Premium"
)</f>
        <v>Premium</v>
      </c>
      <c r="O3830" s="2">
        <f>IF(tbl_Invoices[[#This Row],[Revenue_Type]]="Churned",0,1)</f>
        <v>1</v>
      </c>
    </row>
    <row r="3831" spans="1:15" x14ac:dyDescent="0.25">
      <c r="A3831" t="s">
        <v>5642</v>
      </c>
      <c r="B3831" t="s">
        <v>254</v>
      </c>
      <c r="C3831" t="s">
        <v>2307</v>
      </c>
      <c r="D3831" s="1">
        <v>44769</v>
      </c>
      <c r="E3831">
        <v>12</v>
      </c>
      <c r="F3831" t="b">
        <v>1</v>
      </c>
      <c r="G3831" t="s">
        <v>4549</v>
      </c>
      <c r="H3831" t="s">
        <v>2027</v>
      </c>
      <c r="I3831" s="1">
        <f>DATE(YEAR(tbl_Invoices[[#This Row],[Invoice_Date]]), MONTH(tbl_Invoices[[#This Row],[Invoice_Date]]), DAY(tbl_Invoices[[#This Row],[Invoice_Date]]))</f>
        <v>44769</v>
      </c>
      <c r="J3831">
        <f>YEAR(tbl_Invoices[[#This Row],[Invoice_Date]])</f>
        <v>2022</v>
      </c>
      <c r="K3831" s="1">
        <f>_xlfn.XLOOKUP(tbl_Invoices[[#This Row],[Customer_ID]], tbl_Customers[Customer_ID], tbl_Customers[Cohort_Month])</f>
        <v>44469</v>
      </c>
      <c r="L3831" s="1" t="str">
        <f ca="1">_xlfn.XLOOKUP(tbl_Invoices[[#This Row],[Customer_ID]], tbl_Customers[Customer_ID], tbl_Customers[Age_Group])</f>
        <v>45–54</v>
      </c>
      <c r="M3831" s="1" t="str">
        <f>_xlfn.XLOOKUP(tbl_Invoices[[#This Row],[Customer_ID]], tbl_Customers[Customer_ID], tbl_Customers[Region])</f>
        <v>Midwest</v>
      </c>
      <c r="N3831" s="1" t="str" cm="1">
        <f t="array" ref="N3831">_xlfn.IFS(
   _xlfn.SINGLE(tbl_Invoices[Plan_ID])="P1","Basic",
   _xlfn.SINGLE(tbl_Invoices[Plan_ID])="P2","Standard",
   _xlfn.SINGLE(tbl_Invoices[Plan_ID])="P3","Premium"
)</f>
        <v>Basic</v>
      </c>
      <c r="O3831" s="2">
        <f>IF(tbl_Invoices[[#This Row],[Revenue_Type]]="Churned",0,1)</f>
        <v>1</v>
      </c>
    </row>
    <row r="3832" spans="1:15" x14ac:dyDescent="0.25">
      <c r="A3832" t="s">
        <v>10319</v>
      </c>
      <c r="B3832" t="s">
        <v>289</v>
      </c>
      <c r="C3832" t="s">
        <v>4114</v>
      </c>
      <c r="D3832" s="1">
        <v>44769</v>
      </c>
      <c r="E3832">
        <v>25</v>
      </c>
      <c r="F3832" t="b">
        <v>1</v>
      </c>
      <c r="G3832" t="s">
        <v>4545</v>
      </c>
      <c r="H3832" t="s">
        <v>2034</v>
      </c>
      <c r="I3832" s="1">
        <f>DATE(YEAR(tbl_Invoices[[#This Row],[Invoice_Date]]), MONTH(tbl_Invoices[[#This Row],[Invoice_Date]]), DAY(tbl_Invoices[[#This Row],[Invoice_Date]]))</f>
        <v>44769</v>
      </c>
      <c r="J3832">
        <f>YEAR(tbl_Invoices[[#This Row],[Invoice_Date]])</f>
        <v>2022</v>
      </c>
      <c r="K3832" s="1">
        <f>_xlfn.XLOOKUP(tbl_Invoices[[#This Row],[Customer_ID]], tbl_Customers[Customer_ID], tbl_Customers[Cohort_Month])</f>
        <v>44651</v>
      </c>
      <c r="L3832" s="1" t="str">
        <f ca="1">_xlfn.XLOOKUP(tbl_Invoices[[#This Row],[Customer_ID]], tbl_Customers[Customer_ID], tbl_Customers[Age_Group])</f>
        <v>35–44</v>
      </c>
      <c r="M3832" s="1" t="str">
        <f>_xlfn.XLOOKUP(tbl_Invoices[[#This Row],[Customer_ID]], tbl_Customers[Customer_ID], tbl_Customers[Region])</f>
        <v>West</v>
      </c>
      <c r="N3832" s="1" t="str" cm="1">
        <f t="array" ref="N3832">_xlfn.IFS(
   _xlfn.SINGLE(tbl_Invoices[Plan_ID])="P1","Basic",
   _xlfn.SINGLE(tbl_Invoices[Plan_ID])="P2","Standard",
   _xlfn.SINGLE(tbl_Invoices[Plan_ID])="P3","Premium"
)</f>
        <v>Standard</v>
      </c>
      <c r="O3832" s="2">
        <f>IF(tbl_Invoices[[#This Row],[Revenue_Type]]="Churned",0,1)</f>
        <v>0</v>
      </c>
    </row>
    <row r="3833" spans="1:15" x14ac:dyDescent="0.25">
      <c r="A3833" t="s">
        <v>6082</v>
      </c>
      <c r="B3833" t="s">
        <v>311</v>
      </c>
      <c r="C3833" t="s">
        <v>2739</v>
      </c>
      <c r="D3833" s="1">
        <v>44769</v>
      </c>
      <c r="E3833">
        <v>25</v>
      </c>
      <c r="F3833" t="b">
        <v>1</v>
      </c>
      <c r="G3833" t="s">
        <v>4545</v>
      </c>
      <c r="H3833" t="s">
        <v>2034</v>
      </c>
      <c r="I3833" s="1">
        <f>DATE(YEAR(tbl_Invoices[[#This Row],[Invoice_Date]]), MONTH(tbl_Invoices[[#This Row],[Invoice_Date]]), DAY(tbl_Invoices[[#This Row],[Invoice_Date]]))</f>
        <v>44769</v>
      </c>
      <c r="J3833">
        <f>YEAR(tbl_Invoices[[#This Row],[Invoice_Date]])</f>
        <v>2022</v>
      </c>
      <c r="K3833" s="1">
        <f>_xlfn.XLOOKUP(tbl_Invoices[[#This Row],[Customer_ID]], tbl_Customers[Customer_ID], tbl_Customers[Cohort_Month])</f>
        <v>45077</v>
      </c>
      <c r="L3833" s="1" t="str">
        <f ca="1">_xlfn.XLOOKUP(tbl_Invoices[[#This Row],[Customer_ID]], tbl_Customers[Customer_ID], tbl_Customers[Age_Group])</f>
        <v>25–34</v>
      </c>
      <c r="M3833" s="1" t="str">
        <f>_xlfn.XLOOKUP(tbl_Invoices[[#This Row],[Customer_ID]], tbl_Customers[Customer_ID], tbl_Customers[Region])</f>
        <v>International</v>
      </c>
      <c r="N3833" s="1" t="str" cm="1">
        <f t="array" ref="N3833">_xlfn.IFS(
   _xlfn.SINGLE(tbl_Invoices[Plan_ID])="P1","Basic",
   _xlfn.SINGLE(tbl_Invoices[Plan_ID])="P2","Standard",
   _xlfn.SINGLE(tbl_Invoices[Plan_ID])="P3","Premium"
)</f>
        <v>Standard</v>
      </c>
      <c r="O3833" s="2">
        <f>IF(tbl_Invoices[[#This Row],[Revenue_Type]]="Churned",0,1)</f>
        <v>0</v>
      </c>
    </row>
    <row r="3834" spans="1:15" x14ac:dyDescent="0.25">
      <c r="A3834" t="s">
        <v>6175</v>
      </c>
      <c r="B3834" t="s">
        <v>1065</v>
      </c>
      <c r="C3834" t="s">
        <v>4141</v>
      </c>
      <c r="D3834" s="1">
        <v>44769</v>
      </c>
      <c r="E3834">
        <v>55</v>
      </c>
      <c r="F3834" t="b">
        <v>1</v>
      </c>
      <c r="G3834" t="s">
        <v>4547</v>
      </c>
      <c r="H3834" t="s">
        <v>2031</v>
      </c>
      <c r="I3834" s="1">
        <f>DATE(YEAR(tbl_Invoices[[#This Row],[Invoice_Date]]), MONTH(tbl_Invoices[[#This Row],[Invoice_Date]]), DAY(tbl_Invoices[[#This Row],[Invoice_Date]]))</f>
        <v>44769</v>
      </c>
      <c r="J3834">
        <f>YEAR(tbl_Invoices[[#This Row],[Invoice_Date]])</f>
        <v>2022</v>
      </c>
      <c r="K3834" s="1">
        <f>_xlfn.XLOOKUP(tbl_Invoices[[#This Row],[Customer_ID]], tbl_Customers[Customer_ID], tbl_Customers[Cohort_Month])</f>
        <v>44834</v>
      </c>
      <c r="L3834" s="1" t="str">
        <f ca="1">_xlfn.XLOOKUP(tbl_Invoices[[#This Row],[Customer_ID]], tbl_Customers[Customer_ID], tbl_Customers[Age_Group])</f>
        <v>35–44</v>
      </c>
      <c r="M3834" s="1" t="str">
        <f>_xlfn.XLOOKUP(tbl_Invoices[[#This Row],[Customer_ID]], tbl_Customers[Customer_ID], tbl_Customers[Region])</f>
        <v>West</v>
      </c>
      <c r="N3834" s="1" t="str" cm="1">
        <f t="array" ref="N3834">_xlfn.IFS(
   _xlfn.SINGLE(tbl_Invoices[Plan_ID])="P1","Basic",
   _xlfn.SINGLE(tbl_Invoices[Plan_ID])="P2","Standard",
   _xlfn.SINGLE(tbl_Invoices[Plan_ID])="P3","Premium"
)</f>
        <v>Premium</v>
      </c>
      <c r="O3834" s="2">
        <f>IF(tbl_Invoices[[#This Row],[Revenue_Type]]="Churned",0,1)</f>
        <v>1</v>
      </c>
    </row>
    <row r="3835" spans="1:15" x14ac:dyDescent="0.25">
      <c r="A3835" t="s">
        <v>5539</v>
      </c>
      <c r="B3835" t="s">
        <v>1355</v>
      </c>
      <c r="C3835" t="s">
        <v>2785</v>
      </c>
      <c r="D3835" s="1">
        <v>44769</v>
      </c>
      <c r="E3835">
        <v>25</v>
      </c>
      <c r="F3835" t="b">
        <v>1</v>
      </c>
      <c r="G3835" t="s">
        <v>4549</v>
      </c>
      <c r="H3835" t="s">
        <v>2034</v>
      </c>
      <c r="I3835" s="1">
        <f>DATE(YEAR(tbl_Invoices[[#This Row],[Invoice_Date]]), MONTH(tbl_Invoices[[#This Row],[Invoice_Date]]), DAY(tbl_Invoices[[#This Row],[Invoice_Date]]))</f>
        <v>44769</v>
      </c>
      <c r="J3835">
        <f>YEAR(tbl_Invoices[[#This Row],[Invoice_Date]])</f>
        <v>2022</v>
      </c>
      <c r="K3835" s="1">
        <f>_xlfn.XLOOKUP(tbl_Invoices[[#This Row],[Customer_ID]], tbl_Customers[Customer_ID], tbl_Customers[Cohort_Month])</f>
        <v>44773</v>
      </c>
      <c r="L3835" s="1" t="str">
        <f ca="1">_xlfn.XLOOKUP(tbl_Invoices[[#This Row],[Customer_ID]], tbl_Customers[Customer_ID], tbl_Customers[Age_Group])</f>
        <v>35–44</v>
      </c>
      <c r="M3835" s="1" t="str">
        <f>_xlfn.XLOOKUP(tbl_Invoices[[#This Row],[Customer_ID]], tbl_Customers[Customer_ID], tbl_Customers[Region])</f>
        <v>Midwest</v>
      </c>
      <c r="N3835" s="1" t="str" cm="1">
        <f t="array" ref="N3835">_xlfn.IFS(
   _xlfn.SINGLE(tbl_Invoices[Plan_ID])="P1","Basic",
   _xlfn.SINGLE(tbl_Invoices[Plan_ID])="P2","Standard",
   _xlfn.SINGLE(tbl_Invoices[Plan_ID])="P3","Premium"
)</f>
        <v>Standard</v>
      </c>
      <c r="O3835" s="2">
        <f>IF(tbl_Invoices[[#This Row],[Revenue_Type]]="Churned",0,1)</f>
        <v>1</v>
      </c>
    </row>
    <row r="3836" spans="1:15" x14ac:dyDescent="0.25">
      <c r="A3836" t="s">
        <v>5503</v>
      </c>
      <c r="B3836" t="s">
        <v>1642</v>
      </c>
      <c r="C3836" t="s">
        <v>2975</v>
      </c>
      <c r="D3836" s="1">
        <v>44769</v>
      </c>
      <c r="E3836">
        <v>12</v>
      </c>
      <c r="F3836" t="b">
        <v>1</v>
      </c>
      <c r="G3836" t="s">
        <v>4547</v>
      </c>
      <c r="H3836" t="s">
        <v>2027</v>
      </c>
      <c r="I3836" s="1">
        <f>DATE(YEAR(tbl_Invoices[[#This Row],[Invoice_Date]]), MONTH(tbl_Invoices[[#This Row],[Invoice_Date]]), DAY(tbl_Invoices[[#This Row],[Invoice_Date]]))</f>
        <v>44769</v>
      </c>
      <c r="J3836">
        <f>YEAR(tbl_Invoices[[#This Row],[Invoice_Date]])</f>
        <v>2022</v>
      </c>
      <c r="K3836" s="1">
        <f>_xlfn.XLOOKUP(tbl_Invoices[[#This Row],[Customer_ID]], tbl_Customers[Customer_ID], tbl_Customers[Cohort_Month])</f>
        <v>44985</v>
      </c>
      <c r="L3836" s="1" t="str">
        <f ca="1">_xlfn.XLOOKUP(tbl_Invoices[[#This Row],[Customer_ID]], tbl_Customers[Customer_ID], tbl_Customers[Age_Group])</f>
        <v>55+</v>
      </c>
      <c r="M3836" s="1" t="str">
        <f>_xlfn.XLOOKUP(tbl_Invoices[[#This Row],[Customer_ID]], tbl_Customers[Customer_ID], tbl_Customers[Region])</f>
        <v>International</v>
      </c>
      <c r="N3836" s="1" t="str" cm="1">
        <f t="array" ref="N3836">_xlfn.IFS(
   _xlfn.SINGLE(tbl_Invoices[Plan_ID])="P1","Basic",
   _xlfn.SINGLE(tbl_Invoices[Plan_ID])="P2","Standard",
   _xlfn.SINGLE(tbl_Invoices[Plan_ID])="P3","Premium"
)</f>
        <v>Basic</v>
      </c>
      <c r="O3836" s="2">
        <f>IF(tbl_Invoices[[#This Row],[Revenue_Type]]="Churned",0,1)</f>
        <v>1</v>
      </c>
    </row>
    <row r="3837" spans="1:15" x14ac:dyDescent="0.25">
      <c r="A3837" t="s">
        <v>5973</v>
      </c>
      <c r="B3837" t="s">
        <v>71</v>
      </c>
      <c r="C3837" t="s">
        <v>2423</v>
      </c>
      <c r="D3837" s="1">
        <v>44770</v>
      </c>
      <c r="E3837">
        <v>55</v>
      </c>
      <c r="F3837" t="b">
        <v>1</v>
      </c>
      <c r="G3837" t="s">
        <v>4538</v>
      </c>
      <c r="H3837" t="s">
        <v>2031</v>
      </c>
      <c r="I3837" s="1">
        <f>DATE(YEAR(tbl_Invoices[[#This Row],[Invoice_Date]]), MONTH(tbl_Invoices[[#This Row],[Invoice_Date]]), DAY(tbl_Invoices[[#This Row],[Invoice_Date]]))</f>
        <v>44770</v>
      </c>
      <c r="J3837">
        <f>YEAR(tbl_Invoices[[#This Row],[Invoice_Date]])</f>
        <v>2022</v>
      </c>
      <c r="K3837" s="1">
        <f>_xlfn.XLOOKUP(tbl_Invoices[[#This Row],[Customer_ID]], tbl_Customers[Customer_ID], tbl_Customers[Cohort_Month])</f>
        <v>44316</v>
      </c>
      <c r="L3837" s="1" t="str">
        <f ca="1">_xlfn.XLOOKUP(tbl_Invoices[[#This Row],[Customer_ID]], tbl_Customers[Customer_ID], tbl_Customers[Age_Group])</f>
        <v>55+</v>
      </c>
      <c r="M3837" s="1" t="str">
        <f>_xlfn.XLOOKUP(tbl_Invoices[[#This Row],[Customer_ID]], tbl_Customers[Customer_ID], tbl_Customers[Region])</f>
        <v>East</v>
      </c>
      <c r="N3837" s="1" t="str" cm="1">
        <f t="array" ref="N3837">_xlfn.IFS(
   _xlfn.SINGLE(tbl_Invoices[Plan_ID])="P1","Basic",
   _xlfn.SINGLE(tbl_Invoices[Plan_ID])="P2","Standard",
   _xlfn.SINGLE(tbl_Invoices[Plan_ID])="P3","Premium"
)</f>
        <v>Premium</v>
      </c>
      <c r="O3837" s="2">
        <f>IF(tbl_Invoices[[#This Row],[Revenue_Type]]="Churned",0,1)</f>
        <v>1</v>
      </c>
    </row>
    <row r="3838" spans="1:15" x14ac:dyDescent="0.25">
      <c r="A3838" t="s">
        <v>8371</v>
      </c>
      <c r="B3838" t="s">
        <v>1327</v>
      </c>
      <c r="C3838" t="s">
        <v>3117</v>
      </c>
      <c r="D3838" s="1">
        <v>44770</v>
      </c>
      <c r="E3838">
        <v>55</v>
      </c>
      <c r="F3838" t="b">
        <v>1</v>
      </c>
      <c r="G3838" t="s">
        <v>4540</v>
      </c>
      <c r="H3838" t="s">
        <v>2031</v>
      </c>
      <c r="I3838" s="1">
        <f>DATE(YEAR(tbl_Invoices[[#This Row],[Invoice_Date]]), MONTH(tbl_Invoices[[#This Row],[Invoice_Date]]), DAY(tbl_Invoices[[#This Row],[Invoice_Date]]))</f>
        <v>44770</v>
      </c>
      <c r="J3838">
        <f>YEAR(tbl_Invoices[[#This Row],[Invoice_Date]])</f>
        <v>2022</v>
      </c>
      <c r="K3838" s="1">
        <f>_xlfn.XLOOKUP(tbl_Invoices[[#This Row],[Customer_ID]], tbl_Customers[Customer_ID], tbl_Customers[Cohort_Month])</f>
        <v>44316</v>
      </c>
      <c r="L3838" s="1" t="str">
        <f ca="1">_xlfn.XLOOKUP(tbl_Invoices[[#This Row],[Customer_ID]], tbl_Customers[Customer_ID], tbl_Customers[Age_Group])</f>
        <v>45–54</v>
      </c>
      <c r="M3838" s="1" t="str">
        <f>_xlfn.XLOOKUP(tbl_Invoices[[#This Row],[Customer_ID]], tbl_Customers[Customer_ID], tbl_Customers[Region])</f>
        <v>East</v>
      </c>
      <c r="N3838" s="1" t="str" cm="1">
        <f t="array" ref="N3838">_xlfn.IFS(
   _xlfn.SINGLE(tbl_Invoices[Plan_ID])="P1","Basic",
   _xlfn.SINGLE(tbl_Invoices[Plan_ID])="P2","Standard",
   _xlfn.SINGLE(tbl_Invoices[Plan_ID])="P3","Premium"
)</f>
        <v>Premium</v>
      </c>
      <c r="O3838" s="2">
        <f>IF(tbl_Invoices[[#This Row],[Revenue_Type]]="Churned",0,1)</f>
        <v>1</v>
      </c>
    </row>
    <row r="3839" spans="1:15" x14ac:dyDescent="0.25">
      <c r="A3839" t="s">
        <v>10242</v>
      </c>
      <c r="B3839" t="s">
        <v>131</v>
      </c>
      <c r="C3839" t="s">
        <v>2914</v>
      </c>
      <c r="D3839" s="1">
        <v>44771</v>
      </c>
      <c r="E3839">
        <v>12</v>
      </c>
      <c r="F3839" t="b">
        <v>1</v>
      </c>
      <c r="G3839" t="s">
        <v>4549</v>
      </c>
      <c r="H3839" t="s">
        <v>2027</v>
      </c>
      <c r="I3839" s="1">
        <f>DATE(YEAR(tbl_Invoices[[#This Row],[Invoice_Date]]), MONTH(tbl_Invoices[[#This Row],[Invoice_Date]]), DAY(tbl_Invoices[[#This Row],[Invoice_Date]]))</f>
        <v>44771</v>
      </c>
      <c r="J3839">
        <f>YEAR(tbl_Invoices[[#This Row],[Invoice_Date]])</f>
        <v>2022</v>
      </c>
      <c r="K3839" s="1">
        <f>_xlfn.XLOOKUP(tbl_Invoices[[#This Row],[Customer_ID]], tbl_Customers[Customer_ID], tbl_Customers[Cohort_Month])</f>
        <v>44500</v>
      </c>
      <c r="L3839" s="1" t="str">
        <f ca="1">_xlfn.XLOOKUP(tbl_Invoices[[#This Row],[Customer_ID]], tbl_Customers[Customer_ID], tbl_Customers[Age_Group])</f>
        <v>55+</v>
      </c>
      <c r="M3839" s="1" t="str">
        <f>_xlfn.XLOOKUP(tbl_Invoices[[#This Row],[Customer_ID]], tbl_Customers[Customer_ID], tbl_Customers[Region])</f>
        <v>Midwest</v>
      </c>
      <c r="N3839" s="1" t="str" cm="1">
        <f t="array" ref="N3839">_xlfn.IFS(
   _xlfn.SINGLE(tbl_Invoices[Plan_ID])="P1","Basic",
   _xlfn.SINGLE(tbl_Invoices[Plan_ID])="P2","Standard",
   _xlfn.SINGLE(tbl_Invoices[Plan_ID])="P3","Premium"
)</f>
        <v>Basic</v>
      </c>
      <c r="O3839" s="2">
        <f>IF(tbl_Invoices[[#This Row],[Revenue_Type]]="Churned",0,1)</f>
        <v>1</v>
      </c>
    </row>
    <row r="3840" spans="1:15" x14ac:dyDescent="0.25">
      <c r="A3840" t="s">
        <v>5638</v>
      </c>
      <c r="B3840" t="s">
        <v>394</v>
      </c>
      <c r="C3840" t="s">
        <v>2565</v>
      </c>
      <c r="D3840" s="1">
        <v>44771</v>
      </c>
      <c r="E3840">
        <v>55</v>
      </c>
      <c r="F3840" t="b">
        <v>1</v>
      </c>
      <c r="G3840" t="s">
        <v>4547</v>
      </c>
      <c r="H3840" t="s">
        <v>2031</v>
      </c>
      <c r="I3840" s="1">
        <f>DATE(YEAR(tbl_Invoices[[#This Row],[Invoice_Date]]), MONTH(tbl_Invoices[[#This Row],[Invoice_Date]]), DAY(tbl_Invoices[[#This Row],[Invoice_Date]]))</f>
        <v>44771</v>
      </c>
      <c r="J3840">
        <f>YEAR(tbl_Invoices[[#This Row],[Invoice_Date]])</f>
        <v>2022</v>
      </c>
      <c r="K3840" s="1">
        <f>_xlfn.XLOOKUP(tbl_Invoices[[#This Row],[Customer_ID]], tbl_Customers[Customer_ID], tbl_Customers[Cohort_Month])</f>
        <v>44469</v>
      </c>
      <c r="L3840" s="1" t="str">
        <f ca="1">_xlfn.XLOOKUP(tbl_Invoices[[#This Row],[Customer_ID]], tbl_Customers[Customer_ID], tbl_Customers[Age_Group])</f>
        <v>45–54</v>
      </c>
      <c r="M3840" s="1" t="str">
        <f>_xlfn.XLOOKUP(tbl_Invoices[[#This Row],[Customer_ID]], tbl_Customers[Customer_ID], tbl_Customers[Region])</f>
        <v>West</v>
      </c>
      <c r="N3840" s="1" t="str" cm="1">
        <f t="array" ref="N3840">_xlfn.IFS(
   _xlfn.SINGLE(tbl_Invoices[Plan_ID])="P1","Basic",
   _xlfn.SINGLE(tbl_Invoices[Plan_ID])="P2","Standard",
   _xlfn.SINGLE(tbl_Invoices[Plan_ID])="P3","Premium"
)</f>
        <v>Premium</v>
      </c>
      <c r="O3840" s="2">
        <f>IF(tbl_Invoices[[#This Row],[Revenue_Type]]="Churned",0,1)</f>
        <v>1</v>
      </c>
    </row>
    <row r="3841" spans="1:15" x14ac:dyDescent="0.25">
      <c r="A3841" t="s">
        <v>9117</v>
      </c>
      <c r="B3841" t="s">
        <v>718</v>
      </c>
      <c r="C3841" t="s">
        <v>3199</v>
      </c>
      <c r="D3841" s="1">
        <v>44771</v>
      </c>
      <c r="E3841">
        <v>55</v>
      </c>
      <c r="F3841" t="b">
        <v>1</v>
      </c>
      <c r="G3841" t="s">
        <v>4538</v>
      </c>
      <c r="H3841" t="s">
        <v>2031</v>
      </c>
      <c r="I3841" s="1">
        <f>DATE(YEAR(tbl_Invoices[[#This Row],[Invoice_Date]]), MONTH(tbl_Invoices[[#This Row],[Invoice_Date]]), DAY(tbl_Invoices[[#This Row],[Invoice_Date]]))</f>
        <v>44771</v>
      </c>
      <c r="J3841">
        <f>YEAR(tbl_Invoices[[#This Row],[Invoice_Date]])</f>
        <v>2022</v>
      </c>
      <c r="K3841" s="1">
        <f>_xlfn.XLOOKUP(tbl_Invoices[[#This Row],[Customer_ID]], tbl_Customers[Customer_ID], tbl_Customers[Cohort_Month])</f>
        <v>44681</v>
      </c>
      <c r="L3841" s="1" t="str">
        <f ca="1">_xlfn.XLOOKUP(tbl_Invoices[[#This Row],[Customer_ID]], tbl_Customers[Customer_ID], tbl_Customers[Age_Group])</f>
        <v>25–34</v>
      </c>
      <c r="M3841" s="1" t="str">
        <f>_xlfn.XLOOKUP(tbl_Invoices[[#This Row],[Customer_ID]], tbl_Customers[Customer_ID], tbl_Customers[Region])</f>
        <v>West</v>
      </c>
      <c r="N3841" s="1" t="str" cm="1">
        <f t="array" ref="N3841">_xlfn.IFS(
   _xlfn.SINGLE(tbl_Invoices[Plan_ID])="P1","Basic",
   _xlfn.SINGLE(tbl_Invoices[Plan_ID])="P2","Standard",
   _xlfn.SINGLE(tbl_Invoices[Plan_ID])="P3","Premium"
)</f>
        <v>Premium</v>
      </c>
      <c r="O3841" s="2">
        <f>IF(tbl_Invoices[[#This Row],[Revenue_Type]]="Churned",0,1)</f>
        <v>1</v>
      </c>
    </row>
    <row r="3842" spans="1:15" x14ac:dyDescent="0.25">
      <c r="A3842" t="s">
        <v>9238</v>
      </c>
      <c r="B3842" t="s">
        <v>866</v>
      </c>
      <c r="C3842" t="s">
        <v>4338</v>
      </c>
      <c r="D3842" s="1">
        <v>44771</v>
      </c>
      <c r="E3842">
        <v>25</v>
      </c>
      <c r="F3842" t="b">
        <v>1</v>
      </c>
      <c r="G3842" t="s">
        <v>4549</v>
      </c>
      <c r="H3842" t="s">
        <v>2034</v>
      </c>
      <c r="I3842" s="1">
        <f>DATE(YEAR(tbl_Invoices[[#This Row],[Invoice_Date]]), MONTH(tbl_Invoices[[#This Row],[Invoice_Date]]), DAY(tbl_Invoices[[#This Row],[Invoice_Date]]))</f>
        <v>44771</v>
      </c>
      <c r="J3842">
        <f>YEAR(tbl_Invoices[[#This Row],[Invoice_Date]])</f>
        <v>2022</v>
      </c>
      <c r="K3842" s="1">
        <f>_xlfn.XLOOKUP(tbl_Invoices[[#This Row],[Customer_ID]], tbl_Customers[Customer_ID], tbl_Customers[Cohort_Month])</f>
        <v>44985</v>
      </c>
      <c r="L3842" s="1" t="str">
        <f ca="1">_xlfn.XLOOKUP(tbl_Invoices[[#This Row],[Customer_ID]], tbl_Customers[Customer_ID], tbl_Customers[Age_Group])</f>
        <v>35–44</v>
      </c>
      <c r="M3842" s="1" t="str">
        <f>_xlfn.XLOOKUP(tbl_Invoices[[#This Row],[Customer_ID]], tbl_Customers[Customer_ID], tbl_Customers[Region])</f>
        <v>International</v>
      </c>
      <c r="N3842" s="1" t="str" cm="1">
        <f t="array" ref="N3842">_xlfn.IFS(
   _xlfn.SINGLE(tbl_Invoices[Plan_ID])="P1","Basic",
   _xlfn.SINGLE(tbl_Invoices[Plan_ID])="P2","Standard",
   _xlfn.SINGLE(tbl_Invoices[Plan_ID])="P3","Premium"
)</f>
        <v>Standard</v>
      </c>
      <c r="O3842" s="2">
        <f>IF(tbl_Invoices[[#This Row],[Revenue_Type]]="Churned",0,1)</f>
        <v>1</v>
      </c>
    </row>
    <row r="3843" spans="1:15" x14ac:dyDescent="0.25">
      <c r="A3843" t="s">
        <v>9715</v>
      </c>
      <c r="B3843" t="s">
        <v>1832</v>
      </c>
      <c r="C3843" t="s">
        <v>3455</v>
      </c>
      <c r="D3843" s="1">
        <v>44771</v>
      </c>
      <c r="E3843">
        <v>12</v>
      </c>
      <c r="F3843" t="b">
        <v>1</v>
      </c>
      <c r="G3843" t="s">
        <v>4538</v>
      </c>
      <c r="H3843" t="s">
        <v>2027</v>
      </c>
      <c r="I3843" s="1">
        <f>DATE(YEAR(tbl_Invoices[[#This Row],[Invoice_Date]]), MONTH(tbl_Invoices[[#This Row],[Invoice_Date]]), DAY(tbl_Invoices[[#This Row],[Invoice_Date]]))</f>
        <v>44771</v>
      </c>
      <c r="J3843">
        <f>YEAR(tbl_Invoices[[#This Row],[Invoice_Date]])</f>
        <v>2022</v>
      </c>
      <c r="K3843" s="1">
        <f>_xlfn.XLOOKUP(tbl_Invoices[[#This Row],[Customer_ID]], tbl_Customers[Customer_ID], tbl_Customers[Cohort_Month])</f>
        <v>44895</v>
      </c>
      <c r="L3843" s="1" t="str">
        <f ca="1">_xlfn.XLOOKUP(tbl_Invoices[[#This Row],[Customer_ID]], tbl_Customers[Customer_ID], tbl_Customers[Age_Group])</f>
        <v>45–54</v>
      </c>
      <c r="M3843" s="1" t="str">
        <f>_xlfn.XLOOKUP(tbl_Invoices[[#This Row],[Customer_ID]], tbl_Customers[Customer_ID], tbl_Customers[Region])</f>
        <v>International</v>
      </c>
      <c r="N3843" s="1" t="str" cm="1">
        <f t="array" ref="N3843">_xlfn.IFS(
   _xlfn.SINGLE(tbl_Invoices[Plan_ID])="P1","Basic",
   _xlfn.SINGLE(tbl_Invoices[Plan_ID])="P2","Standard",
   _xlfn.SINGLE(tbl_Invoices[Plan_ID])="P3","Premium"
)</f>
        <v>Basic</v>
      </c>
      <c r="O3843" s="2">
        <f>IF(tbl_Invoices[[#This Row],[Revenue_Type]]="Churned",0,1)</f>
        <v>1</v>
      </c>
    </row>
    <row r="3844" spans="1:15" x14ac:dyDescent="0.25">
      <c r="A3844" t="s">
        <v>4759</v>
      </c>
      <c r="B3844" t="s">
        <v>1939</v>
      </c>
      <c r="C3844" t="s">
        <v>3365</v>
      </c>
      <c r="D3844" s="1">
        <v>44771</v>
      </c>
      <c r="E3844">
        <v>25</v>
      </c>
      <c r="F3844" t="b">
        <v>1</v>
      </c>
      <c r="G3844" t="s">
        <v>4547</v>
      </c>
      <c r="H3844" t="s">
        <v>2034</v>
      </c>
      <c r="I3844" s="1">
        <f>DATE(YEAR(tbl_Invoices[[#This Row],[Invoice_Date]]), MONTH(tbl_Invoices[[#This Row],[Invoice_Date]]), DAY(tbl_Invoices[[#This Row],[Invoice_Date]]))</f>
        <v>44771</v>
      </c>
      <c r="J3844">
        <f>YEAR(tbl_Invoices[[#This Row],[Invoice_Date]])</f>
        <v>2022</v>
      </c>
      <c r="K3844" s="1">
        <f>_xlfn.XLOOKUP(tbl_Invoices[[#This Row],[Customer_ID]], tbl_Customers[Customer_ID], tbl_Customers[Cohort_Month])</f>
        <v>44712</v>
      </c>
      <c r="L3844" s="1" t="str">
        <f ca="1">_xlfn.XLOOKUP(tbl_Invoices[[#This Row],[Customer_ID]], tbl_Customers[Customer_ID], tbl_Customers[Age_Group])</f>
        <v>45–54</v>
      </c>
      <c r="M3844" s="1" t="str">
        <f>_xlfn.XLOOKUP(tbl_Invoices[[#This Row],[Customer_ID]], tbl_Customers[Customer_ID], tbl_Customers[Region])</f>
        <v>West</v>
      </c>
      <c r="N3844" s="1" t="str" cm="1">
        <f t="array" ref="N3844">_xlfn.IFS(
   _xlfn.SINGLE(tbl_Invoices[Plan_ID])="P1","Basic",
   _xlfn.SINGLE(tbl_Invoices[Plan_ID])="P2","Standard",
   _xlfn.SINGLE(tbl_Invoices[Plan_ID])="P3","Premium"
)</f>
        <v>Standard</v>
      </c>
      <c r="O3844" s="2">
        <f>IF(tbl_Invoices[[#This Row],[Revenue_Type]]="Churned",0,1)</f>
        <v>1</v>
      </c>
    </row>
    <row r="3845" spans="1:15" x14ac:dyDescent="0.25">
      <c r="A3845" t="s">
        <v>7766</v>
      </c>
      <c r="B3845" t="s">
        <v>339</v>
      </c>
      <c r="C3845" t="s">
        <v>2154</v>
      </c>
      <c r="D3845" s="1">
        <v>44772</v>
      </c>
      <c r="E3845">
        <v>25</v>
      </c>
      <c r="F3845" t="b">
        <v>1</v>
      </c>
      <c r="G3845" t="s">
        <v>4549</v>
      </c>
      <c r="H3845" t="s">
        <v>2034</v>
      </c>
      <c r="I3845" s="1">
        <f>DATE(YEAR(tbl_Invoices[[#This Row],[Invoice_Date]]), MONTH(tbl_Invoices[[#This Row],[Invoice_Date]]), DAY(tbl_Invoices[[#This Row],[Invoice_Date]]))</f>
        <v>44772</v>
      </c>
      <c r="J3845">
        <f>YEAR(tbl_Invoices[[#This Row],[Invoice_Date]])</f>
        <v>2022</v>
      </c>
      <c r="K3845" s="1">
        <f>_xlfn.XLOOKUP(tbl_Invoices[[#This Row],[Customer_ID]], tbl_Customers[Customer_ID], tbl_Customers[Cohort_Month])</f>
        <v>44681</v>
      </c>
      <c r="L3845" s="1" t="str">
        <f ca="1">_xlfn.XLOOKUP(tbl_Invoices[[#This Row],[Customer_ID]], tbl_Customers[Customer_ID], tbl_Customers[Age_Group])</f>
        <v>35–44</v>
      </c>
      <c r="M3845" s="1" t="str">
        <f>_xlfn.XLOOKUP(tbl_Invoices[[#This Row],[Customer_ID]], tbl_Customers[Customer_ID], tbl_Customers[Region])</f>
        <v>International</v>
      </c>
      <c r="N3845" s="1" t="str" cm="1">
        <f t="array" ref="N3845">_xlfn.IFS(
   _xlfn.SINGLE(tbl_Invoices[Plan_ID])="P1","Basic",
   _xlfn.SINGLE(tbl_Invoices[Plan_ID])="P2","Standard",
   _xlfn.SINGLE(tbl_Invoices[Plan_ID])="P3","Premium"
)</f>
        <v>Standard</v>
      </c>
      <c r="O3845" s="2">
        <f>IF(tbl_Invoices[[#This Row],[Revenue_Type]]="Churned",0,1)</f>
        <v>1</v>
      </c>
    </row>
    <row r="3846" spans="1:15" x14ac:dyDescent="0.25">
      <c r="A3846" t="s">
        <v>8412</v>
      </c>
      <c r="B3846" t="s">
        <v>555</v>
      </c>
      <c r="C3846" t="s">
        <v>3804</v>
      </c>
      <c r="D3846" s="1">
        <v>44772</v>
      </c>
      <c r="E3846">
        <v>55</v>
      </c>
      <c r="F3846" t="b">
        <v>1</v>
      </c>
      <c r="G3846" t="s">
        <v>4545</v>
      </c>
      <c r="H3846" t="s">
        <v>2031</v>
      </c>
      <c r="I3846" s="1">
        <f>DATE(YEAR(tbl_Invoices[[#This Row],[Invoice_Date]]), MONTH(tbl_Invoices[[#This Row],[Invoice_Date]]), DAY(tbl_Invoices[[#This Row],[Invoice_Date]]))</f>
        <v>44772</v>
      </c>
      <c r="J3846">
        <f>YEAR(tbl_Invoices[[#This Row],[Invoice_Date]])</f>
        <v>2022</v>
      </c>
      <c r="K3846" s="1">
        <f>_xlfn.XLOOKUP(tbl_Invoices[[#This Row],[Customer_ID]], tbl_Customers[Customer_ID], tbl_Customers[Cohort_Month])</f>
        <v>44773</v>
      </c>
      <c r="L3846" s="1" t="str">
        <f ca="1">_xlfn.XLOOKUP(tbl_Invoices[[#This Row],[Customer_ID]], tbl_Customers[Customer_ID], tbl_Customers[Age_Group])</f>
        <v>35–44</v>
      </c>
      <c r="M3846" s="1" t="str">
        <f>_xlfn.XLOOKUP(tbl_Invoices[[#This Row],[Customer_ID]], tbl_Customers[Customer_ID], tbl_Customers[Region])</f>
        <v>Midwest</v>
      </c>
      <c r="N3846" s="1" t="str" cm="1">
        <f t="array" ref="N3846">_xlfn.IFS(
   _xlfn.SINGLE(tbl_Invoices[Plan_ID])="P1","Basic",
   _xlfn.SINGLE(tbl_Invoices[Plan_ID])="P2","Standard",
   _xlfn.SINGLE(tbl_Invoices[Plan_ID])="P3","Premium"
)</f>
        <v>Premium</v>
      </c>
      <c r="O3846" s="2">
        <f>IF(tbl_Invoices[[#This Row],[Revenue_Type]]="Churned",0,1)</f>
        <v>0</v>
      </c>
    </row>
    <row r="3847" spans="1:15" x14ac:dyDescent="0.25">
      <c r="A3847" t="s">
        <v>6842</v>
      </c>
      <c r="B3847" t="s">
        <v>764</v>
      </c>
      <c r="C3847" t="s">
        <v>4305</v>
      </c>
      <c r="D3847" s="1">
        <v>44772</v>
      </c>
      <c r="E3847">
        <v>25</v>
      </c>
      <c r="F3847" t="b">
        <v>1</v>
      </c>
      <c r="G3847" t="s">
        <v>4545</v>
      </c>
      <c r="H3847" t="s">
        <v>2034</v>
      </c>
      <c r="I3847" s="1">
        <f>DATE(YEAR(tbl_Invoices[[#This Row],[Invoice_Date]]), MONTH(tbl_Invoices[[#This Row],[Invoice_Date]]), DAY(tbl_Invoices[[#This Row],[Invoice_Date]]))</f>
        <v>44772</v>
      </c>
      <c r="J3847">
        <f>YEAR(tbl_Invoices[[#This Row],[Invoice_Date]])</f>
        <v>2022</v>
      </c>
      <c r="K3847" s="1">
        <f>_xlfn.XLOOKUP(tbl_Invoices[[#This Row],[Customer_ID]], tbl_Customers[Customer_ID], tbl_Customers[Cohort_Month])</f>
        <v>44620</v>
      </c>
      <c r="L3847" s="1" t="str">
        <f ca="1">_xlfn.XLOOKUP(tbl_Invoices[[#This Row],[Customer_ID]], tbl_Customers[Customer_ID], tbl_Customers[Age_Group])</f>
        <v>45–54</v>
      </c>
      <c r="M3847" s="1" t="str">
        <f>_xlfn.XLOOKUP(tbl_Invoices[[#This Row],[Customer_ID]], tbl_Customers[Customer_ID], tbl_Customers[Region])</f>
        <v>South</v>
      </c>
      <c r="N3847" s="1" t="str" cm="1">
        <f t="array" ref="N3847">_xlfn.IFS(
   _xlfn.SINGLE(tbl_Invoices[Plan_ID])="P1","Basic",
   _xlfn.SINGLE(tbl_Invoices[Plan_ID])="P2","Standard",
   _xlfn.SINGLE(tbl_Invoices[Plan_ID])="P3","Premium"
)</f>
        <v>Standard</v>
      </c>
      <c r="O3847" s="2">
        <f>IF(tbl_Invoices[[#This Row],[Revenue_Type]]="Churned",0,1)</f>
        <v>0</v>
      </c>
    </row>
    <row r="3848" spans="1:15" x14ac:dyDescent="0.25">
      <c r="A3848" t="s">
        <v>5250</v>
      </c>
      <c r="B3848" t="s">
        <v>977</v>
      </c>
      <c r="C3848" t="s">
        <v>4212</v>
      </c>
      <c r="D3848" s="1">
        <v>44772</v>
      </c>
      <c r="E3848">
        <v>55</v>
      </c>
      <c r="F3848" t="b">
        <v>1</v>
      </c>
      <c r="G3848" t="s">
        <v>4549</v>
      </c>
      <c r="H3848" t="s">
        <v>2031</v>
      </c>
      <c r="I3848" s="1">
        <f>DATE(YEAR(tbl_Invoices[[#This Row],[Invoice_Date]]), MONTH(tbl_Invoices[[#This Row],[Invoice_Date]]), DAY(tbl_Invoices[[#This Row],[Invoice_Date]]))</f>
        <v>44772</v>
      </c>
      <c r="J3848">
        <f>YEAR(tbl_Invoices[[#This Row],[Invoice_Date]])</f>
        <v>2022</v>
      </c>
      <c r="K3848" s="1">
        <f>_xlfn.XLOOKUP(tbl_Invoices[[#This Row],[Customer_ID]], tbl_Customers[Customer_ID], tbl_Customers[Cohort_Month])</f>
        <v>44620</v>
      </c>
      <c r="L3848" s="1" t="str">
        <f ca="1">_xlfn.XLOOKUP(tbl_Invoices[[#This Row],[Customer_ID]], tbl_Customers[Customer_ID], tbl_Customers[Age_Group])</f>
        <v>45–54</v>
      </c>
      <c r="M3848" s="1" t="str">
        <f>_xlfn.XLOOKUP(tbl_Invoices[[#This Row],[Customer_ID]], tbl_Customers[Customer_ID], tbl_Customers[Region])</f>
        <v>East</v>
      </c>
      <c r="N3848" s="1" t="str" cm="1">
        <f t="array" ref="N3848">_xlfn.IFS(
   _xlfn.SINGLE(tbl_Invoices[Plan_ID])="P1","Basic",
   _xlfn.SINGLE(tbl_Invoices[Plan_ID])="P2","Standard",
   _xlfn.SINGLE(tbl_Invoices[Plan_ID])="P3","Premium"
)</f>
        <v>Premium</v>
      </c>
      <c r="O3848" s="2">
        <f>IF(tbl_Invoices[[#This Row],[Revenue_Type]]="Churned",0,1)</f>
        <v>1</v>
      </c>
    </row>
    <row r="3849" spans="1:15" x14ac:dyDescent="0.25">
      <c r="A3849" t="s">
        <v>9706</v>
      </c>
      <c r="B3849" t="s">
        <v>1264</v>
      </c>
      <c r="C3849" t="s">
        <v>3973</v>
      </c>
      <c r="D3849" s="1">
        <v>44772</v>
      </c>
      <c r="E3849">
        <v>25</v>
      </c>
      <c r="F3849" t="b">
        <v>1</v>
      </c>
      <c r="G3849" t="s">
        <v>4540</v>
      </c>
      <c r="H3849" t="s">
        <v>2034</v>
      </c>
      <c r="I3849" s="1">
        <f>DATE(YEAR(tbl_Invoices[[#This Row],[Invoice_Date]]), MONTH(tbl_Invoices[[#This Row],[Invoice_Date]]), DAY(tbl_Invoices[[#This Row],[Invoice_Date]]))</f>
        <v>44772</v>
      </c>
      <c r="J3849">
        <f>YEAR(tbl_Invoices[[#This Row],[Invoice_Date]])</f>
        <v>2022</v>
      </c>
      <c r="K3849" s="1">
        <f>_xlfn.XLOOKUP(tbl_Invoices[[#This Row],[Customer_ID]], tbl_Customers[Customer_ID], tbl_Customers[Cohort_Month])</f>
        <v>45016</v>
      </c>
      <c r="L3849" s="1" t="str">
        <f ca="1">_xlfn.XLOOKUP(tbl_Invoices[[#This Row],[Customer_ID]], tbl_Customers[Customer_ID], tbl_Customers[Age_Group])</f>
        <v>35–44</v>
      </c>
      <c r="M3849" s="1" t="str">
        <f>_xlfn.XLOOKUP(tbl_Invoices[[#This Row],[Customer_ID]], tbl_Customers[Customer_ID], tbl_Customers[Region])</f>
        <v>International</v>
      </c>
      <c r="N3849" s="1" t="str" cm="1">
        <f t="array" ref="N3849">_xlfn.IFS(
   _xlfn.SINGLE(tbl_Invoices[Plan_ID])="P1","Basic",
   _xlfn.SINGLE(tbl_Invoices[Plan_ID])="P2","Standard",
   _xlfn.SINGLE(tbl_Invoices[Plan_ID])="P3","Premium"
)</f>
        <v>Standard</v>
      </c>
      <c r="O3849" s="2">
        <f>IF(tbl_Invoices[[#This Row],[Revenue_Type]]="Churned",0,1)</f>
        <v>1</v>
      </c>
    </row>
    <row r="3850" spans="1:15" x14ac:dyDescent="0.25">
      <c r="A3850" t="s">
        <v>7454</v>
      </c>
      <c r="B3850" t="s">
        <v>1454</v>
      </c>
      <c r="C3850" t="s">
        <v>2072</v>
      </c>
      <c r="D3850" s="1">
        <v>44772</v>
      </c>
      <c r="E3850">
        <v>25</v>
      </c>
      <c r="F3850" t="b">
        <v>1</v>
      </c>
      <c r="G3850" t="s">
        <v>4538</v>
      </c>
      <c r="H3850" t="s">
        <v>2034</v>
      </c>
      <c r="I3850" s="1">
        <f>DATE(YEAR(tbl_Invoices[[#This Row],[Invoice_Date]]), MONTH(tbl_Invoices[[#This Row],[Invoice_Date]]), DAY(tbl_Invoices[[#This Row],[Invoice_Date]]))</f>
        <v>44772</v>
      </c>
      <c r="J3850">
        <f>YEAR(tbl_Invoices[[#This Row],[Invoice_Date]])</f>
        <v>2022</v>
      </c>
      <c r="K3850" s="1">
        <f>_xlfn.XLOOKUP(tbl_Invoices[[#This Row],[Customer_ID]], tbl_Customers[Customer_ID], tbl_Customers[Cohort_Month])</f>
        <v>45107</v>
      </c>
      <c r="L3850" s="1" t="str">
        <f ca="1">_xlfn.XLOOKUP(tbl_Invoices[[#This Row],[Customer_ID]], tbl_Customers[Customer_ID], tbl_Customers[Age_Group])</f>
        <v>45–54</v>
      </c>
      <c r="M3850" s="1" t="str">
        <f>_xlfn.XLOOKUP(tbl_Invoices[[#This Row],[Customer_ID]], tbl_Customers[Customer_ID], tbl_Customers[Region])</f>
        <v>West</v>
      </c>
      <c r="N3850" s="1" t="str" cm="1">
        <f t="array" ref="N3850">_xlfn.IFS(
   _xlfn.SINGLE(tbl_Invoices[Plan_ID])="P1","Basic",
   _xlfn.SINGLE(tbl_Invoices[Plan_ID])="P2","Standard",
   _xlfn.SINGLE(tbl_Invoices[Plan_ID])="P3","Premium"
)</f>
        <v>Standard</v>
      </c>
      <c r="O3850" s="2">
        <f>IF(tbl_Invoices[[#This Row],[Revenue_Type]]="Churned",0,1)</f>
        <v>1</v>
      </c>
    </row>
    <row r="3851" spans="1:15" x14ac:dyDescent="0.25">
      <c r="A3851" t="s">
        <v>7074</v>
      </c>
      <c r="B3851" t="s">
        <v>1665</v>
      </c>
      <c r="C3851" t="s">
        <v>3231</v>
      </c>
      <c r="D3851" s="1">
        <v>44772</v>
      </c>
      <c r="E3851">
        <v>55</v>
      </c>
      <c r="F3851" t="b">
        <v>1</v>
      </c>
      <c r="G3851" t="s">
        <v>4547</v>
      </c>
      <c r="H3851" t="s">
        <v>2031</v>
      </c>
      <c r="I3851" s="1">
        <f>DATE(YEAR(tbl_Invoices[[#This Row],[Invoice_Date]]), MONTH(tbl_Invoices[[#This Row],[Invoice_Date]]), DAY(tbl_Invoices[[#This Row],[Invoice_Date]]))</f>
        <v>44772</v>
      </c>
      <c r="J3851">
        <f>YEAR(tbl_Invoices[[#This Row],[Invoice_Date]])</f>
        <v>2022</v>
      </c>
      <c r="K3851" s="1">
        <f>_xlfn.XLOOKUP(tbl_Invoices[[#This Row],[Customer_ID]], tbl_Customers[Customer_ID], tbl_Customers[Cohort_Month])</f>
        <v>44377</v>
      </c>
      <c r="L3851" s="1" t="str">
        <f ca="1">_xlfn.XLOOKUP(tbl_Invoices[[#This Row],[Customer_ID]], tbl_Customers[Customer_ID], tbl_Customers[Age_Group])</f>
        <v>35–44</v>
      </c>
      <c r="M3851" s="1" t="str">
        <f>_xlfn.XLOOKUP(tbl_Invoices[[#This Row],[Customer_ID]], tbl_Customers[Customer_ID], tbl_Customers[Region])</f>
        <v>International</v>
      </c>
      <c r="N3851" s="1" t="str" cm="1">
        <f t="array" ref="N3851">_xlfn.IFS(
   _xlfn.SINGLE(tbl_Invoices[Plan_ID])="P1","Basic",
   _xlfn.SINGLE(tbl_Invoices[Plan_ID])="P2","Standard",
   _xlfn.SINGLE(tbl_Invoices[Plan_ID])="P3","Premium"
)</f>
        <v>Premium</v>
      </c>
      <c r="O3851" s="2">
        <f>IF(tbl_Invoices[[#This Row],[Revenue_Type]]="Churned",0,1)</f>
        <v>1</v>
      </c>
    </row>
    <row r="3852" spans="1:15" x14ac:dyDescent="0.25">
      <c r="A3852" t="s">
        <v>5213</v>
      </c>
      <c r="B3852" t="s">
        <v>1753</v>
      </c>
      <c r="C3852" t="s">
        <v>4202</v>
      </c>
      <c r="D3852" s="1">
        <v>44772</v>
      </c>
      <c r="E3852">
        <v>12</v>
      </c>
      <c r="F3852" t="b">
        <v>1</v>
      </c>
      <c r="G3852" t="s">
        <v>4538</v>
      </c>
      <c r="H3852" t="s">
        <v>2027</v>
      </c>
      <c r="I3852" s="1">
        <f>DATE(YEAR(tbl_Invoices[[#This Row],[Invoice_Date]]), MONTH(tbl_Invoices[[#This Row],[Invoice_Date]]), DAY(tbl_Invoices[[#This Row],[Invoice_Date]]))</f>
        <v>44772</v>
      </c>
      <c r="J3852">
        <f>YEAR(tbl_Invoices[[#This Row],[Invoice_Date]])</f>
        <v>2022</v>
      </c>
      <c r="K3852" s="1">
        <f>_xlfn.XLOOKUP(tbl_Invoices[[#This Row],[Customer_ID]], tbl_Customers[Customer_ID], tbl_Customers[Cohort_Month])</f>
        <v>44957</v>
      </c>
      <c r="L3852" s="1" t="str">
        <f ca="1">_xlfn.XLOOKUP(tbl_Invoices[[#This Row],[Customer_ID]], tbl_Customers[Customer_ID], tbl_Customers[Age_Group])</f>
        <v>55+</v>
      </c>
      <c r="M3852" s="1" t="str">
        <f>_xlfn.XLOOKUP(tbl_Invoices[[#This Row],[Customer_ID]], tbl_Customers[Customer_ID], tbl_Customers[Region])</f>
        <v>South</v>
      </c>
      <c r="N3852" s="1" t="str" cm="1">
        <f t="array" ref="N3852">_xlfn.IFS(
   _xlfn.SINGLE(tbl_Invoices[Plan_ID])="P1","Basic",
   _xlfn.SINGLE(tbl_Invoices[Plan_ID])="P2","Standard",
   _xlfn.SINGLE(tbl_Invoices[Plan_ID])="P3","Premium"
)</f>
        <v>Basic</v>
      </c>
      <c r="O3852" s="2">
        <f>IF(tbl_Invoices[[#This Row],[Revenue_Type]]="Churned",0,1)</f>
        <v>1</v>
      </c>
    </row>
    <row r="3853" spans="1:15" x14ac:dyDescent="0.25">
      <c r="A3853" t="s">
        <v>10384</v>
      </c>
      <c r="B3853" t="s">
        <v>1894</v>
      </c>
      <c r="C3853" t="s">
        <v>3803</v>
      </c>
      <c r="D3853" s="1">
        <v>44772</v>
      </c>
      <c r="E3853">
        <v>55</v>
      </c>
      <c r="F3853" t="b">
        <v>1</v>
      </c>
      <c r="G3853" t="s">
        <v>4538</v>
      </c>
      <c r="H3853" t="s">
        <v>2031</v>
      </c>
      <c r="I3853" s="1">
        <f>DATE(YEAR(tbl_Invoices[[#This Row],[Invoice_Date]]), MONTH(tbl_Invoices[[#This Row],[Invoice_Date]]), DAY(tbl_Invoices[[#This Row],[Invoice_Date]]))</f>
        <v>44772</v>
      </c>
      <c r="J3853">
        <f>YEAR(tbl_Invoices[[#This Row],[Invoice_Date]])</f>
        <v>2022</v>
      </c>
      <c r="K3853" s="1">
        <f>_xlfn.XLOOKUP(tbl_Invoices[[#This Row],[Customer_ID]], tbl_Customers[Customer_ID], tbl_Customers[Cohort_Month])</f>
        <v>44865</v>
      </c>
      <c r="L3853" s="1" t="str">
        <f ca="1">_xlfn.XLOOKUP(tbl_Invoices[[#This Row],[Customer_ID]], tbl_Customers[Customer_ID], tbl_Customers[Age_Group])</f>
        <v>35–44</v>
      </c>
      <c r="M3853" s="1" t="str">
        <f>_xlfn.XLOOKUP(tbl_Invoices[[#This Row],[Customer_ID]], tbl_Customers[Customer_ID], tbl_Customers[Region])</f>
        <v>East</v>
      </c>
      <c r="N3853" s="1" t="str" cm="1">
        <f t="array" ref="N3853">_xlfn.IFS(
   _xlfn.SINGLE(tbl_Invoices[Plan_ID])="P1","Basic",
   _xlfn.SINGLE(tbl_Invoices[Plan_ID])="P2","Standard",
   _xlfn.SINGLE(tbl_Invoices[Plan_ID])="P3","Premium"
)</f>
        <v>Premium</v>
      </c>
      <c r="O3853" s="2">
        <f>IF(tbl_Invoices[[#This Row],[Revenue_Type]]="Churned",0,1)</f>
        <v>1</v>
      </c>
    </row>
    <row r="3854" spans="1:15" x14ac:dyDescent="0.25">
      <c r="A3854" t="s">
        <v>10519</v>
      </c>
      <c r="B3854" t="s">
        <v>660</v>
      </c>
      <c r="C3854" t="s">
        <v>3753</v>
      </c>
      <c r="D3854" s="1">
        <v>44773</v>
      </c>
      <c r="E3854">
        <v>12</v>
      </c>
      <c r="F3854" t="b">
        <v>1</v>
      </c>
      <c r="G3854" t="s">
        <v>4540</v>
      </c>
      <c r="H3854" t="s">
        <v>2027</v>
      </c>
      <c r="I3854" s="1">
        <f>DATE(YEAR(tbl_Invoices[[#This Row],[Invoice_Date]]), MONTH(tbl_Invoices[[#This Row],[Invoice_Date]]), DAY(tbl_Invoices[[#This Row],[Invoice_Date]]))</f>
        <v>44773</v>
      </c>
      <c r="J3854">
        <f>YEAR(tbl_Invoices[[#This Row],[Invoice_Date]])</f>
        <v>2022</v>
      </c>
      <c r="K3854" s="1">
        <f>_xlfn.XLOOKUP(tbl_Invoices[[#This Row],[Customer_ID]], tbl_Customers[Customer_ID], tbl_Customers[Cohort_Month])</f>
        <v>44255</v>
      </c>
      <c r="L3854" s="1" t="str">
        <f ca="1">_xlfn.XLOOKUP(tbl_Invoices[[#This Row],[Customer_ID]], tbl_Customers[Customer_ID], tbl_Customers[Age_Group])</f>
        <v>25–34</v>
      </c>
      <c r="M3854" s="1" t="str">
        <f>_xlfn.XLOOKUP(tbl_Invoices[[#This Row],[Customer_ID]], tbl_Customers[Customer_ID], tbl_Customers[Region])</f>
        <v>South</v>
      </c>
      <c r="N3854" s="1" t="str" cm="1">
        <f t="array" ref="N3854">_xlfn.IFS(
   _xlfn.SINGLE(tbl_Invoices[Plan_ID])="P1","Basic",
   _xlfn.SINGLE(tbl_Invoices[Plan_ID])="P2","Standard",
   _xlfn.SINGLE(tbl_Invoices[Plan_ID])="P3","Premium"
)</f>
        <v>Basic</v>
      </c>
      <c r="O3854" s="2">
        <f>IF(tbl_Invoices[[#This Row],[Revenue_Type]]="Churned",0,1)</f>
        <v>1</v>
      </c>
    </row>
    <row r="3855" spans="1:15" x14ac:dyDescent="0.25">
      <c r="A3855" t="s">
        <v>8610</v>
      </c>
      <c r="B3855" t="s">
        <v>1000</v>
      </c>
      <c r="C3855" t="s">
        <v>4247</v>
      </c>
      <c r="D3855" s="1">
        <v>44773</v>
      </c>
      <c r="E3855">
        <v>55</v>
      </c>
      <c r="F3855" t="b">
        <v>1</v>
      </c>
      <c r="G3855" t="s">
        <v>4540</v>
      </c>
      <c r="H3855" t="s">
        <v>2031</v>
      </c>
      <c r="I3855" s="1">
        <f>DATE(YEAR(tbl_Invoices[[#This Row],[Invoice_Date]]), MONTH(tbl_Invoices[[#This Row],[Invoice_Date]]), DAY(tbl_Invoices[[#This Row],[Invoice_Date]]))</f>
        <v>44773</v>
      </c>
      <c r="J3855">
        <f>YEAR(tbl_Invoices[[#This Row],[Invoice_Date]])</f>
        <v>2022</v>
      </c>
      <c r="K3855" s="1">
        <f>_xlfn.XLOOKUP(tbl_Invoices[[#This Row],[Customer_ID]], tbl_Customers[Customer_ID], tbl_Customers[Cohort_Month])</f>
        <v>44742</v>
      </c>
      <c r="L3855" s="1" t="str">
        <f ca="1">_xlfn.XLOOKUP(tbl_Invoices[[#This Row],[Customer_ID]], tbl_Customers[Customer_ID], tbl_Customers[Age_Group])</f>
        <v>35–44</v>
      </c>
      <c r="M3855" s="1" t="str">
        <f>_xlfn.XLOOKUP(tbl_Invoices[[#This Row],[Customer_ID]], tbl_Customers[Customer_ID], tbl_Customers[Region])</f>
        <v>South</v>
      </c>
      <c r="N3855" s="1" t="str" cm="1">
        <f t="array" ref="N3855">_xlfn.IFS(
   _xlfn.SINGLE(tbl_Invoices[Plan_ID])="P1","Basic",
   _xlfn.SINGLE(tbl_Invoices[Plan_ID])="P2","Standard",
   _xlfn.SINGLE(tbl_Invoices[Plan_ID])="P3","Premium"
)</f>
        <v>Premium</v>
      </c>
      <c r="O3855" s="2">
        <f>IF(tbl_Invoices[[#This Row],[Revenue_Type]]="Churned",0,1)</f>
        <v>1</v>
      </c>
    </row>
    <row r="3856" spans="1:15" x14ac:dyDescent="0.25">
      <c r="A3856" t="s">
        <v>5813</v>
      </c>
      <c r="B3856" t="s">
        <v>1028</v>
      </c>
      <c r="C3856" t="s">
        <v>3000</v>
      </c>
      <c r="D3856" s="1">
        <v>44773</v>
      </c>
      <c r="E3856">
        <v>55</v>
      </c>
      <c r="F3856" t="b">
        <v>1</v>
      </c>
      <c r="G3856" t="s">
        <v>4547</v>
      </c>
      <c r="H3856" t="s">
        <v>2031</v>
      </c>
      <c r="I3856" s="1">
        <f>DATE(YEAR(tbl_Invoices[[#This Row],[Invoice_Date]]), MONTH(tbl_Invoices[[#This Row],[Invoice_Date]]), DAY(tbl_Invoices[[#This Row],[Invoice_Date]]))</f>
        <v>44773</v>
      </c>
      <c r="J3856">
        <f>YEAR(tbl_Invoices[[#This Row],[Invoice_Date]])</f>
        <v>2022</v>
      </c>
      <c r="K3856" s="1">
        <f>_xlfn.XLOOKUP(tbl_Invoices[[#This Row],[Customer_ID]], tbl_Customers[Customer_ID], tbl_Customers[Cohort_Month])</f>
        <v>45046</v>
      </c>
      <c r="L3856" s="1" t="str">
        <f ca="1">_xlfn.XLOOKUP(tbl_Invoices[[#This Row],[Customer_ID]], tbl_Customers[Customer_ID], tbl_Customers[Age_Group])</f>
        <v>25–34</v>
      </c>
      <c r="M3856" s="1" t="str">
        <f>_xlfn.XLOOKUP(tbl_Invoices[[#This Row],[Customer_ID]], tbl_Customers[Customer_ID], tbl_Customers[Region])</f>
        <v>East</v>
      </c>
      <c r="N3856" s="1" t="str" cm="1">
        <f t="array" ref="N3856">_xlfn.IFS(
   _xlfn.SINGLE(tbl_Invoices[Plan_ID])="P1","Basic",
   _xlfn.SINGLE(tbl_Invoices[Plan_ID])="P2","Standard",
   _xlfn.SINGLE(tbl_Invoices[Plan_ID])="P3","Premium"
)</f>
        <v>Premium</v>
      </c>
      <c r="O3856" s="2">
        <f>IF(tbl_Invoices[[#This Row],[Revenue_Type]]="Churned",0,1)</f>
        <v>1</v>
      </c>
    </row>
    <row r="3857" spans="1:15" x14ac:dyDescent="0.25">
      <c r="A3857" t="s">
        <v>4893</v>
      </c>
      <c r="B3857" t="s">
        <v>1297</v>
      </c>
      <c r="C3857" t="s">
        <v>3657</v>
      </c>
      <c r="D3857" s="1">
        <v>44773</v>
      </c>
      <c r="E3857">
        <v>12</v>
      </c>
      <c r="F3857" t="b">
        <v>1</v>
      </c>
      <c r="G3857" t="s">
        <v>4545</v>
      </c>
      <c r="H3857" t="s">
        <v>2027</v>
      </c>
      <c r="I3857" s="1">
        <f>DATE(YEAR(tbl_Invoices[[#This Row],[Invoice_Date]]), MONTH(tbl_Invoices[[#This Row],[Invoice_Date]]), DAY(tbl_Invoices[[#This Row],[Invoice_Date]]))</f>
        <v>44773</v>
      </c>
      <c r="J3857">
        <f>YEAR(tbl_Invoices[[#This Row],[Invoice_Date]])</f>
        <v>2022</v>
      </c>
      <c r="K3857" s="1">
        <f>_xlfn.XLOOKUP(tbl_Invoices[[#This Row],[Customer_ID]], tbl_Customers[Customer_ID], tbl_Customers[Cohort_Month])</f>
        <v>44804</v>
      </c>
      <c r="L3857" s="1" t="str">
        <f ca="1">_xlfn.XLOOKUP(tbl_Invoices[[#This Row],[Customer_ID]], tbl_Customers[Customer_ID], tbl_Customers[Age_Group])</f>
        <v>18–24</v>
      </c>
      <c r="M3857" s="1" t="str">
        <f>_xlfn.XLOOKUP(tbl_Invoices[[#This Row],[Customer_ID]], tbl_Customers[Customer_ID], tbl_Customers[Region])</f>
        <v>South</v>
      </c>
      <c r="N3857" s="1" t="str" cm="1">
        <f t="array" ref="N3857">_xlfn.IFS(
   _xlfn.SINGLE(tbl_Invoices[Plan_ID])="P1","Basic",
   _xlfn.SINGLE(tbl_Invoices[Plan_ID])="P2","Standard",
   _xlfn.SINGLE(tbl_Invoices[Plan_ID])="P3","Premium"
)</f>
        <v>Basic</v>
      </c>
      <c r="O3857" s="2">
        <f>IF(tbl_Invoices[[#This Row],[Revenue_Type]]="Churned",0,1)</f>
        <v>0</v>
      </c>
    </row>
    <row r="3858" spans="1:15" x14ac:dyDescent="0.25">
      <c r="A3858" t="s">
        <v>4781</v>
      </c>
      <c r="B3858" t="s">
        <v>1500</v>
      </c>
      <c r="C3858" t="s">
        <v>4383</v>
      </c>
      <c r="D3858" s="1">
        <v>44773</v>
      </c>
      <c r="E3858">
        <v>12</v>
      </c>
      <c r="F3858" t="b">
        <v>1</v>
      </c>
      <c r="G3858" t="s">
        <v>4540</v>
      </c>
      <c r="H3858" t="s">
        <v>2027</v>
      </c>
      <c r="I3858" s="1">
        <f>DATE(YEAR(tbl_Invoices[[#This Row],[Invoice_Date]]), MONTH(tbl_Invoices[[#This Row],[Invoice_Date]]), DAY(tbl_Invoices[[#This Row],[Invoice_Date]]))</f>
        <v>44773</v>
      </c>
      <c r="J3858">
        <f>YEAR(tbl_Invoices[[#This Row],[Invoice_Date]])</f>
        <v>2022</v>
      </c>
      <c r="K3858" s="1">
        <f>_xlfn.XLOOKUP(tbl_Invoices[[#This Row],[Customer_ID]], tbl_Customers[Customer_ID], tbl_Customers[Cohort_Month])</f>
        <v>45016</v>
      </c>
      <c r="L3858" s="1" t="str">
        <f ca="1">_xlfn.XLOOKUP(tbl_Invoices[[#This Row],[Customer_ID]], tbl_Customers[Customer_ID], tbl_Customers[Age_Group])</f>
        <v>45–54</v>
      </c>
      <c r="M3858" s="1" t="str">
        <f>_xlfn.XLOOKUP(tbl_Invoices[[#This Row],[Customer_ID]], tbl_Customers[Customer_ID], tbl_Customers[Region])</f>
        <v>West</v>
      </c>
      <c r="N3858" s="1" t="str" cm="1">
        <f t="array" ref="N3858">_xlfn.IFS(
   _xlfn.SINGLE(tbl_Invoices[Plan_ID])="P1","Basic",
   _xlfn.SINGLE(tbl_Invoices[Plan_ID])="P2","Standard",
   _xlfn.SINGLE(tbl_Invoices[Plan_ID])="P3","Premium"
)</f>
        <v>Basic</v>
      </c>
      <c r="O3858" s="2">
        <f>IF(tbl_Invoices[[#This Row],[Revenue_Type]]="Churned",0,1)</f>
        <v>1</v>
      </c>
    </row>
    <row r="3859" spans="1:15" x14ac:dyDescent="0.25">
      <c r="A3859" t="s">
        <v>8950</v>
      </c>
      <c r="B3859" t="s">
        <v>214</v>
      </c>
      <c r="C3859" t="s">
        <v>3782</v>
      </c>
      <c r="D3859" s="1">
        <v>44774</v>
      </c>
      <c r="E3859">
        <v>25</v>
      </c>
      <c r="F3859" t="b">
        <v>1</v>
      </c>
      <c r="G3859" t="s">
        <v>4540</v>
      </c>
      <c r="H3859" t="s">
        <v>2034</v>
      </c>
      <c r="I3859" s="1">
        <f>DATE(YEAR(tbl_Invoices[[#This Row],[Invoice_Date]]), MONTH(tbl_Invoices[[#This Row],[Invoice_Date]]), DAY(tbl_Invoices[[#This Row],[Invoice_Date]]))</f>
        <v>44774</v>
      </c>
      <c r="J3859">
        <f>YEAR(tbl_Invoices[[#This Row],[Invoice_Date]])</f>
        <v>2022</v>
      </c>
      <c r="K3859" s="1">
        <f>_xlfn.XLOOKUP(tbl_Invoices[[#This Row],[Customer_ID]], tbl_Customers[Customer_ID], tbl_Customers[Cohort_Month])</f>
        <v>44377</v>
      </c>
      <c r="L3859" s="1" t="str">
        <f ca="1">_xlfn.XLOOKUP(tbl_Invoices[[#This Row],[Customer_ID]], tbl_Customers[Customer_ID], tbl_Customers[Age_Group])</f>
        <v>35–44</v>
      </c>
      <c r="M3859" s="1" t="str">
        <f>_xlfn.XLOOKUP(tbl_Invoices[[#This Row],[Customer_ID]], tbl_Customers[Customer_ID], tbl_Customers[Region])</f>
        <v>South</v>
      </c>
      <c r="N3859" s="1" t="str" cm="1">
        <f t="array" ref="N3859">_xlfn.IFS(
   _xlfn.SINGLE(tbl_Invoices[Plan_ID])="P1","Basic",
   _xlfn.SINGLE(tbl_Invoices[Plan_ID])="P2","Standard",
   _xlfn.SINGLE(tbl_Invoices[Plan_ID])="P3","Premium"
)</f>
        <v>Standard</v>
      </c>
      <c r="O3859" s="2">
        <f>IF(tbl_Invoices[[#This Row],[Revenue_Type]]="Churned",0,1)</f>
        <v>1</v>
      </c>
    </row>
    <row r="3860" spans="1:15" x14ac:dyDescent="0.25">
      <c r="A3860" t="s">
        <v>10271</v>
      </c>
      <c r="B3860" t="s">
        <v>317</v>
      </c>
      <c r="C3860" t="s">
        <v>3167</v>
      </c>
      <c r="D3860" s="1">
        <v>44774</v>
      </c>
      <c r="E3860">
        <v>25</v>
      </c>
      <c r="F3860" t="b">
        <v>1</v>
      </c>
      <c r="G3860" t="s">
        <v>4540</v>
      </c>
      <c r="H3860" t="s">
        <v>2034</v>
      </c>
      <c r="I3860" s="1">
        <f>DATE(YEAR(tbl_Invoices[[#This Row],[Invoice_Date]]), MONTH(tbl_Invoices[[#This Row],[Invoice_Date]]), DAY(tbl_Invoices[[#This Row],[Invoice_Date]]))</f>
        <v>44774</v>
      </c>
      <c r="J3860">
        <f>YEAR(tbl_Invoices[[#This Row],[Invoice_Date]])</f>
        <v>2022</v>
      </c>
      <c r="K3860" s="1">
        <f>_xlfn.XLOOKUP(tbl_Invoices[[#This Row],[Customer_ID]], tbl_Customers[Customer_ID], tbl_Customers[Cohort_Month])</f>
        <v>44895</v>
      </c>
      <c r="L3860" s="1" t="str">
        <f ca="1">_xlfn.XLOOKUP(tbl_Invoices[[#This Row],[Customer_ID]], tbl_Customers[Customer_ID], tbl_Customers[Age_Group])</f>
        <v>35–44</v>
      </c>
      <c r="M3860" s="1" t="str">
        <f>_xlfn.XLOOKUP(tbl_Invoices[[#This Row],[Customer_ID]], tbl_Customers[Customer_ID], tbl_Customers[Region])</f>
        <v>East</v>
      </c>
      <c r="N3860" s="1" t="str" cm="1">
        <f t="array" ref="N3860">_xlfn.IFS(
   _xlfn.SINGLE(tbl_Invoices[Plan_ID])="P1","Basic",
   _xlfn.SINGLE(tbl_Invoices[Plan_ID])="P2","Standard",
   _xlfn.SINGLE(tbl_Invoices[Plan_ID])="P3","Premium"
)</f>
        <v>Standard</v>
      </c>
      <c r="O3860" s="2">
        <f>IF(tbl_Invoices[[#This Row],[Revenue_Type]]="Churned",0,1)</f>
        <v>1</v>
      </c>
    </row>
    <row r="3861" spans="1:15" x14ac:dyDescent="0.25">
      <c r="A3861" t="s">
        <v>10481</v>
      </c>
      <c r="B3861" t="s">
        <v>983</v>
      </c>
      <c r="C3861" t="s">
        <v>4516</v>
      </c>
      <c r="D3861" s="1">
        <v>44774</v>
      </c>
      <c r="E3861">
        <v>55</v>
      </c>
      <c r="F3861" t="b">
        <v>1</v>
      </c>
      <c r="G3861" t="s">
        <v>4540</v>
      </c>
      <c r="H3861" t="s">
        <v>2031</v>
      </c>
      <c r="I3861" s="1">
        <f>DATE(YEAR(tbl_Invoices[[#This Row],[Invoice_Date]]), MONTH(tbl_Invoices[[#This Row],[Invoice_Date]]), DAY(tbl_Invoices[[#This Row],[Invoice_Date]]))</f>
        <v>44774</v>
      </c>
      <c r="J3861">
        <f>YEAR(tbl_Invoices[[#This Row],[Invoice_Date]])</f>
        <v>2022</v>
      </c>
      <c r="K3861" s="1">
        <f>_xlfn.XLOOKUP(tbl_Invoices[[#This Row],[Customer_ID]], tbl_Customers[Customer_ID], tbl_Customers[Cohort_Month])</f>
        <v>45077</v>
      </c>
      <c r="L3861" s="1" t="str">
        <f ca="1">_xlfn.XLOOKUP(tbl_Invoices[[#This Row],[Customer_ID]], tbl_Customers[Customer_ID], tbl_Customers[Age_Group])</f>
        <v>45–54</v>
      </c>
      <c r="M3861" s="1" t="str">
        <f>_xlfn.XLOOKUP(tbl_Invoices[[#This Row],[Customer_ID]], tbl_Customers[Customer_ID], tbl_Customers[Region])</f>
        <v>East</v>
      </c>
      <c r="N3861" s="1" t="str" cm="1">
        <f t="array" ref="N3861">_xlfn.IFS(
   _xlfn.SINGLE(tbl_Invoices[Plan_ID])="P1","Basic",
   _xlfn.SINGLE(tbl_Invoices[Plan_ID])="P2","Standard",
   _xlfn.SINGLE(tbl_Invoices[Plan_ID])="P3","Premium"
)</f>
        <v>Premium</v>
      </c>
      <c r="O3861" s="2">
        <f>IF(tbl_Invoices[[#This Row],[Revenue_Type]]="Churned",0,1)</f>
        <v>1</v>
      </c>
    </row>
    <row r="3862" spans="1:15" x14ac:dyDescent="0.25">
      <c r="A3862" t="s">
        <v>7852</v>
      </c>
      <c r="B3862" t="s">
        <v>1932</v>
      </c>
      <c r="C3862" t="s">
        <v>2513</v>
      </c>
      <c r="D3862" s="1">
        <v>44774</v>
      </c>
      <c r="E3862">
        <v>55</v>
      </c>
      <c r="F3862" t="b">
        <v>1</v>
      </c>
      <c r="G3862" t="s">
        <v>4545</v>
      </c>
      <c r="H3862" t="s">
        <v>2031</v>
      </c>
      <c r="I3862" s="1">
        <f>DATE(YEAR(tbl_Invoices[[#This Row],[Invoice_Date]]), MONTH(tbl_Invoices[[#This Row],[Invoice_Date]]), DAY(tbl_Invoices[[#This Row],[Invoice_Date]]))</f>
        <v>44774</v>
      </c>
      <c r="J3862">
        <f>YEAR(tbl_Invoices[[#This Row],[Invoice_Date]])</f>
        <v>2022</v>
      </c>
      <c r="K3862" s="1">
        <f>_xlfn.XLOOKUP(tbl_Invoices[[#This Row],[Customer_ID]], tbl_Customers[Customer_ID], tbl_Customers[Cohort_Month])</f>
        <v>44651</v>
      </c>
      <c r="L3862" s="1" t="str">
        <f ca="1">_xlfn.XLOOKUP(tbl_Invoices[[#This Row],[Customer_ID]], tbl_Customers[Customer_ID], tbl_Customers[Age_Group])</f>
        <v>55+</v>
      </c>
      <c r="M3862" s="1" t="str">
        <f>_xlfn.XLOOKUP(tbl_Invoices[[#This Row],[Customer_ID]], tbl_Customers[Customer_ID], tbl_Customers[Region])</f>
        <v>East</v>
      </c>
      <c r="N3862" s="1" t="str" cm="1">
        <f t="array" ref="N3862">_xlfn.IFS(
   _xlfn.SINGLE(tbl_Invoices[Plan_ID])="P1","Basic",
   _xlfn.SINGLE(tbl_Invoices[Plan_ID])="P2","Standard",
   _xlfn.SINGLE(tbl_Invoices[Plan_ID])="P3","Premium"
)</f>
        <v>Premium</v>
      </c>
      <c r="O3862" s="2">
        <f>IF(tbl_Invoices[[#This Row],[Revenue_Type]]="Churned",0,1)</f>
        <v>0</v>
      </c>
    </row>
    <row r="3863" spans="1:15" x14ac:dyDescent="0.25">
      <c r="A3863" t="s">
        <v>5947</v>
      </c>
      <c r="B3863" t="s">
        <v>642</v>
      </c>
      <c r="C3863" t="s">
        <v>3627</v>
      </c>
      <c r="D3863" s="1">
        <v>44775</v>
      </c>
      <c r="E3863">
        <v>55</v>
      </c>
      <c r="F3863" t="b">
        <v>1</v>
      </c>
      <c r="G3863" t="s">
        <v>4547</v>
      </c>
      <c r="H3863" t="s">
        <v>2031</v>
      </c>
      <c r="I3863" s="1">
        <f>DATE(YEAR(tbl_Invoices[[#This Row],[Invoice_Date]]), MONTH(tbl_Invoices[[#This Row],[Invoice_Date]]), DAY(tbl_Invoices[[#This Row],[Invoice_Date]]))</f>
        <v>44775</v>
      </c>
      <c r="J3863">
        <f>YEAR(tbl_Invoices[[#This Row],[Invoice_Date]])</f>
        <v>2022</v>
      </c>
      <c r="K3863" s="1">
        <f>_xlfn.XLOOKUP(tbl_Invoices[[#This Row],[Customer_ID]], tbl_Customers[Customer_ID], tbl_Customers[Cohort_Month])</f>
        <v>44804</v>
      </c>
      <c r="L3863" s="1" t="str">
        <f ca="1">_xlfn.XLOOKUP(tbl_Invoices[[#This Row],[Customer_ID]], tbl_Customers[Customer_ID], tbl_Customers[Age_Group])</f>
        <v>55+</v>
      </c>
      <c r="M3863" s="1" t="str">
        <f>_xlfn.XLOOKUP(tbl_Invoices[[#This Row],[Customer_ID]], tbl_Customers[Customer_ID], tbl_Customers[Region])</f>
        <v>West</v>
      </c>
      <c r="N3863" s="1" t="str" cm="1">
        <f t="array" ref="N3863">_xlfn.IFS(
   _xlfn.SINGLE(tbl_Invoices[Plan_ID])="P1","Basic",
   _xlfn.SINGLE(tbl_Invoices[Plan_ID])="P2","Standard",
   _xlfn.SINGLE(tbl_Invoices[Plan_ID])="P3","Premium"
)</f>
        <v>Premium</v>
      </c>
      <c r="O3863" s="2">
        <f>IF(tbl_Invoices[[#This Row],[Revenue_Type]]="Churned",0,1)</f>
        <v>1</v>
      </c>
    </row>
    <row r="3864" spans="1:15" x14ac:dyDescent="0.25">
      <c r="A3864" t="s">
        <v>8948</v>
      </c>
      <c r="B3864" t="s">
        <v>1013</v>
      </c>
      <c r="C3864" t="s">
        <v>2932</v>
      </c>
      <c r="D3864" s="1">
        <v>44775</v>
      </c>
      <c r="E3864">
        <v>12</v>
      </c>
      <c r="F3864" t="b">
        <v>1</v>
      </c>
      <c r="G3864" t="s">
        <v>4547</v>
      </c>
      <c r="H3864" t="s">
        <v>2027</v>
      </c>
      <c r="I3864" s="1">
        <f>DATE(YEAR(tbl_Invoices[[#This Row],[Invoice_Date]]), MONTH(tbl_Invoices[[#This Row],[Invoice_Date]]), DAY(tbl_Invoices[[#This Row],[Invoice_Date]]))</f>
        <v>44775</v>
      </c>
      <c r="J3864">
        <f>YEAR(tbl_Invoices[[#This Row],[Invoice_Date]])</f>
        <v>2022</v>
      </c>
      <c r="K3864" s="1">
        <f>_xlfn.XLOOKUP(tbl_Invoices[[#This Row],[Customer_ID]], tbl_Customers[Customer_ID], tbl_Customers[Cohort_Month])</f>
        <v>44316</v>
      </c>
      <c r="L3864" s="1" t="str">
        <f ca="1">_xlfn.XLOOKUP(tbl_Invoices[[#This Row],[Customer_ID]], tbl_Customers[Customer_ID], tbl_Customers[Age_Group])</f>
        <v>18–24</v>
      </c>
      <c r="M3864" s="1" t="str">
        <f>_xlfn.XLOOKUP(tbl_Invoices[[#This Row],[Customer_ID]], tbl_Customers[Customer_ID], tbl_Customers[Region])</f>
        <v>South</v>
      </c>
      <c r="N3864" s="1" t="str" cm="1">
        <f t="array" ref="N3864">_xlfn.IFS(
   _xlfn.SINGLE(tbl_Invoices[Plan_ID])="P1","Basic",
   _xlfn.SINGLE(tbl_Invoices[Plan_ID])="P2","Standard",
   _xlfn.SINGLE(tbl_Invoices[Plan_ID])="P3","Premium"
)</f>
        <v>Basic</v>
      </c>
      <c r="O3864" s="2">
        <f>IF(tbl_Invoices[[#This Row],[Revenue_Type]]="Churned",0,1)</f>
        <v>1</v>
      </c>
    </row>
    <row r="3865" spans="1:15" x14ac:dyDescent="0.25">
      <c r="A3865" t="s">
        <v>5943</v>
      </c>
      <c r="B3865" t="s">
        <v>731</v>
      </c>
      <c r="C3865" t="s">
        <v>3014</v>
      </c>
      <c r="D3865" s="1">
        <v>44776</v>
      </c>
      <c r="E3865">
        <v>25</v>
      </c>
      <c r="F3865" t="b">
        <v>1</v>
      </c>
      <c r="G3865" t="s">
        <v>4549</v>
      </c>
      <c r="H3865" t="s">
        <v>2034</v>
      </c>
      <c r="I3865" s="1">
        <f>DATE(YEAR(tbl_Invoices[[#This Row],[Invoice_Date]]), MONTH(tbl_Invoices[[#This Row],[Invoice_Date]]), DAY(tbl_Invoices[[#This Row],[Invoice_Date]]))</f>
        <v>44776</v>
      </c>
      <c r="J3865">
        <f>YEAR(tbl_Invoices[[#This Row],[Invoice_Date]])</f>
        <v>2022</v>
      </c>
      <c r="K3865" s="1">
        <f>_xlfn.XLOOKUP(tbl_Invoices[[#This Row],[Customer_ID]], tbl_Customers[Customer_ID], tbl_Customers[Cohort_Month])</f>
        <v>44500</v>
      </c>
      <c r="L3865" s="1" t="str">
        <f ca="1">_xlfn.XLOOKUP(tbl_Invoices[[#This Row],[Customer_ID]], tbl_Customers[Customer_ID], tbl_Customers[Age_Group])</f>
        <v>55+</v>
      </c>
      <c r="M3865" s="1" t="str">
        <f>_xlfn.XLOOKUP(tbl_Invoices[[#This Row],[Customer_ID]], tbl_Customers[Customer_ID], tbl_Customers[Region])</f>
        <v>West</v>
      </c>
      <c r="N3865" s="1" t="str" cm="1">
        <f t="array" ref="N3865">_xlfn.IFS(
   _xlfn.SINGLE(tbl_Invoices[Plan_ID])="P1","Basic",
   _xlfn.SINGLE(tbl_Invoices[Plan_ID])="P2","Standard",
   _xlfn.SINGLE(tbl_Invoices[Plan_ID])="P3","Premium"
)</f>
        <v>Standard</v>
      </c>
      <c r="O3865" s="2">
        <f>IF(tbl_Invoices[[#This Row],[Revenue_Type]]="Churned",0,1)</f>
        <v>1</v>
      </c>
    </row>
    <row r="3866" spans="1:15" x14ac:dyDescent="0.25">
      <c r="A3866" t="s">
        <v>5586</v>
      </c>
      <c r="B3866" t="s">
        <v>876</v>
      </c>
      <c r="C3866" t="s">
        <v>3846</v>
      </c>
      <c r="D3866" s="1">
        <v>44776</v>
      </c>
      <c r="E3866">
        <v>25</v>
      </c>
      <c r="F3866" t="b">
        <v>1</v>
      </c>
      <c r="G3866" t="s">
        <v>4540</v>
      </c>
      <c r="H3866" t="s">
        <v>2034</v>
      </c>
      <c r="I3866" s="1">
        <f>DATE(YEAR(tbl_Invoices[[#This Row],[Invoice_Date]]), MONTH(tbl_Invoices[[#This Row],[Invoice_Date]]), DAY(tbl_Invoices[[#This Row],[Invoice_Date]]))</f>
        <v>44776</v>
      </c>
      <c r="J3866">
        <f>YEAR(tbl_Invoices[[#This Row],[Invoice_Date]])</f>
        <v>2022</v>
      </c>
      <c r="K3866" s="1">
        <f>_xlfn.XLOOKUP(tbl_Invoices[[#This Row],[Customer_ID]], tbl_Customers[Customer_ID], tbl_Customers[Cohort_Month])</f>
        <v>44834</v>
      </c>
      <c r="L3866" s="1" t="str">
        <f ca="1">_xlfn.XLOOKUP(tbl_Invoices[[#This Row],[Customer_ID]], tbl_Customers[Customer_ID], tbl_Customers[Age_Group])</f>
        <v>55+</v>
      </c>
      <c r="M3866" s="1" t="str">
        <f>_xlfn.XLOOKUP(tbl_Invoices[[#This Row],[Customer_ID]], tbl_Customers[Customer_ID], tbl_Customers[Region])</f>
        <v>International</v>
      </c>
      <c r="N3866" s="1" t="str" cm="1">
        <f t="array" ref="N3866">_xlfn.IFS(
   _xlfn.SINGLE(tbl_Invoices[Plan_ID])="P1","Basic",
   _xlfn.SINGLE(tbl_Invoices[Plan_ID])="P2","Standard",
   _xlfn.SINGLE(tbl_Invoices[Plan_ID])="P3","Premium"
)</f>
        <v>Standard</v>
      </c>
      <c r="O3866" s="2">
        <f>IF(tbl_Invoices[[#This Row],[Revenue_Type]]="Churned",0,1)</f>
        <v>1</v>
      </c>
    </row>
    <row r="3867" spans="1:15" x14ac:dyDescent="0.25">
      <c r="A3867" t="s">
        <v>10366</v>
      </c>
      <c r="B3867" t="s">
        <v>1160</v>
      </c>
      <c r="C3867" t="s">
        <v>2880</v>
      </c>
      <c r="D3867" s="1">
        <v>44776</v>
      </c>
      <c r="E3867">
        <v>25</v>
      </c>
      <c r="F3867" t="b">
        <v>1</v>
      </c>
      <c r="G3867" t="s">
        <v>4547</v>
      </c>
      <c r="H3867" t="s">
        <v>2034</v>
      </c>
      <c r="I3867" s="1">
        <f>DATE(YEAR(tbl_Invoices[[#This Row],[Invoice_Date]]), MONTH(tbl_Invoices[[#This Row],[Invoice_Date]]), DAY(tbl_Invoices[[#This Row],[Invoice_Date]]))</f>
        <v>44776</v>
      </c>
      <c r="J3867">
        <f>YEAR(tbl_Invoices[[#This Row],[Invoice_Date]])</f>
        <v>2022</v>
      </c>
      <c r="K3867" s="1">
        <f>_xlfn.XLOOKUP(tbl_Invoices[[#This Row],[Customer_ID]], tbl_Customers[Customer_ID], tbl_Customers[Cohort_Month])</f>
        <v>44804</v>
      </c>
      <c r="L3867" s="1" t="str">
        <f ca="1">_xlfn.XLOOKUP(tbl_Invoices[[#This Row],[Customer_ID]], tbl_Customers[Customer_ID], tbl_Customers[Age_Group])</f>
        <v>35–44</v>
      </c>
      <c r="M3867" s="1" t="str">
        <f>_xlfn.XLOOKUP(tbl_Invoices[[#This Row],[Customer_ID]], tbl_Customers[Customer_ID], tbl_Customers[Region])</f>
        <v>West</v>
      </c>
      <c r="N3867" s="1" t="str" cm="1">
        <f t="array" ref="N3867">_xlfn.IFS(
   _xlfn.SINGLE(tbl_Invoices[Plan_ID])="P1","Basic",
   _xlfn.SINGLE(tbl_Invoices[Plan_ID])="P2","Standard",
   _xlfn.SINGLE(tbl_Invoices[Plan_ID])="P3","Premium"
)</f>
        <v>Standard</v>
      </c>
      <c r="O3867" s="2">
        <f>IF(tbl_Invoices[[#This Row],[Revenue_Type]]="Churned",0,1)</f>
        <v>1</v>
      </c>
    </row>
    <row r="3868" spans="1:15" x14ac:dyDescent="0.25">
      <c r="A3868" t="s">
        <v>10336</v>
      </c>
      <c r="B3868" t="s">
        <v>1465</v>
      </c>
      <c r="C3868" t="s">
        <v>2795</v>
      </c>
      <c r="D3868" s="1">
        <v>44776</v>
      </c>
      <c r="E3868">
        <v>25</v>
      </c>
      <c r="F3868" t="b">
        <v>1</v>
      </c>
      <c r="G3868" t="s">
        <v>4540</v>
      </c>
      <c r="H3868" t="s">
        <v>2034</v>
      </c>
      <c r="I3868" s="1">
        <f>DATE(YEAR(tbl_Invoices[[#This Row],[Invoice_Date]]), MONTH(tbl_Invoices[[#This Row],[Invoice_Date]]), DAY(tbl_Invoices[[#This Row],[Invoice_Date]]))</f>
        <v>44776</v>
      </c>
      <c r="J3868">
        <f>YEAR(tbl_Invoices[[#This Row],[Invoice_Date]])</f>
        <v>2022</v>
      </c>
      <c r="K3868" s="1">
        <f>_xlfn.XLOOKUP(tbl_Invoices[[#This Row],[Customer_ID]], tbl_Customers[Customer_ID], tbl_Customers[Cohort_Month])</f>
        <v>44530</v>
      </c>
      <c r="L3868" s="1" t="str">
        <f ca="1">_xlfn.XLOOKUP(tbl_Invoices[[#This Row],[Customer_ID]], tbl_Customers[Customer_ID], tbl_Customers[Age_Group])</f>
        <v>45–54</v>
      </c>
      <c r="M3868" s="1" t="str">
        <f>_xlfn.XLOOKUP(tbl_Invoices[[#This Row],[Customer_ID]], tbl_Customers[Customer_ID], tbl_Customers[Region])</f>
        <v>East</v>
      </c>
      <c r="N3868" s="1" t="str" cm="1">
        <f t="array" ref="N3868">_xlfn.IFS(
   _xlfn.SINGLE(tbl_Invoices[Plan_ID])="P1","Basic",
   _xlfn.SINGLE(tbl_Invoices[Plan_ID])="P2","Standard",
   _xlfn.SINGLE(tbl_Invoices[Plan_ID])="P3","Premium"
)</f>
        <v>Standard</v>
      </c>
      <c r="O3868" s="2">
        <f>IF(tbl_Invoices[[#This Row],[Revenue_Type]]="Churned",0,1)</f>
        <v>1</v>
      </c>
    </row>
    <row r="3869" spans="1:15" x14ac:dyDescent="0.25">
      <c r="A3869" t="s">
        <v>8393</v>
      </c>
      <c r="B3869" t="s">
        <v>1577</v>
      </c>
      <c r="C3869" t="s">
        <v>3327</v>
      </c>
      <c r="D3869" s="1">
        <v>44776</v>
      </c>
      <c r="E3869">
        <v>55</v>
      </c>
      <c r="F3869" t="b">
        <v>1</v>
      </c>
      <c r="G3869" t="s">
        <v>4545</v>
      </c>
      <c r="H3869" t="s">
        <v>2031</v>
      </c>
      <c r="I3869" s="1">
        <f>DATE(YEAR(tbl_Invoices[[#This Row],[Invoice_Date]]), MONTH(tbl_Invoices[[#This Row],[Invoice_Date]]), DAY(tbl_Invoices[[#This Row],[Invoice_Date]]))</f>
        <v>44776</v>
      </c>
      <c r="J3869">
        <f>YEAR(tbl_Invoices[[#This Row],[Invoice_Date]])</f>
        <v>2022</v>
      </c>
      <c r="K3869" s="1">
        <f>_xlfn.XLOOKUP(tbl_Invoices[[#This Row],[Customer_ID]], tbl_Customers[Customer_ID], tbl_Customers[Cohort_Month])</f>
        <v>44469</v>
      </c>
      <c r="L3869" s="1" t="str">
        <f ca="1">_xlfn.XLOOKUP(tbl_Invoices[[#This Row],[Customer_ID]], tbl_Customers[Customer_ID], tbl_Customers[Age_Group])</f>
        <v>45–54</v>
      </c>
      <c r="M3869" s="1" t="str">
        <f>_xlfn.XLOOKUP(tbl_Invoices[[#This Row],[Customer_ID]], tbl_Customers[Customer_ID], tbl_Customers[Region])</f>
        <v>International</v>
      </c>
      <c r="N3869" s="1" t="str" cm="1">
        <f t="array" ref="N3869">_xlfn.IFS(
   _xlfn.SINGLE(tbl_Invoices[Plan_ID])="P1","Basic",
   _xlfn.SINGLE(tbl_Invoices[Plan_ID])="P2","Standard",
   _xlfn.SINGLE(tbl_Invoices[Plan_ID])="P3","Premium"
)</f>
        <v>Premium</v>
      </c>
      <c r="O3869" s="2">
        <f>IF(tbl_Invoices[[#This Row],[Revenue_Type]]="Churned",0,1)</f>
        <v>0</v>
      </c>
    </row>
    <row r="3870" spans="1:15" x14ac:dyDescent="0.25">
      <c r="A3870" t="s">
        <v>5451</v>
      </c>
      <c r="B3870" t="s">
        <v>1659</v>
      </c>
      <c r="C3870" t="s">
        <v>3788</v>
      </c>
      <c r="D3870" s="1">
        <v>44776</v>
      </c>
      <c r="E3870">
        <v>55</v>
      </c>
      <c r="F3870" t="b">
        <v>1</v>
      </c>
      <c r="G3870" t="s">
        <v>4540</v>
      </c>
      <c r="H3870" t="s">
        <v>2031</v>
      </c>
      <c r="I3870" s="1">
        <f>DATE(YEAR(tbl_Invoices[[#This Row],[Invoice_Date]]), MONTH(tbl_Invoices[[#This Row],[Invoice_Date]]), DAY(tbl_Invoices[[#This Row],[Invoice_Date]]))</f>
        <v>44776</v>
      </c>
      <c r="J3870">
        <f>YEAR(tbl_Invoices[[#This Row],[Invoice_Date]])</f>
        <v>2022</v>
      </c>
      <c r="K3870" s="1">
        <f>_xlfn.XLOOKUP(tbl_Invoices[[#This Row],[Customer_ID]], tbl_Customers[Customer_ID], tbl_Customers[Cohort_Month])</f>
        <v>44347</v>
      </c>
      <c r="L3870" s="1" t="str">
        <f ca="1">_xlfn.XLOOKUP(tbl_Invoices[[#This Row],[Customer_ID]], tbl_Customers[Customer_ID], tbl_Customers[Age_Group])</f>
        <v>55+</v>
      </c>
      <c r="M3870" s="1" t="str">
        <f>_xlfn.XLOOKUP(tbl_Invoices[[#This Row],[Customer_ID]], tbl_Customers[Customer_ID], tbl_Customers[Region])</f>
        <v>East</v>
      </c>
      <c r="N3870" s="1" t="str" cm="1">
        <f t="array" ref="N3870">_xlfn.IFS(
   _xlfn.SINGLE(tbl_Invoices[Plan_ID])="P1","Basic",
   _xlfn.SINGLE(tbl_Invoices[Plan_ID])="P2","Standard",
   _xlfn.SINGLE(tbl_Invoices[Plan_ID])="P3","Premium"
)</f>
        <v>Premium</v>
      </c>
      <c r="O3870" s="2">
        <f>IF(tbl_Invoices[[#This Row],[Revenue_Type]]="Churned",0,1)</f>
        <v>1</v>
      </c>
    </row>
    <row r="3871" spans="1:15" x14ac:dyDescent="0.25">
      <c r="A3871" t="s">
        <v>6198</v>
      </c>
      <c r="B3871" t="s">
        <v>1779</v>
      </c>
      <c r="C3871" t="s">
        <v>3611</v>
      </c>
      <c r="D3871" s="1">
        <v>44776</v>
      </c>
      <c r="E3871">
        <v>55</v>
      </c>
      <c r="F3871" t="b">
        <v>1</v>
      </c>
      <c r="G3871" t="s">
        <v>4538</v>
      </c>
      <c r="H3871" t="s">
        <v>2031</v>
      </c>
      <c r="I3871" s="1">
        <f>DATE(YEAR(tbl_Invoices[[#This Row],[Invoice_Date]]), MONTH(tbl_Invoices[[#This Row],[Invoice_Date]]), DAY(tbl_Invoices[[#This Row],[Invoice_Date]]))</f>
        <v>44776</v>
      </c>
      <c r="J3871">
        <f>YEAR(tbl_Invoices[[#This Row],[Invoice_Date]])</f>
        <v>2022</v>
      </c>
      <c r="K3871" s="1">
        <f>_xlfn.XLOOKUP(tbl_Invoices[[#This Row],[Customer_ID]], tbl_Customers[Customer_ID], tbl_Customers[Cohort_Month])</f>
        <v>44926</v>
      </c>
      <c r="L3871" s="1" t="str">
        <f ca="1">_xlfn.XLOOKUP(tbl_Invoices[[#This Row],[Customer_ID]], tbl_Customers[Customer_ID], tbl_Customers[Age_Group])</f>
        <v>45–54</v>
      </c>
      <c r="M3871" s="1" t="str">
        <f>_xlfn.XLOOKUP(tbl_Invoices[[#This Row],[Customer_ID]], tbl_Customers[Customer_ID], tbl_Customers[Region])</f>
        <v>International</v>
      </c>
      <c r="N3871" s="1" t="str" cm="1">
        <f t="array" ref="N3871">_xlfn.IFS(
   _xlfn.SINGLE(tbl_Invoices[Plan_ID])="P1","Basic",
   _xlfn.SINGLE(tbl_Invoices[Plan_ID])="P2","Standard",
   _xlfn.SINGLE(tbl_Invoices[Plan_ID])="P3","Premium"
)</f>
        <v>Premium</v>
      </c>
      <c r="O3871" s="2">
        <f>IF(tbl_Invoices[[#This Row],[Revenue_Type]]="Churned",0,1)</f>
        <v>1</v>
      </c>
    </row>
    <row r="3872" spans="1:15" x14ac:dyDescent="0.25">
      <c r="A3872" t="s">
        <v>7108</v>
      </c>
      <c r="B3872" t="s">
        <v>1814</v>
      </c>
      <c r="C3872" t="s">
        <v>2874</v>
      </c>
      <c r="D3872" s="1">
        <v>44776</v>
      </c>
      <c r="E3872">
        <v>25</v>
      </c>
      <c r="F3872" t="b">
        <v>1</v>
      </c>
      <c r="G3872" t="s">
        <v>4549</v>
      </c>
      <c r="H3872" t="s">
        <v>2034</v>
      </c>
      <c r="I3872" s="1">
        <f>DATE(YEAR(tbl_Invoices[[#This Row],[Invoice_Date]]), MONTH(tbl_Invoices[[#This Row],[Invoice_Date]]), DAY(tbl_Invoices[[#This Row],[Invoice_Date]]))</f>
        <v>44776</v>
      </c>
      <c r="J3872">
        <f>YEAR(tbl_Invoices[[#This Row],[Invoice_Date]])</f>
        <v>2022</v>
      </c>
      <c r="K3872" s="1">
        <f>_xlfn.XLOOKUP(tbl_Invoices[[#This Row],[Customer_ID]], tbl_Customers[Customer_ID], tbl_Customers[Cohort_Month])</f>
        <v>45046</v>
      </c>
      <c r="L3872" s="1" t="str">
        <f ca="1">_xlfn.XLOOKUP(tbl_Invoices[[#This Row],[Customer_ID]], tbl_Customers[Customer_ID], tbl_Customers[Age_Group])</f>
        <v>55+</v>
      </c>
      <c r="M3872" s="1" t="str">
        <f>_xlfn.XLOOKUP(tbl_Invoices[[#This Row],[Customer_ID]], tbl_Customers[Customer_ID], tbl_Customers[Region])</f>
        <v>East</v>
      </c>
      <c r="N3872" s="1" t="str" cm="1">
        <f t="array" ref="N3872">_xlfn.IFS(
   _xlfn.SINGLE(tbl_Invoices[Plan_ID])="P1","Basic",
   _xlfn.SINGLE(tbl_Invoices[Plan_ID])="P2","Standard",
   _xlfn.SINGLE(tbl_Invoices[Plan_ID])="P3","Premium"
)</f>
        <v>Standard</v>
      </c>
      <c r="O3872" s="2">
        <f>IF(tbl_Invoices[[#This Row],[Revenue_Type]]="Churned",0,1)</f>
        <v>1</v>
      </c>
    </row>
    <row r="3873" spans="1:15" x14ac:dyDescent="0.25">
      <c r="A3873" t="s">
        <v>4592</v>
      </c>
      <c r="B3873" t="s">
        <v>63</v>
      </c>
      <c r="C3873" t="s">
        <v>2681</v>
      </c>
      <c r="D3873" s="1">
        <v>44777</v>
      </c>
      <c r="E3873">
        <v>25</v>
      </c>
      <c r="F3873" t="b">
        <v>1</v>
      </c>
      <c r="G3873" t="s">
        <v>4547</v>
      </c>
      <c r="H3873" t="s">
        <v>2034</v>
      </c>
      <c r="I3873" s="1">
        <f>DATE(YEAR(tbl_Invoices[[#This Row],[Invoice_Date]]), MONTH(tbl_Invoices[[#This Row],[Invoice_Date]]), DAY(tbl_Invoices[[#This Row],[Invoice_Date]]))</f>
        <v>44777</v>
      </c>
      <c r="J3873">
        <f>YEAR(tbl_Invoices[[#This Row],[Invoice_Date]])</f>
        <v>2022</v>
      </c>
      <c r="K3873" s="1">
        <f>_xlfn.XLOOKUP(tbl_Invoices[[#This Row],[Customer_ID]], tbl_Customers[Customer_ID], tbl_Customers[Cohort_Month])</f>
        <v>44500</v>
      </c>
      <c r="L3873" s="1" t="str">
        <f ca="1">_xlfn.XLOOKUP(tbl_Invoices[[#This Row],[Customer_ID]], tbl_Customers[Customer_ID], tbl_Customers[Age_Group])</f>
        <v>25–34</v>
      </c>
      <c r="M3873" s="1" t="str">
        <f>_xlfn.XLOOKUP(tbl_Invoices[[#This Row],[Customer_ID]], tbl_Customers[Customer_ID], tbl_Customers[Region])</f>
        <v>International</v>
      </c>
      <c r="N3873" s="1" t="str" cm="1">
        <f t="array" ref="N3873">_xlfn.IFS(
   _xlfn.SINGLE(tbl_Invoices[Plan_ID])="P1","Basic",
   _xlfn.SINGLE(tbl_Invoices[Plan_ID])="P2","Standard",
   _xlfn.SINGLE(tbl_Invoices[Plan_ID])="P3","Premium"
)</f>
        <v>Standard</v>
      </c>
      <c r="O3873" s="2">
        <f>IF(tbl_Invoices[[#This Row],[Revenue_Type]]="Churned",0,1)</f>
        <v>1</v>
      </c>
    </row>
    <row r="3874" spans="1:15" x14ac:dyDescent="0.25">
      <c r="A3874" t="s">
        <v>9038</v>
      </c>
      <c r="B3874" t="s">
        <v>317</v>
      </c>
      <c r="C3874" t="s">
        <v>4062</v>
      </c>
      <c r="D3874" s="1">
        <v>44777</v>
      </c>
      <c r="E3874">
        <v>12</v>
      </c>
      <c r="F3874" t="b">
        <v>1</v>
      </c>
      <c r="G3874" t="s">
        <v>4538</v>
      </c>
      <c r="H3874" t="s">
        <v>2027</v>
      </c>
      <c r="I3874" s="1">
        <f>DATE(YEAR(tbl_Invoices[[#This Row],[Invoice_Date]]), MONTH(tbl_Invoices[[#This Row],[Invoice_Date]]), DAY(tbl_Invoices[[#This Row],[Invoice_Date]]))</f>
        <v>44777</v>
      </c>
      <c r="J3874">
        <f>YEAR(tbl_Invoices[[#This Row],[Invoice_Date]])</f>
        <v>2022</v>
      </c>
      <c r="K3874" s="1">
        <f>_xlfn.XLOOKUP(tbl_Invoices[[#This Row],[Customer_ID]], tbl_Customers[Customer_ID], tbl_Customers[Cohort_Month])</f>
        <v>44895</v>
      </c>
      <c r="L3874" s="1" t="str">
        <f ca="1">_xlfn.XLOOKUP(tbl_Invoices[[#This Row],[Customer_ID]], tbl_Customers[Customer_ID], tbl_Customers[Age_Group])</f>
        <v>35–44</v>
      </c>
      <c r="M3874" s="1" t="str">
        <f>_xlfn.XLOOKUP(tbl_Invoices[[#This Row],[Customer_ID]], tbl_Customers[Customer_ID], tbl_Customers[Region])</f>
        <v>East</v>
      </c>
      <c r="N3874" s="1" t="str" cm="1">
        <f t="array" ref="N3874">_xlfn.IFS(
   _xlfn.SINGLE(tbl_Invoices[Plan_ID])="P1","Basic",
   _xlfn.SINGLE(tbl_Invoices[Plan_ID])="P2","Standard",
   _xlfn.SINGLE(tbl_Invoices[Plan_ID])="P3","Premium"
)</f>
        <v>Basic</v>
      </c>
      <c r="O3874" s="2">
        <f>IF(tbl_Invoices[[#This Row],[Revenue_Type]]="Churned",0,1)</f>
        <v>1</v>
      </c>
    </row>
    <row r="3875" spans="1:15" x14ac:dyDescent="0.25">
      <c r="A3875" t="s">
        <v>9563</v>
      </c>
      <c r="B3875" t="s">
        <v>397</v>
      </c>
      <c r="C3875" t="s">
        <v>2297</v>
      </c>
      <c r="D3875" s="1">
        <v>44777</v>
      </c>
      <c r="E3875">
        <v>55</v>
      </c>
      <c r="F3875" t="b">
        <v>1</v>
      </c>
      <c r="G3875" t="s">
        <v>4538</v>
      </c>
      <c r="H3875" t="s">
        <v>2031</v>
      </c>
      <c r="I3875" s="1">
        <f>DATE(YEAR(tbl_Invoices[[#This Row],[Invoice_Date]]), MONTH(tbl_Invoices[[#This Row],[Invoice_Date]]), DAY(tbl_Invoices[[#This Row],[Invoice_Date]]))</f>
        <v>44777</v>
      </c>
      <c r="J3875">
        <f>YEAR(tbl_Invoices[[#This Row],[Invoice_Date]])</f>
        <v>2022</v>
      </c>
      <c r="K3875" s="1">
        <f>_xlfn.XLOOKUP(tbl_Invoices[[#This Row],[Customer_ID]], tbl_Customers[Customer_ID], tbl_Customers[Cohort_Month])</f>
        <v>44681</v>
      </c>
      <c r="L3875" s="1" t="str">
        <f ca="1">_xlfn.XLOOKUP(tbl_Invoices[[#This Row],[Customer_ID]], tbl_Customers[Customer_ID], tbl_Customers[Age_Group])</f>
        <v>55+</v>
      </c>
      <c r="M3875" s="1" t="str">
        <f>_xlfn.XLOOKUP(tbl_Invoices[[#This Row],[Customer_ID]], tbl_Customers[Customer_ID], tbl_Customers[Region])</f>
        <v>East</v>
      </c>
      <c r="N3875" s="1" t="str" cm="1">
        <f t="array" ref="N3875">_xlfn.IFS(
   _xlfn.SINGLE(tbl_Invoices[Plan_ID])="P1","Basic",
   _xlfn.SINGLE(tbl_Invoices[Plan_ID])="P2","Standard",
   _xlfn.SINGLE(tbl_Invoices[Plan_ID])="P3","Premium"
)</f>
        <v>Premium</v>
      </c>
      <c r="O3875" s="2">
        <f>IF(tbl_Invoices[[#This Row],[Revenue_Type]]="Churned",0,1)</f>
        <v>1</v>
      </c>
    </row>
    <row r="3876" spans="1:15" x14ac:dyDescent="0.25">
      <c r="A3876" t="s">
        <v>10291</v>
      </c>
      <c r="B3876" t="s">
        <v>1049</v>
      </c>
      <c r="C3876" t="s">
        <v>2459</v>
      </c>
      <c r="D3876" s="1">
        <v>44777</v>
      </c>
      <c r="E3876">
        <v>12</v>
      </c>
      <c r="F3876" t="b">
        <v>1</v>
      </c>
      <c r="G3876" t="s">
        <v>4547</v>
      </c>
      <c r="H3876" t="s">
        <v>2027</v>
      </c>
      <c r="I3876" s="1">
        <f>DATE(YEAR(tbl_Invoices[[#This Row],[Invoice_Date]]), MONTH(tbl_Invoices[[#This Row],[Invoice_Date]]), DAY(tbl_Invoices[[#This Row],[Invoice_Date]]))</f>
        <v>44777</v>
      </c>
      <c r="J3876">
        <f>YEAR(tbl_Invoices[[#This Row],[Invoice_Date]])</f>
        <v>2022</v>
      </c>
      <c r="K3876" s="1">
        <f>_xlfn.XLOOKUP(tbl_Invoices[[#This Row],[Customer_ID]], tbl_Customers[Customer_ID], tbl_Customers[Cohort_Month])</f>
        <v>44834</v>
      </c>
      <c r="L3876" s="1" t="str">
        <f ca="1">_xlfn.XLOOKUP(tbl_Invoices[[#This Row],[Customer_ID]], tbl_Customers[Customer_ID], tbl_Customers[Age_Group])</f>
        <v>35–44</v>
      </c>
      <c r="M3876" s="1" t="str">
        <f>_xlfn.XLOOKUP(tbl_Invoices[[#This Row],[Customer_ID]], tbl_Customers[Customer_ID], tbl_Customers[Region])</f>
        <v>West</v>
      </c>
      <c r="N3876" s="1" t="str" cm="1">
        <f t="array" ref="N3876">_xlfn.IFS(
   _xlfn.SINGLE(tbl_Invoices[Plan_ID])="P1","Basic",
   _xlfn.SINGLE(tbl_Invoices[Plan_ID])="P2","Standard",
   _xlfn.SINGLE(tbl_Invoices[Plan_ID])="P3","Premium"
)</f>
        <v>Basic</v>
      </c>
      <c r="O3876" s="2">
        <f>IF(tbl_Invoices[[#This Row],[Revenue_Type]]="Churned",0,1)</f>
        <v>1</v>
      </c>
    </row>
    <row r="3877" spans="1:15" x14ac:dyDescent="0.25">
      <c r="A3877" t="s">
        <v>9654</v>
      </c>
      <c r="B3877" t="s">
        <v>1145</v>
      </c>
      <c r="C3877" t="s">
        <v>2195</v>
      </c>
      <c r="D3877" s="1">
        <v>44777</v>
      </c>
      <c r="E3877">
        <v>55</v>
      </c>
      <c r="F3877" t="b">
        <v>1</v>
      </c>
      <c r="G3877" t="s">
        <v>4549</v>
      </c>
      <c r="H3877" t="s">
        <v>2031</v>
      </c>
      <c r="I3877" s="1">
        <f>DATE(YEAR(tbl_Invoices[[#This Row],[Invoice_Date]]), MONTH(tbl_Invoices[[#This Row],[Invoice_Date]]), DAY(tbl_Invoices[[#This Row],[Invoice_Date]]))</f>
        <v>44777</v>
      </c>
      <c r="J3877">
        <f>YEAR(tbl_Invoices[[#This Row],[Invoice_Date]])</f>
        <v>2022</v>
      </c>
      <c r="K3877" s="1">
        <f>_xlfn.XLOOKUP(tbl_Invoices[[#This Row],[Customer_ID]], tbl_Customers[Customer_ID], tbl_Customers[Cohort_Month])</f>
        <v>44347</v>
      </c>
      <c r="L3877" s="1" t="str">
        <f ca="1">_xlfn.XLOOKUP(tbl_Invoices[[#This Row],[Customer_ID]], tbl_Customers[Customer_ID], tbl_Customers[Age_Group])</f>
        <v>35–44</v>
      </c>
      <c r="M3877" s="1" t="str">
        <f>_xlfn.XLOOKUP(tbl_Invoices[[#This Row],[Customer_ID]], tbl_Customers[Customer_ID], tbl_Customers[Region])</f>
        <v>South</v>
      </c>
      <c r="N3877" s="1" t="str" cm="1">
        <f t="array" ref="N3877">_xlfn.IFS(
   _xlfn.SINGLE(tbl_Invoices[Plan_ID])="P1","Basic",
   _xlfn.SINGLE(tbl_Invoices[Plan_ID])="P2","Standard",
   _xlfn.SINGLE(tbl_Invoices[Plan_ID])="P3","Premium"
)</f>
        <v>Premium</v>
      </c>
      <c r="O3877" s="2">
        <f>IF(tbl_Invoices[[#This Row],[Revenue_Type]]="Churned",0,1)</f>
        <v>1</v>
      </c>
    </row>
    <row r="3878" spans="1:15" x14ac:dyDescent="0.25">
      <c r="A3878" t="s">
        <v>7233</v>
      </c>
      <c r="B3878" t="s">
        <v>1396</v>
      </c>
      <c r="C3878" t="s">
        <v>3418</v>
      </c>
      <c r="D3878" s="1">
        <v>44777</v>
      </c>
      <c r="E3878">
        <v>55</v>
      </c>
      <c r="F3878" t="b">
        <v>1</v>
      </c>
      <c r="G3878" t="s">
        <v>4549</v>
      </c>
      <c r="H3878" t="s">
        <v>2031</v>
      </c>
      <c r="I3878" s="1">
        <f>DATE(YEAR(tbl_Invoices[[#This Row],[Invoice_Date]]), MONTH(tbl_Invoices[[#This Row],[Invoice_Date]]), DAY(tbl_Invoices[[#This Row],[Invoice_Date]]))</f>
        <v>44777</v>
      </c>
      <c r="J3878">
        <f>YEAR(tbl_Invoices[[#This Row],[Invoice_Date]])</f>
        <v>2022</v>
      </c>
      <c r="K3878" s="1">
        <f>_xlfn.XLOOKUP(tbl_Invoices[[#This Row],[Customer_ID]], tbl_Customers[Customer_ID], tbl_Customers[Cohort_Month])</f>
        <v>44865</v>
      </c>
      <c r="L3878" s="1" t="str">
        <f ca="1">_xlfn.XLOOKUP(tbl_Invoices[[#This Row],[Customer_ID]], tbl_Customers[Customer_ID], tbl_Customers[Age_Group])</f>
        <v>18–24</v>
      </c>
      <c r="M3878" s="1" t="str">
        <f>_xlfn.XLOOKUP(tbl_Invoices[[#This Row],[Customer_ID]], tbl_Customers[Customer_ID], tbl_Customers[Region])</f>
        <v>South</v>
      </c>
      <c r="N3878" s="1" t="str" cm="1">
        <f t="array" ref="N3878">_xlfn.IFS(
   _xlfn.SINGLE(tbl_Invoices[Plan_ID])="P1","Basic",
   _xlfn.SINGLE(tbl_Invoices[Plan_ID])="P2","Standard",
   _xlfn.SINGLE(tbl_Invoices[Plan_ID])="P3","Premium"
)</f>
        <v>Premium</v>
      </c>
      <c r="O3878" s="2">
        <f>IF(tbl_Invoices[[#This Row],[Revenue_Type]]="Churned",0,1)</f>
        <v>1</v>
      </c>
    </row>
    <row r="3879" spans="1:15" x14ac:dyDescent="0.25">
      <c r="A3879" t="s">
        <v>10088</v>
      </c>
      <c r="B3879" t="s">
        <v>1673</v>
      </c>
      <c r="C3879" t="s">
        <v>4397</v>
      </c>
      <c r="D3879" s="1">
        <v>44777</v>
      </c>
      <c r="E3879">
        <v>12</v>
      </c>
      <c r="F3879" t="b">
        <v>1</v>
      </c>
      <c r="G3879" t="s">
        <v>4540</v>
      </c>
      <c r="H3879" t="s">
        <v>2027</v>
      </c>
      <c r="I3879" s="1">
        <f>DATE(YEAR(tbl_Invoices[[#This Row],[Invoice_Date]]), MONTH(tbl_Invoices[[#This Row],[Invoice_Date]]), DAY(tbl_Invoices[[#This Row],[Invoice_Date]]))</f>
        <v>44777</v>
      </c>
      <c r="J3879">
        <f>YEAR(tbl_Invoices[[#This Row],[Invoice_Date]])</f>
        <v>2022</v>
      </c>
      <c r="K3879" s="1">
        <f>_xlfn.XLOOKUP(tbl_Invoices[[#This Row],[Customer_ID]], tbl_Customers[Customer_ID], tbl_Customers[Cohort_Month])</f>
        <v>44712</v>
      </c>
      <c r="L3879" s="1" t="str">
        <f ca="1">_xlfn.XLOOKUP(tbl_Invoices[[#This Row],[Customer_ID]], tbl_Customers[Customer_ID], tbl_Customers[Age_Group])</f>
        <v>45–54</v>
      </c>
      <c r="M3879" s="1" t="str">
        <f>_xlfn.XLOOKUP(tbl_Invoices[[#This Row],[Customer_ID]], tbl_Customers[Customer_ID], tbl_Customers[Region])</f>
        <v>South</v>
      </c>
      <c r="N3879" s="1" t="str" cm="1">
        <f t="array" ref="N3879">_xlfn.IFS(
   _xlfn.SINGLE(tbl_Invoices[Plan_ID])="P1","Basic",
   _xlfn.SINGLE(tbl_Invoices[Plan_ID])="P2","Standard",
   _xlfn.SINGLE(tbl_Invoices[Plan_ID])="P3","Premium"
)</f>
        <v>Basic</v>
      </c>
      <c r="O3879" s="2">
        <f>IF(tbl_Invoices[[#This Row],[Revenue_Type]]="Churned",0,1)</f>
        <v>1</v>
      </c>
    </row>
    <row r="3880" spans="1:15" x14ac:dyDescent="0.25">
      <c r="A3880" t="s">
        <v>10189</v>
      </c>
      <c r="B3880" t="s">
        <v>1976</v>
      </c>
      <c r="C3880" t="s">
        <v>3056</v>
      </c>
      <c r="D3880" s="1">
        <v>44777</v>
      </c>
      <c r="E3880">
        <v>12</v>
      </c>
      <c r="F3880" t="b">
        <v>1</v>
      </c>
      <c r="G3880" t="s">
        <v>4545</v>
      </c>
      <c r="H3880" t="s">
        <v>2027</v>
      </c>
      <c r="I3880" s="1">
        <f>DATE(YEAR(tbl_Invoices[[#This Row],[Invoice_Date]]), MONTH(tbl_Invoices[[#This Row],[Invoice_Date]]), DAY(tbl_Invoices[[#This Row],[Invoice_Date]]))</f>
        <v>44777</v>
      </c>
      <c r="J3880">
        <f>YEAR(tbl_Invoices[[#This Row],[Invoice_Date]])</f>
        <v>2022</v>
      </c>
      <c r="K3880" s="1">
        <f>_xlfn.XLOOKUP(tbl_Invoices[[#This Row],[Customer_ID]], tbl_Customers[Customer_ID], tbl_Customers[Cohort_Month])</f>
        <v>44439</v>
      </c>
      <c r="L3880" s="1" t="str">
        <f ca="1">_xlfn.XLOOKUP(tbl_Invoices[[#This Row],[Customer_ID]], tbl_Customers[Customer_ID], tbl_Customers[Age_Group])</f>
        <v>45–54</v>
      </c>
      <c r="M3880" s="1" t="str">
        <f>_xlfn.XLOOKUP(tbl_Invoices[[#This Row],[Customer_ID]], tbl_Customers[Customer_ID], tbl_Customers[Region])</f>
        <v>Midwest</v>
      </c>
      <c r="N3880" s="1" t="str" cm="1">
        <f t="array" ref="N3880">_xlfn.IFS(
   _xlfn.SINGLE(tbl_Invoices[Plan_ID])="P1","Basic",
   _xlfn.SINGLE(tbl_Invoices[Plan_ID])="P2","Standard",
   _xlfn.SINGLE(tbl_Invoices[Plan_ID])="P3","Premium"
)</f>
        <v>Basic</v>
      </c>
      <c r="O3880" s="2">
        <f>IF(tbl_Invoices[[#This Row],[Revenue_Type]]="Churned",0,1)</f>
        <v>0</v>
      </c>
    </row>
    <row r="3881" spans="1:15" x14ac:dyDescent="0.25">
      <c r="A3881" t="s">
        <v>6548</v>
      </c>
      <c r="B3881" t="s">
        <v>232</v>
      </c>
      <c r="C3881" t="s">
        <v>3189</v>
      </c>
      <c r="D3881" s="1">
        <v>44778</v>
      </c>
      <c r="E3881">
        <v>25</v>
      </c>
      <c r="F3881" t="b">
        <v>1</v>
      </c>
      <c r="G3881" t="s">
        <v>4545</v>
      </c>
      <c r="H3881" t="s">
        <v>2034</v>
      </c>
      <c r="I3881" s="1">
        <f>DATE(YEAR(tbl_Invoices[[#This Row],[Invoice_Date]]), MONTH(tbl_Invoices[[#This Row],[Invoice_Date]]), DAY(tbl_Invoices[[#This Row],[Invoice_Date]]))</f>
        <v>44778</v>
      </c>
      <c r="J3881">
        <f>YEAR(tbl_Invoices[[#This Row],[Invoice_Date]])</f>
        <v>2022</v>
      </c>
      <c r="K3881" s="1">
        <f>_xlfn.XLOOKUP(tbl_Invoices[[#This Row],[Customer_ID]], tbl_Customers[Customer_ID], tbl_Customers[Cohort_Month])</f>
        <v>44834</v>
      </c>
      <c r="L3881" s="1" t="str">
        <f ca="1">_xlfn.XLOOKUP(tbl_Invoices[[#This Row],[Customer_ID]], tbl_Customers[Customer_ID], tbl_Customers[Age_Group])</f>
        <v>25–34</v>
      </c>
      <c r="M3881" s="1" t="str">
        <f>_xlfn.XLOOKUP(tbl_Invoices[[#This Row],[Customer_ID]], tbl_Customers[Customer_ID], tbl_Customers[Region])</f>
        <v>South</v>
      </c>
      <c r="N3881" s="1" t="str" cm="1">
        <f t="array" ref="N3881">_xlfn.IFS(
   _xlfn.SINGLE(tbl_Invoices[Plan_ID])="P1","Basic",
   _xlfn.SINGLE(tbl_Invoices[Plan_ID])="P2","Standard",
   _xlfn.SINGLE(tbl_Invoices[Plan_ID])="P3","Premium"
)</f>
        <v>Standard</v>
      </c>
      <c r="O3881" s="2">
        <f>IF(tbl_Invoices[[#This Row],[Revenue_Type]]="Churned",0,1)</f>
        <v>0</v>
      </c>
    </row>
    <row r="3882" spans="1:15" x14ac:dyDescent="0.25">
      <c r="A3882" t="s">
        <v>5764</v>
      </c>
      <c r="B3882" t="s">
        <v>272</v>
      </c>
      <c r="C3882" t="s">
        <v>2557</v>
      </c>
      <c r="D3882" s="1">
        <v>44778</v>
      </c>
      <c r="E3882">
        <v>55</v>
      </c>
      <c r="F3882" t="b">
        <v>1</v>
      </c>
      <c r="G3882" t="s">
        <v>4545</v>
      </c>
      <c r="H3882" t="s">
        <v>2031</v>
      </c>
      <c r="I3882" s="1">
        <f>DATE(YEAR(tbl_Invoices[[#This Row],[Invoice_Date]]), MONTH(tbl_Invoices[[#This Row],[Invoice_Date]]), DAY(tbl_Invoices[[#This Row],[Invoice_Date]]))</f>
        <v>44778</v>
      </c>
      <c r="J3882">
        <f>YEAR(tbl_Invoices[[#This Row],[Invoice_Date]])</f>
        <v>2022</v>
      </c>
      <c r="K3882" s="1">
        <f>_xlfn.XLOOKUP(tbl_Invoices[[#This Row],[Customer_ID]], tbl_Customers[Customer_ID], tbl_Customers[Cohort_Month])</f>
        <v>44469</v>
      </c>
      <c r="L3882" s="1" t="str">
        <f ca="1">_xlfn.XLOOKUP(tbl_Invoices[[#This Row],[Customer_ID]], tbl_Customers[Customer_ID], tbl_Customers[Age_Group])</f>
        <v>35–44</v>
      </c>
      <c r="M3882" s="1" t="str">
        <f>_xlfn.XLOOKUP(tbl_Invoices[[#This Row],[Customer_ID]], tbl_Customers[Customer_ID], tbl_Customers[Region])</f>
        <v>Midwest</v>
      </c>
      <c r="N3882" s="1" t="str" cm="1">
        <f t="array" ref="N3882">_xlfn.IFS(
   _xlfn.SINGLE(tbl_Invoices[Plan_ID])="P1","Basic",
   _xlfn.SINGLE(tbl_Invoices[Plan_ID])="P2","Standard",
   _xlfn.SINGLE(tbl_Invoices[Plan_ID])="P3","Premium"
)</f>
        <v>Premium</v>
      </c>
      <c r="O3882" s="2">
        <f>IF(tbl_Invoices[[#This Row],[Revenue_Type]]="Churned",0,1)</f>
        <v>0</v>
      </c>
    </row>
    <row r="3883" spans="1:15" x14ac:dyDescent="0.25">
      <c r="A3883" t="s">
        <v>9702</v>
      </c>
      <c r="B3883" t="s">
        <v>777</v>
      </c>
      <c r="C3883" t="s">
        <v>3426</v>
      </c>
      <c r="D3883" s="1">
        <v>44778</v>
      </c>
      <c r="E3883">
        <v>12</v>
      </c>
      <c r="F3883" t="b">
        <v>1</v>
      </c>
      <c r="G3883" t="s">
        <v>4540</v>
      </c>
      <c r="H3883" t="s">
        <v>2027</v>
      </c>
      <c r="I3883" s="1">
        <f>DATE(YEAR(tbl_Invoices[[#This Row],[Invoice_Date]]), MONTH(tbl_Invoices[[#This Row],[Invoice_Date]]), DAY(tbl_Invoices[[#This Row],[Invoice_Date]]))</f>
        <v>44778</v>
      </c>
      <c r="J3883">
        <f>YEAR(tbl_Invoices[[#This Row],[Invoice_Date]])</f>
        <v>2022</v>
      </c>
      <c r="K3883" s="1">
        <f>_xlfn.XLOOKUP(tbl_Invoices[[#This Row],[Customer_ID]], tbl_Customers[Customer_ID], tbl_Customers[Cohort_Month])</f>
        <v>44377</v>
      </c>
      <c r="L3883" s="1" t="str">
        <f ca="1">_xlfn.XLOOKUP(tbl_Invoices[[#This Row],[Customer_ID]], tbl_Customers[Customer_ID], tbl_Customers[Age_Group])</f>
        <v>45–54</v>
      </c>
      <c r="M3883" s="1" t="str">
        <f>_xlfn.XLOOKUP(tbl_Invoices[[#This Row],[Customer_ID]], tbl_Customers[Customer_ID], tbl_Customers[Region])</f>
        <v>West</v>
      </c>
      <c r="N3883" s="1" t="str" cm="1">
        <f t="array" ref="N3883">_xlfn.IFS(
   _xlfn.SINGLE(tbl_Invoices[Plan_ID])="P1","Basic",
   _xlfn.SINGLE(tbl_Invoices[Plan_ID])="P2","Standard",
   _xlfn.SINGLE(tbl_Invoices[Plan_ID])="P3","Premium"
)</f>
        <v>Basic</v>
      </c>
      <c r="O3883" s="2">
        <f>IF(tbl_Invoices[[#This Row],[Revenue_Type]]="Churned",0,1)</f>
        <v>1</v>
      </c>
    </row>
    <row r="3884" spans="1:15" x14ac:dyDescent="0.25">
      <c r="A3884" t="s">
        <v>7947</v>
      </c>
      <c r="B3884" t="s">
        <v>1792</v>
      </c>
      <c r="C3884" t="s">
        <v>3102</v>
      </c>
      <c r="D3884" s="1">
        <v>44778</v>
      </c>
      <c r="E3884">
        <v>12</v>
      </c>
      <c r="F3884" t="b">
        <v>1</v>
      </c>
      <c r="G3884" t="s">
        <v>4538</v>
      </c>
      <c r="H3884" t="s">
        <v>2027</v>
      </c>
      <c r="I3884" s="1">
        <f>DATE(YEAR(tbl_Invoices[[#This Row],[Invoice_Date]]), MONTH(tbl_Invoices[[#This Row],[Invoice_Date]]), DAY(tbl_Invoices[[#This Row],[Invoice_Date]]))</f>
        <v>44778</v>
      </c>
      <c r="J3884">
        <f>YEAR(tbl_Invoices[[#This Row],[Invoice_Date]])</f>
        <v>2022</v>
      </c>
      <c r="K3884" s="1">
        <f>_xlfn.XLOOKUP(tbl_Invoices[[#This Row],[Customer_ID]], tbl_Customers[Customer_ID], tbl_Customers[Cohort_Month])</f>
        <v>44316</v>
      </c>
      <c r="L3884" s="1" t="str">
        <f ca="1">_xlfn.XLOOKUP(tbl_Invoices[[#This Row],[Customer_ID]], tbl_Customers[Customer_ID], tbl_Customers[Age_Group])</f>
        <v>35–44</v>
      </c>
      <c r="M3884" s="1" t="str">
        <f>_xlfn.XLOOKUP(tbl_Invoices[[#This Row],[Customer_ID]], tbl_Customers[Customer_ID], tbl_Customers[Region])</f>
        <v>South</v>
      </c>
      <c r="N3884" s="1" t="str" cm="1">
        <f t="array" ref="N3884">_xlfn.IFS(
   _xlfn.SINGLE(tbl_Invoices[Plan_ID])="P1","Basic",
   _xlfn.SINGLE(tbl_Invoices[Plan_ID])="P2","Standard",
   _xlfn.SINGLE(tbl_Invoices[Plan_ID])="P3","Premium"
)</f>
        <v>Basic</v>
      </c>
      <c r="O3884" s="2">
        <f>IF(tbl_Invoices[[#This Row],[Revenue_Type]]="Churned",0,1)</f>
        <v>1</v>
      </c>
    </row>
    <row r="3885" spans="1:15" x14ac:dyDescent="0.25">
      <c r="A3885" t="s">
        <v>6542</v>
      </c>
      <c r="B3885" t="s">
        <v>1900</v>
      </c>
      <c r="C3885" t="s">
        <v>2611</v>
      </c>
      <c r="D3885" s="1">
        <v>44778</v>
      </c>
      <c r="E3885">
        <v>55</v>
      </c>
      <c r="F3885" t="b">
        <v>1</v>
      </c>
      <c r="G3885" t="s">
        <v>4540</v>
      </c>
      <c r="H3885" t="s">
        <v>2031</v>
      </c>
      <c r="I3885" s="1">
        <f>DATE(YEAR(tbl_Invoices[[#This Row],[Invoice_Date]]), MONTH(tbl_Invoices[[#This Row],[Invoice_Date]]), DAY(tbl_Invoices[[#This Row],[Invoice_Date]]))</f>
        <v>44778</v>
      </c>
      <c r="J3885">
        <f>YEAR(tbl_Invoices[[#This Row],[Invoice_Date]])</f>
        <v>2022</v>
      </c>
      <c r="K3885" s="1">
        <f>_xlfn.XLOOKUP(tbl_Invoices[[#This Row],[Customer_ID]], tbl_Customers[Customer_ID], tbl_Customers[Cohort_Month])</f>
        <v>44834</v>
      </c>
      <c r="L3885" s="1" t="str">
        <f ca="1">_xlfn.XLOOKUP(tbl_Invoices[[#This Row],[Customer_ID]], tbl_Customers[Customer_ID], tbl_Customers[Age_Group])</f>
        <v>45–54</v>
      </c>
      <c r="M3885" s="1" t="str">
        <f>_xlfn.XLOOKUP(tbl_Invoices[[#This Row],[Customer_ID]], tbl_Customers[Customer_ID], tbl_Customers[Region])</f>
        <v>Midwest</v>
      </c>
      <c r="N3885" s="1" t="str" cm="1">
        <f t="array" ref="N3885">_xlfn.IFS(
   _xlfn.SINGLE(tbl_Invoices[Plan_ID])="P1","Basic",
   _xlfn.SINGLE(tbl_Invoices[Plan_ID])="P2","Standard",
   _xlfn.SINGLE(tbl_Invoices[Plan_ID])="P3","Premium"
)</f>
        <v>Premium</v>
      </c>
      <c r="O3885" s="2">
        <f>IF(tbl_Invoices[[#This Row],[Revenue_Type]]="Churned",0,1)</f>
        <v>1</v>
      </c>
    </row>
    <row r="3886" spans="1:15" x14ac:dyDescent="0.25">
      <c r="A3886" t="s">
        <v>9173</v>
      </c>
      <c r="B3886" t="s">
        <v>2011</v>
      </c>
      <c r="C3886" t="s">
        <v>2835</v>
      </c>
      <c r="D3886" s="1">
        <v>44778</v>
      </c>
      <c r="E3886">
        <v>12</v>
      </c>
      <c r="F3886" t="b">
        <v>1</v>
      </c>
      <c r="G3886" t="s">
        <v>4540</v>
      </c>
      <c r="H3886" t="s">
        <v>2027</v>
      </c>
      <c r="I3886" s="1">
        <f>DATE(YEAR(tbl_Invoices[[#This Row],[Invoice_Date]]), MONTH(tbl_Invoices[[#This Row],[Invoice_Date]]), DAY(tbl_Invoices[[#This Row],[Invoice_Date]]))</f>
        <v>44778</v>
      </c>
      <c r="J3886">
        <f>YEAR(tbl_Invoices[[#This Row],[Invoice_Date]])</f>
        <v>2022</v>
      </c>
      <c r="K3886" s="1">
        <f>_xlfn.XLOOKUP(tbl_Invoices[[#This Row],[Customer_ID]], tbl_Customers[Customer_ID], tbl_Customers[Cohort_Month])</f>
        <v>44500</v>
      </c>
      <c r="L3886" s="1" t="str">
        <f ca="1">_xlfn.XLOOKUP(tbl_Invoices[[#This Row],[Customer_ID]], tbl_Customers[Customer_ID], tbl_Customers[Age_Group])</f>
        <v>25–34</v>
      </c>
      <c r="M3886" s="1" t="str">
        <f>_xlfn.XLOOKUP(tbl_Invoices[[#This Row],[Customer_ID]], tbl_Customers[Customer_ID], tbl_Customers[Region])</f>
        <v>South</v>
      </c>
      <c r="N3886" s="1" t="str" cm="1">
        <f t="array" ref="N3886">_xlfn.IFS(
   _xlfn.SINGLE(tbl_Invoices[Plan_ID])="P1","Basic",
   _xlfn.SINGLE(tbl_Invoices[Plan_ID])="P2","Standard",
   _xlfn.SINGLE(tbl_Invoices[Plan_ID])="P3","Premium"
)</f>
        <v>Basic</v>
      </c>
      <c r="O3886" s="2">
        <f>IF(tbl_Invoices[[#This Row],[Revenue_Type]]="Churned",0,1)</f>
        <v>1</v>
      </c>
    </row>
    <row r="3887" spans="1:15" x14ac:dyDescent="0.25">
      <c r="A3887" t="s">
        <v>6886</v>
      </c>
      <c r="B3887" t="s">
        <v>88</v>
      </c>
      <c r="C3887" t="s">
        <v>4239</v>
      </c>
      <c r="D3887" s="1">
        <v>44779</v>
      </c>
      <c r="E3887">
        <v>12</v>
      </c>
      <c r="F3887" t="b">
        <v>1</v>
      </c>
      <c r="G3887" t="s">
        <v>4540</v>
      </c>
      <c r="H3887" t="s">
        <v>2027</v>
      </c>
      <c r="I3887" s="1">
        <f>DATE(YEAR(tbl_Invoices[[#This Row],[Invoice_Date]]), MONTH(tbl_Invoices[[#This Row],[Invoice_Date]]), DAY(tbl_Invoices[[#This Row],[Invoice_Date]]))</f>
        <v>44779</v>
      </c>
      <c r="J3887">
        <f>YEAR(tbl_Invoices[[#This Row],[Invoice_Date]])</f>
        <v>2022</v>
      </c>
      <c r="K3887" s="1">
        <f>_xlfn.XLOOKUP(tbl_Invoices[[#This Row],[Customer_ID]], tbl_Customers[Customer_ID], tbl_Customers[Cohort_Month])</f>
        <v>44865</v>
      </c>
      <c r="L3887" s="1" t="str">
        <f ca="1">_xlfn.XLOOKUP(tbl_Invoices[[#This Row],[Customer_ID]], tbl_Customers[Customer_ID], tbl_Customers[Age_Group])</f>
        <v>35–44</v>
      </c>
      <c r="M3887" s="1" t="str">
        <f>_xlfn.XLOOKUP(tbl_Invoices[[#This Row],[Customer_ID]], tbl_Customers[Customer_ID], tbl_Customers[Region])</f>
        <v>East</v>
      </c>
      <c r="N3887" s="1" t="str" cm="1">
        <f t="array" ref="N3887">_xlfn.IFS(
   _xlfn.SINGLE(tbl_Invoices[Plan_ID])="P1","Basic",
   _xlfn.SINGLE(tbl_Invoices[Plan_ID])="P2","Standard",
   _xlfn.SINGLE(tbl_Invoices[Plan_ID])="P3","Premium"
)</f>
        <v>Basic</v>
      </c>
      <c r="O3887" s="2">
        <f>IF(tbl_Invoices[[#This Row],[Revenue_Type]]="Churned",0,1)</f>
        <v>1</v>
      </c>
    </row>
    <row r="3888" spans="1:15" x14ac:dyDescent="0.25">
      <c r="A3888" t="s">
        <v>9080</v>
      </c>
      <c r="B3888" t="s">
        <v>304</v>
      </c>
      <c r="C3888" t="s">
        <v>2193</v>
      </c>
      <c r="D3888" s="1">
        <v>44779</v>
      </c>
      <c r="E3888">
        <v>25</v>
      </c>
      <c r="F3888" t="b">
        <v>1</v>
      </c>
      <c r="G3888" t="s">
        <v>4540</v>
      </c>
      <c r="H3888" t="s">
        <v>2034</v>
      </c>
      <c r="I3888" s="1">
        <f>DATE(YEAR(tbl_Invoices[[#This Row],[Invoice_Date]]), MONTH(tbl_Invoices[[#This Row],[Invoice_Date]]), DAY(tbl_Invoices[[#This Row],[Invoice_Date]]))</f>
        <v>44779</v>
      </c>
      <c r="J3888">
        <f>YEAR(tbl_Invoices[[#This Row],[Invoice_Date]])</f>
        <v>2022</v>
      </c>
      <c r="K3888" s="1">
        <f>_xlfn.XLOOKUP(tbl_Invoices[[#This Row],[Customer_ID]], tbl_Customers[Customer_ID], tbl_Customers[Cohort_Month])</f>
        <v>44286</v>
      </c>
      <c r="L3888" s="1" t="str">
        <f ca="1">_xlfn.XLOOKUP(tbl_Invoices[[#This Row],[Customer_ID]], tbl_Customers[Customer_ID], tbl_Customers[Age_Group])</f>
        <v>25–34</v>
      </c>
      <c r="M3888" s="1" t="str">
        <f>_xlfn.XLOOKUP(tbl_Invoices[[#This Row],[Customer_ID]], tbl_Customers[Customer_ID], tbl_Customers[Region])</f>
        <v>West</v>
      </c>
      <c r="N3888" s="1" t="str" cm="1">
        <f t="array" ref="N3888">_xlfn.IFS(
   _xlfn.SINGLE(tbl_Invoices[Plan_ID])="P1","Basic",
   _xlfn.SINGLE(tbl_Invoices[Plan_ID])="P2","Standard",
   _xlfn.SINGLE(tbl_Invoices[Plan_ID])="P3","Premium"
)</f>
        <v>Standard</v>
      </c>
      <c r="O3888" s="2">
        <f>IF(tbl_Invoices[[#This Row],[Revenue_Type]]="Churned",0,1)</f>
        <v>1</v>
      </c>
    </row>
    <row r="3889" spans="1:15" x14ac:dyDescent="0.25">
      <c r="A3889" t="s">
        <v>8830</v>
      </c>
      <c r="B3889" t="s">
        <v>394</v>
      </c>
      <c r="C3889" t="s">
        <v>3063</v>
      </c>
      <c r="D3889" s="1">
        <v>44779</v>
      </c>
      <c r="E3889">
        <v>12</v>
      </c>
      <c r="F3889" t="b">
        <v>1</v>
      </c>
      <c r="G3889" t="s">
        <v>4540</v>
      </c>
      <c r="H3889" t="s">
        <v>2027</v>
      </c>
      <c r="I3889" s="1">
        <f>DATE(YEAR(tbl_Invoices[[#This Row],[Invoice_Date]]), MONTH(tbl_Invoices[[#This Row],[Invoice_Date]]), DAY(tbl_Invoices[[#This Row],[Invoice_Date]]))</f>
        <v>44779</v>
      </c>
      <c r="J3889">
        <f>YEAR(tbl_Invoices[[#This Row],[Invoice_Date]])</f>
        <v>2022</v>
      </c>
      <c r="K3889" s="1">
        <f>_xlfn.XLOOKUP(tbl_Invoices[[#This Row],[Customer_ID]], tbl_Customers[Customer_ID], tbl_Customers[Cohort_Month])</f>
        <v>44469</v>
      </c>
      <c r="L3889" s="1" t="str">
        <f ca="1">_xlfn.XLOOKUP(tbl_Invoices[[#This Row],[Customer_ID]], tbl_Customers[Customer_ID], tbl_Customers[Age_Group])</f>
        <v>45–54</v>
      </c>
      <c r="M3889" s="1" t="str">
        <f>_xlfn.XLOOKUP(tbl_Invoices[[#This Row],[Customer_ID]], tbl_Customers[Customer_ID], tbl_Customers[Region])</f>
        <v>West</v>
      </c>
      <c r="N3889" s="1" t="str" cm="1">
        <f t="array" ref="N3889">_xlfn.IFS(
   _xlfn.SINGLE(tbl_Invoices[Plan_ID])="P1","Basic",
   _xlfn.SINGLE(tbl_Invoices[Plan_ID])="P2","Standard",
   _xlfn.SINGLE(tbl_Invoices[Plan_ID])="P3","Premium"
)</f>
        <v>Basic</v>
      </c>
      <c r="O3889" s="2">
        <f>IF(tbl_Invoices[[#This Row],[Revenue_Type]]="Churned",0,1)</f>
        <v>1</v>
      </c>
    </row>
    <row r="3890" spans="1:15" x14ac:dyDescent="0.25">
      <c r="A3890" t="s">
        <v>4953</v>
      </c>
      <c r="B3890" t="s">
        <v>603</v>
      </c>
      <c r="C3890" t="s">
        <v>4039</v>
      </c>
      <c r="D3890" s="1">
        <v>44779</v>
      </c>
      <c r="E3890">
        <v>12</v>
      </c>
      <c r="F3890" t="b">
        <v>1</v>
      </c>
      <c r="G3890" t="s">
        <v>4547</v>
      </c>
      <c r="H3890" t="s">
        <v>2027</v>
      </c>
      <c r="I3890" s="1">
        <f>DATE(YEAR(tbl_Invoices[[#This Row],[Invoice_Date]]), MONTH(tbl_Invoices[[#This Row],[Invoice_Date]]), DAY(tbl_Invoices[[#This Row],[Invoice_Date]]))</f>
        <v>44779</v>
      </c>
      <c r="J3890">
        <f>YEAR(tbl_Invoices[[#This Row],[Invoice_Date]])</f>
        <v>2022</v>
      </c>
      <c r="K3890" s="1">
        <f>_xlfn.XLOOKUP(tbl_Invoices[[#This Row],[Customer_ID]], tbl_Customers[Customer_ID], tbl_Customers[Cohort_Month])</f>
        <v>44592</v>
      </c>
      <c r="L3890" s="1" t="str">
        <f ca="1">_xlfn.XLOOKUP(tbl_Invoices[[#This Row],[Customer_ID]], tbl_Customers[Customer_ID], tbl_Customers[Age_Group])</f>
        <v>55+</v>
      </c>
      <c r="M3890" s="1" t="str">
        <f>_xlfn.XLOOKUP(tbl_Invoices[[#This Row],[Customer_ID]], tbl_Customers[Customer_ID], tbl_Customers[Region])</f>
        <v>South</v>
      </c>
      <c r="N3890" s="1" t="str" cm="1">
        <f t="array" ref="N3890">_xlfn.IFS(
   _xlfn.SINGLE(tbl_Invoices[Plan_ID])="P1","Basic",
   _xlfn.SINGLE(tbl_Invoices[Plan_ID])="P2","Standard",
   _xlfn.SINGLE(tbl_Invoices[Plan_ID])="P3","Premium"
)</f>
        <v>Basic</v>
      </c>
      <c r="O3890" s="2">
        <f>IF(tbl_Invoices[[#This Row],[Revenue_Type]]="Churned",0,1)</f>
        <v>1</v>
      </c>
    </row>
    <row r="3891" spans="1:15" x14ac:dyDescent="0.25">
      <c r="A3891" t="s">
        <v>5935</v>
      </c>
      <c r="B3891" t="s">
        <v>807</v>
      </c>
      <c r="C3891" t="s">
        <v>2738</v>
      </c>
      <c r="D3891" s="1">
        <v>44779</v>
      </c>
      <c r="E3891">
        <v>25</v>
      </c>
      <c r="F3891" t="b">
        <v>1</v>
      </c>
      <c r="G3891" t="s">
        <v>4540</v>
      </c>
      <c r="H3891" t="s">
        <v>2034</v>
      </c>
      <c r="I3891" s="1">
        <f>DATE(YEAR(tbl_Invoices[[#This Row],[Invoice_Date]]), MONTH(tbl_Invoices[[#This Row],[Invoice_Date]]), DAY(tbl_Invoices[[#This Row],[Invoice_Date]]))</f>
        <v>44779</v>
      </c>
      <c r="J3891">
        <f>YEAR(tbl_Invoices[[#This Row],[Invoice_Date]])</f>
        <v>2022</v>
      </c>
      <c r="K3891" s="1">
        <f>_xlfn.XLOOKUP(tbl_Invoices[[#This Row],[Customer_ID]], tbl_Customers[Customer_ID], tbl_Customers[Cohort_Month])</f>
        <v>44985</v>
      </c>
      <c r="L3891" s="1" t="str">
        <f ca="1">_xlfn.XLOOKUP(tbl_Invoices[[#This Row],[Customer_ID]], tbl_Customers[Customer_ID], tbl_Customers[Age_Group])</f>
        <v>35–44</v>
      </c>
      <c r="M3891" s="1" t="str">
        <f>_xlfn.XLOOKUP(tbl_Invoices[[#This Row],[Customer_ID]], tbl_Customers[Customer_ID], tbl_Customers[Region])</f>
        <v>South</v>
      </c>
      <c r="N3891" s="1" t="str" cm="1">
        <f t="array" ref="N3891">_xlfn.IFS(
   _xlfn.SINGLE(tbl_Invoices[Plan_ID])="P1","Basic",
   _xlfn.SINGLE(tbl_Invoices[Plan_ID])="P2","Standard",
   _xlfn.SINGLE(tbl_Invoices[Plan_ID])="P3","Premium"
)</f>
        <v>Standard</v>
      </c>
      <c r="O3891" s="2">
        <f>IF(tbl_Invoices[[#This Row],[Revenue_Type]]="Churned",0,1)</f>
        <v>1</v>
      </c>
    </row>
    <row r="3892" spans="1:15" x14ac:dyDescent="0.25">
      <c r="A3892" t="s">
        <v>6681</v>
      </c>
      <c r="B3892" t="s">
        <v>1051</v>
      </c>
      <c r="C3892" t="s">
        <v>3252</v>
      </c>
      <c r="D3892" s="1">
        <v>44779</v>
      </c>
      <c r="E3892">
        <v>25</v>
      </c>
      <c r="F3892" t="b">
        <v>1</v>
      </c>
      <c r="G3892" t="s">
        <v>4540</v>
      </c>
      <c r="H3892" t="s">
        <v>2034</v>
      </c>
      <c r="I3892" s="1">
        <f>DATE(YEAR(tbl_Invoices[[#This Row],[Invoice_Date]]), MONTH(tbl_Invoices[[#This Row],[Invoice_Date]]), DAY(tbl_Invoices[[#This Row],[Invoice_Date]]))</f>
        <v>44779</v>
      </c>
      <c r="J3892">
        <f>YEAR(tbl_Invoices[[#This Row],[Invoice_Date]])</f>
        <v>2022</v>
      </c>
      <c r="K3892" s="1">
        <f>_xlfn.XLOOKUP(tbl_Invoices[[#This Row],[Customer_ID]], tbl_Customers[Customer_ID], tbl_Customers[Cohort_Month])</f>
        <v>44592</v>
      </c>
      <c r="L3892" s="1" t="str">
        <f ca="1">_xlfn.XLOOKUP(tbl_Invoices[[#This Row],[Customer_ID]], tbl_Customers[Customer_ID], tbl_Customers[Age_Group])</f>
        <v>35–44</v>
      </c>
      <c r="M3892" s="1" t="str">
        <f>_xlfn.XLOOKUP(tbl_Invoices[[#This Row],[Customer_ID]], tbl_Customers[Customer_ID], tbl_Customers[Region])</f>
        <v>West</v>
      </c>
      <c r="N3892" s="1" t="str" cm="1">
        <f t="array" ref="N3892">_xlfn.IFS(
   _xlfn.SINGLE(tbl_Invoices[Plan_ID])="P1","Basic",
   _xlfn.SINGLE(tbl_Invoices[Plan_ID])="P2","Standard",
   _xlfn.SINGLE(tbl_Invoices[Plan_ID])="P3","Premium"
)</f>
        <v>Standard</v>
      </c>
      <c r="O3892" s="2">
        <f>IF(tbl_Invoices[[#This Row],[Revenue_Type]]="Churned",0,1)</f>
        <v>1</v>
      </c>
    </row>
    <row r="3893" spans="1:15" x14ac:dyDescent="0.25">
      <c r="A3893" t="s">
        <v>4833</v>
      </c>
      <c r="B3893" t="s">
        <v>1257</v>
      </c>
      <c r="C3893" t="s">
        <v>3884</v>
      </c>
      <c r="D3893" s="1">
        <v>44779</v>
      </c>
      <c r="E3893">
        <v>55</v>
      </c>
      <c r="F3893" t="b">
        <v>1</v>
      </c>
      <c r="G3893" t="s">
        <v>4545</v>
      </c>
      <c r="H3893" t="s">
        <v>2031</v>
      </c>
      <c r="I3893" s="1">
        <f>DATE(YEAR(tbl_Invoices[[#This Row],[Invoice_Date]]), MONTH(tbl_Invoices[[#This Row],[Invoice_Date]]), DAY(tbl_Invoices[[#This Row],[Invoice_Date]]))</f>
        <v>44779</v>
      </c>
      <c r="J3893">
        <f>YEAR(tbl_Invoices[[#This Row],[Invoice_Date]])</f>
        <v>2022</v>
      </c>
      <c r="K3893" s="1">
        <f>_xlfn.XLOOKUP(tbl_Invoices[[#This Row],[Customer_ID]], tbl_Customers[Customer_ID], tbl_Customers[Cohort_Month])</f>
        <v>44377</v>
      </c>
      <c r="L3893" s="1" t="str">
        <f ca="1">_xlfn.XLOOKUP(tbl_Invoices[[#This Row],[Customer_ID]], tbl_Customers[Customer_ID], tbl_Customers[Age_Group])</f>
        <v>45–54</v>
      </c>
      <c r="M3893" s="1" t="str">
        <f>_xlfn.XLOOKUP(tbl_Invoices[[#This Row],[Customer_ID]], tbl_Customers[Customer_ID], tbl_Customers[Region])</f>
        <v>South</v>
      </c>
      <c r="N3893" s="1" t="str" cm="1">
        <f t="array" ref="N3893">_xlfn.IFS(
   _xlfn.SINGLE(tbl_Invoices[Plan_ID])="P1","Basic",
   _xlfn.SINGLE(tbl_Invoices[Plan_ID])="P2","Standard",
   _xlfn.SINGLE(tbl_Invoices[Plan_ID])="P3","Premium"
)</f>
        <v>Premium</v>
      </c>
      <c r="O3893" s="2">
        <f>IF(tbl_Invoices[[#This Row],[Revenue_Type]]="Churned",0,1)</f>
        <v>0</v>
      </c>
    </row>
    <row r="3894" spans="1:15" x14ac:dyDescent="0.25">
      <c r="A3894" t="s">
        <v>8075</v>
      </c>
      <c r="B3894" t="s">
        <v>1307</v>
      </c>
      <c r="C3894" t="s">
        <v>4236</v>
      </c>
      <c r="D3894" s="1">
        <v>44779</v>
      </c>
      <c r="E3894">
        <v>25</v>
      </c>
      <c r="F3894" t="b">
        <v>1</v>
      </c>
      <c r="G3894" t="s">
        <v>4540</v>
      </c>
      <c r="H3894" t="s">
        <v>2034</v>
      </c>
      <c r="I3894" s="1">
        <f>DATE(YEAR(tbl_Invoices[[#This Row],[Invoice_Date]]), MONTH(tbl_Invoices[[#This Row],[Invoice_Date]]), DAY(tbl_Invoices[[#This Row],[Invoice_Date]]))</f>
        <v>44779</v>
      </c>
      <c r="J3894">
        <f>YEAR(tbl_Invoices[[#This Row],[Invoice_Date]])</f>
        <v>2022</v>
      </c>
      <c r="K3894" s="1">
        <f>_xlfn.XLOOKUP(tbl_Invoices[[#This Row],[Customer_ID]], tbl_Customers[Customer_ID], tbl_Customers[Cohort_Month])</f>
        <v>44985</v>
      </c>
      <c r="L3894" s="1" t="str">
        <f ca="1">_xlfn.XLOOKUP(tbl_Invoices[[#This Row],[Customer_ID]], tbl_Customers[Customer_ID], tbl_Customers[Age_Group])</f>
        <v>55+</v>
      </c>
      <c r="M3894" s="1" t="str">
        <f>_xlfn.XLOOKUP(tbl_Invoices[[#This Row],[Customer_ID]], tbl_Customers[Customer_ID], tbl_Customers[Region])</f>
        <v>International</v>
      </c>
      <c r="N3894" s="1" t="str" cm="1">
        <f t="array" ref="N3894">_xlfn.IFS(
   _xlfn.SINGLE(tbl_Invoices[Plan_ID])="P1","Basic",
   _xlfn.SINGLE(tbl_Invoices[Plan_ID])="P2","Standard",
   _xlfn.SINGLE(tbl_Invoices[Plan_ID])="P3","Premium"
)</f>
        <v>Standard</v>
      </c>
      <c r="O3894" s="2">
        <f>IF(tbl_Invoices[[#This Row],[Revenue_Type]]="Churned",0,1)</f>
        <v>1</v>
      </c>
    </row>
    <row r="3895" spans="1:15" x14ac:dyDescent="0.25">
      <c r="A3895" t="s">
        <v>6646</v>
      </c>
      <c r="B3895" t="s">
        <v>1473</v>
      </c>
      <c r="C3895" t="s">
        <v>4292</v>
      </c>
      <c r="D3895" s="1">
        <v>44779</v>
      </c>
      <c r="E3895">
        <v>55</v>
      </c>
      <c r="F3895" t="b">
        <v>1</v>
      </c>
      <c r="G3895" t="s">
        <v>4538</v>
      </c>
      <c r="H3895" t="s">
        <v>2031</v>
      </c>
      <c r="I3895" s="1">
        <f>DATE(YEAR(tbl_Invoices[[#This Row],[Invoice_Date]]), MONTH(tbl_Invoices[[#This Row],[Invoice_Date]]), DAY(tbl_Invoices[[#This Row],[Invoice_Date]]))</f>
        <v>44779</v>
      </c>
      <c r="J3895">
        <f>YEAR(tbl_Invoices[[#This Row],[Invoice_Date]])</f>
        <v>2022</v>
      </c>
      <c r="K3895" s="1">
        <f>_xlfn.XLOOKUP(tbl_Invoices[[#This Row],[Customer_ID]], tbl_Customers[Customer_ID], tbl_Customers[Cohort_Month])</f>
        <v>45016</v>
      </c>
      <c r="L3895" s="1" t="str">
        <f ca="1">_xlfn.XLOOKUP(tbl_Invoices[[#This Row],[Customer_ID]], tbl_Customers[Customer_ID], tbl_Customers[Age_Group])</f>
        <v>25–34</v>
      </c>
      <c r="M3895" s="1" t="str">
        <f>_xlfn.XLOOKUP(tbl_Invoices[[#This Row],[Customer_ID]], tbl_Customers[Customer_ID], tbl_Customers[Region])</f>
        <v>South</v>
      </c>
      <c r="N3895" s="1" t="str" cm="1">
        <f t="array" ref="N3895">_xlfn.IFS(
   _xlfn.SINGLE(tbl_Invoices[Plan_ID])="P1","Basic",
   _xlfn.SINGLE(tbl_Invoices[Plan_ID])="P2","Standard",
   _xlfn.SINGLE(tbl_Invoices[Plan_ID])="P3","Premium"
)</f>
        <v>Premium</v>
      </c>
      <c r="O3895" s="2">
        <f>IF(tbl_Invoices[[#This Row],[Revenue_Type]]="Churned",0,1)</f>
        <v>1</v>
      </c>
    </row>
    <row r="3896" spans="1:15" x14ac:dyDescent="0.25">
      <c r="A3896" t="s">
        <v>4939</v>
      </c>
      <c r="B3896" t="s">
        <v>1714</v>
      </c>
      <c r="C3896" t="s">
        <v>3886</v>
      </c>
      <c r="D3896" s="1">
        <v>44779</v>
      </c>
      <c r="E3896">
        <v>12</v>
      </c>
      <c r="F3896" t="b">
        <v>1</v>
      </c>
      <c r="G3896" t="s">
        <v>4538</v>
      </c>
      <c r="H3896" t="s">
        <v>2027</v>
      </c>
      <c r="I3896" s="1">
        <f>DATE(YEAR(tbl_Invoices[[#This Row],[Invoice_Date]]), MONTH(tbl_Invoices[[#This Row],[Invoice_Date]]), DAY(tbl_Invoices[[#This Row],[Invoice_Date]]))</f>
        <v>44779</v>
      </c>
      <c r="J3896">
        <f>YEAR(tbl_Invoices[[#This Row],[Invoice_Date]])</f>
        <v>2022</v>
      </c>
      <c r="K3896" s="1">
        <f>_xlfn.XLOOKUP(tbl_Invoices[[#This Row],[Customer_ID]], tbl_Customers[Customer_ID], tbl_Customers[Cohort_Month])</f>
        <v>44804</v>
      </c>
      <c r="L3896" s="1" t="str">
        <f ca="1">_xlfn.XLOOKUP(tbl_Invoices[[#This Row],[Customer_ID]], tbl_Customers[Customer_ID], tbl_Customers[Age_Group])</f>
        <v>35–44</v>
      </c>
      <c r="M3896" s="1" t="str">
        <f>_xlfn.XLOOKUP(tbl_Invoices[[#This Row],[Customer_ID]], tbl_Customers[Customer_ID], tbl_Customers[Region])</f>
        <v>West</v>
      </c>
      <c r="N3896" s="1" t="str" cm="1">
        <f t="array" ref="N3896">_xlfn.IFS(
   _xlfn.SINGLE(tbl_Invoices[Plan_ID])="P1","Basic",
   _xlfn.SINGLE(tbl_Invoices[Plan_ID])="P2","Standard",
   _xlfn.SINGLE(tbl_Invoices[Plan_ID])="P3","Premium"
)</f>
        <v>Basic</v>
      </c>
      <c r="O3896" s="2">
        <f>IF(tbl_Invoices[[#This Row],[Revenue_Type]]="Churned",0,1)</f>
        <v>1</v>
      </c>
    </row>
    <row r="3897" spans="1:15" x14ac:dyDescent="0.25">
      <c r="A3897" t="s">
        <v>5956</v>
      </c>
      <c r="B3897" t="s">
        <v>165</v>
      </c>
      <c r="C3897" t="s">
        <v>3405</v>
      </c>
      <c r="D3897" s="1">
        <v>44780</v>
      </c>
      <c r="E3897">
        <v>12</v>
      </c>
      <c r="F3897" t="b">
        <v>1</v>
      </c>
      <c r="G3897" t="s">
        <v>4549</v>
      </c>
      <c r="H3897" t="s">
        <v>2027</v>
      </c>
      <c r="I3897" s="1">
        <f>DATE(YEAR(tbl_Invoices[[#This Row],[Invoice_Date]]), MONTH(tbl_Invoices[[#This Row],[Invoice_Date]]), DAY(tbl_Invoices[[#This Row],[Invoice_Date]]))</f>
        <v>44780</v>
      </c>
      <c r="J3897">
        <f>YEAR(tbl_Invoices[[#This Row],[Invoice_Date]])</f>
        <v>2022</v>
      </c>
      <c r="K3897" s="1">
        <f>_xlfn.XLOOKUP(tbl_Invoices[[#This Row],[Customer_ID]], tbl_Customers[Customer_ID], tbl_Customers[Cohort_Month])</f>
        <v>44985</v>
      </c>
      <c r="L3897" s="1" t="str">
        <f ca="1">_xlfn.XLOOKUP(tbl_Invoices[[#This Row],[Customer_ID]], tbl_Customers[Customer_ID], tbl_Customers[Age_Group])</f>
        <v>45–54</v>
      </c>
      <c r="M3897" s="1" t="str">
        <f>_xlfn.XLOOKUP(tbl_Invoices[[#This Row],[Customer_ID]], tbl_Customers[Customer_ID], tbl_Customers[Region])</f>
        <v>International</v>
      </c>
      <c r="N3897" s="1" t="str" cm="1">
        <f t="array" ref="N3897">_xlfn.IFS(
   _xlfn.SINGLE(tbl_Invoices[Plan_ID])="P1","Basic",
   _xlfn.SINGLE(tbl_Invoices[Plan_ID])="P2","Standard",
   _xlfn.SINGLE(tbl_Invoices[Plan_ID])="P3","Premium"
)</f>
        <v>Basic</v>
      </c>
      <c r="O3897" s="2">
        <f>IF(tbl_Invoices[[#This Row],[Revenue_Type]]="Churned",0,1)</f>
        <v>1</v>
      </c>
    </row>
    <row r="3898" spans="1:15" x14ac:dyDescent="0.25">
      <c r="A3898" t="s">
        <v>5080</v>
      </c>
      <c r="B3898" t="s">
        <v>249</v>
      </c>
      <c r="C3898" t="s">
        <v>2463</v>
      </c>
      <c r="D3898" s="1">
        <v>44780</v>
      </c>
      <c r="E3898">
        <v>12</v>
      </c>
      <c r="F3898" t="b">
        <v>1</v>
      </c>
      <c r="G3898" t="s">
        <v>4540</v>
      </c>
      <c r="H3898" t="s">
        <v>2027</v>
      </c>
      <c r="I3898" s="1">
        <f>DATE(YEAR(tbl_Invoices[[#This Row],[Invoice_Date]]), MONTH(tbl_Invoices[[#This Row],[Invoice_Date]]), DAY(tbl_Invoices[[#This Row],[Invoice_Date]]))</f>
        <v>44780</v>
      </c>
      <c r="J3898">
        <f>YEAR(tbl_Invoices[[#This Row],[Invoice_Date]])</f>
        <v>2022</v>
      </c>
      <c r="K3898" s="1">
        <f>_xlfn.XLOOKUP(tbl_Invoices[[#This Row],[Customer_ID]], tbl_Customers[Customer_ID], tbl_Customers[Cohort_Month])</f>
        <v>45077</v>
      </c>
      <c r="L3898" s="1" t="str">
        <f ca="1">_xlfn.XLOOKUP(tbl_Invoices[[#This Row],[Customer_ID]], tbl_Customers[Customer_ID], tbl_Customers[Age_Group])</f>
        <v>55+</v>
      </c>
      <c r="M3898" s="1" t="str">
        <f>_xlfn.XLOOKUP(tbl_Invoices[[#This Row],[Customer_ID]], tbl_Customers[Customer_ID], tbl_Customers[Region])</f>
        <v>West</v>
      </c>
      <c r="N3898" s="1" t="str" cm="1">
        <f t="array" ref="N3898">_xlfn.IFS(
   _xlfn.SINGLE(tbl_Invoices[Plan_ID])="P1","Basic",
   _xlfn.SINGLE(tbl_Invoices[Plan_ID])="P2","Standard",
   _xlfn.SINGLE(tbl_Invoices[Plan_ID])="P3","Premium"
)</f>
        <v>Basic</v>
      </c>
      <c r="O3898" s="2">
        <f>IF(tbl_Invoices[[#This Row],[Revenue_Type]]="Churned",0,1)</f>
        <v>1</v>
      </c>
    </row>
    <row r="3899" spans="1:15" x14ac:dyDescent="0.25">
      <c r="A3899" t="s">
        <v>8543</v>
      </c>
      <c r="B3899" t="s">
        <v>400</v>
      </c>
      <c r="C3899" t="s">
        <v>3498</v>
      </c>
      <c r="D3899" s="1">
        <v>44780</v>
      </c>
      <c r="E3899">
        <v>12</v>
      </c>
      <c r="F3899" t="b">
        <v>1</v>
      </c>
      <c r="G3899" t="s">
        <v>4540</v>
      </c>
      <c r="H3899" t="s">
        <v>2027</v>
      </c>
      <c r="I3899" s="1">
        <f>DATE(YEAR(tbl_Invoices[[#This Row],[Invoice_Date]]), MONTH(tbl_Invoices[[#This Row],[Invoice_Date]]), DAY(tbl_Invoices[[#This Row],[Invoice_Date]]))</f>
        <v>44780</v>
      </c>
      <c r="J3899">
        <f>YEAR(tbl_Invoices[[#This Row],[Invoice_Date]])</f>
        <v>2022</v>
      </c>
      <c r="K3899" s="1">
        <f>_xlfn.XLOOKUP(tbl_Invoices[[#This Row],[Customer_ID]], tbl_Customers[Customer_ID], tbl_Customers[Cohort_Month])</f>
        <v>44926</v>
      </c>
      <c r="L3899" s="1" t="str">
        <f ca="1">_xlfn.XLOOKUP(tbl_Invoices[[#This Row],[Customer_ID]], tbl_Customers[Customer_ID], tbl_Customers[Age_Group])</f>
        <v>35–44</v>
      </c>
      <c r="M3899" s="1" t="str">
        <f>_xlfn.XLOOKUP(tbl_Invoices[[#This Row],[Customer_ID]], tbl_Customers[Customer_ID], tbl_Customers[Region])</f>
        <v>East</v>
      </c>
      <c r="N3899" s="1" t="str" cm="1">
        <f t="array" ref="N3899">_xlfn.IFS(
   _xlfn.SINGLE(tbl_Invoices[Plan_ID])="P1","Basic",
   _xlfn.SINGLE(tbl_Invoices[Plan_ID])="P2","Standard",
   _xlfn.SINGLE(tbl_Invoices[Plan_ID])="P3","Premium"
)</f>
        <v>Basic</v>
      </c>
      <c r="O3899" s="2">
        <f>IF(tbl_Invoices[[#This Row],[Revenue_Type]]="Churned",0,1)</f>
        <v>1</v>
      </c>
    </row>
    <row r="3900" spans="1:15" x14ac:dyDescent="0.25">
      <c r="A3900" t="s">
        <v>6566</v>
      </c>
      <c r="B3900" t="s">
        <v>584</v>
      </c>
      <c r="C3900" t="s">
        <v>4470</v>
      </c>
      <c r="D3900" s="1">
        <v>44780</v>
      </c>
      <c r="E3900">
        <v>25</v>
      </c>
      <c r="F3900" t="b">
        <v>1</v>
      </c>
      <c r="G3900" t="s">
        <v>4538</v>
      </c>
      <c r="H3900" t="s">
        <v>2034</v>
      </c>
      <c r="I3900" s="1">
        <f>DATE(YEAR(tbl_Invoices[[#This Row],[Invoice_Date]]), MONTH(tbl_Invoices[[#This Row],[Invoice_Date]]), DAY(tbl_Invoices[[#This Row],[Invoice_Date]]))</f>
        <v>44780</v>
      </c>
      <c r="J3900">
        <f>YEAR(tbl_Invoices[[#This Row],[Invoice_Date]])</f>
        <v>2022</v>
      </c>
      <c r="K3900" s="1">
        <f>_xlfn.XLOOKUP(tbl_Invoices[[#This Row],[Customer_ID]], tbl_Customers[Customer_ID], tbl_Customers[Cohort_Month])</f>
        <v>44408</v>
      </c>
      <c r="L3900" s="1" t="str">
        <f ca="1">_xlfn.XLOOKUP(tbl_Invoices[[#This Row],[Customer_ID]], tbl_Customers[Customer_ID], tbl_Customers[Age_Group])</f>
        <v>35–44</v>
      </c>
      <c r="M3900" s="1" t="str">
        <f>_xlfn.XLOOKUP(tbl_Invoices[[#This Row],[Customer_ID]], tbl_Customers[Customer_ID], tbl_Customers[Region])</f>
        <v>International</v>
      </c>
      <c r="N3900" s="1" t="str" cm="1">
        <f t="array" ref="N3900">_xlfn.IFS(
   _xlfn.SINGLE(tbl_Invoices[Plan_ID])="P1","Basic",
   _xlfn.SINGLE(tbl_Invoices[Plan_ID])="P2","Standard",
   _xlfn.SINGLE(tbl_Invoices[Plan_ID])="P3","Premium"
)</f>
        <v>Standard</v>
      </c>
      <c r="O3900" s="2">
        <f>IF(tbl_Invoices[[#This Row],[Revenue_Type]]="Churned",0,1)</f>
        <v>1</v>
      </c>
    </row>
    <row r="3901" spans="1:15" x14ac:dyDescent="0.25">
      <c r="A3901" t="s">
        <v>9125</v>
      </c>
      <c r="B3901" t="s">
        <v>832</v>
      </c>
      <c r="C3901" t="s">
        <v>4413</v>
      </c>
      <c r="D3901" s="1">
        <v>44780</v>
      </c>
      <c r="E3901">
        <v>12</v>
      </c>
      <c r="F3901" t="b">
        <v>1</v>
      </c>
      <c r="G3901" t="s">
        <v>4540</v>
      </c>
      <c r="H3901" t="s">
        <v>2027</v>
      </c>
      <c r="I3901" s="1">
        <f>DATE(YEAR(tbl_Invoices[[#This Row],[Invoice_Date]]), MONTH(tbl_Invoices[[#This Row],[Invoice_Date]]), DAY(tbl_Invoices[[#This Row],[Invoice_Date]]))</f>
        <v>44780</v>
      </c>
      <c r="J3901">
        <f>YEAR(tbl_Invoices[[#This Row],[Invoice_Date]])</f>
        <v>2022</v>
      </c>
      <c r="K3901" s="1">
        <f>_xlfn.XLOOKUP(tbl_Invoices[[#This Row],[Customer_ID]], tbl_Customers[Customer_ID], tbl_Customers[Cohort_Month])</f>
        <v>44773</v>
      </c>
      <c r="L3901" s="1" t="str">
        <f ca="1">_xlfn.XLOOKUP(tbl_Invoices[[#This Row],[Customer_ID]], tbl_Customers[Customer_ID], tbl_Customers[Age_Group])</f>
        <v>45–54</v>
      </c>
      <c r="M3901" s="1" t="str">
        <f>_xlfn.XLOOKUP(tbl_Invoices[[#This Row],[Customer_ID]], tbl_Customers[Customer_ID], tbl_Customers[Region])</f>
        <v>Midwest</v>
      </c>
      <c r="N3901" s="1" t="str" cm="1">
        <f t="array" ref="N3901">_xlfn.IFS(
   _xlfn.SINGLE(tbl_Invoices[Plan_ID])="P1","Basic",
   _xlfn.SINGLE(tbl_Invoices[Plan_ID])="P2","Standard",
   _xlfn.SINGLE(tbl_Invoices[Plan_ID])="P3","Premium"
)</f>
        <v>Basic</v>
      </c>
      <c r="O3901" s="2">
        <f>IF(tbl_Invoices[[#This Row],[Revenue_Type]]="Churned",0,1)</f>
        <v>1</v>
      </c>
    </row>
    <row r="3902" spans="1:15" x14ac:dyDescent="0.25">
      <c r="A3902" t="s">
        <v>5650</v>
      </c>
      <c r="B3902" t="s">
        <v>1323</v>
      </c>
      <c r="C3902" t="s">
        <v>3245</v>
      </c>
      <c r="D3902" s="1">
        <v>44780</v>
      </c>
      <c r="E3902">
        <v>25</v>
      </c>
      <c r="F3902" t="b">
        <v>1</v>
      </c>
      <c r="G3902" t="s">
        <v>4547</v>
      </c>
      <c r="H3902" t="s">
        <v>2034</v>
      </c>
      <c r="I3902" s="1">
        <f>DATE(YEAR(tbl_Invoices[[#This Row],[Invoice_Date]]), MONTH(tbl_Invoices[[#This Row],[Invoice_Date]]), DAY(tbl_Invoices[[#This Row],[Invoice_Date]]))</f>
        <v>44780</v>
      </c>
      <c r="J3902">
        <f>YEAR(tbl_Invoices[[#This Row],[Invoice_Date]])</f>
        <v>2022</v>
      </c>
      <c r="K3902" s="1">
        <f>_xlfn.XLOOKUP(tbl_Invoices[[#This Row],[Customer_ID]], tbl_Customers[Customer_ID], tbl_Customers[Cohort_Month])</f>
        <v>44620</v>
      </c>
      <c r="L3902" s="1" t="str">
        <f ca="1">_xlfn.XLOOKUP(tbl_Invoices[[#This Row],[Customer_ID]], tbl_Customers[Customer_ID], tbl_Customers[Age_Group])</f>
        <v>25–34</v>
      </c>
      <c r="M3902" s="1" t="str">
        <f>_xlfn.XLOOKUP(tbl_Invoices[[#This Row],[Customer_ID]], tbl_Customers[Customer_ID], tbl_Customers[Region])</f>
        <v>South</v>
      </c>
      <c r="N3902" s="1" t="str" cm="1">
        <f t="array" ref="N3902">_xlfn.IFS(
   _xlfn.SINGLE(tbl_Invoices[Plan_ID])="P1","Basic",
   _xlfn.SINGLE(tbl_Invoices[Plan_ID])="P2","Standard",
   _xlfn.SINGLE(tbl_Invoices[Plan_ID])="P3","Premium"
)</f>
        <v>Standard</v>
      </c>
      <c r="O3902" s="2">
        <f>IF(tbl_Invoices[[#This Row],[Revenue_Type]]="Churned",0,1)</f>
        <v>1</v>
      </c>
    </row>
    <row r="3903" spans="1:15" x14ac:dyDescent="0.25">
      <c r="A3903" t="s">
        <v>8947</v>
      </c>
      <c r="B3903" t="s">
        <v>1500</v>
      </c>
      <c r="C3903" t="s">
        <v>4383</v>
      </c>
      <c r="D3903" s="1">
        <v>44780</v>
      </c>
      <c r="E3903">
        <v>12</v>
      </c>
      <c r="F3903" t="b">
        <v>1</v>
      </c>
      <c r="G3903" t="s">
        <v>4549</v>
      </c>
      <c r="H3903" t="s">
        <v>2027</v>
      </c>
      <c r="I3903" s="1">
        <f>DATE(YEAR(tbl_Invoices[[#This Row],[Invoice_Date]]), MONTH(tbl_Invoices[[#This Row],[Invoice_Date]]), DAY(tbl_Invoices[[#This Row],[Invoice_Date]]))</f>
        <v>44780</v>
      </c>
      <c r="J3903">
        <f>YEAR(tbl_Invoices[[#This Row],[Invoice_Date]])</f>
        <v>2022</v>
      </c>
      <c r="K3903" s="1">
        <f>_xlfn.XLOOKUP(tbl_Invoices[[#This Row],[Customer_ID]], tbl_Customers[Customer_ID], tbl_Customers[Cohort_Month])</f>
        <v>45016</v>
      </c>
      <c r="L3903" s="1" t="str">
        <f ca="1">_xlfn.XLOOKUP(tbl_Invoices[[#This Row],[Customer_ID]], tbl_Customers[Customer_ID], tbl_Customers[Age_Group])</f>
        <v>45–54</v>
      </c>
      <c r="M3903" s="1" t="str">
        <f>_xlfn.XLOOKUP(tbl_Invoices[[#This Row],[Customer_ID]], tbl_Customers[Customer_ID], tbl_Customers[Region])</f>
        <v>West</v>
      </c>
      <c r="N3903" s="1" t="str" cm="1">
        <f t="array" ref="N3903">_xlfn.IFS(
   _xlfn.SINGLE(tbl_Invoices[Plan_ID])="P1","Basic",
   _xlfn.SINGLE(tbl_Invoices[Plan_ID])="P2","Standard",
   _xlfn.SINGLE(tbl_Invoices[Plan_ID])="P3","Premium"
)</f>
        <v>Basic</v>
      </c>
      <c r="O3903" s="2">
        <f>IF(tbl_Invoices[[#This Row],[Revenue_Type]]="Churned",0,1)</f>
        <v>1</v>
      </c>
    </row>
    <row r="3904" spans="1:15" x14ac:dyDescent="0.25">
      <c r="A3904" t="s">
        <v>4789</v>
      </c>
      <c r="B3904" t="s">
        <v>30</v>
      </c>
      <c r="C3904" t="s">
        <v>2936</v>
      </c>
      <c r="D3904" s="1">
        <v>44781</v>
      </c>
      <c r="E3904">
        <v>12</v>
      </c>
      <c r="F3904" t="b">
        <v>1</v>
      </c>
      <c r="G3904" t="s">
        <v>4540</v>
      </c>
      <c r="H3904" t="s">
        <v>2027</v>
      </c>
      <c r="I3904" s="1">
        <f>DATE(YEAR(tbl_Invoices[[#This Row],[Invoice_Date]]), MONTH(tbl_Invoices[[#This Row],[Invoice_Date]]), DAY(tbl_Invoices[[#This Row],[Invoice_Date]]))</f>
        <v>44781</v>
      </c>
      <c r="J3904">
        <f>YEAR(tbl_Invoices[[#This Row],[Invoice_Date]])</f>
        <v>2022</v>
      </c>
      <c r="K3904" s="1">
        <f>_xlfn.XLOOKUP(tbl_Invoices[[#This Row],[Customer_ID]], tbl_Customers[Customer_ID], tbl_Customers[Cohort_Month])</f>
        <v>44957</v>
      </c>
      <c r="L3904" s="1" t="str">
        <f ca="1">_xlfn.XLOOKUP(tbl_Invoices[[#This Row],[Customer_ID]], tbl_Customers[Customer_ID], tbl_Customers[Age_Group])</f>
        <v>25–34</v>
      </c>
      <c r="M3904" s="1" t="str">
        <f>_xlfn.XLOOKUP(tbl_Invoices[[#This Row],[Customer_ID]], tbl_Customers[Customer_ID], tbl_Customers[Region])</f>
        <v>South</v>
      </c>
      <c r="N3904" s="1" t="str" cm="1">
        <f t="array" ref="N3904">_xlfn.IFS(
   _xlfn.SINGLE(tbl_Invoices[Plan_ID])="P1","Basic",
   _xlfn.SINGLE(tbl_Invoices[Plan_ID])="P2","Standard",
   _xlfn.SINGLE(tbl_Invoices[Plan_ID])="P3","Premium"
)</f>
        <v>Basic</v>
      </c>
      <c r="O3904" s="2">
        <f>IF(tbl_Invoices[[#This Row],[Revenue_Type]]="Churned",0,1)</f>
        <v>1</v>
      </c>
    </row>
    <row r="3905" spans="1:15" x14ac:dyDescent="0.25">
      <c r="A3905" t="s">
        <v>4566</v>
      </c>
      <c r="B3905" t="s">
        <v>641</v>
      </c>
      <c r="C3905" t="s">
        <v>2314</v>
      </c>
      <c r="D3905" s="1">
        <v>44781</v>
      </c>
      <c r="E3905">
        <v>12</v>
      </c>
      <c r="F3905" t="b">
        <v>1</v>
      </c>
      <c r="G3905" t="s">
        <v>4538</v>
      </c>
      <c r="H3905" t="s">
        <v>2027</v>
      </c>
      <c r="I3905" s="1">
        <f>DATE(YEAR(tbl_Invoices[[#This Row],[Invoice_Date]]), MONTH(tbl_Invoices[[#This Row],[Invoice_Date]]), DAY(tbl_Invoices[[#This Row],[Invoice_Date]]))</f>
        <v>44781</v>
      </c>
      <c r="J3905">
        <f>YEAR(tbl_Invoices[[#This Row],[Invoice_Date]])</f>
        <v>2022</v>
      </c>
      <c r="K3905" s="1">
        <f>_xlfn.XLOOKUP(tbl_Invoices[[#This Row],[Customer_ID]], tbl_Customers[Customer_ID], tbl_Customers[Cohort_Month])</f>
        <v>44408</v>
      </c>
      <c r="L3905" s="1" t="str">
        <f ca="1">_xlfn.XLOOKUP(tbl_Invoices[[#This Row],[Customer_ID]], tbl_Customers[Customer_ID], tbl_Customers[Age_Group])</f>
        <v>25–34</v>
      </c>
      <c r="M3905" s="1" t="str">
        <f>_xlfn.XLOOKUP(tbl_Invoices[[#This Row],[Customer_ID]], tbl_Customers[Customer_ID], tbl_Customers[Region])</f>
        <v>West</v>
      </c>
      <c r="N3905" s="1" t="str" cm="1">
        <f t="array" ref="N3905">_xlfn.IFS(
   _xlfn.SINGLE(tbl_Invoices[Plan_ID])="P1","Basic",
   _xlfn.SINGLE(tbl_Invoices[Plan_ID])="P2","Standard",
   _xlfn.SINGLE(tbl_Invoices[Plan_ID])="P3","Premium"
)</f>
        <v>Basic</v>
      </c>
      <c r="O3905" s="2">
        <f>IF(tbl_Invoices[[#This Row],[Revenue_Type]]="Churned",0,1)</f>
        <v>1</v>
      </c>
    </row>
    <row r="3906" spans="1:15" x14ac:dyDescent="0.25">
      <c r="A3906" t="s">
        <v>9234</v>
      </c>
      <c r="B3906" t="s">
        <v>1282</v>
      </c>
      <c r="C3906" t="s">
        <v>4106</v>
      </c>
      <c r="D3906" s="1">
        <v>44781</v>
      </c>
      <c r="E3906">
        <v>12</v>
      </c>
      <c r="F3906" t="b">
        <v>1</v>
      </c>
      <c r="G3906" t="s">
        <v>4538</v>
      </c>
      <c r="H3906" t="s">
        <v>2027</v>
      </c>
      <c r="I3906" s="1">
        <f>DATE(YEAR(tbl_Invoices[[#This Row],[Invoice_Date]]), MONTH(tbl_Invoices[[#This Row],[Invoice_Date]]), DAY(tbl_Invoices[[#This Row],[Invoice_Date]]))</f>
        <v>44781</v>
      </c>
      <c r="J3906">
        <f>YEAR(tbl_Invoices[[#This Row],[Invoice_Date]])</f>
        <v>2022</v>
      </c>
      <c r="K3906" s="1">
        <f>_xlfn.XLOOKUP(tbl_Invoices[[#This Row],[Customer_ID]], tbl_Customers[Customer_ID], tbl_Customers[Cohort_Month])</f>
        <v>44651</v>
      </c>
      <c r="L3906" s="1" t="str">
        <f ca="1">_xlfn.XLOOKUP(tbl_Invoices[[#This Row],[Customer_ID]], tbl_Customers[Customer_ID], tbl_Customers[Age_Group])</f>
        <v>35–44</v>
      </c>
      <c r="M3906" s="1" t="str">
        <f>_xlfn.XLOOKUP(tbl_Invoices[[#This Row],[Customer_ID]], tbl_Customers[Customer_ID], tbl_Customers[Region])</f>
        <v>West</v>
      </c>
      <c r="N3906" s="1" t="str" cm="1">
        <f t="array" ref="N3906">_xlfn.IFS(
   _xlfn.SINGLE(tbl_Invoices[Plan_ID])="P1","Basic",
   _xlfn.SINGLE(tbl_Invoices[Plan_ID])="P2","Standard",
   _xlfn.SINGLE(tbl_Invoices[Plan_ID])="P3","Premium"
)</f>
        <v>Basic</v>
      </c>
      <c r="O3906" s="2">
        <f>IF(tbl_Invoices[[#This Row],[Revenue_Type]]="Churned",0,1)</f>
        <v>1</v>
      </c>
    </row>
    <row r="3907" spans="1:15" x14ac:dyDescent="0.25">
      <c r="A3907" t="s">
        <v>8875</v>
      </c>
      <c r="B3907" t="s">
        <v>390</v>
      </c>
      <c r="C3907" t="s">
        <v>2085</v>
      </c>
      <c r="D3907" s="1">
        <v>44782</v>
      </c>
      <c r="E3907">
        <v>12</v>
      </c>
      <c r="F3907" t="b">
        <v>1</v>
      </c>
      <c r="G3907" t="s">
        <v>4538</v>
      </c>
      <c r="H3907" t="s">
        <v>2027</v>
      </c>
      <c r="I3907" s="1">
        <f>DATE(YEAR(tbl_Invoices[[#This Row],[Invoice_Date]]), MONTH(tbl_Invoices[[#This Row],[Invoice_Date]]), DAY(tbl_Invoices[[#This Row],[Invoice_Date]]))</f>
        <v>44782</v>
      </c>
      <c r="J3907">
        <f>YEAR(tbl_Invoices[[#This Row],[Invoice_Date]])</f>
        <v>2022</v>
      </c>
      <c r="K3907" s="1">
        <f>_xlfn.XLOOKUP(tbl_Invoices[[#This Row],[Customer_ID]], tbl_Customers[Customer_ID], tbl_Customers[Cohort_Month])</f>
        <v>44377</v>
      </c>
      <c r="L3907" s="1" t="str">
        <f ca="1">_xlfn.XLOOKUP(tbl_Invoices[[#This Row],[Customer_ID]], tbl_Customers[Customer_ID], tbl_Customers[Age_Group])</f>
        <v>35–44</v>
      </c>
      <c r="M3907" s="1" t="str">
        <f>_xlfn.XLOOKUP(tbl_Invoices[[#This Row],[Customer_ID]], tbl_Customers[Customer_ID], tbl_Customers[Region])</f>
        <v>South</v>
      </c>
      <c r="N3907" s="1" t="str" cm="1">
        <f t="array" ref="N3907">_xlfn.IFS(
   _xlfn.SINGLE(tbl_Invoices[Plan_ID])="P1","Basic",
   _xlfn.SINGLE(tbl_Invoices[Plan_ID])="P2","Standard",
   _xlfn.SINGLE(tbl_Invoices[Plan_ID])="P3","Premium"
)</f>
        <v>Basic</v>
      </c>
      <c r="O3907" s="2">
        <f>IF(tbl_Invoices[[#This Row],[Revenue_Type]]="Churned",0,1)</f>
        <v>1</v>
      </c>
    </row>
    <row r="3908" spans="1:15" x14ac:dyDescent="0.25">
      <c r="A3908" t="s">
        <v>6381</v>
      </c>
      <c r="B3908" t="s">
        <v>401</v>
      </c>
      <c r="C3908" t="s">
        <v>4284</v>
      </c>
      <c r="D3908" s="1">
        <v>44782</v>
      </c>
      <c r="E3908">
        <v>55</v>
      </c>
      <c r="F3908" t="b">
        <v>1</v>
      </c>
      <c r="G3908" t="s">
        <v>4538</v>
      </c>
      <c r="H3908" t="s">
        <v>2031</v>
      </c>
      <c r="I3908" s="1">
        <f>DATE(YEAR(tbl_Invoices[[#This Row],[Invoice_Date]]), MONTH(tbl_Invoices[[#This Row],[Invoice_Date]]), DAY(tbl_Invoices[[#This Row],[Invoice_Date]]))</f>
        <v>44782</v>
      </c>
      <c r="J3908">
        <f>YEAR(tbl_Invoices[[#This Row],[Invoice_Date]])</f>
        <v>2022</v>
      </c>
      <c r="K3908" s="1">
        <f>_xlfn.XLOOKUP(tbl_Invoices[[#This Row],[Customer_ID]], tbl_Customers[Customer_ID], tbl_Customers[Cohort_Month])</f>
        <v>44957</v>
      </c>
      <c r="L3908" s="1" t="str">
        <f ca="1">_xlfn.XLOOKUP(tbl_Invoices[[#This Row],[Customer_ID]], tbl_Customers[Customer_ID], tbl_Customers[Age_Group])</f>
        <v>18–24</v>
      </c>
      <c r="M3908" s="1" t="str">
        <f>_xlfn.XLOOKUP(tbl_Invoices[[#This Row],[Customer_ID]], tbl_Customers[Customer_ID], tbl_Customers[Region])</f>
        <v>South</v>
      </c>
      <c r="N3908" s="1" t="str" cm="1">
        <f t="array" ref="N3908">_xlfn.IFS(
   _xlfn.SINGLE(tbl_Invoices[Plan_ID])="P1","Basic",
   _xlfn.SINGLE(tbl_Invoices[Plan_ID])="P2","Standard",
   _xlfn.SINGLE(tbl_Invoices[Plan_ID])="P3","Premium"
)</f>
        <v>Premium</v>
      </c>
      <c r="O3908" s="2">
        <f>IF(tbl_Invoices[[#This Row],[Revenue_Type]]="Churned",0,1)</f>
        <v>1</v>
      </c>
    </row>
    <row r="3909" spans="1:15" x14ac:dyDescent="0.25">
      <c r="A3909" t="s">
        <v>7381</v>
      </c>
      <c r="B3909" t="s">
        <v>671</v>
      </c>
      <c r="C3909" t="s">
        <v>2764</v>
      </c>
      <c r="D3909" s="1">
        <v>44782</v>
      </c>
      <c r="E3909">
        <v>25</v>
      </c>
      <c r="F3909" t="b">
        <v>1</v>
      </c>
      <c r="G3909" t="s">
        <v>4538</v>
      </c>
      <c r="H3909" t="s">
        <v>2034</v>
      </c>
      <c r="I3909" s="1">
        <f>DATE(YEAR(tbl_Invoices[[#This Row],[Invoice_Date]]), MONTH(tbl_Invoices[[#This Row],[Invoice_Date]]), DAY(tbl_Invoices[[#This Row],[Invoice_Date]]))</f>
        <v>44782</v>
      </c>
      <c r="J3909">
        <f>YEAR(tbl_Invoices[[#This Row],[Invoice_Date]])</f>
        <v>2022</v>
      </c>
      <c r="K3909" s="1">
        <f>_xlfn.XLOOKUP(tbl_Invoices[[#This Row],[Customer_ID]], tbl_Customers[Customer_ID], tbl_Customers[Cohort_Month])</f>
        <v>44895</v>
      </c>
      <c r="L3909" s="1" t="str">
        <f ca="1">_xlfn.XLOOKUP(tbl_Invoices[[#This Row],[Customer_ID]], tbl_Customers[Customer_ID], tbl_Customers[Age_Group])</f>
        <v>45–54</v>
      </c>
      <c r="M3909" s="1" t="str">
        <f>_xlfn.XLOOKUP(tbl_Invoices[[#This Row],[Customer_ID]], tbl_Customers[Customer_ID], tbl_Customers[Region])</f>
        <v>South</v>
      </c>
      <c r="N3909" s="1" t="str" cm="1">
        <f t="array" ref="N3909">_xlfn.IFS(
   _xlfn.SINGLE(tbl_Invoices[Plan_ID])="P1","Basic",
   _xlfn.SINGLE(tbl_Invoices[Plan_ID])="P2","Standard",
   _xlfn.SINGLE(tbl_Invoices[Plan_ID])="P3","Premium"
)</f>
        <v>Standard</v>
      </c>
      <c r="O3909" s="2">
        <f>IF(tbl_Invoices[[#This Row],[Revenue_Type]]="Churned",0,1)</f>
        <v>1</v>
      </c>
    </row>
    <row r="3910" spans="1:15" x14ac:dyDescent="0.25">
      <c r="A3910" t="s">
        <v>5632</v>
      </c>
      <c r="B3910" t="s">
        <v>735</v>
      </c>
      <c r="C3910" t="s">
        <v>3608</v>
      </c>
      <c r="D3910" s="1">
        <v>44782</v>
      </c>
      <c r="E3910">
        <v>55</v>
      </c>
      <c r="F3910" t="b">
        <v>1</v>
      </c>
      <c r="G3910" t="s">
        <v>4547</v>
      </c>
      <c r="H3910" t="s">
        <v>2031</v>
      </c>
      <c r="I3910" s="1">
        <f>DATE(YEAR(tbl_Invoices[[#This Row],[Invoice_Date]]), MONTH(tbl_Invoices[[#This Row],[Invoice_Date]]), DAY(tbl_Invoices[[#This Row],[Invoice_Date]]))</f>
        <v>44782</v>
      </c>
      <c r="J3910">
        <f>YEAR(tbl_Invoices[[#This Row],[Invoice_Date]])</f>
        <v>2022</v>
      </c>
      <c r="K3910" s="1">
        <f>_xlfn.XLOOKUP(tbl_Invoices[[#This Row],[Customer_ID]], tbl_Customers[Customer_ID], tbl_Customers[Cohort_Month])</f>
        <v>44834</v>
      </c>
      <c r="L3910" s="1" t="str">
        <f ca="1">_xlfn.XLOOKUP(tbl_Invoices[[#This Row],[Customer_ID]], tbl_Customers[Customer_ID], tbl_Customers[Age_Group])</f>
        <v>35–44</v>
      </c>
      <c r="M3910" s="1" t="str">
        <f>_xlfn.XLOOKUP(tbl_Invoices[[#This Row],[Customer_ID]], tbl_Customers[Customer_ID], tbl_Customers[Region])</f>
        <v>East</v>
      </c>
      <c r="N3910" s="1" t="str" cm="1">
        <f t="array" ref="N3910">_xlfn.IFS(
   _xlfn.SINGLE(tbl_Invoices[Plan_ID])="P1","Basic",
   _xlfn.SINGLE(tbl_Invoices[Plan_ID])="P2","Standard",
   _xlfn.SINGLE(tbl_Invoices[Plan_ID])="P3","Premium"
)</f>
        <v>Premium</v>
      </c>
      <c r="O3910" s="2">
        <f>IF(tbl_Invoices[[#This Row],[Revenue_Type]]="Churned",0,1)</f>
        <v>1</v>
      </c>
    </row>
    <row r="3911" spans="1:15" x14ac:dyDescent="0.25">
      <c r="A3911" t="s">
        <v>9485</v>
      </c>
      <c r="B3911" t="s">
        <v>1310</v>
      </c>
      <c r="C3911" t="s">
        <v>3637</v>
      </c>
      <c r="D3911" s="1">
        <v>44782</v>
      </c>
      <c r="E3911">
        <v>12</v>
      </c>
      <c r="F3911" t="b">
        <v>1</v>
      </c>
      <c r="G3911" t="s">
        <v>4545</v>
      </c>
      <c r="H3911" t="s">
        <v>2027</v>
      </c>
      <c r="I3911" s="1">
        <f>DATE(YEAR(tbl_Invoices[[#This Row],[Invoice_Date]]), MONTH(tbl_Invoices[[#This Row],[Invoice_Date]]), DAY(tbl_Invoices[[#This Row],[Invoice_Date]]))</f>
        <v>44782</v>
      </c>
      <c r="J3911">
        <f>YEAR(tbl_Invoices[[#This Row],[Invoice_Date]])</f>
        <v>2022</v>
      </c>
      <c r="K3911" s="1">
        <f>_xlfn.XLOOKUP(tbl_Invoices[[#This Row],[Customer_ID]], tbl_Customers[Customer_ID], tbl_Customers[Cohort_Month])</f>
        <v>44742</v>
      </c>
      <c r="L3911" s="1" t="str">
        <f ca="1">_xlfn.XLOOKUP(tbl_Invoices[[#This Row],[Customer_ID]], tbl_Customers[Customer_ID], tbl_Customers[Age_Group])</f>
        <v>35–44</v>
      </c>
      <c r="M3911" s="1" t="str">
        <f>_xlfn.XLOOKUP(tbl_Invoices[[#This Row],[Customer_ID]], tbl_Customers[Customer_ID], tbl_Customers[Region])</f>
        <v>West</v>
      </c>
      <c r="N3911" s="1" t="str" cm="1">
        <f t="array" ref="N3911">_xlfn.IFS(
   _xlfn.SINGLE(tbl_Invoices[Plan_ID])="P1","Basic",
   _xlfn.SINGLE(tbl_Invoices[Plan_ID])="P2","Standard",
   _xlfn.SINGLE(tbl_Invoices[Plan_ID])="P3","Premium"
)</f>
        <v>Basic</v>
      </c>
      <c r="O3911" s="2">
        <f>IF(tbl_Invoices[[#This Row],[Revenue_Type]]="Churned",0,1)</f>
        <v>0</v>
      </c>
    </row>
    <row r="3912" spans="1:15" x14ac:dyDescent="0.25">
      <c r="A3912" t="s">
        <v>7711</v>
      </c>
      <c r="B3912" t="s">
        <v>1456</v>
      </c>
      <c r="C3912" t="s">
        <v>3529</v>
      </c>
      <c r="D3912" s="1">
        <v>44782</v>
      </c>
      <c r="E3912">
        <v>25</v>
      </c>
      <c r="F3912" t="b">
        <v>1</v>
      </c>
      <c r="G3912" t="s">
        <v>4547</v>
      </c>
      <c r="H3912" t="s">
        <v>2034</v>
      </c>
      <c r="I3912" s="1">
        <f>DATE(YEAR(tbl_Invoices[[#This Row],[Invoice_Date]]), MONTH(tbl_Invoices[[#This Row],[Invoice_Date]]), DAY(tbl_Invoices[[#This Row],[Invoice_Date]]))</f>
        <v>44782</v>
      </c>
      <c r="J3912">
        <f>YEAR(tbl_Invoices[[#This Row],[Invoice_Date]])</f>
        <v>2022</v>
      </c>
      <c r="K3912" s="1">
        <f>_xlfn.XLOOKUP(tbl_Invoices[[#This Row],[Customer_ID]], tbl_Customers[Customer_ID], tbl_Customers[Cohort_Month])</f>
        <v>44926</v>
      </c>
      <c r="L3912" s="1" t="str">
        <f ca="1">_xlfn.XLOOKUP(tbl_Invoices[[#This Row],[Customer_ID]], tbl_Customers[Customer_ID], tbl_Customers[Age_Group])</f>
        <v>25–34</v>
      </c>
      <c r="M3912" s="1" t="str">
        <f>_xlfn.XLOOKUP(tbl_Invoices[[#This Row],[Customer_ID]], tbl_Customers[Customer_ID], tbl_Customers[Region])</f>
        <v>South</v>
      </c>
      <c r="N3912" s="1" t="str" cm="1">
        <f t="array" ref="N3912">_xlfn.IFS(
   _xlfn.SINGLE(tbl_Invoices[Plan_ID])="P1","Basic",
   _xlfn.SINGLE(tbl_Invoices[Plan_ID])="P2","Standard",
   _xlfn.SINGLE(tbl_Invoices[Plan_ID])="P3","Premium"
)</f>
        <v>Standard</v>
      </c>
      <c r="O3912" s="2">
        <f>IF(tbl_Invoices[[#This Row],[Revenue_Type]]="Churned",0,1)</f>
        <v>1</v>
      </c>
    </row>
    <row r="3913" spans="1:15" x14ac:dyDescent="0.25">
      <c r="A3913" t="s">
        <v>6009</v>
      </c>
      <c r="B3913" t="s">
        <v>1565</v>
      </c>
      <c r="C3913" t="s">
        <v>4484</v>
      </c>
      <c r="D3913" s="1">
        <v>44782</v>
      </c>
      <c r="E3913">
        <v>12</v>
      </c>
      <c r="F3913" t="b">
        <v>1</v>
      </c>
      <c r="G3913" t="s">
        <v>4549</v>
      </c>
      <c r="H3913" t="s">
        <v>2027</v>
      </c>
      <c r="I3913" s="1">
        <f>DATE(YEAR(tbl_Invoices[[#This Row],[Invoice_Date]]), MONTH(tbl_Invoices[[#This Row],[Invoice_Date]]), DAY(tbl_Invoices[[#This Row],[Invoice_Date]]))</f>
        <v>44782</v>
      </c>
      <c r="J3913">
        <f>YEAR(tbl_Invoices[[#This Row],[Invoice_Date]])</f>
        <v>2022</v>
      </c>
      <c r="K3913" s="1">
        <f>_xlfn.XLOOKUP(tbl_Invoices[[#This Row],[Customer_ID]], tbl_Customers[Customer_ID], tbl_Customers[Cohort_Month])</f>
        <v>44592</v>
      </c>
      <c r="L3913" s="1" t="str">
        <f ca="1">_xlfn.XLOOKUP(tbl_Invoices[[#This Row],[Customer_ID]], tbl_Customers[Customer_ID], tbl_Customers[Age_Group])</f>
        <v>35–44</v>
      </c>
      <c r="M3913" s="1" t="str">
        <f>_xlfn.XLOOKUP(tbl_Invoices[[#This Row],[Customer_ID]], tbl_Customers[Customer_ID], tbl_Customers[Region])</f>
        <v>International</v>
      </c>
      <c r="N3913" s="1" t="str" cm="1">
        <f t="array" ref="N3913">_xlfn.IFS(
   _xlfn.SINGLE(tbl_Invoices[Plan_ID])="P1","Basic",
   _xlfn.SINGLE(tbl_Invoices[Plan_ID])="P2","Standard",
   _xlfn.SINGLE(tbl_Invoices[Plan_ID])="P3","Premium"
)</f>
        <v>Basic</v>
      </c>
      <c r="O3913" s="2">
        <f>IF(tbl_Invoices[[#This Row],[Revenue_Type]]="Churned",0,1)</f>
        <v>1</v>
      </c>
    </row>
    <row r="3914" spans="1:15" x14ac:dyDescent="0.25">
      <c r="A3914" t="s">
        <v>5548</v>
      </c>
      <c r="B3914" t="s">
        <v>1591</v>
      </c>
      <c r="C3914" t="s">
        <v>3181</v>
      </c>
      <c r="D3914" s="1">
        <v>44782</v>
      </c>
      <c r="E3914">
        <v>55</v>
      </c>
      <c r="F3914" t="b">
        <v>1</v>
      </c>
      <c r="G3914" t="s">
        <v>4538</v>
      </c>
      <c r="H3914" t="s">
        <v>2031</v>
      </c>
      <c r="I3914" s="1">
        <f>DATE(YEAR(tbl_Invoices[[#This Row],[Invoice_Date]]), MONTH(tbl_Invoices[[#This Row],[Invoice_Date]]), DAY(tbl_Invoices[[#This Row],[Invoice_Date]]))</f>
        <v>44782</v>
      </c>
      <c r="J3914">
        <f>YEAR(tbl_Invoices[[#This Row],[Invoice_Date]])</f>
        <v>2022</v>
      </c>
      <c r="K3914" s="1">
        <f>_xlfn.XLOOKUP(tbl_Invoices[[#This Row],[Customer_ID]], tbl_Customers[Customer_ID], tbl_Customers[Cohort_Month])</f>
        <v>44865</v>
      </c>
      <c r="L3914" s="1" t="str">
        <f ca="1">_xlfn.XLOOKUP(tbl_Invoices[[#This Row],[Customer_ID]], tbl_Customers[Customer_ID], tbl_Customers[Age_Group])</f>
        <v>45–54</v>
      </c>
      <c r="M3914" s="1" t="str">
        <f>_xlfn.XLOOKUP(tbl_Invoices[[#This Row],[Customer_ID]], tbl_Customers[Customer_ID], tbl_Customers[Region])</f>
        <v>International</v>
      </c>
      <c r="N3914" s="1" t="str" cm="1">
        <f t="array" ref="N3914">_xlfn.IFS(
   _xlfn.SINGLE(tbl_Invoices[Plan_ID])="P1","Basic",
   _xlfn.SINGLE(tbl_Invoices[Plan_ID])="P2","Standard",
   _xlfn.SINGLE(tbl_Invoices[Plan_ID])="P3","Premium"
)</f>
        <v>Premium</v>
      </c>
      <c r="O3914" s="2">
        <f>IF(tbl_Invoices[[#This Row],[Revenue_Type]]="Churned",0,1)</f>
        <v>1</v>
      </c>
    </row>
    <row r="3915" spans="1:15" x14ac:dyDescent="0.25">
      <c r="A3915" t="s">
        <v>7911</v>
      </c>
      <c r="B3915" t="s">
        <v>1722</v>
      </c>
      <c r="C3915" t="s">
        <v>2147</v>
      </c>
      <c r="D3915" s="1">
        <v>44782</v>
      </c>
      <c r="E3915">
        <v>25</v>
      </c>
      <c r="F3915" t="b">
        <v>1</v>
      </c>
      <c r="G3915" t="s">
        <v>4549</v>
      </c>
      <c r="H3915" t="s">
        <v>2034</v>
      </c>
      <c r="I3915" s="1">
        <f>DATE(YEAR(tbl_Invoices[[#This Row],[Invoice_Date]]), MONTH(tbl_Invoices[[#This Row],[Invoice_Date]]), DAY(tbl_Invoices[[#This Row],[Invoice_Date]]))</f>
        <v>44782</v>
      </c>
      <c r="J3915">
        <f>YEAR(tbl_Invoices[[#This Row],[Invoice_Date]])</f>
        <v>2022</v>
      </c>
      <c r="K3915" s="1">
        <f>_xlfn.XLOOKUP(tbl_Invoices[[#This Row],[Customer_ID]], tbl_Customers[Customer_ID], tbl_Customers[Cohort_Month])</f>
        <v>44681</v>
      </c>
      <c r="L3915" s="1" t="str">
        <f ca="1">_xlfn.XLOOKUP(tbl_Invoices[[#This Row],[Customer_ID]], tbl_Customers[Customer_ID], tbl_Customers[Age_Group])</f>
        <v>25–34</v>
      </c>
      <c r="M3915" s="1" t="str">
        <f>_xlfn.XLOOKUP(tbl_Invoices[[#This Row],[Customer_ID]], tbl_Customers[Customer_ID], tbl_Customers[Region])</f>
        <v>South</v>
      </c>
      <c r="N3915" s="1" t="str" cm="1">
        <f t="array" ref="N3915">_xlfn.IFS(
   _xlfn.SINGLE(tbl_Invoices[Plan_ID])="P1","Basic",
   _xlfn.SINGLE(tbl_Invoices[Plan_ID])="P2","Standard",
   _xlfn.SINGLE(tbl_Invoices[Plan_ID])="P3","Premium"
)</f>
        <v>Standard</v>
      </c>
      <c r="O3915" s="2">
        <f>IF(tbl_Invoices[[#This Row],[Revenue_Type]]="Churned",0,1)</f>
        <v>1</v>
      </c>
    </row>
    <row r="3916" spans="1:15" x14ac:dyDescent="0.25">
      <c r="A3916" t="s">
        <v>9427</v>
      </c>
      <c r="B3916" t="s">
        <v>1786</v>
      </c>
      <c r="C3916" t="s">
        <v>2703</v>
      </c>
      <c r="D3916" s="1">
        <v>44782</v>
      </c>
      <c r="E3916">
        <v>12</v>
      </c>
      <c r="F3916" t="b">
        <v>1</v>
      </c>
      <c r="G3916" t="s">
        <v>4545</v>
      </c>
      <c r="H3916" t="s">
        <v>2027</v>
      </c>
      <c r="I3916" s="1">
        <f>DATE(YEAR(tbl_Invoices[[#This Row],[Invoice_Date]]), MONTH(tbl_Invoices[[#This Row],[Invoice_Date]]), DAY(tbl_Invoices[[#This Row],[Invoice_Date]]))</f>
        <v>44782</v>
      </c>
      <c r="J3916">
        <f>YEAR(tbl_Invoices[[#This Row],[Invoice_Date]])</f>
        <v>2022</v>
      </c>
      <c r="K3916" s="1">
        <f>_xlfn.XLOOKUP(tbl_Invoices[[#This Row],[Customer_ID]], tbl_Customers[Customer_ID], tbl_Customers[Cohort_Month])</f>
        <v>44500</v>
      </c>
      <c r="L3916" s="1" t="str">
        <f ca="1">_xlfn.XLOOKUP(tbl_Invoices[[#This Row],[Customer_ID]], tbl_Customers[Customer_ID], tbl_Customers[Age_Group])</f>
        <v>55+</v>
      </c>
      <c r="M3916" s="1" t="str">
        <f>_xlfn.XLOOKUP(tbl_Invoices[[#This Row],[Customer_ID]], tbl_Customers[Customer_ID], tbl_Customers[Region])</f>
        <v>South</v>
      </c>
      <c r="N3916" s="1" t="str" cm="1">
        <f t="array" ref="N3916">_xlfn.IFS(
   _xlfn.SINGLE(tbl_Invoices[Plan_ID])="P1","Basic",
   _xlfn.SINGLE(tbl_Invoices[Plan_ID])="P2","Standard",
   _xlfn.SINGLE(tbl_Invoices[Plan_ID])="P3","Premium"
)</f>
        <v>Basic</v>
      </c>
      <c r="O3916" s="2">
        <f>IF(tbl_Invoices[[#This Row],[Revenue_Type]]="Churned",0,1)</f>
        <v>0</v>
      </c>
    </row>
    <row r="3917" spans="1:15" x14ac:dyDescent="0.25">
      <c r="A3917" t="s">
        <v>8422</v>
      </c>
      <c r="B3917" t="s">
        <v>1885</v>
      </c>
      <c r="C3917" t="s">
        <v>2775</v>
      </c>
      <c r="D3917" s="1">
        <v>44782</v>
      </c>
      <c r="E3917">
        <v>12</v>
      </c>
      <c r="F3917" t="b">
        <v>1</v>
      </c>
      <c r="G3917" t="s">
        <v>4540</v>
      </c>
      <c r="H3917" t="s">
        <v>2027</v>
      </c>
      <c r="I3917" s="1">
        <f>DATE(YEAR(tbl_Invoices[[#This Row],[Invoice_Date]]), MONTH(tbl_Invoices[[#This Row],[Invoice_Date]]), DAY(tbl_Invoices[[#This Row],[Invoice_Date]]))</f>
        <v>44782</v>
      </c>
      <c r="J3917">
        <f>YEAR(tbl_Invoices[[#This Row],[Invoice_Date]])</f>
        <v>2022</v>
      </c>
      <c r="K3917" s="1">
        <f>_xlfn.XLOOKUP(tbl_Invoices[[#This Row],[Customer_ID]], tbl_Customers[Customer_ID], tbl_Customers[Cohort_Month])</f>
        <v>44286</v>
      </c>
      <c r="L3917" s="1" t="str">
        <f ca="1">_xlfn.XLOOKUP(tbl_Invoices[[#This Row],[Customer_ID]], tbl_Customers[Customer_ID], tbl_Customers[Age_Group])</f>
        <v>45–54</v>
      </c>
      <c r="M3917" s="1" t="str">
        <f>_xlfn.XLOOKUP(tbl_Invoices[[#This Row],[Customer_ID]], tbl_Customers[Customer_ID], tbl_Customers[Region])</f>
        <v>East</v>
      </c>
      <c r="N3917" s="1" t="str" cm="1">
        <f t="array" ref="N3917">_xlfn.IFS(
   _xlfn.SINGLE(tbl_Invoices[Plan_ID])="P1","Basic",
   _xlfn.SINGLE(tbl_Invoices[Plan_ID])="P2","Standard",
   _xlfn.SINGLE(tbl_Invoices[Plan_ID])="P3","Premium"
)</f>
        <v>Basic</v>
      </c>
      <c r="O3917" s="2">
        <f>IF(tbl_Invoices[[#This Row],[Revenue_Type]]="Churned",0,1)</f>
        <v>1</v>
      </c>
    </row>
    <row r="3918" spans="1:15" x14ac:dyDescent="0.25">
      <c r="A3918" t="s">
        <v>5442</v>
      </c>
      <c r="B3918" t="s">
        <v>247</v>
      </c>
      <c r="C3918" t="s">
        <v>2807</v>
      </c>
      <c r="D3918" s="1">
        <v>44783</v>
      </c>
      <c r="E3918">
        <v>12</v>
      </c>
      <c r="F3918" t="b">
        <v>1</v>
      </c>
      <c r="G3918" t="s">
        <v>4545</v>
      </c>
      <c r="H3918" t="s">
        <v>2027</v>
      </c>
      <c r="I3918" s="1">
        <f>DATE(YEAR(tbl_Invoices[[#This Row],[Invoice_Date]]), MONTH(tbl_Invoices[[#This Row],[Invoice_Date]]), DAY(tbl_Invoices[[#This Row],[Invoice_Date]]))</f>
        <v>44783</v>
      </c>
      <c r="J3918">
        <f>YEAR(tbl_Invoices[[#This Row],[Invoice_Date]])</f>
        <v>2022</v>
      </c>
      <c r="K3918" s="1">
        <f>_xlfn.XLOOKUP(tbl_Invoices[[#This Row],[Customer_ID]], tbl_Customers[Customer_ID], tbl_Customers[Cohort_Month])</f>
        <v>44592</v>
      </c>
      <c r="L3918" s="1" t="str">
        <f ca="1">_xlfn.XLOOKUP(tbl_Invoices[[#This Row],[Customer_ID]], tbl_Customers[Customer_ID], tbl_Customers[Age_Group])</f>
        <v>35–44</v>
      </c>
      <c r="M3918" s="1" t="str">
        <f>_xlfn.XLOOKUP(tbl_Invoices[[#This Row],[Customer_ID]], tbl_Customers[Customer_ID], tbl_Customers[Region])</f>
        <v>East</v>
      </c>
      <c r="N3918" s="1" t="str" cm="1">
        <f t="array" ref="N3918">_xlfn.IFS(
   _xlfn.SINGLE(tbl_Invoices[Plan_ID])="P1","Basic",
   _xlfn.SINGLE(tbl_Invoices[Plan_ID])="P2","Standard",
   _xlfn.SINGLE(tbl_Invoices[Plan_ID])="P3","Premium"
)</f>
        <v>Basic</v>
      </c>
      <c r="O3918" s="2">
        <f>IF(tbl_Invoices[[#This Row],[Revenue_Type]]="Churned",0,1)</f>
        <v>0</v>
      </c>
    </row>
    <row r="3919" spans="1:15" x14ac:dyDescent="0.25">
      <c r="A3919" t="s">
        <v>7192</v>
      </c>
      <c r="B3919" t="s">
        <v>845</v>
      </c>
      <c r="C3919" t="s">
        <v>3481</v>
      </c>
      <c r="D3919" s="1">
        <v>44783</v>
      </c>
      <c r="E3919">
        <v>12</v>
      </c>
      <c r="F3919" t="b">
        <v>1</v>
      </c>
      <c r="G3919" t="s">
        <v>4538</v>
      </c>
      <c r="H3919" t="s">
        <v>2027</v>
      </c>
      <c r="I3919" s="1">
        <f>DATE(YEAR(tbl_Invoices[[#This Row],[Invoice_Date]]), MONTH(tbl_Invoices[[#This Row],[Invoice_Date]]), DAY(tbl_Invoices[[#This Row],[Invoice_Date]]))</f>
        <v>44783</v>
      </c>
      <c r="J3919">
        <f>YEAR(tbl_Invoices[[#This Row],[Invoice_Date]])</f>
        <v>2022</v>
      </c>
      <c r="K3919" s="1">
        <f>_xlfn.XLOOKUP(tbl_Invoices[[#This Row],[Customer_ID]], tbl_Customers[Customer_ID], tbl_Customers[Cohort_Month])</f>
        <v>44561</v>
      </c>
      <c r="L3919" s="1" t="str">
        <f ca="1">_xlfn.XLOOKUP(tbl_Invoices[[#This Row],[Customer_ID]], tbl_Customers[Customer_ID], tbl_Customers[Age_Group])</f>
        <v>55+</v>
      </c>
      <c r="M3919" s="1" t="str">
        <f>_xlfn.XLOOKUP(tbl_Invoices[[#This Row],[Customer_ID]], tbl_Customers[Customer_ID], tbl_Customers[Region])</f>
        <v>Midwest</v>
      </c>
      <c r="N3919" s="1" t="str" cm="1">
        <f t="array" ref="N3919">_xlfn.IFS(
   _xlfn.SINGLE(tbl_Invoices[Plan_ID])="P1","Basic",
   _xlfn.SINGLE(tbl_Invoices[Plan_ID])="P2","Standard",
   _xlfn.SINGLE(tbl_Invoices[Plan_ID])="P3","Premium"
)</f>
        <v>Basic</v>
      </c>
      <c r="O3919" s="2">
        <f>IF(tbl_Invoices[[#This Row],[Revenue_Type]]="Churned",0,1)</f>
        <v>1</v>
      </c>
    </row>
    <row r="3920" spans="1:15" x14ac:dyDescent="0.25">
      <c r="A3920" t="s">
        <v>7696</v>
      </c>
      <c r="B3920" t="s">
        <v>1044</v>
      </c>
      <c r="C3920" t="s">
        <v>4451</v>
      </c>
      <c r="D3920" s="1">
        <v>44783</v>
      </c>
      <c r="E3920">
        <v>55</v>
      </c>
      <c r="F3920" t="b">
        <v>1</v>
      </c>
      <c r="G3920" t="s">
        <v>4540</v>
      </c>
      <c r="H3920" t="s">
        <v>2031</v>
      </c>
      <c r="I3920" s="1">
        <f>DATE(YEAR(tbl_Invoices[[#This Row],[Invoice_Date]]), MONTH(tbl_Invoices[[#This Row],[Invoice_Date]]), DAY(tbl_Invoices[[#This Row],[Invoice_Date]]))</f>
        <v>44783</v>
      </c>
      <c r="J3920">
        <f>YEAR(tbl_Invoices[[#This Row],[Invoice_Date]])</f>
        <v>2022</v>
      </c>
      <c r="K3920" s="1">
        <f>_xlfn.XLOOKUP(tbl_Invoices[[#This Row],[Customer_ID]], tbl_Customers[Customer_ID], tbl_Customers[Cohort_Month])</f>
        <v>44681</v>
      </c>
      <c r="L3920" s="1" t="str">
        <f ca="1">_xlfn.XLOOKUP(tbl_Invoices[[#This Row],[Customer_ID]], tbl_Customers[Customer_ID], tbl_Customers[Age_Group])</f>
        <v>45–54</v>
      </c>
      <c r="M3920" s="1" t="str">
        <f>_xlfn.XLOOKUP(tbl_Invoices[[#This Row],[Customer_ID]], tbl_Customers[Customer_ID], tbl_Customers[Region])</f>
        <v>South</v>
      </c>
      <c r="N3920" s="1" t="str" cm="1">
        <f t="array" ref="N3920">_xlfn.IFS(
   _xlfn.SINGLE(tbl_Invoices[Plan_ID])="P1","Basic",
   _xlfn.SINGLE(tbl_Invoices[Plan_ID])="P2","Standard",
   _xlfn.SINGLE(tbl_Invoices[Plan_ID])="P3","Premium"
)</f>
        <v>Premium</v>
      </c>
      <c r="O3920" s="2">
        <f>IF(tbl_Invoices[[#This Row],[Revenue_Type]]="Churned",0,1)</f>
        <v>1</v>
      </c>
    </row>
    <row r="3921" spans="1:15" x14ac:dyDescent="0.25">
      <c r="A3921" t="s">
        <v>7472</v>
      </c>
      <c r="B3921" t="s">
        <v>1083</v>
      </c>
      <c r="C3921" t="s">
        <v>2251</v>
      </c>
      <c r="D3921" s="1">
        <v>44783</v>
      </c>
      <c r="E3921">
        <v>55</v>
      </c>
      <c r="F3921" t="b">
        <v>1</v>
      </c>
      <c r="G3921" t="s">
        <v>4549</v>
      </c>
      <c r="H3921" t="s">
        <v>2031</v>
      </c>
      <c r="I3921" s="1">
        <f>DATE(YEAR(tbl_Invoices[[#This Row],[Invoice_Date]]), MONTH(tbl_Invoices[[#This Row],[Invoice_Date]]), DAY(tbl_Invoices[[#This Row],[Invoice_Date]]))</f>
        <v>44783</v>
      </c>
      <c r="J3921">
        <f>YEAR(tbl_Invoices[[#This Row],[Invoice_Date]])</f>
        <v>2022</v>
      </c>
      <c r="K3921" s="1">
        <f>_xlfn.XLOOKUP(tbl_Invoices[[#This Row],[Customer_ID]], tbl_Customers[Customer_ID], tbl_Customers[Cohort_Month])</f>
        <v>44926</v>
      </c>
      <c r="L3921" s="1" t="str">
        <f ca="1">_xlfn.XLOOKUP(tbl_Invoices[[#This Row],[Customer_ID]], tbl_Customers[Customer_ID], tbl_Customers[Age_Group])</f>
        <v>35–44</v>
      </c>
      <c r="M3921" s="1" t="str">
        <f>_xlfn.XLOOKUP(tbl_Invoices[[#This Row],[Customer_ID]], tbl_Customers[Customer_ID], tbl_Customers[Region])</f>
        <v>International</v>
      </c>
      <c r="N3921" s="1" t="str" cm="1">
        <f t="array" ref="N3921">_xlfn.IFS(
   _xlfn.SINGLE(tbl_Invoices[Plan_ID])="P1","Basic",
   _xlfn.SINGLE(tbl_Invoices[Plan_ID])="P2","Standard",
   _xlfn.SINGLE(tbl_Invoices[Plan_ID])="P3","Premium"
)</f>
        <v>Premium</v>
      </c>
      <c r="O3921" s="2">
        <f>IF(tbl_Invoices[[#This Row],[Revenue_Type]]="Churned",0,1)</f>
        <v>1</v>
      </c>
    </row>
    <row r="3922" spans="1:15" x14ac:dyDescent="0.25">
      <c r="A3922" t="s">
        <v>6127</v>
      </c>
      <c r="B3922" t="s">
        <v>1151</v>
      </c>
      <c r="C3922" t="s">
        <v>2529</v>
      </c>
      <c r="D3922" s="1">
        <v>44783</v>
      </c>
      <c r="E3922">
        <v>55</v>
      </c>
      <c r="F3922" t="b">
        <v>1</v>
      </c>
      <c r="G3922" t="s">
        <v>4545</v>
      </c>
      <c r="H3922" t="s">
        <v>2031</v>
      </c>
      <c r="I3922" s="1">
        <f>DATE(YEAR(tbl_Invoices[[#This Row],[Invoice_Date]]), MONTH(tbl_Invoices[[#This Row],[Invoice_Date]]), DAY(tbl_Invoices[[#This Row],[Invoice_Date]]))</f>
        <v>44783</v>
      </c>
      <c r="J3922">
        <f>YEAR(tbl_Invoices[[#This Row],[Invoice_Date]])</f>
        <v>2022</v>
      </c>
      <c r="K3922" s="1">
        <f>_xlfn.XLOOKUP(tbl_Invoices[[#This Row],[Customer_ID]], tbl_Customers[Customer_ID], tbl_Customers[Cohort_Month])</f>
        <v>44926</v>
      </c>
      <c r="L3922" s="1" t="str">
        <f ca="1">_xlfn.XLOOKUP(tbl_Invoices[[#This Row],[Customer_ID]], tbl_Customers[Customer_ID], tbl_Customers[Age_Group])</f>
        <v>35–44</v>
      </c>
      <c r="M3922" s="1" t="str">
        <f>_xlfn.XLOOKUP(tbl_Invoices[[#This Row],[Customer_ID]], tbl_Customers[Customer_ID], tbl_Customers[Region])</f>
        <v>Midwest</v>
      </c>
      <c r="N3922" s="1" t="str" cm="1">
        <f t="array" ref="N3922">_xlfn.IFS(
   _xlfn.SINGLE(tbl_Invoices[Plan_ID])="P1","Basic",
   _xlfn.SINGLE(tbl_Invoices[Plan_ID])="P2","Standard",
   _xlfn.SINGLE(tbl_Invoices[Plan_ID])="P3","Premium"
)</f>
        <v>Premium</v>
      </c>
      <c r="O3922" s="2">
        <f>IF(tbl_Invoices[[#This Row],[Revenue_Type]]="Churned",0,1)</f>
        <v>0</v>
      </c>
    </row>
    <row r="3923" spans="1:15" x14ac:dyDescent="0.25">
      <c r="A3923" t="s">
        <v>5584</v>
      </c>
      <c r="B3923" t="s">
        <v>1212</v>
      </c>
      <c r="C3923" t="s">
        <v>4457</v>
      </c>
      <c r="D3923" s="1">
        <v>44783</v>
      </c>
      <c r="E3923">
        <v>25</v>
      </c>
      <c r="F3923" t="b">
        <v>1</v>
      </c>
      <c r="G3923" t="s">
        <v>4545</v>
      </c>
      <c r="H3923" t="s">
        <v>2034</v>
      </c>
      <c r="I3923" s="1">
        <f>DATE(YEAR(tbl_Invoices[[#This Row],[Invoice_Date]]), MONTH(tbl_Invoices[[#This Row],[Invoice_Date]]), DAY(tbl_Invoices[[#This Row],[Invoice_Date]]))</f>
        <v>44783</v>
      </c>
      <c r="J3923">
        <f>YEAR(tbl_Invoices[[#This Row],[Invoice_Date]])</f>
        <v>2022</v>
      </c>
      <c r="K3923" s="1">
        <f>_xlfn.XLOOKUP(tbl_Invoices[[#This Row],[Customer_ID]], tbl_Customers[Customer_ID], tbl_Customers[Cohort_Month])</f>
        <v>44316</v>
      </c>
      <c r="L3923" s="1" t="str">
        <f ca="1">_xlfn.XLOOKUP(tbl_Invoices[[#This Row],[Customer_ID]], tbl_Customers[Customer_ID], tbl_Customers[Age_Group])</f>
        <v>25–34</v>
      </c>
      <c r="M3923" s="1" t="str">
        <f>_xlfn.XLOOKUP(tbl_Invoices[[#This Row],[Customer_ID]], tbl_Customers[Customer_ID], tbl_Customers[Region])</f>
        <v>West</v>
      </c>
      <c r="N3923" s="1" t="str" cm="1">
        <f t="array" ref="N3923">_xlfn.IFS(
   _xlfn.SINGLE(tbl_Invoices[Plan_ID])="P1","Basic",
   _xlfn.SINGLE(tbl_Invoices[Plan_ID])="P2","Standard",
   _xlfn.SINGLE(tbl_Invoices[Plan_ID])="P3","Premium"
)</f>
        <v>Standard</v>
      </c>
      <c r="O3923" s="2">
        <f>IF(tbl_Invoices[[#This Row],[Revenue_Type]]="Churned",0,1)</f>
        <v>0</v>
      </c>
    </row>
    <row r="3924" spans="1:15" x14ac:dyDescent="0.25">
      <c r="A3924" t="s">
        <v>5466</v>
      </c>
      <c r="B3924" t="s">
        <v>1484</v>
      </c>
      <c r="C3924" t="s">
        <v>3266</v>
      </c>
      <c r="D3924" s="1">
        <v>44783</v>
      </c>
      <c r="E3924">
        <v>55</v>
      </c>
      <c r="F3924" t="b">
        <v>1</v>
      </c>
      <c r="G3924" t="s">
        <v>4549</v>
      </c>
      <c r="H3924" t="s">
        <v>2031</v>
      </c>
      <c r="I3924" s="1">
        <f>DATE(YEAR(tbl_Invoices[[#This Row],[Invoice_Date]]), MONTH(tbl_Invoices[[#This Row],[Invoice_Date]]), DAY(tbl_Invoices[[#This Row],[Invoice_Date]]))</f>
        <v>44783</v>
      </c>
      <c r="J3924">
        <f>YEAR(tbl_Invoices[[#This Row],[Invoice_Date]])</f>
        <v>2022</v>
      </c>
      <c r="K3924" s="1">
        <f>_xlfn.XLOOKUP(tbl_Invoices[[#This Row],[Customer_ID]], tbl_Customers[Customer_ID], tbl_Customers[Cohort_Month])</f>
        <v>44316</v>
      </c>
      <c r="L3924" s="1" t="str">
        <f ca="1">_xlfn.XLOOKUP(tbl_Invoices[[#This Row],[Customer_ID]], tbl_Customers[Customer_ID], tbl_Customers[Age_Group])</f>
        <v>25–34</v>
      </c>
      <c r="M3924" s="1" t="str">
        <f>_xlfn.XLOOKUP(tbl_Invoices[[#This Row],[Customer_ID]], tbl_Customers[Customer_ID], tbl_Customers[Region])</f>
        <v>West</v>
      </c>
      <c r="N3924" s="1" t="str" cm="1">
        <f t="array" ref="N3924">_xlfn.IFS(
   _xlfn.SINGLE(tbl_Invoices[Plan_ID])="P1","Basic",
   _xlfn.SINGLE(tbl_Invoices[Plan_ID])="P2","Standard",
   _xlfn.SINGLE(tbl_Invoices[Plan_ID])="P3","Premium"
)</f>
        <v>Premium</v>
      </c>
      <c r="O3924" s="2">
        <f>IF(tbl_Invoices[[#This Row],[Revenue_Type]]="Churned",0,1)</f>
        <v>1</v>
      </c>
    </row>
    <row r="3925" spans="1:15" x14ac:dyDescent="0.25">
      <c r="A3925" t="s">
        <v>7695</v>
      </c>
      <c r="B3925" t="s">
        <v>1583</v>
      </c>
      <c r="C3925" t="s">
        <v>3289</v>
      </c>
      <c r="D3925" s="1">
        <v>44783</v>
      </c>
      <c r="E3925">
        <v>25</v>
      </c>
      <c r="F3925" t="b">
        <v>1</v>
      </c>
      <c r="G3925" t="s">
        <v>4549</v>
      </c>
      <c r="H3925" t="s">
        <v>2034</v>
      </c>
      <c r="I3925" s="1">
        <f>DATE(YEAR(tbl_Invoices[[#This Row],[Invoice_Date]]), MONTH(tbl_Invoices[[#This Row],[Invoice_Date]]), DAY(tbl_Invoices[[#This Row],[Invoice_Date]]))</f>
        <v>44783</v>
      </c>
      <c r="J3925">
        <f>YEAR(tbl_Invoices[[#This Row],[Invoice_Date]])</f>
        <v>2022</v>
      </c>
      <c r="K3925" s="1">
        <f>_xlfn.XLOOKUP(tbl_Invoices[[#This Row],[Customer_ID]], tbl_Customers[Customer_ID], tbl_Customers[Cohort_Month])</f>
        <v>44895</v>
      </c>
      <c r="L3925" s="1" t="str">
        <f ca="1">_xlfn.XLOOKUP(tbl_Invoices[[#This Row],[Customer_ID]], tbl_Customers[Customer_ID], tbl_Customers[Age_Group])</f>
        <v>35–44</v>
      </c>
      <c r="M3925" s="1" t="str">
        <f>_xlfn.XLOOKUP(tbl_Invoices[[#This Row],[Customer_ID]], tbl_Customers[Customer_ID], tbl_Customers[Region])</f>
        <v>Midwest</v>
      </c>
      <c r="N3925" s="1" t="str" cm="1">
        <f t="array" ref="N3925">_xlfn.IFS(
   _xlfn.SINGLE(tbl_Invoices[Plan_ID])="P1","Basic",
   _xlfn.SINGLE(tbl_Invoices[Plan_ID])="P2","Standard",
   _xlfn.SINGLE(tbl_Invoices[Plan_ID])="P3","Premium"
)</f>
        <v>Standard</v>
      </c>
      <c r="O3925" s="2">
        <f>IF(tbl_Invoices[[#This Row],[Revenue_Type]]="Churned",0,1)</f>
        <v>1</v>
      </c>
    </row>
    <row r="3926" spans="1:15" x14ac:dyDescent="0.25">
      <c r="A3926" t="s">
        <v>7536</v>
      </c>
      <c r="B3926" t="s">
        <v>977</v>
      </c>
      <c r="C3926" t="s">
        <v>4212</v>
      </c>
      <c r="D3926" s="1">
        <v>44784</v>
      </c>
      <c r="E3926">
        <v>55</v>
      </c>
      <c r="F3926" t="b">
        <v>1</v>
      </c>
      <c r="G3926" t="s">
        <v>4547</v>
      </c>
      <c r="H3926" t="s">
        <v>2031</v>
      </c>
      <c r="I3926" s="1">
        <f>DATE(YEAR(tbl_Invoices[[#This Row],[Invoice_Date]]), MONTH(tbl_Invoices[[#This Row],[Invoice_Date]]), DAY(tbl_Invoices[[#This Row],[Invoice_Date]]))</f>
        <v>44784</v>
      </c>
      <c r="J3926">
        <f>YEAR(tbl_Invoices[[#This Row],[Invoice_Date]])</f>
        <v>2022</v>
      </c>
      <c r="K3926" s="1">
        <f>_xlfn.XLOOKUP(tbl_Invoices[[#This Row],[Customer_ID]], tbl_Customers[Customer_ID], tbl_Customers[Cohort_Month])</f>
        <v>44620</v>
      </c>
      <c r="L3926" s="1" t="str">
        <f ca="1">_xlfn.XLOOKUP(tbl_Invoices[[#This Row],[Customer_ID]], tbl_Customers[Customer_ID], tbl_Customers[Age_Group])</f>
        <v>45–54</v>
      </c>
      <c r="M3926" s="1" t="str">
        <f>_xlfn.XLOOKUP(tbl_Invoices[[#This Row],[Customer_ID]], tbl_Customers[Customer_ID], tbl_Customers[Region])</f>
        <v>East</v>
      </c>
      <c r="N3926" s="1" t="str" cm="1">
        <f t="array" ref="N3926">_xlfn.IFS(
   _xlfn.SINGLE(tbl_Invoices[Plan_ID])="P1","Basic",
   _xlfn.SINGLE(tbl_Invoices[Plan_ID])="P2","Standard",
   _xlfn.SINGLE(tbl_Invoices[Plan_ID])="P3","Premium"
)</f>
        <v>Premium</v>
      </c>
      <c r="O3926" s="2">
        <f>IF(tbl_Invoices[[#This Row],[Revenue_Type]]="Churned",0,1)</f>
        <v>1</v>
      </c>
    </row>
    <row r="3927" spans="1:15" x14ac:dyDescent="0.25">
      <c r="A3927" t="s">
        <v>9723</v>
      </c>
      <c r="B3927" t="s">
        <v>1560</v>
      </c>
      <c r="C3927" t="s">
        <v>2111</v>
      </c>
      <c r="D3927" s="1">
        <v>44784</v>
      </c>
      <c r="E3927">
        <v>55</v>
      </c>
      <c r="F3927" t="b">
        <v>1</v>
      </c>
      <c r="G3927" t="s">
        <v>4547</v>
      </c>
      <c r="H3927" t="s">
        <v>2031</v>
      </c>
      <c r="I3927" s="1">
        <f>DATE(YEAR(tbl_Invoices[[#This Row],[Invoice_Date]]), MONTH(tbl_Invoices[[#This Row],[Invoice_Date]]), DAY(tbl_Invoices[[#This Row],[Invoice_Date]]))</f>
        <v>44784</v>
      </c>
      <c r="J3927">
        <f>YEAR(tbl_Invoices[[#This Row],[Invoice_Date]])</f>
        <v>2022</v>
      </c>
      <c r="K3927" s="1">
        <f>_xlfn.XLOOKUP(tbl_Invoices[[#This Row],[Customer_ID]], tbl_Customers[Customer_ID], tbl_Customers[Cohort_Month])</f>
        <v>44377</v>
      </c>
      <c r="L3927" s="1" t="str">
        <f ca="1">_xlfn.XLOOKUP(tbl_Invoices[[#This Row],[Customer_ID]], tbl_Customers[Customer_ID], tbl_Customers[Age_Group])</f>
        <v>35–44</v>
      </c>
      <c r="M3927" s="1" t="str">
        <f>_xlfn.XLOOKUP(tbl_Invoices[[#This Row],[Customer_ID]], tbl_Customers[Customer_ID], tbl_Customers[Region])</f>
        <v>International</v>
      </c>
      <c r="N3927" s="1" t="str" cm="1">
        <f t="array" ref="N3927">_xlfn.IFS(
   _xlfn.SINGLE(tbl_Invoices[Plan_ID])="P1","Basic",
   _xlfn.SINGLE(tbl_Invoices[Plan_ID])="P2","Standard",
   _xlfn.SINGLE(tbl_Invoices[Plan_ID])="P3","Premium"
)</f>
        <v>Premium</v>
      </c>
      <c r="O3927" s="2">
        <f>IF(tbl_Invoices[[#This Row],[Revenue_Type]]="Churned",0,1)</f>
        <v>1</v>
      </c>
    </row>
    <row r="3928" spans="1:15" x14ac:dyDescent="0.25">
      <c r="A3928" t="s">
        <v>6553</v>
      </c>
      <c r="B3928" t="s">
        <v>1585</v>
      </c>
      <c r="C3928" t="s">
        <v>4369</v>
      </c>
      <c r="D3928" s="1">
        <v>44784</v>
      </c>
      <c r="E3928">
        <v>12</v>
      </c>
      <c r="F3928" t="b">
        <v>1</v>
      </c>
      <c r="G3928" t="s">
        <v>4545</v>
      </c>
      <c r="H3928" t="s">
        <v>2027</v>
      </c>
      <c r="I3928" s="1">
        <f>DATE(YEAR(tbl_Invoices[[#This Row],[Invoice_Date]]), MONTH(tbl_Invoices[[#This Row],[Invoice_Date]]), DAY(tbl_Invoices[[#This Row],[Invoice_Date]]))</f>
        <v>44784</v>
      </c>
      <c r="J3928">
        <f>YEAR(tbl_Invoices[[#This Row],[Invoice_Date]])</f>
        <v>2022</v>
      </c>
      <c r="K3928" s="1">
        <f>_xlfn.XLOOKUP(tbl_Invoices[[#This Row],[Customer_ID]], tbl_Customers[Customer_ID], tbl_Customers[Cohort_Month])</f>
        <v>44377</v>
      </c>
      <c r="L3928" s="1" t="str">
        <f ca="1">_xlfn.XLOOKUP(tbl_Invoices[[#This Row],[Customer_ID]], tbl_Customers[Customer_ID], tbl_Customers[Age_Group])</f>
        <v>45–54</v>
      </c>
      <c r="M3928" s="1" t="str">
        <f>_xlfn.XLOOKUP(tbl_Invoices[[#This Row],[Customer_ID]], tbl_Customers[Customer_ID], tbl_Customers[Region])</f>
        <v>East</v>
      </c>
      <c r="N3928" s="1" t="str" cm="1">
        <f t="array" ref="N3928">_xlfn.IFS(
   _xlfn.SINGLE(tbl_Invoices[Plan_ID])="P1","Basic",
   _xlfn.SINGLE(tbl_Invoices[Plan_ID])="P2","Standard",
   _xlfn.SINGLE(tbl_Invoices[Plan_ID])="P3","Premium"
)</f>
        <v>Basic</v>
      </c>
      <c r="O3928" s="2">
        <f>IF(tbl_Invoices[[#This Row],[Revenue_Type]]="Churned",0,1)</f>
        <v>0</v>
      </c>
    </row>
    <row r="3929" spans="1:15" x14ac:dyDescent="0.25">
      <c r="A3929" t="s">
        <v>5344</v>
      </c>
      <c r="B3929" t="s">
        <v>353</v>
      </c>
      <c r="C3929" t="s">
        <v>2263</v>
      </c>
      <c r="D3929" s="1">
        <v>44785</v>
      </c>
      <c r="E3929">
        <v>55</v>
      </c>
      <c r="F3929" t="b">
        <v>1</v>
      </c>
      <c r="G3929" t="s">
        <v>4538</v>
      </c>
      <c r="H3929" t="s">
        <v>2031</v>
      </c>
      <c r="I3929" s="1">
        <f>DATE(YEAR(tbl_Invoices[[#This Row],[Invoice_Date]]), MONTH(tbl_Invoices[[#This Row],[Invoice_Date]]), DAY(tbl_Invoices[[#This Row],[Invoice_Date]]))</f>
        <v>44785</v>
      </c>
      <c r="J3929">
        <f>YEAR(tbl_Invoices[[#This Row],[Invoice_Date]])</f>
        <v>2022</v>
      </c>
      <c r="K3929" s="1">
        <f>_xlfn.XLOOKUP(tbl_Invoices[[#This Row],[Customer_ID]], tbl_Customers[Customer_ID], tbl_Customers[Cohort_Month])</f>
        <v>44316</v>
      </c>
      <c r="L3929" s="1" t="str">
        <f ca="1">_xlfn.XLOOKUP(tbl_Invoices[[#This Row],[Customer_ID]], tbl_Customers[Customer_ID], tbl_Customers[Age_Group])</f>
        <v>35–44</v>
      </c>
      <c r="M3929" s="1" t="str">
        <f>_xlfn.XLOOKUP(tbl_Invoices[[#This Row],[Customer_ID]], tbl_Customers[Customer_ID], tbl_Customers[Region])</f>
        <v>South</v>
      </c>
      <c r="N3929" s="1" t="str" cm="1">
        <f t="array" ref="N3929">_xlfn.IFS(
   _xlfn.SINGLE(tbl_Invoices[Plan_ID])="P1","Basic",
   _xlfn.SINGLE(tbl_Invoices[Plan_ID])="P2","Standard",
   _xlfn.SINGLE(tbl_Invoices[Plan_ID])="P3","Premium"
)</f>
        <v>Premium</v>
      </c>
      <c r="O3929" s="2">
        <f>IF(tbl_Invoices[[#This Row],[Revenue_Type]]="Churned",0,1)</f>
        <v>1</v>
      </c>
    </row>
    <row r="3930" spans="1:15" x14ac:dyDescent="0.25">
      <c r="A3930" t="s">
        <v>7761</v>
      </c>
      <c r="B3930" t="s">
        <v>1761</v>
      </c>
      <c r="C3930" t="s">
        <v>3778</v>
      </c>
      <c r="D3930" s="1">
        <v>44785</v>
      </c>
      <c r="E3930">
        <v>12</v>
      </c>
      <c r="F3930" t="b">
        <v>1</v>
      </c>
      <c r="G3930" t="s">
        <v>4547</v>
      </c>
      <c r="H3930" t="s">
        <v>2027</v>
      </c>
      <c r="I3930" s="1">
        <f>DATE(YEAR(tbl_Invoices[[#This Row],[Invoice_Date]]), MONTH(tbl_Invoices[[#This Row],[Invoice_Date]]), DAY(tbl_Invoices[[#This Row],[Invoice_Date]]))</f>
        <v>44785</v>
      </c>
      <c r="J3930">
        <f>YEAR(tbl_Invoices[[#This Row],[Invoice_Date]])</f>
        <v>2022</v>
      </c>
      <c r="K3930" s="1">
        <f>_xlfn.XLOOKUP(tbl_Invoices[[#This Row],[Customer_ID]], tbl_Customers[Customer_ID], tbl_Customers[Cohort_Month])</f>
        <v>44651</v>
      </c>
      <c r="L3930" s="1" t="str">
        <f ca="1">_xlfn.XLOOKUP(tbl_Invoices[[#This Row],[Customer_ID]], tbl_Customers[Customer_ID], tbl_Customers[Age_Group])</f>
        <v>55+</v>
      </c>
      <c r="M3930" s="1" t="str">
        <f>_xlfn.XLOOKUP(tbl_Invoices[[#This Row],[Customer_ID]], tbl_Customers[Customer_ID], tbl_Customers[Region])</f>
        <v>West</v>
      </c>
      <c r="N3930" s="1" t="str" cm="1">
        <f t="array" ref="N3930">_xlfn.IFS(
   _xlfn.SINGLE(tbl_Invoices[Plan_ID])="P1","Basic",
   _xlfn.SINGLE(tbl_Invoices[Plan_ID])="P2","Standard",
   _xlfn.SINGLE(tbl_Invoices[Plan_ID])="P3","Premium"
)</f>
        <v>Basic</v>
      </c>
      <c r="O3930" s="2">
        <f>IF(tbl_Invoices[[#This Row],[Revenue_Type]]="Churned",0,1)</f>
        <v>1</v>
      </c>
    </row>
    <row r="3931" spans="1:15" x14ac:dyDescent="0.25">
      <c r="A3931" t="s">
        <v>6625</v>
      </c>
      <c r="B3931" t="s">
        <v>1851</v>
      </c>
      <c r="C3931" t="s">
        <v>4285</v>
      </c>
      <c r="D3931" s="1">
        <v>44785</v>
      </c>
      <c r="E3931">
        <v>12</v>
      </c>
      <c r="F3931" t="b">
        <v>1</v>
      </c>
      <c r="G3931" t="s">
        <v>4545</v>
      </c>
      <c r="H3931" t="s">
        <v>2027</v>
      </c>
      <c r="I3931" s="1">
        <f>DATE(YEAR(tbl_Invoices[[#This Row],[Invoice_Date]]), MONTH(tbl_Invoices[[#This Row],[Invoice_Date]]), DAY(tbl_Invoices[[#This Row],[Invoice_Date]]))</f>
        <v>44785</v>
      </c>
      <c r="J3931">
        <f>YEAR(tbl_Invoices[[#This Row],[Invoice_Date]])</f>
        <v>2022</v>
      </c>
      <c r="K3931" s="1">
        <f>_xlfn.XLOOKUP(tbl_Invoices[[#This Row],[Customer_ID]], tbl_Customers[Customer_ID], tbl_Customers[Cohort_Month])</f>
        <v>44316</v>
      </c>
      <c r="L3931" s="1" t="str">
        <f ca="1">_xlfn.XLOOKUP(tbl_Invoices[[#This Row],[Customer_ID]], tbl_Customers[Customer_ID], tbl_Customers[Age_Group])</f>
        <v>18–24</v>
      </c>
      <c r="M3931" s="1" t="str">
        <f>_xlfn.XLOOKUP(tbl_Invoices[[#This Row],[Customer_ID]], tbl_Customers[Customer_ID], tbl_Customers[Region])</f>
        <v>South</v>
      </c>
      <c r="N3931" s="1" t="str" cm="1">
        <f t="array" ref="N3931">_xlfn.IFS(
   _xlfn.SINGLE(tbl_Invoices[Plan_ID])="P1","Basic",
   _xlfn.SINGLE(tbl_Invoices[Plan_ID])="P2","Standard",
   _xlfn.SINGLE(tbl_Invoices[Plan_ID])="P3","Premium"
)</f>
        <v>Basic</v>
      </c>
      <c r="O3931" s="2">
        <f>IF(tbl_Invoices[[#This Row],[Revenue_Type]]="Churned",0,1)</f>
        <v>0</v>
      </c>
    </row>
    <row r="3932" spans="1:15" x14ac:dyDescent="0.25">
      <c r="A3932" t="s">
        <v>7992</v>
      </c>
      <c r="B3932" t="s">
        <v>78</v>
      </c>
      <c r="C3932" t="s">
        <v>4188</v>
      </c>
      <c r="D3932" s="1">
        <v>44786</v>
      </c>
      <c r="E3932">
        <v>55</v>
      </c>
      <c r="F3932" t="b">
        <v>1</v>
      </c>
      <c r="G3932" t="s">
        <v>4538</v>
      </c>
      <c r="H3932" t="s">
        <v>2031</v>
      </c>
      <c r="I3932" s="1">
        <f>DATE(YEAR(tbl_Invoices[[#This Row],[Invoice_Date]]), MONTH(tbl_Invoices[[#This Row],[Invoice_Date]]), DAY(tbl_Invoices[[#This Row],[Invoice_Date]]))</f>
        <v>44786</v>
      </c>
      <c r="J3932">
        <f>YEAR(tbl_Invoices[[#This Row],[Invoice_Date]])</f>
        <v>2022</v>
      </c>
      <c r="K3932" s="1">
        <f>_xlfn.XLOOKUP(tbl_Invoices[[#This Row],[Customer_ID]], tbl_Customers[Customer_ID], tbl_Customers[Cohort_Month])</f>
        <v>44255</v>
      </c>
      <c r="L3932" s="1" t="str">
        <f ca="1">_xlfn.XLOOKUP(tbl_Invoices[[#This Row],[Customer_ID]], tbl_Customers[Customer_ID], tbl_Customers[Age_Group])</f>
        <v>25–34</v>
      </c>
      <c r="M3932" s="1" t="str">
        <f>_xlfn.XLOOKUP(tbl_Invoices[[#This Row],[Customer_ID]], tbl_Customers[Customer_ID], tbl_Customers[Region])</f>
        <v>East</v>
      </c>
      <c r="N3932" s="1" t="str" cm="1">
        <f t="array" ref="N3932">_xlfn.IFS(
   _xlfn.SINGLE(tbl_Invoices[Plan_ID])="P1","Basic",
   _xlfn.SINGLE(tbl_Invoices[Plan_ID])="P2","Standard",
   _xlfn.SINGLE(tbl_Invoices[Plan_ID])="P3","Premium"
)</f>
        <v>Premium</v>
      </c>
      <c r="O3932" s="2">
        <f>IF(tbl_Invoices[[#This Row],[Revenue_Type]]="Churned",0,1)</f>
        <v>1</v>
      </c>
    </row>
    <row r="3933" spans="1:15" x14ac:dyDescent="0.25">
      <c r="A3933" t="s">
        <v>10007</v>
      </c>
      <c r="B3933" t="s">
        <v>419</v>
      </c>
      <c r="C3933" t="s">
        <v>2941</v>
      </c>
      <c r="D3933" s="1">
        <v>44786</v>
      </c>
      <c r="E3933">
        <v>12</v>
      </c>
      <c r="F3933" t="b">
        <v>1</v>
      </c>
      <c r="G3933" t="s">
        <v>4545</v>
      </c>
      <c r="H3933" t="s">
        <v>2027</v>
      </c>
      <c r="I3933" s="1">
        <f>DATE(YEAR(tbl_Invoices[[#This Row],[Invoice_Date]]), MONTH(tbl_Invoices[[#This Row],[Invoice_Date]]), DAY(tbl_Invoices[[#This Row],[Invoice_Date]]))</f>
        <v>44786</v>
      </c>
      <c r="J3933">
        <f>YEAR(tbl_Invoices[[#This Row],[Invoice_Date]])</f>
        <v>2022</v>
      </c>
      <c r="K3933" s="1">
        <f>_xlfn.XLOOKUP(tbl_Invoices[[#This Row],[Customer_ID]], tbl_Customers[Customer_ID], tbl_Customers[Cohort_Month])</f>
        <v>44255</v>
      </c>
      <c r="L3933" s="1" t="str">
        <f ca="1">_xlfn.XLOOKUP(tbl_Invoices[[#This Row],[Customer_ID]], tbl_Customers[Customer_ID], tbl_Customers[Age_Group])</f>
        <v>55+</v>
      </c>
      <c r="M3933" s="1" t="str">
        <f>_xlfn.XLOOKUP(tbl_Invoices[[#This Row],[Customer_ID]], tbl_Customers[Customer_ID], tbl_Customers[Region])</f>
        <v>South</v>
      </c>
      <c r="N3933" s="1" t="str" cm="1">
        <f t="array" ref="N3933">_xlfn.IFS(
   _xlfn.SINGLE(tbl_Invoices[Plan_ID])="P1","Basic",
   _xlfn.SINGLE(tbl_Invoices[Plan_ID])="P2","Standard",
   _xlfn.SINGLE(tbl_Invoices[Plan_ID])="P3","Premium"
)</f>
        <v>Basic</v>
      </c>
      <c r="O3933" s="2">
        <f>IF(tbl_Invoices[[#This Row],[Revenue_Type]]="Churned",0,1)</f>
        <v>0</v>
      </c>
    </row>
    <row r="3934" spans="1:15" x14ac:dyDescent="0.25">
      <c r="A3934" t="s">
        <v>10541</v>
      </c>
      <c r="B3934" t="s">
        <v>1318</v>
      </c>
      <c r="C3934" t="s">
        <v>2401</v>
      </c>
      <c r="D3934" s="1">
        <v>44786</v>
      </c>
      <c r="E3934">
        <v>12</v>
      </c>
      <c r="F3934" t="b">
        <v>1</v>
      </c>
      <c r="G3934" t="s">
        <v>4540</v>
      </c>
      <c r="H3934" t="s">
        <v>2027</v>
      </c>
      <c r="I3934" s="1">
        <f>DATE(YEAR(tbl_Invoices[[#This Row],[Invoice_Date]]), MONTH(tbl_Invoices[[#This Row],[Invoice_Date]]), DAY(tbl_Invoices[[#This Row],[Invoice_Date]]))</f>
        <v>44786</v>
      </c>
      <c r="J3934">
        <f>YEAR(tbl_Invoices[[#This Row],[Invoice_Date]])</f>
        <v>2022</v>
      </c>
      <c r="K3934" s="1">
        <f>_xlfn.XLOOKUP(tbl_Invoices[[#This Row],[Customer_ID]], tbl_Customers[Customer_ID], tbl_Customers[Cohort_Month])</f>
        <v>45046</v>
      </c>
      <c r="L3934" s="1" t="str">
        <f ca="1">_xlfn.XLOOKUP(tbl_Invoices[[#This Row],[Customer_ID]], tbl_Customers[Customer_ID], tbl_Customers[Age_Group])</f>
        <v>45–54</v>
      </c>
      <c r="M3934" s="1" t="str">
        <f>_xlfn.XLOOKUP(tbl_Invoices[[#This Row],[Customer_ID]], tbl_Customers[Customer_ID], tbl_Customers[Region])</f>
        <v>International</v>
      </c>
      <c r="N3934" s="1" t="str" cm="1">
        <f t="array" ref="N3934">_xlfn.IFS(
   _xlfn.SINGLE(tbl_Invoices[Plan_ID])="P1","Basic",
   _xlfn.SINGLE(tbl_Invoices[Plan_ID])="P2","Standard",
   _xlfn.SINGLE(tbl_Invoices[Plan_ID])="P3","Premium"
)</f>
        <v>Basic</v>
      </c>
      <c r="O3934" s="2">
        <f>IF(tbl_Invoices[[#This Row],[Revenue_Type]]="Churned",0,1)</f>
        <v>1</v>
      </c>
    </row>
    <row r="3935" spans="1:15" x14ac:dyDescent="0.25">
      <c r="A3935" t="s">
        <v>7626</v>
      </c>
      <c r="B3935" t="s">
        <v>1753</v>
      </c>
      <c r="C3935" t="s">
        <v>3452</v>
      </c>
      <c r="D3935" s="1">
        <v>44786</v>
      </c>
      <c r="E3935">
        <v>12</v>
      </c>
      <c r="F3935" t="b">
        <v>1</v>
      </c>
      <c r="G3935" t="s">
        <v>4549</v>
      </c>
      <c r="H3935" t="s">
        <v>2027</v>
      </c>
      <c r="I3935" s="1">
        <f>DATE(YEAR(tbl_Invoices[[#This Row],[Invoice_Date]]), MONTH(tbl_Invoices[[#This Row],[Invoice_Date]]), DAY(tbl_Invoices[[#This Row],[Invoice_Date]]))</f>
        <v>44786</v>
      </c>
      <c r="J3935">
        <f>YEAR(tbl_Invoices[[#This Row],[Invoice_Date]])</f>
        <v>2022</v>
      </c>
      <c r="K3935" s="1">
        <f>_xlfn.XLOOKUP(tbl_Invoices[[#This Row],[Customer_ID]], tbl_Customers[Customer_ID], tbl_Customers[Cohort_Month])</f>
        <v>44957</v>
      </c>
      <c r="L3935" s="1" t="str">
        <f ca="1">_xlfn.XLOOKUP(tbl_Invoices[[#This Row],[Customer_ID]], tbl_Customers[Customer_ID], tbl_Customers[Age_Group])</f>
        <v>55+</v>
      </c>
      <c r="M3935" s="1" t="str">
        <f>_xlfn.XLOOKUP(tbl_Invoices[[#This Row],[Customer_ID]], tbl_Customers[Customer_ID], tbl_Customers[Region])</f>
        <v>South</v>
      </c>
      <c r="N3935" s="1" t="str" cm="1">
        <f t="array" ref="N3935">_xlfn.IFS(
   _xlfn.SINGLE(tbl_Invoices[Plan_ID])="P1","Basic",
   _xlfn.SINGLE(tbl_Invoices[Plan_ID])="P2","Standard",
   _xlfn.SINGLE(tbl_Invoices[Plan_ID])="P3","Premium"
)</f>
        <v>Basic</v>
      </c>
      <c r="O3935" s="2">
        <f>IF(tbl_Invoices[[#This Row],[Revenue_Type]]="Churned",0,1)</f>
        <v>1</v>
      </c>
    </row>
    <row r="3936" spans="1:15" x14ac:dyDescent="0.25">
      <c r="A3936" t="s">
        <v>7439</v>
      </c>
      <c r="B3936" t="s">
        <v>1756</v>
      </c>
      <c r="C3936" t="s">
        <v>2305</v>
      </c>
      <c r="D3936" s="1">
        <v>44786</v>
      </c>
      <c r="E3936">
        <v>55</v>
      </c>
      <c r="F3936" t="b">
        <v>1</v>
      </c>
      <c r="G3936" t="s">
        <v>4538</v>
      </c>
      <c r="H3936" t="s">
        <v>2031</v>
      </c>
      <c r="I3936" s="1">
        <f>DATE(YEAR(tbl_Invoices[[#This Row],[Invoice_Date]]), MONTH(tbl_Invoices[[#This Row],[Invoice_Date]]), DAY(tbl_Invoices[[#This Row],[Invoice_Date]]))</f>
        <v>44786</v>
      </c>
      <c r="J3936">
        <f>YEAR(tbl_Invoices[[#This Row],[Invoice_Date]])</f>
        <v>2022</v>
      </c>
      <c r="K3936" s="1">
        <f>_xlfn.XLOOKUP(tbl_Invoices[[#This Row],[Customer_ID]], tbl_Customers[Customer_ID], tbl_Customers[Cohort_Month])</f>
        <v>44651</v>
      </c>
      <c r="L3936" s="1" t="str">
        <f ca="1">_xlfn.XLOOKUP(tbl_Invoices[[#This Row],[Customer_ID]], tbl_Customers[Customer_ID], tbl_Customers[Age_Group])</f>
        <v>45–54</v>
      </c>
      <c r="M3936" s="1" t="str">
        <f>_xlfn.XLOOKUP(tbl_Invoices[[#This Row],[Customer_ID]], tbl_Customers[Customer_ID], tbl_Customers[Region])</f>
        <v>East</v>
      </c>
      <c r="N3936" s="1" t="str" cm="1">
        <f t="array" ref="N3936">_xlfn.IFS(
   _xlfn.SINGLE(tbl_Invoices[Plan_ID])="P1","Basic",
   _xlfn.SINGLE(tbl_Invoices[Plan_ID])="P2","Standard",
   _xlfn.SINGLE(tbl_Invoices[Plan_ID])="P3","Premium"
)</f>
        <v>Premium</v>
      </c>
      <c r="O3936" s="2">
        <f>IF(tbl_Invoices[[#This Row],[Revenue_Type]]="Churned",0,1)</f>
        <v>1</v>
      </c>
    </row>
    <row r="3937" spans="1:15" x14ac:dyDescent="0.25">
      <c r="A3937" t="s">
        <v>6651</v>
      </c>
      <c r="B3937" t="s">
        <v>1794</v>
      </c>
      <c r="C3937" t="s">
        <v>3571</v>
      </c>
      <c r="D3937" s="1">
        <v>44786</v>
      </c>
      <c r="E3937">
        <v>12</v>
      </c>
      <c r="F3937" t="b">
        <v>1</v>
      </c>
      <c r="G3937" t="s">
        <v>4538</v>
      </c>
      <c r="H3937" t="s">
        <v>2027</v>
      </c>
      <c r="I3937" s="1">
        <f>DATE(YEAR(tbl_Invoices[[#This Row],[Invoice_Date]]), MONTH(tbl_Invoices[[#This Row],[Invoice_Date]]), DAY(tbl_Invoices[[#This Row],[Invoice_Date]]))</f>
        <v>44786</v>
      </c>
      <c r="J3937">
        <f>YEAR(tbl_Invoices[[#This Row],[Invoice_Date]])</f>
        <v>2022</v>
      </c>
      <c r="K3937" s="1">
        <f>_xlfn.XLOOKUP(tbl_Invoices[[#This Row],[Customer_ID]], tbl_Customers[Customer_ID], tbl_Customers[Cohort_Month])</f>
        <v>44439</v>
      </c>
      <c r="L3937" s="1" t="str">
        <f ca="1">_xlfn.XLOOKUP(tbl_Invoices[[#This Row],[Customer_ID]], tbl_Customers[Customer_ID], tbl_Customers[Age_Group])</f>
        <v>25–34</v>
      </c>
      <c r="M3937" s="1" t="str">
        <f>_xlfn.XLOOKUP(tbl_Invoices[[#This Row],[Customer_ID]], tbl_Customers[Customer_ID], tbl_Customers[Region])</f>
        <v>West</v>
      </c>
      <c r="N3937" s="1" t="str" cm="1">
        <f t="array" ref="N3937">_xlfn.IFS(
   _xlfn.SINGLE(tbl_Invoices[Plan_ID])="P1","Basic",
   _xlfn.SINGLE(tbl_Invoices[Plan_ID])="P2","Standard",
   _xlfn.SINGLE(tbl_Invoices[Plan_ID])="P3","Premium"
)</f>
        <v>Basic</v>
      </c>
      <c r="O3937" s="2">
        <f>IF(tbl_Invoices[[#This Row],[Revenue_Type]]="Churned",0,1)</f>
        <v>1</v>
      </c>
    </row>
    <row r="3938" spans="1:15" x14ac:dyDescent="0.25">
      <c r="A3938" t="s">
        <v>9757</v>
      </c>
      <c r="B3938" t="s">
        <v>1956</v>
      </c>
      <c r="C3938" t="s">
        <v>3044</v>
      </c>
      <c r="D3938" s="1">
        <v>44786</v>
      </c>
      <c r="E3938">
        <v>25</v>
      </c>
      <c r="F3938" t="b">
        <v>1</v>
      </c>
      <c r="G3938" t="s">
        <v>4540</v>
      </c>
      <c r="H3938" t="s">
        <v>2034</v>
      </c>
      <c r="I3938" s="1">
        <f>DATE(YEAR(tbl_Invoices[[#This Row],[Invoice_Date]]), MONTH(tbl_Invoices[[#This Row],[Invoice_Date]]), DAY(tbl_Invoices[[#This Row],[Invoice_Date]]))</f>
        <v>44786</v>
      </c>
      <c r="J3938">
        <f>YEAR(tbl_Invoices[[#This Row],[Invoice_Date]])</f>
        <v>2022</v>
      </c>
      <c r="K3938" s="1">
        <f>_xlfn.XLOOKUP(tbl_Invoices[[#This Row],[Customer_ID]], tbl_Customers[Customer_ID], tbl_Customers[Cohort_Month])</f>
        <v>44773</v>
      </c>
      <c r="L3938" s="1" t="str">
        <f ca="1">_xlfn.XLOOKUP(tbl_Invoices[[#This Row],[Customer_ID]], tbl_Customers[Customer_ID], tbl_Customers[Age_Group])</f>
        <v>45–54</v>
      </c>
      <c r="M3938" s="1" t="str">
        <f>_xlfn.XLOOKUP(tbl_Invoices[[#This Row],[Customer_ID]], tbl_Customers[Customer_ID], tbl_Customers[Region])</f>
        <v>Midwest</v>
      </c>
      <c r="N3938" s="1" t="str" cm="1">
        <f t="array" ref="N3938">_xlfn.IFS(
   _xlfn.SINGLE(tbl_Invoices[Plan_ID])="P1","Basic",
   _xlfn.SINGLE(tbl_Invoices[Plan_ID])="P2","Standard",
   _xlfn.SINGLE(tbl_Invoices[Plan_ID])="P3","Premium"
)</f>
        <v>Standard</v>
      </c>
      <c r="O3938" s="2">
        <f>IF(tbl_Invoices[[#This Row],[Revenue_Type]]="Churned",0,1)</f>
        <v>1</v>
      </c>
    </row>
    <row r="3939" spans="1:15" x14ac:dyDescent="0.25">
      <c r="A3939" t="s">
        <v>7028</v>
      </c>
      <c r="B3939" t="s">
        <v>32</v>
      </c>
      <c r="C3939" t="s">
        <v>3267</v>
      </c>
      <c r="D3939" s="1">
        <v>44787</v>
      </c>
      <c r="E3939">
        <v>12</v>
      </c>
      <c r="F3939" t="b">
        <v>1</v>
      </c>
      <c r="G3939" t="s">
        <v>4538</v>
      </c>
      <c r="H3939" t="s">
        <v>2027</v>
      </c>
      <c r="I3939" s="1">
        <f>DATE(YEAR(tbl_Invoices[[#This Row],[Invoice_Date]]), MONTH(tbl_Invoices[[#This Row],[Invoice_Date]]), DAY(tbl_Invoices[[#This Row],[Invoice_Date]]))</f>
        <v>44787</v>
      </c>
      <c r="J3939">
        <f>YEAR(tbl_Invoices[[#This Row],[Invoice_Date]])</f>
        <v>2022</v>
      </c>
      <c r="K3939" s="1">
        <f>_xlfn.XLOOKUP(tbl_Invoices[[#This Row],[Customer_ID]], tbl_Customers[Customer_ID], tbl_Customers[Cohort_Month])</f>
        <v>44286</v>
      </c>
      <c r="L3939" s="1" t="str">
        <f ca="1">_xlfn.XLOOKUP(tbl_Invoices[[#This Row],[Customer_ID]], tbl_Customers[Customer_ID], tbl_Customers[Age_Group])</f>
        <v>35–44</v>
      </c>
      <c r="M3939" s="1" t="str">
        <f>_xlfn.XLOOKUP(tbl_Invoices[[#This Row],[Customer_ID]], tbl_Customers[Customer_ID], tbl_Customers[Region])</f>
        <v>International</v>
      </c>
      <c r="N3939" s="1" t="str" cm="1">
        <f t="array" ref="N3939">_xlfn.IFS(
   _xlfn.SINGLE(tbl_Invoices[Plan_ID])="P1","Basic",
   _xlfn.SINGLE(tbl_Invoices[Plan_ID])="P2","Standard",
   _xlfn.SINGLE(tbl_Invoices[Plan_ID])="P3","Premium"
)</f>
        <v>Basic</v>
      </c>
      <c r="O3939" s="2">
        <f>IF(tbl_Invoices[[#This Row],[Revenue_Type]]="Churned",0,1)</f>
        <v>1</v>
      </c>
    </row>
    <row r="3940" spans="1:15" x14ac:dyDescent="0.25">
      <c r="A3940" t="s">
        <v>5647</v>
      </c>
      <c r="B3940" t="s">
        <v>176</v>
      </c>
      <c r="C3940" t="s">
        <v>2673</v>
      </c>
      <c r="D3940" s="1">
        <v>44787</v>
      </c>
      <c r="E3940">
        <v>55</v>
      </c>
      <c r="F3940" t="b">
        <v>1</v>
      </c>
      <c r="G3940" t="s">
        <v>4538</v>
      </c>
      <c r="H3940" t="s">
        <v>2031</v>
      </c>
      <c r="I3940" s="1">
        <f>DATE(YEAR(tbl_Invoices[[#This Row],[Invoice_Date]]), MONTH(tbl_Invoices[[#This Row],[Invoice_Date]]), DAY(tbl_Invoices[[#This Row],[Invoice_Date]]))</f>
        <v>44787</v>
      </c>
      <c r="J3940">
        <f>YEAR(tbl_Invoices[[#This Row],[Invoice_Date]])</f>
        <v>2022</v>
      </c>
      <c r="K3940" s="1">
        <f>_xlfn.XLOOKUP(tbl_Invoices[[#This Row],[Customer_ID]], tbl_Customers[Customer_ID], tbl_Customers[Cohort_Month])</f>
        <v>44347</v>
      </c>
      <c r="L3940" s="1" t="str">
        <f ca="1">_xlfn.XLOOKUP(tbl_Invoices[[#This Row],[Customer_ID]], tbl_Customers[Customer_ID], tbl_Customers[Age_Group])</f>
        <v>45–54</v>
      </c>
      <c r="M3940" s="1" t="str">
        <f>_xlfn.XLOOKUP(tbl_Invoices[[#This Row],[Customer_ID]], tbl_Customers[Customer_ID], tbl_Customers[Region])</f>
        <v>South</v>
      </c>
      <c r="N3940" s="1" t="str" cm="1">
        <f t="array" ref="N3940">_xlfn.IFS(
   _xlfn.SINGLE(tbl_Invoices[Plan_ID])="P1","Basic",
   _xlfn.SINGLE(tbl_Invoices[Plan_ID])="P2","Standard",
   _xlfn.SINGLE(tbl_Invoices[Plan_ID])="P3","Premium"
)</f>
        <v>Premium</v>
      </c>
      <c r="O3940" s="2">
        <f>IF(tbl_Invoices[[#This Row],[Revenue_Type]]="Churned",0,1)</f>
        <v>1</v>
      </c>
    </row>
    <row r="3941" spans="1:15" x14ac:dyDescent="0.25">
      <c r="A3941" t="s">
        <v>9750</v>
      </c>
      <c r="B3941" t="s">
        <v>228</v>
      </c>
      <c r="C3941" t="s">
        <v>2250</v>
      </c>
      <c r="D3941" s="1">
        <v>44787</v>
      </c>
      <c r="E3941">
        <v>12</v>
      </c>
      <c r="F3941" t="b">
        <v>1</v>
      </c>
      <c r="G3941" t="s">
        <v>4538</v>
      </c>
      <c r="H3941" t="s">
        <v>2027</v>
      </c>
      <c r="I3941" s="1">
        <f>DATE(YEAR(tbl_Invoices[[#This Row],[Invoice_Date]]), MONTH(tbl_Invoices[[#This Row],[Invoice_Date]]), DAY(tbl_Invoices[[#This Row],[Invoice_Date]]))</f>
        <v>44787</v>
      </c>
      <c r="J3941">
        <f>YEAR(tbl_Invoices[[#This Row],[Invoice_Date]])</f>
        <v>2022</v>
      </c>
      <c r="K3941" s="1">
        <f>_xlfn.XLOOKUP(tbl_Invoices[[#This Row],[Customer_ID]], tbl_Customers[Customer_ID], tbl_Customers[Cohort_Month])</f>
        <v>44530</v>
      </c>
      <c r="L3941" s="1" t="str">
        <f ca="1">_xlfn.XLOOKUP(tbl_Invoices[[#This Row],[Customer_ID]], tbl_Customers[Customer_ID], tbl_Customers[Age_Group])</f>
        <v>35–44</v>
      </c>
      <c r="M3941" s="1" t="str">
        <f>_xlfn.XLOOKUP(tbl_Invoices[[#This Row],[Customer_ID]], tbl_Customers[Customer_ID], tbl_Customers[Region])</f>
        <v>West</v>
      </c>
      <c r="N3941" s="1" t="str" cm="1">
        <f t="array" ref="N3941">_xlfn.IFS(
   _xlfn.SINGLE(tbl_Invoices[Plan_ID])="P1","Basic",
   _xlfn.SINGLE(tbl_Invoices[Plan_ID])="P2","Standard",
   _xlfn.SINGLE(tbl_Invoices[Plan_ID])="P3","Premium"
)</f>
        <v>Basic</v>
      </c>
      <c r="O3941" s="2">
        <f>IF(tbl_Invoices[[#This Row],[Revenue_Type]]="Churned",0,1)</f>
        <v>1</v>
      </c>
    </row>
    <row r="3942" spans="1:15" x14ac:dyDescent="0.25">
      <c r="A3942" t="s">
        <v>9459</v>
      </c>
      <c r="B3942" t="s">
        <v>720</v>
      </c>
      <c r="C3942" t="s">
        <v>3548</v>
      </c>
      <c r="D3942" s="1">
        <v>44787</v>
      </c>
      <c r="E3942">
        <v>55</v>
      </c>
      <c r="F3942" t="b">
        <v>1</v>
      </c>
      <c r="G3942" t="s">
        <v>4547</v>
      </c>
      <c r="H3942" t="s">
        <v>2031</v>
      </c>
      <c r="I3942" s="1">
        <f>DATE(YEAR(tbl_Invoices[[#This Row],[Invoice_Date]]), MONTH(tbl_Invoices[[#This Row],[Invoice_Date]]), DAY(tbl_Invoices[[#This Row],[Invoice_Date]]))</f>
        <v>44787</v>
      </c>
      <c r="J3942">
        <f>YEAR(tbl_Invoices[[#This Row],[Invoice_Date]])</f>
        <v>2022</v>
      </c>
      <c r="K3942" s="1">
        <f>_xlfn.XLOOKUP(tbl_Invoices[[#This Row],[Customer_ID]], tbl_Customers[Customer_ID], tbl_Customers[Cohort_Month])</f>
        <v>44651</v>
      </c>
      <c r="L3942" s="1" t="str">
        <f ca="1">_xlfn.XLOOKUP(tbl_Invoices[[#This Row],[Customer_ID]], tbl_Customers[Customer_ID], tbl_Customers[Age_Group])</f>
        <v>55+</v>
      </c>
      <c r="M3942" s="1" t="str">
        <f>_xlfn.XLOOKUP(tbl_Invoices[[#This Row],[Customer_ID]], tbl_Customers[Customer_ID], tbl_Customers[Region])</f>
        <v>Midwest</v>
      </c>
      <c r="N3942" s="1" t="str" cm="1">
        <f t="array" ref="N3942">_xlfn.IFS(
   _xlfn.SINGLE(tbl_Invoices[Plan_ID])="P1","Basic",
   _xlfn.SINGLE(tbl_Invoices[Plan_ID])="P2","Standard",
   _xlfn.SINGLE(tbl_Invoices[Plan_ID])="P3","Premium"
)</f>
        <v>Premium</v>
      </c>
      <c r="O3942" s="2">
        <f>IF(tbl_Invoices[[#This Row],[Revenue_Type]]="Churned",0,1)</f>
        <v>1</v>
      </c>
    </row>
    <row r="3943" spans="1:15" x14ac:dyDescent="0.25">
      <c r="A3943" t="s">
        <v>9062</v>
      </c>
      <c r="B3943" t="s">
        <v>748</v>
      </c>
      <c r="C3943" t="s">
        <v>4232</v>
      </c>
      <c r="D3943" s="1">
        <v>44787</v>
      </c>
      <c r="E3943">
        <v>12</v>
      </c>
      <c r="F3943" t="b">
        <v>1</v>
      </c>
      <c r="G3943" t="s">
        <v>4540</v>
      </c>
      <c r="H3943" t="s">
        <v>2027</v>
      </c>
      <c r="I3943" s="1">
        <f>DATE(YEAR(tbl_Invoices[[#This Row],[Invoice_Date]]), MONTH(tbl_Invoices[[#This Row],[Invoice_Date]]), DAY(tbl_Invoices[[#This Row],[Invoice_Date]]))</f>
        <v>44787</v>
      </c>
      <c r="J3943">
        <f>YEAR(tbl_Invoices[[#This Row],[Invoice_Date]])</f>
        <v>2022</v>
      </c>
      <c r="K3943" s="1">
        <f>_xlfn.XLOOKUP(tbl_Invoices[[#This Row],[Customer_ID]], tbl_Customers[Customer_ID], tbl_Customers[Cohort_Month])</f>
        <v>44255</v>
      </c>
      <c r="L3943" s="1" t="str">
        <f ca="1">_xlfn.XLOOKUP(tbl_Invoices[[#This Row],[Customer_ID]], tbl_Customers[Customer_ID], tbl_Customers[Age_Group])</f>
        <v>25–34</v>
      </c>
      <c r="M3943" s="1" t="str">
        <f>_xlfn.XLOOKUP(tbl_Invoices[[#This Row],[Customer_ID]], tbl_Customers[Customer_ID], tbl_Customers[Region])</f>
        <v>South</v>
      </c>
      <c r="N3943" s="1" t="str" cm="1">
        <f t="array" ref="N3943">_xlfn.IFS(
   _xlfn.SINGLE(tbl_Invoices[Plan_ID])="P1","Basic",
   _xlfn.SINGLE(tbl_Invoices[Plan_ID])="P2","Standard",
   _xlfn.SINGLE(tbl_Invoices[Plan_ID])="P3","Premium"
)</f>
        <v>Basic</v>
      </c>
      <c r="O3943" s="2">
        <f>IF(tbl_Invoices[[#This Row],[Revenue_Type]]="Churned",0,1)</f>
        <v>1</v>
      </c>
    </row>
    <row r="3944" spans="1:15" x14ac:dyDescent="0.25">
      <c r="A3944" t="s">
        <v>9297</v>
      </c>
      <c r="B3944" t="s">
        <v>1012</v>
      </c>
      <c r="C3944" t="s">
        <v>3052</v>
      </c>
      <c r="D3944" s="1">
        <v>44787</v>
      </c>
      <c r="E3944">
        <v>12</v>
      </c>
      <c r="F3944" t="b">
        <v>1</v>
      </c>
      <c r="G3944" t="s">
        <v>4540</v>
      </c>
      <c r="H3944" t="s">
        <v>2027</v>
      </c>
      <c r="I3944" s="1">
        <f>DATE(YEAR(tbl_Invoices[[#This Row],[Invoice_Date]]), MONTH(tbl_Invoices[[#This Row],[Invoice_Date]]), DAY(tbl_Invoices[[#This Row],[Invoice_Date]]))</f>
        <v>44787</v>
      </c>
      <c r="J3944">
        <f>YEAR(tbl_Invoices[[#This Row],[Invoice_Date]])</f>
        <v>2022</v>
      </c>
      <c r="K3944" s="1">
        <f>_xlfn.XLOOKUP(tbl_Invoices[[#This Row],[Customer_ID]], tbl_Customers[Customer_ID], tbl_Customers[Cohort_Month])</f>
        <v>44712</v>
      </c>
      <c r="L3944" s="1" t="str">
        <f ca="1">_xlfn.XLOOKUP(tbl_Invoices[[#This Row],[Customer_ID]], tbl_Customers[Customer_ID], tbl_Customers[Age_Group])</f>
        <v>55+</v>
      </c>
      <c r="M3944" s="1" t="str">
        <f>_xlfn.XLOOKUP(tbl_Invoices[[#This Row],[Customer_ID]], tbl_Customers[Customer_ID], tbl_Customers[Region])</f>
        <v>International</v>
      </c>
      <c r="N3944" s="1" t="str" cm="1">
        <f t="array" ref="N3944">_xlfn.IFS(
   _xlfn.SINGLE(tbl_Invoices[Plan_ID])="P1","Basic",
   _xlfn.SINGLE(tbl_Invoices[Plan_ID])="P2","Standard",
   _xlfn.SINGLE(tbl_Invoices[Plan_ID])="P3","Premium"
)</f>
        <v>Basic</v>
      </c>
      <c r="O3944" s="2">
        <f>IF(tbl_Invoices[[#This Row],[Revenue_Type]]="Churned",0,1)</f>
        <v>1</v>
      </c>
    </row>
    <row r="3945" spans="1:15" x14ac:dyDescent="0.25">
      <c r="A3945" t="s">
        <v>5119</v>
      </c>
      <c r="B3945" t="s">
        <v>1128</v>
      </c>
      <c r="C3945" t="s">
        <v>2082</v>
      </c>
      <c r="D3945" s="1">
        <v>44787</v>
      </c>
      <c r="E3945">
        <v>12</v>
      </c>
      <c r="F3945" t="b">
        <v>1</v>
      </c>
      <c r="G3945" t="s">
        <v>4547</v>
      </c>
      <c r="H3945" t="s">
        <v>2027</v>
      </c>
      <c r="I3945" s="1">
        <f>DATE(YEAR(tbl_Invoices[[#This Row],[Invoice_Date]]), MONTH(tbl_Invoices[[#This Row],[Invoice_Date]]), DAY(tbl_Invoices[[#This Row],[Invoice_Date]]))</f>
        <v>44787</v>
      </c>
      <c r="J3945">
        <f>YEAR(tbl_Invoices[[#This Row],[Invoice_Date]])</f>
        <v>2022</v>
      </c>
      <c r="K3945" s="1">
        <f>_xlfn.XLOOKUP(tbl_Invoices[[#This Row],[Customer_ID]], tbl_Customers[Customer_ID], tbl_Customers[Cohort_Month])</f>
        <v>44957</v>
      </c>
      <c r="L3945" s="1" t="str">
        <f ca="1">_xlfn.XLOOKUP(tbl_Invoices[[#This Row],[Customer_ID]], tbl_Customers[Customer_ID], tbl_Customers[Age_Group])</f>
        <v>45–54</v>
      </c>
      <c r="M3945" s="1" t="str">
        <f>_xlfn.XLOOKUP(tbl_Invoices[[#This Row],[Customer_ID]], tbl_Customers[Customer_ID], tbl_Customers[Region])</f>
        <v>Midwest</v>
      </c>
      <c r="N3945" s="1" t="str" cm="1">
        <f t="array" ref="N3945">_xlfn.IFS(
   _xlfn.SINGLE(tbl_Invoices[Plan_ID])="P1","Basic",
   _xlfn.SINGLE(tbl_Invoices[Plan_ID])="P2","Standard",
   _xlfn.SINGLE(tbl_Invoices[Plan_ID])="P3","Premium"
)</f>
        <v>Basic</v>
      </c>
      <c r="O3945" s="2">
        <f>IF(tbl_Invoices[[#This Row],[Revenue_Type]]="Churned",0,1)</f>
        <v>1</v>
      </c>
    </row>
    <row r="3946" spans="1:15" x14ac:dyDescent="0.25">
      <c r="A3946" t="s">
        <v>7791</v>
      </c>
      <c r="B3946" t="s">
        <v>1308</v>
      </c>
      <c r="C3946" t="s">
        <v>3315</v>
      </c>
      <c r="D3946" s="1">
        <v>44787</v>
      </c>
      <c r="E3946">
        <v>12</v>
      </c>
      <c r="F3946" t="b">
        <v>1</v>
      </c>
      <c r="G3946" t="s">
        <v>4540</v>
      </c>
      <c r="H3946" t="s">
        <v>2027</v>
      </c>
      <c r="I3946" s="1">
        <f>DATE(YEAR(tbl_Invoices[[#This Row],[Invoice_Date]]), MONTH(tbl_Invoices[[#This Row],[Invoice_Date]]), DAY(tbl_Invoices[[#This Row],[Invoice_Date]]))</f>
        <v>44787</v>
      </c>
      <c r="J3946">
        <f>YEAR(tbl_Invoices[[#This Row],[Invoice_Date]])</f>
        <v>2022</v>
      </c>
      <c r="K3946" s="1">
        <f>_xlfn.XLOOKUP(tbl_Invoices[[#This Row],[Customer_ID]], tbl_Customers[Customer_ID], tbl_Customers[Cohort_Month])</f>
        <v>44377</v>
      </c>
      <c r="L3946" s="1" t="str">
        <f ca="1">_xlfn.XLOOKUP(tbl_Invoices[[#This Row],[Customer_ID]], tbl_Customers[Customer_ID], tbl_Customers[Age_Group])</f>
        <v>18–24</v>
      </c>
      <c r="M3946" s="1" t="str">
        <f>_xlfn.XLOOKUP(tbl_Invoices[[#This Row],[Customer_ID]], tbl_Customers[Customer_ID], tbl_Customers[Region])</f>
        <v>East</v>
      </c>
      <c r="N3946" s="1" t="str" cm="1">
        <f t="array" ref="N3946">_xlfn.IFS(
   _xlfn.SINGLE(tbl_Invoices[Plan_ID])="P1","Basic",
   _xlfn.SINGLE(tbl_Invoices[Plan_ID])="P2","Standard",
   _xlfn.SINGLE(tbl_Invoices[Plan_ID])="P3","Premium"
)</f>
        <v>Basic</v>
      </c>
      <c r="O3946" s="2">
        <f>IF(tbl_Invoices[[#This Row],[Revenue_Type]]="Churned",0,1)</f>
        <v>1</v>
      </c>
    </row>
    <row r="3947" spans="1:15" x14ac:dyDescent="0.25">
      <c r="A3947" t="s">
        <v>7478</v>
      </c>
      <c r="B3947" t="s">
        <v>1378</v>
      </c>
      <c r="C3947" t="s">
        <v>2264</v>
      </c>
      <c r="D3947" s="1">
        <v>44787</v>
      </c>
      <c r="E3947">
        <v>12</v>
      </c>
      <c r="F3947" t="b">
        <v>1</v>
      </c>
      <c r="G3947" t="s">
        <v>4547</v>
      </c>
      <c r="H3947" t="s">
        <v>2027</v>
      </c>
      <c r="I3947" s="1">
        <f>DATE(YEAR(tbl_Invoices[[#This Row],[Invoice_Date]]), MONTH(tbl_Invoices[[#This Row],[Invoice_Date]]), DAY(tbl_Invoices[[#This Row],[Invoice_Date]]))</f>
        <v>44787</v>
      </c>
      <c r="J3947">
        <f>YEAR(tbl_Invoices[[#This Row],[Invoice_Date]])</f>
        <v>2022</v>
      </c>
      <c r="K3947" s="1">
        <f>_xlfn.XLOOKUP(tbl_Invoices[[#This Row],[Customer_ID]], tbl_Customers[Customer_ID], tbl_Customers[Cohort_Month])</f>
        <v>44227</v>
      </c>
      <c r="L3947" s="1" t="str">
        <f ca="1">_xlfn.XLOOKUP(tbl_Invoices[[#This Row],[Customer_ID]], tbl_Customers[Customer_ID], tbl_Customers[Age_Group])</f>
        <v>55+</v>
      </c>
      <c r="M3947" s="1" t="str">
        <f>_xlfn.XLOOKUP(tbl_Invoices[[#This Row],[Customer_ID]], tbl_Customers[Customer_ID], tbl_Customers[Region])</f>
        <v>East</v>
      </c>
      <c r="N3947" s="1" t="str" cm="1">
        <f t="array" ref="N3947">_xlfn.IFS(
   _xlfn.SINGLE(tbl_Invoices[Plan_ID])="P1","Basic",
   _xlfn.SINGLE(tbl_Invoices[Plan_ID])="P2","Standard",
   _xlfn.SINGLE(tbl_Invoices[Plan_ID])="P3","Premium"
)</f>
        <v>Basic</v>
      </c>
      <c r="O3947" s="2">
        <f>IF(tbl_Invoices[[#This Row],[Revenue_Type]]="Churned",0,1)</f>
        <v>1</v>
      </c>
    </row>
    <row r="3948" spans="1:15" x14ac:dyDescent="0.25">
      <c r="A3948" t="s">
        <v>8759</v>
      </c>
      <c r="B3948" t="s">
        <v>67</v>
      </c>
      <c r="C3948" t="s">
        <v>2736</v>
      </c>
      <c r="D3948" s="1">
        <v>44788</v>
      </c>
      <c r="E3948">
        <v>12</v>
      </c>
      <c r="F3948" t="b">
        <v>1</v>
      </c>
      <c r="G3948" t="s">
        <v>4547</v>
      </c>
      <c r="H3948" t="s">
        <v>2027</v>
      </c>
      <c r="I3948" s="1">
        <f>DATE(YEAR(tbl_Invoices[[#This Row],[Invoice_Date]]), MONTH(tbl_Invoices[[#This Row],[Invoice_Date]]), DAY(tbl_Invoices[[#This Row],[Invoice_Date]]))</f>
        <v>44788</v>
      </c>
      <c r="J3948">
        <f>YEAR(tbl_Invoices[[#This Row],[Invoice_Date]])</f>
        <v>2022</v>
      </c>
      <c r="K3948" s="1">
        <f>_xlfn.XLOOKUP(tbl_Invoices[[#This Row],[Customer_ID]], tbl_Customers[Customer_ID], tbl_Customers[Cohort_Month])</f>
        <v>44561</v>
      </c>
      <c r="L3948" s="1" t="str">
        <f ca="1">_xlfn.XLOOKUP(tbl_Invoices[[#This Row],[Customer_ID]], tbl_Customers[Customer_ID], tbl_Customers[Age_Group])</f>
        <v>45–54</v>
      </c>
      <c r="M3948" s="1" t="str">
        <f>_xlfn.XLOOKUP(tbl_Invoices[[#This Row],[Customer_ID]], tbl_Customers[Customer_ID], tbl_Customers[Region])</f>
        <v>East</v>
      </c>
      <c r="N3948" s="1" t="str" cm="1">
        <f t="array" ref="N3948">_xlfn.IFS(
   _xlfn.SINGLE(tbl_Invoices[Plan_ID])="P1","Basic",
   _xlfn.SINGLE(tbl_Invoices[Plan_ID])="P2","Standard",
   _xlfn.SINGLE(tbl_Invoices[Plan_ID])="P3","Premium"
)</f>
        <v>Basic</v>
      </c>
      <c r="O3948" s="2">
        <f>IF(tbl_Invoices[[#This Row],[Revenue_Type]]="Churned",0,1)</f>
        <v>1</v>
      </c>
    </row>
    <row r="3949" spans="1:15" x14ac:dyDescent="0.25">
      <c r="A3949" t="s">
        <v>9864</v>
      </c>
      <c r="B3949" t="s">
        <v>271</v>
      </c>
      <c r="C3949" t="s">
        <v>3532</v>
      </c>
      <c r="D3949" s="1">
        <v>44788</v>
      </c>
      <c r="E3949">
        <v>12</v>
      </c>
      <c r="F3949" t="b">
        <v>1</v>
      </c>
      <c r="G3949" t="s">
        <v>4547</v>
      </c>
      <c r="H3949" t="s">
        <v>2027</v>
      </c>
      <c r="I3949" s="1">
        <f>DATE(YEAR(tbl_Invoices[[#This Row],[Invoice_Date]]), MONTH(tbl_Invoices[[#This Row],[Invoice_Date]]), DAY(tbl_Invoices[[#This Row],[Invoice_Date]]))</f>
        <v>44788</v>
      </c>
      <c r="J3949">
        <f>YEAR(tbl_Invoices[[#This Row],[Invoice_Date]])</f>
        <v>2022</v>
      </c>
      <c r="K3949" s="1">
        <f>_xlfn.XLOOKUP(tbl_Invoices[[#This Row],[Customer_ID]], tbl_Customers[Customer_ID], tbl_Customers[Cohort_Month])</f>
        <v>44377</v>
      </c>
      <c r="L3949" s="1" t="str">
        <f ca="1">_xlfn.XLOOKUP(tbl_Invoices[[#This Row],[Customer_ID]], tbl_Customers[Customer_ID], tbl_Customers[Age_Group])</f>
        <v>25–34</v>
      </c>
      <c r="M3949" s="1" t="str">
        <f>_xlfn.XLOOKUP(tbl_Invoices[[#This Row],[Customer_ID]], tbl_Customers[Customer_ID], tbl_Customers[Region])</f>
        <v>Midwest</v>
      </c>
      <c r="N3949" s="1" t="str" cm="1">
        <f t="array" ref="N3949">_xlfn.IFS(
   _xlfn.SINGLE(tbl_Invoices[Plan_ID])="P1","Basic",
   _xlfn.SINGLE(tbl_Invoices[Plan_ID])="P2","Standard",
   _xlfn.SINGLE(tbl_Invoices[Plan_ID])="P3","Premium"
)</f>
        <v>Basic</v>
      </c>
      <c r="O3949" s="2">
        <f>IF(tbl_Invoices[[#This Row],[Revenue_Type]]="Churned",0,1)</f>
        <v>1</v>
      </c>
    </row>
    <row r="3950" spans="1:15" x14ac:dyDescent="0.25">
      <c r="A3950" t="s">
        <v>9942</v>
      </c>
      <c r="B3950" t="s">
        <v>398</v>
      </c>
      <c r="C3950" t="s">
        <v>2162</v>
      </c>
      <c r="D3950" s="1">
        <v>44788</v>
      </c>
      <c r="E3950">
        <v>12</v>
      </c>
      <c r="F3950" t="b">
        <v>1</v>
      </c>
      <c r="G3950" t="s">
        <v>4547</v>
      </c>
      <c r="H3950" t="s">
        <v>2027</v>
      </c>
      <c r="I3950" s="1">
        <f>DATE(YEAR(tbl_Invoices[[#This Row],[Invoice_Date]]), MONTH(tbl_Invoices[[#This Row],[Invoice_Date]]), DAY(tbl_Invoices[[#This Row],[Invoice_Date]]))</f>
        <v>44788</v>
      </c>
      <c r="J3950">
        <f>YEAR(tbl_Invoices[[#This Row],[Invoice_Date]])</f>
        <v>2022</v>
      </c>
      <c r="K3950" s="1">
        <f>_xlfn.XLOOKUP(tbl_Invoices[[#This Row],[Customer_ID]], tbl_Customers[Customer_ID], tbl_Customers[Cohort_Month])</f>
        <v>44500</v>
      </c>
      <c r="L3950" s="1" t="str">
        <f ca="1">_xlfn.XLOOKUP(tbl_Invoices[[#This Row],[Customer_ID]], tbl_Customers[Customer_ID], tbl_Customers[Age_Group])</f>
        <v>25–34</v>
      </c>
      <c r="M3950" s="1" t="str">
        <f>_xlfn.XLOOKUP(tbl_Invoices[[#This Row],[Customer_ID]], tbl_Customers[Customer_ID], tbl_Customers[Region])</f>
        <v>West</v>
      </c>
      <c r="N3950" s="1" t="str" cm="1">
        <f t="array" ref="N3950">_xlfn.IFS(
   _xlfn.SINGLE(tbl_Invoices[Plan_ID])="P1","Basic",
   _xlfn.SINGLE(tbl_Invoices[Plan_ID])="P2","Standard",
   _xlfn.SINGLE(tbl_Invoices[Plan_ID])="P3","Premium"
)</f>
        <v>Basic</v>
      </c>
      <c r="O3950" s="2">
        <f>IF(tbl_Invoices[[#This Row],[Revenue_Type]]="Churned",0,1)</f>
        <v>1</v>
      </c>
    </row>
    <row r="3951" spans="1:15" x14ac:dyDescent="0.25">
      <c r="A3951" t="s">
        <v>8716</v>
      </c>
      <c r="B3951" t="s">
        <v>986</v>
      </c>
      <c r="C3951" t="s">
        <v>2103</v>
      </c>
      <c r="D3951" s="1">
        <v>44788</v>
      </c>
      <c r="E3951">
        <v>25</v>
      </c>
      <c r="F3951" t="b">
        <v>1</v>
      </c>
      <c r="G3951" t="s">
        <v>4540</v>
      </c>
      <c r="H3951" t="s">
        <v>2034</v>
      </c>
      <c r="I3951" s="1">
        <f>DATE(YEAR(tbl_Invoices[[#This Row],[Invoice_Date]]), MONTH(tbl_Invoices[[#This Row],[Invoice_Date]]), DAY(tbl_Invoices[[#This Row],[Invoice_Date]]))</f>
        <v>44788</v>
      </c>
      <c r="J3951">
        <f>YEAR(tbl_Invoices[[#This Row],[Invoice_Date]])</f>
        <v>2022</v>
      </c>
      <c r="K3951" s="1">
        <f>_xlfn.XLOOKUP(tbl_Invoices[[#This Row],[Customer_ID]], tbl_Customers[Customer_ID], tbl_Customers[Cohort_Month])</f>
        <v>44316</v>
      </c>
      <c r="L3951" s="1" t="str">
        <f ca="1">_xlfn.XLOOKUP(tbl_Invoices[[#This Row],[Customer_ID]], tbl_Customers[Customer_ID], tbl_Customers[Age_Group])</f>
        <v>25–34</v>
      </c>
      <c r="M3951" s="1" t="str">
        <f>_xlfn.XLOOKUP(tbl_Invoices[[#This Row],[Customer_ID]], tbl_Customers[Customer_ID], tbl_Customers[Region])</f>
        <v>International</v>
      </c>
      <c r="N3951" s="1" t="str" cm="1">
        <f t="array" ref="N3951">_xlfn.IFS(
   _xlfn.SINGLE(tbl_Invoices[Plan_ID])="P1","Basic",
   _xlfn.SINGLE(tbl_Invoices[Plan_ID])="P2","Standard",
   _xlfn.SINGLE(tbl_Invoices[Plan_ID])="P3","Premium"
)</f>
        <v>Standard</v>
      </c>
      <c r="O3951" s="2">
        <f>IF(tbl_Invoices[[#This Row],[Revenue_Type]]="Churned",0,1)</f>
        <v>1</v>
      </c>
    </row>
    <row r="3952" spans="1:15" x14ac:dyDescent="0.25">
      <c r="A3952" t="s">
        <v>6516</v>
      </c>
      <c r="B3952" t="s">
        <v>1205</v>
      </c>
      <c r="C3952" t="s">
        <v>3107</v>
      </c>
      <c r="D3952" s="1">
        <v>44788</v>
      </c>
      <c r="E3952">
        <v>55</v>
      </c>
      <c r="F3952" t="b">
        <v>1</v>
      </c>
      <c r="G3952" t="s">
        <v>4545</v>
      </c>
      <c r="H3952" t="s">
        <v>2031</v>
      </c>
      <c r="I3952" s="1">
        <f>DATE(YEAR(tbl_Invoices[[#This Row],[Invoice_Date]]), MONTH(tbl_Invoices[[#This Row],[Invoice_Date]]), DAY(tbl_Invoices[[#This Row],[Invoice_Date]]))</f>
        <v>44788</v>
      </c>
      <c r="J3952">
        <f>YEAR(tbl_Invoices[[#This Row],[Invoice_Date]])</f>
        <v>2022</v>
      </c>
      <c r="K3952" s="1">
        <f>_xlfn.XLOOKUP(tbl_Invoices[[#This Row],[Customer_ID]], tbl_Customers[Customer_ID], tbl_Customers[Cohort_Month])</f>
        <v>44651</v>
      </c>
      <c r="L3952" s="1" t="str">
        <f ca="1">_xlfn.XLOOKUP(tbl_Invoices[[#This Row],[Customer_ID]], tbl_Customers[Customer_ID], tbl_Customers[Age_Group])</f>
        <v>45–54</v>
      </c>
      <c r="M3952" s="1" t="str">
        <f>_xlfn.XLOOKUP(tbl_Invoices[[#This Row],[Customer_ID]], tbl_Customers[Customer_ID], tbl_Customers[Region])</f>
        <v>South</v>
      </c>
      <c r="N3952" s="1" t="str" cm="1">
        <f t="array" ref="N3952">_xlfn.IFS(
   _xlfn.SINGLE(tbl_Invoices[Plan_ID])="P1","Basic",
   _xlfn.SINGLE(tbl_Invoices[Plan_ID])="P2","Standard",
   _xlfn.SINGLE(tbl_Invoices[Plan_ID])="P3","Premium"
)</f>
        <v>Premium</v>
      </c>
      <c r="O3952" s="2">
        <f>IF(tbl_Invoices[[#This Row],[Revenue_Type]]="Churned",0,1)</f>
        <v>0</v>
      </c>
    </row>
    <row r="3953" spans="1:15" x14ac:dyDescent="0.25">
      <c r="A3953" t="s">
        <v>7608</v>
      </c>
      <c r="B3953" t="s">
        <v>1334</v>
      </c>
      <c r="C3953" t="s">
        <v>3085</v>
      </c>
      <c r="D3953" s="1">
        <v>44788</v>
      </c>
      <c r="E3953">
        <v>12</v>
      </c>
      <c r="F3953" t="b">
        <v>1</v>
      </c>
      <c r="G3953" t="s">
        <v>4547</v>
      </c>
      <c r="H3953" t="s">
        <v>2027</v>
      </c>
      <c r="I3953" s="1">
        <f>DATE(YEAR(tbl_Invoices[[#This Row],[Invoice_Date]]), MONTH(tbl_Invoices[[#This Row],[Invoice_Date]]), DAY(tbl_Invoices[[#This Row],[Invoice_Date]]))</f>
        <v>44788</v>
      </c>
      <c r="J3953">
        <f>YEAR(tbl_Invoices[[#This Row],[Invoice_Date]])</f>
        <v>2022</v>
      </c>
      <c r="K3953" s="1">
        <f>_xlfn.XLOOKUP(tbl_Invoices[[#This Row],[Customer_ID]], tbl_Customers[Customer_ID], tbl_Customers[Cohort_Month])</f>
        <v>44500</v>
      </c>
      <c r="L3953" s="1" t="str">
        <f ca="1">_xlfn.XLOOKUP(tbl_Invoices[[#This Row],[Customer_ID]], tbl_Customers[Customer_ID], tbl_Customers[Age_Group])</f>
        <v>25–34</v>
      </c>
      <c r="M3953" s="1" t="str">
        <f>_xlfn.XLOOKUP(tbl_Invoices[[#This Row],[Customer_ID]], tbl_Customers[Customer_ID], tbl_Customers[Region])</f>
        <v>International</v>
      </c>
      <c r="N3953" s="1" t="str" cm="1">
        <f t="array" ref="N3953">_xlfn.IFS(
   _xlfn.SINGLE(tbl_Invoices[Plan_ID])="P1","Basic",
   _xlfn.SINGLE(tbl_Invoices[Plan_ID])="P2","Standard",
   _xlfn.SINGLE(tbl_Invoices[Plan_ID])="P3","Premium"
)</f>
        <v>Basic</v>
      </c>
      <c r="O3953" s="2">
        <f>IF(tbl_Invoices[[#This Row],[Revenue_Type]]="Churned",0,1)</f>
        <v>1</v>
      </c>
    </row>
    <row r="3954" spans="1:15" x14ac:dyDescent="0.25">
      <c r="A3954" t="s">
        <v>10147</v>
      </c>
      <c r="B3954" t="s">
        <v>1376</v>
      </c>
      <c r="C3954" t="s">
        <v>3640</v>
      </c>
      <c r="D3954" s="1">
        <v>44788</v>
      </c>
      <c r="E3954">
        <v>12</v>
      </c>
      <c r="F3954" t="b">
        <v>1</v>
      </c>
      <c r="G3954" t="s">
        <v>4547</v>
      </c>
      <c r="H3954" t="s">
        <v>2027</v>
      </c>
      <c r="I3954" s="1">
        <f>DATE(YEAR(tbl_Invoices[[#This Row],[Invoice_Date]]), MONTH(tbl_Invoices[[#This Row],[Invoice_Date]]), DAY(tbl_Invoices[[#This Row],[Invoice_Date]]))</f>
        <v>44788</v>
      </c>
      <c r="J3954">
        <f>YEAR(tbl_Invoices[[#This Row],[Invoice_Date]])</f>
        <v>2022</v>
      </c>
      <c r="K3954" s="1">
        <f>_xlfn.XLOOKUP(tbl_Invoices[[#This Row],[Customer_ID]], tbl_Customers[Customer_ID], tbl_Customers[Cohort_Month])</f>
        <v>44712</v>
      </c>
      <c r="L3954" s="1" t="str">
        <f ca="1">_xlfn.XLOOKUP(tbl_Invoices[[#This Row],[Customer_ID]], tbl_Customers[Customer_ID], tbl_Customers[Age_Group])</f>
        <v>55+</v>
      </c>
      <c r="M3954" s="1" t="str">
        <f>_xlfn.XLOOKUP(tbl_Invoices[[#This Row],[Customer_ID]], tbl_Customers[Customer_ID], tbl_Customers[Region])</f>
        <v>Midwest</v>
      </c>
      <c r="N3954" s="1" t="str" cm="1">
        <f t="array" ref="N3954">_xlfn.IFS(
   _xlfn.SINGLE(tbl_Invoices[Plan_ID])="P1","Basic",
   _xlfn.SINGLE(tbl_Invoices[Plan_ID])="P2","Standard",
   _xlfn.SINGLE(tbl_Invoices[Plan_ID])="P3","Premium"
)</f>
        <v>Basic</v>
      </c>
      <c r="O3954" s="2">
        <f>IF(tbl_Invoices[[#This Row],[Revenue_Type]]="Churned",0,1)</f>
        <v>1</v>
      </c>
    </row>
    <row r="3955" spans="1:15" x14ac:dyDescent="0.25">
      <c r="A3955" t="s">
        <v>9439</v>
      </c>
      <c r="B3955" t="s">
        <v>1745</v>
      </c>
      <c r="C3955" t="s">
        <v>2689</v>
      </c>
      <c r="D3955" s="1">
        <v>44788</v>
      </c>
      <c r="E3955">
        <v>12</v>
      </c>
      <c r="F3955" t="b">
        <v>1</v>
      </c>
      <c r="G3955" t="s">
        <v>4547</v>
      </c>
      <c r="H3955" t="s">
        <v>2027</v>
      </c>
      <c r="I3955" s="1">
        <f>DATE(YEAR(tbl_Invoices[[#This Row],[Invoice_Date]]), MONTH(tbl_Invoices[[#This Row],[Invoice_Date]]), DAY(tbl_Invoices[[#This Row],[Invoice_Date]]))</f>
        <v>44788</v>
      </c>
      <c r="J3955">
        <f>YEAR(tbl_Invoices[[#This Row],[Invoice_Date]])</f>
        <v>2022</v>
      </c>
      <c r="K3955" s="1">
        <f>_xlfn.XLOOKUP(tbl_Invoices[[#This Row],[Customer_ID]], tbl_Customers[Customer_ID], tbl_Customers[Cohort_Month])</f>
        <v>44316</v>
      </c>
      <c r="L3955" s="1" t="str">
        <f ca="1">_xlfn.XLOOKUP(tbl_Invoices[[#This Row],[Customer_ID]], tbl_Customers[Customer_ID], tbl_Customers[Age_Group])</f>
        <v>55+</v>
      </c>
      <c r="M3955" s="1" t="str">
        <f>_xlfn.XLOOKUP(tbl_Invoices[[#This Row],[Customer_ID]], tbl_Customers[Customer_ID], tbl_Customers[Region])</f>
        <v>East</v>
      </c>
      <c r="N3955" s="1" t="str" cm="1">
        <f t="array" ref="N3955">_xlfn.IFS(
   _xlfn.SINGLE(tbl_Invoices[Plan_ID])="P1","Basic",
   _xlfn.SINGLE(tbl_Invoices[Plan_ID])="P2","Standard",
   _xlfn.SINGLE(tbl_Invoices[Plan_ID])="P3","Premium"
)</f>
        <v>Basic</v>
      </c>
      <c r="O3955" s="2">
        <f>IF(tbl_Invoices[[#This Row],[Revenue_Type]]="Churned",0,1)</f>
        <v>1</v>
      </c>
    </row>
    <row r="3956" spans="1:15" x14ac:dyDescent="0.25">
      <c r="A3956" t="s">
        <v>9279</v>
      </c>
      <c r="B3956" t="s">
        <v>394</v>
      </c>
      <c r="C3956" t="s">
        <v>3736</v>
      </c>
      <c r="D3956" s="1">
        <v>44789</v>
      </c>
      <c r="E3956">
        <v>55</v>
      </c>
      <c r="F3956" t="b">
        <v>1</v>
      </c>
      <c r="G3956" t="s">
        <v>4545</v>
      </c>
      <c r="H3956" t="s">
        <v>2031</v>
      </c>
      <c r="I3956" s="1">
        <f>DATE(YEAR(tbl_Invoices[[#This Row],[Invoice_Date]]), MONTH(tbl_Invoices[[#This Row],[Invoice_Date]]), DAY(tbl_Invoices[[#This Row],[Invoice_Date]]))</f>
        <v>44789</v>
      </c>
      <c r="J3956">
        <f>YEAR(tbl_Invoices[[#This Row],[Invoice_Date]])</f>
        <v>2022</v>
      </c>
      <c r="K3956" s="1">
        <f>_xlfn.XLOOKUP(tbl_Invoices[[#This Row],[Customer_ID]], tbl_Customers[Customer_ID], tbl_Customers[Cohort_Month])</f>
        <v>44469</v>
      </c>
      <c r="L3956" s="1" t="str">
        <f ca="1">_xlfn.XLOOKUP(tbl_Invoices[[#This Row],[Customer_ID]], tbl_Customers[Customer_ID], tbl_Customers[Age_Group])</f>
        <v>45–54</v>
      </c>
      <c r="M3956" s="1" t="str">
        <f>_xlfn.XLOOKUP(tbl_Invoices[[#This Row],[Customer_ID]], tbl_Customers[Customer_ID], tbl_Customers[Region])</f>
        <v>West</v>
      </c>
      <c r="N3956" s="1" t="str" cm="1">
        <f t="array" ref="N3956">_xlfn.IFS(
   _xlfn.SINGLE(tbl_Invoices[Plan_ID])="P1","Basic",
   _xlfn.SINGLE(tbl_Invoices[Plan_ID])="P2","Standard",
   _xlfn.SINGLE(tbl_Invoices[Plan_ID])="P3","Premium"
)</f>
        <v>Premium</v>
      </c>
      <c r="O3956" s="2">
        <f>IF(tbl_Invoices[[#This Row],[Revenue_Type]]="Churned",0,1)</f>
        <v>0</v>
      </c>
    </row>
    <row r="3957" spans="1:15" x14ac:dyDescent="0.25">
      <c r="A3957" t="s">
        <v>5096</v>
      </c>
      <c r="B3957" t="s">
        <v>414</v>
      </c>
      <c r="C3957" t="s">
        <v>2586</v>
      </c>
      <c r="D3957" s="1">
        <v>44789</v>
      </c>
      <c r="E3957">
        <v>12</v>
      </c>
      <c r="F3957" t="b">
        <v>1</v>
      </c>
      <c r="G3957" t="s">
        <v>4549</v>
      </c>
      <c r="H3957" t="s">
        <v>2027</v>
      </c>
      <c r="I3957" s="1">
        <f>DATE(YEAR(tbl_Invoices[[#This Row],[Invoice_Date]]), MONTH(tbl_Invoices[[#This Row],[Invoice_Date]]), DAY(tbl_Invoices[[#This Row],[Invoice_Date]]))</f>
        <v>44789</v>
      </c>
      <c r="J3957">
        <f>YEAR(tbl_Invoices[[#This Row],[Invoice_Date]])</f>
        <v>2022</v>
      </c>
      <c r="K3957" s="1">
        <f>_xlfn.XLOOKUP(tbl_Invoices[[#This Row],[Customer_ID]], tbl_Customers[Customer_ID], tbl_Customers[Cohort_Month])</f>
        <v>44773</v>
      </c>
      <c r="L3957" s="1" t="str">
        <f ca="1">_xlfn.XLOOKUP(tbl_Invoices[[#This Row],[Customer_ID]], tbl_Customers[Customer_ID], tbl_Customers[Age_Group])</f>
        <v>25–34</v>
      </c>
      <c r="M3957" s="1" t="str">
        <f>_xlfn.XLOOKUP(tbl_Invoices[[#This Row],[Customer_ID]], tbl_Customers[Customer_ID], tbl_Customers[Region])</f>
        <v>International</v>
      </c>
      <c r="N3957" s="1" t="str" cm="1">
        <f t="array" ref="N3957">_xlfn.IFS(
   _xlfn.SINGLE(tbl_Invoices[Plan_ID])="P1","Basic",
   _xlfn.SINGLE(tbl_Invoices[Plan_ID])="P2","Standard",
   _xlfn.SINGLE(tbl_Invoices[Plan_ID])="P3","Premium"
)</f>
        <v>Basic</v>
      </c>
      <c r="O3957" s="2">
        <f>IF(tbl_Invoices[[#This Row],[Revenue_Type]]="Churned",0,1)</f>
        <v>1</v>
      </c>
    </row>
    <row r="3958" spans="1:15" x14ac:dyDescent="0.25">
      <c r="A3958" t="s">
        <v>7152</v>
      </c>
      <c r="B3958" t="s">
        <v>784</v>
      </c>
      <c r="C3958" t="s">
        <v>4515</v>
      </c>
      <c r="D3958" s="1">
        <v>44789</v>
      </c>
      <c r="E3958">
        <v>25</v>
      </c>
      <c r="F3958" t="b">
        <v>1</v>
      </c>
      <c r="G3958" t="s">
        <v>4540</v>
      </c>
      <c r="H3958" t="s">
        <v>2034</v>
      </c>
      <c r="I3958" s="1">
        <f>DATE(YEAR(tbl_Invoices[[#This Row],[Invoice_Date]]), MONTH(tbl_Invoices[[#This Row],[Invoice_Date]]), DAY(tbl_Invoices[[#This Row],[Invoice_Date]]))</f>
        <v>44789</v>
      </c>
      <c r="J3958">
        <f>YEAR(tbl_Invoices[[#This Row],[Invoice_Date]])</f>
        <v>2022</v>
      </c>
      <c r="K3958" s="1">
        <f>_xlfn.XLOOKUP(tbl_Invoices[[#This Row],[Customer_ID]], tbl_Customers[Customer_ID], tbl_Customers[Cohort_Month])</f>
        <v>44469</v>
      </c>
      <c r="L3958" s="1" t="str">
        <f ca="1">_xlfn.XLOOKUP(tbl_Invoices[[#This Row],[Customer_ID]], tbl_Customers[Customer_ID], tbl_Customers[Age_Group])</f>
        <v>35–44</v>
      </c>
      <c r="M3958" s="1" t="str">
        <f>_xlfn.XLOOKUP(tbl_Invoices[[#This Row],[Customer_ID]], tbl_Customers[Customer_ID], tbl_Customers[Region])</f>
        <v>Midwest</v>
      </c>
      <c r="N3958" s="1" t="str" cm="1">
        <f t="array" ref="N3958">_xlfn.IFS(
   _xlfn.SINGLE(tbl_Invoices[Plan_ID])="P1","Basic",
   _xlfn.SINGLE(tbl_Invoices[Plan_ID])="P2","Standard",
   _xlfn.SINGLE(tbl_Invoices[Plan_ID])="P3","Premium"
)</f>
        <v>Standard</v>
      </c>
      <c r="O3958" s="2">
        <f>IF(tbl_Invoices[[#This Row],[Revenue_Type]]="Churned",0,1)</f>
        <v>1</v>
      </c>
    </row>
    <row r="3959" spans="1:15" x14ac:dyDescent="0.25">
      <c r="A3959" t="s">
        <v>6058</v>
      </c>
      <c r="B3959" t="s">
        <v>1099</v>
      </c>
      <c r="C3959" t="s">
        <v>3039</v>
      </c>
      <c r="D3959" s="1">
        <v>44789</v>
      </c>
      <c r="E3959">
        <v>12</v>
      </c>
      <c r="F3959" t="b">
        <v>1</v>
      </c>
      <c r="G3959" t="s">
        <v>4540</v>
      </c>
      <c r="H3959" t="s">
        <v>2027</v>
      </c>
      <c r="I3959" s="1">
        <f>DATE(YEAR(tbl_Invoices[[#This Row],[Invoice_Date]]), MONTH(tbl_Invoices[[#This Row],[Invoice_Date]]), DAY(tbl_Invoices[[#This Row],[Invoice_Date]]))</f>
        <v>44789</v>
      </c>
      <c r="J3959">
        <f>YEAR(tbl_Invoices[[#This Row],[Invoice_Date]])</f>
        <v>2022</v>
      </c>
      <c r="K3959" s="1">
        <f>_xlfn.XLOOKUP(tbl_Invoices[[#This Row],[Customer_ID]], tbl_Customers[Customer_ID], tbl_Customers[Cohort_Month])</f>
        <v>44773</v>
      </c>
      <c r="L3959" s="1" t="str">
        <f ca="1">_xlfn.XLOOKUP(tbl_Invoices[[#This Row],[Customer_ID]], tbl_Customers[Customer_ID], tbl_Customers[Age_Group])</f>
        <v>35–44</v>
      </c>
      <c r="M3959" s="1" t="str">
        <f>_xlfn.XLOOKUP(tbl_Invoices[[#This Row],[Customer_ID]], tbl_Customers[Customer_ID], tbl_Customers[Region])</f>
        <v>Midwest</v>
      </c>
      <c r="N3959" s="1" t="str" cm="1">
        <f t="array" ref="N3959">_xlfn.IFS(
   _xlfn.SINGLE(tbl_Invoices[Plan_ID])="P1","Basic",
   _xlfn.SINGLE(tbl_Invoices[Plan_ID])="P2","Standard",
   _xlfn.SINGLE(tbl_Invoices[Plan_ID])="P3","Premium"
)</f>
        <v>Basic</v>
      </c>
      <c r="O3959" s="2">
        <f>IF(tbl_Invoices[[#This Row],[Revenue_Type]]="Churned",0,1)</f>
        <v>1</v>
      </c>
    </row>
    <row r="3960" spans="1:15" x14ac:dyDescent="0.25">
      <c r="A3960" t="s">
        <v>9245</v>
      </c>
      <c r="B3960" t="s">
        <v>1116</v>
      </c>
      <c r="C3960" t="s">
        <v>4225</v>
      </c>
      <c r="D3960" s="1">
        <v>44789</v>
      </c>
      <c r="E3960">
        <v>55</v>
      </c>
      <c r="F3960" t="b">
        <v>1</v>
      </c>
      <c r="G3960" t="s">
        <v>4547</v>
      </c>
      <c r="H3960" t="s">
        <v>2031</v>
      </c>
      <c r="I3960" s="1">
        <f>DATE(YEAR(tbl_Invoices[[#This Row],[Invoice_Date]]), MONTH(tbl_Invoices[[#This Row],[Invoice_Date]]), DAY(tbl_Invoices[[#This Row],[Invoice_Date]]))</f>
        <v>44789</v>
      </c>
      <c r="J3960">
        <f>YEAR(tbl_Invoices[[#This Row],[Invoice_Date]])</f>
        <v>2022</v>
      </c>
      <c r="K3960" s="1">
        <f>_xlfn.XLOOKUP(tbl_Invoices[[#This Row],[Customer_ID]], tbl_Customers[Customer_ID], tbl_Customers[Cohort_Month])</f>
        <v>44530</v>
      </c>
      <c r="L3960" s="1" t="str">
        <f ca="1">_xlfn.XLOOKUP(tbl_Invoices[[#This Row],[Customer_ID]], tbl_Customers[Customer_ID], tbl_Customers[Age_Group])</f>
        <v>25–34</v>
      </c>
      <c r="M3960" s="1" t="str">
        <f>_xlfn.XLOOKUP(tbl_Invoices[[#This Row],[Customer_ID]], tbl_Customers[Customer_ID], tbl_Customers[Region])</f>
        <v>Midwest</v>
      </c>
      <c r="N3960" s="1" t="str" cm="1">
        <f t="array" ref="N3960">_xlfn.IFS(
   _xlfn.SINGLE(tbl_Invoices[Plan_ID])="P1","Basic",
   _xlfn.SINGLE(tbl_Invoices[Plan_ID])="P2","Standard",
   _xlfn.SINGLE(tbl_Invoices[Plan_ID])="P3","Premium"
)</f>
        <v>Premium</v>
      </c>
      <c r="O3960" s="2">
        <f>IF(tbl_Invoices[[#This Row],[Revenue_Type]]="Churned",0,1)</f>
        <v>1</v>
      </c>
    </row>
    <row r="3961" spans="1:15" x14ac:dyDescent="0.25">
      <c r="A3961" t="s">
        <v>6197</v>
      </c>
      <c r="B3961" t="s">
        <v>1682</v>
      </c>
      <c r="C3961" t="s">
        <v>3787</v>
      </c>
      <c r="D3961" s="1">
        <v>44789</v>
      </c>
      <c r="E3961">
        <v>55</v>
      </c>
      <c r="F3961" t="b">
        <v>1</v>
      </c>
      <c r="G3961" t="s">
        <v>4538</v>
      </c>
      <c r="H3961" t="s">
        <v>2031</v>
      </c>
      <c r="I3961" s="1">
        <f>DATE(YEAR(tbl_Invoices[[#This Row],[Invoice_Date]]), MONTH(tbl_Invoices[[#This Row],[Invoice_Date]]), DAY(tbl_Invoices[[#This Row],[Invoice_Date]]))</f>
        <v>44789</v>
      </c>
      <c r="J3961">
        <f>YEAR(tbl_Invoices[[#This Row],[Invoice_Date]])</f>
        <v>2022</v>
      </c>
      <c r="K3961" s="1">
        <f>_xlfn.XLOOKUP(tbl_Invoices[[#This Row],[Customer_ID]], tbl_Customers[Customer_ID], tbl_Customers[Cohort_Month])</f>
        <v>44985</v>
      </c>
      <c r="L3961" s="1" t="str">
        <f ca="1">_xlfn.XLOOKUP(tbl_Invoices[[#This Row],[Customer_ID]], tbl_Customers[Customer_ID], tbl_Customers[Age_Group])</f>
        <v>25–34</v>
      </c>
      <c r="M3961" s="1" t="str">
        <f>_xlfn.XLOOKUP(tbl_Invoices[[#This Row],[Customer_ID]], tbl_Customers[Customer_ID], tbl_Customers[Region])</f>
        <v>International</v>
      </c>
      <c r="N3961" s="1" t="str" cm="1">
        <f t="array" ref="N3961">_xlfn.IFS(
   _xlfn.SINGLE(tbl_Invoices[Plan_ID])="P1","Basic",
   _xlfn.SINGLE(tbl_Invoices[Plan_ID])="P2","Standard",
   _xlfn.SINGLE(tbl_Invoices[Plan_ID])="P3","Premium"
)</f>
        <v>Premium</v>
      </c>
      <c r="O3961" s="2">
        <f>IF(tbl_Invoices[[#This Row],[Revenue_Type]]="Churned",0,1)</f>
        <v>1</v>
      </c>
    </row>
    <row r="3962" spans="1:15" x14ac:dyDescent="0.25">
      <c r="A3962" t="s">
        <v>10277</v>
      </c>
      <c r="B3962" t="s">
        <v>1841</v>
      </c>
      <c r="C3962" t="s">
        <v>2647</v>
      </c>
      <c r="D3962" s="1">
        <v>44789</v>
      </c>
      <c r="E3962">
        <v>55</v>
      </c>
      <c r="F3962" t="b">
        <v>1</v>
      </c>
      <c r="G3962" t="s">
        <v>4547</v>
      </c>
      <c r="H3962" t="s">
        <v>2031</v>
      </c>
      <c r="I3962" s="1">
        <f>DATE(YEAR(tbl_Invoices[[#This Row],[Invoice_Date]]), MONTH(tbl_Invoices[[#This Row],[Invoice_Date]]), DAY(tbl_Invoices[[#This Row],[Invoice_Date]]))</f>
        <v>44789</v>
      </c>
      <c r="J3962">
        <f>YEAR(tbl_Invoices[[#This Row],[Invoice_Date]])</f>
        <v>2022</v>
      </c>
      <c r="K3962" s="1">
        <f>_xlfn.XLOOKUP(tbl_Invoices[[#This Row],[Customer_ID]], tbl_Customers[Customer_ID], tbl_Customers[Cohort_Month])</f>
        <v>44804</v>
      </c>
      <c r="L3962" s="1" t="str">
        <f ca="1">_xlfn.XLOOKUP(tbl_Invoices[[#This Row],[Customer_ID]], tbl_Customers[Customer_ID], tbl_Customers[Age_Group])</f>
        <v>35–44</v>
      </c>
      <c r="M3962" s="1" t="str">
        <f>_xlfn.XLOOKUP(tbl_Invoices[[#This Row],[Customer_ID]], tbl_Customers[Customer_ID], tbl_Customers[Region])</f>
        <v>West</v>
      </c>
      <c r="N3962" s="1" t="str" cm="1">
        <f t="array" ref="N3962">_xlfn.IFS(
   _xlfn.SINGLE(tbl_Invoices[Plan_ID])="P1","Basic",
   _xlfn.SINGLE(tbl_Invoices[Plan_ID])="P2","Standard",
   _xlfn.SINGLE(tbl_Invoices[Plan_ID])="P3","Premium"
)</f>
        <v>Premium</v>
      </c>
      <c r="O3962" s="2">
        <f>IF(tbl_Invoices[[#This Row],[Revenue_Type]]="Churned",0,1)</f>
        <v>1</v>
      </c>
    </row>
    <row r="3963" spans="1:15" x14ac:dyDescent="0.25">
      <c r="A3963" t="s">
        <v>5669</v>
      </c>
      <c r="B3963" t="s">
        <v>757</v>
      </c>
      <c r="C3963" t="s">
        <v>2988</v>
      </c>
      <c r="D3963" s="1">
        <v>44790</v>
      </c>
      <c r="E3963">
        <v>25</v>
      </c>
      <c r="F3963" t="b">
        <v>1</v>
      </c>
      <c r="G3963" t="s">
        <v>4547</v>
      </c>
      <c r="H3963" t="s">
        <v>2034</v>
      </c>
      <c r="I3963" s="1">
        <f>DATE(YEAR(tbl_Invoices[[#This Row],[Invoice_Date]]), MONTH(tbl_Invoices[[#This Row],[Invoice_Date]]), DAY(tbl_Invoices[[#This Row],[Invoice_Date]]))</f>
        <v>44790</v>
      </c>
      <c r="J3963">
        <f>YEAR(tbl_Invoices[[#This Row],[Invoice_Date]])</f>
        <v>2022</v>
      </c>
      <c r="K3963" s="1">
        <f>_xlfn.XLOOKUP(tbl_Invoices[[#This Row],[Customer_ID]], tbl_Customers[Customer_ID], tbl_Customers[Cohort_Month])</f>
        <v>44865</v>
      </c>
      <c r="L3963" s="1" t="str">
        <f ca="1">_xlfn.XLOOKUP(tbl_Invoices[[#This Row],[Customer_ID]], tbl_Customers[Customer_ID], tbl_Customers[Age_Group])</f>
        <v>35–44</v>
      </c>
      <c r="M3963" s="1" t="str">
        <f>_xlfn.XLOOKUP(tbl_Invoices[[#This Row],[Customer_ID]], tbl_Customers[Customer_ID], tbl_Customers[Region])</f>
        <v>Midwest</v>
      </c>
      <c r="N3963" s="1" t="str" cm="1">
        <f t="array" ref="N3963">_xlfn.IFS(
   _xlfn.SINGLE(tbl_Invoices[Plan_ID])="P1","Basic",
   _xlfn.SINGLE(tbl_Invoices[Plan_ID])="P2","Standard",
   _xlfn.SINGLE(tbl_Invoices[Plan_ID])="P3","Premium"
)</f>
        <v>Standard</v>
      </c>
      <c r="O3963" s="2">
        <f>IF(tbl_Invoices[[#This Row],[Revenue_Type]]="Churned",0,1)</f>
        <v>1</v>
      </c>
    </row>
    <row r="3964" spans="1:15" x14ac:dyDescent="0.25">
      <c r="A3964" t="s">
        <v>6471</v>
      </c>
      <c r="B3964" t="s">
        <v>1190</v>
      </c>
      <c r="C3964" t="s">
        <v>3068</v>
      </c>
      <c r="D3964" s="1">
        <v>44790</v>
      </c>
      <c r="E3964">
        <v>55</v>
      </c>
      <c r="F3964" t="b">
        <v>1</v>
      </c>
      <c r="G3964" t="s">
        <v>4538</v>
      </c>
      <c r="H3964" t="s">
        <v>2031</v>
      </c>
      <c r="I3964" s="1">
        <f>DATE(YEAR(tbl_Invoices[[#This Row],[Invoice_Date]]), MONTH(tbl_Invoices[[#This Row],[Invoice_Date]]), DAY(tbl_Invoices[[#This Row],[Invoice_Date]]))</f>
        <v>44790</v>
      </c>
      <c r="J3964">
        <f>YEAR(tbl_Invoices[[#This Row],[Invoice_Date]])</f>
        <v>2022</v>
      </c>
      <c r="K3964" s="1">
        <f>_xlfn.XLOOKUP(tbl_Invoices[[#This Row],[Customer_ID]], tbl_Customers[Customer_ID], tbl_Customers[Cohort_Month])</f>
        <v>44985</v>
      </c>
      <c r="L3964" s="1" t="str">
        <f ca="1">_xlfn.XLOOKUP(tbl_Invoices[[#This Row],[Customer_ID]], tbl_Customers[Customer_ID], tbl_Customers[Age_Group])</f>
        <v>18–24</v>
      </c>
      <c r="M3964" s="1" t="str">
        <f>_xlfn.XLOOKUP(tbl_Invoices[[#This Row],[Customer_ID]], tbl_Customers[Customer_ID], tbl_Customers[Region])</f>
        <v>East</v>
      </c>
      <c r="N3964" s="1" t="str" cm="1">
        <f t="array" ref="N3964">_xlfn.IFS(
   _xlfn.SINGLE(tbl_Invoices[Plan_ID])="P1","Basic",
   _xlfn.SINGLE(tbl_Invoices[Plan_ID])="P2","Standard",
   _xlfn.SINGLE(tbl_Invoices[Plan_ID])="P3","Premium"
)</f>
        <v>Premium</v>
      </c>
      <c r="O3964" s="2">
        <f>IF(tbl_Invoices[[#This Row],[Revenue_Type]]="Churned",0,1)</f>
        <v>1</v>
      </c>
    </row>
    <row r="3965" spans="1:15" x14ac:dyDescent="0.25">
      <c r="A3965" t="s">
        <v>9520</v>
      </c>
      <c r="B3965" t="s">
        <v>1370</v>
      </c>
      <c r="C3965" t="s">
        <v>4290</v>
      </c>
      <c r="D3965" s="1">
        <v>44790</v>
      </c>
      <c r="E3965">
        <v>12</v>
      </c>
      <c r="F3965" t="b">
        <v>1</v>
      </c>
      <c r="G3965" t="s">
        <v>4545</v>
      </c>
      <c r="H3965" t="s">
        <v>2027</v>
      </c>
      <c r="I3965" s="1">
        <f>DATE(YEAR(tbl_Invoices[[#This Row],[Invoice_Date]]), MONTH(tbl_Invoices[[#This Row],[Invoice_Date]]), DAY(tbl_Invoices[[#This Row],[Invoice_Date]]))</f>
        <v>44790</v>
      </c>
      <c r="J3965">
        <f>YEAR(tbl_Invoices[[#This Row],[Invoice_Date]])</f>
        <v>2022</v>
      </c>
      <c r="K3965" s="1">
        <f>_xlfn.XLOOKUP(tbl_Invoices[[#This Row],[Customer_ID]], tbl_Customers[Customer_ID], tbl_Customers[Cohort_Month])</f>
        <v>44500</v>
      </c>
      <c r="L3965" s="1" t="str">
        <f ca="1">_xlfn.XLOOKUP(tbl_Invoices[[#This Row],[Customer_ID]], tbl_Customers[Customer_ID], tbl_Customers[Age_Group])</f>
        <v>35–44</v>
      </c>
      <c r="M3965" s="1" t="str">
        <f>_xlfn.XLOOKUP(tbl_Invoices[[#This Row],[Customer_ID]], tbl_Customers[Customer_ID], tbl_Customers[Region])</f>
        <v>South</v>
      </c>
      <c r="N3965" s="1" t="str" cm="1">
        <f t="array" ref="N3965">_xlfn.IFS(
   _xlfn.SINGLE(tbl_Invoices[Plan_ID])="P1","Basic",
   _xlfn.SINGLE(tbl_Invoices[Plan_ID])="P2","Standard",
   _xlfn.SINGLE(tbl_Invoices[Plan_ID])="P3","Premium"
)</f>
        <v>Basic</v>
      </c>
      <c r="O3965" s="2">
        <f>IF(tbl_Invoices[[#This Row],[Revenue_Type]]="Churned",0,1)</f>
        <v>0</v>
      </c>
    </row>
    <row r="3966" spans="1:15" x14ac:dyDescent="0.25">
      <c r="A3966" t="s">
        <v>10179</v>
      </c>
      <c r="B3966" t="s">
        <v>1383</v>
      </c>
      <c r="C3966" t="s">
        <v>4382</v>
      </c>
      <c r="D3966" s="1">
        <v>44790</v>
      </c>
      <c r="E3966">
        <v>12</v>
      </c>
      <c r="F3966" t="b">
        <v>1</v>
      </c>
      <c r="G3966" t="s">
        <v>4549</v>
      </c>
      <c r="H3966" t="s">
        <v>2027</v>
      </c>
      <c r="I3966" s="1">
        <f>DATE(YEAR(tbl_Invoices[[#This Row],[Invoice_Date]]), MONTH(tbl_Invoices[[#This Row],[Invoice_Date]]), DAY(tbl_Invoices[[#This Row],[Invoice_Date]]))</f>
        <v>44790</v>
      </c>
      <c r="J3966">
        <f>YEAR(tbl_Invoices[[#This Row],[Invoice_Date]])</f>
        <v>2022</v>
      </c>
      <c r="K3966" s="1">
        <f>_xlfn.XLOOKUP(tbl_Invoices[[#This Row],[Customer_ID]], tbl_Customers[Customer_ID], tbl_Customers[Cohort_Month])</f>
        <v>44926</v>
      </c>
      <c r="L3966" s="1" t="str">
        <f ca="1">_xlfn.XLOOKUP(tbl_Invoices[[#This Row],[Customer_ID]], tbl_Customers[Customer_ID], tbl_Customers[Age_Group])</f>
        <v>25–34</v>
      </c>
      <c r="M3966" s="1" t="str">
        <f>_xlfn.XLOOKUP(tbl_Invoices[[#This Row],[Customer_ID]], tbl_Customers[Customer_ID], tbl_Customers[Region])</f>
        <v>International</v>
      </c>
      <c r="N3966" s="1" t="str" cm="1">
        <f t="array" ref="N3966">_xlfn.IFS(
   _xlfn.SINGLE(tbl_Invoices[Plan_ID])="P1","Basic",
   _xlfn.SINGLE(tbl_Invoices[Plan_ID])="P2","Standard",
   _xlfn.SINGLE(tbl_Invoices[Plan_ID])="P3","Premium"
)</f>
        <v>Basic</v>
      </c>
      <c r="O3966" s="2">
        <f>IF(tbl_Invoices[[#This Row],[Revenue_Type]]="Churned",0,1)</f>
        <v>1</v>
      </c>
    </row>
    <row r="3967" spans="1:15" x14ac:dyDescent="0.25">
      <c r="A3967" t="s">
        <v>10484</v>
      </c>
      <c r="B3967" t="s">
        <v>136</v>
      </c>
      <c r="C3967" t="s">
        <v>4028</v>
      </c>
      <c r="D3967" s="1">
        <v>44791</v>
      </c>
      <c r="E3967">
        <v>55</v>
      </c>
      <c r="F3967" t="b">
        <v>1</v>
      </c>
      <c r="G3967" t="s">
        <v>4549</v>
      </c>
      <c r="H3967" t="s">
        <v>2031</v>
      </c>
      <c r="I3967" s="1">
        <f>DATE(YEAR(tbl_Invoices[[#This Row],[Invoice_Date]]), MONTH(tbl_Invoices[[#This Row],[Invoice_Date]]), DAY(tbl_Invoices[[#This Row],[Invoice_Date]]))</f>
        <v>44791</v>
      </c>
      <c r="J3967">
        <f>YEAR(tbl_Invoices[[#This Row],[Invoice_Date]])</f>
        <v>2022</v>
      </c>
      <c r="K3967" s="1">
        <f>_xlfn.XLOOKUP(tbl_Invoices[[#This Row],[Customer_ID]], tbl_Customers[Customer_ID], tbl_Customers[Cohort_Month])</f>
        <v>44926</v>
      </c>
      <c r="L3967" s="1" t="str">
        <f ca="1">_xlfn.XLOOKUP(tbl_Invoices[[#This Row],[Customer_ID]], tbl_Customers[Customer_ID], tbl_Customers[Age_Group])</f>
        <v>18–24</v>
      </c>
      <c r="M3967" s="1" t="str">
        <f>_xlfn.XLOOKUP(tbl_Invoices[[#This Row],[Customer_ID]], tbl_Customers[Customer_ID], tbl_Customers[Region])</f>
        <v>West</v>
      </c>
      <c r="N3967" s="1" t="str" cm="1">
        <f t="array" ref="N3967">_xlfn.IFS(
   _xlfn.SINGLE(tbl_Invoices[Plan_ID])="P1","Basic",
   _xlfn.SINGLE(tbl_Invoices[Plan_ID])="P2","Standard",
   _xlfn.SINGLE(tbl_Invoices[Plan_ID])="P3","Premium"
)</f>
        <v>Premium</v>
      </c>
      <c r="O3967" s="2">
        <f>IF(tbl_Invoices[[#This Row],[Revenue_Type]]="Churned",0,1)</f>
        <v>1</v>
      </c>
    </row>
    <row r="3968" spans="1:15" x14ac:dyDescent="0.25">
      <c r="A3968" t="s">
        <v>8755</v>
      </c>
      <c r="B3968" t="s">
        <v>708</v>
      </c>
      <c r="C3968" t="s">
        <v>2641</v>
      </c>
      <c r="D3968" s="1">
        <v>44791</v>
      </c>
      <c r="E3968">
        <v>12</v>
      </c>
      <c r="F3968" t="b">
        <v>1</v>
      </c>
      <c r="G3968" t="s">
        <v>4545</v>
      </c>
      <c r="H3968" t="s">
        <v>2027</v>
      </c>
      <c r="I3968" s="1">
        <f>DATE(YEAR(tbl_Invoices[[#This Row],[Invoice_Date]]), MONTH(tbl_Invoices[[#This Row],[Invoice_Date]]), DAY(tbl_Invoices[[#This Row],[Invoice_Date]]))</f>
        <v>44791</v>
      </c>
      <c r="J3968">
        <f>YEAR(tbl_Invoices[[#This Row],[Invoice_Date]])</f>
        <v>2022</v>
      </c>
      <c r="K3968" s="1">
        <f>_xlfn.XLOOKUP(tbl_Invoices[[#This Row],[Customer_ID]], tbl_Customers[Customer_ID], tbl_Customers[Cohort_Month])</f>
        <v>44227</v>
      </c>
      <c r="L3968" s="1" t="str">
        <f ca="1">_xlfn.XLOOKUP(tbl_Invoices[[#This Row],[Customer_ID]], tbl_Customers[Customer_ID], tbl_Customers[Age_Group])</f>
        <v>25–34</v>
      </c>
      <c r="M3968" s="1" t="str">
        <f>_xlfn.XLOOKUP(tbl_Invoices[[#This Row],[Customer_ID]], tbl_Customers[Customer_ID], tbl_Customers[Region])</f>
        <v>International</v>
      </c>
      <c r="N3968" s="1" t="str" cm="1">
        <f t="array" ref="N3968">_xlfn.IFS(
   _xlfn.SINGLE(tbl_Invoices[Plan_ID])="P1","Basic",
   _xlfn.SINGLE(tbl_Invoices[Plan_ID])="P2","Standard",
   _xlfn.SINGLE(tbl_Invoices[Plan_ID])="P3","Premium"
)</f>
        <v>Basic</v>
      </c>
      <c r="O3968" s="2">
        <f>IF(tbl_Invoices[[#This Row],[Revenue_Type]]="Churned",0,1)</f>
        <v>0</v>
      </c>
    </row>
    <row r="3969" spans="1:15" x14ac:dyDescent="0.25">
      <c r="A3969" t="s">
        <v>7598</v>
      </c>
      <c r="B3969" t="s">
        <v>752</v>
      </c>
      <c r="C3969" t="s">
        <v>4209</v>
      </c>
      <c r="D3969" s="1">
        <v>44791</v>
      </c>
      <c r="E3969">
        <v>55</v>
      </c>
      <c r="F3969" t="b">
        <v>1</v>
      </c>
      <c r="G3969" t="s">
        <v>4540</v>
      </c>
      <c r="H3969" t="s">
        <v>2031</v>
      </c>
      <c r="I3969" s="1">
        <f>DATE(YEAR(tbl_Invoices[[#This Row],[Invoice_Date]]), MONTH(tbl_Invoices[[#This Row],[Invoice_Date]]), DAY(tbl_Invoices[[#This Row],[Invoice_Date]]))</f>
        <v>44791</v>
      </c>
      <c r="J3969">
        <f>YEAR(tbl_Invoices[[#This Row],[Invoice_Date]])</f>
        <v>2022</v>
      </c>
      <c r="K3969" s="1">
        <f>_xlfn.XLOOKUP(tbl_Invoices[[#This Row],[Customer_ID]], tbl_Customers[Customer_ID], tbl_Customers[Cohort_Month])</f>
        <v>45077</v>
      </c>
      <c r="L3969" s="1" t="str">
        <f ca="1">_xlfn.XLOOKUP(tbl_Invoices[[#This Row],[Customer_ID]], tbl_Customers[Customer_ID], tbl_Customers[Age_Group])</f>
        <v>35–44</v>
      </c>
      <c r="M3969" s="1" t="str">
        <f>_xlfn.XLOOKUP(tbl_Invoices[[#This Row],[Customer_ID]], tbl_Customers[Customer_ID], tbl_Customers[Region])</f>
        <v>East</v>
      </c>
      <c r="N3969" s="1" t="str" cm="1">
        <f t="array" ref="N3969">_xlfn.IFS(
   _xlfn.SINGLE(tbl_Invoices[Plan_ID])="P1","Basic",
   _xlfn.SINGLE(tbl_Invoices[Plan_ID])="P2","Standard",
   _xlfn.SINGLE(tbl_Invoices[Plan_ID])="P3","Premium"
)</f>
        <v>Premium</v>
      </c>
      <c r="O3969" s="2">
        <f>IF(tbl_Invoices[[#This Row],[Revenue_Type]]="Churned",0,1)</f>
        <v>1</v>
      </c>
    </row>
    <row r="3970" spans="1:15" x14ac:dyDescent="0.25">
      <c r="A3970" t="s">
        <v>10330</v>
      </c>
      <c r="B3970" t="s">
        <v>1065</v>
      </c>
      <c r="C3970" t="s">
        <v>4141</v>
      </c>
      <c r="D3970" s="1">
        <v>44791</v>
      </c>
      <c r="E3970">
        <v>55</v>
      </c>
      <c r="F3970" t="b">
        <v>1</v>
      </c>
      <c r="G3970" t="s">
        <v>4540</v>
      </c>
      <c r="H3970" t="s">
        <v>2031</v>
      </c>
      <c r="I3970" s="1">
        <f>DATE(YEAR(tbl_Invoices[[#This Row],[Invoice_Date]]), MONTH(tbl_Invoices[[#This Row],[Invoice_Date]]), DAY(tbl_Invoices[[#This Row],[Invoice_Date]]))</f>
        <v>44791</v>
      </c>
      <c r="J3970">
        <f>YEAR(tbl_Invoices[[#This Row],[Invoice_Date]])</f>
        <v>2022</v>
      </c>
      <c r="K3970" s="1">
        <f>_xlfn.XLOOKUP(tbl_Invoices[[#This Row],[Customer_ID]], tbl_Customers[Customer_ID], tbl_Customers[Cohort_Month])</f>
        <v>44834</v>
      </c>
      <c r="L3970" s="1" t="str">
        <f ca="1">_xlfn.XLOOKUP(tbl_Invoices[[#This Row],[Customer_ID]], tbl_Customers[Customer_ID], tbl_Customers[Age_Group])</f>
        <v>35–44</v>
      </c>
      <c r="M3970" s="1" t="str">
        <f>_xlfn.XLOOKUP(tbl_Invoices[[#This Row],[Customer_ID]], tbl_Customers[Customer_ID], tbl_Customers[Region])</f>
        <v>West</v>
      </c>
      <c r="N3970" s="1" t="str" cm="1">
        <f t="array" ref="N3970">_xlfn.IFS(
   _xlfn.SINGLE(tbl_Invoices[Plan_ID])="P1","Basic",
   _xlfn.SINGLE(tbl_Invoices[Plan_ID])="P2","Standard",
   _xlfn.SINGLE(tbl_Invoices[Plan_ID])="P3","Premium"
)</f>
        <v>Premium</v>
      </c>
      <c r="O3970" s="2">
        <f>IF(tbl_Invoices[[#This Row],[Revenue_Type]]="Churned",0,1)</f>
        <v>1</v>
      </c>
    </row>
    <row r="3971" spans="1:15" x14ac:dyDescent="0.25">
      <c r="A3971" t="s">
        <v>4690</v>
      </c>
      <c r="B3971" t="s">
        <v>1088</v>
      </c>
      <c r="C3971" t="s">
        <v>2893</v>
      </c>
      <c r="D3971" s="1">
        <v>44791</v>
      </c>
      <c r="E3971">
        <v>12</v>
      </c>
      <c r="F3971" t="b">
        <v>1</v>
      </c>
      <c r="G3971" t="s">
        <v>4549</v>
      </c>
      <c r="H3971" t="s">
        <v>2027</v>
      </c>
      <c r="I3971" s="1">
        <f>DATE(YEAR(tbl_Invoices[[#This Row],[Invoice_Date]]), MONTH(tbl_Invoices[[#This Row],[Invoice_Date]]), DAY(tbl_Invoices[[#This Row],[Invoice_Date]]))</f>
        <v>44791</v>
      </c>
      <c r="J3971">
        <f>YEAR(tbl_Invoices[[#This Row],[Invoice_Date]])</f>
        <v>2022</v>
      </c>
      <c r="K3971" s="1">
        <f>_xlfn.XLOOKUP(tbl_Invoices[[#This Row],[Customer_ID]], tbl_Customers[Customer_ID], tbl_Customers[Cohort_Month])</f>
        <v>44316</v>
      </c>
      <c r="L3971" s="1" t="str">
        <f ca="1">_xlfn.XLOOKUP(tbl_Invoices[[#This Row],[Customer_ID]], tbl_Customers[Customer_ID], tbl_Customers[Age_Group])</f>
        <v>25–34</v>
      </c>
      <c r="M3971" s="1" t="str">
        <f>_xlfn.XLOOKUP(tbl_Invoices[[#This Row],[Customer_ID]], tbl_Customers[Customer_ID], tbl_Customers[Region])</f>
        <v>West</v>
      </c>
      <c r="N3971" s="1" t="str" cm="1">
        <f t="array" ref="N3971">_xlfn.IFS(
   _xlfn.SINGLE(tbl_Invoices[Plan_ID])="P1","Basic",
   _xlfn.SINGLE(tbl_Invoices[Plan_ID])="P2","Standard",
   _xlfn.SINGLE(tbl_Invoices[Plan_ID])="P3","Premium"
)</f>
        <v>Basic</v>
      </c>
      <c r="O3971" s="2">
        <f>IF(tbl_Invoices[[#This Row],[Revenue_Type]]="Churned",0,1)</f>
        <v>1</v>
      </c>
    </row>
    <row r="3972" spans="1:15" x14ac:dyDescent="0.25">
      <c r="A3972" t="s">
        <v>8815</v>
      </c>
      <c r="B3972" t="s">
        <v>302</v>
      </c>
      <c r="C3972" t="s">
        <v>2486</v>
      </c>
      <c r="D3972" s="1">
        <v>44792</v>
      </c>
      <c r="E3972">
        <v>55</v>
      </c>
      <c r="F3972" t="b">
        <v>1</v>
      </c>
      <c r="G3972" t="s">
        <v>4549</v>
      </c>
      <c r="H3972" t="s">
        <v>2031</v>
      </c>
      <c r="I3972" s="1">
        <f>DATE(YEAR(tbl_Invoices[[#This Row],[Invoice_Date]]), MONTH(tbl_Invoices[[#This Row],[Invoice_Date]]), DAY(tbl_Invoices[[#This Row],[Invoice_Date]]))</f>
        <v>44792</v>
      </c>
      <c r="J3972">
        <f>YEAR(tbl_Invoices[[#This Row],[Invoice_Date]])</f>
        <v>2022</v>
      </c>
      <c r="K3972" s="1">
        <f>_xlfn.XLOOKUP(tbl_Invoices[[#This Row],[Customer_ID]], tbl_Customers[Customer_ID], tbl_Customers[Cohort_Month])</f>
        <v>44439</v>
      </c>
      <c r="L3972" s="1" t="str">
        <f ca="1">_xlfn.XLOOKUP(tbl_Invoices[[#This Row],[Customer_ID]], tbl_Customers[Customer_ID], tbl_Customers[Age_Group])</f>
        <v>25–34</v>
      </c>
      <c r="M3972" s="1" t="str">
        <f>_xlfn.XLOOKUP(tbl_Invoices[[#This Row],[Customer_ID]], tbl_Customers[Customer_ID], tbl_Customers[Region])</f>
        <v>East</v>
      </c>
      <c r="N3972" s="1" t="str" cm="1">
        <f t="array" ref="N3972">_xlfn.IFS(
   _xlfn.SINGLE(tbl_Invoices[Plan_ID])="P1","Basic",
   _xlfn.SINGLE(tbl_Invoices[Plan_ID])="P2","Standard",
   _xlfn.SINGLE(tbl_Invoices[Plan_ID])="P3","Premium"
)</f>
        <v>Premium</v>
      </c>
      <c r="O3972" s="2">
        <f>IF(tbl_Invoices[[#This Row],[Revenue_Type]]="Churned",0,1)</f>
        <v>1</v>
      </c>
    </row>
    <row r="3973" spans="1:15" x14ac:dyDescent="0.25">
      <c r="A3973" t="s">
        <v>9366</v>
      </c>
      <c r="B3973" t="s">
        <v>605</v>
      </c>
      <c r="C3973" t="s">
        <v>3105</v>
      </c>
      <c r="D3973" s="1">
        <v>44792</v>
      </c>
      <c r="E3973">
        <v>12</v>
      </c>
      <c r="F3973" t="b">
        <v>1</v>
      </c>
      <c r="G3973" t="s">
        <v>4540</v>
      </c>
      <c r="H3973" t="s">
        <v>2027</v>
      </c>
      <c r="I3973" s="1">
        <f>DATE(YEAR(tbl_Invoices[[#This Row],[Invoice_Date]]), MONTH(tbl_Invoices[[#This Row],[Invoice_Date]]), DAY(tbl_Invoices[[#This Row],[Invoice_Date]]))</f>
        <v>44792</v>
      </c>
      <c r="J3973">
        <f>YEAR(tbl_Invoices[[#This Row],[Invoice_Date]])</f>
        <v>2022</v>
      </c>
      <c r="K3973" s="1">
        <f>_xlfn.XLOOKUP(tbl_Invoices[[#This Row],[Customer_ID]], tbl_Customers[Customer_ID], tbl_Customers[Cohort_Month])</f>
        <v>44255</v>
      </c>
      <c r="L3973" s="1" t="str">
        <f ca="1">_xlfn.XLOOKUP(tbl_Invoices[[#This Row],[Customer_ID]], tbl_Customers[Customer_ID], tbl_Customers[Age_Group])</f>
        <v>35–44</v>
      </c>
      <c r="M3973" s="1" t="str">
        <f>_xlfn.XLOOKUP(tbl_Invoices[[#This Row],[Customer_ID]], tbl_Customers[Customer_ID], tbl_Customers[Region])</f>
        <v>International</v>
      </c>
      <c r="N3973" s="1" t="str" cm="1">
        <f t="array" ref="N3973">_xlfn.IFS(
   _xlfn.SINGLE(tbl_Invoices[Plan_ID])="P1","Basic",
   _xlfn.SINGLE(tbl_Invoices[Plan_ID])="P2","Standard",
   _xlfn.SINGLE(tbl_Invoices[Plan_ID])="P3","Premium"
)</f>
        <v>Basic</v>
      </c>
      <c r="O3973" s="2">
        <f>IF(tbl_Invoices[[#This Row],[Revenue_Type]]="Churned",0,1)</f>
        <v>1</v>
      </c>
    </row>
    <row r="3974" spans="1:15" x14ac:dyDescent="0.25">
      <c r="A3974" t="s">
        <v>8519</v>
      </c>
      <c r="B3974" t="s">
        <v>838</v>
      </c>
      <c r="C3974" t="s">
        <v>4388</v>
      </c>
      <c r="D3974" s="1">
        <v>44792</v>
      </c>
      <c r="E3974">
        <v>12</v>
      </c>
      <c r="F3974" t="b">
        <v>1</v>
      </c>
      <c r="G3974" t="s">
        <v>4547</v>
      </c>
      <c r="H3974" t="s">
        <v>2027</v>
      </c>
      <c r="I3974" s="1">
        <f>DATE(YEAR(tbl_Invoices[[#This Row],[Invoice_Date]]), MONTH(tbl_Invoices[[#This Row],[Invoice_Date]]), DAY(tbl_Invoices[[#This Row],[Invoice_Date]]))</f>
        <v>44792</v>
      </c>
      <c r="J3974">
        <f>YEAR(tbl_Invoices[[#This Row],[Invoice_Date]])</f>
        <v>2022</v>
      </c>
      <c r="K3974" s="1">
        <f>_xlfn.XLOOKUP(tbl_Invoices[[#This Row],[Customer_ID]], tbl_Customers[Customer_ID], tbl_Customers[Cohort_Month])</f>
        <v>44926</v>
      </c>
      <c r="L3974" s="1" t="str">
        <f ca="1">_xlfn.XLOOKUP(tbl_Invoices[[#This Row],[Customer_ID]], tbl_Customers[Customer_ID], tbl_Customers[Age_Group])</f>
        <v>25–34</v>
      </c>
      <c r="M3974" s="1" t="str">
        <f>_xlfn.XLOOKUP(tbl_Invoices[[#This Row],[Customer_ID]], tbl_Customers[Customer_ID], tbl_Customers[Region])</f>
        <v>South</v>
      </c>
      <c r="N3974" s="1" t="str" cm="1">
        <f t="array" ref="N3974">_xlfn.IFS(
   _xlfn.SINGLE(tbl_Invoices[Plan_ID])="P1","Basic",
   _xlfn.SINGLE(tbl_Invoices[Plan_ID])="P2","Standard",
   _xlfn.SINGLE(tbl_Invoices[Plan_ID])="P3","Premium"
)</f>
        <v>Basic</v>
      </c>
      <c r="O3974" s="2">
        <f>IF(tbl_Invoices[[#This Row],[Revenue_Type]]="Churned",0,1)</f>
        <v>1</v>
      </c>
    </row>
    <row r="3975" spans="1:15" x14ac:dyDescent="0.25">
      <c r="A3975" t="s">
        <v>6363</v>
      </c>
      <c r="B3975" t="s">
        <v>1251</v>
      </c>
      <c r="C3975" t="s">
        <v>2747</v>
      </c>
      <c r="D3975" s="1">
        <v>44792</v>
      </c>
      <c r="E3975">
        <v>55</v>
      </c>
      <c r="F3975" t="b">
        <v>1</v>
      </c>
      <c r="G3975" t="s">
        <v>4538</v>
      </c>
      <c r="H3975" t="s">
        <v>2031</v>
      </c>
      <c r="I3975" s="1">
        <f>DATE(YEAR(tbl_Invoices[[#This Row],[Invoice_Date]]), MONTH(tbl_Invoices[[#This Row],[Invoice_Date]]), DAY(tbl_Invoices[[#This Row],[Invoice_Date]]))</f>
        <v>44792</v>
      </c>
      <c r="J3975">
        <f>YEAR(tbl_Invoices[[#This Row],[Invoice_Date]])</f>
        <v>2022</v>
      </c>
      <c r="K3975" s="1">
        <f>_xlfn.XLOOKUP(tbl_Invoices[[#This Row],[Customer_ID]], tbl_Customers[Customer_ID], tbl_Customers[Cohort_Month])</f>
        <v>44408</v>
      </c>
      <c r="L3975" s="1" t="str">
        <f ca="1">_xlfn.XLOOKUP(tbl_Invoices[[#This Row],[Customer_ID]], tbl_Customers[Customer_ID], tbl_Customers[Age_Group])</f>
        <v>25–34</v>
      </c>
      <c r="M3975" s="1" t="str">
        <f>_xlfn.XLOOKUP(tbl_Invoices[[#This Row],[Customer_ID]], tbl_Customers[Customer_ID], tbl_Customers[Region])</f>
        <v>East</v>
      </c>
      <c r="N3975" s="1" t="str" cm="1">
        <f t="array" ref="N3975">_xlfn.IFS(
   _xlfn.SINGLE(tbl_Invoices[Plan_ID])="P1","Basic",
   _xlfn.SINGLE(tbl_Invoices[Plan_ID])="P2","Standard",
   _xlfn.SINGLE(tbl_Invoices[Plan_ID])="P3","Premium"
)</f>
        <v>Premium</v>
      </c>
      <c r="O3975" s="2">
        <f>IF(tbl_Invoices[[#This Row],[Revenue_Type]]="Churned",0,1)</f>
        <v>1</v>
      </c>
    </row>
    <row r="3976" spans="1:15" x14ac:dyDescent="0.25">
      <c r="A3976" t="s">
        <v>5450</v>
      </c>
      <c r="B3976" t="s">
        <v>1299</v>
      </c>
      <c r="C3976" t="s">
        <v>3821</v>
      </c>
      <c r="D3976" s="1">
        <v>44792</v>
      </c>
      <c r="E3976">
        <v>12</v>
      </c>
      <c r="F3976" t="b">
        <v>1</v>
      </c>
      <c r="G3976" t="s">
        <v>4547</v>
      </c>
      <c r="H3976" t="s">
        <v>2027</v>
      </c>
      <c r="I3976" s="1">
        <f>DATE(YEAR(tbl_Invoices[[#This Row],[Invoice_Date]]), MONTH(tbl_Invoices[[#This Row],[Invoice_Date]]), DAY(tbl_Invoices[[#This Row],[Invoice_Date]]))</f>
        <v>44792</v>
      </c>
      <c r="J3976">
        <f>YEAR(tbl_Invoices[[#This Row],[Invoice_Date]])</f>
        <v>2022</v>
      </c>
      <c r="K3976" s="1">
        <f>_xlfn.XLOOKUP(tbl_Invoices[[#This Row],[Customer_ID]], tbl_Customers[Customer_ID], tbl_Customers[Cohort_Month])</f>
        <v>44227</v>
      </c>
      <c r="L3976" s="1" t="str">
        <f ca="1">_xlfn.XLOOKUP(tbl_Invoices[[#This Row],[Customer_ID]], tbl_Customers[Customer_ID], tbl_Customers[Age_Group])</f>
        <v>35–44</v>
      </c>
      <c r="M3976" s="1" t="str">
        <f>_xlfn.XLOOKUP(tbl_Invoices[[#This Row],[Customer_ID]], tbl_Customers[Customer_ID], tbl_Customers[Region])</f>
        <v>South</v>
      </c>
      <c r="N3976" s="1" t="str" cm="1">
        <f t="array" ref="N3976">_xlfn.IFS(
   _xlfn.SINGLE(tbl_Invoices[Plan_ID])="P1","Basic",
   _xlfn.SINGLE(tbl_Invoices[Plan_ID])="P2","Standard",
   _xlfn.SINGLE(tbl_Invoices[Plan_ID])="P3","Premium"
)</f>
        <v>Basic</v>
      </c>
      <c r="O3976" s="2">
        <f>IF(tbl_Invoices[[#This Row],[Revenue_Type]]="Churned",0,1)</f>
        <v>1</v>
      </c>
    </row>
    <row r="3977" spans="1:15" x14ac:dyDescent="0.25">
      <c r="A3977" t="s">
        <v>5477</v>
      </c>
      <c r="B3977" t="s">
        <v>1028</v>
      </c>
      <c r="C3977" t="s">
        <v>3000</v>
      </c>
      <c r="D3977" s="1">
        <v>44793</v>
      </c>
      <c r="E3977">
        <v>55</v>
      </c>
      <c r="F3977" t="b">
        <v>1</v>
      </c>
      <c r="G3977" t="s">
        <v>4545</v>
      </c>
      <c r="H3977" t="s">
        <v>2031</v>
      </c>
      <c r="I3977" s="1">
        <f>DATE(YEAR(tbl_Invoices[[#This Row],[Invoice_Date]]), MONTH(tbl_Invoices[[#This Row],[Invoice_Date]]), DAY(tbl_Invoices[[#This Row],[Invoice_Date]]))</f>
        <v>44793</v>
      </c>
      <c r="J3977">
        <f>YEAR(tbl_Invoices[[#This Row],[Invoice_Date]])</f>
        <v>2022</v>
      </c>
      <c r="K3977" s="1">
        <f>_xlfn.XLOOKUP(tbl_Invoices[[#This Row],[Customer_ID]], tbl_Customers[Customer_ID], tbl_Customers[Cohort_Month])</f>
        <v>45046</v>
      </c>
      <c r="L3977" s="1" t="str">
        <f ca="1">_xlfn.XLOOKUP(tbl_Invoices[[#This Row],[Customer_ID]], tbl_Customers[Customer_ID], tbl_Customers[Age_Group])</f>
        <v>25–34</v>
      </c>
      <c r="M3977" s="1" t="str">
        <f>_xlfn.XLOOKUP(tbl_Invoices[[#This Row],[Customer_ID]], tbl_Customers[Customer_ID], tbl_Customers[Region])</f>
        <v>East</v>
      </c>
      <c r="N3977" s="1" t="str" cm="1">
        <f t="array" ref="N3977">_xlfn.IFS(
   _xlfn.SINGLE(tbl_Invoices[Plan_ID])="P1","Basic",
   _xlfn.SINGLE(tbl_Invoices[Plan_ID])="P2","Standard",
   _xlfn.SINGLE(tbl_Invoices[Plan_ID])="P3","Premium"
)</f>
        <v>Premium</v>
      </c>
      <c r="O3977" s="2">
        <f>IF(tbl_Invoices[[#This Row],[Revenue_Type]]="Churned",0,1)</f>
        <v>0</v>
      </c>
    </row>
    <row r="3978" spans="1:15" x14ac:dyDescent="0.25">
      <c r="A3978" t="s">
        <v>4640</v>
      </c>
      <c r="B3978" t="s">
        <v>1660</v>
      </c>
      <c r="C3978" t="s">
        <v>4452</v>
      </c>
      <c r="D3978" s="1">
        <v>44793</v>
      </c>
      <c r="E3978">
        <v>12</v>
      </c>
      <c r="F3978" t="b">
        <v>1</v>
      </c>
      <c r="G3978" t="s">
        <v>4549</v>
      </c>
      <c r="H3978" t="s">
        <v>2027</v>
      </c>
      <c r="I3978" s="1">
        <f>DATE(YEAR(tbl_Invoices[[#This Row],[Invoice_Date]]), MONTH(tbl_Invoices[[#This Row],[Invoice_Date]]), DAY(tbl_Invoices[[#This Row],[Invoice_Date]]))</f>
        <v>44793</v>
      </c>
      <c r="J3978">
        <f>YEAR(tbl_Invoices[[#This Row],[Invoice_Date]])</f>
        <v>2022</v>
      </c>
      <c r="K3978" s="1">
        <f>_xlfn.XLOOKUP(tbl_Invoices[[#This Row],[Customer_ID]], tbl_Customers[Customer_ID], tbl_Customers[Cohort_Month])</f>
        <v>44316</v>
      </c>
      <c r="L3978" s="1" t="str">
        <f ca="1">_xlfn.XLOOKUP(tbl_Invoices[[#This Row],[Customer_ID]], tbl_Customers[Customer_ID], tbl_Customers[Age_Group])</f>
        <v>35–44</v>
      </c>
      <c r="M3978" s="1" t="str">
        <f>_xlfn.XLOOKUP(tbl_Invoices[[#This Row],[Customer_ID]], tbl_Customers[Customer_ID], tbl_Customers[Region])</f>
        <v>Midwest</v>
      </c>
      <c r="N3978" s="1" t="str" cm="1">
        <f t="array" ref="N3978">_xlfn.IFS(
   _xlfn.SINGLE(tbl_Invoices[Plan_ID])="P1","Basic",
   _xlfn.SINGLE(tbl_Invoices[Plan_ID])="P2","Standard",
   _xlfn.SINGLE(tbl_Invoices[Plan_ID])="P3","Premium"
)</f>
        <v>Basic</v>
      </c>
      <c r="O3978" s="2">
        <f>IF(tbl_Invoices[[#This Row],[Revenue_Type]]="Churned",0,1)</f>
        <v>1</v>
      </c>
    </row>
    <row r="3979" spans="1:15" x14ac:dyDescent="0.25">
      <c r="A3979" t="s">
        <v>7276</v>
      </c>
      <c r="B3979" t="s">
        <v>1755</v>
      </c>
      <c r="C3979" t="s">
        <v>3610</v>
      </c>
      <c r="D3979" s="1">
        <v>44793</v>
      </c>
      <c r="E3979">
        <v>25</v>
      </c>
      <c r="F3979" t="b">
        <v>1</v>
      </c>
      <c r="G3979" t="s">
        <v>4547</v>
      </c>
      <c r="H3979" t="s">
        <v>2034</v>
      </c>
      <c r="I3979" s="1">
        <f>DATE(YEAR(tbl_Invoices[[#This Row],[Invoice_Date]]), MONTH(tbl_Invoices[[#This Row],[Invoice_Date]]), DAY(tbl_Invoices[[#This Row],[Invoice_Date]]))</f>
        <v>44793</v>
      </c>
      <c r="J3979">
        <f>YEAR(tbl_Invoices[[#This Row],[Invoice_Date]])</f>
        <v>2022</v>
      </c>
      <c r="K3979" s="1">
        <f>_xlfn.XLOOKUP(tbl_Invoices[[#This Row],[Customer_ID]], tbl_Customers[Customer_ID], tbl_Customers[Cohort_Month])</f>
        <v>44773</v>
      </c>
      <c r="L3979" s="1" t="str">
        <f ca="1">_xlfn.XLOOKUP(tbl_Invoices[[#This Row],[Customer_ID]], tbl_Customers[Customer_ID], tbl_Customers[Age_Group])</f>
        <v>45–54</v>
      </c>
      <c r="M3979" s="1" t="str">
        <f>_xlfn.XLOOKUP(tbl_Invoices[[#This Row],[Customer_ID]], tbl_Customers[Customer_ID], tbl_Customers[Region])</f>
        <v>East</v>
      </c>
      <c r="N3979" s="1" t="str" cm="1">
        <f t="array" ref="N3979">_xlfn.IFS(
   _xlfn.SINGLE(tbl_Invoices[Plan_ID])="P1","Basic",
   _xlfn.SINGLE(tbl_Invoices[Plan_ID])="P2","Standard",
   _xlfn.SINGLE(tbl_Invoices[Plan_ID])="P3","Premium"
)</f>
        <v>Standard</v>
      </c>
      <c r="O3979" s="2">
        <f>IF(tbl_Invoices[[#This Row],[Revenue_Type]]="Churned",0,1)</f>
        <v>1</v>
      </c>
    </row>
    <row r="3980" spans="1:15" x14ac:dyDescent="0.25">
      <c r="A3980" t="s">
        <v>6367</v>
      </c>
      <c r="B3980" t="s">
        <v>128</v>
      </c>
      <c r="C3980" t="s">
        <v>3309</v>
      </c>
      <c r="D3980" s="1">
        <v>44794</v>
      </c>
      <c r="E3980">
        <v>55</v>
      </c>
      <c r="F3980" t="b">
        <v>1</v>
      </c>
      <c r="G3980" t="s">
        <v>4547</v>
      </c>
      <c r="H3980" t="s">
        <v>2031</v>
      </c>
      <c r="I3980" s="1">
        <f>DATE(YEAR(tbl_Invoices[[#This Row],[Invoice_Date]]), MONTH(tbl_Invoices[[#This Row],[Invoice_Date]]), DAY(tbl_Invoices[[#This Row],[Invoice_Date]]))</f>
        <v>44794</v>
      </c>
      <c r="J3980">
        <f>YEAR(tbl_Invoices[[#This Row],[Invoice_Date]])</f>
        <v>2022</v>
      </c>
      <c r="K3980" s="1">
        <f>_xlfn.XLOOKUP(tbl_Invoices[[#This Row],[Customer_ID]], tbl_Customers[Customer_ID], tbl_Customers[Cohort_Month])</f>
        <v>44377</v>
      </c>
      <c r="L3980" s="1" t="str">
        <f ca="1">_xlfn.XLOOKUP(tbl_Invoices[[#This Row],[Customer_ID]], tbl_Customers[Customer_ID], tbl_Customers[Age_Group])</f>
        <v>25–34</v>
      </c>
      <c r="M3980" s="1" t="str">
        <f>_xlfn.XLOOKUP(tbl_Invoices[[#This Row],[Customer_ID]], tbl_Customers[Customer_ID], tbl_Customers[Region])</f>
        <v>International</v>
      </c>
      <c r="N3980" s="1" t="str" cm="1">
        <f t="array" ref="N3980">_xlfn.IFS(
   _xlfn.SINGLE(tbl_Invoices[Plan_ID])="P1","Basic",
   _xlfn.SINGLE(tbl_Invoices[Plan_ID])="P2","Standard",
   _xlfn.SINGLE(tbl_Invoices[Plan_ID])="P3","Premium"
)</f>
        <v>Premium</v>
      </c>
      <c r="O3980" s="2">
        <f>IF(tbl_Invoices[[#This Row],[Revenue_Type]]="Churned",0,1)</f>
        <v>1</v>
      </c>
    </row>
    <row r="3981" spans="1:15" x14ac:dyDescent="0.25">
      <c r="A3981" t="s">
        <v>9846</v>
      </c>
      <c r="B3981" t="s">
        <v>462</v>
      </c>
      <c r="C3981" t="s">
        <v>2387</v>
      </c>
      <c r="D3981" s="1">
        <v>44794</v>
      </c>
      <c r="E3981">
        <v>25</v>
      </c>
      <c r="F3981" t="b">
        <v>1</v>
      </c>
      <c r="G3981" t="s">
        <v>4549</v>
      </c>
      <c r="H3981" t="s">
        <v>2034</v>
      </c>
      <c r="I3981" s="1">
        <f>DATE(YEAR(tbl_Invoices[[#This Row],[Invoice_Date]]), MONTH(tbl_Invoices[[#This Row],[Invoice_Date]]), DAY(tbl_Invoices[[#This Row],[Invoice_Date]]))</f>
        <v>44794</v>
      </c>
      <c r="J3981">
        <f>YEAR(tbl_Invoices[[#This Row],[Invoice_Date]])</f>
        <v>2022</v>
      </c>
      <c r="K3981" s="1">
        <f>_xlfn.XLOOKUP(tbl_Invoices[[#This Row],[Customer_ID]], tbl_Customers[Customer_ID], tbl_Customers[Cohort_Month])</f>
        <v>44865</v>
      </c>
      <c r="L3981" s="1" t="str">
        <f ca="1">_xlfn.XLOOKUP(tbl_Invoices[[#This Row],[Customer_ID]], tbl_Customers[Customer_ID], tbl_Customers[Age_Group])</f>
        <v>25–34</v>
      </c>
      <c r="M3981" s="1" t="str">
        <f>_xlfn.XLOOKUP(tbl_Invoices[[#This Row],[Customer_ID]], tbl_Customers[Customer_ID], tbl_Customers[Region])</f>
        <v>South</v>
      </c>
      <c r="N3981" s="1" t="str" cm="1">
        <f t="array" ref="N3981">_xlfn.IFS(
   _xlfn.SINGLE(tbl_Invoices[Plan_ID])="P1","Basic",
   _xlfn.SINGLE(tbl_Invoices[Plan_ID])="P2","Standard",
   _xlfn.SINGLE(tbl_Invoices[Plan_ID])="P3","Premium"
)</f>
        <v>Standard</v>
      </c>
      <c r="O3981" s="2">
        <f>IF(tbl_Invoices[[#This Row],[Revenue_Type]]="Churned",0,1)</f>
        <v>1</v>
      </c>
    </row>
    <row r="3982" spans="1:15" x14ac:dyDescent="0.25">
      <c r="A3982" t="s">
        <v>6396</v>
      </c>
      <c r="B3982" t="s">
        <v>686</v>
      </c>
      <c r="C3982" t="s">
        <v>2160</v>
      </c>
      <c r="D3982" s="1">
        <v>44794</v>
      </c>
      <c r="E3982">
        <v>12</v>
      </c>
      <c r="F3982" t="b">
        <v>1</v>
      </c>
      <c r="G3982" t="s">
        <v>4540</v>
      </c>
      <c r="H3982" t="s">
        <v>2027</v>
      </c>
      <c r="I3982" s="1">
        <f>DATE(YEAR(tbl_Invoices[[#This Row],[Invoice_Date]]), MONTH(tbl_Invoices[[#This Row],[Invoice_Date]]), DAY(tbl_Invoices[[#This Row],[Invoice_Date]]))</f>
        <v>44794</v>
      </c>
      <c r="J3982">
        <f>YEAR(tbl_Invoices[[#This Row],[Invoice_Date]])</f>
        <v>2022</v>
      </c>
      <c r="K3982" s="1">
        <f>_xlfn.XLOOKUP(tbl_Invoices[[#This Row],[Customer_ID]], tbl_Customers[Customer_ID], tbl_Customers[Cohort_Month])</f>
        <v>44530</v>
      </c>
      <c r="L3982" s="1" t="str">
        <f ca="1">_xlfn.XLOOKUP(tbl_Invoices[[#This Row],[Customer_ID]], tbl_Customers[Customer_ID], tbl_Customers[Age_Group])</f>
        <v>45–54</v>
      </c>
      <c r="M3982" s="1" t="str">
        <f>_xlfn.XLOOKUP(tbl_Invoices[[#This Row],[Customer_ID]], tbl_Customers[Customer_ID], tbl_Customers[Region])</f>
        <v>Midwest</v>
      </c>
      <c r="N3982" s="1" t="str" cm="1">
        <f t="array" ref="N3982">_xlfn.IFS(
   _xlfn.SINGLE(tbl_Invoices[Plan_ID])="P1","Basic",
   _xlfn.SINGLE(tbl_Invoices[Plan_ID])="P2","Standard",
   _xlfn.SINGLE(tbl_Invoices[Plan_ID])="P3","Premium"
)</f>
        <v>Basic</v>
      </c>
      <c r="O3982" s="2">
        <f>IF(tbl_Invoices[[#This Row],[Revenue_Type]]="Churned",0,1)</f>
        <v>1</v>
      </c>
    </row>
    <row r="3983" spans="1:15" x14ac:dyDescent="0.25">
      <c r="A3983" t="s">
        <v>8499</v>
      </c>
      <c r="B3983" t="s">
        <v>803</v>
      </c>
      <c r="C3983" t="s">
        <v>2331</v>
      </c>
      <c r="D3983" s="1">
        <v>44794</v>
      </c>
      <c r="E3983">
        <v>12</v>
      </c>
      <c r="F3983" t="b">
        <v>1</v>
      </c>
      <c r="G3983" t="s">
        <v>4540</v>
      </c>
      <c r="H3983" t="s">
        <v>2027</v>
      </c>
      <c r="I3983" s="1">
        <f>DATE(YEAR(tbl_Invoices[[#This Row],[Invoice_Date]]), MONTH(tbl_Invoices[[#This Row],[Invoice_Date]]), DAY(tbl_Invoices[[#This Row],[Invoice_Date]]))</f>
        <v>44794</v>
      </c>
      <c r="J3983">
        <f>YEAR(tbl_Invoices[[#This Row],[Invoice_Date]])</f>
        <v>2022</v>
      </c>
      <c r="K3983" s="1">
        <f>_xlfn.XLOOKUP(tbl_Invoices[[#This Row],[Customer_ID]], tbl_Customers[Customer_ID], tbl_Customers[Cohort_Month])</f>
        <v>45077</v>
      </c>
      <c r="L3983" s="1" t="str">
        <f ca="1">_xlfn.XLOOKUP(tbl_Invoices[[#This Row],[Customer_ID]], tbl_Customers[Customer_ID], tbl_Customers[Age_Group])</f>
        <v>35–44</v>
      </c>
      <c r="M3983" s="1" t="str">
        <f>_xlfn.XLOOKUP(tbl_Invoices[[#This Row],[Customer_ID]], tbl_Customers[Customer_ID], tbl_Customers[Region])</f>
        <v>East</v>
      </c>
      <c r="N3983" s="1" t="str" cm="1">
        <f t="array" ref="N3983">_xlfn.IFS(
   _xlfn.SINGLE(tbl_Invoices[Plan_ID])="P1","Basic",
   _xlfn.SINGLE(tbl_Invoices[Plan_ID])="P2","Standard",
   _xlfn.SINGLE(tbl_Invoices[Plan_ID])="P3","Premium"
)</f>
        <v>Basic</v>
      </c>
      <c r="O3983" s="2">
        <f>IF(tbl_Invoices[[#This Row],[Revenue_Type]]="Churned",0,1)</f>
        <v>1</v>
      </c>
    </row>
    <row r="3984" spans="1:15" x14ac:dyDescent="0.25">
      <c r="A3984" t="s">
        <v>10078</v>
      </c>
      <c r="B3984" t="s">
        <v>1243</v>
      </c>
      <c r="C3984" t="s">
        <v>3421</v>
      </c>
      <c r="D3984" s="1">
        <v>44794</v>
      </c>
      <c r="E3984">
        <v>55</v>
      </c>
      <c r="F3984" t="b">
        <v>1</v>
      </c>
      <c r="G3984" t="s">
        <v>4540</v>
      </c>
      <c r="H3984" t="s">
        <v>2031</v>
      </c>
      <c r="I3984" s="1">
        <f>DATE(YEAR(tbl_Invoices[[#This Row],[Invoice_Date]]), MONTH(tbl_Invoices[[#This Row],[Invoice_Date]]), DAY(tbl_Invoices[[#This Row],[Invoice_Date]]))</f>
        <v>44794</v>
      </c>
      <c r="J3984">
        <f>YEAR(tbl_Invoices[[#This Row],[Invoice_Date]])</f>
        <v>2022</v>
      </c>
      <c r="K3984" s="1">
        <f>_xlfn.XLOOKUP(tbl_Invoices[[#This Row],[Customer_ID]], tbl_Customers[Customer_ID], tbl_Customers[Cohort_Month])</f>
        <v>44439</v>
      </c>
      <c r="L3984" s="1" t="str">
        <f ca="1">_xlfn.XLOOKUP(tbl_Invoices[[#This Row],[Customer_ID]], tbl_Customers[Customer_ID], tbl_Customers[Age_Group])</f>
        <v>18–24</v>
      </c>
      <c r="M3984" s="1" t="str">
        <f>_xlfn.XLOOKUP(tbl_Invoices[[#This Row],[Customer_ID]], tbl_Customers[Customer_ID], tbl_Customers[Region])</f>
        <v>East</v>
      </c>
      <c r="N3984" s="1" t="str" cm="1">
        <f t="array" ref="N3984">_xlfn.IFS(
   _xlfn.SINGLE(tbl_Invoices[Plan_ID])="P1","Basic",
   _xlfn.SINGLE(tbl_Invoices[Plan_ID])="P2","Standard",
   _xlfn.SINGLE(tbl_Invoices[Plan_ID])="P3","Premium"
)</f>
        <v>Premium</v>
      </c>
      <c r="O3984" s="2">
        <f>IF(tbl_Invoices[[#This Row],[Revenue_Type]]="Churned",0,1)</f>
        <v>1</v>
      </c>
    </row>
    <row r="3985" spans="1:15" x14ac:dyDescent="0.25">
      <c r="A3985" t="s">
        <v>6153</v>
      </c>
      <c r="B3985" t="s">
        <v>1760</v>
      </c>
      <c r="C3985" t="s">
        <v>4199</v>
      </c>
      <c r="D3985" s="1">
        <v>44794</v>
      </c>
      <c r="E3985">
        <v>25</v>
      </c>
      <c r="F3985" t="b">
        <v>1</v>
      </c>
      <c r="G3985" t="s">
        <v>4549</v>
      </c>
      <c r="H3985" t="s">
        <v>2034</v>
      </c>
      <c r="I3985" s="1">
        <f>DATE(YEAR(tbl_Invoices[[#This Row],[Invoice_Date]]), MONTH(tbl_Invoices[[#This Row],[Invoice_Date]]), DAY(tbl_Invoices[[#This Row],[Invoice_Date]]))</f>
        <v>44794</v>
      </c>
      <c r="J3985">
        <f>YEAR(tbl_Invoices[[#This Row],[Invoice_Date]])</f>
        <v>2022</v>
      </c>
      <c r="K3985" s="1">
        <f>_xlfn.XLOOKUP(tbl_Invoices[[#This Row],[Customer_ID]], tbl_Customers[Customer_ID], tbl_Customers[Cohort_Month])</f>
        <v>44377</v>
      </c>
      <c r="L3985" s="1" t="str">
        <f ca="1">_xlfn.XLOOKUP(tbl_Invoices[[#This Row],[Customer_ID]], tbl_Customers[Customer_ID], tbl_Customers[Age_Group])</f>
        <v>25–34</v>
      </c>
      <c r="M3985" s="1" t="str">
        <f>_xlfn.XLOOKUP(tbl_Invoices[[#This Row],[Customer_ID]], tbl_Customers[Customer_ID], tbl_Customers[Region])</f>
        <v>South</v>
      </c>
      <c r="N3985" s="1" t="str" cm="1">
        <f t="array" ref="N3985">_xlfn.IFS(
   _xlfn.SINGLE(tbl_Invoices[Plan_ID])="P1","Basic",
   _xlfn.SINGLE(tbl_Invoices[Plan_ID])="P2","Standard",
   _xlfn.SINGLE(tbl_Invoices[Plan_ID])="P3","Premium"
)</f>
        <v>Standard</v>
      </c>
      <c r="O3985" s="2">
        <f>IF(tbl_Invoices[[#This Row],[Revenue_Type]]="Churned",0,1)</f>
        <v>1</v>
      </c>
    </row>
    <row r="3986" spans="1:15" x14ac:dyDescent="0.25">
      <c r="A3986" t="s">
        <v>9630</v>
      </c>
      <c r="B3986" t="s">
        <v>1882</v>
      </c>
      <c r="C3986" t="s">
        <v>3825</v>
      </c>
      <c r="D3986" s="1">
        <v>44794</v>
      </c>
      <c r="E3986">
        <v>25</v>
      </c>
      <c r="F3986" t="b">
        <v>1</v>
      </c>
      <c r="G3986" t="s">
        <v>4545</v>
      </c>
      <c r="H3986" t="s">
        <v>2034</v>
      </c>
      <c r="I3986" s="1">
        <f>DATE(YEAR(tbl_Invoices[[#This Row],[Invoice_Date]]), MONTH(tbl_Invoices[[#This Row],[Invoice_Date]]), DAY(tbl_Invoices[[#This Row],[Invoice_Date]]))</f>
        <v>44794</v>
      </c>
      <c r="J3986">
        <f>YEAR(tbl_Invoices[[#This Row],[Invoice_Date]])</f>
        <v>2022</v>
      </c>
      <c r="K3986" s="1">
        <f>_xlfn.XLOOKUP(tbl_Invoices[[#This Row],[Customer_ID]], tbl_Customers[Customer_ID], tbl_Customers[Cohort_Month])</f>
        <v>44712</v>
      </c>
      <c r="L3986" s="1" t="str">
        <f ca="1">_xlfn.XLOOKUP(tbl_Invoices[[#This Row],[Customer_ID]], tbl_Customers[Customer_ID], tbl_Customers[Age_Group])</f>
        <v>45–54</v>
      </c>
      <c r="M3986" s="1" t="str">
        <f>_xlfn.XLOOKUP(tbl_Invoices[[#This Row],[Customer_ID]], tbl_Customers[Customer_ID], tbl_Customers[Region])</f>
        <v>Midwest</v>
      </c>
      <c r="N3986" s="1" t="str" cm="1">
        <f t="array" ref="N3986">_xlfn.IFS(
   _xlfn.SINGLE(tbl_Invoices[Plan_ID])="P1","Basic",
   _xlfn.SINGLE(tbl_Invoices[Plan_ID])="P2","Standard",
   _xlfn.SINGLE(tbl_Invoices[Plan_ID])="P3","Premium"
)</f>
        <v>Standard</v>
      </c>
      <c r="O3986" s="2">
        <f>IF(tbl_Invoices[[#This Row],[Revenue_Type]]="Churned",0,1)</f>
        <v>0</v>
      </c>
    </row>
    <row r="3987" spans="1:15" x14ac:dyDescent="0.25">
      <c r="A3987" t="s">
        <v>4785</v>
      </c>
      <c r="B3987" t="s">
        <v>1901</v>
      </c>
      <c r="C3987" t="s">
        <v>3572</v>
      </c>
      <c r="D3987" s="1">
        <v>44794</v>
      </c>
      <c r="E3987">
        <v>55</v>
      </c>
      <c r="F3987" t="b">
        <v>1</v>
      </c>
      <c r="G3987" t="s">
        <v>4549</v>
      </c>
      <c r="H3987" t="s">
        <v>2031</v>
      </c>
      <c r="I3987" s="1">
        <f>DATE(YEAR(tbl_Invoices[[#This Row],[Invoice_Date]]), MONTH(tbl_Invoices[[#This Row],[Invoice_Date]]), DAY(tbl_Invoices[[#This Row],[Invoice_Date]]))</f>
        <v>44794</v>
      </c>
      <c r="J3987">
        <f>YEAR(tbl_Invoices[[#This Row],[Invoice_Date]])</f>
        <v>2022</v>
      </c>
      <c r="K3987" s="1">
        <f>_xlfn.XLOOKUP(tbl_Invoices[[#This Row],[Customer_ID]], tbl_Customers[Customer_ID], tbl_Customers[Cohort_Month])</f>
        <v>44742</v>
      </c>
      <c r="L3987" s="1" t="str">
        <f ca="1">_xlfn.XLOOKUP(tbl_Invoices[[#This Row],[Customer_ID]], tbl_Customers[Customer_ID], tbl_Customers[Age_Group])</f>
        <v>25–34</v>
      </c>
      <c r="M3987" s="1" t="str">
        <f>_xlfn.XLOOKUP(tbl_Invoices[[#This Row],[Customer_ID]], tbl_Customers[Customer_ID], tbl_Customers[Region])</f>
        <v>Midwest</v>
      </c>
      <c r="N3987" s="1" t="str" cm="1">
        <f t="array" ref="N3987">_xlfn.IFS(
   _xlfn.SINGLE(tbl_Invoices[Plan_ID])="P1","Basic",
   _xlfn.SINGLE(tbl_Invoices[Plan_ID])="P2","Standard",
   _xlfn.SINGLE(tbl_Invoices[Plan_ID])="P3","Premium"
)</f>
        <v>Premium</v>
      </c>
      <c r="O3987" s="2">
        <f>IF(tbl_Invoices[[#This Row],[Revenue_Type]]="Churned",0,1)</f>
        <v>1</v>
      </c>
    </row>
    <row r="3988" spans="1:15" x14ac:dyDescent="0.25">
      <c r="A3988" t="s">
        <v>5509</v>
      </c>
      <c r="B3988" t="s">
        <v>429</v>
      </c>
      <c r="C3988" t="s">
        <v>3903</v>
      </c>
      <c r="D3988" s="1">
        <v>44795</v>
      </c>
      <c r="E3988">
        <v>12</v>
      </c>
      <c r="F3988" t="b">
        <v>1</v>
      </c>
      <c r="G3988" t="s">
        <v>4540</v>
      </c>
      <c r="H3988" t="s">
        <v>2027</v>
      </c>
      <c r="I3988" s="1">
        <f>DATE(YEAR(tbl_Invoices[[#This Row],[Invoice_Date]]), MONTH(tbl_Invoices[[#This Row],[Invoice_Date]]), DAY(tbl_Invoices[[#This Row],[Invoice_Date]]))</f>
        <v>44795</v>
      </c>
      <c r="J3988">
        <f>YEAR(tbl_Invoices[[#This Row],[Invoice_Date]])</f>
        <v>2022</v>
      </c>
      <c r="K3988" s="1">
        <f>_xlfn.XLOOKUP(tbl_Invoices[[#This Row],[Customer_ID]], tbl_Customers[Customer_ID], tbl_Customers[Cohort_Month])</f>
        <v>45077</v>
      </c>
      <c r="L3988" s="1" t="str">
        <f ca="1">_xlfn.XLOOKUP(tbl_Invoices[[#This Row],[Customer_ID]], tbl_Customers[Customer_ID], tbl_Customers[Age_Group])</f>
        <v>18–24</v>
      </c>
      <c r="M3988" s="1" t="str">
        <f>_xlfn.XLOOKUP(tbl_Invoices[[#This Row],[Customer_ID]], tbl_Customers[Customer_ID], tbl_Customers[Region])</f>
        <v>South</v>
      </c>
      <c r="N3988" s="1" t="str" cm="1">
        <f t="array" ref="N3988">_xlfn.IFS(
   _xlfn.SINGLE(tbl_Invoices[Plan_ID])="P1","Basic",
   _xlfn.SINGLE(tbl_Invoices[Plan_ID])="P2","Standard",
   _xlfn.SINGLE(tbl_Invoices[Plan_ID])="P3","Premium"
)</f>
        <v>Basic</v>
      </c>
      <c r="O3988" s="2">
        <f>IF(tbl_Invoices[[#This Row],[Revenue_Type]]="Churned",0,1)</f>
        <v>1</v>
      </c>
    </row>
    <row r="3989" spans="1:15" x14ac:dyDescent="0.25">
      <c r="A3989" t="s">
        <v>6330</v>
      </c>
      <c r="B3989" t="s">
        <v>603</v>
      </c>
      <c r="C3989" t="s">
        <v>2582</v>
      </c>
      <c r="D3989" s="1">
        <v>44795</v>
      </c>
      <c r="E3989">
        <v>12</v>
      </c>
      <c r="F3989" t="b">
        <v>1</v>
      </c>
      <c r="G3989" t="s">
        <v>4540</v>
      </c>
      <c r="H3989" t="s">
        <v>2027</v>
      </c>
      <c r="I3989" s="1">
        <f>DATE(YEAR(tbl_Invoices[[#This Row],[Invoice_Date]]), MONTH(tbl_Invoices[[#This Row],[Invoice_Date]]), DAY(tbl_Invoices[[#This Row],[Invoice_Date]]))</f>
        <v>44795</v>
      </c>
      <c r="J3989">
        <f>YEAR(tbl_Invoices[[#This Row],[Invoice_Date]])</f>
        <v>2022</v>
      </c>
      <c r="K3989" s="1">
        <f>_xlfn.XLOOKUP(tbl_Invoices[[#This Row],[Customer_ID]], tbl_Customers[Customer_ID], tbl_Customers[Cohort_Month])</f>
        <v>44592</v>
      </c>
      <c r="L3989" s="1" t="str">
        <f ca="1">_xlfn.XLOOKUP(tbl_Invoices[[#This Row],[Customer_ID]], tbl_Customers[Customer_ID], tbl_Customers[Age_Group])</f>
        <v>55+</v>
      </c>
      <c r="M3989" s="1" t="str">
        <f>_xlfn.XLOOKUP(tbl_Invoices[[#This Row],[Customer_ID]], tbl_Customers[Customer_ID], tbl_Customers[Region])</f>
        <v>South</v>
      </c>
      <c r="N3989" s="1" t="str" cm="1">
        <f t="array" ref="N3989">_xlfn.IFS(
   _xlfn.SINGLE(tbl_Invoices[Plan_ID])="P1","Basic",
   _xlfn.SINGLE(tbl_Invoices[Plan_ID])="P2","Standard",
   _xlfn.SINGLE(tbl_Invoices[Plan_ID])="P3","Premium"
)</f>
        <v>Basic</v>
      </c>
      <c r="O3989" s="2">
        <f>IF(tbl_Invoices[[#This Row],[Revenue_Type]]="Churned",0,1)</f>
        <v>1</v>
      </c>
    </row>
    <row r="3990" spans="1:15" x14ac:dyDescent="0.25">
      <c r="A3990" t="s">
        <v>7736</v>
      </c>
      <c r="B3990" t="s">
        <v>615</v>
      </c>
      <c r="C3990" t="s">
        <v>3228</v>
      </c>
      <c r="D3990" s="1">
        <v>44795</v>
      </c>
      <c r="E3990">
        <v>12</v>
      </c>
      <c r="F3990" t="b">
        <v>1</v>
      </c>
      <c r="G3990" t="s">
        <v>4538</v>
      </c>
      <c r="H3990" t="s">
        <v>2027</v>
      </c>
      <c r="I3990" s="1">
        <f>DATE(YEAR(tbl_Invoices[[#This Row],[Invoice_Date]]), MONTH(tbl_Invoices[[#This Row],[Invoice_Date]]), DAY(tbl_Invoices[[#This Row],[Invoice_Date]]))</f>
        <v>44795</v>
      </c>
      <c r="J3990">
        <f>YEAR(tbl_Invoices[[#This Row],[Invoice_Date]])</f>
        <v>2022</v>
      </c>
      <c r="K3990" s="1">
        <f>_xlfn.XLOOKUP(tbl_Invoices[[#This Row],[Customer_ID]], tbl_Customers[Customer_ID], tbl_Customers[Cohort_Month])</f>
        <v>45016</v>
      </c>
      <c r="L3990" s="1" t="str">
        <f ca="1">_xlfn.XLOOKUP(tbl_Invoices[[#This Row],[Customer_ID]], tbl_Customers[Customer_ID], tbl_Customers[Age_Group])</f>
        <v>25–34</v>
      </c>
      <c r="M3990" s="1" t="str">
        <f>_xlfn.XLOOKUP(tbl_Invoices[[#This Row],[Customer_ID]], tbl_Customers[Customer_ID], tbl_Customers[Region])</f>
        <v>West</v>
      </c>
      <c r="N3990" s="1" t="str" cm="1">
        <f t="array" ref="N3990">_xlfn.IFS(
   _xlfn.SINGLE(tbl_Invoices[Plan_ID])="P1","Basic",
   _xlfn.SINGLE(tbl_Invoices[Plan_ID])="P2","Standard",
   _xlfn.SINGLE(tbl_Invoices[Plan_ID])="P3","Premium"
)</f>
        <v>Basic</v>
      </c>
      <c r="O3990" s="2">
        <f>IF(tbl_Invoices[[#This Row],[Revenue_Type]]="Churned",0,1)</f>
        <v>1</v>
      </c>
    </row>
    <row r="3991" spans="1:15" x14ac:dyDescent="0.25">
      <c r="A3991" t="s">
        <v>8330</v>
      </c>
      <c r="B3991" t="s">
        <v>1413</v>
      </c>
      <c r="C3991" t="s">
        <v>2521</v>
      </c>
      <c r="D3991" s="1">
        <v>44795</v>
      </c>
      <c r="E3991">
        <v>12</v>
      </c>
      <c r="F3991" t="b">
        <v>1</v>
      </c>
      <c r="G3991" t="s">
        <v>4538</v>
      </c>
      <c r="H3991" t="s">
        <v>2027</v>
      </c>
      <c r="I3991" s="1">
        <f>DATE(YEAR(tbl_Invoices[[#This Row],[Invoice_Date]]), MONTH(tbl_Invoices[[#This Row],[Invoice_Date]]), DAY(tbl_Invoices[[#This Row],[Invoice_Date]]))</f>
        <v>44795</v>
      </c>
      <c r="J3991">
        <f>YEAR(tbl_Invoices[[#This Row],[Invoice_Date]])</f>
        <v>2022</v>
      </c>
      <c r="K3991" s="1">
        <f>_xlfn.XLOOKUP(tbl_Invoices[[#This Row],[Customer_ID]], tbl_Customers[Customer_ID], tbl_Customers[Cohort_Month])</f>
        <v>44592</v>
      </c>
      <c r="L3991" s="1" t="str">
        <f ca="1">_xlfn.XLOOKUP(tbl_Invoices[[#This Row],[Customer_ID]], tbl_Customers[Customer_ID], tbl_Customers[Age_Group])</f>
        <v>25–34</v>
      </c>
      <c r="M3991" s="1" t="str">
        <f>_xlfn.XLOOKUP(tbl_Invoices[[#This Row],[Customer_ID]], tbl_Customers[Customer_ID], tbl_Customers[Region])</f>
        <v>West</v>
      </c>
      <c r="N3991" s="1" t="str" cm="1">
        <f t="array" ref="N3991">_xlfn.IFS(
   _xlfn.SINGLE(tbl_Invoices[Plan_ID])="P1","Basic",
   _xlfn.SINGLE(tbl_Invoices[Plan_ID])="P2","Standard",
   _xlfn.SINGLE(tbl_Invoices[Plan_ID])="P3","Premium"
)</f>
        <v>Basic</v>
      </c>
      <c r="O3991" s="2">
        <f>IF(tbl_Invoices[[#This Row],[Revenue_Type]]="Churned",0,1)</f>
        <v>1</v>
      </c>
    </row>
    <row r="3992" spans="1:15" x14ac:dyDescent="0.25">
      <c r="A3992" t="s">
        <v>6146</v>
      </c>
      <c r="B3992" t="s">
        <v>1424</v>
      </c>
      <c r="C3992" t="s">
        <v>2546</v>
      </c>
      <c r="D3992" s="1">
        <v>44795</v>
      </c>
      <c r="E3992">
        <v>12</v>
      </c>
      <c r="F3992" t="b">
        <v>1</v>
      </c>
      <c r="G3992" t="s">
        <v>4549</v>
      </c>
      <c r="H3992" t="s">
        <v>2027</v>
      </c>
      <c r="I3992" s="1">
        <f>DATE(YEAR(tbl_Invoices[[#This Row],[Invoice_Date]]), MONTH(tbl_Invoices[[#This Row],[Invoice_Date]]), DAY(tbl_Invoices[[#This Row],[Invoice_Date]]))</f>
        <v>44795</v>
      </c>
      <c r="J3992">
        <f>YEAR(tbl_Invoices[[#This Row],[Invoice_Date]])</f>
        <v>2022</v>
      </c>
      <c r="K3992" s="1">
        <f>_xlfn.XLOOKUP(tbl_Invoices[[#This Row],[Customer_ID]], tbl_Customers[Customer_ID], tbl_Customers[Cohort_Month])</f>
        <v>45016</v>
      </c>
      <c r="L3992" s="1" t="str">
        <f ca="1">_xlfn.XLOOKUP(tbl_Invoices[[#This Row],[Customer_ID]], tbl_Customers[Customer_ID], tbl_Customers[Age_Group])</f>
        <v>25–34</v>
      </c>
      <c r="M3992" s="1" t="str">
        <f>_xlfn.XLOOKUP(tbl_Invoices[[#This Row],[Customer_ID]], tbl_Customers[Customer_ID], tbl_Customers[Region])</f>
        <v>South</v>
      </c>
      <c r="N3992" s="1" t="str" cm="1">
        <f t="array" ref="N3992">_xlfn.IFS(
   _xlfn.SINGLE(tbl_Invoices[Plan_ID])="P1","Basic",
   _xlfn.SINGLE(tbl_Invoices[Plan_ID])="P2","Standard",
   _xlfn.SINGLE(tbl_Invoices[Plan_ID])="P3","Premium"
)</f>
        <v>Basic</v>
      </c>
      <c r="O3992" s="2">
        <f>IF(tbl_Invoices[[#This Row],[Revenue_Type]]="Churned",0,1)</f>
        <v>1</v>
      </c>
    </row>
    <row r="3993" spans="1:15" x14ac:dyDescent="0.25">
      <c r="A3993" t="s">
        <v>9854</v>
      </c>
      <c r="B3993" t="s">
        <v>1537</v>
      </c>
      <c r="C3993" t="s">
        <v>3346</v>
      </c>
      <c r="D3993" s="1">
        <v>44795</v>
      </c>
      <c r="E3993">
        <v>12</v>
      </c>
      <c r="F3993" t="b">
        <v>1</v>
      </c>
      <c r="G3993" t="s">
        <v>4549</v>
      </c>
      <c r="H3993" t="s">
        <v>2027</v>
      </c>
      <c r="I3993" s="1">
        <f>DATE(YEAR(tbl_Invoices[[#This Row],[Invoice_Date]]), MONTH(tbl_Invoices[[#This Row],[Invoice_Date]]), DAY(tbl_Invoices[[#This Row],[Invoice_Date]]))</f>
        <v>44795</v>
      </c>
      <c r="J3993">
        <f>YEAR(tbl_Invoices[[#This Row],[Invoice_Date]])</f>
        <v>2022</v>
      </c>
      <c r="K3993" s="1">
        <f>_xlfn.XLOOKUP(tbl_Invoices[[#This Row],[Customer_ID]], tbl_Customers[Customer_ID], tbl_Customers[Cohort_Month])</f>
        <v>45107</v>
      </c>
      <c r="L3993" s="1" t="str">
        <f ca="1">_xlfn.XLOOKUP(tbl_Invoices[[#This Row],[Customer_ID]], tbl_Customers[Customer_ID], tbl_Customers[Age_Group])</f>
        <v>35–44</v>
      </c>
      <c r="M3993" s="1" t="str">
        <f>_xlfn.XLOOKUP(tbl_Invoices[[#This Row],[Customer_ID]], tbl_Customers[Customer_ID], tbl_Customers[Region])</f>
        <v>International</v>
      </c>
      <c r="N3993" s="1" t="str" cm="1">
        <f t="array" ref="N3993">_xlfn.IFS(
   _xlfn.SINGLE(tbl_Invoices[Plan_ID])="P1","Basic",
   _xlfn.SINGLE(tbl_Invoices[Plan_ID])="P2","Standard",
   _xlfn.SINGLE(tbl_Invoices[Plan_ID])="P3","Premium"
)</f>
        <v>Basic</v>
      </c>
      <c r="O3993" s="2">
        <f>IF(tbl_Invoices[[#This Row],[Revenue_Type]]="Churned",0,1)</f>
        <v>1</v>
      </c>
    </row>
    <row r="3994" spans="1:15" x14ac:dyDescent="0.25">
      <c r="A3994" t="s">
        <v>10374</v>
      </c>
      <c r="B3994" t="s">
        <v>1899</v>
      </c>
      <c r="C3994" t="s">
        <v>2608</v>
      </c>
      <c r="D3994" s="1">
        <v>44795</v>
      </c>
      <c r="E3994">
        <v>55</v>
      </c>
      <c r="F3994" t="b">
        <v>1</v>
      </c>
      <c r="G3994" t="s">
        <v>4549</v>
      </c>
      <c r="H3994" t="s">
        <v>2031</v>
      </c>
      <c r="I3994" s="1">
        <f>DATE(YEAR(tbl_Invoices[[#This Row],[Invoice_Date]]), MONTH(tbl_Invoices[[#This Row],[Invoice_Date]]), DAY(tbl_Invoices[[#This Row],[Invoice_Date]]))</f>
        <v>44795</v>
      </c>
      <c r="J3994">
        <f>YEAR(tbl_Invoices[[#This Row],[Invoice_Date]])</f>
        <v>2022</v>
      </c>
      <c r="K3994" s="1">
        <f>_xlfn.XLOOKUP(tbl_Invoices[[#This Row],[Customer_ID]], tbl_Customers[Customer_ID], tbl_Customers[Cohort_Month])</f>
        <v>44592</v>
      </c>
      <c r="L3994" s="1" t="str">
        <f ca="1">_xlfn.XLOOKUP(tbl_Invoices[[#This Row],[Customer_ID]], tbl_Customers[Customer_ID], tbl_Customers[Age_Group])</f>
        <v>18–24</v>
      </c>
      <c r="M3994" s="1" t="str">
        <f>_xlfn.XLOOKUP(tbl_Invoices[[#This Row],[Customer_ID]], tbl_Customers[Customer_ID], tbl_Customers[Region])</f>
        <v>International</v>
      </c>
      <c r="N3994" s="1" t="str" cm="1">
        <f t="array" ref="N3994">_xlfn.IFS(
   _xlfn.SINGLE(tbl_Invoices[Plan_ID])="P1","Basic",
   _xlfn.SINGLE(tbl_Invoices[Plan_ID])="P2","Standard",
   _xlfn.SINGLE(tbl_Invoices[Plan_ID])="P3","Premium"
)</f>
        <v>Premium</v>
      </c>
      <c r="O3994" s="2">
        <f>IF(tbl_Invoices[[#This Row],[Revenue_Type]]="Churned",0,1)</f>
        <v>1</v>
      </c>
    </row>
    <row r="3995" spans="1:15" x14ac:dyDescent="0.25">
      <c r="A3995" t="s">
        <v>6246</v>
      </c>
      <c r="B3995" t="s">
        <v>455</v>
      </c>
      <c r="C3995" t="s">
        <v>2344</v>
      </c>
      <c r="D3995" s="1">
        <v>44796</v>
      </c>
      <c r="E3995">
        <v>55</v>
      </c>
      <c r="F3995" t="b">
        <v>1</v>
      </c>
      <c r="G3995" t="s">
        <v>4547</v>
      </c>
      <c r="H3995" t="s">
        <v>2031</v>
      </c>
      <c r="I3995" s="1">
        <f>DATE(YEAR(tbl_Invoices[[#This Row],[Invoice_Date]]), MONTH(tbl_Invoices[[#This Row],[Invoice_Date]]), DAY(tbl_Invoices[[#This Row],[Invoice_Date]]))</f>
        <v>44796</v>
      </c>
      <c r="J3995">
        <f>YEAR(tbl_Invoices[[#This Row],[Invoice_Date]])</f>
        <v>2022</v>
      </c>
      <c r="K3995" s="1">
        <f>_xlfn.XLOOKUP(tbl_Invoices[[#This Row],[Customer_ID]], tbl_Customers[Customer_ID], tbl_Customers[Cohort_Month])</f>
        <v>44957</v>
      </c>
      <c r="L3995" s="1" t="str">
        <f ca="1">_xlfn.XLOOKUP(tbl_Invoices[[#This Row],[Customer_ID]], tbl_Customers[Customer_ID], tbl_Customers[Age_Group])</f>
        <v>18–24</v>
      </c>
      <c r="M3995" s="1" t="str">
        <f>_xlfn.XLOOKUP(tbl_Invoices[[#This Row],[Customer_ID]], tbl_Customers[Customer_ID], tbl_Customers[Region])</f>
        <v>Midwest</v>
      </c>
      <c r="N3995" s="1" t="str" cm="1">
        <f t="array" ref="N3995">_xlfn.IFS(
   _xlfn.SINGLE(tbl_Invoices[Plan_ID])="P1","Basic",
   _xlfn.SINGLE(tbl_Invoices[Plan_ID])="P2","Standard",
   _xlfn.SINGLE(tbl_Invoices[Plan_ID])="P3","Premium"
)</f>
        <v>Premium</v>
      </c>
      <c r="O3995" s="2">
        <f>IF(tbl_Invoices[[#This Row],[Revenue_Type]]="Churned",0,1)</f>
        <v>1</v>
      </c>
    </row>
    <row r="3996" spans="1:15" x14ac:dyDescent="0.25">
      <c r="A3996" t="s">
        <v>4783</v>
      </c>
      <c r="B3996" t="s">
        <v>480</v>
      </c>
      <c r="C3996" t="s">
        <v>2935</v>
      </c>
      <c r="D3996" s="1">
        <v>44796</v>
      </c>
      <c r="E3996">
        <v>55</v>
      </c>
      <c r="F3996" t="b">
        <v>1</v>
      </c>
      <c r="G3996" t="s">
        <v>4547</v>
      </c>
      <c r="H3996" t="s">
        <v>2031</v>
      </c>
      <c r="I3996" s="1">
        <f>DATE(YEAR(tbl_Invoices[[#This Row],[Invoice_Date]]), MONTH(tbl_Invoices[[#This Row],[Invoice_Date]]), DAY(tbl_Invoices[[#This Row],[Invoice_Date]]))</f>
        <v>44796</v>
      </c>
      <c r="J3996">
        <f>YEAR(tbl_Invoices[[#This Row],[Invoice_Date]])</f>
        <v>2022</v>
      </c>
      <c r="K3996" s="1">
        <f>_xlfn.XLOOKUP(tbl_Invoices[[#This Row],[Customer_ID]], tbl_Customers[Customer_ID], tbl_Customers[Cohort_Month])</f>
        <v>44286</v>
      </c>
      <c r="L3996" s="1" t="str">
        <f ca="1">_xlfn.XLOOKUP(tbl_Invoices[[#This Row],[Customer_ID]], tbl_Customers[Customer_ID], tbl_Customers[Age_Group])</f>
        <v>25–34</v>
      </c>
      <c r="M3996" s="1" t="str">
        <f>_xlfn.XLOOKUP(tbl_Invoices[[#This Row],[Customer_ID]], tbl_Customers[Customer_ID], tbl_Customers[Region])</f>
        <v>Midwest</v>
      </c>
      <c r="N3996" s="1" t="str" cm="1">
        <f t="array" ref="N3996">_xlfn.IFS(
   _xlfn.SINGLE(tbl_Invoices[Plan_ID])="P1","Basic",
   _xlfn.SINGLE(tbl_Invoices[Plan_ID])="P2","Standard",
   _xlfn.SINGLE(tbl_Invoices[Plan_ID])="P3","Premium"
)</f>
        <v>Premium</v>
      </c>
      <c r="O3996" s="2">
        <f>IF(tbl_Invoices[[#This Row],[Revenue_Type]]="Churned",0,1)</f>
        <v>1</v>
      </c>
    </row>
    <row r="3997" spans="1:15" x14ac:dyDescent="0.25">
      <c r="A3997" t="s">
        <v>10251</v>
      </c>
      <c r="B3997" t="s">
        <v>652</v>
      </c>
      <c r="C3997" t="s">
        <v>2594</v>
      </c>
      <c r="D3997" s="1">
        <v>44796</v>
      </c>
      <c r="E3997">
        <v>25</v>
      </c>
      <c r="F3997" t="b">
        <v>1</v>
      </c>
      <c r="G3997" t="s">
        <v>4540</v>
      </c>
      <c r="H3997" t="s">
        <v>2034</v>
      </c>
      <c r="I3997" s="1">
        <f>DATE(YEAR(tbl_Invoices[[#This Row],[Invoice_Date]]), MONTH(tbl_Invoices[[#This Row],[Invoice_Date]]), DAY(tbl_Invoices[[#This Row],[Invoice_Date]]))</f>
        <v>44796</v>
      </c>
      <c r="J3997">
        <f>YEAR(tbl_Invoices[[#This Row],[Invoice_Date]])</f>
        <v>2022</v>
      </c>
      <c r="K3997" s="1">
        <f>_xlfn.XLOOKUP(tbl_Invoices[[#This Row],[Customer_ID]], tbl_Customers[Customer_ID], tbl_Customers[Cohort_Month])</f>
        <v>44651</v>
      </c>
      <c r="L3997" s="1" t="str">
        <f ca="1">_xlfn.XLOOKUP(tbl_Invoices[[#This Row],[Customer_ID]], tbl_Customers[Customer_ID], tbl_Customers[Age_Group])</f>
        <v>25–34</v>
      </c>
      <c r="M3997" s="1" t="str">
        <f>_xlfn.XLOOKUP(tbl_Invoices[[#This Row],[Customer_ID]], tbl_Customers[Customer_ID], tbl_Customers[Region])</f>
        <v>Midwest</v>
      </c>
      <c r="N3997" s="1" t="str" cm="1">
        <f t="array" ref="N3997">_xlfn.IFS(
   _xlfn.SINGLE(tbl_Invoices[Plan_ID])="P1","Basic",
   _xlfn.SINGLE(tbl_Invoices[Plan_ID])="P2","Standard",
   _xlfn.SINGLE(tbl_Invoices[Plan_ID])="P3","Premium"
)</f>
        <v>Standard</v>
      </c>
      <c r="O3997" s="2">
        <f>IF(tbl_Invoices[[#This Row],[Revenue_Type]]="Churned",0,1)</f>
        <v>1</v>
      </c>
    </row>
    <row r="3998" spans="1:15" x14ac:dyDescent="0.25">
      <c r="A3998" t="s">
        <v>4958</v>
      </c>
      <c r="B3998" t="s">
        <v>731</v>
      </c>
      <c r="C3998" t="s">
        <v>2300</v>
      </c>
      <c r="D3998" s="1">
        <v>44796</v>
      </c>
      <c r="E3998">
        <v>25</v>
      </c>
      <c r="F3998" t="b">
        <v>1</v>
      </c>
      <c r="G3998" t="s">
        <v>4549</v>
      </c>
      <c r="H3998" t="s">
        <v>2034</v>
      </c>
      <c r="I3998" s="1">
        <f>DATE(YEAR(tbl_Invoices[[#This Row],[Invoice_Date]]), MONTH(tbl_Invoices[[#This Row],[Invoice_Date]]), DAY(tbl_Invoices[[#This Row],[Invoice_Date]]))</f>
        <v>44796</v>
      </c>
      <c r="J3998">
        <f>YEAR(tbl_Invoices[[#This Row],[Invoice_Date]])</f>
        <v>2022</v>
      </c>
      <c r="K3998" s="1">
        <f>_xlfn.XLOOKUP(tbl_Invoices[[#This Row],[Customer_ID]], tbl_Customers[Customer_ID], tbl_Customers[Cohort_Month])</f>
        <v>44500</v>
      </c>
      <c r="L3998" s="1" t="str">
        <f ca="1">_xlfn.XLOOKUP(tbl_Invoices[[#This Row],[Customer_ID]], tbl_Customers[Customer_ID], tbl_Customers[Age_Group])</f>
        <v>55+</v>
      </c>
      <c r="M3998" s="1" t="str">
        <f>_xlfn.XLOOKUP(tbl_Invoices[[#This Row],[Customer_ID]], tbl_Customers[Customer_ID], tbl_Customers[Region])</f>
        <v>West</v>
      </c>
      <c r="N3998" s="1" t="str" cm="1">
        <f t="array" ref="N3998">_xlfn.IFS(
   _xlfn.SINGLE(tbl_Invoices[Plan_ID])="P1","Basic",
   _xlfn.SINGLE(tbl_Invoices[Plan_ID])="P2","Standard",
   _xlfn.SINGLE(tbl_Invoices[Plan_ID])="P3","Premium"
)</f>
        <v>Standard</v>
      </c>
      <c r="O3998" s="2">
        <f>IF(tbl_Invoices[[#This Row],[Revenue_Type]]="Churned",0,1)</f>
        <v>1</v>
      </c>
    </row>
    <row r="3999" spans="1:15" x14ac:dyDescent="0.25">
      <c r="A3999" t="s">
        <v>5805</v>
      </c>
      <c r="B3999" t="s">
        <v>1089</v>
      </c>
      <c r="C3999" t="s">
        <v>3463</v>
      </c>
      <c r="D3999" s="1">
        <v>44796</v>
      </c>
      <c r="E3999">
        <v>12</v>
      </c>
      <c r="F3999" t="b">
        <v>1</v>
      </c>
      <c r="G3999" t="s">
        <v>4545</v>
      </c>
      <c r="H3999" t="s">
        <v>2027</v>
      </c>
      <c r="I3999" s="1">
        <f>DATE(YEAR(tbl_Invoices[[#This Row],[Invoice_Date]]), MONTH(tbl_Invoices[[#This Row],[Invoice_Date]]), DAY(tbl_Invoices[[#This Row],[Invoice_Date]]))</f>
        <v>44796</v>
      </c>
      <c r="J3999">
        <f>YEAR(tbl_Invoices[[#This Row],[Invoice_Date]])</f>
        <v>2022</v>
      </c>
      <c r="K3999" s="1">
        <f>_xlfn.XLOOKUP(tbl_Invoices[[#This Row],[Customer_ID]], tbl_Customers[Customer_ID], tbl_Customers[Cohort_Month])</f>
        <v>44500</v>
      </c>
      <c r="L3999" s="1" t="str">
        <f ca="1">_xlfn.XLOOKUP(tbl_Invoices[[#This Row],[Customer_ID]], tbl_Customers[Customer_ID], tbl_Customers[Age_Group])</f>
        <v>18–24</v>
      </c>
      <c r="M3999" s="1" t="str">
        <f>_xlfn.XLOOKUP(tbl_Invoices[[#This Row],[Customer_ID]], tbl_Customers[Customer_ID], tbl_Customers[Region])</f>
        <v>International</v>
      </c>
      <c r="N3999" s="1" t="str" cm="1">
        <f t="array" ref="N3999">_xlfn.IFS(
   _xlfn.SINGLE(tbl_Invoices[Plan_ID])="P1","Basic",
   _xlfn.SINGLE(tbl_Invoices[Plan_ID])="P2","Standard",
   _xlfn.SINGLE(tbl_Invoices[Plan_ID])="P3","Premium"
)</f>
        <v>Basic</v>
      </c>
      <c r="O3999" s="2">
        <f>IF(tbl_Invoices[[#This Row],[Revenue_Type]]="Churned",0,1)</f>
        <v>0</v>
      </c>
    </row>
    <row r="4000" spans="1:15" x14ac:dyDescent="0.25">
      <c r="A4000" t="s">
        <v>6912</v>
      </c>
      <c r="B4000" t="s">
        <v>1723</v>
      </c>
      <c r="C4000" t="s">
        <v>3512</v>
      </c>
      <c r="D4000" s="1">
        <v>44796</v>
      </c>
      <c r="E4000">
        <v>25</v>
      </c>
      <c r="F4000" t="b">
        <v>1</v>
      </c>
      <c r="G4000" t="s">
        <v>4538</v>
      </c>
      <c r="H4000" t="s">
        <v>2034</v>
      </c>
      <c r="I4000" s="1">
        <f>DATE(YEAR(tbl_Invoices[[#This Row],[Invoice_Date]]), MONTH(tbl_Invoices[[#This Row],[Invoice_Date]]), DAY(tbl_Invoices[[#This Row],[Invoice_Date]]))</f>
        <v>44796</v>
      </c>
      <c r="J4000">
        <f>YEAR(tbl_Invoices[[#This Row],[Invoice_Date]])</f>
        <v>2022</v>
      </c>
      <c r="K4000" s="1">
        <f>_xlfn.XLOOKUP(tbl_Invoices[[#This Row],[Customer_ID]], tbl_Customers[Customer_ID], tbl_Customers[Cohort_Month])</f>
        <v>44227</v>
      </c>
      <c r="L4000" s="1" t="str">
        <f ca="1">_xlfn.XLOOKUP(tbl_Invoices[[#This Row],[Customer_ID]], tbl_Customers[Customer_ID], tbl_Customers[Age_Group])</f>
        <v>25–34</v>
      </c>
      <c r="M4000" s="1" t="str">
        <f>_xlfn.XLOOKUP(tbl_Invoices[[#This Row],[Customer_ID]], tbl_Customers[Customer_ID], tbl_Customers[Region])</f>
        <v>East</v>
      </c>
      <c r="N4000" s="1" t="str" cm="1">
        <f t="array" ref="N4000">_xlfn.IFS(
   _xlfn.SINGLE(tbl_Invoices[Plan_ID])="P1","Basic",
   _xlfn.SINGLE(tbl_Invoices[Plan_ID])="P2","Standard",
   _xlfn.SINGLE(tbl_Invoices[Plan_ID])="P3","Premium"
)</f>
        <v>Standard</v>
      </c>
      <c r="O4000" s="2">
        <f>IF(tbl_Invoices[[#This Row],[Revenue_Type]]="Churned",0,1)</f>
        <v>1</v>
      </c>
    </row>
    <row r="4001" spans="1:15" x14ac:dyDescent="0.25">
      <c r="A4001" t="s">
        <v>5076</v>
      </c>
      <c r="B4001" t="s">
        <v>1862</v>
      </c>
      <c r="C4001" t="s">
        <v>3952</v>
      </c>
      <c r="D4001" s="1">
        <v>44796</v>
      </c>
      <c r="E4001">
        <v>25</v>
      </c>
      <c r="F4001" t="b">
        <v>1</v>
      </c>
      <c r="G4001" t="s">
        <v>4540</v>
      </c>
      <c r="H4001" t="s">
        <v>2034</v>
      </c>
      <c r="I4001" s="1">
        <f>DATE(YEAR(tbl_Invoices[[#This Row],[Invoice_Date]]), MONTH(tbl_Invoices[[#This Row],[Invoice_Date]]), DAY(tbl_Invoices[[#This Row],[Invoice_Date]]))</f>
        <v>44796</v>
      </c>
      <c r="J4001">
        <f>YEAR(tbl_Invoices[[#This Row],[Invoice_Date]])</f>
        <v>2022</v>
      </c>
      <c r="K4001" s="1">
        <f>_xlfn.XLOOKUP(tbl_Invoices[[#This Row],[Customer_ID]], tbl_Customers[Customer_ID], tbl_Customers[Cohort_Month])</f>
        <v>44712</v>
      </c>
      <c r="L4001" s="1" t="str">
        <f ca="1">_xlfn.XLOOKUP(tbl_Invoices[[#This Row],[Customer_ID]], tbl_Customers[Customer_ID], tbl_Customers[Age_Group])</f>
        <v>45–54</v>
      </c>
      <c r="M4001" s="1" t="str">
        <f>_xlfn.XLOOKUP(tbl_Invoices[[#This Row],[Customer_ID]], tbl_Customers[Customer_ID], tbl_Customers[Region])</f>
        <v>Midwest</v>
      </c>
      <c r="N4001" s="1" t="str" cm="1">
        <f t="array" ref="N4001">_xlfn.IFS(
   _xlfn.SINGLE(tbl_Invoices[Plan_ID])="P1","Basic",
   _xlfn.SINGLE(tbl_Invoices[Plan_ID])="P2","Standard",
   _xlfn.SINGLE(tbl_Invoices[Plan_ID])="P3","Premium"
)</f>
        <v>Standard</v>
      </c>
      <c r="O4001" s="2">
        <f>IF(tbl_Invoices[[#This Row],[Revenue_Type]]="Churned",0,1)</f>
        <v>1</v>
      </c>
    </row>
    <row r="4002" spans="1:15" x14ac:dyDescent="0.25">
      <c r="A4002" t="s">
        <v>7263</v>
      </c>
      <c r="B4002" t="s">
        <v>2006</v>
      </c>
      <c r="C4002" t="s">
        <v>4529</v>
      </c>
      <c r="D4002" s="1">
        <v>44796</v>
      </c>
      <c r="E4002">
        <v>25</v>
      </c>
      <c r="F4002" t="b">
        <v>1</v>
      </c>
      <c r="G4002" t="s">
        <v>4545</v>
      </c>
      <c r="H4002" t="s">
        <v>2034</v>
      </c>
      <c r="I4002" s="1">
        <f>DATE(YEAR(tbl_Invoices[[#This Row],[Invoice_Date]]), MONTH(tbl_Invoices[[#This Row],[Invoice_Date]]), DAY(tbl_Invoices[[#This Row],[Invoice_Date]]))</f>
        <v>44796</v>
      </c>
      <c r="J4002">
        <f>YEAR(tbl_Invoices[[#This Row],[Invoice_Date]])</f>
        <v>2022</v>
      </c>
      <c r="K4002" s="1">
        <f>_xlfn.XLOOKUP(tbl_Invoices[[#This Row],[Customer_ID]], tbl_Customers[Customer_ID], tbl_Customers[Cohort_Month])</f>
        <v>45046</v>
      </c>
      <c r="L4002" s="1" t="str">
        <f ca="1">_xlfn.XLOOKUP(tbl_Invoices[[#This Row],[Customer_ID]], tbl_Customers[Customer_ID], tbl_Customers[Age_Group])</f>
        <v>35–44</v>
      </c>
      <c r="M4002" s="1" t="str">
        <f>_xlfn.XLOOKUP(tbl_Invoices[[#This Row],[Customer_ID]], tbl_Customers[Customer_ID], tbl_Customers[Region])</f>
        <v>West</v>
      </c>
      <c r="N4002" s="1" t="str" cm="1">
        <f t="array" ref="N4002">_xlfn.IFS(
   _xlfn.SINGLE(tbl_Invoices[Plan_ID])="P1","Basic",
   _xlfn.SINGLE(tbl_Invoices[Plan_ID])="P2","Standard",
   _xlfn.SINGLE(tbl_Invoices[Plan_ID])="P3","Premium"
)</f>
        <v>Standard</v>
      </c>
      <c r="O4002" s="2">
        <f>IF(tbl_Invoices[[#This Row],[Revenue_Type]]="Churned",0,1)</f>
        <v>0</v>
      </c>
    </row>
    <row r="4003" spans="1:15" x14ac:dyDescent="0.25">
      <c r="A4003" t="s">
        <v>5754</v>
      </c>
      <c r="B4003" t="s">
        <v>48</v>
      </c>
      <c r="C4003" t="s">
        <v>3988</v>
      </c>
      <c r="D4003" s="1">
        <v>44797</v>
      </c>
      <c r="E4003">
        <v>25</v>
      </c>
      <c r="F4003" t="b">
        <v>1</v>
      </c>
      <c r="G4003" t="s">
        <v>4545</v>
      </c>
      <c r="H4003" t="s">
        <v>2034</v>
      </c>
      <c r="I4003" s="1">
        <f>DATE(YEAR(tbl_Invoices[[#This Row],[Invoice_Date]]), MONTH(tbl_Invoices[[#This Row],[Invoice_Date]]), DAY(tbl_Invoices[[#This Row],[Invoice_Date]]))</f>
        <v>44797</v>
      </c>
      <c r="J4003">
        <f>YEAR(tbl_Invoices[[#This Row],[Invoice_Date]])</f>
        <v>2022</v>
      </c>
      <c r="K4003" s="1">
        <f>_xlfn.XLOOKUP(tbl_Invoices[[#This Row],[Customer_ID]], tbl_Customers[Customer_ID], tbl_Customers[Cohort_Month])</f>
        <v>44773</v>
      </c>
      <c r="L4003" s="1" t="str">
        <f ca="1">_xlfn.XLOOKUP(tbl_Invoices[[#This Row],[Customer_ID]], tbl_Customers[Customer_ID], tbl_Customers[Age_Group])</f>
        <v>45–54</v>
      </c>
      <c r="M4003" s="1" t="str">
        <f>_xlfn.XLOOKUP(tbl_Invoices[[#This Row],[Customer_ID]], tbl_Customers[Customer_ID], tbl_Customers[Region])</f>
        <v>South</v>
      </c>
      <c r="N4003" s="1" t="str" cm="1">
        <f t="array" ref="N4003">_xlfn.IFS(
   _xlfn.SINGLE(tbl_Invoices[Plan_ID])="P1","Basic",
   _xlfn.SINGLE(tbl_Invoices[Plan_ID])="P2","Standard",
   _xlfn.SINGLE(tbl_Invoices[Plan_ID])="P3","Premium"
)</f>
        <v>Standard</v>
      </c>
      <c r="O4003" s="2">
        <f>IF(tbl_Invoices[[#This Row],[Revenue_Type]]="Churned",0,1)</f>
        <v>0</v>
      </c>
    </row>
    <row r="4004" spans="1:15" x14ac:dyDescent="0.25">
      <c r="A4004" t="s">
        <v>8340</v>
      </c>
      <c r="B4004" t="s">
        <v>140</v>
      </c>
      <c r="C4004" t="s">
        <v>4423</v>
      </c>
      <c r="D4004" s="1">
        <v>44797</v>
      </c>
      <c r="E4004">
        <v>55</v>
      </c>
      <c r="F4004" t="b">
        <v>1</v>
      </c>
      <c r="G4004" t="s">
        <v>4547</v>
      </c>
      <c r="H4004" t="s">
        <v>2031</v>
      </c>
      <c r="I4004" s="1">
        <f>DATE(YEAR(tbl_Invoices[[#This Row],[Invoice_Date]]), MONTH(tbl_Invoices[[#This Row],[Invoice_Date]]), DAY(tbl_Invoices[[#This Row],[Invoice_Date]]))</f>
        <v>44797</v>
      </c>
      <c r="J4004">
        <f>YEAR(tbl_Invoices[[#This Row],[Invoice_Date]])</f>
        <v>2022</v>
      </c>
      <c r="K4004" s="1">
        <f>_xlfn.XLOOKUP(tbl_Invoices[[#This Row],[Customer_ID]], tbl_Customers[Customer_ID], tbl_Customers[Cohort_Month])</f>
        <v>45016</v>
      </c>
      <c r="L4004" s="1" t="str">
        <f ca="1">_xlfn.XLOOKUP(tbl_Invoices[[#This Row],[Customer_ID]], tbl_Customers[Customer_ID], tbl_Customers[Age_Group])</f>
        <v>45–54</v>
      </c>
      <c r="M4004" s="1" t="str">
        <f>_xlfn.XLOOKUP(tbl_Invoices[[#This Row],[Customer_ID]], tbl_Customers[Customer_ID], tbl_Customers[Region])</f>
        <v>East</v>
      </c>
      <c r="N4004" s="1" t="str" cm="1">
        <f t="array" ref="N4004">_xlfn.IFS(
   _xlfn.SINGLE(tbl_Invoices[Plan_ID])="P1","Basic",
   _xlfn.SINGLE(tbl_Invoices[Plan_ID])="P2","Standard",
   _xlfn.SINGLE(tbl_Invoices[Plan_ID])="P3","Premium"
)</f>
        <v>Premium</v>
      </c>
      <c r="O4004" s="2">
        <f>IF(tbl_Invoices[[#This Row],[Revenue_Type]]="Churned",0,1)</f>
        <v>1</v>
      </c>
    </row>
    <row r="4005" spans="1:15" x14ac:dyDescent="0.25">
      <c r="A4005" t="s">
        <v>7694</v>
      </c>
      <c r="B4005" t="s">
        <v>467</v>
      </c>
      <c r="C4005" t="s">
        <v>4433</v>
      </c>
      <c r="D4005" s="1">
        <v>44797</v>
      </c>
      <c r="E4005">
        <v>55</v>
      </c>
      <c r="F4005" t="b">
        <v>1</v>
      </c>
      <c r="G4005" t="s">
        <v>4545</v>
      </c>
      <c r="H4005" t="s">
        <v>2031</v>
      </c>
      <c r="I4005" s="1">
        <f>DATE(YEAR(tbl_Invoices[[#This Row],[Invoice_Date]]), MONTH(tbl_Invoices[[#This Row],[Invoice_Date]]), DAY(tbl_Invoices[[#This Row],[Invoice_Date]]))</f>
        <v>44797</v>
      </c>
      <c r="J4005">
        <f>YEAR(tbl_Invoices[[#This Row],[Invoice_Date]])</f>
        <v>2022</v>
      </c>
      <c r="K4005" s="1">
        <f>_xlfn.XLOOKUP(tbl_Invoices[[#This Row],[Customer_ID]], tbl_Customers[Customer_ID], tbl_Customers[Cohort_Month])</f>
        <v>44286</v>
      </c>
      <c r="L4005" s="1" t="str">
        <f ca="1">_xlfn.XLOOKUP(tbl_Invoices[[#This Row],[Customer_ID]], tbl_Customers[Customer_ID], tbl_Customers[Age_Group])</f>
        <v>25–34</v>
      </c>
      <c r="M4005" s="1" t="str">
        <f>_xlfn.XLOOKUP(tbl_Invoices[[#This Row],[Customer_ID]], tbl_Customers[Customer_ID], tbl_Customers[Region])</f>
        <v>West</v>
      </c>
      <c r="N4005" s="1" t="str" cm="1">
        <f t="array" ref="N4005">_xlfn.IFS(
   _xlfn.SINGLE(tbl_Invoices[Plan_ID])="P1","Basic",
   _xlfn.SINGLE(tbl_Invoices[Plan_ID])="P2","Standard",
   _xlfn.SINGLE(tbl_Invoices[Plan_ID])="P3","Premium"
)</f>
        <v>Premium</v>
      </c>
      <c r="O4005" s="2">
        <f>IF(tbl_Invoices[[#This Row],[Revenue_Type]]="Churned",0,1)</f>
        <v>0</v>
      </c>
    </row>
    <row r="4006" spans="1:15" x14ac:dyDescent="0.25">
      <c r="A4006" t="s">
        <v>9665</v>
      </c>
      <c r="B4006" t="s">
        <v>484</v>
      </c>
      <c r="C4006" t="s">
        <v>2854</v>
      </c>
      <c r="D4006" s="1">
        <v>44797</v>
      </c>
      <c r="E4006">
        <v>55</v>
      </c>
      <c r="F4006" t="b">
        <v>1</v>
      </c>
      <c r="G4006" t="s">
        <v>4545</v>
      </c>
      <c r="H4006" t="s">
        <v>2031</v>
      </c>
      <c r="I4006" s="1">
        <f>DATE(YEAR(tbl_Invoices[[#This Row],[Invoice_Date]]), MONTH(tbl_Invoices[[#This Row],[Invoice_Date]]), DAY(tbl_Invoices[[#This Row],[Invoice_Date]]))</f>
        <v>44797</v>
      </c>
      <c r="J4006">
        <f>YEAR(tbl_Invoices[[#This Row],[Invoice_Date]])</f>
        <v>2022</v>
      </c>
      <c r="K4006" s="1">
        <f>_xlfn.XLOOKUP(tbl_Invoices[[#This Row],[Customer_ID]], tbl_Customers[Customer_ID], tbl_Customers[Cohort_Month])</f>
        <v>44500</v>
      </c>
      <c r="L4006" s="1" t="str">
        <f ca="1">_xlfn.XLOOKUP(tbl_Invoices[[#This Row],[Customer_ID]], tbl_Customers[Customer_ID], tbl_Customers[Age_Group])</f>
        <v>25–34</v>
      </c>
      <c r="M4006" s="1" t="str">
        <f>_xlfn.XLOOKUP(tbl_Invoices[[#This Row],[Customer_ID]], tbl_Customers[Customer_ID], tbl_Customers[Region])</f>
        <v>Midwest</v>
      </c>
      <c r="N4006" s="1" t="str" cm="1">
        <f t="array" ref="N4006">_xlfn.IFS(
   _xlfn.SINGLE(tbl_Invoices[Plan_ID])="P1","Basic",
   _xlfn.SINGLE(tbl_Invoices[Plan_ID])="P2","Standard",
   _xlfn.SINGLE(tbl_Invoices[Plan_ID])="P3","Premium"
)</f>
        <v>Premium</v>
      </c>
      <c r="O4006" s="2">
        <f>IF(tbl_Invoices[[#This Row],[Revenue_Type]]="Churned",0,1)</f>
        <v>0</v>
      </c>
    </row>
    <row r="4007" spans="1:15" x14ac:dyDescent="0.25">
      <c r="A4007" t="s">
        <v>6166</v>
      </c>
      <c r="B4007" t="s">
        <v>1157</v>
      </c>
      <c r="C4007" t="s">
        <v>3423</v>
      </c>
      <c r="D4007" s="1">
        <v>44797</v>
      </c>
      <c r="E4007">
        <v>25</v>
      </c>
      <c r="F4007" t="b">
        <v>1</v>
      </c>
      <c r="G4007" t="s">
        <v>4545</v>
      </c>
      <c r="H4007" t="s">
        <v>2034</v>
      </c>
      <c r="I4007" s="1">
        <f>DATE(YEAR(tbl_Invoices[[#This Row],[Invoice_Date]]), MONTH(tbl_Invoices[[#This Row],[Invoice_Date]]), DAY(tbl_Invoices[[#This Row],[Invoice_Date]]))</f>
        <v>44797</v>
      </c>
      <c r="J4007">
        <f>YEAR(tbl_Invoices[[#This Row],[Invoice_Date]])</f>
        <v>2022</v>
      </c>
      <c r="K4007" s="1">
        <f>_xlfn.XLOOKUP(tbl_Invoices[[#This Row],[Customer_ID]], tbl_Customers[Customer_ID], tbl_Customers[Cohort_Month])</f>
        <v>44316</v>
      </c>
      <c r="L4007" s="1" t="str">
        <f ca="1">_xlfn.XLOOKUP(tbl_Invoices[[#This Row],[Customer_ID]], tbl_Customers[Customer_ID], tbl_Customers[Age_Group])</f>
        <v>25–34</v>
      </c>
      <c r="M4007" s="1" t="str">
        <f>_xlfn.XLOOKUP(tbl_Invoices[[#This Row],[Customer_ID]], tbl_Customers[Customer_ID], tbl_Customers[Region])</f>
        <v>Midwest</v>
      </c>
      <c r="N4007" s="1" t="str" cm="1">
        <f t="array" ref="N4007">_xlfn.IFS(
   _xlfn.SINGLE(tbl_Invoices[Plan_ID])="P1","Basic",
   _xlfn.SINGLE(tbl_Invoices[Plan_ID])="P2","Standard",
   _xlfn.SINGLE(tbl_Invoices[Plan_ID])="P3","Premium"
)</f>
        <v>Standard</v>
      </c>
      <c r="O4007" s="2">
        <f>IF(tbl_Invoices[[#This Row],[Revenue_Type]]="Churned",0,1)</f>
        <v>0</v>
      </c>
    </row>
    <row r="4008" spans="1:15" x14ac:dyDescent="0.25">
      <c r="A4008" t="s">
        <v>7165</v>
      </c>
      <c r="B4008" t="s">
        <v>1210</v>
      </c>
      <c r="C4008" t="s">
        <v>3967</v>
      </c>
      <c r="D4008" s="1">
        <v>44797</v>
      </c>
      <c r="E4008">
        <v>55</v>
      </c>
      <c r="F4008" t="b">
        <v>1</v>
      </c>
      <c r="G4008" t="s">
        <v>4540</v>
      </c>
      <c r="H4008" t="s">
        <v>2031</v>
      </c>
      <c r="I4008" s="1">
        <f>DATE(YEAR(tbl_Invoices[[#This Row],[Invoice_Date]]), MONTH(tbl_Invoices[[#This Row],[Invoice_Date]]), DAY(tbl_Invoices[[#This Row],[Invoice_Date]]))</f>
        <v>44797</v>
      </c>
      <c r="J4008">
        <f>YEAR(tbl_Invoices[[#This Row],[Invoice_Date]])</f>
        <v>2022</v>
      </c>
      <c r="K4008" s="1">
        <f>_xlfn.XLOOKUP(tbl_Invoices[[#This Row],[Customer_ID]], tbl_Customers[Customer_ID], tbl_Customers[Cohort_Month])</f>
        <v>44834</v>
      </c>
      <c r="L4008" s="1" t="str">
        <f ca="1">_xlfn.XLOOKUP(tbl_Invoices[[#This Row],[Customer_ID]], tbl_Customers[Customer_ID], tbl_Customers[Age_Group])</f>
        <v>55+</v>
      </c>
      <c r="M4008" s="1" t="str">
        <f>_xlfn.XLOOKUP(tbl_Invoices[[#This Row],[Customer_ID]], tbl_Customers[Customer_ID], tbl_Customers[Region])</f>
        <v>West</v>
      </c>
      <c r="N4008" s="1" t="str" cm="1">
        <f t="array" ref="N4008">_xlfn.IFS(
   _xlfn.SINGLE(tbl_Invoices[Plan_ID])="P1","Basic",
   _xlfn.SINGLE(tbl_Invoices[Plan_ID])="P2","Standard",
   _xlfn.SINGLE(tbl_Invoices[Plan_ID])="P3","Premium"
)</f>
        <v>Premium</v>
      </c>
      <c r="O4008" s="2">
        <f>IF(tbl_Invoices[[#This Row],[Revenue_Type]]="Churned",0,1)</f>
        <v>1</v>
      </c>
    </row>
    <row r="4009" spans="1:15" x14ac:dyDescent="0.25">
      <c r="A4009" t="s">
        <v>7181</v>
      </c>
      <c r="B4009" t="s">
        <v>1222</v>
      </c>
      <c r="C4009" t="s">
        <v>2439</v>
      </c>
      <c r="D4009" s="1">
        <v>44797</v>
      </c>
      <c r="E4009">
        <v>55</v>
      </c>
      <c r="F4009" t="b">
        <v>1</v>
      </c>
      <c r="G4009" t="s">
        <v>4540</v>
      </c>
      <c r="H4009" t="s">
        <v>2031</v>
      </c>
      <c r="I4009" s="1">
        <f>DATE(YEAR(tbl_Invoices[[#This Row],[Invoice_Date]]), MONTH(tbl_Invoices[[#This Row],[Invoice_Date]]), DAY(tbl_Invoices[[#This Row],[Invoice_Date]]))</f>
        <v>44797</v>
      </c>
      <c r="J4009">
        <f>YEAR(tbl_Invoices[[#This Row],[Invoice_Date]])</f>
        <v>2022</v>
      </c>
      <c r="K4009" s="1">
        <f>_xlfn.XLOOKUP(tbl_Invoices[[#This Row],[Customer_ID]], tbl_Customers[Customer_ID], tbl_Customers[Cohort_Month])</f>
        <v>44377</v>
      </c>
      <c r="L4009" s="1" t="str">
        <f ca="1">_xlfn.XLOOKUP(tbl_Invoices[[#This Row],[Customer_ID]], tbl_Customers[Customer_ID], tbl_Customers[Age_Group])</f>
        <v>25–34</v>
      </c>
      <c r="M4009" s="1" t="str">
        <f>_xlfn.XLOOKUP(tbl_Invoices[[#This Row],[Customer_ID]], tbl_Customers[Customer_ID], tbl_Customers[Region])</f>
        <v>International</v>
      </c>
      <c r="N4009" s="1" t="str" cm="1">
        <f t="array" ref="N4009">_xlfn.IFS(
   _xlfn.SINGLE(tbl_Invoices[Plan_ID])="P1","Basic",
   _xlfn.SINGLE(tbl_Invoices[Plan_ID])="P2","Standard",
   _xlfn.SINGLE(tbl_Invoices[Plan_ID])="P3","Premium"
)</f>
        <v>Premium</v>
      </c>
      <c r="O4009" s="2">
        <f>IF(tbl_Invoices[[#This Row],[Revenue_Type]]="Churned",0,1)</f>
        <v>1</v>
      </c>
    </row>
    <row r="4010" spans="1:15" x14ac:dyDescent="0.25">
      <c r="A4010" t="s">
        <v>5731</v>
      </c>
      <c r="B4010" t="s">
        <v>1384</v>
      </c>
      <c r="C4010" t="s">
        <v>4166</v>
      </c>
      <c r="D4010" s="1">
        <v>44797</v>
      </c>
      <c r="E4010">
        <v>12</v>
      </c>
      <c r="F4010" t="b">
        <v>1</v>
      </c>
      <c r="G4010" t="s">
        <v>4538</v>
      </c>
      <c r="H4010" t="s">
        <v>2027</v>
      </c>
      <c r="I4010" s="1">
        <f>DATE(YEAR(tbl_Invoices[[#This Row],[Invoice_Date]]), MONTH(tbl_Invoices[[#This Row],[Invoice_Date]]), DAY(tbl_Invoices[[#This Row],[Invoice_Date]]))</f>
        <v>44797</v>
      </c>
      <c r="J4010">
        <f>YEAR(tbl_Invoices[[#This Row],[Invoice_Date]])</f>
        <v>2022</v>
      </c>
      <c r="K4010" s="1">
        <f>_xlfn.XLOOKUP(tbl_Invoices[[#This Row],[Customer_ID]], tbl_Customers[Customer_ID], tbl_Customers[Cohort_Month])</f>
        <v>44377</v>
      </c>
      <c r="L4010" s="1" t="str">
        <f ca="1">_xlfn.XLOOKUP(tbl_Invoices[[#This Row],[Customer_ID]], tbl_Customers[Customer_ID], tbl_Customers[Age_Group])</f>
        <v>35–44</v>
      </c>
      <c r="M4010" s="1" t="str">
        <f>_xlfn.XLOOKUP(tbl_Invoices[[#This Row],[Customer_ID]], tbl_Customers[Customer_ID], tbl_Customers[Region])</f>
        <v>West</v>
      </c>
      <c r="N4010" s="1" t="str" cm="1">
        <f t="array" ref="N4010">_xlfn.IFS(
   _xlfn.SINGLE(tbl_Invoices[Plan_ID])="P1","Basic",
   _xlfn.SINGLE(tbl_Invoices[Plan_ID])="P2","Standard",
   _xlfn.SINGLE(tbl_Invoices[Plan_ID])="P3","Premium"
)</f>
        <v>Basic</v>
      </c>
      <c r="O4010" s="2">
        <f>IF(tbl_Invoices[[#This Row],[Revenue_Type]]="Churned",0,1)</f>
        <v>1</v>
      </c>
    </row>
    <row r="4011" spans="1:15" x14ac:dyDescent="0.25">
      <c r="A4011" t="s">
        <v>8988</v>
      </c>
      <c r="B4011" t="s">
        <v>1564</v>
      </c>
      <c r="C4011" t="s">
        <v>3939</v>
      </c>
      <c r="D4011" s="1">
        <v>44797</v>
      </c>
      <c r="E4011">
        <v>12</v>
      </c>
      <c r="F4011" t="b">
        <v>1</v>
      </c>
      <c r="G4011" t="s">
        <v>4540</v>
      </c>
      <c r="H4011" t="s">
        <v>2027</v>
      </c>
      <c r="I4011" s="1">
        <f>DATE(YEAR(tbl_Invoices[[#This Row],[Invoice_Date]]), MONTH(tbl_Invoices[[#This Row],[Invoice_Date]]), DAY(tbl_Invoices[[#This Row],[Invoice_Date]]))</f>
        <v>44797</v>
      </c>
      <c r="J4011">
        <f>YEAR(tbl_Invoices[[#This Row],[Invoice_Date]])</f>
        <v>2022</v>
      </c>
      <c r="K4011" s="1">
        <f>_xlfn.XLOOKUP(tbl_Invoices[[#This Row],[Customer_ID]], tbl_Customers[Customer_ID], tbl_Customers[Cohort_Month])</f>
        <v>45107</v>
      </c>
      <c r="L4011" s="1" t="str">
        <f ca="1">_xlfn.XLOOKUP(tbl_Invoices[[#This Row],[Customer_ID]], tbl_Customers[Customer_ID], tbl_Customers[Age_Group])</f>
        <v>45–54</v>
      </c>
      <c r="M4011" s="1" t="str">
        <f>_xlfn.XLOOKUP(tbl_Invoices[[#This Row],[Customer_ID]], tbl_Customers[Customer_ID], tbl_Customers[Region])</f>
        <v>Midwest</v>
      </c>
      <c r="N4011" s="1" t="str" cm="1">
        <f t="array" ref="N4011">_xlfn.IFS(
   _xlfn.SINGLE(tbl_Invoices[Plan_ID])="P1","Basic",
   _xlfn.SINGLE(tbl_Invoices[Plan_ID])="P2","Standard",
   _xlfn.SINGLE(tbl_Invoices[Plan_ID])="P3","Premium"
)</f>
        <v>Basic</v>
      </c>
      <c r="O4011" s="2">
        <f>IF(tbl_Invoices[[#This Row],[Revenue_Type]]="Churned",0,1)</f>
        <v>1</v>
      </c>
    </row>
    <row r="4012" spans="1:15" x14ac:dyDescent="0.25">
      <c r="A4012" t="s">
        <v>5146</v>
      </c>
      <c r="B4012" t="s">
        <v>125</v>
      </c>
      <c r="C4012" t="s">
        <v>4034</v>
      </c>
      <c r="D4012" s="1">
        <v>44798</v>
      </c>
      <c r="E4012">
        <v>55</v>
      </c>
      <c r="F4012" t="b">
        <v>1</v>
      </c>
      <c r="G4012" t="s">
        <v>4538</v>
      </c>
      <c r="H4012" t="s">
        <v>2031</v>
      </c>
      <c r="I4012" s="1">
        <f>DATE(YEAR(tbl_Invoices[[#This Row],[Invoice_Date]]), MONTH(tbl_Invoices[[#This Row],[Invoice_Date]]), DAY(tbl_Invoices[[#This Row],[Invoice_Date]]))</f>
        <v>44798</v>
      </c>
      <c r="J4012">
        <f>YEAR(tbl_Invoices[[#This Row],[Invoice_Date]])</f>
        <v>2022</v>
      </c>
      <c r="K4012" s="1">
        <f>_xlfn.XLOOKUP(tbl_Invoices[[#This Row],[Customer_ID]], tbl_Customers[Customer_ID], tbl_Customers[Cohort_Month])</f>
        <v>44773</v>
      </c>
      <c r="L4012" s="1" t="str">
        <f ca="1">_xlfn.XLOOKUP(tbl_Invoices[[#This Row],[Customer_ID]], tbl_Customers[Customer_ID], tbl_Customers[Age_Group])</f>
        <v>25–34</v>
      </c>
      <c r="M4012" s="1" t="str">
        <f>_xlfn.XLOOKUP(tbl_Invoices[[#This Row],[Customer_ID]], tbl_Customers[Customer_ID], tbl_Customers[Region])</f>
        <v>East</v>
      </c>
      <c r="N4012" s="1" t="str" cm="1">
        <f t="array" ref="N4012">_xlfn.IFS(
   _xlfn.SINGLE(tbl_Invoices[Plan_ID])="P1","Basic",
   _xlfn.SINGLE(tbl_Invoices[Plan_ID])="P2","Standard",
   _xlfn.SINGLE(tbl_Invoices[Plan_ID])="P3","Premium"
)</f>
        <v>Premium</v>
      </c>
      <c r="O4012" s="2">
        <f>IF(tbl_Invoices[[#This Row],[Revenue_Type]]="Churned",0,1)</f>
        <v>1</v>
      </c>
    </row>
    <row r="4013" spans="1:15" x14ac:dyDescent="0.25">
      <c r="A4013" t="s">
        <v>6540</v>
      </c>
      <c r="B4013" t="s">
        <v>159</v>
      </c>
      <c r="C4013" t="s">
        <v>4235</v>
      </c>
      <c r="D4013" s="1">
        <v>44798</v>
      </c>
      <c r="E4013">
        <v>55</v>
      </c>
      <c r="F4013" t="b">
        <v>1</v>
      </c>
      <c r="G4013" t="s">
        <v>4549</v>
      </c>
      <c r="H4013" t="s">
        <v>2031</v>
      </c>
      <c r="I4013" s="1">
        <f>DATE(YEAR(tbl_Invoices[[#This Row],[Invoice_Date]]), MONTH(tbl_Invoices[[#This Row],[Invoice_Date]]), DAY(tbl_Invoices[[#This Row],[Invoice_Date]]))</f>
        <v>44798</v>
      </c>
      <c r="J4013">
        <f>YEAR(tbl_Invoices[[#This Row],[Invoice_Date]])</f>
        <v>2022</v>
      </c>
      <c r="K4013" s="1">
        <f>_xlfn.XLOOKUP(tbl_Invoices[[#This Row],[Customer_ID]], tbl_Customers[Customer_ID], tbl_Customers[Cohort_Month])</f>
        <v>44865</v>
      </c>
      <c r="L4013" s="1" t="str">
        <f ca="1">_xlfn.XLOOKUP(tbl_Invoices[[#This Row],[Customer_ID]], tbl_Customers[Customer_ID], tbl_Customers[Age_Group])</f>
        <v>55+</v>
      </c>
      <c r="M4013" s="1" t="str">
        <f>_xlfn.XLOOKUP(tbl_Invoices[[#This Row],[Customer_ID]], tbl_Customers[Customer_ID], tbl_Customers[Region])</f>
        <v>West</v>
      </c>
      <c r="N4013" s="1" t="str" cm="1">
        <f t="array" ref="N4013">_xlfn.IFS(
   _xlfn.SINGLE(tbl_Invoices[Plan_ID])="P1","Basic",
   _xlfn.SINGLE(tbl_Invoices[Plan_ID])="P2","Standard",
   _xlfn.SINGLE(tbl_Invoices[Plan_ID])="P3","Premium"
)</f>
        <v>Premium</v>
      </c>
      <c r="O4013" s="2">
        <f>IF(tbl_Invoices[[#This Row],[Revenue_Type]]="Churned",0,1)</f>
        <v>1</v>
      </c>
    </row>
    <row r="4014" spans="1:15" x14ac:dyDescent="0.25">
      <c r="A4014" t="s">
        <v>9633</v>
      </c>
      <c r="B4014" t="s">
        <v>257</v>
      </c>
      <c r="C4014" t="s">
        <v>3197</v>
      </c>
      <c r="D4014" s="1">
        <v>44798</v>
      </c>
      <c r="E4014">
        <v>12</v>
      </c>
      <c r="F4014" t="b">
        <v>1</v>
      </c>
      <c r="G4014" t="s">
        <v>4547</v>
      </c>
      <c r="H4014" t="s">
        <v>2027</v>
      </c>
      <c r="I4014" s="1">
        <f>DATE(YEAR(tbl_Invoices[[#This Row],[Invoice_Date]]), MONTH(tbl_Invoices[[#This Row],[Invoice_Date]]), DAY(tbl_Invoices[[#This Row],[Invoice_Date]]))</f>
        <v>44798</v>
      </c>
      <c r="J4014">
        <f>YEAR(tbl_Invoices[[#This Row],[Invoice_Date]])</f>
        <v>2022</v>
      </c>
      <c r="K4014" s="1">
        <f>_xlfn.XLOOKUP(tbl_Invoices[[#This Row],[Customer_ID]], tbl_Customers[Customer_ID], tbl_Customers[Cohort_Month])</f>
        <v>44286</v>
      </c>
      <c r="L4014" s="1" t="str">
        <f ca="1">_xlfn.XLOOKUP(tbl_Invoices[[#This Row],[Customer_ID]], tbl_Customers[Customer_ID], tbl_Customers[Age_Group])</f>
        <v>45–54</v>
      </c>
      <c r="M4014" s="1" t="str">
        <f>_xlfn.XLOOKUP(tbl_Invoices[[#This Row],[Customer_ID]], tbl_Customers[Customer_ID], tbl_Customers[Region])</f>
        <v>East</v>
      </c>
      <c r="N4014" s="1" t="str" cm="1">
        <f t="array" ref="N4014">_xlfn.IFS(
   _xlfn.SINGLE(tbl_Invoices[Plan_ID])="P1","Basic",
   _xlfn.SINGLE(tbl_Invoices[Plan_ID])="P2","Standard",
   _xlfn.SINGLE(tbl_Invoices[Plan_ID])="P3","Premium"
)</f>
        <v>Basic</v>
      </c>
      <c r="O4014" s="2">
        <f>IF(tbl_Invoices[[#This Row],[Revenue_Type]]="Churned",0,1)</f>
        <v>1</v>
      </c>
    </row>
    <row r="4015" spans="1:15" x14ac:dyDescent="0.25">
      <c r="A4015" t="s">
        <v>6920</v>
      </c>
      <c r="B4015" t="s">
        <v>326</v>
      </c>
      <c r="C4015" t="s">
        <v>3144</v>
      </c>
      <c r="D4015" s="1">
        <v>44798</v>
      </c>
      <c r="E4015">
        <v>25</v>
      </c>
      <c r="F4015" t="b">
        <v>1</v>
      </c>
      <c r="G4015" t="s">
        <v>4545</v>
      </c>
      <c r="H4015" t="s">
        <v>2034</v>
      </c>
      <c r="I4015" s="1">
        <f>DATE(YEAR(tbl_Invoices[[#This Row],[Invoice_Date]]), MONTH(tbl_Invoices[[#This Row],[Invoice_Date]]), DAY(tbl_Invoices[[#This Row],[Invoice_Date]]))</f>
        <v>44798</v>
      </c>
      <c r="J4015">
        <f>YEAR(tbl_Invoices[[#This Row],[Invoice_Date]])</f>
        <v>2022</v>
      </c>
      <c r="K4015" s="1">
        <f>_xlfn.XLOOKUP(tbl_Invoices[[#This Row],[Customer_ID]], tbl_Customers[Customer_ID], tbl_Customers[Cohort_Month])</f>
        <v>44469</v>
      </c>
      <c r="L4015" s="1" t="str">
        <f ca="1">_xlfn.XLOOKUP(tbl_Invoices[[#This Row],[Customer_ID]], tbl_Customers[Customer_ID], tbl_Customers[Age_Group])</f>
        <v>55+</v>
      </c>
      <c r="M4015" s="1" t="str">
        <f>_xlfn.XLOOKUP(tbl_Invoices[[#This Row],[Customer_ID]], tbl_Customers[Customer_ID], tbl_Customers[Region])</f>
        <v>South</v>
      </c>
      <c r="N4015" s="1" t="str" cm="1">
        <f t="array" ref="N4015">_xlfn.IFS(
   _xlfn.SINGLE(tbl_Invoices[Plan_ID])="P1","Basic",
   _xlfn.SINGLE(tbl_Invoices[Plan_ID])="P2","Standard",
   _xlfn.SINGLE(tbl_Invoices[Plan_ID])="P3","Premium"
)</f>
        <v>Standard</v>
      </c>
      <c r="O4015" s="2">
        <f>IF(tbl_Invoices[[#This Row],[Revenue_Type]]="Churned",0,1)</f>
        <v>0</v>
      </c>
    </row>
    <row r="4016" spans="1:15" x14ac:dyDescent="0.25">
      <c r="A4016" t="s">
        <v>6490</v>
      </c>
      <c r="B4016" t="s">
        <v>394</v>
      </c>
      <c r="C4016" t="s">
        <v>2565</v>
      </c>
      <c r="D4016" s="1">
        <v>44798</v>
      </c>
      <c r="E4016">
        <v>55</v>
      </c>
      <c r="F4016" t="b">
        <v>1</v>
      </c>
      <c r="G4016" t="s">
        <v>4538</v>
      </c>
      <c r="H4016" t="s">
        <v>2031</v>
      </c>
      <c r="I4016" s="1">
        <f>DATE(YEAR(tbl_Invoices[[#This Row],[Invoice_Date]]), MONTH(tbl_Invoices[[#This Row],[Invoice_Date]]), DAY(tbl_Invoices[[#This Row],[Invoice_Date]]))</f>
        <v>44798</v>
      </c>
      <c r="J4016">
        <f>YEAR(tbl_Invoices[[#This Row],[Invoice_Date]])</f>
        <v>2022</v>
      </c>
      <c r="K4016" s="1">
        <f>_xlfn.XLOOKUP(tbl_Invoices[[#This Row],[Customer_ID]], tbl_Customers[Customer_ID], tbl_Customers[Cohort_Month])</f>
        <v>44469</v>
      </c>
      <c r="L4016" s="1" t="str">
        <f ca="1">_xlfn.XLOOKUP(tbl_Invoices[[#This Row],[Customer_ID]], tbl_Customers[Customer_ID], tbl_Customers[Age_Group])</f>
        <v>45–54</v>
      </c>
      <c r="M4016" s="1" t="str">
        <f>_xlfn.XLOOKUP(tbl_Invoices[[#This Row],[Customer_ID]], tbl_Customers[Customer_ID], tbl_Customers[Region])</f>
        <v>West</v>
      </c>
      <c r="N4016" s="1" t="str" cm="1">
        <f t="array" ref="N4016">_xlfn.IFS(
   _xlfn.SINGLE(tbl_Invoices[Plan_ID])="P1","Basic",
   _xlfn.SINGLE(tbl_Invoices[Plan_ID])="P2","Standard",
   _xlfn.SINGLE(tbl_Invoices[Plan_ID])="P3","Premium"
)</f>
        <v>Premium</v>
      </c>
      <c r="O4016" s="2">
        <f>IF(tbl_Invoices[[#This Row],[Revenue_Type]]="Churned",0,1)</f>
        <v>1</v>
      </c>
    </row>
    <row r="4017" spans="1:15" x14ac:dyDescent="0.25">
      <c r="A4017" t="s">
        <v>8984</v>
      </c>
      <c r="B4017" t="s">
        <v>868</v>
      </c>
      <c r="C4017" t="s">
        <v>3656</v>
      </c>
      <c r="D4017" s="1">
        <v>44798</v>
      </c>
      <c r="E4017">
        <v>55</v>
      </c>
      <c r="F4017" t="b">
        <v>1</v>
      </c>
      <c r="G4017" t="s">
        <v>4547</v>
      </c>
      <c r="H4017" t="s">
        <v>2031</v>
      </c>
      <c r="I4017" s="1">
        <f>DATE(YEAR(tbl_Invoices[[#This Row],[Invoice_Date]]), MONTH(tbl_Invoices[[#This Row],[Invoice_Date]]), DAY(tbl_Invoices[[#This Row],[Invoice_Date]]))</f>
        <v>44798</v>
      </c>
      <c r="J4017">
        <f>YEAR(tbl_Invoices[[#This Row],[Invoice_Date]])</f>
        <v>2022</v>
      </c>
      <c r="K4017" s="1">
        <f>_xlfn.XLOOKUP(tbl_Invoices[[#This Row],[Customer_ID]], tbl_Customers[Customer_ID], tbl_Customers[Cohort_Month])</f>
        <v>45077</v>
      </c>
      <c r="L4017" s="1" t="str">
        <f ca="1">_xlfn.XLOOKUP(tbl_Invoices[[#This Row],[Customer_ID]], tbl_Customers[Customer_ID], tbl_Customers[Age_Group])</f>
        <v>55+</v>
      </c>
      <c r="M4017" s="1" t="str">
        <f>_xlfn.XLOOKUP(tbl_Invoices[[#This Row],[Customer_ID]], tbl_Customers[Customer_ID], tbl_Customers[Region])</f>
        <v>West</v>
      </c>
      <c r="N4017" s="1" t="str" cm="1">
        <f t="array" ref="N4017">_xlfn.IFS(
   _xlfn.SINGLE(tbl_Invoices[Plan_ID])="P1","Basic",
   _xlfn.SINGLE(tbl_Invoices[Plan_ID])="P2","Standard",
   _xlfn.SINGLE(tbl_Invoices[Plan_ID])="P3","Premium"
)</f>
        <v>Premium</v>
      </c>
      <c r="O4017" s="2">
        <f>IF(tbl_Invoices[[#This Row],[Revenue_Type]]="Churned",0,1)</f>
        <v>1</v>
      </c>
    </row>
    <row r="4018" spans="1:15" x14ac:dyDescent="0.25">
      <c r="A4018" t="s">
        <v>6627</v>
      </c>
      <c r="B4018" t="s">
        <v>1174</v>
      </c>
      <c r="C4018" t="s">
        <v>3366</v>
      </c>
      <c r="D4018" s="1">
        <v>44798</v>
      </c>
      <c r="E4018">
        <v>12</v>
      </c>
      <c r="F4018" t="b">
        <v>1</v>
      </c>
      <c r="G4018" t="s">
        <v>4545</v>
      </c>
      <c r="H4018" t="s">
        <v>2027</v>
      </c>
      <c r="I4018" s="1">
        <f>DATE(YEAR(tbl_Invoices[[#This Row],[Invoice_Date]]), MONTH(tbl_Invoices[[#This Row],[Invoice_Date]]), DAY(tbl_Invoices[[#This Row],[Invoice_Date]]))</f>
        <v>44798</v>
      </c>
      <c r="J4018">
        <f>YEAR(tbl_Invoices[[#This Row],[Invoice_Date]])</f>
        <v>2022</v>
      </c>
      <c r="K4018" s="1">
        <f>_xlfn.XLOOKUP(tbl_Invoices[[#This Row],[Customer_ID]], tbl_Customers[Customer_ID], tbl_Customers[Cohort_Month])</f>
        <v>44620</v>
      </c>
      <c r="L4018" s="1" t="str">
        <f ca="1">_xlfn.XLOOKUP(tbl_Invoices[[#This Row],[Customer_ID]], tbl_Customers[Customer_ID], tbl_Customers[Age_Group])</f>
        <v>45–54</v>
      </c>
      <c r="M4018" s="1" t="str">
        <f>_xlfn.XLOOKUP(tbl_Invoices[[#This Row],[Customer_ID]], tbl_Customers[Customer_ID], tbl_Customers[Region])</f>
        <v>Midwest</v>
      </c>
      <c r="N4018" s="1" t="str" cm="1">
        <f t="array" ref="N4018">_xlfn.IFS(
   _xlfn.SINGLE(tbl_Invoices[Plan_ID])="P1","Basic",
   _xlfn.SINGLE(tbl_Invoices[Plan_ID])="P2","Standard",
   _xlfn.SINGLE(tbl_Invoices[Plan_ID])="P3","Premium"
)</f>
        <v>Basic</v>
      </c>
      <c r="O4018" s="2">
        <f>IF(tbl_Invoices[[#This Row],[Revenue_Type]]="Churned",0,1)</f>
        <v>0</v>
      </c>
    </row>
    <row r="4019" spans="1:15" x14ac:dyDescent="0.25">
      <c r="A4019" t="s">
        <v>6115</v>
      </c>
      <c r="B4019" t="s">
        <v>1277</v>
      </c>
      <c r="C4019" t="s">
        <v>2442</v>
      </c>
      <c r="D4019" s="1">
        <v>44798</v>
      </c>
      <c r="E4019">
        <v>12</v>
      </c>
      <c r="F4019" t="b">
        <v>1</v>
      </c>
      <c r="G4019" t="s">
        <v>4545</v>
      </c>
      <c r="H4019" t="s">
        <v>2027</v>
      </c>
      <c r="I4019" s="1">
        <f>DATE(YEAR(tbl_Invoices[[#This Row],[Invoice_Date]]), MONTH(tbl_Invoices[[#This Row],[Invoice_Date]]), DAY(tbl_Invoices[[#This Row],[Invoice_Date]]))</f>
        <v>44798</v>
      </c>
      <c r="J4019">
        <f>YEAR(tbl_Invoices[[#This Row],[Invoice_Date]])</f>
        <v>2022</v>
      </c>
      <c r="K4019" s="1">
        <f>_xlfn.XLOOKUP(tbl_Invoices[[#This Row],[Customer_ID]], tbl_Customers[Customer_ID], tbl_Customers[Cohort_Month])</f>
        <v>44620</v>
      </c>
      <c r="L4019" s="1" t="str">
        <f ca="1">_xlfn.XLOOKUP(tbl_Invoices[[#This Row],[Customer_ID]], tbl_Customers[Customer_ID], tbl_Customers[Age_Group])</f>
        <v>25–34</v>
      </c>
      <c r="M4019" s="1" t="str">
        <f>_xlfn.XLOOKUP(tbl_Invoices[[#This Row],[Customer_ID]], tbl_Customers[Customer_ID], tbl_Customers[Region])</f>
        <v>West</v>
      </c>
      <c r="N4019" s="1" t="str" cm="1">
        <f t="array" ref="N4019">_xlfn.IFS(
   _xlfn.SINGLE(tbl_Invoices[Plan_ID])="P1","Basic",
   _xlfn.SINGLE(tbl_Invoices[Plan_ID])="P2","Standard",
   _xlfn.SINGLE(tbl_Invoices[Plan_ID])="P3","Premium"
)</f>
        <v>Basic</v>
      </c>
      <c r="O4019" s="2">
        <f>IF(tbl_Invoices[[#This Row],[Revenue_Type]]="Churned",0,1)</f>
        <v>0</v>
      </c>
    </row>
    <row r="4020" spans="1:15" x14ac:dyDescent="0.25">
      <c r="A4020" t="s">
        <v>6313</v>
      </c>
      <c r="B4020" t="s">
        <v>1543</v>
      </c>
      <c r="C4020" t="s">
        <v>2619</v>
      </c>
      <c r="D4020" s="1">
        <v>44798</v>
      </c>
      <c r="E4020">
        <v>55</v>
      </c>
      <c r="F4020" t="b">
        <v>1</v>
      </c>
      <c r="G4020" t="s">
        <v>4545</v>
      </c>
      <c r="H4020" t="s">
        <v>2031</v>
      </c>
      <c r="I4020" s="1">
        <f>DATE(YEAR(tbl_Invoices[[#This Row],[Invoice_Date]]), MONTH(tbl_Invoices[[#This Row],[Invoice_Date]]), DAY(tbl_Invoices[[#This Row],[Invoice_Date]]))</f>
        <v>44798</v>
      </c>
      <c r="J4020">
        <f>YEAR(tbl_Invoices[[#This Row],[Invoice_Date]])</f>
        <v>2022</v>
      </c>
      <c r="K4020" s="1">
        <f>_xlfn.XLOOKUP(tbl_Invoices[[#This Row],[Customer_ID]], tbl_Customers[Customer_ID], tbl_Customers[Cohort_Month])</f>
        <v>44227</v>
      </c>
      <c r="L4020" s="1" t="str">
        <f ca="1">_xlfn.XLOOKUP(tbl_Invoices[[#This Row],[Customer_ID]], tbl_Customers[Customer_ID], tbl_Customers[Age_Group])</f>
        <v>25–34</v>
      </c>
      <c r="M4020" s="1" t="str">
        <f>_xlfn.XLOOKUP(tbl_Invoices[[#This Row],[Customer_ID]], tbl_Customers[Customer_ID], tbl_Customers[Region])</f>
        <v>West</v>
      </c>
      <c r="N4020" s="1" t="str" cm="1">
        <f t="array" ref="N4020">_xlfn.IFS(
   _xlfn.SINGLE(tbl_Invoices[Plan_ID])="P1","Basic",
   _xlfn.SINGLE(tbl_Invoices[Plan_ID])="P2","Standard",
   _xlfn.SINGLE(tbl_Invoices[Plan_ID])="P3","Premium"
)</f>
        <v>Premium</v>
      </c>
      <c r="O4020" s="2">
        <f>IF(tbl_Invoices[[#This Row],[Revenue_Type]]="Churned",0,1)</f>
        <v>0</v>
      </c>
    </row>
    <row r="4021" spans="1:15" x14ac:dyDescent="0.25">
      <c r="A4021" t="s">
        <v>4979</v>
      </c>
      <c r="B4021" t="s">
        <v>1803</v>
      </c>
      <c r="C4021" t="s">
        <v>4189</v>
      </c>
      <c r="D4021" s="1">
        <v>44798</v>
      </c>
      <c r="E4021">
        <v>55</v>
      </c>
      <c r="F4021" t="b">
        <v>1</v>
      </c>
      <c r="G4021" t="s">
        <v>4549</v>
      </c>
      <c r="H4021" t="s">
        <v>2031</v>
      </c>
      <c r="I4021" s="1">
        <f>DATE(YEAR(tbl_Invoices[[#This Row],[Invoice_Date]]), MONTH(tbl_Invoices[[#This Row],[Invoice_Date]]), DAY(tbl_Invoices[[#This Row],[Invoice_Date]]))</f>
        <v>44798</v>
      </c>
      <c r="J4021">
        <f>YEAR(tbl_Invoices[[#This Row],[Invoice_Date]])</f>
        <v>2022</v>
      </c>
      <c r="K4021" s="1">
        <f>_xlfn.XLOOKUP(tbl_Invoices[[#This Row],[Customer_ID]], tbl_Customers[Customer_ID], tbl_Customers[Cohort_Month])</f>
        <v>44347</v>
      </c>
      <c r="L4021" s="1" t="str">
        <f ca="1">_xlfn.XLOOKUP(tbl_Invoices[[#This Row],[Customer_ID]], tbl_Customers[Customer_ID], tbl_Customers[Age_Group])</f>
        <v>45–54</v>
      </c>
      <c r="M4021" s="1" t="str">
        <f>_xlfn.XLOOKUP(tbl_Invoices[[#This Row],[Customer_ID]], tbl_Customers[Customer_ID], tbl_Customers[Region])</f>
        <v>South</v>
      </c>
      <c r="N4021" s="1" t="str" cm="1">
        <f t="array" ref="N4021">_xlfn.IFS(
   _xlfn.SINGLE(tbl_Invoices[Plan_ID])="P1","Basic",
   _xlfn.SINGLE(tbl_Invoices[Plan_ID])="P2","Standard",
   _xlfn.SINGLE(tbl_Invoices[Plan_ID])="P3","Premium"
)</f>
        <v>Premium</v>
      </c>
      <c r="O4021" s="2">
        <f>IF(tbl_Invoices[[#This Row],[Revenue_Type]]="Churned",0,1)</f>
        <v>1</v>
      </c>
    </row>
    <row r="4022" spans="1:15" x14ac:dyDescent="0.25">
      <c r="A4022" t="s">
        <v>5502</v>
      </c>
      <c r="B4022" t="s">
        <v>575</v>
      </c>
      <c r="C4022" t="s">
        <v>4531</v>
      </c>
      <c r="D4022" s="1">
        <v>44799</v>
      </c>
      <c r="E4022">
        <v>12</v>
      </c>
      <c r="F4022" t="b">
        <v>1</v>
      </c>
      <c r="G4022" t="s">
        <v>4540</v>
      </c>
      <c r="H4022" t="s">
        <v>2027</v>
      </c>
      <c r="I4022" s="1">
        <f>DATE(YEAR(tbl_Invoices[[#This Row],[Invoice_Date]]), MONTH(tbl_Invoices[[#This Row],[Invoice_Date]]), DAY(tbl_Invoices[[#This Row],[Invoice_Date]]))</f>
        <v>44799</v>
      </c>
      <c r="J4022">
        <f>YEAR(tbl_Invoices[[#This Row],[Invoice_Date]])</f>
        <v>2022</v>
      </c>
      <c r="K4022" s="1">
        <f>_xlfn.XLOOKUP(tbl_Invoices[[#This Row],[Customer_ID]], tbl_Customers[Customer_ID], tbl_Customers[Cohort_Month])</f>
        <v>44620</v>
      </c>
      <c r="L4022" s="1" t="str">
        <f ca="1">_xlfn.XLOOKUP(tbl_Invoices[[#This Row],[Customer_ID]], tbl_Customers[Customer_ID], tbl_Customers[Age_Group])</f>
        <v>25–34</v>
      </c>
      <c r="M4022" s="1" t="str">
        <f>_xlfn.XLOOKUP(tbl_Invoices[[#This Row],[Customer_ID]], tbl_Customers[Customer_ID], tbl_Customers[Region])</f>
        <v>West</v>
      </c>
      <c r="N4022" s="1" t="str" cm="1">
        <f t="array" ref="N4022">_xlfn.IFS(
   _xlfn.SINGLE(tbl_Invoices[Plan_ID])="P1","Basic",
   _xlfn.SINGLE(tbl_Invoices[Plan_ID])="P2","Standard",
   _xlfn.SINGLE(tbl_Invoices[Plan_ID])="P3","Premium"
)</f>
        <v>Basic</v>
      </c>
      <c r="O4022" s="2">
        <f>IF(tbl_Invoices[[#This Row],[Revenue_Type]]="Churned",0,1)</f>
        <v>1</v>
      </c>
    </row>
    <row r="4023" spans="1:15" x14ac:dyDescent="0.25">
      <c r="A4023" t="s">
        <v>5950</v>
      </c>
      <c r="B4023" t="s">
        <v>905</v>
      </c>
      <c r="C4023" t="s">
        <v>2962</v>
      </c>
      <c r="D4023" s="1">
        <v>44799</v>
      </c>
      <c r="E4023">
        <v>25</v>
      </c>
      <c r="F4023" t="b">
        <v>1</v>
      </c>
      <c r="G4023" t="s">
        <v>4545</v>
      </c>
      <c r="H4023" t="s">
        <v>2034</v>
      </c>
      <c r="I4023" s="1">
        <f>DATE(YEAR(tbl_Invoices[[#This Row],[Invoice_Date]]), MONTH(tbl_Invoices[[#This Row],[Invoice_Date]]), DAY(tbl_Invoices[[#This Row],[Invoice_Date]]))</f>
        <v>44799</v>
      </c>
      <c r="J4023">
        <f>YEAR(tbl_Invoices[[#This Row],[Invoice_Date]])</f>
        <v>2022</v>
      </c>
      <c r="K4023" s="1">
        <f>_xlfn.XLOOKUP(tbl_Invoices[[#This Row],[Customer_ID]], tbl_Customers[Customer_ID], tbl_Customers[Cohort_Month])</f>
        <v>44651</v>
      </c>
      <c r="L4023" s="1" t="str">
        <f ca="1">_xlfn.XLOOKUP(tbl_Invoices[[#This Row],[Customer_ID]], tbl_Customers[Customer_ID], tbl_Customers[Age_Group])</f>
        <v>45–54</v>
      </c>
      <c r="M4023" s="1" t="str">
        <f>_xlfn.XLOOKUP(tbl_Invoices[[#This Row],[Customer_ID]], tbl_Customers[Customer_ID], tbl_Customers[Region])</f>
        <v>Midwest</v>
      </c>
      <c r="N4023" s="1" t="str" cm="1">
        <f t="array" ref="N4023">_xlfn.IFS(
   _xlfn.SINGLE(tbl_Invoices[Plan_ID])="P1","Basic",
   _xlfn.SINGLE(tbl_Invoices[Plan_ID])="P2","Standard",
   _xlfn.SINGLE(tbl_Invoices[Plan_ID])="P3","Premium"
)</f>
        <v>Standard</v>
      </c>
      <c r="O4023" s="2">
        <f>IF(tbl_Invoices[[#This Row],[Revenue_Type]]="Churned",0,1)</f>
        <v>0</v>
      </c>
    </row>
    <row r="4024" spans="1:15" x14ac:dyDescent="0.25">
      <c r="A4024" t="s">
        <v>7903</v>
      </c>
      <c r="B4024" t="s">
        <v>1096</v>
      </c>
      <c r="C4024" t="s">
        <v>3931</v>
      </c>
      <c r="D4024" s="1">
        <v>44799</v>
      </c>
      <c r="E4024">
        <v>55</v>
      </c>
      <c r="F4024" t="b">
        <v>1</v>
      </c>
      <c r="G4024" t="s">
        <v>4540</v>
      </c>
      <c r="H4024" t="s">
        <v>2031</v>
      </c>
      <c r="I4024" s="1">
        <f>DATE(YEAR(tbl_Invoices[[#This Row],[Invoice_Date]]), MONTH(tbl_Invoices[[#This Row],[Invoice_Date]]), DAY(tbl_Invoices[[#This Row],[Invoice_Date]]))</f>
        <v>44799</v>
      </c>
      <c r="J4024">
        <f>YEAR(tbl_Invoices[[#This Row],[Invoice_Date]])</f>
        <v>2022</v>
      </c>
      <c r="K4024" s="1">
        <f>_xlfn.XLOOKUP(tbl_Invoices[[#This Row],[Customer_ID]], tbl_Customers[Customer_ID], tbl_Customers[Cohort_Month])</f>
        <v>44804</v>
      </c>
      <c r="L4024" s="1" t="str">
        <f ca="1">_xlfn.XLOOKUP(tbl_Invoices[[#This Row],[Customer_ID]], tbl_Customers[Customer_ID], tbl_Customers[Age_Group])</f>
        <v>25–34</v>
      </c>
      <c r="M4024" s="1" t="str">
        <f>_xlfn.XLOOKUP(tbl_Invoices[[#This Row],[Customer_ID]], tbl_Customers[Customer_ID], tbl_Customers[Region])</f>
        <v>South</v>
      </c>
      <c r="N4024" s="1" t="str" cm="1">
        <f t="array" ref="N4024">_xlfn.IFS(
   _xlfn.SINGLE(tbl_Invoices[Plan_ID])="P1","Basic",
   _xlfn.SINGLE(tbl_Invoices[Plan_ID])="P2","Standard",
   _xlfn.SINGLE(tbl_Invoices[Plan_ID])="P3","Premium"
)</f>
        <v>Premium</v>
      </c>
      <c r="O4024" s="2">
        <f>IF(tbl_Invoices[[#This Row],[Revenue_Type]]="Churned",0,1)</f>
        <v>1</v>
      </c>
    </row>
    <row r="4025" spans="1:15" x14ac:dyDescent="0.25">
      <c r="A4025" t="s">
        <v>10462</v>
      </c>
      <c r="B4025" t="s">
        <v>1474</v>
      </c>
      <c r="C4025" t="s">
        <v>2288</v>
      </c>
      <c r="D4025" s="1">
        <v>44799</v>
      </c>
      <c r="E4025">
        <v>25</v>
      </c>
      <c r="F4025" t="b">
        <v>1</v>
      </c>
      <c r="G4025" t="s">
        <v>4549</v>
      </c>
      <c r="H4025" t="s">
        <v>2034</v>
      </c>
      <c r="I4025" s="1">
        <f>DATE(YEAR(tbl_Invoices[[#This Row],[Invoice_Date]]), MONTH(tbl_Invoices[[#This Row],[Invoice_Date]]), DAY(tbl_Invoices[[#This Row],[Invoice_Date]]))</f>
        <v>44799</v>
      </c>
      <c r="J4025">
        <f>YEAR(tbl_Invoices[[#This Row],[Invoice_Date]])</f>
        <v>2022</v>
      </c>
      <c r="K4025" s="1">
        <f>_xlfn.XLOOKUP(tbl_Invoices[[#This Row],[Customer_ID]], tbl_Customers[Customer_ID], tbl_Customers[Cohort_Month])</f>
        <v>45046</v>
      </c>
      <c r="L4025" s="1" t="str">
        <f ca="1">_xlfn.XLOOKUP(tbl_Invoices[[#This Row],[Customer_ID]], tbl_Customers[Customer_ID], tbl_Customers[Age_Group])</f>
        <v>25–34</v>
      </c>
      <c r="M4025" s="1" t="str">
        <f>_xlfn.XLOOKUP(tbl_Invoices[[#This Row],[Customer_ID]], tbl_Customers[Customer_ID], tbl_Customers[Region])</f>
        <v>South</v>
      </c>
      <c r="N4025" s="1" t="str" cm="1">
        <f t="array" ref="N4025">_xlfn.IFS(
   _xlfn.SINGLE(tbl_Invoices[Plan_ID])="P1","Basic",
   _xlfn.SINGLE(tbl_Invoices[Plan_ID])="P2","Standard",
   _xlfn.SINGLE(tbl_Invoices[Plan_ID])="P3","Premium"
)</f>
        <v>Standard</v>
      </c>
      <c r="O4025" s="2">
        <f>IF(tbl_Invoices[[#This Row],[Revenue_Type]]="Churned",0,1)</f>
        <v>1</v>
      </c>
    </row>
    <row r="4026" spans="1:15" x14ac:dyDescent="0.25">
      <c r="A4026" t="s">
        <v>7102</v>
      </c>
      <c r="B4026" t="s">
        <v>1644</v>
      </c>
      <c r="C4026" t="s">
        <v>4165</v>
      </c>
      <c r="D4026" s="1">
        <v>44799</v>
      </c>
      <c r="E4026">
        <v>12</v>
      </c>
      <c r="F4026" t="b">
        <v>1</v>
      </c>
      <c r="G4026" t="s">
        <v>4547</v>
      </c>
      <c r="H4026" t="s">
        <v>2027</v>
      </c>
      <c r="I4026" s="1">
        <f>DATE(YEAR(tbl_Invoices[[#This Row],[Invoice_Date]]), MONTH(tbl_Invoices[[#This Row],[Invoice_Date]]), DAY(tbl_Invoices[[#This Row],[Invoice_Date]]))</f>
        <v>44799</v>
      </c>
      <c r="J4026">
        <f>YEAR(tbl_Invoices[[#This Row],[Invoice_Date]])</f>
        <v>2022</v>
      </c>
      <c r="K4026" s="1">
        <f>_xlfn.XLOOKUP(tbl_Invoices[[#This Row],[Customer_ID]], tbl_Customers[Customer_ID], tbl_Customers[Cohort_Month])</f>
        <v>44895</v>
      </c>
      <c r="L4026" s="1" t="str">
        <f ca="1">_xlfn.XLOOKUP(tbl_Invoices[[#This Row],[Customer_ID]], tbl_Customers[Customer_ID], tbl_Customers[Age_Group])</f>
        <v>55+</v>
      </c>
      <c r="M4026" s="1" t="str">
        <f>_xlfn.XLOOKUP(tbl_Invoices[[#This Row],[Customer_ID]], tbl_Customers[Customer_ID], tbl_Customers[Region])</f>
        <v>West</v>
      </c>
      <c r="N4026" s="1" t="str" cm="1">
        <f t="array" ref="N4026">_xlfn.IFS(
   _xlfn.SINGLE(tbl_Invoices[Plan_ID])="P1","Basic",
   _xlfn.SINGLE(tbl_Invoices[Plan_ID])="P2","Standard",
   _xlfn.SINGLE(tbl_Invoices[Plan_ID])="P3","Premium"
)</f>
        <v>Basic</v>
      </c>
      <c r="O4026" s="2">
        <f>IF(tbl_Invoices[[#This Row],[Revenue_Type]]="Churned",0,1)</f>
        <v>1</v>
      </c>
    </row>
    <row r="4027" spans="1:15" x14ac:dyDescent="0.25">
      <c r="A4027" t="s">
        <v>8322</v>
      </c>
      <c r="B4027" t="s">
        <v>925</v>
      </c>
      <c r="C4027" t="s">
        <v>4162</v>
      </c>
      <c r="D4027" s="1">
        <v>44800</v>
      </c>
      <c r="E4027">
        <v>12</v>
      </c>
      <c r="F4027" t="b">
        <v>1</v>
      </c>
      <c r="G4027" t="s">
        <v>4547</v>
      </c>
      <c r="H4027" t="s">
        <v>2027</v>
      </c>
      <c r="I4027" s="1">
        <f>DATE(YEAR(tbl_Invoices[[#This Row],[Invoice_Date]]), MONTH(tbl_Invoices[[#This Row],[Invoice_Date]]), DAY(tbl_Invoices[[#This Row],[Invoice_Date]]))</f>
        <v>44800</v>
      </c>
      <c r="J4027">
        <f>YEAR(tbl_Invoices[[#This Row],[Invoice_Date]])</f>
        <v>2022</v>
      </c>
      <c r="K4027" s="1">
        <f>_xlfn.XLOOKUP(tbl_Invoices[[#This Row],[Customer_ID]], tbl_Customers[Customer_ID], tbl_Customers[Cohort_Month])</f>
        <v>44469</v>
      </c>
      <c r="L4027" s="1" t="str">
        <f ca="1">_xlfn.XLOOKUP(tbl_Invoices[[#This Row],[Customer_ID]], tbl_Customers[Customer_ID], tbl_Customers[Age_Group])</f>
        <v>35–44</v>
      </c>
      <c r="M4027" s="1" t="str">
        <f>_xlfn.XLOOKUP(tbl_Invoices[[#This Row],[Customer_ID]], tbl_Customers[Customer_ID], tbl_Customers[Region])</f>
        <v>South</v>
      </c>
      <c r="N4027" s="1" t="str" cm="1">
        <f t="array" ref="N4027">_xlfn.IFS(
   _xlfn.SINGLE(tbl_Invoices[Plan_ID])="P1","Basic",
   _xlfn.SINGLE(tbl_Invoices[Plan_ID])="P2","Standard",
   _xlfn.SINGLE(tbl_Invoices[Plan_ID])="P3","Premium"
)</f>
        <v>Basic</v>
      </c>
      <c r="O4027" s="2">
        <f>IF(tbl_Invoices[[#This Row],[Revenue_Type]]="Churned",0,1)</f>
        <v>1</v>
      </c>
    </row>
    <row r="4028" spans="1:15" x14ac:dyDescent="0.25">
      <c r="A4028" t="s">
        <v>5677</v>
      </c>
      <c r="B4028" t="s">
        <v>1218</v>
      </c>
      <c r="C4028" t="s">
        <v>3706</v>
      </c>
      <c r="D4028" s="1">
        <v>44800</v>
      </c>
      <c r="E4028">
        <v>12</v>
      </c>
      <c r="F4028" t="b">
        <v>1</v>
      </c>
      <c r="G4028" t="s">
        <v>4547</v>
      </c>
      <c r="H4028" t="s">
        <v>2027</v>
      </c>
      <c r="I4028" s="1">
        <f>DATE(YEAR(tbl_Invoices[[#This Row],[Invoice_Date]]), MONTH(tbl_Invoices[[#This Row],[Invoice_Date]]), DAY(tbl_Invoices[[#This Row],[Invoice_Date]]))</f>
        <v>44800</v>
      </c>
      <c r="J4028">
        <f>YEAR(tbl_Invoices[[#This Row],[Invoice_Date]])</f>
        <v>2022</v>
      </c>
      <c r="K4028" s="1">
        <f>_xlfn.XLOOKUP(tbl_Invoices[[#This Row],[Customer_ID]], tbl_Customers[Customer_ID], tbl_Customers[Cohort_Month])</f>
        <v>44895</v>
      </c>
      <c r="L4028" s="1" t="str">
        <f ca="1">_xlfn.XLOOKUP(tbl_Invoices[[#This Row],[Customer_ID]], tbl_Customers[Customer_ID], tbl_Customers[Age_Group])</f>
        <v>45–54</v>
      </c>
      <c r="M4028" s="1" t="str">
        <f>_xlfn.XLOOKUP(tbl_Invoices[[#This Row],[Customer_ID]], tbl_Customers[Customer_ID], tbl_Customers[Region])</f>
        <v>International</v>
      </c>
      <c r="N4028" s="1" t="str" cm="1">
        <f t="array" ref="N4028">_xlfn.IFS(
   _xlfn.SINGLE(tbl_Invoices[Plan_ID])="P1","Basic",
   _xlfn.SINGLE(tbl_Invoices[Plan_ID])="P2","Standard",
   _xlfn.SINGLE(tbl_Invoices[Plan_ID])="P3","Premium"
)</f>
        <v>Basic</v>
      </c>
      <c r="O4028" s="2">
        <f>IF(tbl_Invoices[[#This Row],[Revenue_Type]]="Churned",0,1)</f>
        <v>1</v>
      </c>
    </row>
    <row r="4029" spans="1:15" x14ac:dyDescent="0.25">
      <c r="A4029" t="s">
        <v>5565</v>
      </c>
      <c r="B4029" t="s">
        <v>1491</v>
      </c>
      <c r="C4029" t="s">
        <v>4300</v>
      </c>
      <c r="D4029" s="1">
        <v>44800</v>
      </c>
      <c r="E4029">
        <v>55</v>
      </c>
      <c r="F4029" t="b">
        <v>1</v>
      </c>
      <c r="G4029" t="s">
        <v>4540</v>
      </c>
      <c r="H4029" t="s">
        <v>2031</v>
      </c>
      <c r="I4029" s="1">
        <f>DATE(YEAR(tbl_Invoices[[#This Row],[Invoice_Date]]), MONTH(tbl_Invoices[[#This Row],[Invoice_Date]]), DAY(tbl_Invoices[[#This Row],[Invoice_Date]]))</f>
        <v>44800</v>
      </c>
      <c r="J4029">
        <f>YEAR(tbl_Invoices[[#This Row],[Invoice_Date]])</f>
        <v>2022</v>
      </c>
      <c r="K4029" s="1">
        <f>_xlfn.XLOOKUP(tbl_Invoices[[#This Row],[Customer_ID]], tbl_Customers[Customer_ID], tbl_Customers[Cohort_Month])</f>
        <v>44227</v>
      </c>
      <c r="L4029" s="1" t="str">
        <f ca="1">_xlfn.XLOOKUP(tbl_Invoices[[#This Row],[Customer_ID]], tbl_Customers[Customer_ID], tbl_Customers[Age_Group])</f>
        <v>35–44</v>
      </c>
      <c r="M4029" s="1" t="str">
        <f>_xlfn.XLOOKUP(tbl_Invoices[[#This Row],[Customer_ID]], tbl_Customers[Customer_ID], tbl_Customers[Region])</f>
        <v>Midwest</v>
      </c>
      <c r="N4029" s="1" t="str" cm="1">
        <f t="array" ref="N4029">_xlfn.IFS(
   _xlfn.SINGLE(tbl_Invoices[Plan_ID])="P1","Basic",
   _xlfn.SINGLE(tbl_Invoices[Plan_ID])="P2","Standard",
   _xlfn.SINGLE(tbl_Invoices[Plan_ID])="P3","Premium"
)</f>
        <v>Premium</v>
      </c>
      <c r="O4029" s="2">
        <f>IF(tbl_Invoices[[#This Row],[Revenue_Type]]="Churned",0,1)</f>
        <v>1</v>
      </c>
    </row>
    <row r="4030" spans="1:15" x14ac:dyDescent="0.25">
      <c r="A4030" t="s">
        <v>10173</v>
      </c>
      <c r="B4030" t="s">
        <v>1710</v>
      </c>
      <c r="C4030" t="s">
        <v>4187</v>
      </c>
      <c r="D4030" s="1">
        <v>44800</v>
      </c>
      <c r="E4030">
        <v>12</v>
      </c>
      <c r="F4030" t="b">
        <v>1</v>
      </c>
      <c r="G4030" t="s">
        <v>4549</v>
      </c>
      <c r="H4030" t="s">
        <v>2027</v>
      </c>
      <c r="I4030" s="1">
        <f>DATE(YEAR(tbl_Invoices[[#This Row],[Invoice_Date]]), MONTH(tbl_Invoices[[#This Row],[Invoice_Date]]), DAY(tbl_Invoices[[#This Row],[Invoice_Date]]))</f>
        <v>44800</v>
      </c>
      <c r="J4030">
        <f>YEAR(tbl_Invoices[[#This Row],[Invoice_Date]])</f>
        <v>2022</v>
      </c>
      <c r="K4030" s="1">
        <f>_xlfn.XLOOKUP(tbl_Invoices[[#This Row],[Customer_ID]], tbl_Customers[Customer_ID], tbl_Customers[Cohort_Month])</f>
        <v>44895</v>
      </c>
      <c r="L4030" s="1" t="str">
        <f ca="1">_xlfn.XLOOKUP(tbl_Invoices[[#This Row],[Customer_ID]], tbl_Customers[Customer_ID], tbl_Customers[Age_Group])</f>
        <v>55+</v>
      </c>
      <c r="M4030" s="1" t="str">
        <f>_xlfn.XLOOKUP(tbl_Invoices[[#This Row],[Customer_ID]], tbl_Customers[Customer_ID], tbl_Customers[Region])</f>
        <v>Midwest</v>
      </c>
      <c r="N4030" s="1" t="str" cm="1">
        <f t="array" ref="N4030">_xlfn.IFS(
   _xlfn.SINGLE(tbl_Invoices[Plan_ID])="P1","Basic",
   _xlfn.SINGLE(tbl_Invoices[Plan_ID])="P2","Standard",
   _xlfn.SINGLE(tbl_Invoices[Plan_ID])="P3","Premium"
)</f>
        <v>Basic</v>
      </c>
      <c r="O4030" s="2">
        <f>IF(tbl_Invoices[[#This Row],[Revenue_Type]]="Churned",0,1)</f>
        <v>1</v>
      </c>
    </row>
    <row r="4031" spans="1:15" x14ac:dyDescent="0.25">
      <c r="A4031" t="s">
        <v>7499</v>
      </c>
      <c r="B4031" t="s">
        <v>71</v>
      </c>
      <c r="C4031" t="s">
        <v>2423</v>
      </c>
      <c r="D4031" s="1">
        <v>44801</v>
      </c>
      <c r="E4031">
        <v>55</v>
      </c>
      <c r="F4031" t="b">
        <v>1</v>
      </c>
      <c r="G4031" t="s">
        <v>4545</v>
      </c>
      <c r="H4031" t="s">
        <v>2031</v>
      </c>
      <c r="I4031" s="1">
        <f>DATE(YEAR(tbl_Invoices[[#This Row],[Invoice_Date]]), MONTH(tbl_Invoices[[#This Row],[Invoice_Date]]), DAY(tbl_Invoices[[#This Row],[Invoice_Date]]))</f>
        <v>44801</v>
      </c>
      <c r="J4031">
        <f>YEAR(tbl_Invoices[[#This Row],[Invoice_Date]])</f>
        <v>2022</v>
      </c>
      <c r="K4031" s="1">
        <f>_xlfn.XLOOKUP(tbl_Invoices[[#This Row],[Customer_ID]], tbl_Customers[Customer_ID], tbl_Customers[Cohort_Month])</f>
        <v>44316</v>
      </c>
      <c r="L4031" s="1" t="str">
        <f ca="1">_xlfn.XLOOKUP(tbl_Invoices[[#This Row],[Customer_ID]], tbl_Customers[Customer_ID], tbl_Customers[Age_Group])</f>
        <v>55+</v>
      </c>
      <c r="M4031" s="1" t="str">
        <f>_xlfn.XLOOKUP(tbl_Invoices[[#This Row],[Customer_ID]], tbl_Customers[Customer_ID], tbl_Customers[Region])</f>
        <v>East</v>
      </c>
      <c r="N4031" s="1" t="str" cm="1">
        <f t="array" ref="N4031">_xlfn.IFS(
   _xlfn.SINGLE(tbl_Invoices[Plan_ID])="P1","Basic",
   _xlfn.SINGLE(tbl_Invoices[Plan_ID])="P2","Standard",
   _xlfn.SINGLE(tbl_Invoices[Plan_ID])="P3","Premium"
)</f>
        <v>Premium</v>
      </c>
      <c r="O4031" s="2">
        <f>IF(tbl_Invoices[[#This Row],[Revenue_Type]]="Churned",0,1)</f>
        <v>0</v>
      </c>
    </row>
    <row r="4032" spans="1:15" x14ac:dyDescent="0.25">
      <c r="A4032" t="s">
        <v>7483</v>
      </c>
      <c r="B4032" t="s">
        <v>258</v>
      </c>
      <c r="C4032" t="s">
        <v>2512</v>
      </c>
      <c r="D4032" s="1">
        <v>44801</v>
      </c>
      <c r="E4032">
        <v>55</v>
      </c>
      <c r="F4032" t="b">
        <v>1</v>
      </c>
      <c r="G4032" t="s">
        <v>4540</v>
      </c>
      <c r="H4032" t="s">
        <v>2031</v>
      </c>
      <c r="I4032" s="1">
        <f>DATE(YEAR(tbl_Invoices[[#This Row],[Invoice_Date]]), MONTH(tbl_Invoices[[#This Row],[Invoice_Date]]), DAY(tbl_Invoices[[#This Row],[Invoice_Date]]))</f>
        <v>44801</v>
      </c>
      <c r="J4032">
        <f>YEAR(tbl_Invoices[[#This Row],[Invoice_Date]])</f>
        <v>2022</v>
      </c>
      <c r="K4032" s="1">
        <f>_xlfn.XLOOKUP(tbl_Invoices[[#This Row],[Customer_ID]], tbl_Customers[Customer_ID], tbl_Customers[Cohort_Month])</f>
        <v>44286</v>
      </c>
      <c r="L4032" s="1" t="str">
        <f ca="1">_xlfn.XLOOKUP(tbl_Invoices[[#This Row],[Customer_ID]], tbl_Customers[Customer_ID], tbl_Customers[Age_Group])</f>
        <v>55+</v>
      </c>
      <c r="M4032" s="1" t="str">
        <f>_xlfn.XLOOKUP(tbl_Invoices[[#This Row],[Customer_ID]], tbl_Customers[Customer_ID], tbl_Customers[Region])</f>
        <v>East</v>
      </c>
      <c r="N4032" s="1" t="str" cm="1">
        <f t="array" ref="N4032">_xlfn.IFS(
   _xlfn.SINGLE(tbl_Invoices[Plan_ID])="P1","Basic",
   _xlfn.SINGLE(tbl_Invoices[Plan_ID])="P2","Standard",
   _xlfn.SINGLE(tbl_Invoices[Plan_ID])="P3","Premium"
)</f>
        <v>Premium</v>
      </c>
      <c r="O4032" s="2">
        <f>IF(tbl_Invoices[[#This Row],[Revenue_Type]]="Churned",0,1)</f>
        <v>1</v>
      </c>
    </row>
    <row r="4033" spans="1:15" x14ac:dyDescent="0.25">
      <c r="A4033" t="s">
        <v>9908</v>
      </c>
      <c r="B4033" t="s">
        <v>358</v>
      </c>
      <c r="C4033" t="s">
        <v>3153</v>
      </c>
      <c r="D4033" s="1">
        <v>44801</v>
      </c>
      <c r="E4033">
        <v>55</v>
      </c>
      <c r="F4033" t="b">
        <v>1</v>
      </c>
      <c r="G4033" t="s">
        <v>4540</v>
      </c>
      <c r="H4033" t="s">
        <v>2031</v>
      </c>
      <c r="I4033" s="1">
        <f>DATE(YEAR(tbl_Invoices[[#This Row],[Invoice_Date]]), MONTH(tbl_Invoices[[#This Row],[Invoice_Date]]), DAY(tbl_Invoices[[#This Row],[Invoice_Date]]))</f>
        <v>44801</v>
      </c>
      <c r="J4033">
        <f>YEAR(tbl_Invoices[[#This Row],[Invoice_Date]])</f>
        <v>2022</v>
      </c>
      <c r="K4033" s="1">
        <f>_xlfn.XLOOKUP(tbl_Invoices[[#This Row],[Customer_ID]], tbl_Customers[Customer_ID], tbl_Customers[Cohort_Month])</f>
        <v>44681</v>
      </c>
      <c r="L4033" s="1" t="str">
        <f ca="1">_xlfn.XLOOKUP(tbl_Invoices[[#This Row],[Customer_ID]], tbl_Customers[Customer_ID], tbl_Customers[Age_Group])</f>
        <v>45–54</v>
      </c>
      <c r="M4033" s="1" t="str">
        <f>_xlfn.XLOOKUP(tbl_Invoices[[#This Row],[Customer_ID]], tbl_Customers[Customer_ID], tbl_Customers[Region])</f>
        <v>International</v>
      </c>
      <c r="N4033" s="1" t="str" cm="1">
        <f t="array" ref="N4033">_xlfn.IFS(
   _xlfn.SINGLE(tbl_Invoices[Plan_ID])="P1","Basic",
   _xlfn.SINGLE(tbl_Invoices[Plan_ID])="P2","Standard",
   _xlfn.SINGLE(tbl_Invoices[Plan_ID])="P3","Premium"
)</f>
        <v>Premium</v>
      </c>
      <c r="O4033" s="2">
        <f>IF(tbl_Invoices[[#This Row],[Revenue_Type]]="Churned",0,1)</f>
        <v>1</v>
      </c>
    </row>
    <row r="4034" spans="1:15" x14ac:dyDescent="0.25">
      <c r="A4034" t="s">
        <v>4806</v>
      </c>
      <c r="B4034" t="s">
        <v>413</v>
      </c>
      <c r="C4034" t="s">
        <v>4224</v>
      </c>
      <c r="D4034" s="1">
        <v>44801</v>
      </c>
      <c r="E4034">
        <v>55</v>
      </c>
      <c r="F4034" t="b">
        <v>1</v>
      </c>
      <c r="G4034" t="s">
        <v>4538</v>
      </c>
      <c r="H4034" t="s">
        <v>2031</v>
      </c>
      <c r="I4034" s="1">
        <f>DATE(YEAR(tbl_Invoices[[#This Row],[Invoice_Date]]), MONTH(tbl_Invoices[[#This Row],[Invoice_Date]]), DAY(tbl_Invoices[[#This Row],[Invoice_Date]]))</f>
        <v>44801</v>
      </c>
      <c r="J4034">
        <f>YEAR(tbl_Invoices[[#This Row],[Invoice_Date]])</f>
        <v>2022</v>
      </c>
      <c r="K4034" s="1">
        <f>_xlfn.XLOOKUP(tbl_Invoices[[#This Row],[Customer_ID]], tbl_Customers[Customer_ID], tbl_Customers[Cohort_Month])</f>
        <v>44957</v>
      </c>
      <c r="L4034" s="1" t="str">
        <f ca="1">_xlfn.XLOOKUP(tbl_Invoices[[#This Row],[Customer_ID]], tbl_Customers[Customer_ID], tbl_Customers[Age_Group])</f>
        <v>35–44</v>
      </c>
      <c r="M4034" s="1" t="str">
        <f>_xlfn.XLOOKUP(tbl_Invoices[[#This Row],[Customer_ID]], tbl_Customers[Customer_ID], tbl_Customers[Region])</f>
        <v>West</v>
      </c>
      <c r="N4034" s="1" t="str" cm="1">
        <f t="array" ref="N4034">_xlfn.IFS(
   _xlfn.SINGLE(tbl_Invoices[Plan_ID])="P1","Basic",
   _xlfn.SINGLE(tbl_Invoices[Plan_ID])="P2","Standard",
   _xlfn.SINGLE(tbl_Invoices[Plan_ID])="P3","Premium"
)</f>
        <v>Premium</v>
      </c>
      <c r="O4034" s="2">
        <f>IF(tbl_Invoices[[#This Row],[Revenue_Type]]="Churned",0,1)</f>
        <v>1</v>
      </c>
    </row>
    <row r="4035" spans="1:15" x14ac:dyDescent="0.25">
      <c r="A4035" t="s">
        <v>7818</v>
      </c>
      <c r="B4035" t="s">
        <v>165</v>
      </c>
      <c r="C4035" t="s">
        <v>4422</v>
      </c>
      <c r="D4035" s="1">
        <v>44802</v>
      </c>
      <c r="E4035">
        <v>25</v>
      </c>
      <c r="F4035" t="b">
        <v>1</v>
      </c>
      <c r="G4035" t="s">
        <v>4538</v>
      </c>
      <c r="H4035" t="s">
        <v>2034</v>
      </c>
      <c r="I4035" s="1">
        <f>DATE(YEAR(tbl_Invoices[[#This Row],[Invoice_Date]]), MONTH(tbl_Invoices[[#This Row],[Invoice_Date]]), DAY(tbl_Invoices[[#This Row],[Invoice_Date]]))</f>
        <v>44802</v>
      </c>
      <c r="J4035">
        <f>YEAR(tbl_Invoices[[#This Row],[Invoice_Date]])</f>
        <v>2022</v>
      </c>
      <c r="K4035" s="1">
        <f>_xlfn.XLOOKUP(tbl_Invoices[[#This Row],[Customer_ID]], tbl_Customers[Customer_ID], tbl_Customers[Cohort_Month])</f>
        <v>44985</v>
      </c>
      <c r="L4035" s="1" t="str">
        <f ca="1">_xlfn.XLOOKUP(tbl_Invoices[[#This Row],[Customer_ID]], tbl_Customers[Customer_ID], tbl_Customers[Age_Group])</f>
        <v>45–54</v>
      </c>
      <c r="M4035" s="1" t="str">
        <f>_xlfn.XLOOKUP(tbl_Invoices[[#This Row],[Customer_ID]], tbl_Customers[Customer_ID], tbl_Customers[Region])</f>
        <v>International</v>
      </c>
      <c r="N4035" s="1" t="str" cm="1">
        <f t="array" ref="N4035">_xlfn.IFS(
   _xlfn.SINGLE(tbl_Invoices[Plan_ID])="P1","Basic",
   _xlfn.SINGLE(tbl_Invoices[Plan_ID])="P2","Standard",
   _xlfn.SINGLE(tbl_Invoices[Plan_ID])="P3","Premium"
)</f>
        <v>Standard</v>
      </c>
      <c r="O4035" s="2">
        <f>IF(tbl_Invoices[[#This Row],[Revenue_Type]]="Churned",0,1)</f>
        <v>1</v>
      </c>
    </row>
    <row r="4036" spans="1:15" x14ac:dyDescent="0.25">
      <c r="A4036" t="s">
        <v>8240</v>
      </c>
      <c r="B4036" t="s">
        <v>622</v>
      </c>
      <c r="C4036" t="s">
        <v>4046</v>
      </c>
      <c r="D4036" s="1">
        <v>44802</v>
      </c>
      <c r="E4036">
        <v>55</v>
      </c>
      <c r="F4036" t="b">
        <v>1</v>
      </c>
      <c r="G4036" t="s">
        <v>4549</v>
      </c>
      <c r="H4036" t="s">
        <v>2031</v>
      </c>
      <c r="I4036" s="1">
        <f>DATE(YEAR(tbl_Invoices[[#This Row],[Invoice_Date]]), MONTH(tbl_Invoices[[#This Row],[Invoice_Date]]), DAY(tbl_Invoices[[#This Row],[Invoice_Date]]))</f>
        <v>44802</v>
      </c>
      <c r="J4036">
        <f>YEAR(tbl_Invoices[[#This Row],[Invoice_Date]])</f>
        <v>2022</v>
      </c>
      <c r="K4036" s="1">
        <f>_xlfn.XLOOKUP(tbl_Invoices[[#This Row],[Customer_ID]], tbl_Customers[Customer_ID], tbl_Customers[Cohort_Month])</f>
        <v>44620</v>
      </c>
      <c r="L4036" s="1" t="str">
        <f ca="1">_xlfn.XLOOKUP(tbl_Invoices[[#This Row],[Customer_ID]], tbl_Customers[Customer_ID], tbl_Customers[Age_Group])</f>
        <v>25–34</v>
      </c>
      <c r="M4036" s="1" t="str">
        <f>_xlfn.XLOOKUP(tbl_Invoices[[#This Row],[Customer_ID]], tbl_Customers[Customer_ID], tbl_Customers[Region])</f>
        <v>Midwest</v>
      </c>
      <c r="N4036" s="1" t="str" cm="1">
        <f t="array" ref="N4036">_xlfn.IFS(
   _xlfn.SINGLE(tbl_Invoices[Plan_ID])="P1","Basic",
   _xlfn.SINGLE(tbl_Invoices[Plan_ID])="P2","Standard",
   _xlfn.SINGLE(tbl_Invoices[Plan_ID])="P3","Premium"
)</f>
        <v>Premium</v>
      </c>
      <c r="O4036" s="2">
        <f>IF(tbl_Invoices[[#This Row],[Revenue_Type]]="Churned",0,1)</f>
        <v>1</v>
      </c>
    </row>
    <row r="4037" spans="1:15" x14ac:dyDescent="0.25">
      <c r="A4037" t="s">
        <v>9747</v>
      </c>
      <c r="B4037" t="s">
        <v>686</v>
      </c>
      <c r="C4037" t="s">
        <v>2518</v>
      </c>
      <c r="D4037" s="1">
        <v>44802</v>
      </c>
      <c r="E4037">
        <v>25</v>
      </c>
      <c r="F4037" t="b">
        <v>1</v>
      </c>
      <c r="G4037" t="s">
        <v>4549</v>
      </c>
      <c r="H4037" t="s">
        <v>2034</v>
      </c>
      <c r="I4037" s="1">
        <f>DATE(YEAR(tbl_Invoices[[#This Row],[Invoice_Date]]), MONTH(tbl_Invoices[[#This Row],[Invoice_Date]]), DAY(tbl_Invoices[[#This Row],[Invoice_Date]]))</f>
        <v>44802</v>
      </c>
      <c r="J4037">
        <f>YEAR(tbl_Invoices[[#This Row],[Invoice_Date]])</f>
        <v>2022</v>
      </c>
      <c r="K4037" s="1">
        <f>_xlfn.XLOOKUP(tbl_Invoices[[#This Row],[Customer_ID]], tbl_Customers[Customer_ID], tbl_Customers[Cohort_Month])</f>
        <v>44530</v>
      </c>
      <c r="L4037" s="1" t="str">
        <f ca="1">_xlfn.XLOOKUP(tbl_Invoices[[#This Row],[Customer_ID]], tbl_Customers[Customer_ID], tbl_Customers[Age_Group])</f>
        <v>45–54</v>
      </c>
      <c r="M4037" s="1" t="str">
        <f>_xlfn.XLOOKUP(tbl_Invoices[[#This Row],[Customer_ID]], tbl_Customers[Customer_ID], tbl_Customers[Region])</f>
        <v>Midwest</v>
      </c>
      <c r="N4037" s="1" t="str" cm="1">
        <f t="array" ref="N4037">_xlfn.IFS(
   _xlfn.SINGLE(tbl_Invoices[Plan_ID])="P1","Basic",
   _xlfn.SINGLE(tbl_Invoices[Plan_ID])="P2","Standard",
   _xlfn.SINGLE(tbl_Invoices[Plan_ID])="P3","Premium"
)</f>
        <v>Standard</v>
      </c>
      <c r="O4037" s="2">
        <f>IF(tbl_Invoices[[#This Row],[Revenue_Type]]="Churned",0,1)</f>
        <v>1</v>
      </c>
    </row>
    <row r="4038" spans="1:15" x14ac:dyDescent="0.25">
      <c r="A4038" t="s">
        <v>5106</v>
      </c>
      <c r="B4038" t="s">
        <v>1064</v>
      </c>
      <c r="C4038" t="s">
        <v>2973</v>
      </c>
      <c r="D4038" s="1">
        <v>44802</v>
      </c>
      <c r="E4038">
        <v>12</v>
      </c>
      <c r="F4038" t="b">
        <v>1</v>
      </c>
      <c r="G4038" t="s">
        <v>4547</v>
      </c>
      <c r="H4038" t="s">
        <v>2027</v>
      </c>
      <c r="I4038" s="1">
        <f>DATE(YEAR(tbl_Invoices[[#This Row],[Invoice_Date]]), MONTH(tbl_Invoices[[#This Row],[Invoice_Date]]), DAY(tbl_Invoices[[#This Row],[Invoice_Date]]))</f>
        <v>44802</v>
      </c>
      <c r="J4038">
        <f>YEAR(tbl_Invoices[[#This Row],[Invoice_Date]])</f>
        <v>2022</v>
      </c>
      <c r="K4038" s="1">
        <f>_xlfn.XLOOKUP(tbl_Invoices[[#This Row],[Customer_ID]], tbl_Customers[Customer_ID], tbl_Customers[Cohort_Month])</f>
        <v>44500</v>
      </c>
      <c r="L4038" s="1" t="str">
        <f ca="1">_xlfn.XLOOKUP(tbl_Invoices[[#This Row],[Customer_ID]], tbl_Customers[Customer_ID], tbl_Customers[Age_Group])</f>
        <v>35–44</v>
      </c>
      <c r="M4038" s="1" t="str">
        <f>_xlfn.XLOOKUP(tbl_Invoices[[#This Row],[Customer_ID]], tbl_Customers[Customer_ID], tbl_Customers[Region])</f>
        <v>South</v>
      </c>
      <c r="N4038" s="1" t="str" cm="1">
        <f t="array" ref="N4038">_xlfn.IFS(
   _xlfn.SINGLE(tbl_Invoices[Plan_ID])="P1","Basic",
   _xlfn.SINGLE(tbl_Invoices[Plan_ID])="P2","Standard",
   _xlfn.SINGLE(tbl_Invoices[Plan_ID])="P3","Premium"
)</f>
        <v>Basic</v>
      </c>
      <c r="O4038" s="2">
        <f>IF(tbl_Invoices[[#This Row],[Revenue_Type]]="Churned",0,1)</f>
        <v>1</v>
      </c>
    </row>
    <row r="4039" spans="1:15" x14ac:dyDescent="0.25">
      <c r="A4039" t="s">
        <v>6031</v>
      </c>
      <c r="B4039" t="s">
        <v>38</v>
      </c>
      <c r="C4039" t="s">
        <v>2560</v>
      </c>
      <c r="D4039" s="1">
        <v>44803</v>
      </c>
      <c r="E4039">
        <v>55</v>
      </c>
      <c r="F4039" t="b">
        <v>1</v>
      </c>
      <c r="G4039" t="s">
        <v>4540</v>
      </c>
      <c r="H4039" t="s">
        <v>2031</v>
      </c>
      <c r="I4039" s="1">
        <f>DATE(YEAR(tbl_Invoices[[#This Row],[Invoice_Date]]), MONTH(tbl_Invoices[[#This Row],[Invoice_Date]]), DAY(tbl_Invoices[[#This Row],[Invoice_Date]]))</f>
        <v>44803</v>
      </c>
      <c r="J4039">
        <f>YEAR(tbl_Invoices[[#This Row],[Invoice_Date]])</f>
        <v>2022</v>
      </c>
      <c r="K4039" s="1">
        <f>_xlfn.XLOOKUP(tbl_Invoices[[#This Row],[Customer_ID]], tbl_Customers[Customer_ID], tbl_Customers[Cohort_Month])</f>
        <v>44439</v>
      </c>
      <c r="L4039" s="1" t="str">
        <f ca="1">_xlfn.XLOOKUP(tbl_Invoices[[#This Row],[Customer_ID]], tbl_Customers[Customer_ID], tbl_Customers[Age_Group])</f>
        <v>18–24</v>
      </c>
      <c r="M4039" s="1" t="str">
        <f>_xlfn.XLOOKUP(tbl_Invoices[[#This Row],[Customer_ID]], tbl_Customers[Customer_ID], tbl_Customers[Region])</f>
        <v>Midwest</v>
      </c>
      <c r="N4039" s="1" t="str" cm="1">
        <f t="array" ref="N4039">_xlfn.IFS(
   _xlfn.SINGLE(tbl_Invoices[Plan_ID])="P1","Basic",
   _xlfn.SINGLE(tbl_Invoices[Plan_ID])="P2","Standard",
   _xlfn.SINGLE(tbl_Invoices[Plan_ID])="P3","Premium"
)</f>
        <v>Premium</v>
      </c>
      <c r="O4039" s="2">
        <f>IF(tbl_Invoices[[#This Row],[Revenue_Type]]="Churned",0,1)</f>
        <v>1</v>
      </c>
    </row>
    <row r="4040" spans="1:15" x14ac:dyDescent="0.25">
      <c r="A4040" t="s">
        <v>7935</v>
      </c>
      <c r="B4040" t="s">
        <v>354</v>
      </c>
      <c r="C4040" t="s">
        <v>4418</v>
      </c>
      <c r="D4040" s="1">
        <v>44803</v>
      </c>
      <c r="E4040">
        <v>55</v>
      </c>
      <c r="F4040" t="b">
        <v>1</v>
      </c>
      <c r="G4040" t="s">
        <v>4545</v>
      </c>
      <c r="H4040" t="s">
        <v>2031</v>
      </c>
      <c r="I4040" s="1">
        <f>DATE(YEAR(tbl_Invoices[[#This Row],[Invoice_Date]]), MONTH(tbl_Invoices[[#This Row],[Invoice_Date]]), DAY(tbl_Invoices[[#This Row],[Invoice_Date]]))</f>
        <v>44803</v>
      </c>
      <c r="J4040">
        <f>YEAR(tbl_Invoices[[#This Row],[Invoice_Date]])</f>
        <v>2022</v>
      </c>
      <c r="K4040" s="1">
        <f>_xlfn.XLOOKUP(tbl_Invoices[[#This Row],[Customer_ID]], tbl_Customers[Customer_ID], tbl_Customers[Cohort_Month])</f>
        <v>44469</v>
      </c>
      <c r="L4040" s="1" t="str">
        <f ca="1">_xlfn.XLOOKUP(tbl_Invoices[[#This Row],[Customer_ID]], tbl_Customers[Customer_ID], tbl_Customers[Age_Group])</f>
        <v>55+</v>
      </c>
      <c r="M4040" s="1" t="str">
        <f>_xlfn.XLOOKUP(tbl_Invoices[[#This Row],[Customer_ID]], tbl_Customers[Customer_ID], tbl_Customers[Region])</f>
        <v>Midwest</v>
      </c>
      <c r="N4040" s="1" t="str" cm="1">
        <f t="array" ref="N4040">_xlfn.IFS(
   _xlfn.SINGLE(tbl_Invoices[Plan_ID])="P1","Basic",
   _xlfn.SINGLE(tbl_Invoices[Plan_ID])="P2","Standard",
   _xlfn.SINGLE(tbl_Invoices[Plan_ID])="P3","Premium"
)</f>
        <v>Premium</v>
      </c>
      <c r="O4040" s="2">
        <f>IF(tbl_Invoices[[#This Row],[Revenue_Type]]="Churned",0,1)</f>
        <v>0</v>
      </c>
    </row>
    <row r="4041" spans="1:15" x14ac:dyDescent="0.25">
      <c r="A4041" t="s">
        <v>5417</v>
      </c>
      <c r="B4041" t="s">
        <v>587</v>
      </c>
      <c r="C4041" t="s">
        <v>3978</v>
      </c>
      <c r="D4041" s="1">
        <v>44803</v>
      </c>
      <c r="E4041">
        <v>12</v>
      </c>
      <c r="F4041" t="b">
        <v>1</v>
      </c>
      <c r="G4041" t="s">
        <v>4538</v>
      </c>
      <c r="H4041" t="s">
        <v>2027</v>
      </c>
      <c r="I4041" s="1">
        <f>DATE(YEAR(tbl_Invoices[[#This Row],[Invoice_Date]]), MONTH(tbl_Invoices[[#This Row],[Invoice_Date]]), DAY(tbl_Invoices[[#This Row],[Invoice_Date]]))</f>
        <v>44803</v>
      </c>
      <c r="J4041">
        <f>YEAR(tbl_Invoices[[#This Row],[Invoice_Date]])</f>
        <v>2022</v>
      </c>
      <c r="K4041" s="1">
        <f>_xlfn.XLOOKUP(tbl_Invoices[[#This Row],[Customer_ID]], tbl_Customers[Customer_ID], tbl_Customers[Cohort_Month])</f>
        <v>44408</v>
      </c>
      <c r="L4041" s="1" t="str">
        <f ca="1">_xlfn.XLOOKUP(tbl_Invoices[[#This Row],[Customer_ID]], tbl_Customers[Customer_ID], tbl_Customers[Age_Group])</f>
        <v>55+</v>
      </c>
      <c r="M4041" s="1" t="str">
        <f>_xlfn.XLOOKUP(tbl_Invoices[[#This Row],[Customer_ID]], tbl_Customers[Customer_ID], tbl_Customers[Region])</f>
        <v>East</v>
      </c>
      <c r="N4041" s="1" t="str" cm="1">
        <f t="array" ref="N4041">_xlfn.IFS(
   _xlfn.SINGLE(tbl_Invoices[Plan_ID])="P1","Basic",
   _xlfn.SINGLE(tbl_Invoices[Plan_ID])="P2","Standard",
   _xlfn.SINGLE(tbl_Invoices[Plan_ID])="P3","Premium"
)</f>
        <v>Basic</v>
      </c>
      <c r="O4041" s="2">
        <f>IF(tbl_Invoices[[#This Row],[Revenue_Type]]="Churned",0,1)</f>
        <v>1</v>
      </c>
    </row>
    <row r="4042" spans="1:15" x14ac:dyDescent="0.25">
      <c r="A4042" t="s">
        <v>8424</v>
      </c>
      <c r="B4042" t="s">
        <v>783</v>
      </c>
      <c r="C4042" t="s">
        <v>3213</v>
      </c>
      <c r="D4042" s="1">
        <v>44803</v>
      </c>
      <c r="E4042">
        <v>12</v>
      </c>
      <c r="F4042" t="b">
        <v>1</v>
      </c>
      <c r="G4042" t="s">
        <v>4547</v>
      </c>
      <c r="H4042" t="s">
        <v>2027</v>
      </c>
      <c r="I4042" s="1">
        <f>DATE(YEAR(tbl_Invoices[[#This Row],[Invoice_Date]]), MONTH(tbl_Invoices[[#This Row],[Invoice_Date]]), DAY(tbl_Invoices[[#This Row],[Invoice_Date]]))</f>
        <v>44803</v>
      </c>
      <c r="J4042">
        <f>YEAR(tbl_Invoices[[#This Row],[Invoice_Date]])</f>
        <v>2022</v>
      </c>
      <c r="K4042" s="1">
        <f>_xlfn.XLOOKUP(tbl_Invoices[[#This Row],[Customer_ID]], tbl_Customers[Customer_ID], tbl_Customers[Cohort_Month])</f>
        <v>44773</v>
      </c>
      <c r="L4042" s="1" t="str">
        <f ca="1">_xlfn.XLOOKUP(tbl_Invoices[[#This Row],[Customer_ID]], tbl_Customers[Customer_ID], tbl_Customers[Age_Group])</f>
        <v>45–54</v>
      </c>
      <c r="M4042" s="1" t="str">
        <f>_xlfn.XLOOKUP(tbl_Invoices[[#This Row],[Customer_ID]], tbl_Customers[Customer_ID], tbl_Customers[Region])</f>
        <v>East</v>
      </c>
      <c r="N4042" s="1" t="str" cm="1">
        <f t="array" ref="N4042">_xlfn.IFS(
   _xlfn.SINGLE(tbl_Invoices[Plan_ID])="P1","Basic",
   _xlfn.SINGLE(tbl_Invoices[Plan_ID])="P2","Standard",
   _xlfn.SINGLE(tbl_Invoices[Plan_ID])="P3","Premium"
)</f>
        <v>Basic</v>
      </c>
      <c r="O4042" s="2">
        <f>IF(tbl_Invoices[[#This Row],[Revenue_Type]]="Churned",0,1)</f>
        <v>1</v>
      </c>
    </row>
    <row r="4043" spans="1:15" x14ac:dyDescent="0.25">
      <c r="A4043" t="s">
        <v>7468</v>
      </c>
      <c r="B4043" t="s">
        <v>1363</v>
      </c>
      <c r="C4043" t="s">
        <v>3874</v>
      </c>
      <c r="D4043" s="1">
        <v>44803</v>
      </c>
      <c r="E4043">
        <v>55</v>
      </c>
      <c r="F4043" t="b">
        <v>1</v>
      </c>
      <c r="G4043" t="s">
        <v>4545</v>
      </c>
      <c r="H4043" t="s">
        <v>2031</v>
      </c>
      <c r="I4043" s="1">
        <f>DATE(YEAR(tbl_Invoices[[#This Row],[Invoice_Date]]), MONTH(tbl_Invoices[[#This Row],[Invoice_Date]]), DAY(tbl_Invoices[[#This Row],[Invoice_Date]]))</f>
        <v>44803</v>
      </c>
      <c r="J4043">
        <f>YEAR(tbl_Invoices[[#This Row],[Invoice_Date]])</f>
        <v>2022</v>
      </c>
      <c r="K4043" s="1">
        <f>_xlfn.XLOOKUP(tbl_Invoices[[#This Row],[Customer_ID]], tbl_Customers[Customer_ID], tbl_Customers[Cohort_Month])</f>
        <v>44985</v>
      </c>
      <c r="L4043" s="1" t="str">
        <f ca="1">_xlfn.XLOOKUP(tbl_Invoices[[#This Row],[Customer_ID]], tbl_Customers[Customer_ID], tbl_Customers[Age_Group])</f>
        <v>45–54</v>
      </c>
      <c r="M4043" s="1" t="str">
        <f>_xlfn.XLOOKUP(tbl_Invoices[[#This Row],[Customer_ID]], tbl_Customers[Customer_ID], tbl_Customers[Region])</f>
        <v>South</v>
      </c>
      <c r="N4043" s="1" t="str" cm="1">
        <f t="array" ref="N4043">_xlfn.IFS(
   _xlfn.SINGLE(tbl_Invoices[Plan_ID])="P1","Basic",
   _xlfn.SINGLE(tbl_Invoices[Plan_ID])="P2","Standard",
   _xlfn.SINGLE(tbl_Invoices[Plan_ID])="P3","Premium"
)</f>
        <v>Premium</v>
      </c>
      <c r="O4043" s="2">
        <f>IF(tbl_Invoices[[#This Row],[Revenue_Type]]="Churned",0,1)</f>
        <v>0</v>
      </c>
    </row>
    <row r="4044" spans="1:15" x14ac:dyDescent="0.25">
      <c r="A4044" t="s">
        <v>7006</v>
      </c>
      <c r="B4044" t="s">
        <v>1814</v>
      </c>
      <c r="C4044" t="s">
        <v>2874</v>
      </c>
      <c r="D4044" s="1">
        <v>44803</v>
      </c>
      <c r="E4044">
        <v>25</v>
      </c>
      <c r="F4044" t="b">
        <v>1</v>
      </c>
      <c r="G4044" t="s">
        <v>4545</v>
      </c>
      <c r="H4044" t="s">
        <v>2034</v>
      </c>
      <c r="I4044" s="1">
        <f>DATE(YEAR(tbl_Invoices[[#This Row],[Invoice_Date]]), MONTH(tbl_Invoices[[#This Row],[Invoice_Date]]), DAY(tbl_Invoices[[#This Row],[Invoice_Date]]))</f>
        <v>44803</v>
      </c>
      <c r="J4044">
        <f>YEAR(tbl_Invoices[[#This Row],[Invoice_Date]])</f>
        <v>2022</v>
      </c>
      <c r="K4044" s="1">
        <f>_xlfn.XLOOKUP(tbl_Invoices[[#This Row],[Customer_ID]], tbl_Customers[Customer_ID], tbl_Customers[Cohort_Month])</f>
        <v>45046</v>
      </c>
      <c r="L4044" s="1" t="str">
        <f ca="1">_xlfn.XLOOKUP(tbl_Invoices[[#This Row],[Customer_ID]], tbl_Customers[Customer_ID], tbl_Customers[Age_Group])</f>
        <v>55+</v>
      </c>
      <c r="M4044" s="1" t="str">
        <f>_xlfn.XLOOKUP(tbl_Invoices[[#This Row],[Customer_ID]], tbl_Customers[Customer_ID], tbl_Customers[Region])</f>
        <v>East</v>
      </c>
      <c r="N4044" s="1" t="str" cm="1">
        <f t="array" ref="N4044">_xlfn.IFS(
   _xlfn.SINGLE(tbl_Invoices[Plan_ID])="P1","Basic",
   _xlfn.SINGLE(tbl_Invoices[Plan_ID])="P2","Standard",
   _xlfn.SINGLE(tbl_Invoices[Plan_ID])="P3","Premium"
)</f>
        <v>Standard</v>
      </c>
      <c r="O4044" s="2">
        <f>IF(tbl_Invoices[[#This Row],[Revenue_Type]]="Churned",0,1)</f>
        <v>0</v>
      </c>
    </row>
    <row r="4045" spans="1:15" x14ac:dyDescent="0.25">
      <c r="A4045" t="s">
        <v>9478</v>
      </c>
      <c r="B4045" t="s">
        <v>954</v>
      </c>
      <c r="C4045" t="s">
        <v>2204</v>
      </c>
      <c r="D4045" s="1">
        <v>44804</v>
      </c>
      <c r="E4045">
        <v>55</v>
      </c>
      <c r="F4045" t="b">
        <v>1</v>
      </c>
      <c r="G4045" t="s">
        <v>4540</v>
      </c>
      <c r="H4045" t="s">
        <v>2031</v>
      </c>
      <c r="I4045" s="1">
        <f>DATE(YEAR(tbl_Invoices[[#This Row],[Invoice_Date]]), MONTH(tbl_Invoices[[#This Row],[Invoice_Date]]), DAY(tbl_Invoices[[#This Row],[Invoice_Date]]))</f>
        <v>44804</v>
      </c>
      <c r="J4045">
        <f>YEAR(tbl_Invoices[[#This Row],[Invoice_Date]])</f>
        <v>2022</v>
      </c>
      <c r="K4045" s="1">
        <f>_xlfn.XLOOKUP(tbl_Invoices[[#This Row],[Customer_ID]], tbl_Customers[Customer_ID], tbl_Customers[Cohort_Month])</f>
        <v>44439</v>
      </c>
      <c r="L4045" s="1" t="str">
        <f ca="1">_xlfn.XLOOKUP(tbl_Invoices[[#This Row],[Customer_ID]], tbl_Customers[Customer_ID], tbl_Customers[Age_Group])</f>
        <v>25–34</v>
      </c>
      <c r="M4045" s="1" t="str">
        <f>_xlfn.XLOOKUP(tbl_Invoices[[#This Row],[Customer_ID]], tbl_Customers[Customer_ID], tbl_Customers[Region])</f>
        <v>West</v>
      </c>
      <c r="N4045" s="1" t="str" cm="1">
        <f t="array" ref="N4045">_xlfn.IFS(
   _xlfn.SINGLE(tbl_Invoices[Plan_ID])="P1","Basic",
   _xlfn.SINGLE(tbl_Invoices[Plan_ID])="P2","Standard",
   _xlfn.SINGLE(tbl_Invoices[Plan_ID])="P3","Premium"
)</f>
        <v>Premium</v>
      </c>
      <c r="O4045" s="2">
        <f>IF(tbl_Invoices[[#This Row],[Revenue_Type]]="Churned",0,1)</f>
        <v>1</v>
      </c>
    </row>
    <row r="4046" spans="1:15" x14ac:dyDescent="0.25">
      <c r="A4046" t="s">
        <v>7703</v>
      </c>
      <c r="B4046" t="s">
        <v>1096</v>
      </c>
      <c r="C4046" t="s">
        <v>3368</v>
      </c>
      <c r="D4046" s="1">
        <v>44804</v>
      </c>
      <c r="E4046">
        <v>12</v>
      </c>
      <c r="F4046" t="b">
        <v>1</v>
      </c>
      <c r="G4046" t="s">
        <v>4540</v>
      </c>
      <c r="H4046" t="s">
        <v>2027</v>
      </c>
      <c r="I4046" s="1">
        <f>DATE(YEAR(tbl_Invoices[[#This Row],[Invoice_Date]]), MONTH(tbl_Invoices[[#This Row],[Invoice_Date]]), DAY(tbl_Invoices[[#This Row],[Invoice_Date]]))</f>
        <v>44804</v>
      </c>
      <c r="J4046">
        <f>YEAR(tbl_Invoices[[#This Row],[Invoice_Date]])</f>
        <v>2022</v>
      </c>
      <c r="K4046" s="1">
        <f>_xlfn.XLOOKUP(tbl_Invoices[[#This Row],[Customer_ID]], tbl_Customers[Customer_ID], tbl_Customers[Cohort_Month])</f>
        <v>44804</v>
      </c>
      <c r="L4046" s="1" t="str">
        <f ca="1">_xlfn.XLOOKUP(tbl_Invoices[[#This Row],[Customer_ID]], tbl_Customers[Customer_ID], tbl_Customers[Age_Group])</f>
        <v>25–34</v>
      </c>
      <c r="M4046" s="1" t="str">
        <f>_xlfn.XLOOKUP(tbl_Invoices[[#This Row],[Customer_ID]], tbl_Customers[Customer_ID], tbl_Customers[Region])</f>
        <v>South</v>
      </c>
      <c r="N4046" s="1" t="str" cm="1">
        <f t="array" ref="N4046">_xlfn.IFS(
   _xlfn.SINGLE(tbl_Invoices[Plan_ID])="P1","Basic",
   _xlfn.SINGLE(tbl_Invoices[Plan_ID])="P2","Standard",
   _xlfn.SINGLE(tbl_Invoices[Plan_ID])="P3","Premium"
)</f>
        <v>Basic</v>
      </c>
      <c r="O4046" s="2">
        <f>IF(tbl_Invoices[[#This Row],[Revenue_Type]]="Churned",0,1)</f>
        <v>1</v>
      </c>
    </row>
    <row r="4047" spans="1:15" x14ac:dyDescent="0.25">
      <c r="A4047" t="s">
        <v>6123</v>
      </c>
      <c r="B4047" t="s">
        <v>1538</v>
      </c>
      <c r="C4047" t="s">
        <v>3940</v>
      </c>
      <c r="D4047" s="1">
        <v>44804</v>
      </c>
      <c r="E4047">
        <v>55</v>
      </c>
      <c r="F4047" t="b">
        <v>1</v>
      </c>
      <c r="G4047" t="s">
        <v>4540</v>
      </c>
      <c r="H4047" t="s">
        <v>2031</v>
      </c>
      <c r="I4047" s="1">
        <f>DATE(YEAR(tbl_Invoices[[#This Row],[Invoice_Date]]), MONTH(tbl_Invoices[[#This Row],[Invoice_Date]]), DAY(tbl_Invoices[[#This Row],[Invoice_Date]]))</f>
        <v>44804</v>
      </c>
      <c r="J4047">
        <f>YEAR(tbl_Invoices[[#This Row],[Invoice_Date]])</f>
        <v>2022</v>
      </c>
      <c r="K4047" s="1">
        <f>_xlfn.XLOOKUP(tbl_Invoices[[#This Row],[Customer_ID]], tbl_Customers[Customer_ID], tbl_Customers[Cohort_Month])</f>
        <v>44316</v>
      </c>
      <c r="L4047" s="1" t="str">
        <f ca="1">_xlfn.XLOOKUP(tbl_Invoices[[#This Row],[Customer_ID]], tbl_Customers[Customer_ID], tbl_Customers[Age_Group])</f>
        <v>45–54</v>
      </c>
      <c r="M4047" s="1" t="str">
        <f>_xlfn.XLOOKUP(tbl_Invoices[[#This Row],[Customer_ID]], tbl_Customers[Customer_ID], tbl_Customers[Region])</f>
        <v>West</v>
      </c>
      <c r="N4047" s="1" t="str" cm="1">
        <f t="array" ref="N4047">_xlfn.IFS(
   _xlfn.SINGLE(tbl_Invoices[Plan_ID])="P1","Basic",
   _xlfn.SINGLE(tbl_Invoices[Plan_ID])="P2","Standard",
   _xlfn.SINGLE(tbl_Invoices[Plan_ID])="P3","Premium"
)</f>
        <v>Premium</v>
      </c>
      <c r="O4047" s="2">
        <f>IF(tbl_Invoices[[#This Row],[Revenue_Type]]="Churned",0,1)</f>
        <v>1</v>
      </c>
    </row>
    <row r="4048" spans="1:15" x14ac:dyDescent="0.25">
      <c r="A4048" t="s">
        <v>10220</v>
      </c>
      <c r="B4048" t="s">
        <v>1615</v>
      </c>
      <c r="C4048" t="s">
        <v>4084</v>
      </c>
      <c r="D4048" s="1">
        <v>44804</v>
      </c>
      <c r="E4048">
        <v>25</v>
      </c>
      <c r="F4048" t="b">
        <v>1</v>
      </c>
      <c r="G4048" t="s">
        <v>4545</v>
      </c>
      <c r="H4048" t="s">
        <v>2034</v>
      </c>
      <c r="I4048" s="1">
        <f>DATE(YEAR(tbl_Invoices[[#This Row],[Invoice_Date]]), MONTH(tbl_Invoices[[#This Row],[Invoice_Date]]), DAY(tbl_Invoices[[#This Row],[Invoice_Date]]))</f>
        <v>44804</v>
      </c>
      <c r="J4048">
        <f>YEAR(tbl_Invoices[[#This Row],[Invoice_Date]])</f>
        <v>2022</v>
      </c>
      <c r="K4048" s="1">
        <f>_xlfn.XLOOKUP(tbl_Invoices[[#This Row],[Customer_ID]], tbl_Customers[Customer_ID], tbl_Customers[Cohort_Month])</f>
        <v>44500</v>
      </c>
      <c r="L4048" s="1" t="str">
        <f ca="1">_xlfn.XLOOKUP(tbl_Invoices[[#This Row],[Customer_ID]], tbl_Customers[Customer_ID], tbl_Customers[Age_Group])</f>
        <v>35–44</v>
      </c>
      <c r="M4048" s="1" t="str">
        <f>_xlfn.XLOOKUP(tbl_Invoices[[#This Row],[Customer_ID]], tbl_Customers[Customer_ID], tbl_Customers[Region])</f>
        <v>West</v>
      </c>
      <c r="N4048" s="1" t="str" cm="1">
        <f t="array" ref="N4048">_xlfn.IFS(
   _xlfn.SINGLE(tbl_Invoices[Plan_ID])="P1","Basic",
   _xlfn.SINGLE(tbl_Invoices[Plan_ID])="P2","Standard",
   _xlfn.SINGLE(tbl_Invoices[Plan_ID])="P3","Premium"
)</f>
        <v>Standard</v>
      </c>
      <c r="O4048" s="2">
        <f>IF(tbl_Invoices[[#This Row],[Revenue_Type]]="Churned",0,1)</f>
        <v>0</v>
      </c>
    </row>
    <row r="4049" spans="1:15" x14ac:dyDescent="0.25">
      <c r="A4049" t="s">
        <v>4552</v>
      </c>
      <c r="B4049" t="s">
        <v>1679</v>
      </c>
      <c r="C4049" t="s">
        <v>3636</v>
      </c>
      <c r="D4049" s="1">
        <v>44804</v>
      </c>
      <c r="E4049">
        <v>55</v>
      </c>
      <c r="F4049" t="b">
        <v>1</v>
      </c>
      <c r="G4049" t="s">
        <v>4547</v>
      </c>
      <c r="H4049" t="s">
        <v>2031</v>
      </c>
      <c r="I4049" s="1">
        <f>DATE(YEAR(tbl_Invoices[[#This Row],[Invoice_Date]]), MONTH(tbl_Invoices[[#This Row],[Invoice_Date]]), DAY(tbl_Invoices[[#This Row],[Invoice_Date]]))</f>
        <v>44804</v>
      </c>
      <c r="J4049">
        <f>YEAR(tbl_Invoices[[#This Row],[Invoice_Date]])</f>
        <v>2022</v>
      </c>
      <c r="K4049" s="1">
        <f>_xlfn.XLOOKUP(tbl_Invoices[[#This Row],[Customer_ID]], tbl_Customers[Customer_ID], tbl_Customers[Cohort_Month])</f>
        <v>44712</v>
      </c>
      <c r="L4049" s="1" t="str">
        <f ca="1">_xlfn.XLOOKUP(tbl_Invoices[[#This Row],[Customer_ID]], tbl_Customers[Customer_ID], tbl_Customers[Age_Group])</f>
        <v>35–44</v>
      </c>
      <c r="M4049" s="1" t="str">
        <f>_xlfn.XLOOKUP(tbl_Invoices[[#This Row],[Customer_ID]], tbl_Customers[Customer_ID], tbl_Customers[Region])</f>
        <v>International</v>
      </c>
      <c r="N4049" s="1" t="str" cm="1">
        <f t="array" ref="N4049">_xlfn.IFS(
   _xlfn.SINGLE(tbl_Invoices[Plan_ID])="P1","Basic",
   _xlfn.SINGLE(tbl_Invoices[Plan_ID])="P2","Standard",
   _xlfn.SINGLE(tbl_Invoices[Plan_ID])="P3","Premium"
)</f>
        <v>Premium</v>
      </c>
      <c r="O4049" s="2">
        <f>IF(tbl_Invoices[[#This Row],[Revenue_Type]]="Churned",0,1)</f>
        <v>1</v>
      </c>
    </row>
    <row r="4050" spans="1:15" x14ac:dyDescent="0.25">
      <c r="A4050" t="s">
        <v>7647</v>
      </c>
      <c r="B4050" t="s">
        <v>1943</v>
      </c>
      <c r="C4050" t="s">
        <v>2873</v>
      </c>
      <c r="D4050" s="1">
        <v>44804</v>
      </c>
      <c r="E4050">
        <v>55</v>
      </c>
      <c r="F4050" t="b">
        <v>1</v>
      </c>
      <c r="G4050" t="s">
        <v>4540</v>
      </c>
      <c r="H4050" t="s">
        <v>2031</v>
      </c>
      <c r="I4050" s="1">
        <f>DATE(YEAR(tbl_Invoices[[#This Row],[Invoice_Date]]), MONTH(tbl_Invoices[[#This Row],[Invoice_Date]]), DAY(tbl_Invoices[[#This Row],[Invoice_Date]]))</f>
        <v>44804</v>
      </c>
      <c r="J4050">
        <f>YEAR(tbl_Invoices[[#This Row],[Invoice_Date]])</f>
        <v>2022</v>
      </c>
      <c r="K4050" s="1">
        <f>_xlfn.XLOOKUP(tbl_Invoices[[#This Row],[Customer_ID]], tbl_Customers[Customer_ID], tbl_Customers[Cohort_Month])</f>
        <v>44286</v>
      </c>
      <c r="L4050" s="1" t="str">
        <f ca="1">_xlfn.XLOOKUP(tbl_Invoices[[#This Row],[Customer_ID]], tbl_Customers[Customer_ID], tbl_Customers[Age_Group])</f>
        <v>45–54</v>
      </c>
      <c r="M4050" s="1" t="str">
        <f>_xlfn.XLOOKUP(tbl_Invoices[[#This Row],[Customer_ID]], tbl_Customers[Customer_ID], tbl_Customers[Region])</f>
        <v>Midwest</v>
      </c>
      <c r="N4050" s="1" t="str" cm="1">
        <f t="array" ref="N4050">_xlfn.IFS(
   _xlfn.SINGLE(tbl_Invoices[Plan_ID])="P1","Basic",
   _xlfn.SINGLE(tbl_Invoices[Plan_ID])="P2","Standard",
   _xlfn.SINGLE(tbl_Invoices[Plan_ID])="P3","Premium"
)</f>
        <v>Premium</v>
      </c>
      <c r="O4050" s="2">
        <f>IF(tbl_Invoices[[#This Row],[Revenue_Type]]="Churned",0,1)</f>
        <v>1</v>
      </c>
    </row>
    <row r="4051" spans="1:15" x14ac:dyDescent="0.25">
      <c r="A4051" t="s">
        <v>8819</v>
      </c>
      <c r="B4051" t="s">
        <v>166</v>
      </c>
      <c r="C4051" t="s">
        <v>3791</v>
      </c>
      <c r="D4051" s="1">
        <v>44805</v>
      </c>
      <c r="E4051">
        <v>12</v>
      </c>
      <c r="F4051" t="b">
        <v>1</v>
      </c>
      <c r="G4051" t="s">
        <v>4545</v>
      </c>
      <c r="H4051" t="s">
        <v>2027</v>
      </c>
      <c r="I4051" s="1">
        <f>DATE(YEAR(tbl_Invoices[[#This Row],[Invoice_Date]]), MONTH(tbl_Invoices[[#This Row],[Invoice_Date]]), DAY(tbl_Invoices[[#This Row],[Invoice_Date]]))</f>
        <v>44805</v>
      </c>
      <c r="J4051">
        <f>YEAR(tbl_Invoices[[#This Row],[Invoice_Date]])</f>
        <v>2022</v>
      </c>
      <c r="K4051" s="1">
        <f>_xlfn.XLOOKUP(tbl_Invoices[[#This Row],[Customer_ID]], tbl_Customers[Customer_ID], tbl_Customers[Cohort_Month])</f>
        <v>44773</v>
      </c>
      <c r="L4051" s="1" t="str">
        <f ca="1">_xlfn.XLOOKUP(tbl_Invoices[[#This Row],[Customer_ID]], tbl_Customers[Customer_ID], tbl_Customers[Age_Group])</f>
        <v>25–34</v>
      </c>
      <c r="M4051" s="1" t="str">
        <f>_xlfn.XLOOKUP(tbl_Invoices[[#This Row],[Customer_ID]], tbl_Customers[Customer_ID], tbl_Customers[Region])</f>
        <v>East</v>
      </c>
      <c r="N4051" s="1" t="str" cm="1">
        <f t="array" ref="N4051">_xlfn.IFS(
   _xlfn.SINGLE(tbl_Invoices[Plan_ID])="P1","Basic",
   _xlfn.SINGLE(tbl_Invoices[Plan_ID])="P2","Standard",
   _xlfn.SINGLE(tbl_Invoices[Plan_ID])="P3","Premium"
)</f>
        <v>Basic</v>
      </c>
      <c r="O4051" s="2">
        <f>IF(tbl_Invoices[[#This Row],[Revenue_Type]]="Churned",0,1)</f>
        <v>0</v>
      </c>
    </row>
    <row r="4052" spans="1:15" x14ac:dyDescent="0.25">
      <c r="A4052" t="s">
        <v>7931</v>
      </c>
      <c r="B4052" t="s">
        <v>718</v>
      </c>
      <c r="C4052" t="s">
        <v>3230</v>
      </c>
      <c r="D4052" s="1">
        <v>44805</v>
      </c>
      <c r="E4052">
        <v>25</v>
      </c>
      <c r="F4052" t="b">
        <v>1</v>
      </c>
      <c r="G4052" t="s">
        <v>4545</v>
      </c>
      <c r="H4052" t="s">
        <v>2034</v>
      </c>
      <c r="I4052" s="1">
        <f>DATE(YEAR(tbl_Invoices[[#This Row],[Invoice_Date]]), MONTH(tbl_Invoices[[#This Row],[Invoice_Date]]), DAY(tbl_Invoices[[#This Row],[Invoice_Date]]))</f>
        <v>44805</v>
      </c>
      <c r="J4052">
        <f>YEAR(tbl_Invoices[[#This Row],[Invoice_Date]])</f>
        <v>2022</v>
      </c>
      <c r="K4052" s="1">
        <f>_xlfn.XLOOKUP(tbl_Invoices[[#This Row],[Customer_ID]], tbl_Customers[Customer_ID], tbl_Customers[Cohort_Month])</f>
        <v>44681</v>
      </c>
      <c r="L4052" s="1" t="str">
        <f ca="1">_xlfn.XLOOKUP(tbl_Invoices[[#This Row],[Customer_ID]], tbl_Customers[Customer_ID], tbl_Customers[Age_Group])</f>
        <v>25–34</v>
      </c>
      <c r="M4052" s="1" t="str">
        <f>_xlfn.XLOOKUP(tbl_Invoices[[#This Row],[Customer_ID]], tbl_Customers[Customer_ID], tbl_Customers[Region])</f>
        <v>West</v>
      </c>
      <c r="N4052" s="1" t="str" cm="1">
        <f t="array" ref="N4052">_xlfn.IFS(
   _xlfn.SINGLE(tbl_Invoices[Plan_ID])="P1","Basic",
   _xlfn.SINGLE(tbl_Invoices[Plan_ID])="P2","Standard",
   _xlfn.SINGLE(tbl_Invoices[Plan_ID])="P3","Premium"
)</f>
        <v>Standard</v>
      </c>
      <c r="O4052" s="2">
        <f>IF(tbl_Invoices[[#This Row],[Revenue_Type]]="Churned",0,1)</f>
        <v>0</v>
      </c>
    </row>
    <row r="4053" spans="1:15" x14ac:dyDescent="0.25">
      <c r="A4053" t="s">
        <v>4821</v>
      </c>
      <c r="B4053" t="s">
        <v>927</v>
      </c>
      <c r="C4053" t="s">
        <v>3334</v>
      </c>
      <c r="D4053" s="1">
        <v>44805</v>
      </c>
      <c r="E4053">
        <v>55</v>
      </c>
      <c r="F4053" t="b">
        <v>1</v>
      </c>
      <c r="G4053" t="s">
        <v>4538</v>
      </c>
      <c r="H4053" t="s">
        <v>2031</v>
      </c>
      <c r="I4053" s="1">
        <f>DATE(YEAR(tbl_Invoices[[#This Row],[Invoice_Date]]), MONTH(tbl_Invoices[[#This Row],[Invoice_Date]]), DAY(tbl_Invoices[[#This Row],[Invoice_Date]]))</f>
        <v>44805</v>
      </c>
      <c r="J4053">
        <f>YEAR(tbl_Invoices[[#This Row],[Invoice_Date]])</f>
        <v>2022</v>
      </c>
      <c r="K4053" s="1">
        <f>_xlfn.XLOOKUP(tbl_Invoices[[#This Row],[Customer_ID]], tbl_Customers[Customer_ID], tbl_Customers[Cohort_Month])</f>
        <v>44286</v>
      </c>
      <c r="L4053" s="1" t="str">
        <f ca="1">_xlfn.XLOOKUP(tbl_Invoices[[#This Row],[Customer_ID]], tbl_Customers[Customer_ID], tbl_Customers[Age_Group])</f>
        <v>35–44</v>
      </c>
      <c r="M4053" s="1" t="str">
        <f>_xlfn.XLOOKUP(tbl_Invoices[[#This Row],[Customer_ID]], tbl_Customers[Customer_ID], tbl_Customers[Region])</f>
        <v>International</v>
      </c>
      <c r="N4053" s="1" t="str" cm="1">
        <f t="array" ref="N4053">_xlfn.IFS(
   _xlfn.SINGLE(tbl_Invoices[Plan_ID])="P1","Basic",
   _xlfn.SINGLE(tbl_Invoices[Plan_ID])="P2","Standard",
   _xlfn.SINGLE(tbl_Invoices[Plan_ID])="P3","Premium"
)</f>
        <v>Premium</v>
      </c>
      <c r="O4053" s="2">
        <f>IF(tbl_Invoices[[#This Row],[Revenue_Type]]="Churned",0,1)</f>
        <v>1</v>
      </c>
    </row>
    <row r="4054" spans="1:15" x14ac:dyDescent="0.25">
      <c r="A4054" t="s">
        <v>10075</v>
      </c>
      <c r="B4054" t="s">
        <v>1093</v>
      </c>
      <c r="C4054" t="s">
        <v>4064</v>
      </c>
      <c r="D4054" s="1">
        <v>44805</v>
      </c>
      <c r="E4054">
        <v>25</v>
      </c>
      <c r="F4054" t="b">
        <v>1</v>
      </c>
      <c r="G4054" t="s">
        <v>4540</v>
      </c>
      <c r="H4054" t="s">
        <v>2034</v>
      </c>
      <c r="I4054" s="1">
        <f>DATE(YEAR(tbl_Invoices[[#This Row],[Invoice_Date]]), MONTH(tbl_Invoices[[#This Row],[Invoice_Date]]), DAY(tbl_Invoices[[#This Row],[Invoice_Date]]))</f>
        <v>44805</v>
      </c>
      <c r="J4054">
        <f>YEAR(tbl_Invoices[[#This Row],[Invoice_Date]])</f>
        <v>2022</v>
      </c>
      <c r="K4054" s="1">
        <f>_xlfn.XLOOKUP(tbl_Invoices[[#This Row],[Customer_ID]], tbl_Customers[Customer_ID], tbl_Customers[Cohort_Month])</f>
        <v>44469</v>
      </c>
      <c r="L4054" s="1" t="str">
        <f ca="1">_xlfn.XLOOKUP(tbl_Invoices[[#This Row],[Customer_ID]], tbl_Customers[Customer_ID], tbl_Customers[Age_Group])</f>
        <v>25–34</v>
      </c>
      <c r="M4054" s="1" t="str">
        <f>_xlfn.XLOOKUP(tbl_Invoices[[#This Row],[Customer_ID]], tbl_Customers[Customer_ID], tbl_Customers[Region])</f>
        <v>International</v>
      </c>
      <c r="N4054" s="1" t="str" cm="1">
        <f t="array" ref="N4054">_xlfn.IFS(
   _xlfn.SINGLE(tbl_Invoices[Plan_ID])="P1","Basic",
   _xlfn.SINGLE(tbl_Invoices[Plan_ID])="P2","Standard",
   _xlfn.SINGLE(tbl_Invoices[Plan_ID])="P3","Premium"
)</f>
        <v>Standard</v>
      </c>
      <c r="O4054" s="2">
        <f>IF(tbl_Invoices[[#This Row],[Revenue_Type]]="Churned",0,1)</f>
        <v>1</v>
      </c>
    </row>
    <row r="4055" spans="1:15" x14ac:dyDescent="0.25">
      <c r="A4055" t="s">
        <v>9990</v>
      </c>
      <c r="B4055" t="s">
        <v>1522</v>
      </c>
      <c r="C4055" t="s">
        <v>2321</v>
      </c>
      <c r="D4055" s="1">
        <v>44805</v>
      </c>
      <c r="E4055">
        <v>55</v>
      </c>
      <c r="F4055" t="b">
        <v>1</v>
      </c>
      <c r="G4055" t="s">
        <v>4538</v>
      </c>
      <c r="H4055" t="s">
        <v>2031</v>
      </c>
      <c r="I4055" s="1">
        <f>DATE(YEAR(tbl_Invoices[[#This Row],[Invoice_Date]]), MONTH(tbl_Invoices[[#This Row],[Invoice_Date]]), DAY(tbl_Invoices[[#This Row],[Invoice_Date]]))</f>
        <v>44805</v>
      </c>
      <c r="J4055">
        <f>YEAR(tbl_Invoices[[#This Row],[Invoice_Date]])</f>
        <v>2022</v>
      </c>
      <c r="K4055" s="1">
        <f>_xlfn.XLOOKUP(tbl_Invoices[[#This Row],[Customer_ID]], tbl_Customers[Customer_ID], tbl_Customers[Cohort_Month])</f>
        <v>44255</v>
      </c>
      <c r="L4055" s="1" t="str">
        <f ca="1">_xlfn.XLOOKUP(tbl_Invoices[[#This Row],[Customer_ID]], tbl_Customers[Customer_ID], tbl_Customers[Age_Group])</f>
        <v>25–34</v>
      </c>
      <c r="M4055" s="1" t="str">
        <f>_xlfn.XLOOKUP(tbl_Invoices[[#This Row],[Customer_ID]], tbl_Customers[Customer_ID], tbl_Customers[Region])</f>
        <v>West</v>
      </c>
      <c r="N4055" s="1" t="str" cm="1">
        <f t="array" ref="N4055">_xlfn.IFS(
   _xlfn.SINGLE(tbl_Invoices[Plan_ID])="P1","Basic",
   _xlfn.SINGLE(tbl_Invoices[Plan_ID])="P2","Standard",
   _xlfn.SINGLE(tbl_Invoices[Plan_ID])="P3","Premium"
)</f>
        <v>Premium</v>
      </c>
      <c r="O4055" s="2">
        <f>IF(tbl_Invoices[[#This Row],[Revenue_Type]]="Churned",0,1)</f>
        <v>1</v>
      </c>
    </row>
    <row r="4056" spans="1:15" x14ac:dyDescent="0.25">
      <c r="A4056" t="s">
        <v>10362</v>
      </c>
      <c r="B4056" t="s">
        <v>1926</v>
      </c>
      <c r="C4056" t="s">
        <v>3887</v>
      </c>
      <c r="D4056" s="1">
        <v>44805</v>
      </c>
      <c r="E4056">
        <v>12</v>
      </c>
      <c r="F4056" t="b">
        <v>1</v>
      </c>
      <c r="G4056" t="s">
        <v>4545</v>
      </c>
      <c r="H4056" t="s">
        <v>2027</v>
      </c>
      <c r="I4056" s="1">
        <f>DATE(YEAR(tbl_Invoices[[#This Row],[Invoice_Date]]), MONTH(tbl_Invoices[[#This Row],[Invoice_Date]]), DAY(tbl_Invoices[[#This Row],[Invoice_Date]]))</f>
        <v>44805</v>
      </c>
      <c r="J4056">
        <f>YEAR(tbl_Invoices[[#This Row],[Invoice_Date]])</f>
        <v>2022</v>
      </c>
      <c r="K4056" s="1">
        <f>_xlfn.XLOOKUP(tbl_Invoices[[#This Row],[Customer_ID]], tbl_Customers[Customer_ID], tbl_Customers[Cohort_Month])</f>
        <v>44681</v>
      </c>
      <c r="L4056" s="1" t="str">
        <f ca="1">_xlfn.XLOOKUP(tbl_Invoices[[#This Row],[Customer_ID]], tbl_Customers[Customer_ID], tbl_Customers[Age_Group])</f>
        <v>45–54</v>
      </c>
      <c r="M4056" s="1" t="str">
        <f>_xlfn.XLOOKUP(tbl_Invoices[[#This Row],[Customer_ID]], tbl_Customers[Customer_ID], tbl_Customers[Region])</f>
        <v>Midwest</v>
      </c>
      <c r="N4056" s="1" t="str" cm="1">
        <f t="array" ref="N4056">_xlfn.IFS(
   _xlfn.SINGLE(tbl_Invoices[Plan_ID])="P1","Basic",
   _xlfn.SINGLE(tbl_Invoices[Plan_ID])="P2","Standard",
   _xlfn.SINGLE(tbl_Invoices[Plan_ID])="P3","Premium"
)</f>
        <v>Basic</v>
      </c>
      <c r="O4056" s="2">
        <f>IF(tbl_Invoices[[#This Row],[Revenue_Type]]="Churned",0,1)</f>
        <v>0</v>
      </c>
    </row>
    <row r="4057" spans="1:15" x14ac:dyDescent="0.25">
      <c r="A4057" t="s">
        <v>7061</v>
      </c>
      <c r="B4057" t="s">
        <v>90</v>
      </c>
      <c r="C4057" t="s">
        <v>3857</v>
      </c>
      <c r="D4057" s="1">
        <v>44806</v>
      </c>
      <c r="E4057">
        <v>55</v>
      </c>
      <c r="F4057" t="b">
        <v>1</v>
      </c>
      <c r="G4057" t="s">
        <v>4540</v>
      </c>
      <c r="H4057" t="s">
        <v>2031</v>
      </c>
      <c r="I4057" s="1">
        <f>DATE(YEAR(tbl_Invoices[[#This Row],[Invoice_Date]]), MONTH(tbl_Invoices[[#This Row],[Invoice_Date]]), DAY(tbl_Invoices[[#This Row],[Invoice_Date]]))</f>
        <v>44806</v>
      </c>
      <c r="J4057">
        <f>YEAR(tbl_Invoices[[#This Row],[Invoice_Date]])</f>
        <v>2022</v>
      </c>
      <c r="K4057" s="1">
        <f>_xlfn.XLOOKUP(tbl_Invoices[[#This Row],[Customer_ID]], tbl_Customers[Customer_ID], tbl_Customers[Cohort_Month])</f>
        <v>45107</v>
      </c>
      <c r="L4057" s="1" t="str">
        <f ca="1">_xlfn.XLOOKUP(tbl_Invoices[[#This Row],[Customer_ID]], tbl_Customers[Customer_ID], tbl_Customers[Age_Group])</f>
        <v>35–44</v>
      </c>
      <c r="M4057" s="1" t="str">
        <f>_xlfn.XLOOKUP(tbl_Invoices[[#This Row],[Customer_ID]], tbl_Customers[Customer_ID], tbl_Customers[Region])</f>
        <v>Midwest</v>
      </c>
      <c r="N4057" s="1" t="str" cm="1">
        <f t="array" ref="N4057">_xlfn.IFS(
   _xlfn.SINGLE(tbl_Invoices[Plan_ID])="P1","Basic",
   _xlfn.SINGLE(tbl_Invoices[Plan_ID])="P2","Standard",
   _xlfn.SINGLE(tbl_Invoices[Plan_ID])="P3","Premium"
)</f>
        <v>Premium</v>
      </c>
      <c r="O4057" s="2">
        <f>IF(tbl_Invoices[[#This Row],[Revenue_Type]]="Churned",0,1)</f>
        <v>1</v>
      </c>
    </row>
    <row r="4058" spans="1:15" x14ac:dyDescent="0.25">
      <c r="A4058" t="s">
        <v>9330</v>
      </c>
      <c r="B4058" t="s">
        <v>936</v>
      </c>
      <c r="C4058" t="s">
        <v>3237</v>
      </c>
      <c r="D4058" s="1">
        <v>44806</v>
      </c>
      <c r="E4058">
        <v>25</v>
      </c>
      <c r="F4058" t="b">
        <v>1</v>
      </c>
      <c r="G4058" t="s">
        <v>4540</v>
      </c>
      <c r="H4058" t="s">
        <v>2034</v>
      </c>
      <c r="I4058" s="1">
        <f>DATE(YEAR(tbl_Invoices[[#This Row],[Invoice_Date]]), MONTH(tbl_Invoices[[#This Row],[Invoice_Date]]), DAY(tbl_Invoices[[#This Row],[Invoice_Date]]))</f>
        <v>44806</v>
      </c>
      <c r="J4058">
        <f>YEAR(tbl_Invoices[[#This Row],[Invoice_Date]])</f>
        <v>2022</v>
      </c>
      <c r="K4058" s="1">
        <f>_xlfn.XLOOKUP(tbl_Invoices[[#This Row],[Customer_ID]], tbl_Customers[Customer_ID], tbl_Customers[Cohort_Month])</f>
        <v>44286</v>
      </c>
      <c r="L4058" s="1" t="str">
        <f ca="1">_xlfn.XLOOKUP(tbl_Invoices[[#This Row],[Customer_ID]], tbl_Customers[Customer_ID], tbl_Customers[Age_Group])</f>
        <v>35–44</v>
      </c>
      <c r="M4058" s="1" t="str">
        <f>_xlfn.XLOOKUP(tbl_Invoices[[#This Row],[Customer_ID]], tbl_Customers[Customer_ID], tbl_Customers[Region])</f>
        <v>South</v>
      </c>
      <c r="N4058" s="1" t="str" cm="1">
        <f t="array" ref="N4058">_xlfn.IFS(
   _xlfn.SINGLE(tbl_Invoices[Plan_ID])="P1","Basic",
   _xlfn.SINGLE(tbl_Invoices[Plan_ID])="P2","Standard",
   _xlfn.SINGLE(tbl_Invoices[Plan_ID])="P3","Premium"
)</f>
        <v>Standard</v>
      </c>
      <c r="O4058" s="2">
        <f>IF(tbl_Invoices[[#This Row],[Revenue_Type]]="Churned",0,1)</f>
        <v>1</v>
      </c>
    </row>
    <row r="4059" spans="1:15" x14ac:dyDescent="0.25">
      <c r="A4059" t="s">
        <v>6120</v>
      </c>
      <c r="B4059" t="s">
        <v>1372</v>
      </c>
      <c r="C4059" t="s">
        <v>3401</v>
      </c>
      <c r="D4059" s="1">
        <v>44806</v>
      </c>
      <c r="E4059">
        <v>25</v>
      </c>
      <c r="F4059" t="b">
        <v>1</v>
      </c>
      <c r="G4059" t="s">
        <v>4549</v>
      </c>
      <c r="H4059" t="s">
        <v>2034</v>
      </c>
      <c r="I4059" s="1">
        <f>DATE(YEAR(tbl_Invoices[[#This Row],[Invoice_Date]]), MONTH(tbl_Invoices[[#This Row],[Invoice_Date]]), DAY(tbl_Invoices[[#This Row],[Invoice_Date]]))</f>
        <v>44806</v>
      </c>
      <c r="J4059">
        <f>YEAR(tbl_Invoices[[#This Row],[Invoice_Date]])</f>
        <v>2022</v>
      </c>
      <c r="K4059" s="1">
        <f>_xlfn.XLOOKUP(tbl_Invoices[[#This Row],[Customer_ID]], tbl_Customers[Customer_ID], tbl_Customers[Cohort_Month])</f>
        <v>44347</v>
      </c>
      <c r="L4059" s="1" t="str">
        <f ca="1">_xlfn.XLOOKUP(tbl_Invoices[[#This Row],[Customer_ID]], tbl_Customers[Customer_ID], tbl_Customers[Age_Group])</f>
        <v>45–54</v>
      </c>
      <c r="M4059" s="1" t="str">
        <f>_xlfn.XLOOKUP(tbl_Invoices[[#This Row],[Customer_ID]], tbl_Customers[Customer_ID], tbl_Customers[Region])</f>
        <v>South</v>
      </c>
      <c r="N4059" s="1" t="str" cm="1">
        <f t="array" ref="N4059">_xlfn.IFS(
   _xlfn.SINGLE(tbl_Invoices[Plan_ID])="P1","Basic",
   _xlfn.SINGLE(tbl_Invoices[Plan_ID])="P2","Standard",
   _xlfn.SINGLE(tbl_Invoices[Plan_ID])="P3","Premium"
)</f>
        <v>Standard</v>
      </c>
      <c r="O4059" s="2">
        <f>IF(tbl_Invoices[[#This Row],[Revenue_Type]]="Churned",0,1)</f>
        <v>1</v>
      </c>
    </row>
    <row r="4060" spans="1:15" x14ac:dyDescent="0.25">
      <c r="A4060" t="s">
        <v>5457</v>
      </c>
      <c r="B4060" t="s">
        <v>1406</v>
      </c>
      <c r="C4060" t="s">
        <v>2026</v>
      </c>
      <c r="D4060" s="1">
        <v>44806</v>
      </c>
      <c r="E4060">
        <v>12</v>
      </c>
      <c r="F4060" t="b">
        <v>1</v>
      </c>
      <c r="G4060" t="s">
        <v>4545</v>
      </c>
      <c r="H4060" t="s">
        <v>2027</v>
      </c>
      <c r="I4060" s="1">
        <f>DATE(YEAR(tbl_Invoices[[#This Row],[Invoice_Date]]), MONTH(tbl_Invoices[[#This Row],[Invoice_Date]]), DAY(tbl_Invoices[[#This Row],[Invoice_Date]]))</f>
        <v>44806</v>
      </c>
      <c r="J4060">
        <f>YEAR(tbl_Invoices[[#This Row],[Invoice_Date]])</f>
        <v>2022</v>
      </c>
      <c r="K4060" s="1">
        <f>_xlfn.XLOOKUP(tbl_Invoices[[#This Row],[Customer_ID]], tbl_Customers[Customer_ID], tbl_Customers[Cohort_Month])</f>
        <v>45077</v>
      </c>
      <c r="L4060" s="1" t="str">
        <f ca="1">_xlfn.XLOOKUP(tbl_Invoices[[#This Row],[Customer_ID]], tbl_Customers[Customer_ID], tbl_Customers[Age_Group])</f>
        <v>45–54</v>
      </c>
      <c r="M4060" s="1" t="str">
        <f>_xlfn.XLOOKUP(tbl_Invoices[[#This Row],[Customer_ID]], tbl_Customers[Customer_ID], tbl_Customers[Region])</f>
        <v>South</v>
      </c>
      <c r="N4060" s="1" t="str" cm="1">
        <f t="array" ref="N4060">_xlfn.IFS(
   _xlfn.SINGLE(tbl_Invoices[Plan_ID])="P1","Basic",
   _xlfn.SINGLE(tbl_Invoices[Plan_ID])="P2","Standard",
   _xlfn.SINGLE(tbl_Invoices[Plan_ID])="P3","Premium"
)</f>
        <v>Basic</v>
      </c>
      <c r="O4060" s="2">
        <f>IF(tbl_Invoices[[#This Row],[Revenue_Type]]="Churned",0,1)</f>
        <v>0</v>
      </c>
    </row>
    <row r="4061" spans="1:15" x14ac:dyDescent="0.25">
      <c r="A4061" t="s">
        <v>7661</v>
      </c>
      <c r="B4061" t="s">
        <v>48</v>
      </c>
      <c r="C4061" t="s">
        <v>3988</v>
      </c>
      <c r="D4061" s="1">
        <v>44807</v>
      </c>
      <c r="E4061">
        <v>25</v>
      </c>
      <c r="F4061" t="b">
        <v>1</v>
      </c>
      <c r="G4061" t="s">
        <v>4549</v>
      </c>
      <c r="H4061" t="s">
        <v>2034</v>
      </c>
      <c r="I4061" s="1">
        <f>DATE(YEAR(tbl_Invoices[[#This Row],[Invoice_Date]]), MONTH(tbl_Invoices[[#This Row],[Invoice_Date]]), DAY(tbl_Invoices[[#This Row],[Invoice_Date]]))</f>
        <v>44807</v>
      </c>
      <c r="J4061">
        <f>YEAR(tbl_Invoices[[#This Row],[Invoice_Date]])</f>
        <v>2022</v>
      </c>
      <c r="K4061" s="1">
        <f>_xlfn.XLOOKUP(tbl_Invoices[[#This Row],[Customer_ID]], tbl_Customers[Customer_ID], tbl_Customers[Cohort_Month])</f>
        <v>44773</v>
      </c>
      <c r="L4061" s="1" t="str">
        <f ca="1">_xlfn.XLOOKUP(tbl_Invoices[[#This Row],[Customer_ID]], tbl_Customers[Customer_ID], tbl_Customers[Age_Group])</f>
        <v>45–54</v>
      </c>
      <c r="M4061" s="1" t="str">
        <f>_xlfn.XLOOKUP(tbl_Invoices[[#This Row],[Customer_ID]], tbl_Customers[Customer_ID], tbl_Customers[Region])</f>
        <v>South</v>
      </c>
      <c r="N4061" s="1" t="str" cm="1">
        <f t="array" ref="N4061">_xlfn.IFS(
   _xlfn.SINGLE(tbl_Invoices[Plan_ID])="P1","Basic",
   _xlfn.SINGLE(tbl_Invoices[Plan_ID])="P2","Standard",
   _xlfn.SINGLE(tbl_Invoices[Plan_ID])="P3","Premium"
)</f>
        <v>Standard</v>
      </c>
      <c r="O4061" s="2">
        <f>IF(tbl_Invoices[[#This Row],[Revenue_Type]]="Churned",0,1)</f>
        <v>1</v>
      </c>
    </row>
    <row r="4062" spans="1:15" x14ac:dyDescent="0.25">
      <c r="A4062" t="s">
        <v>9525</v>
      </c>
      <c r="B4062" t="s">
        <v>675</v>
      </c>
      <c r="C4062" t="s">
        <v>2480</v>
      </c>
      <c r="D4062" s="1">
        <v>44807</v>
      </c>
      <c r="E4062">
        <v>55</v>
      </c>
      <c r="F4062" t="b">
        <v>1</v>
      </c>
      <c r="G4062" t="s">
        <v>4549</v>
      </c>
      <c r="H4062" t="s">
        <v>2031</v>
      </c>
      <c r="I4062" s="1">
        <f>DATE(YEAR(tbl_Invoices[[#This Row],[Invoice_Date]]), MONTH(tbl_Invoices[[#This Row],[Invoice_Date]]), DAY(tbl_Invoices[[#This Row],[Invoice_Date]]))</f>
        <v>44807</v>
      </c>
      <c r="J4062">
        <f>YEAR(tbl_Invoices[[#This Row],[Invoice_Date]])</f>
        <v>2022</v>
      </c>
      <c r="K4062" s="1">
        <f>_xlfn.XLOOKUP(tbl_Invoices[[#This Row],[Customer_ID]], tbl_Customers[Customer_ID], tbl_Customers[Cohort_Month])</f>
        <v>44286</v>
      </c>
      <c r="L4062" s="1" t="str">
        <f ca="1">_xlfn.XLOOKUP(tbl_Invoices[[#This Row],[Customer_ID]], tbl_Customers[Customer_ID], tbl_Customers[Age_Group])</f>
        <v>45–54</v>
      </c>
      <c r="M4062" s="1" t="str">
        <f>_xlfn.XLOOKUP(tbl_Invoices[[#This Row],[Customer_ID]], tbl_Customers[Customer_ID], tbl_Customers[Region])</f>
        <v>Midwest</v>
      </c>
      <c r="N4062" s="1" t="str" cm="1">
        <f t="array" ref="N4062">_xlfn.IFS(
   _xlfn.SINGLE(tbl_Invoices[Plan_ID])="P1","Basic",
   _xlfn.SINGLE(tbl_Invoices[Plan_ID])="P2","Standard",
   _xlfn.SINGLE(tbl_Invoices[Plan_ID])="P3","Premium"
)</f>
        <v>Premium</v>
      </c>
      <c r="O4062" s="2">
        <f>IF(tbl_Invoices[[#This Row],[Revenue_Type]]="Churned",0,1)</f>
        <v>1</v>
      </c>
    </row>
    <row r="4063" spans="1:15" x14ac:dyDescent="0.25">
      <c r="A4063" t="s">
        <v>10037</v>
      </c>
      <c r="B4063" t="s">
        <v>811</v>
      </c>
      <c r="C4063" t="s">
        <v>3370</v>
      </c>
      <c r="D4063" s="1">
        <v>44807</v>
      </c>
      <c r="E4063">
        <v>55</v>
      </c>
      <c r="F4063" t="b">
        <v>1</v>
      </c>
      <c r="G4063" t="s">
        <v>4545</v>
      </c>
      <c r="H4063" t="s">
        <v>2031</v>
      </c>
      <c r="I4063" s="1">
        <f>DATE(YEAR(tbl_Invoices[[#This Row],[Invoice_Date]]), MONTH(tbl_Invoices[[#This Row],[Invoice_Date]]), DAY(tbl_Invoices[[#This Row],[Invoice_Date]]))</f>
        <v>44807</v>
      </c>
      <c r="J4063">
        <f>YEAR(tbl_Invoices[[#This Row],[Invoice_Date]])</f>
        <v>2022</v>
      </c>
      <c r="K4063" s="1">
        <f>_xlfn.XLOOKUP(tbl_Invoices[[#This Row],[Customer_ID]], tbl_Customers[Customer_ID], tbl_Customers[Cohort_Month])</f>
        <v>44469</v>
      </c>
      <c r="L4063" s="1" t="str">
        <f ca="1">_xlfn.XLOOKUP(tbl_Invoices[[#This Row],[Customer_ID]], tbl_Customers[Customer_ID], tbl_Customers[Age_Group])</f>
        <v>55+</v>
      </c>
      <c r="M4063" s="1" t="str">
        <f>_xlfn.XLOOKUP(tbl_Invoices[[#This Row],[Customer_ID]], tbl_Customers[Customer_ID], tbl_Customers[Region])</f>
        <v>East</v>
      </c>
      <c r="N4063" s="1" t="str" cm="1">
        <f t="array" ref="N4063">_xlfn.IFS(
   _xlfn.SINGLE(tbl_Invoices[Plan_ID])="P1","Basic",
   _xlfn.SINGLE(tbl_Invoices[Plan_ID])="P2","Standard",
   _xlfn.SINGLE(tbl_Invoices[Plan_ID])="P3","Premium"
)</f>
        <v>Premium</v>
      </c>
      <c r="O4063" s="2">
        <f>IF(tbl_Invoices[[#This Row],[Revenue_Type]]="Churned",0,1)</f>
        <v>0</v>
      </c>
    </row>
    <row r="4064" spans="1:15" x14ac:dyDescent="0.25">
      <c r="A4064" t="s">
        <v>10128</v>
      </c>
      <c r="B4064" t="s">
        <v>1362</v>
      </c>
      <c r="C4064" t="s">
        <v>3343</v>
      </c>
      <c r="D4064" s="1">
        <v>44807</v>
      </c>
      <c r="E4064">
        <v>12</v>
      </c>
      <c r="F4064" t="b">
        <v>1</v>
      </c>
      <c r="G4064" t="s">
        <v>4545</v>
      </c>
      <c r="H4064" t="s">
        <v>2027</v>
      </c>
      <c r="I4064" s="1">
        <f>DATE(YEAR(tbl_Invoices[[#This Row],[Invoice_Date]]), MONTH(tbl_Invoices[[#This Row],[Invoice_Date]]), DAY(tbl_Invoices[[#This Row],[Invoice_Date]]))</f>
        <v>44807</v>
      </c>
      <c r="J4064">
        <f>YEAR(tbl_Invoices[[#This Row],[Invoice_Date]])</f>
        <v>2022</v>
      </c>
      <c r="K4064" s="1">
        <f>_xlfn.XLOOKUP(tbl_Invoices[[#This Row],[Customer_ID]], tbl_Customers[Customer_ID], tbl_Customers[Cohort_Month])</f>
        <v>44834</v>
      </c>
      <c r="L4064" s="1" t="str">
        <f ca="1">_xlfn.XLOOKUP(tbl_Invoices[[#This Row],[Customer_ID]], tbl_Customers[Customer_ID], tbl_Customers[Age_Group])</f>
        <v>35–44</v>
      </c>
      <c r="M4064" s="1" t="str">
        <f>_xlfn.XLOOKUP(tbl_Invoices[[#This Row],[Customer_ID]], tbl_Customers[Customer_ID], tbl_Customers[Region])</f>
        <v>East</v>
      </c>
      <c r="N4064" s="1" t="str" cm="1">
        <f t="array" ref="N4064">_xlfn.IFS(
   _xlfn.SINGLE(tbl_Invoices[Plan_ID])="P1","Basic",
   _xlfn.SINGLE(tbl_Invoices[Plan_ID])="P2","Standard",
   _xlfn.SINGLE(tbl_Invoices[Plan_ID])="P3","Premium"
)</f>
        <v>Basic</v>
      </c>
      <c r="O4064" s="2">
        <f>IF(tbl_Invoices[[#This Row],[Revenue_Type]]="Churned",0,1)</f>
        <v>0</v>
      </c>
    </row>
    <row r="4065" spans="1:15" x14ac:dyDescent="0.25">
      <c r="A4065" t="s">
        <v>9643</v>
      </c>
      <c r="B4065" t="s">
        <v>1685</v>
      </c>
      <c r="C4065" t="s">
        <v>4306</v>
      </c>
      <c r="D4065" s="1">
        <v>44807</v>
      </c>
      <c r="E4065">
        <v>25</v>
      </c>
      <c r="F4065" t="b">
        <v>1</v>
      </c>
      <c r="G4065" t="s">
        <v>4545</v>
      </c>
      <c r="H4065" t="s">
        <v>2034</v>
      </c>
      <c r="I4065" s="1">
        <f>DATE(YEAR(tbl_Invoices[[#This Row],[Invoice_Date]]), MONTH(tbl_Invoices[[#This Row],[Invoice_Date]]), DAY(tbl_Invoices[[#This Row],[Invoice_Date]]))</f>
        <v>44807</v>
      </c>
      <c r="J4065">
        <f>YEAR(tbl_Invoices[[#This Row],[Invoice_Date]])</f>
        <v>2022</v>
      </c>
      <c r="K4065" s="1">
        <f>_xlfn.XLOOKUP(tbl_Invoices[[#This Row],[Customer_ID]], tbl_Customers[Customer_ID], tbl_Customers[Cohort_Month])</f>
        <v>45046</v>
      </c>
      <c r="L4065" s="1" t="str">
        <f ca="1">_xlfn.XLOOKUP(tbl_Invoices[[#This Row],[Customer_ID]], tbl_Customers[Customer_ID], tbl_Customers[Age_Group])</f>
        <v>45–54</v>
      </c>
      <c r="M4065" s="1" t="str">
        <f>_xlfn.XLOOKUP(tbl_Invoices[[#This Row],[Customer_ID]], tbl_Customers[Customer_ID], tbl_Customers[Region])</f>
        <v>International</v>
      </c>
      <c r="N4065" s="1" t="str" cm="1">
        <f t="array" ref="N4065">_xlfn.IFS(
   _xlfn.SINGLE(tbl_Invoices[Plan_ID])="P1","Basic",
   _xlfn.SINGLE(tbl_Invoices[Plan_ID])="P2","Standard",
   _xlfn.SINGLE(tbl_Invoices[Plan_ID])="P3","Premium"
)</f>
        <v>Standard</v>
      </c>
      <c r="O4065" s="2">
        <f>IF(tbl_Invoices[[#This Row],[Revenue_Type]]="Churned",0,1)</f>
        <v>0</v>
      </c>
    </row>
    <row r="4066" spans="1:15" x14ac:dyDescent="0.25">
      <c r="A4066" t="s">
        <v>5097</v>
      </c>
      <c r="B4066" t="s">
        <v>2014</v>
      </c>
      <c r="C4066" t="s">
        <v>3551</v>
      </c>
      <c r="D4066" s="1">
        <v>44807</v>
      </c>
      <c r="E4066">
        <v>55</v>
      </c>
      <c r="F4066" t="b">
        <v>1</v>
      </c>
      <c r="G4066" t="s">
        <v>4549</v>
      </c>
      <c r="H4066" t="s">
        <v>2031</v>
      </c>
      <c r="I4066" s="1">
        <f>DATE(YEAR(tbl_Invoices[[#This Row],[Invoice_Date]]), MONTH(tbl_Invoices[[#This Row],[Invoice_Date]]), DAY(tbl_Invoices[[#This Row],[Invoice_Date]]))</f>
        <v>44807</v>
      </c>
      <c r="J4066">
        <f>YEAR(tbl_Invoices[[#This Row],[Invoice_Date]])</f>
        <v>2022</v>
      </c>
      <c r="K4066" s="1">
        <f>_xlfn.XLOOKUP(tbl_Invoices[[#This Row],[Customer_ID]], tbl_Customers[Customer_ID], tbl_Customers[Cohort_Month])</f>
        <v>44530</v>
      </c>
      <c r="L4066" s="1" t="str">
        <f ca="1">_xlfn.XLOOKUP(tbl_Invoices[[#This Row],[Customer_ID]], tbl_Customers[Customer_ID], tbl_Customers[Age_Group])</f>
        <v>18–24</v>
      </c>
      <c r="M4066" s="1" t="str">
        <f>_xlfn.XLOOKUP(tbl_Invoices[[#This Row],[Customer_ID]], tbl_Customers[Customer_ID], tbl_Customers[Region])</f>
        <v>South</v>
      </c>
      <c r="N4066" s="1" t="str" cm="1">
        <f t="array" ref="N4066">_xlfn.IFS(
   _xlfn.SINGLE(tbl_Invoices[Plan_ID])="P1","Basic",
   _xlfn.SINGLE(tbl_Invoices[Plan_ID])="P2","Standard",
   _xlfn.SINGLE(tbl_Invoices[Plan_ID])="P3","Premium"
)</f>
        <v>Premium</v>
      </c>
      <c r="O4066" s="2">
        <f>IF(tbl_Invoices[[#This Row],[Revenue_Type]]="Churned",0,1)</f>
        <v>1</v>
      </c>
    </row>
    <row r="4067" spans="1:15" x14ac:dyDescent="0.25">
      <c r="A4067" t="s">
        <v>8199</v>
      </c>
      <c r="B4067" t="s">
        <v>377</v>
      </c>
      <c r="C4067" t="s">
        <v>3989</v>
      </c>
      <c r="D4067" s="1">
        <v>44808</v>
      </c>
      <c r="E4067">
        <v>12</v>
      </c>
      <c r="F4067" t="b">
        <v>1</v>
      </c>
      <c r="G4067" t="s">
        <v>4547</v>
      </c>
      <c r="H4067" t="s">
        <v>2027</v>
      </c>
      <c r="I4067" s="1">
        <f>DATE(YEAR(tbl_Invoices[[#This Row],[Invoice_Date]]), MONTH(tbl_Invoices[[#This Row],[Invoice_Date]]), DAY(tbl_Invoices[[#This Row],[Invoice_Date]]))</f>
        <v>44808</v>
      </c>
      <c r="J4067">
        <f>YEAR(tbl_Invoices[[#This Row],[Invoice_Date]])</f>
        <v>2022</v>
      </c>
      <c r="K4067" s="1">
        <f>_xlfn.XLOOKUP(tbl_Invoices[[#This Row],[Customer_ID]], tbl_Customers[Customer_ID], tbl_Customers[Cohort_Month])</f>
        <v>44227</v>
      </c>
      <c r="L4067" s="1" t="str">
        <f ca="1">_xlfn.XLOOKUP(tbl_Invoices[[#This Row],[Customer_ID]], tbl_Customers[Customer_ID], tbl_Customers[Age_Group])</f>
        <v>55+</v>
      </c>
      <c r="M4067" s="1" t="str">
        <f>_xlfn.XLOOKUP(tbl_Invoices[[#This Row],[Customer_ID]], tbl_Customers[Customer_ID], tbl_Customers[Region])</f>
        <v>Midwest</v>
      </c>
      <c r="N4067" s="1" t="str" cm="1">
        <f t="array" ref="N4067">_xlfn.IFS(
   _xlfn.SINGLE(tbl_Invoices[Plan_ID])="P1","Basic",
   _xlfn.SINGLE(tbl_Invoices[Plan_ID])="P2","Standard",
   _xlfn.SINGLE(tbl_Invoices[Plan_ID])="P3","Premium"
)</f>
        <v>Basic</v>
      </c>
      <c r="O4067" s="2">
        <f>IF(tbl_Invoices[[#This Row],[Revenue_Type]]="Churned",0,1)</f>
        <v>1</v>
      </c>
    </row>
    <row r="4068" spans="1:15" x14ac:dyDescent="0.25">
      <c r="A4068" t="s">
        <v>4659</v>
      </c>
      <c r="B4068" t="s">
        <v>413</v>
      </c>
      <c r="C4068" t="s">
        <v>4224</v>
      </c>
      <c r="D4068" s="1">
        <v>44808</v>
      </c>
      <c r="E4068">
        <v>55</v>
      </c>
      <c r="F4068" t="b">
        <v>1</v>
      </c>
      <c r="G4068" t="s">
        <v>4549</v>
      </c>
      <c r="H4068" t="s">
        <v>2031</v>
      </c>
      <c r="I4068" s="1">
        <f>DATE(YEAR(tbl_Invoices[[#This Row],[Invoice_Date]]), MONTH(tbl_Invoices[[#This Row],[Invoice_Date]]), DAY(tbl_Invoices[[#This Row],[Invoice_Date]]))</f>
        <v>44808</v>
      </c>
      <c r="J4068">
        <f>YEAR(tbl_Invoices[[#This Row],[Invoice_Date]])</f>
        <v>2022</v>
      </c>
      <c r="K4068" s="1">
        <f>_xlfn.XLOOKUP(tbl_Invoices[[#This Row],[Customer_ID]], tbl_Customers[Customer_ID], tbl_Customers[Cohort_Month])</f>
        <v>44957</v>
      </c>
      <c r="L4068" s="1" t="str">
        <f ca="1">_xlfn.XLOOKUP(tbl_Invoices[[#This Row],[Customer_ID]], tbl_Customers[Customer_ID], tbl_Customers[Age_Group])</f>
        <v>35–44</v>
      </c>
      <c r="M4068" s="1" t="str">
        <f>_xlfn.XLOOKUP(tbl_Invoices[[#This Row],[Customer_ID]], tbl_Customers[Customer_ID], tbl_Customers[Region])</f>
        <v>West</v>
      </c>
      <c r="N4068" s="1" t="str" cm="1">
        <f t="array" ref="N4068">_xlfn.IFS(
   _xlfn.SINGLE(tbl_Invoices[Plan_ID])="P1","Basic",
   _xlfn.SINGLE(tbl_Invoices[Plan_ID])="P2","Standard",
   _xlfn.SINGLE(tbl_Invoices[Plan_ID])="P3","Premium"
)</f>
        <v>Premium</v>
      </c>
      <c r="O4068" s="2">
        <f>IF(tbl_Invoices[[#This Row],[Revenue_Type]]="Churned",0,1)</f>
        <v>1</v>
      </c>
    </row>
    <row r="4069" spans="1:15" x14ac:dyDescent="0.25">
      <c r="A4069" t="s">
        <v>9240</v>
      </c>
      <c r="B4069" t="s">
        <v>826</v>
      </c>
      <c r="C4069" t="s">
        <v>2942</v>
      </c>
      <c r="D4069" s="1">
        <v>44808</v>
      </c>
      <c r="E4069">
        <v>25</v>
      </c>
      <c r="F4069" t="b">
        <v>1</v>
      </c>
      <c r="G4069" t="s">
        <v>4545</v>
      </c>
      <c r="H4069" t="s">
        <v>2034</v>
      </c>
      <c r="I4069" s="1">
        <f>DATE(YEAR(tbl_Invoices[[#This Row],[Invoice_Date]]), MONTH(tbl_Invoices[[#This Row],[Invoice_Date]]), DAY(tbl_Invoices[[#This Row],[Invoice_Date]]))</f>
        <v>44808</v>
      </c>
      <c r="J4069">
        <f>YEAR(tbl_Invoices[[#This Row],[Invoice_Date]])</f>
        <v>2022</v>
      </c>
      <c r="K4069" s="1">
        <f>_xlfn.XLOOKUP(tbl_Invoices[[#This Row],[Customer_ID]], tbl_Customers[Customer_ID], tbl_Customers[Cohort_Month])</f>
        <v>44957</v>
      </c>
      <c r="L4069" s="1" t="str">
        <f ca="1">_xlfn.XLOOKUP(tbl_Invoices[[#This Row],[Customer_ID]], tbl_Customers[Customer_ID], tbl_Customers[Age_Group])</f>
        <v>35–44</v>
      </c>
      <c r="M4069" s="1" t="str">
        <f>_xlfn.XLOOKUP(tbl_Invoices[[#This Row],[Customer_ID]], tbl_Customers[Customer_ID], tbl_Customers[Region])</f>
        <v>International</v>
      </c>
      <c r="N4069" s="1" t="str" cm="1">
        <f t="array" ref="N4069">_xlfn.IFS(
   _xlfn.SINGLE(tbl_Invoices[Plan_ID])="P1","Basic",
   _xlfn.SINGLE(tbl_Invoices[Plan_ID])="P2","Standard",
   _xlfn.SINGLE(tbl_Invoices[Plan_ID])="P3","Premium"
)</f>
        <v>Standard</v>
      </c>
      <c r="O4069" s="2">
        <f>IF(tbl_Invoices[[#This Row],[Revenue_Type]]="Churned",0,1)</f>
        <v>0</v>
      </c>
    </row>
    <row r="4070" spans="1:15" x14ac:dyDescent="0.25">
      <c r="A4070" t="s">
        <v>8935</v>
      </c>
      <c r="B4070" t="s">
        <v>853</v>
      </c>
      <c r="C4070" t="s">
        <v>2236</v>
      </c>
      <c r="D4070" s="1">
        <v>44808</v>
      </c>
      <c r="E4070">
        <v>12</v>
      </c>
      <c r="F4070" t="b">
        <v>1</v>
      </c>
      <c r="G4070" t="s">
        <v>4538</v>
      </c>
      <c r="H4070" t="s">
        <v>2027</v>
      </c>
      <c r="I4070" s="1">
        <f>DATE(YEAR(tbl_Invoices[[#This Row],[Invoice_Date]]), MONTH(tbl_Invoices[[#This Row],[Invoice_Date]]), DAY(tbl_Invoices[[#This Row],[Invoice_Date]]))</f>
        <v>44808</v>
      </c>
      <c r="J4070">
        <f>YEAR(tbl_Invoices[[#This Row],[Invoice_Date]])</f>
        <v>2022</v>
      </c>
      <c r="K4070" s="1">
        <f>_xlfn.XLOOKUP(tbl_Invoices[[#This Row],[Customer_ID]], tbl_Customers[Customer_ID], tbl_Customers[Cohort_Month])</f>
        <v>44620</v>
      </c>
      <c r="L4070" s="1" t="str">
        <f ca="1">_xlfn.XLOOKUP(tbl_Invoices[[#This Row],[Customer_ID]], tbl_Customers[Customer_ID], tbl_Customers[Age_Group])</f>
        <v>18–24</v>
      </c>
      <c r="M4070" s="1" t="str">
        <f>_xlfn.XLOOKUP(tbl_Invoices[[#This Row],[Customer_ID]], tbl_Customers[Customer_ID], tbl_Customers[Region])</f>
        <v>South</v>
      </c>
      <c r="N4070" s="1" t="str" cm="1">
        <f t="array" ref="N4070">_xlfn.IFS(
   _xlfn.SINGLE(tbl_Invoices[Plan_ID])="P1","Basic",
   _xlfn.SINGLE(tbl_Invoices[Plan_ID])="P2","Standard",
   _xlfn.SINGLE(tbl_Invoices[Plan_ID])="P3","Premium"
)</f>
        <v>Basic</v>
      </c>
      <c r="O4070" s="2">
        <f>IF(tbl_Invoices[[#This Row],[Revenue_Type]]="Churned",0,1)</f>
        <v>1</v>
      </c>
    </row>
    <row r="4071" spans="1:15" x14ac:dyDescent="0.25">
      <c r="A4071" t="s">
        <v>5730</v>
      </c>
      <c r="B4071" t="s">
        <v>961</v>
      </c>
      <c r="C4071" t="s">
        <v>3500</v>
      </c>
      <c r="D4071" s="1">
        <v>44808</v>
      </c>
      <c r="E4071">
        <v>55</v>
      </c>
      <c r="F4071" t="b">
        <v>1</v>
      </c>
      <c r="G4071" t="s">
        <v>4545</v>
      </c>
      <c r="H4071" t="s">
        <v>2031</v>
      </c>
      <c r="I4071" s="1">
        <f>DATE(YEAR(tbl_Invoices[[#This Row],[Invoice_Date]]), MONTH(tbl_Invoices[[#This Row],[Invoice_Date]]), DAY(tbl_Invoices[[#This Row],[Invoice_Date]]))</f>
        <v>44808</v>
      </c>
      <c r="J4071">
        <f>YEAR(tbl_Invoices[[#This Row],[Invoice_Date]])</f>
        <v>2022</v>
      </c>
      <c r="K4071" s="1">
        <f>_xlfn.XLOOKUP(tbl_Invoices[[#This Row],[Customer_ID]], tbl_Customers[Customer_ID], tbl_Customers[Cohort_Month])</f>
        <v>44834</v>
      </c>
      <c r="L4071" s="1" t="str">
        <f ca="1">_xlfn.XLOOKUP(tbl_Invoices[[#This Row],[Customer_ID]], tbl_Customers[Customer_ID], tbl_Customers[Age_Group])</f>
        <v>25–34</v>
      </c>
      <c r="M4071" s="1" t="str">
        <f>_xlfn.XLOOKUP(tbl_Invoices[[#This Row],[Customer_ID]], tbl_Customers[Customer_ID], tbl_Customers[Region])</f>
        <v>East</v>
      </c>
      <c r="N4071" s="1" t="str" cm="1">
        <f t="array" ref="N4071">_xlfn.IFS(
   _xlfn.SINGLE(tbl_Invoices[Plan_ID])="P1","Basic",
   _xlfn.SINGLE(tbl_Invoices[Plan_ID])="P2","Standard",
   _xlfn.SINGLE(tbl_Invoices[Plan_ID])="P3","Premium"
)</f>
        <v>Premium</v>
      </c>
      <c r="O4071" s="2">
        <f>IF(tbl_Invoices[[#This Row],[Revenue_Type]]="Churned",0,1)</f>
        <v>0</v>
      </c>
    </row>
    <row r="4072" spans="1:15" x14ac:dyDescent="0.25">
      <c r="A4072" t="s">
        <v>10268</v>
      </c>
      <c r="B4072" t="s">
        <v>1786</v>
      </c>
      <c r="C4072" t="s">
        <v>2703</v>
      </c>
      <c r="D4072" s="1">
        <v>44808</v>
      </c>
      <c r="E4072">
        <v>12</v>
      </c>
      <c r="F4072" t="b">
        <v>1</v>
      </c>
      <c r="G4072" t="s">
        <v>4540</v>
      </c>
      <c r="H4072" t="s">
        <v>2027</v>
      </c>
      <c r="I4072" s="1">
        <f>DATE(YEAR(tbl_Invoices[[#This Row],[Invoice_Date]]), MONTH(tbl_Invoices[[#This Row],[Invoice_Date]]), DAY(tbl_Invoices[[#This Row],[Invoice_Date]]))</f>
        <v>44808</v>
      </c>
      <c r="J4072">
        <f>YEAR(tbl_Invoices[[#This Row],[Invoice_Date]])</f>
        <v>2022</v>
      </c>
      <c r="K4072" s="1">
        <f>_xlfn.XLOOKUP(tbl_Invoices[[#This Row],[Customer_ID]], tbl_Customers[Customer_ID], tbl_Customers[Cohort_Month])</f>
        <v>44500</v>
      </c>
      <c r="L4072" s="1" t="str">
        <f ca="1">_xlfn.XLOOKUP(tbl_Invoices[[#This Row],[Customer_ID]], tbl_Customers[Customer_ID], tbl_Customers[Age_Group])</f>
        <v>55+</v>
      </c>
      <c r="M4072" s="1" t="str">
        <f>_xlfn.XLOOKUP(tbl_Invoices[[#This Row],[Customer_ID]], tbl_Customers[Customer_ID], tbl_Customers[Region])</f>
        <v>South</v>
      </c>
      <c r="N4072" s="1" t="str" cm="1">
        <f t="array" ref="N4072">_xlfn.IFS(
   _xlfn.SINGLE(tbl_Invoices[Plan_ID])="P1","Basic",
   _xlfn.SINGLE(tbl_Invoices[Plan_ID])="P2","Standard",
   _xlfn.SINGLE(tbl_Invoices[Plan_ID])="P3","Premium"
)</f>
        <v>Basic</v>
      </c>
      <c r="O4072" s="2">
        <f>IF(tbl_Invoices[[#This Row],[Revenue_Type]]="Churned",0,1)</f>
        <v>1</v>
      </c>
    </row>
    <row r="4073" spans="1:15" x14ac:dyDescent="0.25">
      <c r="A4073" t="s">
        <v>6804</v>
      </c>
      <c r="B4073" t="s">
        <v>221</v>
      </c>
      <c r="C4073" t="s">
        <v>2949</v>
      </c>
      <c r="D4073" s="1">
        <v>44809</v>
      </c>
      <c r="E4073">
        <v>25</v>
      </c>
      <c r="F4073" t="b">
        <v>1</v>
      </c>
      <c r="G4073" t="s">
        <v>4545</v>
      </c>
      <c r="H4073" t="s">
        <v>2034</v>
      </c>
      <c r="I4073" s="1">
        <f>DATE(YEAR(tbl_Invoices[[#This Row],[Invoice_Date]]), MONTH(tbl_Invoices[[#This Row],[Invoice_Date]]), DAY(tbl_Invoices[[#This Row],[Invoice_Date]]))</f>
        <v>44809</v>
      </c>
      <c r="J4073">
        <f>YEAR(tbl_Invoices[[#This Row],[Invoice_Date]])</f>
        <v>2022</v>
      </c>
      <c r="K4073" s="1">
        <f>_xlfn.XLOOKUP(tbl_Invoices[[#This Row],[Customer_ID]], tbl_Customers[Customer_ID], tbl_Customers[Cohort_Month])</f>
        <v>44712</v>
      </c>
      <c r="L4073" s="1" t="str">
        <f ca="1">_xlfn.XLOOKUP(tbl_Invoices[[#This Row],[Customer_ID]], tbl_Customers[Customer_ID], tbl_Customers[Age_Group])</f>
        <v>25–34</v>
      </c>
      <c r="M4073" s="1" t="str">
        <f>_xlfn.XLOOKUP(tbl_Invoices[[#This Row],[Customer_ID]], tbl_Customers[Customer_ID], tbl_Customers[Region])</f>
        <v>South</v>
      </c>
      <c r="N4073" s="1" t="str" cm="1">
        <f t="array" ref="N4073">_xlfn.IFS(
   _xlfn.SINGLE(tbl_Invoices[Plan_ID])="P1","Basic",
   _xlfn.SINGLE(tbl_Invoices[Plan_ID])="P2","Standard",
   _xlfn.SINGLE(tbl_Invoices[Plan_ID])="P3","Premium"
)</f>
        <v>Standard</v>
      </c>
      <c r="O4073" s="2">
        <f>IF(tbl_Invoices[[#This Row],[Revenue_Type]]="Churned",0,1)</f>
        <v>0</v>
      </c>
    </row>
    <row r="4074" spans="1:15" x14ac:dyDescent="0.25">
      <c r="A4074" t="s">
        <v>4673</v>
      </c>
      <c r="B4074" t="s">
        <v>718</v>
      </c>
      <c r="C4074" t="s">
        <v>3020</v>
      </c>
      <c r="D4074" s="1">
        <v>44809</v>
      </c>
      <c r="E4074">
        <v>12</v>
      </c>
      <c r="F4074" t="b">
        <v>1</v>
      </c>
      <c r="G4074" t="s">
        <v>4540</v>
      </c>
      <c r="H4074" t="s">
        <v>2027</v>
      </c>
      <c r="I4074" s="1">
        <f>DATE(YEAR(tbl_Invoices[[#This Row],[Invoice_Date]]), MONTH(tbl_Invoices[[#This Row],[Invoice_Date]]), DAY(tbl_Invoices[[#This Row],[Invoice_Date]]))</f>
        <v>44809</v>
      </c>
      <c r="J4074">
        <f>YEAR(tbl_Invoices[[#This Row],[Invoice_Date]])</f>
        <v>2022</v>
      </c>
      <c r="K4074" s="1">
        <f>_xlfn.XLOOKUP(tbl_Invoices[[#This Row],[Customer_ID]], tbl_Customers[Customer_ID], tbl_Customers[Cohort_Month])</f>
        <v>44681</v>
      </c>
      <c r="L4074" s="1" t="str">
        <f ca="1">_xlfn.XLOOKUP(tbl_Invoices[[#This Row],[Customer_ID]], tbl_Customers[Customer_ID], tbl_Customers[Age_Group])</f>
        <v>25–34</v>
      </c>
      <c r="M4074" s="1" t="str">
        <f>_xlfn.XLOOKUP(tbl_Invoices[[#This Row],[Customer_ID]], tbl_Customers[Customer_ID], tbl_Customers[Region])</f>
        <v>West</v>
      </c>
      <c r="N4074" s="1" t="str" cm="1">
        <f t="array" ref="N4074">_xlfn.IFS(
   _xlfn.SINGLE(tbl_Invoices[Plan_ID])="P1","Basic",
   _xlfn.SINGLE(tbl_Invoices[Plan_ID])="P2","Standard",
   _xlfn.SINGLE(tbl_Invoices[Plan_ID])="P3","Premium"
)</f>
        <v>Basic</v>
      </c>
      <c r="O4074" s="2">
        <f>IF(tbl_Invoices[[#This Row],[Revenue_Type]]="Churned",0,1)</f>
        <v>1</v>
      </c>
    </row>
    <row r="4075" spans="1:15" x14ac:dyDescent="0.25">
      <c r="A4075" t="s">
        <v>6949</v>
      </c>
      <c r="B4075" t="s">
        <v>867</v>
      </c>
      <c r="C4075" t="s">
        <v>3111</v>
      </c>
      <c r="D4075" s="1">
        <v>44809</v>
      </c>
      <c r="E4075">
        <v>55</v>
      </c>
      <c r="F4075" t="b">
        <v>1</v>
      </c>
      <c r="G4075" t="s">
        <v>4538</v>
      </c>
      <c r="H4075" t="s">
        <v>2031</v>
      </c>
      <c r="I4075" s="1">
        <f>DATE(YEAR(tbl_Invoices[[#This Row],[Invoice_Date]]), MONTH(tbl_Invoices[[#This Row],[Invoice_Date]]), DAY(tbl_Invoices[[#This Row],[Invoice_Date]]))</f>
        <v>44809</v>
      </c>
      <c r="J4075">
        <f>YEAR(tbl_Invoices[[#This Row],[Invoice_Date]])</f>
        <v>2022</v>
      </c>
      <c r="K4075" s="1">
        <f>_xlfn.XLOOKUP(tbl_Invoices[[#This Row],[Customer_ID]], tbl_Customers[Customer_ID], tbl_Customers[Cohort_Month])</f>
        <v>44620</v>
      </c>
      <c r="L4075" s="1" t="str">
        <f ca="1">_xlfn.XLOOKUP(tbl_Invoices[[#This Row],[Customer_ID]], tbl_Customers[Customer_ID], tbl_Customers[Age_Group])</f>
        <v>45–54</v>
      </c>
      <c r="M4075" s="1" t="str">
        <f>_xlfn.XLOOKUP(tbl_Invoices[[#This Row],[Customer_ID]], tbl_Customers[Customer_ID], tbl_Customers[Region])</f>
        <v>South</v>
      </c>
      <c r="N4075" s="1" t="str" cm="1">
        <f t="array" ref="N4075">_xlfn.IFS(
   _xlfn.SINGLE(tbl_Invoices[Plan_ID])="P1","Basic",
   _xlfn.SINGLE(tbl_Invoices[Plan_ID])="P2","Standard",
   _xlfn.SINGLE(tbl_Invoices[Plan_ID])="P3","Premium"
)</f>
        <v>Premium</v>
      </c>
      <c r="O4075" s="2">
        <f>IF(tbl_Invoices[[#This Row],[Revenue_Type]]="Churned",0,1)</f>
        <v>1</v>
      </c>
    </row>
    <row r="4076" spans="1:15" x14ac:dyDescent="0.25">
      <c r="A4076" t="s">
        <v>5796</v>
      </c>
      <c r="B4076" t="s">
        <v>1379</v>
      </c>
      <c r="C4076" t="s">
        <v>3186</v>
      </c>
      <c r="D4076" s="1">
        <v>44809</v>
      </c>
      <c r="E4076">
        <v>12</v>
      </c>
      <c r="F4076" t="b">
        <v>1</v>
      </c>
      <c r="G4076" t="s">
        <v>4549</v>
      </c>
      <c r="H4076" t="s">
        <v>2027</v>
      </c>
      <c r="I4076" s="1">
        <f>DATE(YEAR(tbl_Invoices[[#This Row],[Invoice_Date]]), MONTH(tbl_Invoices[[#This Row],[Invoice_Date]]), DAY(tbl_Invoices[[#This Row],[Invoice_Date]]))</f>
        <v>44809</v>
      </c>
      <c r="J4076">
        <f>YEAR(tbl_Invoices[[#This Row],[Invoice_Date]])</f>
        <v>2022</v>
      </c>
      <c r="K4076" s="1">
        <f>_xlfn.XLOOKUP(tbl_Invoices[[#This Row],[Customer_ID]], tbl_Customers[Customer_ID], tbl_Customers[Cohort_Month])</f>
        <v>44865</v>
      </c>
      <c r="L4076" s="1" t="str">
        <f ca="1">_xlfn.XLOOKUP(tbl_Invoices[[#This Row],[Customer_ID]], tbl_Customers[Customer_ID], tbl_Customers[Age_Group])</f>
        <v>35–44</v>
      </c>
      <c r="M4076" s="1" t="str">
        <f>_xlfn.XLOOKUP(tbl_Invoices[[#This Row],[Customer_ID]], tbl_Customers[Customer_ID], tbl_Customers[Region])</f>
        <v>East</v>
      </c>
      <c r="N4076" s="1" t="str" cm="1">
        <f t="array" ref="N4076">_xlfn.IFS(
   _xlfn.SINGLE(tbl_Invoices[Plan_ID])="P1","Basic",
   _xlfn.SINGLE(tbl_Invoices[Plan_ID])="P2","Standard",
   _xlfn.SINGLE(tbl_Invoices[Plan_ID])="P3","Premium"
)</f>
        <v>Basic</v>
      </c>
      <c r="O4076" s="2">
        <f>IF(tbl_Invoices[[#This Row],[Revenue_Type]]="Churned",0,1)</f>
        <v>1</v>
      </c>
    </row>
    <row r="4077" spans="1:15" x14ac:dyDescent="0.25">
      <c r="A4077" t="s">
        <v>6094</v>
      </c>
      <c r="B4077" t="s">
        <v>391</v>
      </c>
      <c r="C4077" t="s">
        <v>3871</v>
      </c>
      <c r="D4077" s="1">
        <v>44810</v>
      </c>
      <c r="E4077">
        <v>25</v>
      </c>
      <c r="F4077" t="b">
        <v>1</v>
      </c>
      <c r="G4077" t="s">
        <v>4547</v>
      </c>
      <c r="H4077" t="s">
        <v>2034</v>
      </c>
      <c r="I4077" s="1">
        <f>DATE(YEAR(tbl_Invoices[[#This Row],[Invoice_Date]]), MONTH(tbl_Invoices[[#This Row],[Invoice_Date]]), DAY(tbl_Invoices[[#This Row],[Invoice_Date]]))</f>
        <v>44810</v>
      </c>
      <c r="J4077">
        <f>YEAR(tbl_Invoices[[#This Row],[Invoice_Date]])</f>
        <v>2022</v>
      </c>
      <c r="K4077" s="1">
        <f>_xlfn.XLOOKUP(tbl_Invoices[[#This Row],[Customer_ID]], tbl_Customers[Customer_ID], tbl_Customers[Cohort_Month])</f>
        <v>44592</v>
      </c>
      <c r="L4077" s="1" t="str">
        <f ca="1">_xlfn.XLOOKUP(tbl_Invoices[[#This Row],[Customer_ID]], tbl_Customers[Customer_ID], tbl_Customers[Age_Group])</f>
        <v>18–24</v>
      </c>
      <c r="M4077" s="1" t="str">
        <f>_xlfn.XLOOKUP(tbl_Invoices[[#This Row],[Customer_ID]], tbl_Customers[Customer_ID], tbl_Customers[Region])</f>
        <v>South</v>
      </c>
      <c r="N4077" s="1" t="str" cm="1">
        <f t="array" ref="N4077">_xlfn.IFS(
   _xlfn.SINGLE(tbl_Invoices[Plan_ID])="P1","Basic",
   _xlfn.SINGLE(tbl_Invoices[Plan_ID])="P2","Standard",
   _xlfn.SINGLE(tbl_Invoices[Plan_ID])="P3","Premium"
)</f>
        <v>Standard</v>
      </c>
      <c r="O4077" s="2">
        <f>IF(tbl_Invoices[[#This Row],[Revenue_Type]]="Churned",0,1)</f>
        <v>1</v>
      </c>
    </row>
    <row r="4078" spans="1:15" x14ac:dyDescent="0.25">
      <c r="A4078" t="s">
        <v>8387</v>
      </c>
      <c r="B4078" t="s">
        <v>603</v>
      </c>
      <c r="C4078" t="s">
        <v>4039</v>
      </c>
      <c r="D4078" s="1">
        <v>44810</v>
      </c>
      <c r="E4078">
        <v>12</v>
      </c>
      <c r="F4078" t="b">
        <v>1</v>
      </c>
      <c r="G4078" t="s">
        <v>4547</v>
      </c>
      <c r="H4078" t="s">
        <v>2027</v>
      </c>
      <c r="I4078" s="1">
        <f>DATE(YEAR(tbl_Invoices[[#This Row],[Invoice_Date]]), MONTH(tbl_Invoices[[#This Row],[Invoice_Date]]), DAY(tbl_Invoices[[#This Row],[Invoice_Date]]))</f>
        <v>44810</v>
      </c>
      <c r="J4078">
        <f>YEAR(tbl_Invoices[[#This Row],[Invoice_Date]])</f>
        <v>2022</v>
      </c>
      <c r="K4078" s="1">
        <f>_xlfn.XLOOKUP(tbl_Invoices[[#This Row],[Customer_ID]], tbl_Customers[Customer_ID], tbl_Customers[Cohort_Month])</f>
        <v>44592</v>
      </c>
      <c r="L4078" s="1" t="str">
        <f ca="1">_xlfn.XLOOKUP(tbl_Invoices[[#This Row],[Customer_ID]], tbl_Customers[Customer_ID], tbl_Customers[Age_Group])</f>
        <v>55+</v>
      </c>
      <c r="M4078" s="1" t="str">
        <f>_xlfn.XLOOKUP(tbl_Invoices[[#This Row],[Customer_ID]], tbl_Customers[Customer_ID], tbl_Customers[Region])</f>
        <v>South</v>
      </c>
      <c r="N4078" s="1" t="str" cm="1">
        <f t="array" ref="N4078">_xlfn.IFS(
   _xlfn.SINGLE(tbl_Invoices[Plan_ID])="P1","Basic",
   _xlfn.SINGLE(tbl_Invoices[Plan_ID])="P2","Standard",
   _xlfn.SINGLE(tbl_Invoices[Plan_ID])="P3","Premium"
)</f>
        <v>Basic</v>
      </c>
      <c r="O4078" s="2">
        <f>IF(tbl_Invoices[[#This Row],[Revenue_Type]]="Churned",0,1)</f>
        <v>1</v>
      </c>
    </row>
    <row r="4079" spans="1:15" x14ac:dyDescent="0.25">
      <c r="A4079" t="s">
        <v>7527</v>
      </c>
      <c r="B4079" t="s">
        <v>669</v>
      </c>
      <c r="C4079" t="s">
        <v>3578</v>
      </c>
      <c r="D4079" s="1">
        <v>44810</v>
      </c>
      <c r="E4079">
        <v>55</v>
      </c>
      <c r="F4079" t="b">
        <v>1</v>
      </c>
      <c r="G4079" t="s">
        <v>4540</v>
      </c>
      <c r="H4079" t="s">
        <v>2031</v>
      </c>
      <c r="I4079" s="1">
        <f>DATE(YEAR(tbl_Invoices[[#This Row],[Invoice_Date]]), MONTH(tbl_Invoices[[#This Row],[Invoice_Date]]), DAY(tbl_Invoices[[#This Row],[Invoice_Date]]))</f>
        <v>44810</v>
      </c>
      <c r="J4079">
        <f>YEAR(tbl_Invoices[[#This Row],[Invoice_Date]])</f>
        <v>2022</v>
      </c>
      <c r="K4079" s="1">
        <f>_xlfn.XLOOKUP(tbl_Invoices[[#This Row],[Customer_ID]], tbl_Customers[Customer_ID], tbl_Customers[Cohort_Month])</f>
        <v>44957</v>
      </c>
      <c r="L4079" s="1" t="str">
        <f ca="1">_xlfn.XLOOKUP(tbl_Invoices[[#This Row],[Customer_ID]], tbl_Customers[Customer_ID], tbl_Customers[Age_Group])</f>
        <v>18–24</v>
      </c>
      <c r="M4079" s="1" t="str">
        <f>_xlfn.XLOOKUP(tbl_Invoices[[#This Row],[Customer_ID]], tbl_Customers[Customer_ID], tbl_Customers[Region])</f>
        <v>International</v>
      </c>
      <c r="N4079" s="1" t="str" cm="1">
        <f t="array" ref="N4079">_xlfn.IFS(
   _xlfn.SINGLE(tbl_Invoices[Plan_ID])="P1","Basic",
   _xlfn.SINGLE(tbl_Invoices[Plan_ID])="P2","Standard",
   _xlfn.SINGLE(tbl_Invoices[Plan_ID])="P3","Premium"
)</f>
        <v>Premium</v>
      </c>
      <c r="O4079" s="2">
        <f>IF(tbl_Invoices[[#This Row],[Revenue_Type]]="Churned",0,1)</f>
        <v>1</v>
      </c>
    </row>
    <row r="4080" spans="1:15" x14ac:dyDescent="0.25">
      <c r="A4080" t="s">
        <v>5846</v>
      </c>
      <c r="B4080" t="s">
        <v>1005</v>
      </c>
      <c r="C4080" t="s">
        <v>4387</v>
      </c>
      <c r="D4080" s="1">
        <v>44810</v>
      </c>
      <c r="E4080">
        <v>55</v>
      </c>
      <c r="F4080" t="b">
        <v>1</v>
      </c>
      <c r="G4080" t="s">
        <v>4549</v>
      </c>
      <c r="H4080" t="s">
        <v>2031</v>
      </c>
      <c r="I4080" s="1">
        <f>DATE(YEAR(tbl_Invoices[[#This Row],[Invoice_Date]]), MONTH(tbl_Invoices[[#This Row],[Invoice_Date]]), DAY(tbl_Invoices[[#This Row],[Invoice_Date]]))</f>
        <v>44810</v>
      </c>
      <c r="J4080">
        <f>YEAR(tbl_Invoices[[#This Row],[Invoice_Date]])</f>
        <v>2022</v>
      </c>
      <c r="K4080" s="1">
        <f>_xlfn.XLOOKUP(tbl_Invoices[[#This Row],[Customer_ID]], tbl_Customers[Customer_ID], tbl_Customers[Cohort_Month])</f>
        <v>44742</v>
      </c>
      <c r="L4080" s="1" t="str">
        <f ca="1">_xlfn.XLOOKUP(tbl_Invoices[[#This Row],[Customer_ID]], tbl_Customers[Customer_ID], tbl_Customers[Age_Group])</f>
        <v>35–44</v>
      </c>
      <c r="M4080" s="1" t="str">
        <f>_xlfn.XLOOKUP(tbl_Invoices[[#This Row],[Customer_ID]], tbl_Customers[Customer_ID], tbl_Customers[Region])</f>
        <v>Midwest</v>
      </c>
      <c r="N4080" s="1" t="str" cm="1">
        <f t="array" ref="N4080">_xlfn.IFS(
   _xlfn.SINGLE(tbl_Invoices[Plan_ID])="P1","Basic",
   _xlfn.SINGLE(tbl_Invoices[Plan_ID])="P2","Standard",
   _xlfn.SINGLE(tbl_Invoices[Plan_ID])="P3","Premium"
)</f>
        <v>Premium</v>
      </c>
      <c r="O4080" s="2">
        <f>IF(tbl_Invoices[[#This Row],[Revenue_Type]]="Churned",0,1)</f>
        <v>1</v>
      </c>
    </row>
    <row r="4081" spans="1:15" x14ac:dyDescent="0.25">
      <c r="A4081" t="s">
        <v>6879</v>
      </c>
      <c r="B4081" t="s">
        <v>1253</v>
      </c>
      <c r="C4081" t="s">
        <v>3183</v>
      </c>
      <c r="D4081" s="1">
        <v>44810</v>
      </c>
      <c r="E4081">
        <v>55</v>
      </c>
      <c r="F4081" t="b">
        <v>1</v>
      </c>
      <c r="G4081" t="s">
        <v>4549</v>
      </c>
      <c r="H4081" t="s">
        <v>2031</v>
      </c>
      <c r="I4081" s="1">
        <f>DATE(YEAR(tbl_Invoices[[#This Row],[Invoice_Date]]), MONTH(tbl_Invoices[[#This Row],[Invoice_Date]]), DAY(tbl_Invoices[[#This Row],[Invoice_Date]]))</f>
        <v>44810</v>
      </c>
      <c r="J4081">
        <f>YEAR(tbl_Invoices[[#This Row],[Invoice_Date]])</f>
        <v>2022</v>
      </c>
      <c r="K4081" s="1">
        <f>_xlfn.XLOOKUP(tbl_Invoices[[#This Row],[Customer_ID]], tbl_Customers[Customer_ID], tbl_Customers[Cohort_Month])</f>
        <v>44316</v>
      </c>
      <c r="L4081" s="1" t="str">
        <f ca="1">_xlfn.XLOOKUP(tbl_Invoices[[#This Row],[Customer_ID]], tbl_Customers[Customer_ID], tbl_Customers[Age_Group])</f>
        <v>35–44</v>
      </c>
      <c r="M4081" s="1" t="str">
        <f>_xlfn.XLOOKUP(tbl_Invoices[[#This Row],[Customer_ID]], tbl_Customers[Customer_ID], tbl_Customers[Region])</f>
        <v>West</v>
      </c>
      <c r="N4081" s="1" t="str" cm="1">
        <f t="array" ref="N4081">_xlfn.IFS(
   _xlfn.SINGLE(tbl_Invoices[Plan_ID])="P1","Basic",
   _xlfn.SINGLE(tbl_Invoices[Plan_ID])="P2","Standard",
   _xlfn.SINGLE(tbl_Invoices[Plan_ID])="P3","Premium"
)</f>
        <v>Premium</v>
      </c>
      <c r="O4081" s="2">
        <f>IF(tbl_Invoices[[#This Row],[Revenue_Type]]="Churned",0,1)</f>
        <v>1</v>
      </c>
    </row>
    <row r="4082" spans="1:15" x14ac:dyDescent="0.25">
      <c r="A4082" t="s">
        <v>6306</v>
      </c>
      <c r="B4082" t="s">
        <v>1384</v>
      </c>
      <c r="C4082" t="s">
        <v>4166</v>
      </c>
      <c r="D4082" s="1">
        <v>44810</v>
      </c>
      <c r="E4082">
        <v>12</v>
      </c>
      <c r="F4082" t="b">
        <v>1</v>
      </c>
      <c r="G4082" t="s">
        <v>4547</v>
      </c>
      <c r="H4082" t="s">
        <v>2027</v>
      </c>
      <c r="I4082" s="1">
        <f>DATE(YEAR(tbl_Invoices[[#This Row],[Invoice_Date]]), MONTH(tbl_Invoices[[#This Row],[Invoice_Date]]), DAY(tbl_Invoices[[#This Row],[Invoice_Date]]))</f>
        <v>44810</v>
      </c>
      <c r="J4082">
        <f>YEAR(tbl_Invoices[[#This Row],[Invoice_Date]])</f>
        <v>2022</v>
      </c>
      <c r="K4082" s="1">
        <f>_xlfn.XLOOKUP(tbl_Invoices[[#This Row],[Customer_ID]], tbl_Customers[Customer_ID], tbl_Customers[Cohort_Month])</f>
        <v>44377</v>
      </c>
      <c r="L4082" s="1" t="str">
        <f ca="1">_xlfn.XLOOKUP(tbl_Invoices[[#This Row],[Customer_ID]], tbl_Customers[Customer_ID], tbl_Customers[Age_Group])</f>
        <v>35–44</v>
      </c>
      <c r="M4082" s="1" t="str">
        <f>_xlfn.XLOOKUP(tbl_Invoices[[#This Row],[Customer_ID]], tbl_Customers[Customer_ID], tbl_Customers[Region])</f>
        <v>West</v>
      </c>
      <c r="N4082" s="1" t="str" cm="1">
        <f t="array" ref="N4082">_xlfn.IFS(
   _xlfn.SINGLE(tbl_Invoices[Plan_ID])="P1","Basic",
   _xlfn.SINGLE(tbl_Invoices[Plan_ID])="P2","Standard",
   _xlfn.SINGLE(tbl_Invoices[Plan_ID])="P3","Premium"
)</f>
        <v>Basic</v>
      </c>
      <c r="O4082" s="2">
        <f>IF(tbl_Invoices[[#This Row],[Revenue_Type]]="Churned",0,1)</f>
        <v>1</v>
      </c>
    </row>
    <row r="4083" spans="1:15" x14ac:dyDescent="0.25">
      <c r="A4083" t="s">
        <v>7750</v>
      </c>
      <c r="B4083" t="s">
        <v>1923</v>
      </c>
      <c r="C4083" t="s">
        <v>3880</v>
      </c>
      <c r="D4083" s="1">
        <v>44810</v>
      </c>
      <c r="E4083">
        <v>55</v>
      </c>
      <c r="F4083" t="b">
        <v>1</v>
      </c>
      <c r="G4083" t="s">
        <v>4538</v>
      </c>
      <c r="H4083" t="s">
        <v>2031</v>
      </c>
      <c r="I4083" s="1">
        <f>DATE(YEAR(tbl_Invoices[[#This Row],[Invoice_Date]]), MONTH(tbl_Invoices[[#This Row],[Invoice_Date]]), DAY(tbl_Invoices[[#This Row],[Invoice_Date]]))</f>
        <v>44810</v>
      </c>
      <c r="J4083">
        <f>YEAR(tbl_Invoices[[#This Row],[Invoice_Date]])</f>
        <v>2022</v>
      </c>
      <c r="K4083" s="1">
        <f>_xlfn.XLOOKUP(tbl_Invoices[[#This Row],[Customer_ID]], tbl_Customers[Customer_ID], tbl_Customers[Cohort_Month])</f>
        <v>44620</v>
      </c>
      <c r="L4083" s="1" t="str">
        <f ca="1">_xlfn.XLOOKUP(tbl_Invoices[[#This Row],[Customer_ID]], tbl_Customers[Customer_ID], tbl_Customers[Age_Group])</f>
        <v>25–34</v>
      </c>
      <c r="M4083" s="1" t="str">
        <f>_xlfn.XLOOKUP(tbl_Invoices[[#This Row],[Customer_ID]], tbl_Customers[Customer_ID], tbl_Customers[Region])</f>
        <v>East</v>
      </c>
      <c r="N4083" s="1" t="str" cm="1">
        <f t="array" ref="N4083">_xlfn.IFS(
   _xlfn.SINGLE(tbl_Invoices[Plan_ID])="P1","Basic",
   _xlfn.SINGLE(tbl_Invoices[Plan_ID])="P2","Standard",
   _xlfn.SINGLE(tbl_Invoices[Plan_ID])="P3","Premium"
)</f>
        <v>Premium</v>
      </c>
      <c r="O4083" s="2">
        <f>IF(tbl_Invoices[[#This Row],[Revenue_Type]]="Churned",0,1)</f>
        <v>1</v>
      </c>
    </row>
    <row r="4084" spans="1:15" x14ac:dyDescent="0.25">
      <c r="A4084" t="s">
        <v>4894</v>
      </c>
      <c r="B4084" t="s">
        <v>298</v>
      </c>
      <c r="C4084" t="s">
        <v>2179</v>
      </c>
      <c r="D4084" s="1">
        <v>44811</v>
      </c>
      <c r="E4084">
        <v>25</v>
      </c>
      <c r="F4084" t="b">
        <v>1</v>
      </c>
      <c r="G4084" t="s">
        <v>4547</v>
      </c>
      <c r="H4084" t="s">
        <v>2034</v>
      </c>
      <c r="I4084" s="1">
        <f>DATE(YEAR(tbl_Invoices[[#This Row],[Invoice_Date]]), MONTH(tbl_Invoices[[#This Row],[Invoice_Date]]), DAY(tbl_Invoices[[#This Row],[Invoice_Date]]))</f>
        <v>44811</v>
      </c>
      <c r="J4084">
        <f>YEAR(tbl_Invoices[[#This Row],[Invoice_Date]])</f>
        <v>2022</v>
      </c>
      <c r="K4084" s="1">
        <f>_xlfn.XLOOKUP(tbl_Invoices[[#This Row],[Customer_ID]], tbl_Customers[Customer_ID], tbl_Customers[Cohort_Month])</f>
        <v>44804</v>
      </c>
      <c r="L4084" s="1" t="str">
        <f ca="1">_xlfn.XLOOKUP(tbl_Invoices[[#This Row],[Customer_ID]], tbl_Customers[Customer_ID], tbl_Customers[Age_Group])</f>
        <v>25–34</v>
      </c>
      <c r="M4084" s="1" t="str">
        <f>_xlfn.XLOOKUP(tbl_Invoices[[#This Row],[Customer_ID]], tbl_Customers[Customer_ID], tbl_Customers[Region])</f>
        <v>South</v>
      </c>
      <c r="N4084" s="1" t="str" cm="1">
        <f t="array" ref="N4084">_xlfn.IFS(
   _xlfn.SINGLE(tbl_Invoices[Plan_ID])="P1","Basic",
   _xlfn.SINGLE(tbl_Invoices[Plan_ID])="P2","Standard",
   _xlfn.SINGLE(tbl_Invoices[Plan_ID])="P3","Premium"
)</f>
        <v>Standard</v>
      </c>
      <c r="O4084" s="2">
        <f>IF(tbl_Invoices[[#This Row],[Revenue_Type]]="Churned",0,1)</f>
        <v>1</v>
      </c>
    </row>
    <row r="4085" spans="1:15" x14ac:dyDescent="0.25">
      <c r="A4085" t="s">
        <v>9423</v>
      </c>
      <c r="B4085" t="s">
        <v>409</v>
      </c>
      <c r="C4085" t="s">
        <v>4488</v>
      </c>
      <c r="D4085" s="1">
        <v>44811</v>
      </c>
      <c r="E4085">
        <v>55</v>
      </c>
      <c r="F4085" t="b">
        <v>1</v>
      </c>
      <c r="G4085" t="s">
        <v>4538</v>
      </c>
      <c r="H4085" t="s">
        <v>2031</v>
      </c>
      <c r="I4085" s="1">
        <f>DATE(YEAR(tbl_Invoices[[#This Row],[Invoice_Date]]), MONTH(tbl_Invoices[[#This Row],[Invoice_Date]]), DAY(tbl_Invoices[[#This Row],[Invoice_Date]]))</f>
        <v>44811</v>
      </c>
      <c r="J4085">
        <f>YEAR(tbl_Invoices[[#This Row],[Invoice_Date]])</f>
        <v>2022</v>
      </c>
      <c r="K4085" s="1">
        <f>_xlfn.XLOOKUP(tbl_Invoices[[#This Row],[Customer_ID]], tbl_Customers[Customer_ID], tbl_Customers[Cohort_Month])</f>
        <v>44500</v>
      </c>
      <c r="L4085" s="1" t="str">
        <f ca="1">_xlfn.XLOOKUP(tbl_Invoices[[#This Row],[Customer_ID]], tbl_Customers[Customer_ID], tbl_Customers[Age_Group])</f>
        <v>45–54</v>
      </c>
      <c r="M4085" s="1" t="str">
        <f>_xlfn.XLOOKUP(tbl_Invoices[[#This Row],[Customer_ID]], tbl_Customers[Customer_ID], tbl_Customers[Region])</f>
        <v>South</v>
      </c>
      <c r="N4085" s="1" t="str" cm="1">
        <f t="array" ref="N4085">_xlfn.IFS(
   _xlfn.SINGLE(tbl_Invoices[Plan_ID])="P1","Basic",
   _xlfn.SINGLE(tbl_Invoices[Plan_ID])="P2","Standard",
   _xlfn.SINGLE(tbl_Invoices[Plan_ID])="P3","Premium"
)</f>
        <v>Premium</v>
      </c>
      <c r="O4085" s="2">
        <f>IF(tbl_Invoices[[#This Row],[Revenue_Type]]="Churned",0,1)</f>
        <v>1</v>
      </c>
    </row>
    <row r="4086" spans="1:15" x14ac:dyDescent="0.25">
      <c r="A4086" t="s">
        <v>4586</v>
      </c>
      <c r="B4086" t="s">
        <v>586</v>
      </c>
      <c r="C4086" t="s">
        <v>4119</v>
      </c>
      <c r="D4086" s="1">
        <v>44811</v>
      </c>
      <c r="E4086">
        <v>12</v>
      </c>
      <c r="F4086" t="b">
        <v>1</v>
      </c>
      <c r="G4086" t="s">
        <v>4538</v>
      </c>
      <c r="H4086" t="s">
        <v>2027</v>
      </c>
      <c r="I4086" s="1">
        <f>DATE(YEAR(tbl_Invoices[[#This Row],[Invoice_Date]]), MONTH(tbl_Invoices[[#This Row],[Invoice_Date]]), DAY(tbl_Invoices[[#This Row],[Invoice_Date]]))</f>
        <v>44811</v>
      </c>
      <c r="J4086">
        <f>YEAR(tbl_Invoices[[#This Row],[Invoice_Date]])</f>
        <v>2022</v>
      </c>
      <c r="K4086" s="1">
        <f>_xlfn.XLOOKUP(tbl_Invoices[[#This Row],[Customer_ID]], tbl_Customers[Customer_ID], tbl_Customers[Cohort_Month])</f>
        <v>44227</v>
      </c>
      <c r="L4086" s="1" t="str">
        <f ca="1">_xlfn.XLOOKUP(tbl_Invoices[[#This Row],[Customer_ID]], tbl_Customers[Customer_ID], tbl_Customers[Age_Group])</f>
        <v>18–24</v>
      </c>
      <c r="M4086" s="1" t="str">
        <f>_xlfn.XLOOKUP(tbl_Invoices[[#This Row],[Customer_ID]], tbl_Customers[Customer_ID], tbl_Customers[Region])</f>
        <v>West</v>
      </c>
      <c r="N4086" s="1" t="str" cm="1">
        <f t="array" ref="N4086">_xlfn.IFS(
   _xlfn.SINGLE(tbl_Invoices[Plan_ID])="P1","Basic",
   _xlfn.SINGLE(tbl_Invoices[Plan_ID])="P2","Standard",
   _xlfn.SINGLE(tbl_Invoices[Plan_ID])="P3","Premium"
)</f>
        <v>Basic</v>
      </c>
      <c r="O4086" s="2">
        <f>IF(tbl_Invoices[[#This Row],[Revenue_Type]]="Churned",0,1)</f>
        <v>1</v>
      </c>
    </row>
    <row r="4087" spans="1:15" x14ac:dyDescent="0.25">
      <c r="A4087" t="s">
        <v>6890</v>
      </c>
      <c r="B4087" t="s">
        <v>641</v>
      </c>
      <c r="C4087" t="s">
        <v>2314</v>
      </c>
      <c r="D4087" s="1">
        <v>44811</v>
      </c>
      <c r="E4087">
        <v>12</v>
      </c>
      <c r="F4087" t="b">
        <v>1</v>
      </c>
      <c r="G4087" t="s">
        <v>4545</v>
      </c>
      <c r="H4087" t="s">
        <v>2027</v>
      </c>
      <c r="I4087" s="1">
        <f>DATE(YEAR(tbl_Invoices[[#This Row],[Invoice_Date]]), MONTH(tbl_Invoices[[#This Row],[Invoice_Date]]), DAY(tbl_Invoices[[#This Row],[Invoice_Date]]))</f>
        <v>44811</v>
      </c>
      <c r="J4087">
        <f>YEAR(tbl_Invoices[[#This Row],[Invoice_Date]])</f>
        <v>2022</v>
      </c>
      <c r="K4087" s="1">
        <f>_xlfn.XLOOKUP(tbl_Invoices[[#This Row],[Customer_ID]], tbl_Customers[Customer_ID], tbl_Customers[Cohort_Month])</f>
        <v>44408</v>
      </c>
      <c r="L4087" s="1" t="str">
        <f ca="1">_xlfn.XLOOKUP(tbl_Invoices[[#This Row],[Customer_ID]], tbl_Customers[Customer_ID], tbl_Customers[Age_Group])</f>
        <v>25–34</v>
      </c>
      <c r="M4087" s="1" t="str">
        <f>_xlfn.XLOOKUP(tbl_Invoices[[#This Row],[Customer_ID]], tbl_Customers[Customer_ID], tbl_Customers[Region])</f>
        <v>West</v>
      </c>
      <c r="N4087" s="1" t="str" cm="1">
        <f t="array" ref="N4087">_xlfn.IFS(
   _xlfn.SINGLE(tbl_Invoices[Plan_ID])="P1","Basic",
   _xlfn.SINGLE(tbl_Invoices[Plan_ID])="P2","Standard",
   _xlfn.SINGLE(tbl_Invoices[Plan_ID])="P3","Premium"
)</f>
        <v>Basic</v>
      </c>
      <c r="O4087" s="2">
        <f>IF(tbl_Invoices[[#This Row],[Revenue_Type]]="Churned",0,1)</f>
        <v>0</v>
      </c>
    </row>
    <row r="4088" spans="1:15" x14ac:dyDescent="0.25">
      <c r="A4088" t="s">
        <v>8675</v>
      </c>
      <c r="B4088" t="s">
        <v>1089</v>
      </c>
      <c r="C4088" t="s">
        <v>3567</v>
      </c>
      <c r="D4088" s="1">
        <v>44811</v>
      </c>
      <c r="E4088">
        <v>55</v>
      </c>
      <c r="F4088" t="b">
        <v>1</v>
      </c>
      <c r="G4088" t="s">
        <v>4549</v>
      </c>
      <c r="H4088" t="s">
        <v>2031</v>
      </c>
      <c r="I4088" s="1">
        <f>DATE(YEAR(tbl_Invoices[[#This Row],[Invoice_Date]]), MONTH(tbl_Invoices[[#This Row],[Invoice_Date]]), DAY(tbl_Invoices[[#This Row],[Invoice_Date]]))</f>
        <v>44811</v>
      </c>
      <c r="J4088">
        <f>YEAR(tbl_Invoices[[#This Row],[Invoice_Date]])</f>
        <v>2022</v>
      </c>
      <c r="K4088" s="1">
        <f>_xlfn.XLOOKUP(tbl_Invoices[[#This Row],[Customer_ID]], tbl_Customers[Customer_ID], tbl_Customers[Cohort_Month])</f>
        <v>44500</v>
      </c>
      <c r="L4088" s="1" t="str">
        <f ca="1">_xlfn.XLOOKUP(tbl_Invoices[[#This Row],[Customer_ID]], tbl_Customers[Customer_ID], tbl_Customers[Age_Group])</f>
        <v>18–24</v>
      </c>
      <c r="M4088" s="1" t="str">
        <f>_xlfn.XLOOKUP(tbl_Invoices[[#This Row],[Customer_ID]], tbl_Customers[Customer_ID], tbl_Customers[Region])</f>
        <v>International</v>
      </c>
      <c r="N4088" s="1" t="str" cm="1">
        <f t="array" ref="N4088">_xlfn.IFS(
   _xlfn.SINGLE(tbl_Invoices[Plan_ID])="P1","Basic",
   _xlfn.SINGLE(tbl_Invoices[Plan_ID])="P2","Standard",
   _xlfn.SINGLE(tbl_Invoices[Plan_ID])="P3","Premium"
)</f>
        <v>Premium</v>
      </c>
      <c r="O4088" s="2">
        <f>IF(tbl_Invoices[[#This Row],[Revenue_Type]]="Churned",0,1)</f>
        <v>1</v>
      </c>
    </row>
    <row r="4089" spans="1:15" x14ac:dyDescent="0.25">
      <c r="A4089" t="s">
        <v>6193</v>
      </c>
      <c r="B4089" t="s">
        <v>1145</v>
      </c>
      <c r="C4089" t="s">
        <v>2457</v>
      </c>
      <c r="D4089" s="1">
        <v>44811</v>
      </c>
      <c r="E4089">
        <v>55</v>
      </c>
      <c r="F4089" t="b">
        <v>1</v>
      </c>
      <c r="G4089" t="s">
        <v>4545</v>
      </c>
      <c r="H4089" t="s">
        <v>2031</v>
      </c>
      <c r="I4089" s="1">
        <f>DATE(YEAR(tbl_Invoices[[#This Row],[Invoice_Date]]), MONTH(tbl_Invoices[[#This Row],[Invoice_Date]]), DAY(tbl_Invoices[[#This Row],[Invoice_Date]]))</f>
        <v>44811</v>
      </c>
      <c r="J4089">
        <f>YEAR(tbl_Invoices[[#This Row],[Invoice_Date]])</f>
        <v>2022</v>
      </c>
      <c r="K4089" s="1">
        <f>_xlfn.XLOOKUP(tbl_Invoices[[#This Row],[Customer_ID]], tbl_Customers[Customer_ID], tbl_Customers[Cohort_Month])</f>
        <v>44347</v>
      </c>
      <c r="L4089" s="1" t="str">
        <f ca="1">_xlfn.XLOOKUP(tbl_Invoices[[#This Row],[Customer_ID]], tbl_Customers[Customer_ID], tbl_Customers[Age_Group])</f>
        <v>35–44</v>
      </c>
      <c r="M4089" s="1" t="str">
        <f>_xlfn.XLOOKUP(tbl_Invoices[[#This Row],[Customer_ID]], tbl_Customers[Customer_ID], tbl_Customers[Region])</f>
        <v>South</v>
      </c>
      <c r="N4089" s="1" t="str" cm="1">
        <f t="array" ref="N4089">_xlfn.IFS(
   _xlfn.SINGLE(tbl_Invoices[Plan_ID])="P1","Basic",
   _xlfn.SINGLE(tbl_Invoices[Plan_ID])="P2","Standard",
   _xlfn.SINGLE(tbl_Invoices[Plan_ID])="P3","Premium"
)</f>
        <v>Premium</v>
      </c>
      <c r="O4089" s="2">
        <f>IF(tbl_Invoices[[#This Row],[Revenue_Type]]="Churned",0,1)</f>
        <v>0</v>
      </c>
    </row>
    <row r="4090" spans="1:15" x14ac:dyDescent="0.25">
      <c r="A4090" t="s">
        <v>8593</v>
      </c>
      <c r="B4090" t="s">
        <v>1347</v>
      </c>
      <c r="C4090" t="s">
        <v>2191</v>
      </c>
      <c r="D4090" s="1">
        <v>44811</v>
      </c>
      <c r="E4090">
        <v>25</v>
      </c>
      <c r="F4090" t="b">
        <v>1</v>
      </c>
      <c r="G4090" t="s">
        <v>4540</v>
      </c>
      <c r="H4090" t="s">
        <v>2034</v>
      </c>
      <c r="I4090" s="1">
        <f>DATE(YEAR(tbl_Invoices[[#This Row],[Invoice_Date]]), MONTH(tbl_Invoices[[#This Row],[Invoice_Date]]), DAY(tbl_Invoices[[#This Row],[Invoice_Date]]))</f>
        <v>44811</v>
      </c>
      <c r="J4090">
        <f>YEAR(tbl_Invoices[[#This Row],[Invoice_Date]])</f>
        <v>2022</v>
      </c>
      <c r="K4090" s="1">
        <f>_xlfn.XLOOKUP(tbl_Invoices[[#This Row],[Customer_ID]], tbl_Customers[Customer_ID], tbl_Customers[Cohort_Month])</f>
        <v>45016</v>
      </c>
      <c r="L4090" s="1" t="str">
        <f ca="1">_xlfn.XLOOKUP(tbl_Invoices[[#This Row],[Customer_ID]], tbl_Customers[Customer_ID], tbl_Customers[Age_Group])</f>
        <v>55+</v>
      </c>
      <c r="M4090" s="1" t="str">
        <f>_xlfn.XLOOKUP(tbl_Invoices[[#This Row],[Customer_ID]], tbl_Customers[Customer_ID], tbl_Customers[Region])</f>
        <v>International</v>
      </c>
      <c r="N4090" s="1" t="str" cm="1">
        <f t="array" ref="N4090">_xlfn.IFS(
   _xlfn.SINGLE(tbl_Invoices[Plan_ID])="P1","Basic",
   _xlfn.SINGLE(tbl_Invoices[Plan_ID])="P2","Standard",
   _xlfn.SINGLE(tbl_Invoices[Plan_ID])="P3","Premium"
)</f>
        <v>Standard</v>
      </c>
      <c r="O4090" s="2">
        <f>IF(tbl_Invoices[[#This Row],[Revenue_Type]]="Churned",0,1)</f>
        <v>1</v>
      </c>
    </row>
    <row r="4091" spans="1:15" x14ac:dyDescent="0.25">
      <c r="A4091" t="s">
        <v>4620</v>
      </c>
      <c r="B4091" t="s">
        <v>1675</v>
      </c>
      <c r="C4091" t="s">
        <v>2617</v>
      </c>
      <c r="D4091" s="1">
        <v>44811</v>
      </c>
      <c r="E4091">
        <v>25</v>
      </c>
      <c r="F4091" t="b">
        <v>1</v>
      </c>
      <c r="G4091" t="s">
        <v>4545</v>
      </c>
      <c r="H4091" t="s">
        <v>2034</v>
      </c>
      <c r="I4091" s="1">
        <f>DATE(YEAR(tbl_Invoices[[#This Row],[Invoice_Date]]), MONTH(tbl_Invoices[[#This Row],[Invoice_Date]]), DAY(tbl_Invoices[[#This Row],[Invoice_Date]]))</f>
        <v>44811</v>
      </c>
      <c r="J4091">
        <f>YEAR(tbl_Invoices[[#This Row],[Invoice_Date]])</f>
        <v>2022</v>
      </c>
      <c r="K4091" s="1">
        <f>_xlfn.XLOOKUP(tbl_Invoices[[#This Row],[Customer_ID]], tbl_Customers[Customer_ID], tbl_Customers[Cohort_Month])</f>
        <v>45077</v>
      </c>
      <c r="L4091" s="1" t="str">
        <f ca="1">_xlfn.XLOOKUP(tbl_Invoices[[#This Row],[Customer_ID]], tbl_Customers[Customer_ID], tbl_Customers[Age_Group])</f>
        <v>25–34</v>
      </c>
      <c r="M4091" s="1" t="str">
        <f>_xlfn.XLOOKUP(tbl_Invoices[[#This Row],[Customer_ID]], tbl_Customers[Customer_ID], tbl_Customers[Region])</f>
        <v>International</v>
      </c>
      <c r="N4091" s="1" t="str" cm="1">
        <f t="array" ref="N4091">_xlfn.IFS(
   _xlfn.SINGLE(tbl_Invoices[Plan_ID])="P1","Basic",
   _xlfn.SINGLE(tbl_Invoices[Plan_ID])="P2","Standard",
   _xlfn.SINGLE(tbl_Invoices[Plan_ID])="P3","Premium"
)</f>
        <v>Standard</v>
      </c>
      <c r="O4091" s="2">
        <f>IF(tbl_Invoices[[#This Row],[Revenue_Type]]="Churned",0,1)</f>
        <v>0</v>
      </c>
    </row>
    <row r="4092" spans="1:15" x14ac:dyDescent="0.25">
      <c r="A4092" t="s">
        <v>6051</v>
      </c>
      <c r="B4092" t="s">
        <v>1816</v>
      </c>
      <c r="C4092" t="s">
        <v>2292</v>
      </c>
      <c r="D4092" s="1">
        <v>44811</v>
      </c>
      <c r="E4092">
        <v>12</v>
      </c>
      <c r="F4092" t="b">
        <v>1</v>
      </c>
      <c r="G4092" t="s">
        <v>4545</v>
      </c>
      <c r="H4092" t="s">
        <v>2027</v>
      </c>
      <c r="I4092" s="1">
        <f>DATE(YEAR(tbl_Invoices[[#This Row],[Invoice_Date]]), MONTH(tbl_Invoices[[#This Row],[Invoice_Date]]), DAY(tbl_Invoices[[#This Row],[Invoice_Date]]))</f>
        <v>44811</v>
      </c>
      <c r="J4092">
        <f>YEAR(tbl_Invoices[[#This Row],[Invoice_Date]])</f>
        <v>2022</v>
      </c>
      <c r="K4092" s="1">
        <f>_xlfn.XLOOKUP(tbl_Invoices[[#This Row],[Customer_ID]], tbl_Customers[Customer_ID], tbl_Customers[Cohort_Month])</f>
        <v>44439</v>
      </c>
      <c r="L4092" s="1" t="str">
        <f ca="1">_xlfn.XLOOKUP(tbl_Invoices[[#This Row],[Customer_ID]], tbl_Customers[Customer_ID], tbl_Customers[Age_Group])</f>
        <v>45–54</v>
      </c>
      <c r="M4092" s="1" t="str">
        <f>_xlfn.XLOOKUP(tbl_Invoices[[#This Row],[Customer_ID]], tbl_Customers[Customer_ID], tbl_Customers[Region])</f>
        <v>East</v>
      </c>
      <c r="N4092" s="1" t="str" cm="1">
        <f t="array" ref="N4092">_xlfn.IFS(
   _xlfn.SINGLE(tbl_Invoices[Plan_ID])="P1","Basic",
   _xlfn.SINGLE(tbl_Invoices[Plan_ID])="P2","Standard",
   _xlfn.SINGLE(tbl_Invoices[Plan_ID])="P3","Premium"
)</f>
        <v>Basic</v>
      </c>
      <c r="O4092" s="2">
        <f>IF(tbl_Invoices[[#This Row],[Revenue_Type]]="Churned",0,1)</f>
        <v>0</v>
      </c>
    </row>
    <row r="4093" spans="1:15" x14ac:dyDescent="0.25">
      <c r="A4093" t="s">
        <v>9573</v>
      </c>
      <c r="B4093" t="s">
        <v>1905</v>
      </c>
      <c r="C4093" t="s">
        <v>3090</v>
      </c>
      <c r="D4093" s="1">
        <v>44811</v>
      </c>
      <c r="E4093">
        <v>25</v>
      </c>
      <c r="F4093" t="b">
        <v>1</v>
      </c>
      <c r="G4093" t="s">
        <v>4540</v>
      </c>
      <c r="H4093" t="s">
        <v>2034</v>
      </c>
      <c r="I4093" s="1">
        <f>DATE(YEAR(tbl_Invoices[[#This Row],[Invoice_Date]]), MONTH(tbl_Invoices[[#This Row],[Invoice_Date]]), DAY(tbl_Invoices[[#This Row],[Invoice_Date]]))</f>
        <v>44811</v>
      </c>
      <c r="J4093">
        <f>YEAR(tbl_Invoices[[#This Row],[Invoice_Date]])</f>
        <v>2022</v>
      </c>
      <c r="K4093" s="1">
        <f>_xlfn.XLOOKUP(tbl_Invoices[[#This Row],[Customer_ID]], tbl_Customers[Customer_ID], tbl_Customers[Cohort_Month])</f>
        <v>44834</v>
      </c>
      <c r="L4093" s="1" t="str">
        <f ca="1">_xlfn.XLOOKUP(tbl_Invoices[[#This Row],[Customer_ID]], tbl_Customers[Customer_ID], tbl_Customers[Age_Group])</f>
        <v>35–44</v>
      </c>
      <c r="M4093" s="1" t="str">
        <f>_xlfn.XLOOKUP(tbl_Invoices[[#This Row],[Customer_ID]], tbl_Customers[Customer_ID], tbl_Customers[Region])</f>
        <v>West</v>
      </c>
      <c r="N4093" s="1" t="str" cm="1">
        <f t="array" ref="N4093">_xlfn.IFS(
   _xlfn.SINGLE(tbl_Invoices[Plan_ID])="P1","Basic",
   _xlfn.SINGLE(tbl_Invoices[Plan_ID])="P2","Standard",
   _xlfn.SINGLE(tbl_Invoices[Plan_ID])="P3","Premium"
)</f>
        <v>Standard</v>
      </c>
      <c r="O4093" s="2">
        <f>IF(tbl_Invoices[[#This Row],[Revenue_Type]]="Churned",0,1)</f>
        <v>1</v>
      </c>
    </row>
    <row r="4094" spans="1:15" x14ac:dyDescent="0.25">
      <c r="A4094" t="s">
        <v>7441</v>
      </c>
      <c r="B4094" t="s">
        <v>433</v>
      </c>
      <c r="C4094" t="s">
        <v>2614</v>
      </c>
      <c r="D4094" s="1">
        <v>44812</v>
      </c>
      <c r="E4094">
        <v>55</v>
      </c>
      <c r="F4094" t="b">
        <v>1</v>
      </c>
      <c r="G4094" t="s">
        <v>4538</v>
      </c>
      <c r="H4094" t="s">
        <v>2031</v>
      </c>
      <c r="I4094" s="1">
        <f>DATE(YEAR(tbl_Invoices[[#This Row],[Invoice_Date]]), MONTH(tbl_Invoices[[#This Row],[Invoice_Date]]), DAY(tbl_Invoices[[#This Row],[Invoice_Date]]))</f>
        <v>44812</v>
      </c>
      <c r="J4094">
        <f>YEAR(tbl_Invoices[[#This Row],[Invoice_Date]])</f>
        <v>2022</v>
      </c>
      <c r="K4094" s="1">
        <f>_xlfn.XLOOKUP(tbl_Invoices[[#This Row],[Customer_ID]], tbl_Customers[Customer_ID], tbl_Customers[Cohort_Month])</f>
        <v>44286</v>
      </c>
      <c r="L4094" s="1" t="str">
        <f ca="1">_xlfn.XLOOKUP(tbl_Invoices[[#This Row],[Customer_ID]], tbl_Customers[Customer_ID], tbl_Customers[Age_Group])</f>
        <v>25–34</v>
      </c>
      <c r="M4094" s="1" t="str">
        <f>_xlfn.XLOOKUP(tbl_Invoices[[#This Row],[Customer_ID]], tbl_Customers[Customer_ID], tbl_Customers[Region])</f>
        <v>Midwest</v>
      </c>
      <c r="N4094" s="1" t="str" cm="1">
        <f t="array" ref="N4094">_xlfn.IFS(
   _xlfn.SINGLE(tbl_Invoices[Plan_ID])="P1","Basic",
   _xlfn.SINGLE(tbl_Invoices[Plan_ID])="P2","Standard",
   _xlfn.SINGLE(tbl_Invoices[Plan_ID])="P3","Premium"
)</f>
        <v>Premium</v>
      </c>
      <c r="O4094" s="2">
        <f>IF(tbl_Invoices[[#This Row],[Revenue_Type]]="Churned",0,1)</f>
        <v>1</v>
      </c>
    </row>
    <row r="4095" spans="1:15" x14ac:dyDescent="0.25">
      <c r="A4095" t="s">
        <v>9290</v>
      </c>
      <c r="B4095" t="s">
        <v>732</v>
      </c>
      <c r="C4095" t="s">
        <v>4265</v>
      </c>
      <c r="D4095" s="1">
        <v>44812</v>
      </c>
      <c r="E4095">
        <v>12</v>
      </c>
      <c r="F4095" t="b">
        <v>1</v>
      </c>
      <c r="G4095" t="s">
        <v>4540</v>
      </c>
      <c r="H4095" t="s">
        <v>2027</v>
      </c>
      <c r="I4095" s="1">
        <f>DATE(YEAR(tbl_Invoices[[#This Row],[Invoice_Date]]), MONTH(tbl_Invoices[[#This Row],[Invoice_Date]]), DAY(tbl_Invoices[[#This Row],[Invoice_Date]]))</f>
        <v>44812</v>
      </c>
      <c r="J4095">
        <f>YEAR(tbl_Invoices[[#This Row],[Invoice_Date]])</f>
        <v>2022</v>
      </c>
      <c r="K4095" s="1">
        <f>_xlfn.XLOOKUP(tbl_Invoices[[#This Row],[Customer_ID]], tbl_Customers[Customer_ID], tbl_Customers[Cohort_Month])</f>
        <v>44742</v>
      </c>
      <c r="L4095" s="1" t="str">
        <f ca="1">_xlfn.XLOOKUP(tbl_Invoices[[#This Row],[Customer_ID]], tbl_Customers[Customer_ID], tbl_Customers[Age_Group])</f>
        <v>55+</v>
      </c>
      <c r="M4095" s="1" t="str">
        <f>_xlfn.XLOOKUP(tbl_Invoices[[#This Row],[Customer_ID]], tbl_Customers[Customer_ID], tbl_Customers[Region])</f>
        <v>West</v>
      </c>
      <c r="N4095" s="1" t="str" cm="1">
        <f t="array" ref="N4095">_xlfn.IFS(
   _xlfn.SINGLE(tbl_Invoices[Plan_ID])="P1","Basic",
   _xlfn.SINGLE(tbl_Invoices[Plan_ID])="P2","Standard",
   _xlfn.SINGLE(tbl_Invoices[Plan_ID])="P3","Premium"
)</f>
        <v>Basic</v>
      </c>
      <c r="O4095" s="2">
        <f>IF(tbl_Invoices[[#This Row],[Revenue_Type]]="Churned",0,1)</f>
        <v>1</v>
      </c>
    </row>
    <row r="4096" spans="1:15" x14ac:dyDescent="0.25">
      <c r="A4096" t="s">
        <v>7517</v>
      </c>
      <c r="B4096" t="s">
        <v>1005</v>
      </c>
      <c r="C4096" t="s">
        <v>4156</v>
      </c>
      <c r="D4096" s="1">
        <v>44812</v>
      </c>
      <c r="E4096">
        <v>12</v>
      </c>
      <c r="F4096" t="b">
        <v>1</v>
      </c>
      <c r="G4096" t="s">
        <v>4545</v>
      </c>
      <c r="H4096" t="s">
        <v>2027</v>
      </c>
      <c r="I4096" s="1">
        <f>DATE(YEAR(tbl_Invoices[[#This Row],[Invoice_Date]]), MONTH(tbl_Invoices[[#This Row],[Invoice_Date]]), DAY(tbl_Invoices[[#This Row],[Invoice_Date]]))</f>
        <v>44812</v>
      </c>
      <c r="J4096">
        <f>YEAR(tbl_Invoices[[#This Row],[Invoice_Date]])</f>
        <v>2022</v>
      </c>
      <c r="K4096" s="1">
        <f>_xlfn.XLOOKUP(tbl_Invoices[[#This Row],[Customer_ID]], tbl_Customers[Customer_ID], tbl_Customers[Cohort_Month])</f>
        <v>44742</v>
      </c>
      <c r="L4096" s="1" t="str">
        <f ca="1">_xlfn.XLOOKUP(tbl_Invoices[[#This Row],[Customer_ID]], tbl_Customers[Customer_ID], tbl_Customers[Age_Group])</f>
        <v>35–44</v>
      </c>
      <c r="M4096" s="1" t="str">
        <f>_xlfn.XLOOKUP(tbl_Invoices[[#This Row],[Customer_ID]], tbl_Customers[Customer_ID], tbl_Customers[Region])</f>
        <v>Midwest</v>
      </c>
      <c r="N4096" s="1" t="str" cm="1">
        <f t="array" ref="N4096">_xlfn.IFS(
   _xlfn.SINGLE(tbl_Invoices[Plan_ID])="P1","Basic",
   _xlfn.SINGLE(tbl_Invoices[Plan_ID])="P2","Standard",
   _xlfn.SINGLE(tbl_Invoices[Plan_ID])="P3","Premium"
)</f>
        <v>Basic</v>
      </c>
      <c r="O4096" s="2">
        <f>IF(tbl_Invoices[[#This Row],[Revenue_Type]]="Churned",0,1)</f>
        <v>0</v>
      </c>
    </row>
    <row r="4097" spans="1:15" x14ac:dyDescent="0.25">
      <c r="A4097" t="s">
        <v>5885</v>
      </c>
      <c r="B4097" t="s">
        <v>1029</v>
      </c>
      <c r="C4097" t="s">
        <v>2270</v>
      </c>
      <c r="D4097" s="1">
        <v>44812</v>
      </c>
      <c r="E4097">
        <v>12</v>
      </c>
      <c r="F4097" t="b">
        <v>1</v>
      </c>
      <c r="G4097" t="s">
        <v>4540</v>
      </c>
      <c r="H4097" t="s">
        <v>2027</v>
      </c>
      <c r="I4097" s="1">
        <f>DATE(YEAR(tbl_Invoices[[#This Row],[Invoice_Date]]), MONTH(tbl_Invoices[[#This Row],[Invoice_Date]]), DAY(tbl_Invoices[[#This Row],[Invoice_Date]]))</f>
        <v>44812</v>
      </c>
      <c r="J4097">
        <f>YEAR(tbl_Invoices[[#This Row],[Invoice_Date]])</f>
        <v>2022</v>
      </c>
      <c r="K4097" s="1">
        <f>_xlfn.XLOOKUP(tbl_Invoices[[#This Row],[Customer_ID]], tbl_Customers[Customer_ID], tbl_Customers[Cohort_Month])</f>
        <v>44773</v>
      </c>
      <c r="L4097" s="1" t="str">
        <f ca="1">_xlfn.XLOOKUP(tbl_Invoices[[#This Row],[Customer_ID]], tbl_Customers[Customer_ID], tbl_Customers[Age_Group])</f>
        <v>35–44</v>
      </c>
      <c r="M4097" s="1" t="str">
        <f>_xlfn.XLOOKUP(tbl_Invoices[[#This Row],[Customer_ID]], tbl_Customers[Customer_ID], tbl_Customers[Region])</f>
        <v>East</v>
      </c>
      <c r="N4097" s="1" t="str" cm="1">
        <f t="array" ref="N4097">_xlfn.IFS(
   _xlfn.SINGLE(tbl_Invoices[Plan_ID])="P1","Basic",
   _xlfn.SINGLE(tbl_Invoices[Plan_ID])="P2","Standard",
   _xlfn.SINGLE(tbl_Invoices[Plan_ID])="P3","Premium"
)</f>
        <v>Basic</v>
      </c>
      <c r="O4097" s="2">
        <f>IF(tbl_Invoices[[#This Row],[Revenue_Type]]="Churned",0,1)</f>
        <v>1</v>
      </c>
    </row>
    <row r="4098" spans="1:15" x14ac:dyDescent="0.25">
      <c r="A4098" t="s">
        <v>9175</v>
      </c>
      <c r="B4098" t="s">
        <v>1635</v>
      </c>
      <c r="C4098" t="s">
        <v>2798</v>
      </c>
      <c r="D4098" s="1">
        <v>44812</v>
      </c>
      <c r="E4098">
        <v>55</v>
      </c>
      <c r="F4098" t="b">
        <v>1</v>
      </c>
      <c r="G4098" t="s">
        <v>4540</v>
      </c>
      <c r="H4098" t="s">
        <v>2031</v>
      </c>
      <c r="I4098" s="1">
        <f>DATE(YEAR(tbl_Invoices[[#This Row],[Invoice_Date]]), MONTH(tbl_Invoices[[#This Row],[Invoice_Date]]), DAY(tbl_Invoices[[#This Row],[Invoice_Date]]))</f>
        <v>44812</v>
      </c>
      <c r="J4098">
        <f>YEAR(tbl_Invoices[[#This Row],[Invoice_Date]])</f>
        <v>2022</v>
      </c>
      <c r="K4098" s="1">
        <f>_xlfn.XLOOKUP(tbl_Invoices[[#This Row],[Customer_ID]], tbl_Customers[Customer_ID], tbl_Customers[Cohort_Month])</f>
        <v>44865</v>
      </c>
      <c r="L4098" s="1" t="str">
        <f ca="1">_xlfn.XLOOKUP(tbl_Invoices[[#This Row],[Customer_ID]], tbl_Customers[Customer_ID], tbl_Customers[Age_Group])</f>
        <v>18–24</v>
      </c>
      <c r="M4098" s="1" t="str">
        <f>_xlfn.XLOOKUP(tbl_Invoices[[#This Row],[Customer_ID]], tbl_Customers[Customer_ID], tbl_Customers[Region])</f>
        <v>West</v>
      </c>
      <c r="N4098" s="1" t="str" cm="1">
        <f t="array" ref="N4098">_xlfn.IFS(
   _xlfn.SINGLE(tbl_Invoices[Plan_ID])="P1","Basic",
   _xlfn.SINGLE(tbl_Invoices[Plan_ID])="P2","Standard",
   _xlfn.SINGLE(tbl_Invoices[Plan_ID])="P3","Premium"
)</f>
        <v>Premium</v>
      </c>
      <c r="O4098" s="2">
        <f>IF(tbl_Invoices[[#This Row],[Revenue_Type]]="Churned",0,1)</f>
        <v>1</v>
      </c>
    </row>
    <row r="4099" spans="1:15" x14ac:dyDescent="0.25">
      <c r="A4099" t="s">
        <v>9745</v>
      </c>
      <c r="B4099" t="s">
        <v>1773</v>
      </c>
      <c r="C4099" t="s">
        <v>4067</v>
      </c>
      <c r="D4099" s="1">
        <v>44812</v>
      </c>
      <c r="E4099">
        <v>55</v>
      </c>
      <c r="F4099" t="b">
        <v>1</v>
      </c>
      <c r="G4099" t="s">
        <v>4540</v>
      </c>
      <c r="H4099" t="s">
        <v>2031</v>
      </c>
      <c r="I4099" s="1">
        <f>DATE(YEAR(tbl_Invoices[[#This Row],[Invoice_Date]]), MONTH(tbl_Invoices[[#This Row],[Invoice_Date]]), DAY(tbl_Invoices[[#This Row],[Invoice_Date]]))</f>
        <v>44812</v>
      </c>
      <c r="J4099">
        <f>YEAR(tbl_Invoices[[#This Row],[Invoice_Date]])</f>
        <v>2022</v>
      </c>
      <c r="K4099" s="1">
        <f>_xlfn.XLOOKUP(tbl_Invoices[[#This Row],[Customer_ID]], tbl_Customers[Customer_ID], tbl_Customers[Cohort_Month])</f>
        <v>44651</v>
      </c>
      <c r="L4099" s="1" t="str">
        <f ca="1">_xlfn.XLOOKUP(tbl_Invoices[[#This Row],[Customer_ID]], tbl_Customers[Customer_ID], tbl_Customers[Age_Group])</f>
        <v>25–34</v>
      </c>
      <c r="M4099" s="1" t="str">
        <f>_xlfn.XLOOKUP(tbl_Invoices[[#This Row],[Customer_ID]], tbl_Customers[Customer_ID], tbl_Customers[Region])</f>
        <v>International</v>
      </c>
      <c r="N4099" s="1" t="str" cm="1">
        <f t="array" ref="N4099">_xlfn.IFS(
   _xlfn.SINGLE(tbl_Invoices[Plan_ID])="P1","Basic",
   _xlfn.SINGLE(tbl_Invoices[Plan_ID])="P2","Standard",
   _xlfn.SINGLE(tbl_Invoices[Plan_ID])="P3","Premium"
)</f>
        <v>Premium</v>
      </c>
      <c r="O4099" s="2">
        <f>IF(tbl_Invoices[[#This Row],[Revenue_Type]]="Churned",0,1)</f>
        <v>1</v>
      </c>
    </row>
    <row r="4100" spans="1:15" x14ac:dyDescent="0.25">
      <c r="A4100" t="s">
        <v>5017</v>
      </c>
      <c r="B4100" t="s">
        <v>252</v>
      </c>
      <c r="C4100" t="s">
        <v>2254</v>
      </c>
      <c r="D4100" s="1">
        <v>44813</v>
      </c>
      <c r="E4100">
        <v>25</v>
      </c>
      <c r="F4100" t="b">
        <v>1</v>
      </c>
      <c r="G4100" t="s">
        <v>4547</v>
      </c>
      <c r="H4100" t="s">
        <v>2034</v>
      </c>
      <c r="I4100" s="1">
        <f>DATE(YEAR(tbl_Invoices[[#This Row],[Invoice_Date]]), MONTH(tbl_Invoices[[#This Row],[Invoice_Date]]), DAY(tbl_Invoices[[#This Row],[Invoice_Date]]))</f>
        <v>44813</v>
      </c>
      <c r="J4100">
        <f>YEAR(tbl_Invoices[[#This Row],[Invoice_Date]])</f>
        <v>2022</v>
      </c>
      <c r="K4100" s="1">
        <f>_xlfn.XLOOKUP(tbl_Invoices[[#This Row],[Customer_ID]], tbl_Customers[Customer_ID], tbl_Customers[Cohort_Month])</f>
        <v>44469</v>
      </c>
      <c r="L4100" s="1" t="str">
        <f ca="1">_xlfn.XLOOKUP(tbl_Invoices[[#This Row],[Customer_ID]], tbl_Customers[Customer_ID], tbl_Customers[Age_Group])</f>
        <v>18–24</v>
      </c>
      <c r="M4100" s="1" t="str">
        <f>_xlfn.XLOOKUP(tbl_Invoices[[#This Row],[Customer_ID]], tbl_Customers[Customer_ID], tbl_Customers[Region])</f>
        <v>International</v>
      </c>
      <c r="N4100" s="1" t="str" cm="1">
        <f t="array" ref="N4100">_xlfn.IFS(
   _xlfn.SINGLE(tbl_Invoices[Plan_ID])="P1","Basic",
   _xlfn.SINGLE(tbl_Invoices[Plan_ID])="P2","Standard",
   _xlfn.SINGLE(tbl_Invoices[Plan_ID])="P3","Premium"
)</f>
        <v>Standard</v>
      </c>
      <c r="O4100" s="2">
        <f>IF(tbl_Invoices[[#This Row],[Revenue_Type]]="Churned",0,1)</f>
        <v>1</v>
      </c>
    </row>
    <row r="4101" spans="1:15" x14ac:dyDescent="0.25">
      <c r="A4101" t="s">
        <v>7151</v>
      </c>
      <c r="B4101" t="s">
        <v>530</v>
      </c>
      <c r="C4101" t="s">
        <v>2679</v>
      </c>
      <c r="D4101" s="1">
        <v>44813</v>
      </c>
      <c r="E4101">
        <v>25</v>
      </c>
      <c r="F4101" t="b">
        <v>1</v>
      </c>
      <c r="G4101" t="s">
        <v>4549</v>
      </c>
      <c r="H4101" t="s">
        <v>2034</v>
      </c>
      <c r="I4101" s="1">
        <f>DATE(YEAR(tbl_Invoices[[#This Row],[Invoice_Date]]), MONTH(tbl_Invoices[[#This Row],[Invoice_Date]]), DAY(tbl_Invoices[[#This Row],[Invoice_Date]]))</f>
        <v>44813</v>
      </c>
      <c r="J4101">
        <f>YEAR(tbl_Invoices[[#This Row],[Invoice_Date]])</f>
        <v>2022</v>
      </c>
      <c r="K4101" s="1">
        <f>_xlfn.XLOOKUP(tbl_Invoices[[#This Row],[Customer_ID]], tbl_Customers[Customer_ID], tbl_Customers[Cohort_Month])</f>
        <v>44500</v>
      </c>
      <c r="L4101" s="1" t="str">
        <f ca="1">_xlfn.XLOOKUP(tbl_Invoices[[#This Row],[Customer_ID]], tbl_Customers[Customer_ID], tbl_Customers[Age_Group])</f>
        <v>18–24</v>
      </c>
      <c r="M4101" s="1" t="str">
        <f>_xlfn.XLOOKUP(tbl_Invoices[[#This Row],[Customer_ID]], tbl_Customers[Customer_ID], tbl_Customers[Region])</f>
        <v>West</v>
      </c>
      <c r="N4101" s="1" t="str" cm="1">
        <f t="array" ref="N4101">_xlfn.IFS(
   _xlfn.SINGLE(tbl_Invoices[Plan_ID])="P1","Basic",
   _xlfn.SINGLE(tbl_Invoices[Plan_ID])="P2","Standard",
   _xlfn.SINGLE(tbl_Invoices[Plan_ID])="P3","Premium"
)</f>
        <v>Standard</v>
      </c>
      <c r="O4101" s="2">
        <f>IF(tbl_Invoices[[#This Row],[Revenue_Type]]="Churned",0,1)</f>
        <v>1</v>
      </c>
    </row>
    <row r="4102" spans="1:15" x14ac:dyDescent="0.25">
      <c r="A4102" t="s">
        <v>8734</v>
      </c>
      <c r="B4102" t="s">
        <v>623</v>
      </c>
      <c r="C4102" t="s">
        <v>2861</v>
      </c>
      <c r="D4102" s="1">
        <v>44813</v>
      </c>
      <c r="E4102">
        <v>25</v>
      </c>
      <c r="F4102" t="b">
        <v>1</v>
      </c>
      <c r="G4102" t="s">
        <v>4540</v>
      </c>
      <c r="H4102" t="s">
        <v>2034</v>
      </c>
      <c r="I4102" s="1">
        <f>DATE(YEAR(tbl_Invoices[[#This Row],[Invoice_Date]]), MONTH(tbl_Invoices[[#This Row],[Invoice_Date]]), DAY(tbl_Invoices[[#This Row],[Invoice_Date]]))</f>
        <v>44813</v>
      </c>
      <c r="J4102">
        <f>YEAR(tbl_Invoices[[#This Row],[Invoice_Date]])</f>
        <v>2022</v>
      </c>
      <c r="K4102" s="1">
        <f>_xlfn.XLOOKUP(tbl_Invoices[[#This Row],[Customer_ID]], tbl_Customers[Customer_ID], tbl_Customers[Cohort_Month])</f>
        <v>44561</v>
      </c>
      <c r="L4102" s="1" t="str">
        <f ca="1">_xlfn.XLOOKUP(tbl_Invoices[[#This Row],[Customer_ID]], tbl_Customers[Customer_ID], tbl_Customers[Age_Group])</f>
        <v>18–24</v>
      </c>
      <c r="M4102" s="1" t="str">
        <f>_xlfn.XLOOKUP(tbl_Invoices[[#This Row],[Customer_ID]], tbl_Customers[Customer_ID], tbl_Customers[Region])</f>
        <v>South</v>
      </c>
      <c r="N4102" s="1" t="str" cm="1">
        <f t="array" ref="N4102">_xlfn.IFS(
   _xlfn.SINGLE(tbl_Invoices[Plan_ID])="P1","Basic",
   _xlfn.SINGLE(tbl_Invoices[Plan_ID])="P2","Standard",
   _xlfn.SINGLE(tbl_Invoices[Plan_ID])="P3","Premium"
)</f>
        <v>Standard</v>
      </c>
      <c r="O4102" s="2">
        <f>IF(tbl_Invoices[[#This Row],[Revenue_Type]]="Churned",0,1)</f>
        <v>1</v>
      </c>
    </row>
    <row r="4103" spans="1:15" x14ac:dyDescent="0.25">
      <c r="A4103" t="s">
        <v>8337</v>
      </c>
      <c r="B4103" t="s">
        <v>775</v>
      </c>
      <c r="C4103" t="s">
        <v>3270</v>
      </c>
      <c r="D4103" s="1">
        <v>44813</v>
      </c>
      <c r="E4103">
        <v>12</v>
      </c>
      <c r="F4103" t="b">
        <v>1</v>
      </c>
      <c r="G4103" t="s">
        <v>4547</v>
      </c>
      <c r="H4103" t="s">
        <v>2027</v>
      </c>
      <c r="I4103" s="1">
        <f>DATE(YEAR(tbl_Invoices[[#This Row],[Invoice_Date]]), MONTH(tbl_Invoices[[#This Row],[Invoice_Date]]), DAY(tbl_Invoices[[#This Row],[Invoice_Date]]))</f>
        <v>44813</v>
      </c>
      <c r="J4103">
        <f>YEAR(tbl_Invoices[[#This Row],[Invoice_Date]])</f>
        <v>2022</v>
      </c>
      <c r="K4103" s="1">
        <f>_xlfn.XLOOKUP(tbl_Invoices[[#This Row],[Customer_ID]], tbl_Customers[Customer_ID], tbl_Customers[Cohort_Month])</f>
        <v>44651</v>
      </c>
      <c r="L4103" s="1" t="str">
        <f ca="1">_xlfn.XLOOKUP(tbl_Invoices[[#This Row],[Customer_ID]], tbl_Customers[Customer_ID], tbl_Customers[Age_Group])</f>
        <v>45–54</v>
      </c>
      <c r="M4103" s="1" t="str">
        <f>_xlfn.XLOOKUP(tbl_Invoices[[#This Row],[Customer_ID]], tbl_Customers[Customer_ID], tbl_Customers[Region])</f>
        <v>Midwest</v>
      </c>
      <c r="N4103" s="1" t="str" cm="1">
        <f t="array" ref="N4103">_xlfn.IFS(
   _xlfn.SINGLE(tbl_Invoices[Plan_ID])="P1","Basic",
   _xlfn.SINGLE(tbl_Invoices[Plan_ID])="P2","Standard",
   _xlfn.SINGLE(tbl_Invoices[Plan_ID])="P3","Premium"
)</f>
        <v>Basic</v>
      </c>
      <c r="O4103" s="2">
        <f>IF(tbl_Invoices[[#This Row],[Revenue_Type]]="Churned",0,1)</f>
        <v>1</v>
      </c>
    </row>
    <row r="4104" spans="1:15" x14ac:dyDescent="0.25">
      <c r="A4104" t="s">
        <v>5542</v>
      </c>
      <c r="B4104" t="s">
        <v>816</v>
      </c>
      <c r="C4104" t="s">
        <v>2434</v>
      </c>
      <c r="D4104" s="1">
        <v>44813</v>
      </c>
      <c r="E4104">
        <v>12</v>
      </c>
      <c r="F4104" t="b">
        <v>1</v>
      </c>
      <c r="G4104" t="s">
        <v>4547</v>
      </c>
      <c r="H4104" t="s">
        <v>2027</v>
      </c>
      <c r="I4104" s="1">
        <f>DATE(YEAR(tbl_Invoices[[#This Row],[Invoice_Date]]), MONTH(tbl_Invoices[[#This Row],[Invoice_Date]]), DAY(tbl_Invoices[[#This Row],[Invoice_Date]]))</f>
        <v>44813</v>
      </c>
      <c r="J4104">
        <f>YEAR(tbl_Invoices[[#This Row],[Invoice_Date]])</f>
        <v>2022</v>
      </c>
      <c r="K4104" s="1">
        <f>_xlfn.XLOOKUP(tbl_Invoices[[#This Row],[Customer_ID]], tbl_Customers[Customer_ID], tbl_Customers[Cohort_Month])</f>
        <v>44500</v>
      </c>
      <c r="L4104" s="1" t="str">
        <f ca="1">_xlfn.XLOOKUP(tbl_Invoices[[#This Row],[Customer_ID]], tbl_Customers[Customer_ID], tbl_Customers[Age_Group])</f>
        <v>45–54</v>
      </c>
      <c r="M4104" s="1" t="str">
        <f>_xlfn.XLOOKUP(tbl_Invoices[[#This Row],[Customer_ID]], tbl_Customers[Customer_ID], tbl_Customers[Region])</f>
        <v>Midwest</v>
      </c>
      <c r="N4104" s="1" t="str" cm="1">
        <f t="array" ref="N4104">_xlfn.IFS(
   _xlfn.SINGLE(tbl_Invoices[Plan_ID])="P1","Basic",
   _xlfn.SINGLE(tbl_Invoices[Plan_ID])="P2","Standard",
   _xlfn.SINGLE(tbl_Invoices[Plan_ID])="P3","Premium"
)</f>
        <v>Basic</v>
      </c>
      <c r="O4104" s="2">
        <f>IF(tbl_Invoices[[#This Row],[Revenue_Type]]="Churned",0,1)</f>
        <v>1</v>
      </c>
    </row>
    <row r="4105" spans="1:15" x14ac:dyDescent="0.25">
      <c r="A4105" t="s">
        <v>5149</v>
      </c>
      <c r="B4105" t="s">
        <v>929</v>
      </c>
      <c r="C4105" t="s">
        <v>4196</v>
      </c>
      <c r="D4105" s="1">
        <v>44813</v>
      </c>
      <c r="E4105">
        <v>25</v>
      </c>
      <c r="F4105" t="b">
        <v>1</v>
      </c>
      <c r="G4105" t="s">
        <v>4545</v>
      </c>
      <c r="H4105" t="s">
        <v>2034</v>
      </c>
      <c r="I4105" s="1">
        <f>DATE(YEAR(tbl_Invoices[[#This Row],[Invoice_Date]]), MONTH(tbl_Invoices[[#This Row],[Invoice_Date]]), DAY(tbl_Invoices[[#This Row],[Invoice_Date]]))</f>
        <v>44813</v>
      </c>
      <c r="J4105">
        <f>YEAR(tbl_Invoices[[#This Row],[Invoice_Date]])</f>
        <v>2022</v>
      </c>
      <c r="K4105" s="1">
        <f>_xlfn.XLOOKUP(tbl_Invoices[[#This Row],[Customer_ID]], tbl_Customers[Customer_ID], tbl_Customers[Cohort_Month])</f>
        <v>44227</v>
      </c>
      <c r="L4105" s="1" t="str">
        <f ca="1">_xlfn.XLOOKUP(tbl_Invoices[[#This Row],[Customer_ID]], tbl_Customers[Customer_ID], tbl_Customers[Age_Group])</f>
        <v>45–54</v>
      </c>
      <c r="M4105" s="1" t="str">
        <f>_xlfn.XLOOKUP(tbl_Invoices[[#This Row],[Customer_ID]], tbl_Customers[Customer_ID], tbl_Customers[Region])</f>
        <v>Midwest</v>
      </c>
      <c r="N4105" s="1" t="str" cm="1">
        <f t="array" ref="N4105">_xlfn.IFS(
   _xlfn.SINGLE(tbl_Invoices[Plan_ID])="P1","Basic",
   _xlfn.SINGLE(tbl_Invoices[Plan_ID])="P2","Standard",
   _xlfn.SINGLE(tbl_Invoices[Plan_ID])="P3","Premium"
)</f>
        <v>Standard</v>
      </c>
      <c r="O4105" s="2">
        <f>IF(tbl_Invoices[[#This Row],[Revenue_Type]]="Churned",0,1)</f>
        <v>0</v>
      </c>
    </row>
    <row r="4106" spans="1:15" x14ac:dyDescent="0.25">
      <c r="A4106" t="s">
        <v>7815</v>
      </c>
      <c r="B4106" t="s">
        <v>1469</v>
      </c>
      <c r="C4106" t="s">
        <v>4455</v>
      </c>
      <c r="D4106" s="1">
        <v>44813</v>
      </c>
      <c r="E4106">
        <v>12</v>
      </c>
      <c r="F4106" t="b">
        <v>1</v>
      </c>
      <c r="G4106" t="s">
        <v>4538</v>
      </c>
      <c r="H4106" t="s">
        <v>2027</v>
      </c>
      <c r="I4106" s="1">
        <f>DATE(YEAR(tbl_Invoices[[#This Row],[Invoice_Date]]), MONTH(tbl_Invoices[[#This Row],[Invoice_Date]]), DAY(tbl_Invoices[[#This Row],[Invoice_Date]]))</f>
        <v>44813</v>
      </c>
      <c r="J4106">
        <f>YEAR(tbl_Invoices[[#This Row],[Invoice_Date]])</f>
        <v>2022</v>
      </c>
      <c r="K4106" s="1">
        <f>_xlfn.XLOOKUP(tbl_Invoices[[#This Row],[Customer_ID]], tbl_Customers[Customer_ID], tbl_Customers[Cohort_Month])</f>
        <v>45046</v>
      </c>
      <c r="L4106" s="1" t="str">
        <f ca="1">_xlfn.XLOOKUP(tbl_Invoices[[#This Row],[Customer_ID]], tbl_Customers[Customer_ID], tbl_Customers[Age_Group])</f>
        <v>45–54</v>
      </c>
      <c r="M4106" s="1" t="str">
        <f>_xlfn.XLOOKUP(tbl_Invoices[[#This Row],[Customer_ID]], tbl_Customers[Customer_ID], tbl_Customers[Region])</f>
        <v>Midwest</v>
      </c>
      <c r="N4106" s="1" t="str" cm="1">
        <f t="array" ref="N4106">_xlfn.IFS(
   _xlfn.SINGLE(tbl_Invoices[Plan_ID])="P1","Basic",
   _xlfn.SINGLE(tbl_Invoices[Plan_ID])="P2","Standard",
   _xlfn.SINGLE(tbl_Invoices[Plan_ID])="P3","Premium"
)</f>
        <v>Basic</v>
      </c>
      <c r="O4106" s="2">
        <f>IF(tbl_Invoices[[#This Row],[Revenue_Type]]="Churned",0,1)</f>
        <v>1</v>
      </c>
    </row>
    <row r="4107" spans="1:15" x14ac:dyDescent="0.25">
      <c r="A4107" t="s">
        <v>9710</v>
      </c>
      <c r="B4107" t="s">
        <v>1495</v>
      </c>
      <c r="C4107" t="s">
        <v>3086</v>
      </c>
      <c r="D4107" s="1">
        <v>44813</v>
      </c>
      <c r="E4107">
        <v>25</v>
      </c>
      <c r="F4107" t="b">
        <v>1</v>
      </c>
      <c r="G4107" t="s">
        <v>4538</v>
      </c>
      <c r="H4107" t="s">
        <v>2034</v>
      </c>
      <c r="I4107" s="1">
        <f>DATE(YEAR(tbl_Invoices[[#This Row],[Invoice_Date]]), MONTH(tbl_Invoices[[#This Row],[Invoice_Date]]), DAY(tbl_Invoices[[#This Row],[Invoice_Date]]))</f>
        <v>44813</v>
      </c>
      <c r="J4107">
        <f>YEAR(tbl_Invoices[[#This Row],[Invoice_Date]])</f>
        <v>2022</v>
      </c>
      <c r="K4107" s="1">
        <f>_xlfn.XLOOKUP(tbl_Invoices[[#This Row],[Customer_ID]], tbl_Customers[Customer_ID], tbl_Customers[Cohort_Month])</f>
        <v>45107</v>
      </c>
      <c r="L4107" s="1" t="str">
        <f ca="1">_xlfn.XLOOKUP(tbl_Invoices[[#This Row],[Customer_ID]], tbl_Customers[Customer_ID], tbl_Customers[Age_Group])</f>
        <v>25–34</v>
      </c>
      <c r="M4107" s="1" t="str">
        <f>_xlfn.XLOOKUP(tbl_Invoices[[#This Row],[Customer_ID]], tbl_Customers[Customer_ID], tbl_Customers[Region])</f>
        <v>West</v>
      </c>
      <c r="N4107" s="1" t="str" cm="1">
        <f t="array" ref="N4107">_xlfn.IFS(
   _xlfn.SINGLE(tbl_Invoices[Plan_ID])="P1","Basic",
   _xlfn.SINGLE(tbl_Invoices[Plan_ID])="P2","Standard",
   _xlfn.SINGLE(tbl_Invoices[Plan_ID])="P3","Premium"
)</f>
        <v>Standard</v>
      </c>
      <c r="O4107" s="2">
        <f>IF(tbl_Invoices[[#This Row],[Revenue_Type]]="Churned",0,1)</f>
        <v>1</v>
      </c>
    </row>
    <row r="4108" spans="1:15" x14ac:dyDescent="0.25">
      <c r="A4108" t="s">
        <v>7322</v>
      </c>
      <c r="B4108" t="s">
        <v>1748</v>
      </c>
      <c r="C4108" t="s">
        <v>3386</v>
      </c>
      <c r="D4108" s="1">
        <v>44813</v>
      </c>
      <c r="E4108">
        <v>25</v>
      </c>
      <c r="F4108" t="b">
        <v>1</v>
      </c>
      <c r="G4108" t="s">
        <v>4547</v>
      </c>
      <c r="H4108" t="s">
        <v>2034</v>
      </c>
      <c r="I4108" s="1">
        <f>DATE(YEAR(tbl_Invoices[[#This Row],[Invoice_Date]]), MONTH(tbl_Invoices[[#This Row],[Invoice_Date]]), DAY(tbl_Invoices[[#This Row],[Invoice_Date]]))</f>
        <v>44813</v>
      </c>
      <c r="J4108">
        <f>YEAR(tbl_Invoices[[#This Row],[Invoice_Date]])</f>
        <v>2022</v>
      </c>
      <c r="K4108" s="1">
        <f>_xlfn.XLOOKUP(tbl_Invoices[[#This Row],[Customer_ID]], tbl_Customers[Customer_ID], tbl_Customers[Cohort_Month])</f>
        <v>44347</v>
      </c>
      <c r="L4108" s="1" t="str">
        <f ca="1">_xlfn.XLOOKUP(tbl_Invoices[[#This Row],[Customer_ID]], tbl_Customers[Customer_ID], tbl_Customers[Age_Group])</f>
        <v>25–34</v>
      </c>
      <c r="M4108" s="1" t="str">
        <f>_xlfn.XLOOKUP(tbl_Invoices[[#This Row],[Customer_ID]], tbl_Customers[Customer_ID], tbl_Customers[Region])</f>
        <v>South</v>
      </c>
      <c r="N4108" s="1" t="str" cm="1">
        <f t="array" ref="N4108">_xlfn.IFS(
   _xlfn.SINGLE(tbl_Invoices[Plan_ID])="P1","Basic",
   _xlfn.SINGLE(tbl_Invoices[Plan_ID])="P2","Standard",
   _xlfn.SINGLE(tbl_Invoices[Plan_ID])="P3","Premium"
)</f>
        <v>Standard</v>
      </c>
      <c r="O4108" s="2">
        <f>IF(tbl_Invoices[[#This Row],[Revenue_Type]]="Churned",0,1)</f>
        <v>1</v>
      </c>
    </row>
    <row r="4109" spans="1:15" x14ac:dyDescent="0.25">
      <c r="A4109" t="s">
        <v>7498</v>
      </c>
      <c r="B4109" t="s">
        <v>1792</v>
      </c>
      <c r="C4109" t="s">
        <v>3102</v>
      </c>
      <c r="D4109" s="1">
        <v>44813</v>
      </c>
      <c r="E4109">
        <v>12</v>
      </c>
      <c r="F4109" t="b">
        <v>1</v>
      </c>
      <c r="G4109" t="s">
        <v>4549</v>
      </c>
      <c r="H4109" t="s">
        <v>2027</v>
      </c>
      <c r="I4109" s="1">
        <f>DATE(YEAR(tbl_Invoices[[#This Row],[Invoice_Date]]), MONTH(tbl_Invoices[[#This Row],[Invoice_Date]]), DAY(tbl_Invoices[[#This Row],[Invoice_Date]]))</f>
        <v>44813</v>
      </c>
      <c r="J4109">
        <f>YEAR(tbl_Invoices[[#This Row],[Invoice_Date]])</f>
        <v>2022</v>
      </c>
      <c r="K4109" s="1">
        <f>_xlfn.XLOOKUP(tbl_Invoices[[#This Row],[Customer_ID]], tbl_Customers[Customer_ID], tbl_Customers[Cohort_Month])</f>
        <v>44316</v>
      </c>
      <c r="L4109" s="1" t="str">
        <f ca="1">_xlfn.XLOOKUP(tbl_Invoices[[#This Row],[Customer_ID]], tbl_Customers[Customer_ID], tbl_Customers[Age_Group])</f>
        <v>35–44</v>
      </c>
      <c r="M4109" s="1" t="str">
        <f>_xlfn.XLOOKUP(tbl_Invoices[[#This Row],[Customer_ID]], tbl_Customers[Customer_ID], tbl_Customers[Region])</f>
        <v>South</v>
      </c>
      <c r="N4109" s="1" t="str" cm="1">
        <f t="array" ref="N4109">_xlfn.IFS(
   _xlfn.SINGLE(tbl_Invoices[Plan_ID])="P1","Basic",
   _xlfn.SINGLE(tbl_Invoices[Plan_ID])="P2","Standard",
   _xlfn.SINGLE(tbl_Invoices[Plan_ID])="P3","Premium"
)</f>
        <v>Basic</v>
      </c>
      <c r="O4109" s="2">
        <f>IF(tbl_Invoices[[#This Row],[Revenue_Type]]="Churned",0,1)</f>
        <v>1</v>
      </c>
    </row>
    <row r="4110" spans="1:15" x14ac:dyDescent="0.25">
      <c r="A4110" t="s">
        <v>4847</v>
      </c>
      <c r="B4110" t="s">
        <v>1962</v>
      </c>
      <c r="C4110" t="s">
        <v>3969</v>
      </c>
      <c r="D4110" s="1">
        <v>44813</v>
      </c>
      <c r="E4110">
        <v>55</v>
      </c>
      <c r="F4110" t="b">
        <v>1</v>
      </c>
      <c r="G4110" t="s">
        <v>4545</v>
      </c>
      <c r="H4110" t="s">
        <v>2031</v>
      </c>
      <c r="I4110" s="1">
        <f>DATE(YEAR(tbl_Invoices[[#This Row],[Invoice_Date]]), MONTH(tbl_Invoices[[#This Row],[Invoice_Date]]), DAY(tbl_Invoices[[#This Row],[Invoice_Date]]))</f>
        <v>44813</v>
      </c>
      <c r="J4110">
        <f>YEAR(tbl_Invoices[[#This Row],[Invoice_Date]])</f>
        <v>2022</v>
      </c>
      <c r="K4110" s="1">
        <f>_xlfn.XLOOKUP(tbl_Invoices[[#This Row],[Customer_ID]], tbl_Customers[Customer_ID], tbl_Customers[Cohort_Month])</f>
        <v>45107</v>
      </c>
      <c r="L4110" s="1" t="str">
        <f ca="1">_xlfn.XLOOKUP(tbl_Invoices[[#This Row],[Customer_ID]], tbl_Customers[Customer_ID], tbl_Customers[Age_Group])</f>
        <v>45–54</v>
      </c>
      <c r="M4110" s="1" t="str">
        <f>_xlfn.XLOOKUP(tbl_Invoices[[#This Row],[Customer_ID]], tbl_Customers[Customer_ID], tbl_Customers[Region])</f>
        <v>West</v>
      </c>
      <c r="N4110" s="1" t="str" cm="1">
        <f t="array" ref="N4110">_xlfn.IFS(
   _xlfn.SINGLE(tbl_Invoices[Plan_ID])="P1","Basic",
   _xlfn.SINGLE(tbl_Invoices[Plan_ID])="P2","Standard",
   _xlfn.SINGLE(tbl_Invoices[Plan_ID])="P3","Premium"
)</f>
        <v>Premium</v>
      </c>
      <c r="O4110" s="2">
        <f>IF(tbl_Invoices[[#This Row],[Revenue_Type]]="Churned",0,1)</f>
        <v>0</v>
      </c>
    </row>
    <row r="4111" spans="1:15" x14ac:dyDescent="0.25">
      <c r="A4111" t="s">
        <v>7285</v>
      </c>
      <c r="B4111" t="s">
        <v>499</v>
      </c>
      <c r="C4111" t="s">
        <v>2846</v>
      </c>
      <c r="D4111" s="1">
        <v>44814</v>
      </c>
      <c r="E4111">
        <v>55</v>
      </c>
      <c r="F4111" t="b">
        <v>1</v>
      </c>
      <c r="G4111" t="s">
        <v>4549</v>
      </c>
      <c r="H4111" t="s">
        <v>2031</v>
      </c>
      <c r="I4111" s="1">
        <f>DATE(YEAR(tbl_Invoices[[#This Row],[Invoice_Date]]), MONTH(tbl_Invoices[[#This Row],[Invoice_Date]]), DAY(tbl_Invoices[[#This Row],[Invoice_Date]]))</f>
        <v>44814</v>
      </c>
      <c r="J4111">
        <f>YEAR(tbl_Invoices[[#This Row],[Invoice_Date]])</f>
        <v>2022</v>
      </c>
      <c r="K4111" s="1">
        <f>_xlfn.XLOOKUP(tbl_Invoices[[#This Row],[Customer_ID]], tbl_Customers[Customer_ID], tbl_Customers[Cohort_Month])</f>
        <v>44530</v>
      </c>
      <c r="L4111" s="1" t="str">
        <f ca="1">_xlfn.XLOOKUP(tbl_Invoices[[#This Row],[Customer_ID]], tbl_Customers[Customer_ID], tbl_Customers[Age_Group])</f>
        <v>45–54</v>
      </c>
      <c r="M4111" s="1" t="str">
        <f>_xlfn.XLOOKUP(tbl_Invoices[[#This Row],[Customer_ID]], tbl_Customers[Customer_ID], tbl_Customers[Region])</f>
        <v>South</v>
      </c>
      <c r="N4111" s="1" t="str" cm="1">
        <f t="array" ref="N4111">_xlfn.IFS(
   _xlfn.SINGLE(tbl_Invoices[Plan_ID])="P1","Basic",
   _xlfn.SINGLE(tbl_Invoices[Plan_ID])="P2","Standard",
   _xlfn.SINGLE(tbl_Invoices[Plan_ID])="P3","Premium"
)</f>
        <v>Premium</v>
      </c>
      <c r="O4111" s="2">
        <f>IF(tbl_Invoices[[#This Row],[Revenue_Type]]="Churned",0,1)</f>
        <v>1</v>
      </c>
    </row>
    <row r="4112" spans="1:15" x14ac:dyDescent="0.25">
      <c r="A4112" t="s">
        <v>4879</v>
      </c>
      <c r="B4112" t="s">
        <v>756</v>
      </c>
      <c r="C4112" t="s">
        <v>4349</v>
      </c>
      <c r="D4112" s="1">
        <v>44814</v>
      </c>
      <c r="E4112">
        <v>12</v>
      </c>
      <c r="F4112" t="b">
        <v>1</v>
      </c>
      <c r="G4112" t="s">
        <v>4545</v>
      </c>
      <c r="H4112" t="s">
        <v>2027</v>
      </c>
      <c r="I4112" s="1">
        <f>DATE(YEAR(tbl_Invoices[[#This Row],[Invoice_Date]]), MONTH(tbl_Invoices[[#This Row],[Invoice_Date]]), DAY(tbl_Invoices[[#This Row],[Invoice_Date]]))</f>
        <v>44814</v>
      </c>
      <c r="J4112">
        <f>YEAR(tbl_Invoices[[#This Row],[Invoice_Date]])</f>
        <v>2022</v>
      </c>
      <c r="K4112" s="1">
        <f>_xlfn.XLOOKUP(tbl_Invoices[[#This Row],[Customer_ID]], tbl_Customers[Customer_ID], tbl_Customers[Cohort_Month])</f>
        <v>44651</v>
      </c>
      <c r="L4112" s="1" t="str">
        <f ca="1">_xlfn.XLOOKUP(tbl_Invoices[[#This Row],[Customer_ID]], tbl_Customers[Customer_ID], tbl_Customers[Age_Group])</f>
        <v>35–44</v>
      </c>
      <c r="M4112" s="1" t="str">
        <f>_xlfn.XLOOKUP(tbl_Invoices[[#This Row],[Customer_ID]], tbl_Customers[Customer_ID], tbl_Customers[Region])</f>
        <v>West</v>
      </c>
      <c r="N4112" s="1" t="str" cm="1">
        <f t="array" ref="N4112">_xlfn.IFS(
   _xlfn.SINGLE(tbl_Invoices[Plan_ID])="P1","Basic",
   _xlfn.SINGLE(tbl_Invoices[Plan_ID])="P2","Standard",
   _xlfn.SINGLE(tbl_Invoices[Plan_ID])="P3","Premium"
)</f>
        <v>Basic</v>
      </c>
      <c r="O4112" s="2">
        <f>IF(tbl_Invoices[[#This Row],[Revenue_Type]]="Churned",0,1)</f>
        <v>0</v>
      </c>
    </row>
    <row r="4113" spans="1:15" x14ac:dyDescent="0.25">
      <c r="A4113" t="s">
        <v>6579</v>
      </c>
      <c r="B4113" t="s">
        <v>810</v>
      </c>
      <c r="C4113" t="s">
        <v>4343</v>
      </c>
      <c r="D4113" s="1">
        <v>44814</v>
      </c>
      <c r="E4113">
        <v>55</v>
      </c>
      <c r="F4113" t="b">
        <v>1</v>
      </c>
      <c r="G4113" t="s">
        <v>4547</v>
      </c>
      <c r="H4113" t="s">
        <v>2031</v>
      </c>
      <c r="I4113" s="1">
        <f>DATE(YEAR(tbl_Invoices[[#This Row],[Invoice_Date]]), MONTH(tbl_Invoices[[#This Row],[Invoice_Date]]), DAY(tbl_Invoices[[#This Row],[Invoice_Date]]))</f>
        <v>44814</v>
      </c>
      <c r="J4113">
        <f>YEAR(tbl_Invoices[[#This Row],[Invoice_Date]])</f>
        <v>2022</v>
      </c>
      <c r="K4113" s="1">
        <f>_xlfn.XLOOKUP(tbl_Invoices[[#This Row],[Customer_ID]], tbl_Customers[Customer_ID], tbl_Customers[Cohort_Month])</f>
        <v>44681</v>
      </c>
      <c r="L4113" s="1" t="str">
        <f ca="1">_xlfn.XLOOKUP(tbl_Invoices[[#This Row],[Customer_ID]], tbl_Customers[Customer_ID], tbl_Customers[Age_Group])</f>
        <v>45–54</v>
      </c>
      <c r="M4113" s="1" t="str">
        <f>_xlfn.XLOOKUP(tbl_Invoices[[#This Row],[Customer_ID]], tbl_Customers[Customer_ID], tbl_Customers[Region])</f>
        <v>International</v>
      </c>
      <c r="N4113" s="1" t="str" cm="1">
        <f t="array" ref="N4113">_xlfn.IFS(
   _xlfn.SINGLE(tbl_Invoices[Plan_ID])="P1","Basic",
   _xlfn.SINGLE(tbl_Invoices[Plan_ID])="P2","Standard",
   _xlfn.SINGLE(tbl_Invoices[Plan_ID])="P3","Premium"
)</f>
        <v>Premium</v>
      </c>
      <c r="O4113" s="2">
        <f>IF(tbl_Invoices[[#This Row],[Revenue_Type]]="Churned",0,1)</f>
        <v>1</v>
      </c>
    </row>
    <row r="4114" spans="1:15" x14ac:dyDescent="0.25">
      <c r="A4114" t="s">
        <v>5946</v>
      </c>
      <c r="B4114" t="s">
        <v>820</v>
      </c>
      <c r="C4114" t="s">
        <v>3377</v>
      </c>
      <c r="D4114" s="1">
        <v>44814</v>
      </c>
      <c r="E4114">
        <v>55</v>
      </c>
      <c r="F4114" t="b">
        <v>1</v>
      </c>
      <c r="G4114" t="s">
        <v>4540</v>
      </c>
      <c r="H4114" t="s">
        <v>2031</v>
      </c>
      <c r="I4114" s="1">
        <f>DATE(YEAR(tbl_Invoices[[#This Row],[Invoice_Date]]), MONTH(tbl_Invoices[[#This Row],[Invoice_Date]]), DAY(tbl_Invoices[[#This Row],[Invoice_Date]]))</f>
        <v>44814</v>
      </c>
      <c r="J4114">
        <f>YEAR(tbl_Invoices[[#This Row],[Invoice_Date]])</f>
        <v>2022</v>
      </c>
      <c r="K4114" s="1">
        <f>_xlfn.XLOOKUP(tbl_Invoices[[#This Row],[Customer_ID]], tbl_Customers[Customer_ID], tbl_Customers[Cohort_Month])</f>
        <v>44712</v>
      </c>
      <c r="L4114" s="1" t="str">
        <f ca="1">_xlfn.XLOOKUP(tbl_Invoices[[#This Row],[Customer_ID]], tbl_Customers[Customer_ID], tbl_Customers[Age_Group])</f>
        <v>55+</v>
      </c>
      <c r="M4114" s="1" t="str">
        <f>_xlfn.XLOOKUP(tbl_Invoices[[#This Row],[Customer_ID]], tbl_Customers[Customer_ID], tbl_Customers[Region])</f>
        <v>International</v>
      </c>
      <c r="N4114" s="1" t="str" cm="1">
        <f t="array" ref="N4114">_xlfn.IFS(
   _xlfn.SINGLE(tbl_Invoices[Plan_ID])="P1","Basic",
   _xlfn.SINGLE(tbl_Invoices[Plan_ID])="P2","Standard",
   _xlfn.SINGLE(tbl_Invoices[Plan_ID])="P3","Premium"
)</f>
        <v>Premium</v>
      </c>
      <c r="O4114" s="2">
        <f>IF(tbl_Invoices[[#This Row],[Revenue_Type]]="Churned",0,1)</f>
        <v>1</v>
      </c>
    </row>
    <row r="4115" spans="1:15" x14ac:dyDescent="0.25">
      <c r="A4115" t="s">
        <v>6160</v>
      </c>
      <c r="B4115" t="s">
        <v>1108</v>
      </c>
      <c r="C4115" t="s">
        <v>3688</v>
      </c>
      <c r="D4115" s="1">
        <v>44814</v>
      </c>
      <c r="E4115">
        <v>12</v>
      </c>
      <c r="F4115" t="b">
        <v>1</v>
      </c>
      <c r="G4115" t="s">
        <v>4538</v>
      </c>
      <c r="H4115" t="s">
        <v>2027</v>
      </c>
      <c r="I4115" s="1">
        <f>DATE(YEAR(tbl_Invoices[[#This Row],[Invoice_Date]]), MONTH(tbl_Invoices[[#This Row],[Invoice_Date]]), DAY(tbl_Invoices[[#This Row],[Invoice_Date]]))</f>
        <v>44814</v>
      </c>
      <c r="J4115">
        <f>YEAR(tbl_Invoices[[#This Row],[Invoice_Date]])</f>
        <v>2022</v>
      </c>
      <c r="K4115" s="1">
        <f>_xlfn.XLOOKUP(tbl_Invoices[[#This Row],[Customer_ID]], tbl_Customers[Customer_ID], tbl_Customers[Cohort_Month])</f>
        <v>44681</v>
      </c>
      <c r="L4115" s="1" t="str">
        <f ca="1">_xlfn.XLOOKUP(tbl_Invoices[[#This Row],[Customer_ID]], tbl_Customers[Customer_ID], tbl_Customers[Age_Group])</f>
        <v>55+</v>
      </c>
      <c r="M4115" s="1" t="str">
        <f>_xlfn.XLOOKUP(tbl_Invoices[[#This Row],[Customer_ID]], tbl_Customers[Customer_ID], tbl_Customers[Region])</f>
        <v>Midwest</v>
      </c>
      <c r="N4115" s="1" t="str" cm="1">
        <f t="array" ref="N4115">_xlfn.IFS(
   _xlfn.SINGLE(tbl_Invoices[Plan_ID])="P1","Basic",
   _xlfn.SINGLE(tbl_Invoices[Plan_ID])="P2","Standard",
   _xlfn.SINGLE(tbl_Invoices[Plan_ID])="P3","Premium"
)</f>
        <v>Basic</v>
      </c>
      <c r="O4115" s="2">
        <f>IF(tbl_Invoices[[#This Row],[Revenue_Type]]="Churned",0,1)</f>
        <v>1</v>
      </c>
    </row>
    <row r="4116" spans="1:15" x14ac:dyDescent="0.25">
      <c r="A4116" t="s">
        <v>8574</v>
      </c>
      <c r="B4116" t="s">
        <v>1690</v>
      </c>
      <c r="C4116" t="s">
        <v>2050</v>
      </c>
      <c r="D4116" s="1">
        <v>44814</v>
      </c>
      <c r="E4116">
        <v>55</v>
      </c>
      <c r="F4116" t="b">
        <v>1</v>
      </c>
      <c r="G4116" t="s">
        <v>4545</v>
      </c>
      <c r="H4116" t="s">
        <v>2031</v>
      </c>
      <c r="I4116" s="1">
        <f>DATE(YEAR(tbl_Invoices[[#This Row],[Invoice_Date]]), MONTH(tbl_Invoices[[#This Row],[Invoice_Date]]), DAY(tbl_Invoices[[#This Row],[Invoice_Date]]))</f>
        <v>44814</v>
      </c>
      <c r="J4116">
        <f>YEAR(tbl_Invoices[[#This Row],[Invoice_Date]])</f>
        <v>2022</v>
      </c>
      <c r="K4116" s="1">
        <f>_xlfn.XLOOKUP(tbl_Invoices[[#This Row],[Customer_ID]], tbl_Customers[Customer_ID], tbl_Customers[Cohort_Month])</f>
        <v>44985</v>
      </c>
      <c r="L4116" s="1" t="str">
        <f ca="1">_xlfn.XLOOKUP(tbl_Invoices[[#This Row],[Customer_ID]], tbl_Customers[Customer_ID], tbl_Customers[Age_Group])</f>
        <v>45–54</v>
      </c>
      <c r="M4116" s="1" t="str">
        <f>_xlfn.XLOOKUP(tbl_Invoices[[#This Row],[Customer_ID]], tbl_Customers[Customer_ID], tbl_Customers[Region])</f>
        <v>South</v>
      </c>
      <c r="N4116" s="1" t="str" cm="1">
        <f t="array" ref="N4116">_xlfn.IFS(
   _xlfn.SINGLE(tbl_Invoices[Plan_ID])="P1","Basic",
   _xlfn.SINGLE(tbl_Invoices[Plan_ID])="P2","Standard",
   _xlfn.SINGLE(tbl_Invoices[Plan_ID])="P3","Premium"
)</f>
        <v>Premium</v>
      </c>
      <c r="O4116" s="2">
        <f>IF(tbl_Invoices[[#This Row],[Revenue_Type]]="Churned",0,1)</f>
        <v>0</v>
      </c>
    </row>
    <row r="4117" spans="1:15" x14ac:dyDescent="0.25">
      <c r="A4117" t="s">
        <v>6551</v>
      </c>
      <c r="B4117" t="s">
        <v>1816</v>
      </c>
      <c r="C4117" t="s">
        <v>2841</v>
      </c>
      <c r="D4117" s="1">
        <v>44814</v>
      </c>
      <c r="E4117">
        <v>25</v>
      </c>
      <c r="F4117" t="b">
        <v>1</v>
      </c>
      <c r="G4117" t="s">
        <v>4549</v>
      </c>
      <c r="H4117" t="s">
        <v>2034</v>
      </c>
      <c r="I4117" s="1">
        <f>DATE(YEAR(tbl_Invoices[[#This Row],[Invoice_Date]]), MONTH(tbl_Invoices[[#This Row],[Invoice_Date]]), DAY(tbl_Invoices[[#This Row],[Invoice_Date]]))</f>
        <v>44814</v>
      </c>
      <c r="J4117">
        <f>YEAR(tbl_Invoices[[#This Row],[Invoice_Date]])</f>
        <v>2022</v>
      </c>
      <c r="K4117" s="1">
        <f>_xlfn.XLOOKUP(tbl_Invoices[[#This Row],[Customer_ID]], tbl_Customers[Customer_ID], tbl_Customers[Cohort_Month])</f>
        <v>44439</v>
      </c>
      <c r="L4117" s="1" t="str">
        <f ca="1">_xlfn.XLOOKUP(tbl_Invoices[[#This Row],[Customer_ID]], tbl_Customers[Customer_ID], tbl_Customers[Age_Group])</f>
        <v>45–54</v>
      </c>
      <c r="M4117" s="1" t="str">
        <f>_xlfn.XLOOKUP(tbl_Invoices[[#This Row],[Customer_ID]], tbl_Customers[Customer_ID], tbl_Customers[Region])</f>
        <v>East</v>
      </c>
      <c r="N4117" s="1" t="str" cm="1">
        <f t="array" ref="N4117">_xlfn.IFS(
   _xlfn.SINGLE(tbl_Invoices[Plan_ID])="P1","Basic",
   _xlfn.SINGLE(tbl_Invoices[Plan_ID])="P2","Standard",
   _xlfn.SINGLE(tbl_Invoices[Plan_ID])="P3","Premium"
)</f>
        <v>Standard</v>
      </c>
      <c r="O4117" s="2">
        <f>IF(tbl_Invoices[[#This Row],[Revenue_Type]]="Churned",0,1)</f>
        <v>1</v>
      </c>
    </row>
    <row r="4118" spans="1:15" x14ac:dyDescent="0.25">
      <c r="A4118" t="s">
        <v>8923</v>
      </c>
      <c r="B4118" t="s">
        <v>1841</v>
      </c>
      <c r="C4118" t="s">
        <v>3998</v>
      </c>
      <c r="D4118" s="1">
        <v>44814</v>
      </c>
      <c r="E4118">
        <v>12</v>
      </c>
      <c r="F4118" t="b">
        <v>1</v>
      </c>
      <c r="G4118" t="s">
        <v>4538</v>
      </c>
      <c r="H4118" t="s">
        <v>2027</v>
      </c>
      <c r="I4118" s="1">
        <f>DATE(YEAR(tbl_Invoices[[#This Row],[Invoice_Date]]), MONTH(tbl_Invoices[[#This Row],[Invoice_Date]]), DAY(tbl_Invoices[[#This Row],[Invoice_Date]]))</f>
        <v>44814</v>
      </c>
      <c r="J4118">
        <f>YEAR(tbl_Invoices[[#This Row],[Invoice_Date]])</f>
        <v>2022</v>
      </c>
      <c r="K4118" s="1">
        <f>_xlfn.XLOOKUP(tbl_Invoices[[#This Row],[Customer_ID]], tbl_Customers[Customer_ID], tbl_Customers[Cohort_Month])</f>
        <v>44804</v>
      </c>
      <c r="L4118" s="1" t="str">
        <f ca="1">_xlfn.XLOOKUP(tbl_Invoices[[#This Row],[Customer_ID]], tbl_Customers[Customer_ID], tbl_Customers[Age_Group])</f>
        <v>35–44</v>
      </c>
      <c r="M4118" s="1" t="str">
        <f>_xlfn.XLOOKUP(tbl_Invoices[[#This Row],[Customer_ID]], tbl_Customers[Customer_ID], tbl_Customers[Region])</f>
        <v>West</v>
      </c>
      <c r="N4118" s="1" t="str" cm="1">
        <f t="array" ref="N4118">_xlfn.IFS(
   _xlfn.SINGLE(tbl_Invoices[Plan_ID])="P1","Basic",
   _xlfn.SINGLE(tbl_Invoices[Plan_ID])="P2","Standard",
   _xlfn.SINGLE(tbl_Invoices[Plan_ID])="P3","Premium"
)</f>
        <v>Basic</v>
      </c>
      <c r="O4118" s="2">
        <f>IF(tbl_Invoices[[#This Row],[Revenue_Type]]="Churned",0,1)</f>
        <v>1</v>
      </c>
    </row>
    <row r="4119" spans="1:15" x14ac:dyDescent="0.25">
      <c r="A4119" t="s">
        <v>5231</v>
      </c>
      <c r="B4119" t="s">
        <v>165</v>
      </c>
      <c r="C4119" t="s">
        <v>3830</v>
      </c>
      <c r="D4119" s="1">
        <v>44815</v>
      </c>
      <c r="E4119">
        <v>55</v>
      </c>
      <c r="F4119" t="b">
        <v>1</v>
      </c>
      <c r="G4119" t="s">
        <v>4545</v>
      </c>
      <c r="H4119" t="s">
        <v>2031</v>
      </c>
      <c r="I4119" s="1">
        <f>DATE(YEAR(tbl_Invoices[[#This Row],[Invoice_Date]]), MONTH(tbl_Invoices[[#This Row],[Invoice_Date]]), DAY(tbl_Invoices[[#This Row],[Invoice_Date]]))</f>
        <v>44815</v>
      </c>
      <c r="J4119">
        <f>YEAR(tbl_Invoices[[#This Row],[Invoice_Date]])</f>
        <v>2022</v>
      </c>
      <c r="K4119" s="1">
        <f>_xlfn.XLOOKUP(tbl_Invoices[[#This Row],[Customer_ID]], tbl_Customers[Customer_ID], tbl_Customers[Cohort_Month])</f>
        <v>44985</v>
      </c>
      <c r="L4119" s="1" t="str">
        <f ca="1">_xlfn.XLOOKUP(tbl_Invoices[[#This Row],[Customer_ID]], tbl_Customers[Customer_ID], tbl_Customers[Age_Group])</f>
        <v>45–54</v>
      </c>
      <c r="M4119" s="1" t="str">
        <f>_xlfn.XLOOKUP(tbl_Invoices[[#This Row],[Customer_ID]], tbl_Customers[Customer_ID], tbl_Customers[Region])</f>
        <v>International</v>
      </c>
      <c r="N4119" s="1" t="str" cm="1">
        <f t="array" ref="N4119">_xlfn.IFS(
   _xlfn.SINGLE(tbl_Invoices[Plan_ID])="P1","Basic",
   _xlfn.SINGLE(tbl_Invoices[Plan_ID])="P2","Standard",
   _xlfn.SINGLE(tbl_Invoices[Plan_ID])="P3","Premium"
)</f>
        <v>Premium</v>
      </c>
      <c r="O4119" s="2">
        <f>IF(tbl_Invoices[[#This Row],[Revenue_Type]]="Churned",0,1)</f>
        <v>0</v>
      </c>
    </row>
    <row r="4120" spans="1:15" x14ac:dyDescent="0.25">
      <c r="A4120" t="s">
        <v>7867</v>
      </c>
      <c r="B4120" t="s">
        <v>167</v>
      </c>
      <c r="C4120" t="s">
        <v>4066</v>
      </c>
      <c r="D4120" s="1">
        <v>44815</v>
      </c>
      <c r="E4120">
        <v>12</v>
      </c>
      <c r="F4120" t="b">
        <v>1</v>
      </c>
      <c r="G4120" t="s">
        <v>4540</v>
      </c>
      <c r="H4120" t="s">
        <v>2027</v>
      </c>
      <c r="I4120" s="1">
        <f>DATE(YEAR(tbl_Invoices[[#This Row],[Invoice_Date]]), MONTH(tbl_Invoices[[#This Row],[Invoice_Date]]), DAY(tbl_Invoices[[#This Row],[Invoice_Date]]))</f>
        <v>44815</v>
      </c>
      <c r="J4120">
        <f>YEAR(tbl_Invoices[[#This Row],[Invoice_Date]])</f>
        <v>2022</v>
      </c>
      <c r="K4120" s="1">
        <f>_xlfn.XLOOKUP(tbl_Invoices[[#This Row],[Customer_ID]], tbl_Customers[Customer_ID], tbl_Customers[Cohort_Month])</f>
        <v>44773</v>
      </c>
      <c r="L4120" s="1" t="str">
        <f ca="1">_xlfn.XLOOKUP(tbl_Invoices[[#This Row],[Customer_ID]], tbl_Customers[Customer_ID], tbl_Customers[Age_Group])</f>
        <v>35–44</v>
      </c>
      <c r="M4120" s="1" t="str">
        <f>_xlfn.XLOOKUP(tbl_Invoices[[#This Row],[Customer_ID]], tbl_Customers[Customer_ID], tbl_Customers[Region])</f>
        <v>Midwest</v>
      </c>
      <c r="N4120" s="1" t="str" cm="1">
        <f t="array" ref="N4120">_xlfn.IFS(
   _xlfn.SINGLE(tbl_Invoices[Plan_ID])="P1","Basic",
   _xlfn.SINGLE(tbl_Invoices[Plan_ID])="P2","Standard",
   _xlfn.SINGLE(tbl_Invoices[Plan_ID])="P3","Premium"
)</f>
        <v>Basic</v>
      </c>
      <c r="O4120" s="2">
        <f>IF(tbl_Invoices[[#This Row],[Revenue_Type]]="Churned",0,1)</f>
        <v>1</v>
      </c>
    </row>
    <row r="4121" spans="1:15" x14ac:dyDescent="0.25">
      <c r="A4121" t="s">
        <v>10407</v>
      </c>
      <c r="B4121" t="s">
        <v>283</v>
      </c>
      <c r="C4121" t="s">
        <v>3372</v>
      </c>
      <c r="D4121" s="1">
        <v>44815</v>
      </c>
      <c r="E4121">
        <v>25</v>
      </c>
      <c r="F4121" t="b">
        <v>1</v>
      </c>
      <c r="G4121" t="s">
        <v>4538</v>
      </c>
      <c r="H4121" t="s">
        <v>2034</v>
      </c>
      <c r="I4121" s="1">
        <f>DATE(YEAR(tbl_Invoices[[#This Row],[Invoice_Date]]), MONTH(tbl_Invoices[[#This Row],[Invoice_Date]]), DAY(tbl_Invoices[[#This Row],[Invoice_Date]]))</f>
        <v>44815</v>
      </c>
      <c r="J4121">
        <f>YEAR(tbl_Invoices[[#This Row],[Invoice_Date]])</f>
        <v>2022</v>
      </c>
      <c r="K4121" s="1">
        <f>_xlfn.XLOOKUP(tbl_Invoices[[#This Row],[Customer_ID]], tbl_Customers[Customer_ID], tbl_Customers[Cohort_Month])</f>
        <v>44957</v>
      </c>
      <c r="L4121" s="1" t="str">
        <f ca="1">_xlfn.XLOOKUP(tbl_Invoices[[#This Row],[Customer_ID]], tbl_Customers[Customer_ID], tbl_Customers[Age_Group])</f>
        <v>45–54</v>
      </c>
      <c r="M4121" s="1" t="str">
        <f>_xlfn.XLOOKUP(tbl_Invoices[[#This Row],[Customer_ID]], tbl_Customers[Customer_ID], tbl_Customers[Region])</f>
        <v>South</v>
      </c>
      <c r="N4121" s="1" t="str" cm="1">
        <f t="array" ref="N4121">_xlfn.IFS(
   _xlfn.SINGLE(tbl_Invoices[Plan_ID])="P1","Basic",
   _xlfn.SINGLE(tbl_Invoices[Plan_ID])="P2","Standard",
   _xlfn.SINGLE(tbl_Invoices[Plan_ID])="P3","Premium"
)</f>
        <v>Standard</v>
      </c>
      <c r="O4121" s="2">
        <f>IF(tbl_Invoices[[#This Row],[Revenue_Type]]="Churned",0,1)</f>
        <v>1</v>
      </c>
    </row>
    <row r="4122" spans="1:15" x14ac:dyDescent="0.25">
      <c r="A4122" t="s">
        <v>7293</v>
      </c>
      <c r="B4122" t="s">
        <v>285</v>
      </c>
      <c r="C4122" t="s">
        <v>2692</v>
      </c>
      <c r="D4122" s="1">
        <v>44815</v>
      </c>
      <c r="E4122">
        <v>25</v>
      </c>
      <c r="F4122" t="b">
        <v>1</v>
      </c>
      <c r="G4122" t="s">
        <v>4540</v>
      </c>
      <c r="H4122" t="s">
        <v>2034</v>
      </c>
      <c r="I4122" s="1">
        <f>DATE(YEAR(tbl_Invoices[[#This Row],[Invoice_Date]]), MONTH(tbl_Invoices[[#This Row],[Invoice_Date]]), DAY(tbl_Invoices[[#This Row],[Invoice_Date]]))</f>
        <v>44815</v>
      </c>
      <c r="J4122">
        <f>YEAR(tbl_Invoices[[#This Row],[Invoice_Date]])</f>
        <v>2022</v>
      </c>
      <c r="K4122" s="1">
        <f>_xlfn.XLOOKUP(tbl_Invoices[[#This Row],[Customer_ID]], tbl_Customers[Customer_ID], tbl_Customers[Cohort_Month])</f>
        <v>44620</v>
      </c>
      <c r="L4122" s="1" t="str">
        <f ca="1">_xlfn.XLOOKUP(tbl_Invoices[[#This Row],[Customer_ID]], tbl_Customers[Customer_ID], tbl_Customers[Age_Group])</f>
        <v>35–44</v>
      </c>
      <c r="M4122" s="1" t="str">
        <f>_xlfn.XLOOKUP(tbl_Invoices[[#This Row],[Customer_ID]], tbl_Customers[Customer_ID], tbl_Customers[Region])</f>
        <v>Midwest</v>
      </c>
      <c r="N4122" s="1" t="str" cm="1">
        <f t="array" ref="N4122">_xlfn.IFS(
   _xlfn.SINGLE(tbl_Invoices[Plan_ID])="P1","Basic",
   _xlfn.SINGLE(tbl_Invoices[Plan_ID])="P2","Standard",
   _xlfn.SINGLE(tbl_Invoices[Plan_ID])="P3","Premium"
)</f>
        <v>Standard</v>
      </c>
      <c r="O4122" s="2">
        <f>IF(tbl_Invoices[[#This Row],[Revenue_Type]]="Churned",0,1)</f>
        <v>1</v>
      </c>
    </row>
    <row r="4123" spans="1:15" x14ac:dyDescent="0.25">
      <c r="A4123" t="s">
        <v>9668</v>
      </c>
      <c r="B4123" t="s">
        <v>291</v>
      </c>
      <c r="C4123" t="s">
        <v>2377</v>
      </c>
      <c r="D4123" s="1">
        <v>44815</v>
      </c>
      <c r="E4123">
        <v>25</v>
      </c>
      <c r="F4123" t="b">
        <v>1</v>
      </c>
      <c r="G4123" t="s">
        <v>4545</v>
      </c>
      <c r="H4123" t="s">
        <v>2034</v>
      </c>
      <c r="I4123" s="1">
        <f>DATE(YEAR(tbl_Invoices[[#This Row],[Invoice_Date]]), MONTH(tbl_Invoices[[#This Row],[Invoice_Date]]), DAY(tbl_Invoices[[#This Row],[Invoice_Date]]))</f>
        <v>44815</v>
      </c>
      <c r="J4123">
        <f>YEAR(tbl_Invoices[[#This Row],[Invoice_Date]])</f>
        <v>2022</v>
      </c>
      <c r="K4123" s="1">
        <f>_xlfn.XLOOKUP(tbl_Invoices[[#This Row],[Customer_ID]], tbl_Customers[Customer_ID], tbl_Customers[Cohort_Month])</f>
        <v>44681</v>
      </c>
      <c r="L4123" s="1" t="str">
        <f ca="1">_xlfn.XLOOKUP(tbl_Invoices[[#This Row],[Customer_ID]], tbl_Customers[Customer_ID], tbl_Customers[Age_Group])</f>
        <v>45–54</v>
      </c>
      <c r="M4123" s="1" t="str">
        <f>_xlfn.XLOOKUP(tbl_Invoices[[#This Row],[Customer_ID]], tbl_Customers[Customer_ID], tbl_Customers[Region])</f>
        <v>East</v>
      </c>
      <c r="N4123" s="1" t="str" cm="1">
        <f t="array" ref="N4123">_xlfn.IFS(
   _xlfn.SINGLE(tbl_Invoices[Plan_ID])="P1","Basic",
   _xlfn.SINGLE(tbl_Invoices[Plan_ID])="P2","Standard",
   _xlfn.SINGLE(tbl_Invoices[Plan_ID])="P3","Premium"
)</f>
        <v>Standard</v>
      </c>
      <c r="O4123" s="2">
        <f>IF(tbl_Invoices[[#This Row],[Revenue_Type]]="Churned",0,1)</f>
        <v>0</v>
      </c>
    </row>
    <row r="4124" spans="1:15" x14ac:dyDescent="0.25">
      <c r="A4124" t="s">
        <v>6453</v>
      </c>
      <c r="B4124" t="s">
        <v>538</v>
      </c>
      <c r="C4124" t="s">
        <v>3349</v>
      </c>
      <c r="D4124" s="1">
        <v>44815</v>
      </c>
      <c r="E4124">
        <v>12</v>
      </c>
      <c r="F4124" t="b">
        <v>1</v>
      </c>
      <c r="G4124" t="s">
        <v>4540</v>
      </c>
      <c r="H4124" t="s">
        <v>2027</v>
      </c>
      <c r="I4124" s="1">
        <f>DATE(YEAR(tbl_Invoices[[#This Row],[Invoice_Date]]), MONTH(tbl_Invoices[[#This Row],[Invoice_Date]]), DAY(tbl_Invoices[[#This Row],[Invoice_Date]]))</f>
        <v>44815</v>
      </c>
      <c r="J4124">
        <f>YEAR(tbl_Invoices[[#This Row],[Invoice_Date]])</f>
        <v>2022</v>
      </c>
      <c r="K4124" s="1">
        <f>_xlfn.XLOOKUP(tbl_Invoices[[#This Row],[Customer_ID]], tbl_Customers[Customer_ID], tbl_Customers[Cohort_Month])</f>
        <v>44377</v>
      </c>
      <c r="L4124" s="1" t="str">
        <f ca="1">_xlfn.XLOOKUP(tbl_Invoices[[#This Row],[Customer_ID]], tbl_Customers[Customer_ID], tbl_Customers[Age_Group])</f>
        <v>45–54</v>
      </c>
      <c r="M4124" s="1" t="str">
        <f>_xlfn.XLOOKUP(tbl_Invoices[[#This Row],[Customer_ID]], tbl_Customers[Customer_ID], tbl_Customers[Region])</f>
        <v>West</v>
      </c>
      <c r="N4124" s="1" t="str" cm="1">
        <f t="array" ref="N4124">_xlfn.IFS(
   _xlfn.SINGLE(tbl_Invoices[Plan_ID])="P1","Basic",
   _xlfn.SINGLE(tbl_Invoices[Plan_ID])="P2","Standard",
   _xlfn.SINGLE(tbl_Invoices[Plan_ID])="P3","Premium"
)</f>
        <v>Basic</v>
      </c>
      <c r="O4124" s="2">
        <f>IF(tbl_Invoices[[#This Row],[Revenue_Type]]="Churned",0,1)</f>
        <v>1</v>
      </c>
    </row>
    <row r="4125" spans="1:15" x14ac:dyDescent="0.25">
      <c r="A4125" t="s">
        <v>8859</v>
      </c>
      <c r="B4125" t="s">
        <v>618</v>
      </c>
      <c r="C4125" t="s">
        <v>3048</v>
      </c>
      <c r="D4125" s="1">
        <v>44815</v>
      </c>
      <c r="E4125">
        <v>12</v>
      </c>
      <c r="F4125" t="b">
        <v>1</v>
      </c>
      <c r="G4125" t="s">
        <v>4545</v>
      </c>
      <c r="H4125" t="s">
        <v>2027</v>
      </c>
      <c r="I4125" s="1">
        <f>DATE(YEAR(tbl_Invoices[[#This Row],[Invoice_Date]]), MONTH(tbl_Invoices[[#This Row],[Invoice_Date]]), DAY(tbl_Invoices[[#This Row],[Invoice_Date]]))</f>
        <v>44815</v>
      </c>
      <c r="J4125">
        <f>YEAR(tbl_Invoices[[#This Row],[Invoice_Date]])</f>
        <v>2022</v>
      </c>
      <c r="K4125" s="1">
        <f>_xlfn.XLOOKUP(tbl_Invoices[[#This Row],[Customer_ID]], tbl_Customers[Customer_ID], tbl_Customers[Cohort_Month])</f>
        <v>44439</v>
      </c>
      <c r="L4125" s="1" t="str">
        <f ca="1">_xlfn.XLOOKUP(tbl_Invoices[[#This Row],[Customer_ID]], tbl_Customers[Customer_ID], tbl_Customers[Age_Group])</f>
        <v>25–34</v>
      </c>
      <c r="M4125" s="1" t="str">
        <f>_xlfn.XLOOKUP(tbl_Invoices[[#This Row],[Customer_ID]], tbl_Customers[Customer_ID], tbl_Customers[Region])</f>
        <v>South</v>
      </c>
      <c r="N4125" s="1" t="str" cm="1">
        <f t="array" ref="N4125">_xlfn.IFS(
   _xlfn.SINGLE(tbl_Invoices[Plan_ID])="P1","Basic",
   _xlfn.SINGLE(tbl_Invoices[Plan_ID])="P2","Standard",
   _xlfn.SINGLE(tbl_Invoices[Plan_ID])="P3","Premium"
)</f>
        <v>Basic</v>
      </c>
      <c r="O4125" s="2">
        <f>IF(tbl_Invoices[[#This Row],[Revenue_Type]]="Churned",0,1)</f>
        <v>0</v>
      </c>
    </row>
    <row r="4126" spans="1:15" x14ac:dyDescent="0.25">
      <c r="A4126" t="s">
        <v>9156</v>
      </c>
      <c r="B4126" t="s">
        <v>1024</v>
      </c>
      <c r="C4126" t="s">
        <v>2134</v>
      </c>
      <c r="D4126" s="1">
        <v>44815</v>
      </c>
      <c r="E4126">
        <v>12</v>
      </c>
      <c r="F4126" t="b">
        <v>1</v>
      </c>
      <c r="G4126" t="s">
        <v>4549</v>
      </c>
      <c r="H4126" t="s">
        <v>2027</v>
      </c>
      <c r="I4126" s="1">
        <f>DATE(YEAR(tbl_Invoices[[#This Row],[Invoice_Date]]), MONTH(tbl_Invoices[[#This Row],[Invoice_Date]]), DAY(tbl_Invoices[[#This Row],[Invoice_Date]]))</f>
        <v>44815</v>
      </c>
      <c r="J4126">
        <f>YEAR(tbl_Invoices[[#This Row],[Invoice_Date]])</f>
        <v>2022</v>
      </c>
      <c r="K4126" s="1">
        <f>_xlfn.XLOOKUP(tbl_Invoices[[#This Row],[Customer_ID]], tbl_Customers[Customer_ID], tbl_Customers[Cohort_Month])</f>
        <v>44742</v>
      </c>
      <c r="L4126" s="1" t="str">
        <f ca="1">_xlfn.XLOOKUP(tbl_Invoices[[#This Row],[Customer_ID]], tbl_Customers[Customer_ID], tbl_Customers[Age_Group])</f>
        <v>55+</v>
      </c>
      <c r="M4126" s="1" t="str">
        <f>_xlfn.XLOOKUP(tbl_Invoices[[#This Row],[Customer_ID]], tbl_Customers[Customer_ID], tbl_Customers[Region])</f>
        <v>Midwest</v>
      </c>
      <c r="N4126" s="1" t="str" cm="1">
        <f t="array" ref="N4126">_xlfn.IFS(
   _xlfn.SINGLE(tbl_Invoices[Plan_ID])="P1","Basic",
   _xlfn.SINGLE(tbl_Invoices[Plan_ID])="P2","Standard",
   _xlfn.SINGLE(tbl_Invoices[Plan_ID])="P3","Premium"
)</f>
        <v>Basic</v>
      </c>
      <c r="O4126" s="2">
        <f>IF(tbl_Invoices[[#This Row],[Revenue_Type]]="Churned",0,1)</f>
        <v>1</v>
      </c>
    </row>
    <row r="4127" spans="1:15" x14ac:dyDescent="0.25">
      <c r="A4127" t="s">
        <v>4996</v>
      </c>
      <c r="B4127" t="s">
        <v>1439</v>
      </c>
      <c r="C4127" t="s">
        <v>4271</v>
      </c>
      <c r="D4127" s="1">
        <v>44815</v>
      </c>
      <c r="E4127">
        <v>25</v>
      </c>
      <c r="F4127" t="b">
        <v>1</v>
      </c>
      <c r="G4127" t="s">
        <v>4549</v>
      </c>
      <c r="H4127" t="s">
        <v>2034</v>
      </c>
      <c r="I4127" s="1">
        <f>DATE(YEAR(tbl_Invoices[[#This Row],[Invoice_Date]]), MONTH(tbl_Invoices[[#This Row],[Invoice_Date]]), DAY(tbl_Invoices[[#This Row],[Invoice_Date]]))</f>
        <v>44815</v>
      </c>
      <c r="J4127">
        <f>YEAR(tbl_Invoices[[#This Row],[Invoice_Date]])</f>
        <v>2022</v>
      </c>
      <c r="K4127" s="1">
        <f>_xlfn.XLOOKUP(tbl_Invoices[[#This Row],[Customer_ID]], tbl_Customers[Customer_ID], tbl_Customers[Cohort_Month])</f>
        <v>44895</v>
      </c>
      <c r="L4127" s="1" t="str">
        <f ca="1">_xlfn.XLOOKUP(tbl_Invoices[[#This Row],[Customer_ID]], tbl_Customers[Customer_ID], tbl_Customers[Age_Group])</f>
        <v>35–44</v>
      </c>
      <c r="M4127" s="1" t="str">
        <f>_xlfn.XLOOKUP(tbl_Invoices[[#This Row],[Customer_ID]], tbl_Customers[Customer_ID], tbl_Customers[Region])</f>
        <v>International</v>
      </c>
      <c r="N4127" s="1" t="str" cm="1">
        <f t="array" ref="N4127">_xlfn.IFS(
   _xlfn.SINGLE(tbl_Invoices[Plan_ID])="P1","Basic",
   _xlfn.SINGLE(tbl_Invoices[Plan_ID])="P2","Standard",
   _xlfn.SINGLE(tbl_Invoices[Plan_ID])="P3","Premium"
)</f>
        <v>Standard</v>
      </c>
      <c r="O4127" s="2">
        <f>IF(tbl_Invoices[[#This Row],[Revenue_Type]]="Churned",0,1)</f>
        <v>1</v>
      </c>
    </row>
    <row r="4128" spans="1:15" x14ac:dyDescent="0.25">
      <c r="A4128" t="s">
        <v>6624</v>
      </c>
      <c r="B4128" t="s">
        <v>1462</v>
      </c>
      <c r="C4128" t="s">
        <v>3785</v>
      </c>
      <c r="D4128" s="1">
        <v>44815</v>
      </c>
      <c r="E4128">
        <v>25</v>
      </c>
      <c r="F4128" t="b">
        <v>1</v>
      </c>
      <c r="G4128" t="s">
        <v>4547</v>
      </c>
      <c r="H4128" t="s">
        <v>2034</v>
      </c>
      <c r="I4128" s="1">
        <f>DATE(YEAR(tbl_Invoices[[#This Row],[Invoice_Date]]), MONTH(tbl_Invoices[[#This Row],[Invoice_Date]]), DAY(tbl_Invoices[[#This Row],[Invoice_Date]]))</f>
        <v>44815</v>
      </c>
      <c r="J4128">
        <f>YEAR(tbl_Invoices[[#This Row],[Invoice_Date]])</f>
        <v>2022</v>
      </c>
      <c r="K4128" s="1">
        <f>_xlfn.XLOOKUP(tbl_Invoices[[#This Row],[Customer_ID]], tbl_Customers[Customer_ID], tbl_Customers[Cohort_Month])</f>
        <v>45016</v>
      </c>
      <c r="L4128" s="1" t="str">
        <f ca="1">_xlfn.XLOOKUP(tbl_Invoices[[#This Row],[Customer_ID]], tbl_Customers[Customer_ID], tbl_Customers[Age_Group])</f>
        <v>45–54</v>
      </c>
      <c r="M4128" s="1" t="str">
        <f>_xlfn.XLOOKUP(tbl_Invoices[[#This Row],[Customer_ID]], tbl_Customers[Customer_ID], tbl_Customers[Region])</f>
        <v>West</v>
      </c>
      <c r="N4128" s="1" t="str" cm="1">
        <f t="array" ref="N4128">_xlfn.IFS(
   _xlfn.SINGLE(tbl_Invoices[Plan_ID])="P1","Basic",
   _xlfn.SINGLE(tbl_Invoices[Plan_ID])="P2","Standard",
   _xlfn.SINGLE(tbl_Invoices[Plan_ID])="P3","Premium"
)</f>
        <v>Standard</v>
      </c>
      <c r="O4128" s="2">
        <f>IF(tbl_Invoices[[#This Row],[Revenue_Type]]="Churned",0,1)</f>
        <v>1</v>
      </c>
    </row>
    <row r="4129" spans="1:15" x14ac:dyDescent="0.25">
      <c r="A4129" t="s">
        <v>8510</v>
      </c>
      <c r="B4129" t="s">
        <v>1469</v>
      </c>
      <c r="C4129" t="s">
        <v>4455</v>
      </c>
      <c r="D4129" s="1">
        <v>44815</v>
      </c>
      <c r="E4129">
        <v>12</v>
      </c>
      <c r="F4129" t="b">
        <v>1</v>
      </c>
      <c r="G4129" t="s">
        <v>4545</v>
      </c>
      <c r="H4129" t="s">
        <v>2027</v>
      </c>
      <c r="I4129" s="1">
        <f>DATE(YEAR(tbl_Invoices[[#This Row],[Invoice_Date]]), MONTH(tbl_Invoices[[#This Row],[Invoice_Date]]), DAY(tbl_Invoices[[#This Row],[Invoice_Date]]))</f>
        <v>44815</v>
      </c>
      <c r="J4129">
        <f>YEAR(tbl_Invoices[[#This Row],[Invoice_Date]])</f>
        <v>2022</v>
      </c>
      <c r="K4129" s="1">
        <f>_xlfn.XLOOKUP(tbl_Invoices[[#This Row],[Customer_ID]], tbl_Customers[Customer_ID], tbl_Customers[Cohort_Month])</f>
        <v>45046</v>
      </c>
      <c r="L4129" s="1" t="str">
        <f ca="1">_xlfn.XLOOKUP(tbl_Invoices[[#This Row],[Customer_ID]], tbl_Customers[Customer_ID], tbl_Customers[Age_Group])</f>
        <v>45–54</v>
      </c>
      <c r="M4129" s="1" t="str">
        <f>_xlfn.XLOOKUP(tbl_Invoices[[#This Row],[Customer_ID]], tbl_Customers[Customer_ID], tbl_Customers[Region])</f>
        <v>Midwest</v>
      </c>
      <c r="N4129" s="1" t="str" cm="1">
        <f t="array" ref="N4129">_xlfn.IFS(
   _xlfn.SINGLE(tbl_Invoices[Plan_ID])="P1","Basic",
   _xlfn.SINGLE(tbl_Invoices[Plan_ID])="P2","Standard",
   _xlfn.SINGLE(tbl_Invoices[Plan_ID])="P3","Premium"
)</f>
        <v>Basic</v>
      </c>
      <c r="O4129" s="2">
        <f>IF(tbl_Invoices[[#This Row],[Revenue_Type]]="Churned",0,1)</f>
        <v>0</v>
      </c>
    </row>
    <row r="4130" spans="1:15" x14ac:dyDescent="0.25">
      <c r="A4130" t="s">
        <v>7145</v>
      </c>
      <c r="B4130" t="s">
        <v>106</v>
      </c>
      <c r="C4130" t="s">
        <v>4351</v>
      </c>
      <c r="D4130" s="1">
        <v>44816</v>
      </c>
      <c r="E4130">
        <v>12</v>
      </c>
      <c r="F4130" t="b">
        <v>1</v>
      </c>
      <c r="G4130" t="s">
        <v>4540</v>
      </c>
      <c r="H4130" t="s">
        <v>2027</v>
      </c>
      <c r="I4130" s="1">
        <f>DATE(YEAR(tbl_Invoices[[#This Row],[Invoice_Date]]), MONTH(tbl_Invoices[[#This Row],[Invoice_Date]]), DAY(tbl_Invoices[[#This Row],[Invoice_Date]]))</f>
        <v>44816</v>
      </c>
      <c r="J4130">
        <f>YEAR(tbl_Invoices[[#This Row],[Invoice_Date]])</f>
        <v>2022</v>
      </c>
      <c r="K4130" s="1">
        <f>_xlfn.XLOOKUP(tbl_Invoices[[#This Row],[Customer_ID]], tbl_Customers[Customer_ID], tbl_Customers[Cohort_Month])</f>
        <v>44592</v>
      </c>
      <c r="L4130" s="1" t="str">
        <f ca="1">_xlfn.XLOOKUP(tbl_Invoices[[#This Row],[Customer_ID]], tbl_Customers[Customer_ID], tbl_Customers[Age_Group])</f>
        <v>45–54</v>
      </c>
      <c r="M4130" s="1" t="str">
        <f>_xlfn.XLOOKUP(tbl_Invoices[[#This Row],[Customer_ID]], tbl_Customers[Customer_ID], tbl_Customers[Region])</f>
        <v>Midwest</v>
      </c>
      <c r="N4130" s="1" t="str" cm="1">
        <f t="array" ref="N4130">_xlfn.IFS(
   _xlfn.SINGLE(tbl_Invoices[Plan_ID])="P1","Basic",
   _xlfn.SINGLE(tbl_Invoices[Plan_ID])="P2","Standard",
   _xlfn.SINGLE(tbl_Invoices[Plan_ID])="P3","Premium"
)</f>
        <v>Basic</v>
      </c>
      <c r="O4130" s="2">
        <f>IF(tbl_Invoices[[#This Row],[Revenue_Type]]="Churned",0,1)</f>
        <v>1</v>
      </c>
    </row>
    <row r="4131" spans="1:15" x14ac:dyDescent="0.25">
      <c r="A4131" t="s">
        <v>8669</v>
      </c>
      <c r="B4131" t="s">
        <v>660</v>
      </c>
      <c r="C4131" t="s">
        <v>3753</v>
      </c>
      <c r="D4131" s="1">
        <v>44816</v>
      </c>
      <c r="E4131">
        <v>12</v>
      </c>
      <c r="F4131" t="b">
        <v>1</v>
      </c>
      <c r="G4131" t="s">
        <v>4545</v>
      </c>
      <c r="H4131" t="s">
        <v>2027</v>
      </c>
      <c r="I4131" s="1">
        <f>DATE(YEAR(tbl_Invoices[[#This Row],[Invoice_Date]]), MONTH(tbl_Invoices[[#This Row],[Invoice_Date]]), DAY(tbl_Invoices[[#This Row],[Invoice_Date]]))</f>
        <v>44816</v>
      </c>
      <c r="J4131">
        <f>YEAR(tbl_Invoices[[#This Row],[Invoice_Date]])</f>
        <v>2022</v>
      </c>
      <c r="K4131" s="1">
        <f>_xlfn.XLOOKUP(tbl_Invoices[[#This Row],[Customer_ID]], tbl_Customers[Customer_ID], tbl_Customers[Cohort_Month])</f>
        <v>44255</v>
      </c>
      <c r="L4131" s="1" t="str">
        <f ca="1">_xlfn.XLOOKUP(tbl_Invoices[[#This Row],[Customer_ID]], tbl_Customers[Customer_ID], tbl_Customers[Age_Group])</f>
        <v>25–34</v>
      </c>
      <c r="M4131" s="1" t="str">
        <f>_xlfn.XLOOKUP(tbl_Invoices[[#This Row],[Customer_ID]], tbl_Customers[Customer_ID], tbl_Customers[Region])</f>
        <v>South</v>
      </c>
      <c r="N4131" s="1" t="str" cm="1">
        <f t="array" ref="N4131">_xlfn.IFS(
   _xlfn.SINGLE(tbl_Invoices[Plan_ID])="P1","Basic",
   _xlfn.SINGLE(tbl_Invoices[Plan_ID])="P2","Standard",
   _xlfn.SINGLE(tbl_Invoices[Plan_ID])="P3","Premium"
)</f>
        <v>Basic</v>
      </c>
      <c r="O4131" s="2">
        <f>IF(tbl_Invoices[[#This Row],[Revenue_Type]]="Churned",0,1)</f>
        <v>0</v>
      </c>
    </row>
    <row r="4132" spans="1:15" x14ac:dyDescent="0.25">
      <c r="A4132" t="s">
        <v>7857</v>
      </c>
      <c r="B4132" t="s">
        <v>764</v>
      </c>
      <c r="C4132" t="s">
        <v>2168</v>
      </c>
      <c r="D4132" s="1">
        <v>44816</v>
      </c>
      <c r="E4132">
        <v>12</v>
      </c>
      <c r="F4132" t="b">
        <v>1</v>
      </c>
      <c r="G4132" t="s">
        <v>4540</v>
      </c>
      <c r="H4132" t="s">
        <v>2027</v>
      </c>
      <c r="I4132" s="1">
        <f>DATE(YEAR(tbl_Invoices[[#This Row],[Invoice_Date]]), MONTH(tbl_Invoices[[#This Row],[Invoice_Date]]), DAY(tbl_Invoices[[#This Row],[Invoice_Date]]))</f>
        <v>44816</v>
      </c>
      <c r="J4132">
        <f>YEAR(tbl_Invoices[[#This Row],[Invoice_Date]])</f>
        <v>2022</v>
      </c>
      <c r="K4132" s="1">
        <f>_xlfn.XLOOKUP(tbl_Invoices[[#This Row],[Customer_ID]], tbl_Customers[Customer_ID], tbl_Customers[Cohort_Month])</f>
        <v>44620</v>
      </c>
      <c r="L4132" s="1" t="str">
        <f ca="1">_xlfn.XLOOKUP(tbl_Invoices[[#This Row],[Customer_ID]], tbl_Customers[Customer_ID], tbl_Customers[Age_Group])</f>
        <v>45–54</v>
      </c>
      <c r="M4132" s="1" t="str">
        <f>_xlfn.XLOOKUP(tbl_Invoices[[#This Row],[Customer_ID]], tbl_Customers[Customer_ID], tbl_Customers[Region])</f>
        <v>South</v>
      </c>
      <c r="N4132" s="1" t="str" cm="1">
        <f t="array" ref="N4132">_xlfn.IFS(
   _xlfn.SINGLE(tbl_Invoices[Plan_ID])="P1","Basic",
   _xlfn.SINGLE(tbl_Invoices[Plan_ID])="P2","Standard",
   _xlfn.SINGLE(tbl_Invoices[Plan_ID])="P3","Premium"
)</f>
        <v>Basic</v>
      </c>
      <c r="O4132" s="2">
        <f>IF(tbl_Invoices[[#This Row],[Revenue_Type]]="Churned",0,1)</f>
        <v>1</v>
      </c>
    </row>
    <row r="4133" spans="1:15" x14ac:dyDescent="0.25">
      <c r="A4133" t="s">
        <v>8469</v>
      </c>
      <c r="B4133" t="s">
        <v>867</v>
      </c>
      <c r="C4133" t="s">
        <v>4267</v>
      </c>
      <c r="D4133" s="1">
        <v>44816</v>
      </c>
      <c r="E4133">
        <v>25</v>
      </c>
      <c r="F4133" t="b">
        <v>1</v>
      </c>
      <c r="G4133" t="s">
        <v>4538</v>
      </c>
      <c r="H4133" t="s">
        <v>2034</v>
      </c>
      <c r="I4133" s="1">
        <f>DATE(YEAR(tbl_Invoices[[#This Row],[Invoice_Date]]), MONTH(tbl_Invoices[[#This Row],[Invoice_Date]]), DAY(tbl_Invoices[[#This Row],[Invoice_Date]]))</f>
        <v>44816</v>
      </c>
      <c r="J4133">
        <f>YEAR(tbl_Invoices[[#This Row],[Invoice_Date]])</f>
        <v>2022</v>
      </c>
      <c r="K4133" s="1">
        <f>_xlfn.XLOOKUP(tbl_Invoices[[#This Row],[Customer_ID]], tbl_Customers[Customer_ID], tbl_Customers[Cohort_Month])</f>
        <v>44620</v>
      </c>
      <c r="L4133" s="1" t="str">
        <f ca="1">_xlfn.XLOOKUP(tbl_Invoices[[#This Row],[Customer_ID]], tbl_Customers[Customer_ID], tbl_Customers[Age_Group])</f>
        <v>45–54</v>
      </c>
      <c r="M4133" s="1" t="str">
        <f>_xlfn.XLOOKUP(tbl_Invoices[[#This Row],[Customer_ID]], tbl_Customers[Customer_ID], tbl_Customers[Region])</f>
        <v>South</v>
      </c>
      <c r="N4133" s="1" t="str" cm="1">
        <f t="array" ref="N4133">_xlfn.IFS(
   _xlfn.SINGLE(tbl_Invoices[Plan_ID])="P1","Basic",
   _xlfn.SINGLE(tbl_Invoices[Plan_ID])="P2","Standard",
   _xlfn.SINGLE(tbl_Invoices[Plan_ID])="P3","Premium"
)</f>
        <v>Standard</v>
      </c>
      <c r="O4133" s="2">
        <f>IF(tbl_Invoices[[#This Row],[Revenue_Type]]="Churned",0,1)</f>
        <v>1</v>
      </c>
    </row>
    <row r="4134" spans="1:15" x14ac:dyDescent="0.25">
      <c r="A4134" t="s">
        <v>8324</v>
      </c>
      <c r="B4134" t="s">
        <v>960</v>
      </c>
      <c r="C4134" t="s">
        <v>2353</v>
      </c>
      <c r="D4134" s="1">
        <v>44816</v>
      </c>
      <c r="E4134">
        <v>12</v>
      </c>
      <c r="F4134" t="b">
        <v>1</v>
      </c>
      <c r="G4134" t="s">
        <v>4545</v>
      </c>
      <c r="H4134" t="s">
        <v>2027</v>
      </c>
      <c r="I4134" s="1">
        <f>DATE(YEAR(tbl_Invoices[[#This Row],[Invoice_Date]]), MONTH(tbl_Invoices[[#This Row],[Invoice_Date]]), DAY(tbl_Invoices[[#This Row],[Invoice_Date]]))</f>
        <v>44816</v>
      </c>
      <c r="J4134">
        <f>YEAR(tbl_Invoices[[#This Row],[Invoice_Date]])</f>
        <v>2022</v>
      </c>
      <c r="K4134" s="1">
        <f>_xlfn.XLOOKUP(tbl_Invoices[[#This Row],[Customer_ID]], tbl_Customers[Customer_ID], tbl_Customers[Cohort_Month])</f>
        <v>44377</v>
      </c>
      <c r="L4134" s="1" t="str">
        <f ca="1">_xlfn.XLOOKUP(tbl_Invoices[[#This Row],[Customer_ID]], tbl_Customers[Customer_ID], tbl_Customers[Age_Group])</f>
        <v>18–24</v>
      </c>
      <c r="M4134" s="1" t="str">
        <f>_xlfn.XLOOKUP(tbl_Invoices[[#This Row],[Customer_ID]], tbl_Customers[Customer_ID], tbl_Customers[Region])</f>
        <v>Midwest</v>
      </c>
      <c r="N4134" s="1" t="str" cm="1">
        <f t="array" ref="N4134">_xlfn.IFS(
   _xlfn.SINGLE(tbl_Invoices[Plan_ID])="P1","Basic",
   _xlfn.SINGLE(tbl_Invoices[Plan_ID])="P2","Standard",
   _xlfn.SINGLE(tbl_Invoices[Plan_ID])="P3","Premium"
)</f>
        <v>Basic</v>
      </c>
      <c r="O4134" s="2">
        <f>IF(tbl_Invoices[[#This Row],[Revenue_Type]]="Churned",0,1)</f>
        <v>0</v>
      </c>
    </row>
    <row r="4135" spans="1:15" x14ac:dyDescent="0.25">
      <c r="A4135" t="s">
        <v>8898</v>
      </c>
      <c r="B4135" t="s">
        <v>1229</v>
      </c>
      <c r="C4135" t="s">
        <v>4185</v>
      </c>
      <c r="D4135" s="1">
        <v>44816</v>
      </c>
      <c r="E4135">
        <v>25</v>
      </c>
      <c r="F4135" t="b">
        <v>1</v>
      </c>
      <c r="G4135" t="s">
        <v>4549</v>
      </c>
      <c r="H4135" t="s">
        <v>2034</v>
      </c>
      <c r="I4135" s="1">
        <f>DATE(YEAR(tbl_Invoices[[#This Row],[Invoice_Date]]), MONTH(tbl_Invoices[[#This Row],[Invoice_Date]]), DAY(tbl_Invoices[[#This Row],[Invoice_Date]]))</f>
        <v>44816</v>
      </c>
      <c r="J4135">
        <f>YEAR(tbl_Invoices[[#This Row],[Invoice_Date]])</f>
        <v>2022</v>
      </c>
      <c r="K4135" s="1">
        <f>_xlfn.XLOOKUP(tbl_Invoices[[#This Row],[Customer_ID]], tbl_Customers[Customer_ID], tbl_Customers[Cohort_Month])</f>
        <v>44926</v>
      </c>
      <c r="L4135" s="1" t="str">
        <f ca="1">_xlfn.XLOOKUP(tbl_Invoices[[#This Row],[Customer_ID]], tbl_Customers[Customer_ID], tbl_Customers[Age_Group])</f>
        <v>35–44</v>
      </c>
      <c r="M4135" s="1" t="str">
        <f>_xlfn.XLOOKUP(tbl_Invoices[[#This Row],[Customer_ID]], tbl_Customers[Customer_ID], tbl_Customers[Region])</f>
        <v>South</v>
      </c>
      <c r="N4135" s="1" t="str" cm="1">
        <f t="array" ref="N4135">_xlfn.IFS(
   _xlfn.SINGLE(tbl_Invoices[Plan_ID])="P1","Basic",
   _xlfn.SINGLE(tbl_Invoices[Plan_ID])="P2","Standard",
   _xlfn.SINGLE(tbl_Invoices[Plan_ID])="P3","Premium"
)</f>
        <v>Standard</v>
      </c>
      <c r="O4135" s="2">
        <f>IF(tbl_Invoices[[#This Row],[Revenue_Type]]="Churned",0,1)</f>
        <v>1</v>
      </c>
    </row>
    <row r="4136" spans="1:15" x14ac:dyDescent="0.25">
      <c r="A4136" t="s">
        <v>6641</v>
      </c>
      <c r="B4136" t="s">
        <v>1794</v>
      </c>
      <c r="C4136" t="s">
        <v>3571</v>
      </c>
      <c r="D4136" s="1">
        <v>44816</v>
      </c>
      <c r="E4136">
        <v>12</v>
      </c>
      <c r="F4136" t="b">
        <v>1</v>
      </c>
      <c r="G4136" t="s">
        <v>4549</v>
      </c>
      <c r="H4136" t="s">
        <v>2027</v>
      </c>
      <c r="I4136" s="1">
        <f>DATE(YEAR(tbl_Invoices[[#This Row],[Invoice_Date]]), MONTH(tbl_Invoices[[#This Row],[Invoice_Date]]), DAY(tbl_Invoices[[#This Row],[Invoice_Date]]))</f>
        <v>44816</v>
      </c>
      <c r="J4136">
        <f>YEAR(tbl_Invoices[[#This Row],[Invoice_Date]])</f>
        <v>2022</v>
      </c>
      <c r="K4136" s="1">
        <f>_xlfn.XLOOKUP(tbl_Invoices[[#This Row],[Customer_ID]], tbl_Customers[Customer_ID], tbl_Customers[Cohort_Month])</f>
        <v>44439</v>
      </c>
      <c r="L4136" s="1" t="str">
        <f ca="1">_xlfn.XLOOKUP(tbl_Invoices[[#This Row],[Customer_ID]], tbl_Customers[Customer_ID], tbl_Customers[Age_Group])</f>
        <v>25–34</v>
      </c>
      <c r="M4136" s="1" t="str">
        <f>_xlfn.XLOOKUP(tbl_Invoices[[#This Row],[Customer_ID]], tbl_Customers[Customer_ID], tbl_Customers[Region])</f>
        <v>West</v>
      </c>
      <c r="N4136" s="1" t="str" cm="1">
        <f t="array" ref="N4136">_xlfn.IFS(
   _xlfn.SINGLE(tbl_Invoices[Plan_ID])="P1","Basic",
   _xlfn.SINGLE(tbl_Invoices[Plan_ID])="P2","Standard",
   _xlfn.SINGLE(tbl_Invoices[Plan_ID])="P3","Premium"
)</f>
        <v>Basic</v>
      </c>
      <c r="O4136" s="2">
        <f>IF(tbl_Invoices[[#This Row],[Revenue_Type]]="Churned",0,1)</f>
        <v>1</v>
      </c>
    </row>
    <row r="4137" spans="1:15" x14ac:dyDescent="0.25">
      <c r="A4137" t="s">
        <v>7075</v>
      </c>
      <c r="B4137" t="s">
        <v>146</v>
      </c>
      <c r="C4137" t="s">
        <v>3015</v>
      </c>
      <c r="D4137" s="1">
        <v>44817</v>
      </c>
      <c r="E4137">
        <v>55</v>
      </c>
      <c r="F4137" t="b">
        <v>1</v>
      </c>
      <c r="G4137" t="s">
        <v>4545</v>
      </c>
      <c r="H4137" t="s">
        <v>2031</v>
      </c>
      <c r="I4137" s="1">
        <f>DATE(YEAR(tbl_Invoices[[#This Row],[Invoice_Date]]), MONTH(tbl_Invoices[[#This Row],[Invoice_Date]]), DAY(tbl_Invoices[[#This Row],[Invoice_Date]]))</f>
        <v>44817</v>
      </c>
      <c r="J4137">
        <f>YEAR(tbl_Invoices[[#This Row],[Invoice_Date]])</f>
        <v>2022</v>
      </c>
      <c r="K4137" s="1">
        <f>_xlfn.XLOOKUP(tbl_Invoices[[#This Row],[Customer_ID]], tbl_Customers[Customer_ID], tbl_Customers[Cohort_Month])</f>
        <v>44530</v>
      </c>
      <c r="L4137" s="1" t="str">
        <f ca="1">_xlfn.XLOOKUP(tbl_Invoices[[#This Row],[Customer_ID]], tbl_Customers[Customer_ID], tbl_Customers[Age_Group])</f>
        <v>55+</v>
      </c>
      <c r="M4137" s="1" t="str">
        <f>_xlfn.XLOOKUP(tbl_Invoices[[#This Row],[Customer_ID]], tbl_Customers[Customer_ID], tbl_Customers[Region])</f>
        <v>International</v>
      </c>
      <c r="N4137" s="1" t="str" cm="1">
        <f t="array" ref="N4137">_xlfn.IFS(
   _xlfn.SINGLE(tbl_Invoices[Plan_ID])="P1","Basic",
   _xlfn.SINGLE(tbl_Invoices[Plan_ID])="P2","Standard",
   _xlfn.SINGLE(tbl_Invoices[Plan_ID])="P3","Premium"
)</f>
        <v>Premium</v>
      </c>
      <c r="O4137" s="2">
        <f>IF(tbl_Invoices[[#This Row],[Revenue_Type]]="Churned",0,1)</f>
        <v>0</v>
      </c>
    </row>
    <row r="4138" spans="1:15" x14ac:dyDescent="0.25">
      <c r="A4138" t="s">
        <v>5183</v>
      </c>
      <c r="B4138" t="s">
        <v>248</v>
      </c>
      <c r="C4138" t="s">
        <v>4342</v>
      </c>
      <c r="D4138" s="1">
        <v>44817</v>
      </c>
      <c r="E4138">
        <v>55</v>
      </c>
      <c r="F4138" t="b">
        <v>1</v>
      </c>
      <c r="G4138" t="s">
        <v>4547</v>
      </c>
      <c r="H4138" t="s">
        <v>2031</v>
      </c>
      <c r="I4138" s="1">
        <f>DATE(YEAR(tbl_Invoices[[#This Row],[Invoice_Date]]), MONTH(tbl_Invoices[[#This Row],[Invoice_Date]]), DAY(tbl_Invoices[[#This Row],[Invoice_Date]]))</f>
        <v>44817</v>
      </c>
      <c r="J4138">
        <f>YEAR(tbl_Invoices[[#This Row],[Invoice_Date]])</f>
        <v>2022</v>
      </c>
      <c r="K4138" s="1">
        <f>_xlfn.XLOOKUP(tbl_Invoices[[#This Row],[Customer_ID]], tbl_Customers[Customer_ID], tbl_Customers[Cohort_Month])</f>
        <v>45107</v>
      </c>
      <c r="L4138" s="1" t="str">
        <f ca="1">_xlfn.XLOOKUP(tbl_Invoices[[#This Row],[Customer_ID]], tbl_Customers[Customer_ID], tbl_Customers[Age_Group])</f>
        <v>55+</v>
      </c>
      <c r="M4138" s="1" t="str">
        <f>_xlfn.XLOOKUP(tbl_Invoices[[#This Row],[Customer_ID]], tbl_Customers[Customer_ID], tbl_Customers[Region])</f>
        <v>West</v>
      </c>
      <c r="N4138" s="1" t="str" cm="1">
        <f t="array" ref="N4138">_xlfn.IFS(
   _xlfn.SINGLE(tbl_Invoices[Plan_ID])="P1","Basic",
   _xlfn.SINGLE(tbl_Invoices[Plan_ID])="P2","Standard",
   _xlfn.SINGLE(tbl_Invoices[Plan_ID])="P3","Premium"
)</f>
        <v>Premium</v>
      </c>
      <c r="O4138" s="2">
        <f>IF(tbl_Invoices[[#This Row],[Revenue_Type]]="Churned",0,1)</f>
        <v>1</v>
      </c>
    </row>
    <row r="4139" spans="1:15" x14ac:dyDescent="0.25">
      <c r="A4139" t="s">
        <v>5595</v>
      </c>
      <c r="B4139" t="s">
        <v>329</v>
      </c>
      <c r="C4139" t="s">
        <v>3091</v>
      </c>
      <c r="D4139" s="1">
        <v>44817</v>
      </c>
      <c r="E4139">
        <v>25</v>
      </c>
      <c r="F4139" t="b">
        <v>1</v>
      </c>
      <c r="G4139" t="s">
        <v>4538</v>
      </c>
      <c r="H4139" t="s">
        <v>2034</v>
      </c>
      <c r="I4139" s="1">
        <f>DATE(YEAR(tbl_Invoices[[#This Row],[Invoice_Date]]), MONTH(tbl_Invoices[[#This Row],[Invoice_Date]]), DAY(tbl_Invoices[[#This Row],[Invoice_Date]]))</f>
        <v>44817</v>
      </c>
      <c r="J4139">
        <f>YEAR(tbl_Invoices[[#This Row],[Invoice_Date]])</f>
        <v>2022</v>
      </c>
      <c r="K4139" s="1">
        <f>_xlfn.XLOOKUP(tbl_Invoices[[#This Row],[Customer_ID]], tbl_Customers[Customer_ID], tbl_Customers[Cohort_Month])</f>
        <v>45046</v>
      </c>
      <c r="L4139" s="1" t="str">
        <f ca="1">_xlfn.XLOOKUP(tbl_Invoices[[#This Row],[Customer_ID]], tbl_Customers[Customer_ID], tbl_Customers[Age_Group])</f>
        <v>25–34</v>
      </c>
      <c r="M4139" s="1" t="str">
        <f>_xlfn.XLOOKUP(tbl_Invoices[[#This Row],[Customer_ID]], tbl_Customers[Customer_ID], tbl_Customers[Region])</f>
        <v>South</v>
      </c>
      <c r="N4139" s="1" t="str" cm="1">
        <f t="array" ref="N4139">_xlfn.IFS(
   _xlfn.SINGLE(tbl_Invoices[Plan_ID])="P1","Basic",
   _xlfn.SINGLE(tbl_Invoices[Plan_ID])="P2","Standard",
   _xlfn.SINGLE(tbl_Invoices[Plan_ID])="P3","Premium"
)</f>
        <v>Standard</v>
      </c>
      <c r="O4139" s="2">
        <f>IF(tbl_Invoices[[#This Row],[Revenue_Type]]="Churned",0,1)</f>
        <v>1</v>
      </c>
    </row>
    <row r="4140" spans="1:15" x14ac:dyDescent="0.25">
      <c r="A4140" t="s">
        <v>10538</v>
      </c>
      <c r="B4140" t="s">
        <v>580</v>
      </c>
      <c r="C4140" t="s">
        <v>2057</v>
      </c>
      <c r="D4140" s="1">
        <v>44817</v>
      </c>
      <c r="E4140">
        <v>55</v>
      </c>
      <c r="F4140" t="b">
        <v>1</v>
      </c>
      <c r="G4140" t="s">
        <v>4549</v>
      </c>
      <c r="H4140" t="s">
        <v>2031</v>
      </c>
      <c r="I4140" s="1">
        <f>DATE(YEAR(tbl_Invoices[[#This Row],[Invoice_Date]]), MONTH(tbl_Invoices[[#This Row],[Invoice_Date]]), DAY(tbl_Invoices[[#This Row],[Invoice_Date]]))</f>
        <v>44817</v>
      </c>
      <c r="J4140">
        <f>YEAR(tbl_Invoices[[#This Row],[Invoice_Date]])</f>
        <v>2022</v>
      </c>
      <c r="K4140" s="1">
        <f>_xlfn.XLOOKUP(tbl_Invoices[[#This Row],[Customer_ID]], tbl_Customers[Customer_ID], tbl_Customers[Cohort_Month])</f>
        <v>45107</v>
      </c>
      <c r="L4140" s="1" t="str">
        <f ca="1">_xlfn.XLOOKUP(tbl_Invoices[[#This Row],[Customer_ID]], tbl_Customers[Customer_ID], tbl_Customers[Age_Group])</f>
        <v>55+</v>
      </c>
      <c r="M4140" s="1" t="str">
        <f>_xlfn.XLOOKUP(tbl_Invoices[[#This Row],[Customer_ID]], tbl_Customers[Customer_ID], tbl_Customers[Region])</f>
        <v>West</v>
      </c>
      <c r="N4140" s="1" t="str" cm="1">
        <f t="array" ref="N4140">_xlfn.IFS(
   _xlfn.SINGLE(tbl_Invoices[Plan_ID])="P1","Basic",
   _xlfn.SINGLE(tbl_Invoices[Plan_ID])="P2","Standard",
   _xlfn.SINGLE(tbl_Invoices[Plan_ID])="P3","Premium"
)</f>
        <v>Premium</v>
      </c>
      <c r="O4140" s="2">
        <f>IF(tbl_Invoices[[#This Row],[Revenue_Type]]="Churned",0,1)</f>
        <v>1</v>
      </c>
    </row>
    <row r="4141" spans="1:15" x14ac:dyDescent="0.25">
      <c r="A4141" t="s">
        <v>5925</v>
      </c>
      <c r="B4141" t="s">
        <v>890</v>
      </c>
      <c r="C4141" t="s">
        <v>2235</v>
      </c>
      <c r="D4141" s="1">
        <v>44817</v>
      </c>
      <c r="E4141">
        <v>25</v>
      </c>
      <c r="F4141" t="b">
        <v>1</v>
      </c>
      <c r="G4141" t="s">
        <v>4547</v>
      </c>
      <c r="H4141" t="s">
        <v>2034</v>
      </c>
      <c r="I4141" s="1">
        <f>DATE(YEAR(tbl_Invoices[[#This Row],[Invoice_Date]]), MONTH(tbl_Invoices[[#This Row],[Invoice_Date]]), DAY(tbl_Invoices[[#This Row],[Invoice_Date]]))</f>
        <v>44817</v>
      </c>
      <c r="J4141">
        <f>YEAR(tbl_Invoices[[#This Row],[Invoice_Date]])</f>
        <v>2022</v>
      </c>
      <c r="K4141" s="1">
        <f>_xlfn.XLOOKUP(tbl_Invoices[[#This Row],[Customer_ID]], tbl_Customers[Customer_ID], tbl_Customers[Cohort_Month])</f>
        <v>44957</v>
      </c>
      <c r="L4141" s="1" t="str">
        <f ca="1">_xlfn.XLOOKUP(tbl_Invoices[[#This Row],[Customer_ID]], tbl_Customers[Customer_ID], tbl_Customers[Age_Group])</f>
        <v>45–54</v>
      </c>
      <c r="M4141" s="1" t="str">
        <f>_xlfn.XLOOKUP(tbl_Invoices[[#This Row],[Customer_ID]], tbl_Customers[Customer_ID], tbl_Customers[Region])</f>
        <v>East</v>
      </c>
      <c r="N4141" s="1" t="str" cm="1">
        <f t="array" ref="N4141">_xlfn.IFS(
   _xlfn.SINGLE(tbl_Invoices[Plan_ID])="P1","Basic",
   _xlfn.SINGLE(tbl_Invoices[Plan_ID])="P2","Standard",
   _xlfn.SINGLE(tbl_Invoices[Plan_ID])="P3","Premium"
)</f>
        <v>Standard</v>
      </c>
      <c r="O4141" s="2">
        <f>IF(tbl_Invoices[[#This Row],[Revenue_Type]]="Churned",0,1)</f>
        <v>1</v>
      </c>
    </row>
    <row r="4142" spans="1:15" x14ac:dyDescent="0.25">
      <c r="A4142" t="s">
        <v>7024</v>
      </c>
      <c r="B4142" t="s">
        <v>1033</v>
      </c>
      <c r="C4142" t="s">
        <v>2507</v>
      </c>
      <c r="D4142" s="1">
        <v>44817</v>
      </c>
      <c r="E4142">
        <v>25</v>
      </c>
      <c r="F4142" t="b">
        <v>1</v>
      </c>
      <c r="G4142" t="s">
        <v>4538</v>
      </c>
      <c r="H4142" t="s">
        <v>2034</v>
      </c>
      <c r="I4142" s="1">
        <f>DATE(YEAR(tbl_Invoices[[#This Row],[Invoice_Date]]), MONTH(tbl_Invoices[[#This Row],[Invoice_Date]]), DAY(tbl_Invoices[[#This Row],[Invoice_Date]]))</f>
        <v>44817</v>
      </c>
      <c r="J4142">
        <f>YEAR(tbl_Invoices[[#This Row],[Invoice_Date]])</f>
        <v>2022</v>
      </c>
      <c r="K4142" s="1">
        <f>_xlfn.XLOOKUP(tbl_Invoices[[#This Row],[Customer_ID]], tbl_Customers[Customer_ID], tbl_Customers[Cohort_Month])</f>
        <v>44651</v>
      </c>
      <c r="L4142" s="1" t="str">
        <f ca="1">_xlfn.XLOOKUP(tbl_Invoices[[#This Row],[Customer_ID]], tbl_Customers[Customer_ID], tbl_Customers[Age_Group])</f>
        <v>35–44</v>
      </c>
      <c r="M4142" s="1" t="str">
        <f>_xlfn.XLOOKUP(tbl_Invoices[[#This Row],[Customer_ID]], tbl_Customers[Customer_ID], tbl_Customers[Region])</f>
        <v>South</v>
      </c>
      <c r="N4142" s="1" t="str" cm="1">
        <f t="array" ref="N4142">_xlfn.IFS(
   _xlfn.SINGLE(tbl_Invoices[Plan_ID])="P1","Basic",
   _xlfn.SINGLE(tbl_Invoices[Plan_ID])="P2","Standard",
   _xlfn.SINGLE(tbl_Invoices[Plan_ID])="P3","Premium"
)</f>
        <v>Standard</v>
      </c>
      <c r="O4142" s="2">
        <f>IF(tbl_Invoices[[#This Row],[Revenue_Type]]="Churned",0,1)</f>
        <v>1</v>
      </c>
    </row>
    <row r="4143" spans="1:15" x14ac:dyDescent="0.25">
      <c r="A4143" t="s">
        <v>4670</v>
      </c>
      <c r="B4143" t="s">
        <v>1612</v>
      </c>
      <c r="C4143" t="s">
        <v>4429</v>
      </c>
      <c r="D4143" s="1">
        <v>44817</v>
      </c>
      <c r="E4143">
        <v>25</v>
      </c>
      <c r="F4143" t="b">
        <v>1</v>
      </c>
      <c r="G4143" t="s">
        <v>4538</v>
      </c>
      <c r="H4143" t="s">
        <v>2034</v>
      </c>
      <c r="I4143" s="1">
        <f>DATE(YEAR(tbl_Invoices[[#This Row],[Invoice_Date]]), MONTH(tbl_Invoices[[#This Row],[Invoice_Date]]), DAY(tbl_Invoices[[#This Row],[Invoice_Date]]))</f>
        <v>44817</v>
      </c>
      <c r="J4143">
        <f>YEAR(tbl_Invoices[[#This Row],[Invoice_Date]])</f>
        <v>2022</v>
      </c>
      <c r="K4143" s="1">
        <f>_xlfn.XLOOKUP(tbl_Invoices[[#This Row],[Customer_ID]], tbl_Customers[Customer_ID], tbl_Customers[Cohort_Month])</f>
        <v>45046</v>
      </c>
      <c r="L4143" s="1" t="str">
        <f ca="1">_xlfn.XLOOKUP(tbl_Invoices[[#This Row],[Customer_ID]], tbl_Customers[Customer_ID], tbl_Customers[Age_Group])</f>
        <v>25–34</v>
      </c>
      <c r="M4143" s="1" t="str">
        <f>_xlfn.XLOOKUP(tbl_Invoices[[#This Row],[Customer_ID]], tbl_Customers[Customer_ID], tbl_Customers[Region])</f>
        <v>International</v>
      </c>
      <c r="N4143" s="1" t="str" cm="1">
        <f t="array" ref="N4143">_xlfn.IFS(
   _xlfn.SINGLE(tbl_Invoices[Plan_ID])="P1","Basic",
   _xlfn.SINGLE(tbl_Invoices[Plan_ID])="P2","Standard",
   _xlfn.SINGLE(tbl_Invoices[Plan_ID])="P3","Premium"
)</f>
        <v>Standard</v>
      </c>
      <c r="O4143" s="2">
        <f>IF(tbl_Invoices[[#This Row],[Revenue_Type]]="Churned",0,1)</f>
        <v>1</v>
      </c>
    </row>
    <row r="4144" spans="1:15" x14ac:dyDescent="0.25">
      <c r="A4144" t="s">
        <v>7797</v>
      </c>
      <c r="B4144" t="s">
        <v>1859</v>
      </c>
      <c r="C4144" t="s">
        <v>3255</v>
      </c>
      <c r="D4144" s="1">
        <v>44817</v>
      </c>
      <c r="E4144">
        <v>55</v>
      </c>
      <c r="F4144" t="b">
        <v>1</v>
      </c>
      <c r="G4144" t="s">
        <v>4545</v>
      </c>
      <c r="H4144" t="s">
        <v>2031</v>
      </c>
      <c r="I4144" s="1">
        <f>DATE(YEAR(tbl_Invoices[[#This Row],[Invoice_Date]]), MONTH(tbl_Invoices[[#This Row],[Invoice_Date]]), DAY(tbl_Invoices[[#This Row],[Invoice_Date]]))</f>
        <v>44817</v>
      </c>
      <c r="J4144">
        <f>YEAR(tbl_Invoices[[#This Row],[Invoice_Date]])</f>
        <v>2022</v>
      </c>
      <c r="K4144" s="1">
        <f>_xlfn.XLOOKUP(tbl_Invoices[[#This Row],[Customer_ID]], tbl_Customers[Customer_ID], tbl_Customers[Cohort_Month])</f>
        <v>44804</v>
      </c>
      <c r="L4144" s="1" t="str">
        <f ca="1">_xlfn.XLOOKUP(tbl_Invoices[[#This Row],[Customer_ID]], tbl_Customers[Customer_ID], tbl_Customers[Age_Group])</f>
        <v>45–54</v>
      </c>
      <c r="M4144" s="1" t="str">
        <f>_xlfn.XLOOKUP(tbl_Invoices[[#This Row],[Customer_ID]], tbl_Customers[Customer_ID], tbl_Customers[Region])</f>
        <v>West</v>
      </c>
      <c r="N4144" s="1" t="str" cm="1">
        <f t="array" ref="N4144">_xlfn.IFS(
   _xlfn.SINGLE(tbl_Invoices[Plan_ID])="P1","Basic",
   _xlfn.SINGLE(tbl_Invoices[Plan_ID])="P2","Standard",
   _xlfn.SINGLE(tbl_Invoices[Plan_ID])="P3","Premium"
)</f>
        <v>Premium</v>
      </c>
      <c r="O4144" s="2">
        <f>IF(tbl_Invoices[[#This Row],[Revenue_Type]]="Churned",0,1)</f>
        <v>0</v>
      </c>
    </row>
    <row r="4145" spans="1:15" x14ac:dyDescent="0.25">
      <c r="A4145" t="s">
        <v>9582</v>
      </c>
      <c r="B4145" t="s">
        <v>1955</v>
      </c>
      <c r="C4145" t="s">
        <v>4356</v>
      </c>
      <c r="D4145" s="1">
        <v>44817</v>
      </c>
      <c r="E4145">
        <v>25</v>
      </c>
      <c r="F4145" t="b">
        <v>1</v>
      </c>
      <c r="G4145" t="s">
        <v>4549</v>
      </c>
      <c r="H4145" t="s">
        <v>2034</v>
      </c>
      <c r="I4145" s="1">
        <f>DATE(YEAR(tbl_Invoices[[#This Row],[Invoice_Date]]), MONTH(tbl_Invoices[[#This Row],[Invoice_Date]]), DAY(tbl_Invoices[[#This Row],[Invoice_Date]]))</f>
        <v>44817</v>
      </c>
      <c r="J4145">
        <f>YEAR(tbl_Invoices[[#This Row],[Invoice_Date]])</f>
        <v>2022</v>
      </c>
      <c r="K4145" s="1">
        <f>_xlfn.XLOOKUP(tbl_Invoices[[#This Row],[Customer_ID]], tbl_Customers[Customer_ID], tbl_Customers[Cohort_Month])</f>
        <v>44773</v>
      </c>
      <c r="L4145" s="1" t="str">
        <f ca="1">_xlfn.XLOOKUP(tbl_Invoices[[#This Row],[Customer_ID]], tbl_Customers[Customer_ID], tbl_Customers[Age_Group])</f>
        <v>35–44</v>
      </c>
      <c r="M4145" s="1" t="str">
        <f>_xlfn.XLOOKUP(tbl_Invoices[[#This Row],[Customer_ID]], tbl_Customers[Customer_ID], tbl_Customers[Region])</f>
        <v>International</v>
      </c>
      <c r="N4145" s="1" t="str" cm="1">
        <f t="array" ref="N4145">_xlfn.IFS(
   _xlfn.SINGLE(tbl_Invoices[Plan_ID])="P1","Basic",
   _xlfn.SINGLE(tbl_Invoices[Plan_ID])="P2","Standard",
   _xlfn.SINGLE(tbl_Invoices[Plan_ID])="P3","Premium"
)</f>
        <v>Standard</v>
      </c>
      <c r="O4145" s="2">
        <f>IF(tbl_Invoices[[#This Row],[Revenue_Type]]="Churned",0,1)</f>
        <v>1</v>
      </c>
    </row>
    <row r="4146" spans="1:15" x14ac:dyDescent="0.25">
      <c r="A4146" t="s">
        <v>7374</v>
      </c>
      <c r="B4146" t="s">
        <v>40</v>
      </c>
      <c r="C4146" t="s">
        <v>2448</v>
      </c>
      <c r="D4146" s="1">
        <v>44818</v>
      </c>
      <c r="E4146">
        <v>12</v>
      </c>
      <c r="F4146" t="b">
        <v>1</v>
      </c>
      <c r="G4146" t="s">
        <v>4547</v>
      </c>
      <c r="H4146" t="s">
        <v>2027</v>
      </c>
      <c r="I4146" s="1">
        <f>DATE(YEAR(tbl_Invoices[[#This Row],[Invoice_Date]]), MONTH(tbl_Invoices[[#This Row],[Invoice_Date]]), DAY(tbl_Invoices[[#This Row],[Invoice_Date]]))</f>
        <v>44818</v>
      </c>
      <c r="J4146">
        <f>YEAR(tbl_Invoices[[#This Row],[Invoice_Date]])</f>
        <v>2022</v>
      </c>
      <c r="K4146" s="1">
        <f>_xlfn.XLOOKUP(tbl_Invoices[[#This Row],[Customer_ID]], tbl_Customers[Customer_ID], tbl_Customers[Cohort_Month])</f>
        <v>44742</v>
      </c>
      <c r="L4146" s="1" t="str">
        <f ca="1">_xlfn.XLOOKUP(tbl_Invoices[[#This Row],[Customer_ID]], tbl_Customers[Customer_ID], tbl_Customers[Age_Group])</f>
        <v>35–44</v>
      </c>
      <c r="M4146" s="1" t="str">
        <f>_xlfn.XLOOKUP(tbl_Invoices[[#This Row],[Customer_ID]], tbl_Customers[Customer_ID], tbl_Customers[Region])</f>
        <v>South</v>
      </c>
      <c r="N4146" s="1" t="str" cm="1">
        <f t="array" ref="N4146">_xlfn.IFS(
   _xlfn.SINGLE(tbl_Invoices[Plan_ID])="P1","Basic",
   _xlfn.SINGLE(tbl_Invoices[Plan_ID])="P2","Standard",
   _xlfn.SINGLE(tbl_Invoices[Plan_ID])="P3","Premium"
)</f>
        <v>Basic</v>
      </c>
      <c r="O4146" s="2">
        <f>IF(tbl_Invoices[[#This Row],[Revenue_Type]]="Churned",0,1)</f>
        <v>1</v>
      </c>
    </row>
    <row r="4147" spans="1:15" x14ac:dyDescent="0.25">
      <c r="A4147" t="s">
        <v>5674</v>
      </c>
      <c r="B4147" t="s">
        <v>75</v>
      </c>
      <c r="C4147" t="s">
        <v>4328</v>
      </c>
      <c r="D4147" s="1">
        <v>44818</v>
      </c>
      <c r="E4147">
        <v>25</v>
      </c>
      <c r="F4147" t="b">
        <v>1</v>
      </c>
      <c r="G4147" t="s">
        <v>4549</v>
      </c>
      <c r="H4147" t="s">
        <v>2034</v>
      </c>
      <c r="I4147" s="1">
        <f>DATE(YEAR(tbl_Invoices[[#This Row],[Invoice_Date]]), MONTH(tbl_Invoices[[#This Row],[Invoice_Date]]), DAY(tbl_Invoices[[#This Row],[Invoice_Date]]))</f>
        <v>44818</v>
      </c>
      <c r="J4147">
        <f>YEAR(tbl_Invoices[[#This Row],[Invoice_Date]])</f>
        <v>2022</v>
      </c>
      <c r="K4147" s="1">
        <f>_xlfn.XLOOKUP(tbl_Invoices[[#This Row],[Customer_ID]], tbl_Customers[Customer_ID], tbl_Customers[Cohort_Month])</f>
        <v>44834</v>
      </c>
      <c r="L4147" s="1" t="str">
        <f ca="1">_xlfn.XLOOKUP(tbl_Invoices[[#This Row],[Customer_ID]], tbl_Customers[Customer_ID], tbl_Customers[Age_Group])</f>
        <v>25–34</v>
      </c>
      <c r="M4147" s="1" t="str">
        <f>_xlfn.XLOOKUP(tbl_Invoices[[#This Row],[Customer_ID]], tbl_Customers[Customer_ID], tbl_Customers[Region])</f>
        <v>West</v>
      </c>
      <c r="N4147" s="1" t="str" cm="1">
        <f t="array" ref="N4147">_xlfn.IFS(
   _xlfn.SINGLE(tbl_Invoices[Plan_ID])="P1","Basic",
   _xlfn.SINGLE(tbl_Invoices[Plan_ID])="P2","Standard",
   _xlfn.SINGLE(tbl_Invoices[Plan_ID])="P3","Premium"
)</f>
        <v>Standard</v>
      </c>
      <c r="O4147" s="2">
        <f>IF(tbl_Invoices[[#This Row],[Revenue_Type]]="Churned",0,1)</f>
        <v>1</v>
      </c>
    </row>
    <row r="4148" spans="1:15" x14ac:dyDescent="0.25">
      <c r="A4148" t="s">
        <v>8297</v>
      </c>
      <c r="B4148" t="s">
        <v>232</v>
      </c>
      <c r="C4148" t="s">
        <v>4365</v>
      </c>
      <c r="D4148" s="1">
        <v>44818</v>
      </c>
      <c r="E4148">
        <v>12</v>
      </c>
      <c r="F4148" t="b">
        <v>1</v>
      </c>
      <c r="G4148" t="s">
        <v>4540</v>
      </c>
      <c r="H4148" t="s">
        <v>2027</v>
      </c>
      <c r="I4148" s="1">
        <f>DATE(YEAR(tbl_Invoices[[#This Row],[Invoice_Date]]), MONTH(tbl_Invoices[[#This Row],[Invoice_Date]]), DAY(tbl_Invoices[[#This Row],[Invoice_Date]]))</f>
        <v>44818</v>
      </c>
      <c r="J4148">
        <f>YEAR(tbl_Invoices[[#This Row],[Invoice_Date]])</f>
        <v>2022</v>
      </c>
      <c r="K4148" s="1">
        <f>_xlfn.XLOOKUP(tbl_Invoices[[#This Row],[Customer_ID]], tbl_Customers[Customer_ID], tbl_Customers[Cohort_Month])</f>
        <v>44834</v>
      </c>
      <c r="L4148" s="1" t="str">
        <f ca="1">_xlfn.XLOOKUP(tbl_Invoices[[#This Row],[Customer_ID]], tbl_Customers[Customer_ID], tbl_Customers[Age_Group])</f>
        <v>25–34</v>
      </c>
      <c r="M4148" s="1" t="str">
        <f>_xlfn.XLOOKUP(tbl_Invoices[[#This Row],[Customer_ID]], tbl_Customers[Customer_ID], tbl_Customers[Region])</f>
        <v>South</v>
      </c>
      <c r="N4148" s="1" t="str" cm="1">
        <f t="array" ref="N4148">_xlfn.IFS(
   _xlfn.SINGLE(tbl_Invoices[Plan_ID])="P1","Basic",
   _xlfn.SINGLE(tbl_Invoices[Plan_ID])="P2","Standard",
   _xlfn.SINGLE(tbl_Invoices[Plan_ID])="P3","Premium"
)</f>
        <v>Basic</v>
      </c>
      <c r="O4148" s="2">
        <f>IF(tbl_Invoices[[#This Row],[Revenue_Type]]="Churned",0,1)</f>
        <v>1</v>
      </c>
    </row>
    <row r="4149" spans="1:15" x14ac:dyDescent="0.25">
      <c r="A4149" t="s">
        <v>9035</v>
      </c>
      <c r="B4149" t="s">
        <v>787</v>
      </c>
      <c r="C4149" t="s">
        <v>3295</v>
      </c>
      <c r="D4149" s="1">
        <v>44818</v>
      </c>
      <c r="E4149">
        <v>25</v>
      </c>
      <c r="F4149" t="b">
        <v>1</v>
      </c>
      <c r="G4149" t="s">
        <v>4538</v>
      </c>
      <c r="H4149" t="s">
        <v>2034</v>
      </c>
      <c r="I4149" s="1">
        <f>DATE(YEAR(tbl_Invoices[[#This Row],[Invoice_Date]]), MONTH(tbl_Invoices[[#This Row],[Invoice_Date]]), DAY(tbl_Invoices[[#This Row],[Invoice_Date]]))</f>
        <v>44818</v>
      </c>
      <c r="J4149">
        <f>YEAR(tbl_Invoices[[#This Row],[Invoice_Date]])</f>
        <v>2022</v>
      </c>
      <c r="K4149" s="1">
        <f>_xlfn.XLOOKUP(tbl_Invoices[[#This Row],[Customer_ID]], tbl_Customers[Customer_ID], tbl_Customers[Cohort_Month])</f>
        <v>44681</v>
      </c>
      <c r="L4149" s="1" t="str">
        <f ca="1">_xlfn.XLOOKUP(tbl_Invoices[[#This Row],[Customer_ID]], tbl_Customers[Customer_ID], tbl_Customers[Age_Group])</f>
        <v>45–54</v>
      </c>
      <c r="M4149" s="1" t="str">
        <f>_xlfn.XLOOKUP(tbl_Invoices[[#This Row],[Customer_ID]], tbl_Customers[Customer_ID], tbl_Customers[Region])</f>
        <v>South</v>
      </c>
      <c r="N4149" s="1" t="str" cm="1">
        <f t="array" ref="N4149">_xlfn.IFS(
   _xlfn.SINGLE(tbl_Invoices[Plan_ID])="P1","Basic",
   _xlfn.SINGLE(tbl_Invoices[Plan_ID])="P2","Standard",
   _xlfn.SINGLE(tbl_Invoices[Plan_ID])="P3","Premium"
)</f>
        <v>Standard</v>
      </c>
      <c r="O4149" s="2">
        <f>IF(tbl_Invoices[[#This Row],[Revenue_Type]]="Churned",0,1)</f>
        <v>1</v>
      </c>
    </row>
    <row r="4150" spans="1:15" x14ac:dyDescent="0.25">
      <c r="A4150" t="s">
        <v>8416</v>
      </c>
      <c r="B4150" t="s">
        <v>896</v>
      </c>
      <c r="C4150" t="s">
        <v>3422</v>
      </c>
      <c r="D4150" s="1">
        <v>44818</v>
      </c>
      <c r="E4150">
        <v>55</v>
      </c>
      <c r="F4150" t="b">
        <v>1</v>
      </c>
      <c r="G4150" t="s">
        <v>4538</v>
      </c>
      <c r="H4150" t="s">
        <v>2031</v>
      </c>
      <c r="I4150" s="1">
        <f>DATE(YEAR(tbl_Invoices[[#This Row],[Invoice_Date]]), MONTH(tbl_Invoices[[#This Row],[Invoice_Date]]), DAY(tbl_Invoices[[#This Row],[Invoice_Date]]))</f>
        <v>44818</v>
      </c>
      <c r="J4150">
        <f>YEAR(tbl_Invoices[[#This Row],[Invoice_Date]])</f>
        <v>2022</v>
      </c>
      <c r="K4150" s="1">
        <f>_xlfn.XLOOKUP(tbl_Invoices[[#This Row],[Customer_ID]], tbl_Customers[Customer_ID], tbl_Customers[Cohort_Month])</f>
        <v>44773</v>
      </c>
      <c r="L4150" s="1" t="str">
        <f ca="1">_xlfn.XLOOKUP(tbl_Invoices[[#This Row],[Customer_ID]], tbl_Customers[Customer_ID], tbl_Customers[Age_Group])</f>
        <v>18–24</v>
      </c>
      <c r="M4150" s="1" t="str">
        <f>_xlfn.XLOOKUP(tbl_Invoices[[#This Row],[Customer_ID]], tbl_Customers[Customer_ID], tbl_Customers[Region])</f>
        <v>Midwest</v>
      </c>
      <c r="N4150" s="1" t="str" cm="1">
        <f t="array" ref="N4150">_xlfn.IFS(
   _xlfn.SINGLE(tbl_Invoices[Plan_ID])="P1","Basic",
   _xlfn.SINGLE(tbl_Invoices[Plan_ID])="P2","Standard",
   _xlfn.SINGLE(tbl_Invoices[Plan_ID])="P3","Premium"
)</f>
        <v>Premium</v>
      </c>
      <c r="O4150" s="2">
        <f>IF(tbl_Invoices[[#This Row],[Revenue_Type]]="Churned",0,1)</f>
        <v>1</v>
      </c>
    </row>
    <row r="4151" spans="1:15" x14ac:dyDescent="0.25">
      <c r="A4151" t="s">
        <v>9565</v>
      </c>
      <c r="B4151" t="s">
        <v>1118</v>
      </c>
      <c r="C4151" t="s">
        <v>4063</v>
      </c>
      <c r="D4151" s="1">
        <v>44818</v>
      </c>
      <c r="E4151">
        <v>12</v>
      </c>
      <c r="F4151" t="b">
        <v>1</v>
      </c>
      <c r="G4151" t="s">
        <v>4545</v>
      </c>
      <c r="H4151" t="s">
        <v>2027</v>
      </c>
      <c r="I4151" s="1">
        <f>DATE(YEAR(tbl_Invoices[[#This Row],[Invoice_Date]]), MONTH(tbl_Invoices[[#This Row],[Invoice_Date]]), DAY(tbl_Invoices[[#This Row],[Invoice_Date]]))</f>
        <v>44818</v>
      </c>
      <c r="J4151">
        <f>YEAR(tbl_Invoices[[#This Row],[Invoice_Date]])</f>
        <v>2022</v>
      </c>
      <c r="K4151" s="1">
        <f>_xlfn.XLOOKUP(tbl_Invoices[[#This Row],[Customer_ID]], tbl_Customers[Customer_ID], tbl_Customers[Cohort_Month])</f>
        <v>44957</v>
      </c>
      <c r="L4151" s="1" t="str">
        <f ca="1">_xlfn.XLOOKUP(tbl_Invoices[[#This Row],[Customer_ID]], tbl_Customers[Customer_ID], tbl_Customers[Age_Group])</f>
        <v>25–34</v>
      </c>
      <c r="M4151" s="1" t="str">
        <f>_xlfn.XLOOKUP(tbl_Invoices[[#This Row],[Customer_ID]], tbl_Customers[Customer_ID], tbl_Customers[Region])</f>
        <v>International</v>
      </c>
      <c r="N4151" s="1" t="str" cm="1">
        <f t="array" ref="N4151">_xlfn.IFS(
   _xlfn.SINGLE(tbl_Invoices[Plan_ID])="P1","Basic",
   _xlfn.SINGLE(tbl_Invoices[Plan_ID])="P2","Standard",
   _xlfn.SINGLE(tbl_Invoices[Plan_ID])="P3","Premium"
)</f>
        <v>Basic</v>
      </c>
      <c r="O4151" s="2">
        <f>IF(tbl_Invoices[[#This Row],[Revenue_Type]]="Churned",0,1)</f>
        <v>0</v>
      </c>
    </row>
    <row r="4152" spans="1:15" x14ac:dyDescent="0.25">
      <c r="A4152" t="s">
        <v>7357</v>
      </c>
      <c r="B4152" t="s">
        <v>1178</v>
      </c>
      <c r="C4152" t="s">
        <v>2549</v>
      </c>
      <c r="D4152" s="1">
        <v>44818</v>
      </c>
      <c r="E4152">
        <v>12</v>
      </c>
      <c r="F4152" t="b">
        <v>1</v>
      </c>
      <c r="G4152" t="s">
        <v>4545</v>
      </c>
      <c r="H4152" t="s">
        <v>2027</v>
      </c>
      <c r="I4152" s="1">
        <f>DATE(YEAR(tbl_Invoices[[#This Row],[Invoice_Date]]), MONTH(tbl_Invoices[[#This Row],[Invoice_Date]]), DAY(tbl_Invoices[[#This Row],[Invoice_Date]]))</f>
        <v>44818</v>
      </c>
      <c r="J4152">
        <f>YEAR(tbl_Invoices[[#This Row],[Invoice_Date]])</f>
        <v>2022</v>
      </c>
      <c r="K4152" s="1">
        <f>_xlfn.XLOOKUP(tbl_Invoices[[#This Row],[Customer_ID]], tbl_Customers[Customer_ID], tbl_Customers[Cohort_Month])</f>
        <v>44865</v>
      </c>
      <c r="L4152" s="1" t="str">
        <f ca="1">_xlfn.XLOOKUP(tbl_Invoices[[#This Row],[Customer_ID]], tbl_Customers[Customer_ID], tbl_Customers[Age_Group])</f>
        <v>25–34</v>
      </c>
      <c r="M4152" s="1" t="str">
        <f>_xlfn.XLOOKUP(tbl_Invoices[[#This Row],[Customer_ID]], tbl_Customers[Customer_ID], tbl_Customers[Region])</f>
        <v>International</v>
      </c>
      <c r="N4152" s="1" t="str" cm="1">
        <f t="array" ref="N4152">_xlfn.IFS(
   _xlfn.SINGLE(tbl_Invoices[Plan_ID])="P1","Basic",
   _xlfn.SINGLE(tbl_Invoices[Plan_ID])="P2","Standard",
   _xlfn.SINGLE(tbl_Invoices[Plan_ID])="P3","Premium"
)</f>
        <v>Basic</v>
      </c>
      <c r="O4152" s="2">
        <f>IF(tbl_Invoices[[#This Row],[Revenue_Type]]="Churned",0,1)</f>
        <v>0</v>
      </c>
    </row>
    <row r="4153" spans="1:15" x14ac:dyDescent="0.25">
      <c r="A4153" t="s">
        <v>8036</v>
      </c>
      <c r="B4153" t="s">
        <v>1242</v>
      </c>
      <c r="C4153" t="s">
        <v>2719</v>
      </c>
      <c r="D4153" s="1">
        <v>44818</v>
      </c>
      <c r="E4153">
        <v>25</v>
      </c>
      <c r="F4153" t="b">
        <v>1</v>
      </c>
      <c r="G4153" t="s">
        <v>4538</v>
      </c>
      <c r="H4153" t="s">
        <v>2034</v>
      </c>
      <c r="I4153" s="1">
        <f>DATE(YEAR(tbl_Invoices[[#This Row],[Invoice_Date]]), MONTH(tbl_Invoices[[#This Row],[Invoice_Date]]), DAY(tbl_Invoices[[#This Row],[Invoice_Date]]))</f>
        <v>44818</v>
      </c>
      <c r="J4153">
        <f>YEAR(tbl_Invoices[[#This Row],[Invoice_Date]])</f>
        <v>2022</v>
      </c>
      <c r="K4153" s="1">
        <f>_xlfn.XLOOKUP(tbl_Invoices[[#This Row],[Customer_ID]], tbl_Customers[Customer_ID], tbl_Customers[Cohort_Month])</f>
        <v>44926</v>
      </c>
      <c r="L4153" s="1" t="str">
        <f ca="1">_xlfn.XLOOKUP(tbl_Invoices[[#This Row],[Customer_ID]], tbl_Customers[Customer_ID], tbl_Customers[Age_Group])</f>
        <v>35–44</v>
      </c>
      <c r="M4153" s="1" t="str">
        <f>_xlfn.XLOOKUP(tbl_Invoices[[#This Row],[Customer_ID]], tbl_Customers[Customer_ID], tbl_Customers[Region])</f>
        <v>East</v>
      </c>
      <c r="N4153" s="1" t="str" cm="1">
        <f t="array" ref="N4153">_xlfn.IFS(
   _xlfn.SINGLE(tbl_Invoices[Plan_ID])="P1","Basic",
   _xlfn.SINGLE(tbl_Invoices[Plan_ID])="P2","Standard",
   _xlfn.SINGLE(tbl_Invoices[Plan_ID])="P3","Premium"
)</f>
        <v>Standard</v>
      </c>
      <c r="O4153" s="2">
        <f>IF(tbl_Invoices[[#This Row],[Revenue_Type]]="Churned",0,1)</f>
        <v>1</v>
      </c>
    </row>
    <row r="4154" spans="1:15" x14ac:dyDescent="0.25">
      <c r="A4154" t="s">
        <v>9650</v>
      </c>
      <c r="B4154" t="s">
        <v>1272</v>
      </c>
      <c r="C4154" t="s">
        <v>3672</v>
      </c>
      <c r="D4154" s="1">
        <v>44818</v>
      </c>
      <c r="E4154">
        <v>55</v>
      </c>
      <c r="F4154" t="b">
        <v>1</v>
      </c>
      <c r="G4154" t="s">
        <v>4549</v>
      </c>
      <c r="H4154" t="s">
        <v>2031</v>
      </c>
      <c r="I4154" s="1">
        <f>DATE(YEAR(tbl_Invoices[[#This Row],[Invoice_Date]]), MONTH(tbl_Invoices[[#This Row],[Invoice_Date]]), DAY(tbl_Invoices[[#This Row],[Invoice_Date]]))</f>
        <v>44818</v>
      </c>
      <c r="J4154">
        <f>YEAR(tbl_Invoices[[#This Row],[Invoice_Date]])</f>
        <v>2022</v>
      </c>
      <c r="K4154" s="1">
        <f>_xlfn.XLOOKUP(tbl_Invoices[[#This Row],[Customer_ID]], tbl_Customers[Customer_ID], tbl_Customers[Cohort_Month])</f>
        <v>44347</v>
      </c>
      <c r="L4154" s="1" t="str">
        <f ca="1">_xlfn.XLOOKUP(tbl_Invoices[[#This Row],[Customer_ID]], tbl_Customers[Customer_ID], tbl_Customers[Age_Group])</f>
        <v>35–44</v>
      </c>
      <c r="M4154" s="1" t="str">
        <f>_xlfn.XLOOKUP(tbl_Invoices[[#This Row],[Customer_ID]], tbl_Customers[Customer_ID], tbl_Customers[Region])</f>
        <v>East</v>
      </c>
      <c r="N4154" s="1" t="str" cm="1">
        <f t="array" ref="N4154">_xlfn.IFS(
   _xlfn.SINGLE(tbl_Invoices[Plan_ID])="P1","Basic",
   _xlfn.SINGLE(tbl_Invoices[Plan_ID])="P2","Standard",
   _xlfn.SINGLE(tbl_Invoices[Plan_ID])="P3","Premium"
)</f>
        <v>Premium</v>
      </c>
      <c r="O4154" s="2">
        <f>IF(tbl_Invoices[[#This Row],[Revenue_Type]]="Churned",0,1)</f>
        <v>1</v>
      </c>
    </row>
    <row r="4155" spans="1:15" x14ac:dyDescent="0.25">
      <c r="A4155" t="s">
        <v>6762</v>
      </c>
      <c r="B4155" t="s">
        <v>1898</v>
      </c>
      <c r="C4155" t="s">
        <v>4059</v>
      </c>
      <c r="D4155" s="1">
        <v>44818</v>
      </c>
      <c r="E4155">
        <v>12</v>
      </c>
      <c r="F4155" t="b">
        <v>1</v>
      </c>
      <c r="G4155" t="s">
        <v>4545</v>
      </c>
      <c r="H4155" t="s">
        <v>2027</v>
      </c>
      <c r="I4155" s="1">
        <f>DATE(YEAR(tbl_Invoices[[#This Row],[Invoice_Date]]), MONTH(tbl_Invoices[[#This Row],[Invoice_Date]]), DAY(tbl_Invoices[[#This Row],[Invoice_Date]]))</f>
        <v>44818</v>
      </c>
      <c r="J4155">
        <f>YEAR(tbl_Invoices[[#This Row],[Invoice_Date]])</f>
        <v>2022</v>
      </c>
      <c r="K4155" s="1">
        <f>_xlfn.XLOOKUP(tbl_Invoices[[#This Row],[Customer_ID]], tbl_Customers[Customer_ID], tbl_Customers[Cohort_Month])</f>
        <v>44530</v>
      </c>
      <c r="L4155" s="1" t="str">
        <f ca="1">_xlfn.XLOOKUP(tbl_Invoices[[#This Row],[Customer_ID]], tbl_Customers[Customer_ID], tbl_Customers[Age_Group])</f>
        <v>25–34</v>
      </c>
      <c r="M4155" s="1" t="str">
        <f>_xlfn.XLOOKUP(tbl_Invoices[[#This Row],[Customer_ID]], tbl_Customers[Customer_ID], tbl_Customers[Region])</f>
        <v>West</v>
      </c>
      <c r="N4155" s="1" t="str" cm="1">
        <f t="array" ref="N4155">_xlfn.IFS(
   _xlfn.SINGLE(tbl_Invoices[Plan_ID])="P1","Basic",
   _xlfn.SINGLE(tbl_Invoices[Plan_ID])="P2","Standard",
   _xlfn.SINGLE(tbl_Invoices[Plan_ID])="P3","Premium"
)</f>
        <v>Basic</v>
      </c>
      <c r="O4155" s="2">
        <f>IF(tbl_Invoices[[#This Row],[Revenue_Type]]="Churned",0,1)</f>
        <v>0</v>
      </c>
    </row>
    <row r="4156" spans="1:15" x14ac:dyDescent="0.25">
      <c r="A4156" t="s">
        <v>9718</v>
      </c>
      <c r="B4156" t="s">
        <v>91</v>
      </c>
      <c r="C4156" t="s">
        <v>4170</v>
      </c>
      <c r="D4156" s="1">
        <v>44819</v>
      </c>
      <c r="E4156">
        <v>55</v>
      </c>
      <c r="F4156" t="b">
        <v>1</v>
      </c>
      <c r="G4156" t="s">
        <v>4540</v>
      </c>
      <c r="H4156" t="s">
        <v>2031</v>
      </c>
      <c r="I4156" s="1">
        <f>DATE(YEAR(tbl_Invoices[[#This Row],[Invoice_Date]]), MONTH(tbl_Invoices[[#This Row],[Invoice_Date]]), DAY(tbl_Invoices[[#This Row],[Invoice_Date]]))</f>
        <v>44819</v>
      </c>
      <c r="J4156">
        <f>YEAR(tbl_Invoices[[#This Row],[Invoice_Date]])</f>
        <v>2022</v>
      </c>
      <c r="K4156" s="1">
        <f>_xlfn.XLOOKUP(tbl_Invoices[[#This Row],[Customer_ID]], tbl_Customers[Customer_ID], tbl_Customers[Cohort_Month])</f>
        <v>44592</v>
      </c>
      <c r="L4156" s="1" t="str">
        <f ca="1">_xlfn.XLOOKUP(tbl_Invoices[[#This Row],[Customer_ID]], tbl_Customers[Customer_ID], tbl_Customers[Age_Group])</f>
        <v>35–44</v>
      </c>
      <c r="M4156" s="1" t="str">
        <f>_xlfn.XLOOKUP(tbl_Invoices[[#This Row],[Customer_ID]], tbl_Customers[Customer_ID], tbl_Customers[Region])</f>
        <v>South</v>
      </c>
      <c r="N4156" s="1" t="str" cm="1">
        <f t="array" ref="N4156">_xlfn.IFS(
   _xlfn.SINGLE(tbl_Invoices[Plan_ID])="P1","Basic",
   _xlfn.SINGLE(tbl_Invoices[Plan_ID])="P2","Standard",
   _xlfn.SINGLE(tbl_Invoices[Plan_ID])="P3","Premium"
)</f>
        <v>Premium</v>
      </c>
      <c r="O4156" s="2">
        <f>IF(tbl_Invoices[[#This Row],[Revenue_Type]]="Churned",0,1)</f>
        <v>1</v>
      </c>
    </row>
    <row r="4157" spans="1:15" x14ac:dyDescent="0.25">
      <c r="A4157" t="s">
        <v>8556</v>
      </c>
      <c r="B4157" t="s">
        <v>600</v>
      </c>
      <c r="C4157" t="s">
        <v>2621</v>
      </c>
      <c r="D4157" s="1">
        <v>44819</v>
      </c>
      <c r="E4157">
        <v>12</v>
      </c>
      <c r="F4157" t="b">
        <v>1</v>
      </c>
      <c r="G4157" t="s">
        <v>4547</v>
      </c>
      <c r="H4157" t="s">
        <v>2027</v>
      </c>
      <c r="I4157" s="1">
        <f>DATE(YEAR(tbl_Invoices[[#This Row],[Invoice_Date]]), MONTH(tbl_Invoices[[#This Row],[Invoice_Date]]), DAY(tbl_Invoices[[#This Row],[Invoice_Date]]))</f>
        <v>44819</v>
      </c>
      <c r="J4157">
        <f>YEAR(tbl_Invoices[[#This Row],[Invoice_Date]])</f>
        <v>2022</v>
      </c>
      <c r="K4157" s="1">
        <f>_xlfn.XLOOKUP(tbl_Invoices[[#This Row],[Customer_ID]], tbl_Customers[Customer_ID], tbl_Customers[Cohort_Month])</f>
        <v>45016</v>
      </c>
      <c r="L4157" s="1" t="str">
        <f ca="1">_xlfn.XLOOKUP(tbl_Invoices[[#This Row],[Customer_ID]], tbl_Customers[Customer_ID], tbl_Customers[Age_Group])</f>
        <v>45–54</v>
      </c>
      <c r="M4157" s="1" t="str">
        <f>_xlfn.XLOOKUP(tbl_Invoices[[#This Row],[Customer_ID]], tbl_Customers[Customer_ID], tbl_Customers[Region])</f>
        <v>International</v>
      </c>
      <c r="N4157" s="1" t="str" cm="1">
        <f t="array" ref="N4157">_xlfn.IFS(
   _xlfn.SINGLE(tbl_Invoices[Plan_ID])="P1","Basic",
   _xlfn.SINGLE(tbl_Invoices[Plan_ID])="P2","Standard",
   _xlfn.SINGLE(tbl_Invoices[Plan_ID])="P3","Premium"
)</f>
        <v>Basic</v>
      </c>
      <c r="O4157" s="2">
        <f>IF(tbl_Invoices[[#This Row],[Revenue_Type]]="Churned",0,1)</f>
        <v>1</v>
      </c>
    </row>
    <row r="4158" spans="1:15" x14ac:dyDescent="0.25">
      <c r="A4158" t="s">
        <v>6552</v>
      </c>
      <c r="B4158" t="s">
        <v>756</v>
      </c>
      <c r="C4158" t="s">
        <v>2201</v>
      </c>
      <c r="D4158" s="1">
        <v>44819</v>
      </c>
      <c r="E4158">
        <v>25</v>
      </c>
      <c r="F4158" t="b">
        <v>1</v>
      </c>
      <c r="G4158" t="s">
        <v>4545</v>
      </c>
      <c r="H4158" t="s">
        <v>2034</v>
      </c>
      <c r="I4158" s="1">
        <f>DATE(YEAR(tbl_Invoices[[#This Row],[Invoice_Date]]), MONTH(tbl_Invoices[[#This Row],[Invoice_Date]]), DAY(tbl_Invoices[[#This Row],[Invoice_Date]]))</f>
        <v>44819</v>
      </c>
      <c r="J4158">
        <f>YEAR(tbl_Invoices[[#This Row],[Invoice_Date]])</f>
        <v>2022</v>
      </c>
      <c r="K4158" s="1">
        <f>_xlfn.XLOOKUP(tbl_Invoices[[#This Row],[Customer_ID]], tbl_Customers[Customer_ID], tbl_Customers[Cohort_Month])</f>
        <v>44651</v>
      </c>
      <c r="L4158" s="1" t="str">
        <f ca="1">_xlfn.XLOOKUP(tbl_Invoices[[#This Row],[Customer_ID]], tbl_Customers[Customer_ID], tbl_Customers[Age_Group])</f>
        <v>35–44</v>
      </c>
      <c r="M4158" s="1" t="str">
        <f>_xlfn.XLOOKUP(tbl_Invoices[[#This Row],[Customer_ID]], tbl_Customers[Customer_ID], tbl_Customers[Region])</f>
        <v>West</v>
      </c>
      <c r="N4158" s="1" t="str" cm="1">
        <f t="array" ref="N4158">_xlfn.IFS(
   _xlfn.SINGLE(tbl_Invoices[Plan_ID])="P1","Basic",
   _xlfn.SINGLE(tbl_Invoices[Plan_ID])="P2","Standard",
   _xlfn.SINGLE(tbl_Invoices[Plan_ID])="P3","Premium"
)</f>
        <v>Standard</v>
      </c>
      <c r="O4158" s="2">
        <f>IF(tbl_Invoices[[#This Row],[Revenue_Type]]="Churned",0,1)</f>
        <v>0</v>
      </c>
    </row>
    <row r="4159" spans="1:15" x14ac:dyDescent="0.25">
      <c r="A4159" t="s">
        <v>6985</v>
      </c>
      <c r="B4159" t="s">
        <v>1089</v>
      </c>
      <c r="C4159" t="s">
        <v>3463</v>
      </c>
      <c r="D4159" s="1">
        <v>44819</v>
      </c>
      <c r="E4159">
        <v>12</v>
      </c>
      <c r="F4159" t="b">
        <v>1</v>
      </c>
      <c r="G4159" t="s">
        <v>4547</v>
      </c>
      <c r="H4159" t="s">
        <v>2027</v>
      </c>
      <c r="I4159" s="1">
        <f>DATE(YEAR(tbl_Invoices[[#This Row],[Invoice_Date]]), MONTH(tbl_Invoices[[#This Row],[Invoice_Date]]), DAY(tbl_Invoices[[#This Row],[Invoice_Date]]))</f>
        <v>44819</v>
      </c>
      <c r="J4159">
        <f>YEAR(tbl_Invoices[[#This Row],[Invoice_Date]])</f>
        <v>2022</v>
      </c>
      <c r="K4159" s="1">
        <f>_xlfn.XLOOKUP(tbl_Invoices[[#This Row],[Customer_ID]], tbl_Customers[Customer_ID], tbl_Customers[Cohort_Month])</f>
        <v>44500</v>
      </c>
      <c r="L4159" s="1" t="str">
        <f ca="1">_xlfn.XLOOKUP(tbl_Invoices[[#This Row],[Customer_ID]], tbl_Customers[Customer_ID], tbl_Customers[Age_Group])</f>
        <v>18–24</v>
      </c>
      <c r="M4159" s="1" t="str">
        <f>_xlfn.XLOOKUP(tbl_Invoices[[#This Row],[Customer_ID]], tbl_Customers[Customer_ID], tbl_Customers[Region])</f>
        <v>International</v>
      </c>
      <c r="N4159" s="1" t="str" cm="1">
        <f t="array" ref="N4159">_xlfn.IFS(
   _xlfn.SINGLE(tbl_Invoices[Plan_ID])="P1","Basic",
   _xlfn.SINGLE(tbl_Invoices[Plan_ID])="P2","Standard",
   _xlfn.SINGLE(tbl_Invoices[Plan_ID])="P3","Premium"
)</f>
        <v>Basic</v>
      </c>
      <c r="O4159" s="2">
        <f>IF(tbl_Invoices[[#This Row],[Revenue_Type]]="Churned",0,1)</f>
        <v>1</v>
      </c>
    </row>
    <row r="4160" spans="1:15" x14ac:dyDescent="0.25">
      <c r="A4160" t="s">
        <v>9993</v>
      </c>
      <c r="B4160" t="s">
        <v>1128</v>
      </c>
      <c r="C4160" t="s">
        <v>2613</v>
      </c>
      <c r="D4160" s="1">
        <v>44819</v>
      </c>
      <c r="E4160">
        <v>25</v>
      </c>
      <c r="F4160" t="b">
        <v>1</v>
      </c>
      <c r="G4160" t="s">
        <v>4549</v>
      </c>
      <c r="H4160" t="s">
        <v>2034</v>
      </c>
      <c r="I4160" s="1">
        <f>DATE(YEAR(tbl_Invoices[[#This Row],[Invoice_Date]]), MONTH(tbl_Invoices[[#This Row],[Invoice_Date]]), DAY(tbl_Invoices[[#This Row],[Invoice_Date]]))</f>
        <v>44819</v>
      </c>
      <c r="J4160">
        <f>YEAR(tbl_Invoices[[#This Row],[Invoice_Date]])</f>
        <v>2022</v>
      </c>
      <c r="K4160" s="1">
        <f>_xlfn.XLOOKUP(tbl_Invoices[[#This Row],[Customer_ID]], tbl_Customers[Customer_ID], tbl_Customers[Cohort_Month])</f>
        <v>44957</v>
      </c>
      <c r="L4160" s="1" t="str">
        <f ca="1">_xlfn.XLOOKUP(tbl_Invoices[[#This Row],[Customer_ID]], tbl_Customers[Customer_ID], tbl_Customers[Age_Group])</f>
        <v>45–54</v>
      </c>
      <c r="M4160" s="1" t="str">
        <f>_xlfn.XLOOKUP(tbl_Invoices[[#This Row],[Customer_ID]], tbl_Customers[Customer_ID], tbl_Customers[Region])</f>
        <v>Midwest</v>
      </c>
      <c r="N4160" s="1" t="str" cm="1">
        <f t="array" ref="N4160">_xlfn.IFS(
   _xlfn.SINGLE(tbl_Invoices[Plan_ID])="P1","Basic",
   _xlfn.SINGLE(tbl_Invoices[Plan_ID])="P2","Standard",
   _xlfn.SINGLE(tbl_Invoices[Plan_ID])="P3","Premium"
)</f>
        <v>Standard</v>
      </c>
      <c r="O4160" s="2">
        <f>IF(tbl_Invoices[[#This Row],[Revenue_Type]]="Churned",0,1)</f>
        <v>1</v>
      </c>
    </row>
    <row r="4161" spans="1:15" x14ac:dyDescent="0.25">
      <c r="A4161" t="s">
        <v>7916</v>
      </c>
      <c r="B4161" t="s">
        <v>1177</v>
      </c>
      <c r="C4161" t="s">
        <v>3935</v>
      </c>
      <c r="D4161" s="1">
        <v>44819</v>
      </c>
      <c r="E4161">
        <v>55</v>
      </c>
      <c r="F4161" t="b">
        <v>1</v>
      </c>
      <c r="G4161" t="s">
        <v>4540</v>
      </c>
      <c r="H4161" t="s">
        <v>2031</v>
      </c>
      <c r="I4161" s="1">
        <f>DATE(YEAR(tbl_Invoices[[#This Row],[Invoice_Date]]), MONTH(tbl_Invoices[[#This Row],[Invoice_Date]]), DAY(tbl_Invoices[[#This Row],[Invoice_Date]]))</f>
        <v>44819</v>
      </c>
      <c r="J4161">
        <f>YEAR(tbl_Invoices[[#This Row],[Invoice_Date]])</f>
        <v>2022</v>
      </c>
      <c r="K4161" s="1">
        <f>_xlfn.XLOOKUP(tbl_Invoices[[#This Row],[Customer_ID]], tbl_Customers[Customer_ID], tbl_Customers[Cohort_Month])</f>
        <v>44804</v>
      </c>
      <c r="L4161" s="1" t="str">
        <f ca="1">_xlfn.XLOOKUP(tbl_Invoices[[#This Row],[Customer_ID]], tbl_Customers[Customer_ID], tbl_Customers[Age_Group])</f>
        <v>35–44</v>
      </c>
      <c r="M4161" s="1" t="str">
        <f>_xlfn.XLOOKUP(tbl_Invoices[[#This Row],[Customer_ID]], tbl_Customers[Customer_ID], tbl_Customers[Region])</f>
        <v>International</v>
      </c>
      <c r="N4161" s="1" t="str" cm="1">
        <f t="array" ref="N4161">_xlfn.IFS(
   _xlfn.SINGLE(tbl_Invoices[Plan_ID])="P1","Basic",
   _xlfn.SINGLE(tbl_Invoices[Plan_ID])="P2","Standard",
   _xlfn.SINGLE(tbl_Invoices[Plan_ID])="P3","Premium"
)</f>
        <v>Premium</v>
      </c>
      <c r="O4161" s="2">
        <f>IF(tbl_Invoices[[#This Row],[Revenue_Type]]="Churned",0,1)</f>
        <v>1</v>
      </c>
    </row>
    <row r="4162" spans="1:15" x14ac:dyDescent="0.25">
      <c r="A4162" t="s">
        <v>7958</v>
      </c>
      <c r="B4162" t="s">
        <v>173</v>
      </c>
      <c r="C4162" t="s">
        <v>2964</v>
      </c>
      <c r="D4162" s="1">
        <v>44820</v>
      </c>
      <c r="E4162">
        <v>12</v>
      </c>
      <c r="F4162" t="b">
        <v>1</v>
      </c>
      <c r="G4162" t="s">
        <v>4547</v>
      </c>
      <c r="H4162" t="s">
        <v>2027</v>
      </c>
      <c r="I4162" s="1">
        <f>DATE(YEAR(tbl_Invoices[[#This Row],[Invoice_Date]]), MONTH(tbl_Invoices[[#This Row],[Invoice_Date]]), DAY(tbl_Invoices[[#This Row],[Invoice_Date]]))</f>
        <v>44820</v>
      </c>
      <c r="J4162">
        <f>YEAR(tbl_Invoices[[#This Row],[Invoice_Date]])</f>
        <v>2022</v>
      </c>
      <c r="K4162" s="1">
        <f>_xlfn.XLOOKUP(tbl_Invoices[[#This Row],[Customer_ID]], tbl_Customers[Customer_ID], tbl_Customers[Cohort_Month])</f>
        <v>44620</v>
      </c>
      <c r="L4162" s="1" t="str">
        <f ca="1">_xlfn.XLOOKUP(tbl_Invoices[[#This Row],[Customer_ID]], tbl_Customers[Customer_ID], tbl_Customers[Age_Group])</f>
        <v>55+</v>
      </c>
      <c r="M4162" s="1" t="str">
        <f>_xlfn.XLOOKUP(tbl_Invoices[[#This Row],[Customer_ID]], tbl_Customers[Customer_ID], tbl_Customers[Region])</f>
        <v>Midwest</v>
      </c>
      <c r="N4162" s="1" t="str" cm="1">
        <f t="array" ref="N4162">_xlfn.IFS(
   _xlfn.SINGLE(tbl_Invoices[Plan_ID])="P1","Basic",
   _xlfn.SINGLE(tbl_Invoices[Plan_ID])="P2","Standard",
   _xlfn.SINGLE(tbl_Invoices[Plan_ID])="P3","Premium"
)</f>
        <v>Basic</v>
      </c>
      <c r="O4162" s="2">
        <f>IF(tbl_Invoices[[#This Row],[Revenue_Type]]="Churned",0,1)</f>
        <v>1</v>
      </c>
    </row>
    <row r="4163" spans="1:15" x14ac:dyDescent="0.25">
      <c r="A4163" t="s">
        <v>9013</v>
      </c>
      <c r="B4163" t="s">
        <v>173</v>
      </c>
      <c r="C4163" t="s">
        <v>2322</v>
      </c>
      <c r="D4163" s="1">
        <v>44820</v>
      </c>
      <c r="E4163">
        <v>55</v>
      </c>
      <c r="F4163" t="b">
        <v>1</v>
      </c>
      <c r="G4163" t="s">
        <v>4545</v>
      </c>
      <c r="H4163" t="s">
        <v>2031</v>
      </c>
      <c r="I4163" s="1">
        <f>DATE(YEAR(tbl_Invoices[[#This Row],[Invoice_Date]]), MONTH(tbl_Invoices[[#This Row],[Invoice_Date]]), DAY(tbl_Invoices[[#This Row],[Invoice_Date]]))</f>
        <v>44820</v>
      </c>
      <c r="J4163">
        <f>YEAR(tbl_Invoices[[#This Row],[Invoice_Date]])</f>
        <v>2022</v>
      </c>
      <c r="K4163" s="1">
        <f>_xlfn.XLOOKUP(tbl_Invoices[[#This Row],[Customer_ID]], tbl_Customers[Customer_ID], tbl_Customers[Cohort_Month])</f>
        <v>44620</v>
      </c>
      <c r="L4163" s="1" t="str">
        <f ca="1">_xlfn.XLOOKUP(tbl_Invoices[[#This Row],[Customer_ID]], tbl_Customers[Customer_ID], tbl_Customers[Age_Group])</f>
        <v>55+</v>
      </c>
      <c r="M4163" s="1" t="str">
        <f>_xlfn.XLOOKUP(tbl_Invoices[[#This Row],[Customer_ID]], tbl_Customers[Customer_ID], tbl_Customers[Region])</f>
        <v>Midwest</v>
      </c>
      <c r="N4163" s="1" t="str" cm="1">
        <f t="array" ref="N4163">_xlfn.IFS(
   _xlfn.SINGLE(tbl_Invoices[Plan_ID])="P1","Basic",
   _xlfn.SINGLE(tbl_Invoices[Plan_ID])="P2","Standard",
   _xlfn.SINGLE(tbl_Invoices[Plan_ID])="P3","Premium"
)</f>
        <v>Premium</v>
      </c>
      <c r="O4163" s="2">
        <f>IF(tbl_Invoices[[#This Row],[Revenue_Type]]="Churned",0,1)</f>
        <v>0</v>
      </c>
    </row>
    <row r="4164" spans="1:15" x14ac:dyDescent="0.25">
      <c r="A4164" t="s">
        <v>6911</v>
      </c>
      <c r="B4164" t="s">
        <v>555</v>
      </c>
      <c r="C4164" t="s">
        <v>3804</v>
      </c>
      <c r="D4164" s="1">
        <v>44820</v>
      </c>
      <c r="E4164">
        <v>55</v>
      </c>
      <c r="F4164" t="b">
        <v>1</v>
      </c>
      <c r="G4164" t="s">
        <v>4538</v>
      </c>
      <c r="H4164" t="s">
        <v>2031</v>
      </c>
      <c r="I4164" s="1">
        <f>DATE(YEAR(tbl_Invoices[[#This Row],[Invoice_Date]]), MONTH(tbl_Invoices[[#This Row],[Invoice_Date]]), DAY(tbl_Invoices[[#This Row],[Invoice_Date]]))</f>
        <v>44820</v>
      </c>
      <c r="J4164">
        <f>YEAR(tbl_Invoices[[#This Row],[Invoice_Date]])</f>
        <v>2022</v>
      </c>
      <c r="K4164" s="1">
        <f>_xlfn.XLOOKUP(tbl_Invoices[[#This Row],[Customer_ID]], tbl_Customers[Customer_ID], tbl_Customers[Cohort_Month])</f>
        <v>44773</v>
      </c>
      <c r="L4164" s="1" t="str">
        <f ca="1">_xlfn.XLOOKUP(tbl_Invoices[[#This Row],[Customer_ID]], tbl_Customers[Customer_ID], tbl_Customers[Age_Group])</f>
        <v>35–44</v>
      </c>
      <c r="M4164" s="1" t="str">
        <f>_xlfn.XLOOKUP(tbl_Invoices[[#This Row],[Customer_ID]], tbl_Customers[Customer_ID], tbl_Customers[Region])</f>
        <v>Midwest</v>
      </c>
      <c r="N4164" s="1" t="str" cm="1">
        <f t="array" ref="N4164">_xlfn.IFS(
   _xlfn.SINGLE(tbl_Invoices[Plan_ID])="P1","Basic",
   _xlfn.SINGLE(tbl_Invoices[Plan_ID])="P2","Standard",
   _xlfn.SINGLE(tbl_Invoices[Plan_ID])="P3","Premium"
)</f>
        <v>Premium</v>
      </c>
      <c r="O4164" s="2">
        <f>IF(tbl_Invoices[[#This Row],[Revenue_Type]]="Churned",0,1)</f>
        <v>1</v>
      </c>
    </row>
    <row r="4165" spans="1:15" x14ac:dyDescent="0.25">
      <c r="A4165" t="s">
        <v>5853</v>
      </c>
      <c r="B4165" t="s">
        <v>634</v>
      </c>
      <c r="C4165" t="s">
        <v>4471</v>
      </c>
      <c r="D4165" s="1">
        <v>44820</v>
      </c>
      <c r="E4165">
        <v>25</v>
      </c>
      <c r="F4165" t="b">
        <v>1</v>
      </c>
      <c r="G4165" t="s">
        <v>4545</v>
      </c>
      <c r="H4165" t="s">
        <v>2034</v>
      </c>
      <c r="I4165" s="1">
        <f>DATE(YEAR(tbl_Invoices[[#This Row],[Invoice_Date]]), MONTH(tbl_Invoices[[#This Row],[Invoice_Date]]), DAY(tbl_Invoices[[#This Row],[Invoice_Date]]))</f>
        <v>44820</v>
      </c>
      <c r="J4165">
        <f>YEAR(tbl_Invoices[[#This Row],[Invoice_Date]])</f>
        <v>2022</v>
      </c>
      <c r="K4165" s="1">
        <f>_xlfn.XLOOKUP(tbl_Invoices[[#This Row],[Customer_ID]], tbl_Customers[Customer_ID], tbl_Customers[Cohort_Month])</f>
        <v>45077</v>
      </c>
      <c r="L4165" s="1" t="str">
        <f ca="1">_xlfn.XLOOKUP(tbl_Invoices[[#This Row],[Customer_ID]], tbl_Customers[Customer_ID], tbl_Customers[Age_Group])</f>
        <v>25–34</v>
      </c>
      <c r="M4165" s="1" t="str">
        <f>_xlfn.XLOOKUP(tbl_Invoices[[#This Row],[Customer_ID]], tbl_Customers[Customer_ID], tbl_Customers[Region])</f>
        <v>South</v>
      </c>
      <c r="N4165" s="1" t="str" cm="1">
        <f t="array" ref="N4165">_xlfn.IFS(
   _xlfn.SINGLE(tbl_Invoices[Plan_ID])="P1","Basic",
   _xlfn.SINGLE(tbl_Invoices[Plan_ID])="P2","Standard",
   _xlfn.SINGLE(tbl_Invoices[Plan_ID])="P3","Premium"
)</f>
        <v>Standard</v>
      </c>
      <c r="O4165" s="2">
        <f>IF(tbl_Invoices[[#This Row],[Revenue_Type]]="Churned",0,1)</f>
        <v>0</v>
      </c>
    </row>
    <row r="4166" spans="1:15" x14ac:dyDescent="0.25">
      <c r="A4166" t="s">
        <v>8034</v>
      </c>
      <c r="B4166" t="s">
        <v>1355</v>
      </c>
      <c r="C4166" t="s">
        <v>2785</v>
      </c>
      <c r="D4166" s="1">
        <v>44820</v>
      </c>
      <c r="E4166">
        <v>25</v>
      </c>
      <c r="F4166" t="b">
        <v>1</v>
      </c>
      <c r="G4166" t="s">
        <v>4540</v>
      </c>
      <c r="H4166" t="s">
        <v>2034</v>
      </c>
      <c r="I4166" s="1">
        <f>DATE(YEAR(tbl_Invoices[[#This Row],[Invoice_Date]]), MONTH(tbl_Invoices[[#This Row],[Invoice_Date]]), DAY(tbl_Invoices[[#This Row],[Invoice_Date]]))</f>
        <v>44820</v>
      </c>
      <c r="J4166">
        <f>YEAR(tbl_Invoices[[#This Row],[Invoice_Date]])</f>
        <v>2022</v>
      </c>
      <c r="K4166" s="1">
        <f>_xlfn.XLOOKUP(tbl_Invoices[[#This Row],[Customer_ID]], tbl_Customers[Customer_ID], tbl_Customers[Cohort_Month])</f>
        <v>44773</v>
      </c>
      <c r="L4166" s="1" t="str">
        <f ca="1">_xlfn.XLOOKUP(tbl_Invoices[[#This Row],[Customer_ID]], tbl_Customers[Customer_ID], tbl_Customers[Age_Group])</f>
        <v>35–44</v>
      </c>
      <c r="M4166" s="1" t="str">
        <f>_xlfn.XLOOKUP(tbl_Invoices[[#This Row],[Customer_ID]], tbl_Customers[Customer_ID], tbl_Customers[Region])</f>
        <v>Midwest</v>
      </c>
      <c r="N4166" s="1" t="str" cm="1">
        <f t="array" ref="N4166">_xlfn.IFS(
   _xlfn.SINGLE(tbl_Invoices[Plan_ID])="P1","Basic",
   _xlfn.SINGLE(tbl_Invoices[Plan_ID])="P2","Standard",
   _xlfn.SINGLE(tbl_Invoices[Plan_ID])="P3","Premium"
)</f>
        <v>Standard</v>
      </c>
      <c r="O4166" s="2">
        <f>IF(tbl_Invoices[[#This Row],[Revenue_Type]]="Churned",0,1)</f>
        <v>1</v>
      </c>
    </row>
    <row r="4167" spans="1:15" x14ac:dyDescent="0.25">
      <c r="A4167" t="s">
        <v>7045</v>
      </c>
      <c r="B4167" t="s">
        <v>530</v>
      </c>
      <c r="C4167" t="s">
        <v>2679</v>
      </c>
      <c r="D4167" s="1">
        <v>44821</v>
      </c>
      <c r="E4167">
        <v>25</v>
      </c>
      <c r="F4167" t="b">
        <v>1</v>
      </c>
      <c r="G4167" t="s">
        <v>4549</v>
      </c>
      <c r="H4167" t="s">
        <v>2034</v>
      </c>
      <c r="I4167" s="1">
        <f>DATE(YEAR(tbl_Invoices[[#This Row],[Invoice_Date]]), MONTH(tbl_Invoices[[#This Row],[Invoice_Date]]), DAY(tbl_Invoices[[#This Row],[Invoice_Date]]))</f>
        <v>44821</v>
      </c>
      <c r="J4167">
        <f>YEAR(tbl_Invoices[[#This Row],[Invoice_Date]])</f>
        <v>2022</v>
      </c>
      <c r="K4167" s="1">
        <f>_xlfn.XLOOKUP(tbl_Invoices[[#This Row],[Customer_ID]], tbl_Customers[Customer_ID], tbl_Customers[Cohort_Month])</f>
        <v>44500</v>
      </c>
      <c r="L4167" s="1" t="str">
        <f ca="1">_xlfn.XLOOKUP(tbl_Invoices[[#This Row],[Customer_ID]], tbl_Customers[Customer_ID], tbl_Customers[Age_Group])</f>
        <v>18–24</v>
      </c>
      <c r="M4167" s="1" t="str">
        <f>_xlfn.XLOOKUP(tbl_Invoices[[#This Row],[Customer_ID]], tbl_Customers[Customer_ID], tbl_Customers[Region])</f>
        <v>West</v>
      </c>
      <c r="N4167" s="1" t="str" cm="1">
        <f t="array" ref="N4167">_xlfn.IFS(
   _xlfn.SINGLE(tbl_Invoices[Plan_ID])="P1","Basic",
   _xlfn.SINGLE(tbl_Invoices[Plan_ID])="P2","Standard",
   _xlfn.SINGLE(tbl_Invoices[Plan_ID])="P3","Premium"
)</f>
        <v>Standard</v>
      </c>
      <c r="O4167" s="2">
        <f>IF(tbl_Invoices[[#This Row],[Revenue_Type]]="Churned",0,1)</f>
        <v>1</v>
      </c>
    </row>
    <row r="4168" spans="1:15" x14ac:dyDescent="0.25">
      <c r="A4168" t="s">
        <v>5245</v>
      </c>
      <c r="B4168" t="s">
        <v>864</v>
      </c>
      <c r="C4168" t="s">
        <v>2092</v>
      </c>
      <c r="D4168" s="1">
        <v>44821</v>
      </c>
      <c r="E4168">
        <v>25</v>
      </c>
      <c r="F4168" t="b">
        <v>1</v>
      </c>
      <c r="G4168" t="s">
        <v>4545</v>
      </c>
      <c r="H4168" t="s">
        <v>2034</v>
      </c>
      <c r="I4168" s="1">
        <f>DATE(YEAR(tbl_Invoices[[#This Row],[Invoice_Date]]), MONTH(tbl_Invoices[[#This Row],[Invoice_Date]]), DAY(tbl_Invoices[[#This Row],[Invoice_Date]]))</f>
        <v>44821</v>
      </c>
      <c r="J4168">
        <f>YEAR(tbl_Invoices[[#This Row],[Invoice_Date]])</f>
        <v>2022</v>
      </c>
      <c r="K4168" s="1">
        <f>_xlfn.XLOOKUP(tbl_Invoices[[#This Row],[Customer_ID]], tbl_Customers[Customer_ID], tbl_Customers[Cohort_Month])</f>
        <v>44561</v>
      </c>
      <c r="L4168" s="1" t="str">
        <f ca="1">_xlfn.XLOOKUP(tbl_Invoices[[#This Row],[Customer_ID]], tbl_Customers[Customer_ID], tbl_Customers[Age_Group])</f>
        <v>35–44</v>
      </c>
      <c r="M4168" s="1" t="str">
        <f>_xlfn.XLOOKUP(tbl_Invoices[[#This Row],[Customer_ID]], tbl_Customers[Customer_ID], tbl_Customers[Region])</f>
        <v>West</v>
      </c>
      <c r="N4168" s="1" t="str" cm="1">
        <f t="array" ref="N4168">_xlfn.IFS(
   _xlfn.SINGLE(tbl_Invoices[Plan_ID])="P1","Basic",
   _xlfn.SINGLE(tbl_Invoices[Plan_ID])="P2","Standard",
   _xlfn.SINGLE(tbl_Invoices[Plan_ID])="P3","Premium"
)</f>
        <v>Standard</v>
      </c>
      <c r="O4168" s="2">
        <f>IF(tbl_Invoices[[#This Row],[Revenue_Type]]="Churned",0,1)</f>
        <v>0</v>
      </c>
    </row>
    <row r="4169" spans="1:15" x14ac:dyDescent="0.25">
      <c r="A4169" t="s">
        <v>5244</v>
      </c>
      <c r="B4169" t="s">
        <v>331</v>
      </c>
      <c r="C4169" t="s">
        <v>3995</v>
      </c>
      <c r="D4169" s="1">
        <v>44822</v>
      </c>
      <c r="E4169">
        <v>12</v>
      </c>
      <c r="F4169" t="b">
        <v>1</v>
      </c>
      <c r="G4169" t="s">
        <v>4549</v>
      </c>
      <c r="H4169" t="s">
        <v>2027</v>
      </c>
      <c r="I4169" s="1">
        <f>DATE(YEAR(tbl_Invoices[[#This Row],[Invoice_Date]]), MONTH(tbl_Invoices[[#This Row],[Invoice_Date]]), DAY(tbl_Invoices[[#This Row],[Invoice_Date]]))</f>
        <v>44822</v>
      </c>
      <c r="J4169">
        <f>YEAR(tbl_Invoices[[#This Row],[Invoice_Date]])</f>
        <v>2022</v>
      </c>
      <c r="K4169" s="1">
        <f>_xlfn.XLOOKUP(tbl_Invoices[[#This Row],[Customer_ID]], tbl_Customers[Customer_ID], tbl_Customers[Cohort_Month])</f>
        <v>44408</v>
      </c>
      <c r="L4169" s="1" t="str">
        <f ca="1">_xlfn.XLOOKUP(tbl_Invoices[[#This Row],[Customer_ID]], tbl_Customers[Customer_ID], tbl_Customers[Age_Group])</f>
        <v>18–24</v>
      </c>
      <c r="M4169" s="1" t="str">
        <f>_xlfn.XLOOKUP(tbl_Invoices[[#This Row],[Customer_ID]], tbl_Customers[Customer_ID], tbl_Customers[Region])</f>
        <v>East</v>
      </c>
      <c r="N4169" s="1" t="str" cm="1">
        <f t="array" ref="N4169">_xlfn.IFS(
   _xlfn.SINGLE(tbl_Invoices[Plan_ID])="P1","Basic",
   _xlfn.SINGLE(tbl_Invoices[Plan_ID])="P2","Standard",
   _xlfn.SINGLE(tbl_Invoices[Plan_ID])="P3","Premium"
)</f>
        <v>Basic</v>
      </c>
      <c r="O4169" s="2">
        <f>IF(tbl_Invoices[[#This Row],[Revenue_Type]]="Churned",0,1)</f>
        <v>1</v>
      </c>
    </row>
    <row r="4170" spans="1:15" x14ac:dyDescent="0.25">
      <c r="A4170" t="s">
        <v>5368</v>
      </c>
      <c r="B4170" t="s">
        <v>511</v>
      </c>
      <c r="C4170" t="s">
        <v>4400</v>
      </c>
      <c r="D4170" s="1">
        <v>44822</v>
      </c>
      <c r="E4170">
        <v>12</v>
      </c>
      <c r="F4170" t="b">
        <v>1</v>
      </c>
      <c r="G4170" t="s">
        <v>4540</v>
      </c>
      <c r="H4170" t="s">
        <v>2027</v>
      </c>
      <c r="I4170" s="1">
        <f>DATE(YEAR(tbl_Invoices[[#This Row],[Invoice_Date]]), MONTH(tbl_Invoices[[#This Row],[Invoice_Date]]), DAY(tbl_Invoices[[#This Row],[Invoice_Date]]))</f>
        <v>44822</v>
      </c>
      <c r="J4170">
        <f>YEAR(tbl_Invoices[[#This Row],[Invoice_Date]])</f>
        <v>2022</v>
      </c>
      <c r="K4170" s="1">
        <f>_xlfn.XLOOKUP(tbl_Invoices[[#This Row],[Customer_ID]], tbl_Customers[Customer_ID], tbl_Customers[Cohort_Month])</f>
        <v>44500</v>
      </c>
      <c r="L4170" s="1" t="str">
        <f ca="1">_xlfn.XLOOKUP(tbl_Invoices[[#This Row],[Customer_ID]], tbl_Customers[Customer_ID], tbl_Customers[Age_Group])</f>
        <v>25–34</v>
      </c>
      <c r="M4170" s="1" t="str">
        <f>_xlfn.XLOOKUP(tbl_Invoices[[#This Row],[Customer_ID]], tbl_Customers[Customer_ID], tbl_Customers[Region])</f>
        <v>East</v>
      </c>
      <c r="N4170" s="1" t="str" cm="1">
        <f t="array" ref="N4170">_xlfn.IFS(
   _xlfn.SINGLE(tbl_Invoices[Plan_ID])="P1","Basic",
   _xlfn.SINGLE(tbl_Invoices[Plan_ID])="P2","Standard",
   _xlfn.SINGLE(tbl_Invoices[Plan_ID])="P3","Premium"
)</f>
        <v>Basic</v>
      </c>
      <c r="O4170" s="2">
        <f>IF(tbl_Invoices[[#This Row],[Revenue_Type]]="Churned",0,1)</f>
        <v>1</v>
      </c>
    </row>
    <row r="4171" spans="1:15" x14ac:dyDescent="0.25">
      <c r="A4171" t="s">
        <v>8236</v>
      </c>
      <c r="B4171" t="s">
        <v>684</v>
      </c>
      <c r="C4171" t="s">
        <v>2883</v>
      </c>
      <c r="D4171" s="1">
        <v>44822</v>
      </c>
      <c r="E4171">
        <v>25</v>
      </c>
      <c r="F4171" t="b">
        <v>1</v>
      </c>
      <c r="G4171" t="s">
        <v>4540</v>
      </c>
      <c r="H4171" t="s">
        <v>2034</v>
      </c>
      <c r="I4171" s="1">
        <f>DATE(YEAR(tbl_Invoices[[#This Row],[Invoice_Date]]), MONTH(tbl_Invoices[[#This Row],[Invoice_Date]]), DAY(tbl_Invoices[[#This Row],[Invoice_Date]]))</f>
        <v>44822</v>
      </c>
      <c r="J4171">
        <f>YEAR(tbl_Invoices[[#This Row],[Invoice_Date]])</f>
        <v>2022</v>
      </c>
      <c r="K4171" s="1">
        <f>_xlfn.XLOOKUP(tbl_Invoices[[#This Row],[Customer_ID]], tbl_Customers[Customer_ID], tbl_Customers[Cohort_Month])</f>
        <v>44530</v>
      </c>
      <c r="L4171" s="1" t="str">
        <f ca="1">_xlfn.XLOOKUP(tbl_Invoices[[#This Row],[Customer_ID]], tbl_Customers[Customer_ID], tbl_Customers[Age_Group])</f>
        <v>25–34</v>
      </c>
      <c r="M4171" s="1" t="str">
        <f>_xlfn.XLOOKUP(tbl_Invoices[[#This Row],[Customer_ID]], tbl_Customers[Customer_ID], tbl_Customers[Region])</f>
        <v>West</v>
      </c>
      <c r="N4171" s="1" t="str" cm="1">
        <f t="array" ref="N4171">_xlfn.IFS(
   _xlfn.SINGLE(tbl_Invoices[Plan_ID])="P1","Basic",
   _xlfn.SINGLE(tbl_Invoices[Plan_ID])="P2","Standard",
   _xlfn.SINGLE(tbl_Invoices[Plan_ID])="P3","Premium"
)</f>
        <v>Standard</v>
      </c>
      <c r="O4171" s="2">
        <f>IF(tbl_Invoices[[#This Row],[Revenue_Type]]="Churned",0,1)</f>
        <v>1</v>
      </c>
    </row>
    <row r="4172" spans="1:15" x14ac:dyDescent="0.25">
      <c r="A4172" t="s">
        <v>9034</v>
      </c>
      <c r="B4172" t="s">
        <v>1098</v>
      </c>
      <c r="C4172" t="s">
        <v>2889</v>
      </c>
      <c r="D4172" s="1">
        <v>44822</v>
      </c>
      <c r="E4172">
        <v>12</v>
      </c>
      <c r="F4172" t="b">
        <v>1</v>
      </c>
      <c r="G4172" t="s">
        <v>4538</v>
      </c>
      <c r="H4172" t="s">
        <v>2027</v>
      </c>
      <c r="I4172" s="1">
        <f>DATE(YEAR(tbl_Invoices[[#This Row],[Invoice_Date]]), MONTH(tbl_Invoices[[#This Row],[Invoice_Date]]), DAY(tbl_Invoices[[#This Row],[Invoice_Date]]))</f>
        <v>44822</v>
      </c>
      <c r="J4172">
        <f>YEAR(tbl_Invoices[[#This Row],[Invoice_Date]])</f>
        <v>2022</v>
      </c>
      <c r="K4172" s="1">
        <f>_xlfn.XLOOKUP(tbl_Invoices[[#This Row],[Customer_ID]], tbl_Customers[Customer_ID], tbl_Customers[Cohort_Month])</f>
        <v>44681</v>
      </c>
      <c r="L4172" s="1" t="str">
        <f ca="1">_xlfn.XLOOKUP(tbl_Invoices[[#This Row],[Customer_ID]], tbl_Customers[Customer_ID], tbl_Customers[Age_Group])</f>
        <v>45–54</v>
      </c>
      <c r="M4172" s="1" t="str">
        <f>_xlfn.XLOOKUP(tbl_Invoices[[#This Row],[Customer_ID]], tbl_Customers[Customer_ID], tbl_Customers[Region])</f>
        <v>South</v>
      </c>
      <c r="N4172" s="1" t="str" cm="1">
        <f t="array" ref="N4172">_xlfn.IFS(
   _xlfn.SINGLE(tbl_Invoices[Plan_ID])="P1","Basic",
   _xlfn.SINGLE(tbl_Invoices[Plan_ID])="P2","Standard",
   _xlfn.SINGLE(tbl_Invoices[Plan_ID])="P3","Premium"
)</f>
        <v>Basic</v>
      </c>
      <c r="O4172" s="2">
        <f>IF(tbl_Invoices[[#This Row],[Revenue_Type]]="Churned",0,1)</f>
        <v>1</v>
      </c>
    </row>
    <row r="4173" spans="1:15" x14ac:dyDescent="0.25">
      <c r="A4173" t="s">
        <v>6075</v>
      </c>
      <c r="B4173" t="s">
        <v>1513</v>
      </c>
      <c r="C4173" t="s">
        <v>2237</v>
      </c>
      <c r="D4173" s="1">
        <v>44822</v>
      </c>
      <c r="E4173">
        <v>12</v>
      </c>
      <c r="F4173" t="b">
        <v>1</v>
      </c>
      <c r="G4173" t="s">
        <v>4547</v>
      </c>
      <c r="H4173" t="s">
        <v>2027</v>
      </c>
      <c r="I4173" s="1">
        <f>DATE(YEAR(tbl_Invoices[[#This Row],[Invoice_Date]]), MONTH(tbl_Invoices[[#This Row],[Invoice_Date]]), DAY(tbl_Invoices[[#This Row],[Invoice_Date]]))</f>
        <v>44822</v>
      </c>
      <c r="J4173">
        <f>YEAR(tbl_Invoices[[#This Row],[Invoice_Date]])</f>
        <v>2022</v>
      </c>
      <c r="K4173" s="1">
        <f>_xlfn.XLOOKUP(tbl_Invoices[[#This Row],[Customer_ID]], tbl_Customers[Customer_ID], tbl_Customers[Cohort_Month])</f>
        <v>44773</v>
      </c>
      <c r="L4173" s="1" t="str">
        <f ca="1">_xlfn.XLOOKUP(tbl_Invoices[[#This Row],[Customer_ID]], tbl_Customers[Customer_ID], tbl_Customers[Age_Group])</f>
        <v>45–54</v>
      </c>
      <c r="M4173" s="1" t="str">
        <f>_xlfn.XLOOKUP(tbl_Invoices[[#This Row],[Customer_ID]], tbl_Customers[Customer_ID], tbl_Customers[Region])</f>
        <v>West</v>
      </c>
      <c r="N4173" s="1" t="str" cm="1">
        <f t="array" ref="N4173">_xlfn.IFS(
   _xlfn.SINGLE(tbl_Invoices[Plan_ID])="P1","Basic",
   _xlfn.SINGLE(tbl_Invoices[Plan_ID])="P2","Standard",
   _xlfn.SINGLE(tbl_Invoices[Plan_ID])="P3","Premium"
)</f>
        <v>Basic</v>
      </c>
      <c r="O4173" s="2">
        <f>IF(tbl_Invoices[[#This Row],[Revenue_Type]]="Churned",0,1)</f>
        <v>1</v>
      </c>
    </row>
    <row r="4174" spans="1:15" x14ac:dyDescent="0.25">
      <c r="A4174" t="s">
        <v>5828</v>
      </c>
      <c r="B4174" t="s">
        <v>1612</v>
      </c>
      <c r="C4174" t="s">
        <v>3609</v>
      </c>
      <c r="D4174" s="1">
        <v>44822</v>
      </c>
      <c r="E4174">
        <v>12</v>
      </c>
      <c r="F4174" t="b">
        <v>1</v>
      </c>
      <c r="G4174" t="s">
        <v>4540</v>
      </c>
      <c r="H4174" t="s">
        <v>2027</v>
      </c>
      <c r="I4174" s="1">
        <f>DATE(YEAR(tbl_Invoices[[#This Row],[Invoice_Date]]), MONTH(tbl_Invoices[[#This Row],[Invoice_Date]]), DAY(tbl_Invoices[[#This Row],[Invoice_Date]]))</f>
        <v>44822</v>
      </c>
      <c r="J4174">
        <f>YEAR(tbl_Invoices[[#This Row],[Invoice_Date]])</f>
        <v>2022</v>
      </c>
      <c r="K4174" s="1">
        <f>_xlfn.XLOOKUP(tbl_Invoices[[#This Row],[Customer_ID]], tbl_Customers[Customer_ID], tbl_Customers[Cohort_Month])</f>
        <v>45046</v>
      </c>
      <c r="L4174" s="1" t="str">
        <f ca="1">_xlfn.XLOOKUP(tbl_Invoices[[#This Row],[Customer_ID]], tbl_Customers[Customer_ID], tbl_Customers[Age_Group])</f>
        <v>25–34</v>
      </c>
      <c r="M4174" s="1" t="str">
        <f>_xlfn.XLOOKUP(tbl_Invoices[[#This Row],[Customer_ID]], tbl_Customers[Customer_ID], tbl_Customers[Region])</f>
        <v>International</v>
      </c>
      <c r="N4174" s="1" t="str" cm="1">
        <f t="array" ref="N4174">_xlfn.IFS(
   _xlfn.SINGLE(tbl_Invoices[Plan_ID])="P1","Basic",
   _xlfn.SINGLE(tbl_Invoices[Plan_ID])="P2","Standard",
   _xlfn.SINGLE(tbl_Invoices[Plan_ID])="P3","Premium"
)</f>
        <v>Basic</v>
      </c>
      <c r="O4174" s="2">
        <f>IF(tbl_Invoices[[#This Row],[Revenue_Type]]="Churned",0,1)</f>
        <v>1</v>
      </c>
    </row>
    <row r="4175" spans="1:15" x14ac:dyDescent="0.25">
      <c r="A4175" t="s">
        <v>7306</v>
      </c>
      <c r="B4175" t="s">
        <v>1689</v>
      </c>
      <c r="C4175" t="s">
        <v>2447</v>
      </c>
      <c r="D4175" s="1">
        <v>44822</v>
      </c>
      <c r="E4175">
        <v>55</v>
      </c>
      <c r="F4175" t="b">
        <v>1</v>
      </c>
      <c r="G4175" t="s">
        <v>4540</v>
      </c>
      <c r="H4175" t="s">
        <v>2031</v>
      </c>
      <c r="I4175" s="1">
        <f>DATE(YEAR(tbl_Invoices[[#This Row],[Invoice_Date]]), MONTH(tbl_Invoices[[#This Row],[Invoice_Date]]), DAY(tbl_Invoices[[#This Row],[Invoice_Date]]))</f>
        <v>44822</v>
      </c>
      <c r="J4175">
        <f>YEAR(tbl_Invoices[[#This Row],[Invoice_Date]])</f>
        <v>2022</v>
      </c>
      <c r="K4175" s="1">
        <f>_xlfn.XLOOKUP(tbl_Invoices[[#This Row],[Customer_ID]], tbl_Customers[Customer_ID], tbl_Customers[Cohort_Month])</f>
        <v>44347</v>
      </c>
      <c r="L4175" s="1" t="str">
        <f ca="1">_xlfn.XLOOKUP(tbl_Invoices[[#This Row],[Customer_ID]], tbl_Customers[Customer_ID], tbl_Customers[Age_Group])</f>
        <v>25–34</v>
      </c>
      <c r="M4175" s="1" t="str">
        <f>_xlfn.XLOOKUP(tbl_Invoices[[#This Row],[Customer_ID]], tbl_Customers[Customer_ID], tbl_Customers[Region])</f>
        <v>Midwest</v>
      </c>
      <c r="N4175" s="1" t="str" cm="1">
        <f t="array" ref="N4175">_xlfn.IFS(
   _xlfn.SINGLE(tbl_Invoices[Plan_ID])="P1","Basic",
   _xlfn.SINGLE(tbl_Invoices[Plan_ID])="P2","Standard",
   _xlfn.SINGLE(tbl_Invoices[Plan_ID])="P3","Premium"
)</f>
        <v>Premium</v>
      </c>
      <c r="O4175" s="2">
        <f>IF(tbl_Invoices[[#This Row],[Revenue_Type]]="Churned",0,1)</f>
        <v>1</v>
      </c>
    </row>
    <row r="4176" spans="1:15" x14ac:dyDescent="0.25">
      <c r="A4176" t="s">
        <v>4572</v>
      </c>
      <c r="B4176" t="s">
        <v>335</v>
      </c>
      <c r="C4176" t="s">
        <v>3314</v>
      </c>
      <c r="D4176" s="1">
        <v>44823</v>
      </c>
      <c r="E4176">
        <v>25</v>
      </c>
      <c r="F4176" t="b">
        <v>1</v>
      </c>
      <c r="G4176" t="s">
        <v>4547</v>
      </c>
      <c r="H4176" t="s">
        <v>2034</v>
      </c>
      <c r="I4176" s="1">
        <f>DATE(YEAR(tbl_Invoices[[#This Row],[Invoice_Date]]), MONTH(tbl_Invoices[[#This Row],[Invoice_Date]]), DAY(tbl_Invoices[[#This Row],[Invoice_Date]]))</f>
        <v>44823</v>
      </c>
      <c r="J4176">
        <f>YEAR(tbl_Invoices[[#This Row],[Invoice_Date]])</f>
        <v>2022</v>
      </c>
      <c r="K4176" s="1">
        <f>_xlfn.XLOOKUP(tbl_Invoices[[#This Row],[Customer_ID]], tbl_Customers[Customer_ID], tbl_Customers[Cohort_Month])</f>
        <v>44651</v>
      </c>
      <c r="L4176" s="1" t="str">
        <f ca="1">_xlfn.XLOOKUP(tbl_Invoices[[#This Row],[Customer_ID]], tbl_Customers[Customer_ID], tbl_Customers[Age_Group])</f>
        <v>35–44</v>
      </c>
      <c r="M4176" s="1" t="str">
        <f>_xlfn.XLOOKUP(tbl_Invoices[[#This Row],[Customer_ID]], tbl_Customers[Customer_ID], tbl_Customers[Region])</f>
        <v>East</v>
      </c>
      <c r="N4176" s="1" t="str" cm="1">
        <f t="array" ref="N4176">_xlfn.IFS(
   _xlfn.SINGLE(tbl_Invoices[Plan_ID])="P1","Basic",
   _xlfn.SINGLE(tbl_Invoices[Plan_ID])="P2","Standard",
   _xlfn.SINGLE(tbl_Invoices[Plan_ID])="P3","Premium"
)</f>
        <v>Standard</v>
      </c>
      <c r="O4176" s="2">
        <f>IF(tbl_Invoices[[#This Row],[Revenue_Type]]="Churned",0,1)</f>
        <v>1</v>
      </c>
    </row>
    <row r="4177" spans="1:15" x14ac:dyDescent="0.25">
      <c r="A4177" t="s">
        <v>5108</v>
      </c>
      <c r="B4177" t="s">
        <v>686</v>
      </c>
      <c r="C4177" t="s">
        <v>4432</v>
      </c>
      <c r="D4177" s="1">
        <v>44823</v>
      </c>
      <c r="E4177">
        <v>25</v>
      </c>
      <c r="F4177" t="b">
        <v>1</v>
      </c>
      <c r="G4177" t="s">
        <v>4545</v>
      </c>
      <c r="H4177" t="s">
        <v>2034</v>
      </c>
      <c r="I4177" s="1">
        <f>DATE(YEAR(tbl_Invoices[[#This Row],[Invoice_Date]]), MONTH(tbl_Invoices[[#This Row],[Invoice_Date]]), DAY(tbl_Invoices[[#This Row],[Invoice_Date]]))</f>
        <v>44823</v>
      </c>
      <c r="J4177">
        <f>YEAR(tbl_Invoices[[#This Row],[Invoice_Date]])</f>
        <v>2022</v>
      </c>
      <c r="K4177" s="1">
        <f>_xlfn.XLOOKUP(tbl_Invoices[[#This Row],[Customer_ID]], tbl_Customers[Customer_ID], tbl_Customers[Cohort_Month])</f>
        <v>44530</v>
      </c>
      <c r="L4177" s="1" t="str">
        <f ca="1">_xlfn.XLOOKUP(tbl_Invoices[[#This Row],[Customer_ID]], tbl_Customers[Customer_ID], tbl_Customers[Age_Group])</f>
        <v>45–54</v>
      </c>
      <c r="M4177" s="1" t="str">
        <f>_xlfn.XLOOKUP(tbl_Invoices[[#This Row],[Customer_ID]], tbl_Customers[Customer_ID], tbl_Customers[Region])</f>
        <v>Midwest</v>
      </c>
      <c r="N4177" s="1" t="str" cm="1">
        <f t="array" ref="N4177">_xlfn.IFS(
   _xlfn.SINGLE(tbl_Invoices[Plan_ID])="P1","Basic",
   _xlfn.SINGLE(tbl_Invoices[Plan_ID])="P2","Standard",
   _xlfn.SINGLE(tbl_Invoices[Plan_ID])="P3","Premium"
)</f>
        <v>Standard</v>
      </c>
      <c r="O4177" s="2">
        <f>IF(tbl_Invoices[[#This Row],[Revenue_Type]]="Churned",0,1)</f>
        <v>0</v>
      </c>
    </row>
    <row r="4178" spans="1:15" x14ac:dyDescent="0.25">
      <c r="A4178" t="s">
        <v>8479</v>
      </c>
      <c r="B4178" t="s">
        <v>1391</v>
      </c>
      <c r="C4178" t="s">
        <v>2303</v>
      </c>
      <c r="D4178" s="1">
        <v>44823</v>
      </c>
      <c r="E4178">
        <v>25</v>
      </c>
      <c r="F4178" t="b">
        <v>1</v>
      </c>
      <c r="G4178" t="s">
        <v>4547</v>
      </c>
      <c r="H4178" t="s">
        <v>2034</v>
      </c>
      <c r="I4178" s="1">
        <f>DATE(YEAR(tbl_Invoices[[#This Row],[Invoice_Date]]), MONTH(tbl_Invoices[[#This Row],[Invoice_Date]]), DAY(tbl_Invoices[[#This Row],[Invoice_Date]]))</f>
        <v>44823</v>
      </c>
      <c r="J4178">
        <f>YEAR(tbl_Invoices[[#This Row],[Invoice_Date]])</f>
        <v>2022</v>
      </c>
      <c r="K4178" s="1">
        <f>_xlfn.XLOOKUP(tbl_Invoices[[#This Row],[Customer_ID]], tbl_Customers[Customer_ID], tbl_Customers[Cohort_Month])</f>
        <v>44439</v>
      </c>
      <c r="L4178" s="1" t="str">
        <f ca="1">_xlfn.XLOOKUP(tbl_Invoices[[#This Row],[Customer_ID]], tbl_Customers[Customer_ID], tbl_Customers[Age_Group])</f>
        <v>45–54</v>
      </c>
      <c r="M4178" s="1" t="str">
        <f>_xlfn.XLOOKUP(tbl_Invoices[[#This Row],[Customer_ID]], tbl_Customers[Customer_ID], tbl_Customers[Region])</f>
        <v>Midwest</v>
      </c>
      <c r="N4178" s="1" t="str" cm="1">
        <f t="array" ref="N4178">_xlfn.IFS(
   _xlfn.SINGLE(tbl_Invoices[Plan_ID])="P1","Basic",
   _xlfn.SINGLE(tbl_Invoices[Plan_ID])="P2","Standard",
   _xlfn.SINGLE(tbl_Invoices[Plan_ID])="P3","Premium"
)</f>
        <v>Standard</v>
      </c>
      <c r="O4178" s="2">
        <f>IF(tbl_Invoices[[#This Row],[Revenue_Type]]="Churned",0,1)</f>
        <v>1</v>
      </c>
    </row>
    <row r="4179" spans="1:15" x14ac:dyDescent="0.25">
      <c r="A4179" t="s">
        <v>6665</v>
      </c>
      <c r="B4179" t="s">
        <v>123</v>
      </c>
      <c r="C4179" t="s">
        <v>3306</v>
      </c>
      <c r="D4179" s="1">
        <v>44824</v>
      </c>
      <c r="E4179">
        <v>55</v>
      </c>
      <c r="F4179" t="b">
        <v>1</v>
      </c>
      <c r="G4179" t="s">
        <v>4549</v>
      </c>
      <c r="H4179" t="s">
        <v>2031</v>
      </c>
      <c r="I4179" s="1">
        <f>DATE(YEAR(tbl_Invoices[[#This Row],[Invoice_Date]]), MONTH(tbl_Invoices[[#This Row],[Invoice_Date]]), DAY(tbl_Invoices[[#This Row],[Invoice_Date]]))</f>
        <v>44824</v>
      </c>
      <c r="J4179">
        <f>YEAR(tbl_Invoices[[#This Row],[Invoice_Date]])</f>
        <v>2022</v>
      </c>
      <c r="K4179" s="1">
        <f>_xlfn.XLOOKUP(tbl_Invoices[[#This Row],[Customer_ID]], tbl_Customers[Customer_ID], tbl_Customers[Cohort_Month])</f>
        <v>44865</v>
      </c>
      <c r="L4179" s="1" t="str">
        <f ca="1">_xlfn.XLOOKUP(tbl_Invoices[[#This Row],[Customer_ID]], tbl_Customers[Customer_ID], tbl_Customers[Age_Group])</f>
        <v>18–24</v>
      </c>
      <c r="M4179" s="1" t="str">
        <f>_xlfn.XLOOKUP(tbl_Invoices[[#This Row],[Customer_ID]], tbl_Customers[Customer_ID], tbl_Customers[Region])</f>
        <v>East</v>
      </c>
      <c r="N4179" s="1" t="str" cm="1">
        <f t="array" ref="N4179">_xlfn.IFS(
   _xlfn.SINGLE(tbl_Invoices[Plan_ID])="P1","Basic",
   _xlfn.SINGLE(tbl_Invoices[Plan_ID])="P2","Standard",
   _xlfn.SINGLE(tbl_Invoices[Plan_ID])="P3","Premium"
)</f>
        <v>Premium</v>
      </c>
      <c r="O4179" s="2">
        <f>IF(tbl_Invoices[[#This Row],[Revenue_Type]]="Churned",0,1)</f>
        <v>1</v>
      </c>
    </row>
    <row r="4180" spans="1:15" x14ac:dyDescent="0.25">
      <c r="A4180" t="s">
        <v>4721</v>
      </c>
      <c r="B4180" t="s">
        <v>288</v>
      </c>
      <c r="C4180" t="s">
        <v>3850</v>
      </c>
      <c r="D4180" s="1">
        <v>44824</v>
      </c>
      <c r="E4180">
        <v>25</v>
      </c>
      <c r="F4180" t="b">
        <v>1</v>
      </c>
      <c r="G4180" t="s">
        <v>4540</v>
      </c>
      <c r="H4180" t="s">
        <v>2034</v>
      </c>
      <c r="I4180" s="1">
        <f>DATE(YEAR(tbl_Invoices[[#This Row],[Invoice_Date]]), MONTH(tbl_Invoices[[#This Row],[Invoice_Date]]), DAY(tbl_Invoices[[#This Row],[Invoice_Date]]))</f>
        <v>44824</v>
      </c>
      <c r="J4180">
        <f>YEAR(tbl_Invoices[[#This Row],[Invoice_Date]])</f>
        <v>2022</v>
      </c>
      <c r="K4180" s="1">
        <f>_xlfn.XLOOKUP(tbl_Invoices[[#This Row],[Customer_ID]], tbl_Customers[Customer_ID], tbl_Customers[Cohort_Month])</f>
        <v>44592</v>
      </c>
      <c r="L4180" s="1" t="str">
        <f ca="1">_xlfn.XLOOKUP(tbl_Invoices[[#This Row],[Customer_ID]], tbl_Customers[Customer_ID], tbl_Customers[Age_Group])</f>
        <v>55+</v>
      </c>
      <c r="M4180" s="1" t="str">
        <f>_xlfn.XLOOKUP(tbl_Invoices[[#This Row],[Customer_ID]], tbl_Customers[Customer_ID], tbl_Customers[Region])</f>
        <v>International</v>
      </c>
      <c r="N4180" s="1" t="str" cm="1">
        <f t="array" ref="N4180">_xlfn.IFS(
   _xlfn.SINGLE(tbl_Invoices[Plan_ID])="P1","Basic",
   _xlfn.SINGLE(tbl_Invoices[Plan_ID])="P2","Standard",
   _xlfn.SINGLE(tbl_Invoices[Plan_ID])="P3","Premium"
)</f>
        <v>Standard</v>
      </c>
      <c r="O4180" s="2">
        <f>IF(tbl_Invoices[[#This Row],[Revenue_Type]]="Churned",0,1)</f>
        <v>1</v>
      </c>
    </row>
    <row r="4181" spans="1:15" x14ac:dyDescent="0.25">
      <c r="A4181" t="s">
        <v>7361</v>
      </c>
      <c r="B4181" t="s">
        <v>904</v>
      </c>
      <c r="C4181" t="s">
        <v>4191</v>
      </c>
      <c r="D4181" s="1">
        <v>44824</v>
      </c>
      <c r="E4181">
        <v>12</v>
      </c>
      <c r="F4181" t="b">
        <v>1</v>
      </c>
      <c r="G4181" t="s">
        <v>4549</v>
      </c>
      <c r="H4181" t="s">
        <v>2027</v>
      </c>
      <c r="I4181" s="1">
        <f>DATE(YEAR(tbl_Invoices[[#This Row],[Invoice_Date]]), MONTH(tbl_Invoices[[#This Row],[Invoice_Date]]), DAY(tbl_Invoices[[#This Row],[Invoice_Date]]))</f>
        <v>44824</v>
      </c>
      <c r="J4181">
        <f>YEAR(tbl_Invoices[[#This Row],[Invoice_Date]])</f>
        <v>2022</v>
      </c>
      <c r="K4181" s="1">
        <f>_xlfn.XLOOKUP(tbl_Invoices[[#This Row],[Customer_ID]], tbl_Customers[Customer_ID], tbl_Customers[Cohort_Month])</f>
        <v>44865</v>
      </c>
      <c r="L4181" s="1" t="str">
        <f ca="1">_xlfn.XLOOKUP(tbl_Invoices[[#This Row],[Customer_ID]], tbl_Customers[Customer_ID], tbl_Customers[Age_Group])</f>
        <v>25–34</v>
      </c>
      <c r="M4181" s="1" t="str">
        <f>_xlfn.XLOOKUP(tbl_Invoices[[#This Row],[Customer_ID]], tbl_Customers[Customer_ID], tbl_Customers[Region])</f>
        <v>Midwest</v>
      </c>
      <c r="N4181" s="1" t="str" cm="1">
        <f t="array" ref="N4181">_xlfn.IFS(
   _xlfn.SINGLE(tbl_Invoices[Plan_ID])="P1","Basic",
   _xlfn.SINGLE(tbl_Invoices[Plan_ID])="P2","Standard",
   _xlfn.SINGLE(tbl_Invoices[Plan_ID])="P3","Premium"
)</f>
        <v>Basic</v>
      </c>
      <c r="O4181" s="2">
        <f>IF(tbl_Invoices[[#This Row],[Revenue_Type]]="Churned",0,1)</f>
        <v>1</v>
      </c>
    </row>
    <row r="4182" spans="1:15" x14ac:dyDescent="0.25">
      <c r="A4182" t="s">
        <v>10433</v>
      </c>
      <c r="B4182" t="s">
        <v>1514</v>
      </c>
      <c r="C4182" t="s">
        <v>4139</v>
      </c>
      <c r="D4182" s="1">
        <v>44824</v>
      </c>
      <c r="E4182">
        <v>25</v>
      </c>
      <c r="F4182" t="b">
        <v>1</v>
      </c>
      <c r="G4182" t="s">
        <v>4540</v>
      </c>
      <c r="H4182" t="s">
        <v>2034</v>
      </c>
      <c r="I4182" s="1">
        <f>DATE(YEAR(tbl_Invoices[[#This Row],[Invoice_Date]]), MONTH(tbl_Invoices[[#This Row],[Invoice_Date]]), DAY(tbl_Invoices[[#This Row],[Invoice_Date]]))</f>
        <v>44824</v>
      </c>
      <c r="J4182">
        <f>YEAR(tbl_Invoices[[#This Row],[Invoice_Date]])</f>
        <v>2022</v>
      </c>
      <c r="K4182" s="1">
        <f>_xlfn.XLOOKUP(tbl_Invoices[[#This Row],[Customer_ID]], tbl_Customers[Customer_ID], tbl_Customers[Cohort_Month])</f>
        <v>44592</v>
      </c>
      <c r="L4182" s="1" t="str">
        <f ca="1">_xlfn.XLOOKUP(tbl_Invoices[[#This Row],[Customer_ID]], tbl_Customers[Customer_ID], tbl_Customers[Age_Group])</f>
        <v>25–34</v>
      </c>
      <c r="M4182" s="1" t="str">
        <f>_xlfn.XLOOKUP(tbl_Invoices[[#This Row],[Customer_ID]], tbl_Customers[Customer_ID], tbl_Customers[Region])</f>
        <v>Midwest</v>
      </c>
      <c r="N4182" s="1" t="str" cm="1">
        <f t="array" ref="N4182">_xlfn.IFS(
   _xlfn.SINGLE(tbl_Invoices[Plan_ID])="P1","Basic",
   _xlfn.SINGLE(tbl_Invoices[Plan_ID])="P2","Standard",
   _xlfn.SINGLE(tbl_Invoices[Plan_ID])="P3","Premium"
)</f>
        <v>Standard</v>
      </c>
      <c r="O4182" s="2">
        <f>IF(tbl_Invoices[[#This Row],[Revenue_Type]]="Churned",0,1)</f>
        <v>1</v>
      </c>
    </row>
    <row r="4183" spans="1:15" x14ac:dyDescent="0.25">
      <c r="A4183" t="s">
        <v>10184</v>
      </c>
      <c r="B4183" t="s">
        <v>1713</v>
      </c>
      <c r="C4183" t="s">
        <v>2776</v>
      </c>
      <c r="D4183" s="1">
        <v>44824</v>
      </c>
      <c r="E4183">
        <v>55</v>
      </c>
      <c r="F4183" t="b">
        <v>1</v>
      </c>
      <c r="G4183" t="s">
        <v>4545</v>
      </c>
      <c r="H4183" t="s">
        <v>2031</v>
      </c>
      <c r="I4183" s="1">
        <f>DATE(YEAR(tbl_Invoices[[#This Row],[Invoice_Date]]), MONTH(tbl_Invoices[[#This Row],[Invoice_Date]]), DAY(tbl_Invoices[[#This Row],[Invoice_Date]]))</f>
        <v>44824</v>
      </c>
      <c r="J4183">
        <f>YEAR(tbl_Invoices[[#This Row],[Invoice_Date]])</f>
        <v>2022</v>
      </c>
      <c r="K4183" s="1">
        <f>_xlfn.XLOOKUP(tbl_Invoices[[#This Row],[Customer_ID]], tbl_Customers[Customer_ID], tbl_Customers[Cohort_Month])</f>
        <v>44469</v>
      </c>
      <c r="L4183" s="1" t="str">
        <f ca="1">_xlfn.XLOOKUP(tbl_Invoices[[#This Row],[Customer_ID]], tbl_Customers[Customer_ID], tbl_Customers[Age_Group])</f>
        <v>55+</v>
      </c>
      <c r="M4183" s="1" t="str">
        <f>_xlfn.XLOOKUP(tbl_Invoices[[#This Row],[Customer_ID]], tbl_Customers[Customer_ID], tbl_Customers[Region])</f>
        <v>Midwest</v>
      </c>
      <c r="N4183" s="1" t="str" cm="1">
        <f t="array" ref="N4183">_xlfn.IFS(
   _xlfn.SINGLE(tbl_Invoices[Plan_ID])="P1","Basic",
   _xlfn.SINGLE(tbl_Invoices[Plan_ID])="P2","Standard",
   _xlfn.SINGLE(tbl_Invoices[Plan_ID])="P3","Premium"
)</f>
        <v>Premium</v>
      </c>
      <c r="O4183" s="2">
        <f>IF(tbl_Invoices[[#This Row],[Revenue_Type]]="Churned",0,1)</f>
        <v>0</v>
      </c>
    </row>
    <row r="4184" spans="1:15" x14ac:dyDescent="0.25">
      <c r="A4184" t="s">
        <v>9789</v>
      </c>
      <c r="B4184" t="s">
        <v>1852</v>
      </c>
      <c r="C4184" t="s">
        <v>3338</v>
      </c>
      <c r="D4184" s="1">
        <v>44824</v>
      </c>
      <c r="E4184">
        <v>12</v>
      </c>
      <c r="F4184" t="b">
        <v>1</v>
      </c>
      <c r="G4184" t="s">
        <v>4540</v>
      </c>
      <c r="H4184" t="s">
        <v>2027</v>
      </c>
      <c r="I4184" s="1">
        <f>DATE(YEAR(tbl_Invoices[[#This Row],[Invoice_Date]]), MONTH(tbl_Invoices[[#This Row],[Invoice_Date]]), DAY(tbl_Invoices[[#This Row],[Invoice_Date]]))</f>
        <v>44824</v>
      </c>
      <c r="J4184">
        <f>YEAR(tbl_Invoices[[#This Row],[Invoice_Date]])</f>
        <v>2022</v>
      </c>
      <c r="K4184" s="1">
        <f>_xlfn.XLOOKUP(tbl_Invoices[[#This Row],[Customer_ID]], tbl_Customers[Customer_ID], tbl_Customers[Cohort_Month])</f>
        <v>44985</v>
      </c>
      <c r="L4184" s="1" t="str">
        <f ca="1">_xlfn.XLOOKUP(tbl_Invoices[[#This Row],[Customer_ID]], tbl_Customers[Customer_ID], tbl_Customers[Age_Group])</f>
        <v>35–44</v>
      </c>
      <c r="M4184" s="1" t="str">
        <f>_xlfn.XLOOKUP(tbl_Invoices[[#This Row],[Customer_ID]], tbl_Customers[Customer_ID], tbl_Customers[Region])</f>
        <v>East</v>
      </c>
      <c r="N4184" s="1" t="str" cm="1">
        <f t="array" ref="N4184">_xlfn.IFS(
   _xlfn.SINGLE(tbl_Invoices[Plan_ID])="P1","Basic",
   _xlfn.SINGLE(tbl_Invoices[Plan_ID])="P2","Standard",
   _xlfn.SINGLE(tbl_Invoices[Plan_ID])="P3","Premium"
)</f>
        <v>Basic</v>
      </c>
      <c r="O4184" s="2">
        <f>IF(tbl_Invoices[[#This Row],[Revenue_Type]]="Churned",0,1)</f>
        <v>1</v>
      </c>
    </row>
    <row r="4185" spans="1:15" x14ac:dyDescent="0.25">
      <c r="A4185" t="s">
        <v>9838</v>
      </c>
      <c r="B4185" t="s">
        <v>1894</v>
      </c>
      <c r="C4185" t="s">
        <v>3317</v>
      </c>
      <c r="D4185" s="1">
        <v>44824</v>
      </c>
      <c r="E4185">
        <v>12</v>
      </c>
      <c r="F4185" t="b">
        <v>1</v>
      </c>
      <c r="G4185" t="s">
        <v>4547</v>
      </c>
      <c r="H4185" t="s">
        <v>2027</v>
      </c>
      <c r="I4185" s="1">
        <f>DATE(YEAR(tbl_Invoices[[#This Row],[Invoice_Date]]), MONTH(tbl_Invoices[[#This Row],[Invoice_Date]]), DAY(tbl_Invoices[[#This Row],[Invoice_Date]]))</f>
        <v>44824</v>
      </c>
      <c r="J4185">
        <f>YEAR(tbl_Invoices[[#This Row],[Invoice_Date]])</f>
        <v>2022</v>
      </c>
      <c r="K4185" s="1">
        <f>_xlfn.XLOOKUP(tbl_Invoices[[#This Row],[Customer_ID]], tbl_Customers[Customer_ID], tbl_Customers[Cohort_Month])</f>
        <v>44865</v>
      </c>
      <c r="L4185" s="1" t="str">
        <f ca="1">_xlfn.XLOOKUP(tbl_Invoices[[#This Row],[Customer_ID]], tbl_Customers[Customer_ID], tbl_Customers[Age_Group])</f>
        <v>35–44</v>
      </c>
      <c r="M4185" s="1" t="str">
        <f>_xlfn.XLOOKUP(tbl_Invoices[[#This Row],[Customer_ID]], tbl_Customers[Customer_ID], tbl_Customers[Region])</f>
        <v>East</v>
      </c>
      <c r="N4185" s="1" t="str" cm="1">
        <f t="array" ref="N4185">_xlfn.IFS(
   _xlfn.SINGLE(tbl_Invoices[Plan_ID])="P1","Basic",
   _xlfn.SINGLE(tbl_Invoices[Plan_ID])="P2","Standard",
   _xlfn.SINGLE(tbl_Invoices[Plan_ID])="P3","Premium"
)</f>
        <v>Basic</v>
      </c>
      <c r="O4185" s="2">
        <f>IF(tbl_Invoices[[#This Row],[Revenue_Type]]="Churned",0,1)</f>
        <v>1</v>
      </c>
    </row>
    <row r="4186" spans="1:15" x14ac:dyDescent="0.25">
      <c r="A4186" t="s">
        <v>4901</v>
      </c>
      <c r="B4186" t="s">
        <v>1253</v>
      </c>
      <c r="C4186" t="s">
        <v>3183</v>
      </c>
      <c r="D4186" s="1">
        <v>44825</v>
      </c>
      <c r="E4186">
        <v>55</v>
      </c>
      <c r="F4186" t="b">
        <v>1</v>
      </c>
      <c r="G4186" t="s">
        <v>4549</v>
      </c>
      <c r="H4186" t="s">
        <v>2031</v>
      </c>
      <c r="I4186" s="1">
        <f>DATE(YEAR(tbl_Invoices[[#This Row],[Invoice_Date]]), MONTH(tbl_Invoices[[#This Row],[Invoice_Date]]), DAY(tbl_Invoices[[#This Row],[Invoice_Date]]))</f>
        <v>44825</v>
      </c>
      <c r="J4186">
        <f>YEAR(tbl_Invoices[[#This Row],[Invoice_Date]])</f>
        <v>2022</v>
      </c>
      <c r="K4186" s="1">
        <f>_xlfn.XLOOKUP(tbl_Invoices[[#This Row],[Customer_ID]], tbl_Customers[Customer_ID], tbl_Customers[Cohort_Month])</f>
        <v>44316</v>
      </c>
      <c r="L4186" s="1" t="str">
        <f ca="1">_xlfn.XLOOKUP(tbl_Invoices[[#This Row],[Customer_ID]], tbl_Customers[Customer_ID], tbl_Customers[Age_Group])</f>
        <v>35–44</v>
      </c>
      <c r="M4186" s="1" t="str">
        <f>_xlfn.XLOOKUP(tbl_Invoices[[#This Row],[Customer_ID]], tbl_Customers[Customer_ID], tbl_Customers[Region])</f>
        <v>West</v>
      </c>
      <c r="N4186" s="1" t="str" cm="1">
        <f t="array" ref="N4186">_xlfn.IFS(
   _xlfn.SINGLE(tbl_Invoices[Plan_ID])="P1","Basic",
   _xlfn.SINGLE(tbl_Invoices[Plan_ID])="P2","Standard",
   _xlfn.SINGLE(tbl_Invoices[Plan_ID])="P3","Premium"
)</f>
        <v>Premium</v>
      </c>
      <c r="O4186" s="2">
        <f>IF(tbl_Invoices[[#This Row],[Revenue_Type]]="Churned",0,1)</f>
        <v>1</v>
      </c>
    </row>
    <row r="4187" spans="1:15" x14ac:dyDescent="0.25">
      <c r="A4187" t="s">
        <v>5911</v>
      </c>
      <c r="B4187" t="s">
        <v>1434</v>
      </c>
      <c r="C4187" t="s">
        <v>2607</v>
      </c>
      <c r="D4187" s="1">
        <v>44825</v>
      </c>
      <c r="E4187">
        <v>25</v>
      </c>
      <c r="F4187" t="b">
        <v>1</v>
      </c>
      <c r="G4187" t="s">
        <v>4545</v>
      </c>
      <c r="H4187" t="s">
        <v>2034</v>
      </c>
      <c r="I4187" s="1">
        <f>DATE(YEAR(tbl_Invoices[[#This Row],[Invoice_Date]]), MONTH(tbl_Invoices[[#This Row],[Invoice_Date]]), DAY(tbl_Invoices[[#This Row],[Invoice_Date]]))</f>
        <v>44825</v>
      </c>
      <c r="J4187">
        <f>YEAR(tbl_Invoices[[#This Row],[Invoice_Date]])</f>
        <v>2022</v>
      </c>
      <c r="K4187" s="1">
        <f>_xlfn.XLOOKUP(tbl_Invoices[[#This Row],[Customer_ID]], tbl_Customers[Customer_ID], tbl_Customers[Cohort_Month])</f>
        <v>44957</v>
      </c>
      <c r="L4187" s="1" t="str">
        <f ca="1">_xlfn.XLOOKUP(tbl_Invoices[[#This Row],[Customer_ID]], tbl_Customers[Customer_ID], tbl_Customers[Age_Group])</f>
        <v>18–24</v>
      </c>
      <c r="M4187" s="1" t="str">
        <f>_xlfn.XLOOKUP(tbl_Invoices[[#This Row],[Customer_ID]], tbl_Customers[Customer_ID], tbl_Customers[Region])</f>
        <v>East</v>
      </c>
      <c r="N4187" s="1" t="str" cm="1">
        <f t="array" ref="N4187">_xlfn.IFS(
   _xlfn.SINGLE(tbl_Invoices[Plan_ID])="P1","Basic",
   _xlfn.SINGLE(tbl_Invoices[Plan_ID])="P2","Standard",
   _xlfn.SINGLE(tbl_Invoices[Plan_ID])="P3","Premium"
)</f>
        <v>Standard</v>
      </c>
      <c r="O4187" s="2">
        <f>IF(tbl_Invoices[[#This Row],[Revenue_Type]]="Churned",0,1)</f>
        <v>0</v>
      </c>
    </row>
    <row r="4188" spans="1:15" x14ac:dyDescent="0.25">
      <c r="A4188" t="s">
        <v>9572</v>
      </c>
      <c r="B4188" t="s">
        <v>1932</v>
      </c>
      <c r="C4188" t="s">
        <v>4255</v>
      </c>
      <c r="D4188" s="1">
        <v>44825</v>
      </c>
      <c r="E4188">
        <v>25</v>
      </c>
      <c r="F4188" t="b">
        <v>1</v>
      </c>
      <c r="G4188" t="s">
        <v>4545</v>
      </c>
      <c r="H4188" t="s">
        <v>2034</v>
      </c>
      <c r="I4188" s="1">
        <f>DATE(YEAR(tbl_Invoices[[#This Row],[Invoice_Date]]), MONTH(tbl_Invoices[[#This Row],[Invoice_Date]]), DAY(tbl_Invoices[[#This Row],[Invoice_Date]]))</f>
        <v>44825</v>
      </c>
      <c r="J4188">
        <f>YEAR(tbl_Invoices[[#This Row],[Invoice_Date]])</f>
        <v>2022</v>
      </c>
      <c r="K4188" s="1">
        <f>_xlfn.XLOOKUP(tbl_Invoices[[#This Row],[Customer_ID]], tbl_Customers[Customer_ID], tbl_Customers[Cohort_Month])</f>
        <v>44651</v>
      </c>
      <c r="L4188" s="1" t="str">
        <f ca="1">_xlfn.XLOOKUP(tbl_Invoices[[#This Row],[Customer_ID]], tbl_Customers[Customer_ID], tbl_Customers[Age_Group])</f>
        <v>55+</v>
      </c>
      <c r="M4188" s="1" t="str">
        <f>_xlfn.XLOOKUP(tbl_Invoices[[#This Row],[Customer_ID]], tbl_Customers[Customer_ID], tbl_Customers[Region])</f>
        <v>East</v>
      </c>
      <c r="N4188" s="1" t="str" cm="1">
        <f t="array" ref="N4188">_xlfn.IFS(
   _xlfn.SINGLE(tbl_Invoices[Plan_ID])="P1","Basic",
   _xlfn.SINGLE(tbl_Invoices[Plan_ID])="P2","Standard",
   _xlfn.SINGLE(tbl_Invoices[Plan_ID])="P3","Premium"
)</f>
        <v>Standard</v>
      </c>
      <c r="O4188" s="2">
        <f>IF(tbl_Invoices[[#This Row],[Revenue_Type]]="Churned",0,1)</f>
        <v>0</v>
      </c>
    </row>
    <row r="4189" spans="1:15" x14ac:dyDescent="0.25">
      <c r="A4189" t="s">
        <v>10326</v>
      </c>
      <c r="B4189" t="s">
        <v>374</v>
      </c>
      <c r="C4189" t="s">
        <v>3156</v>
      </c>
      <c r="D4189" s="1">
        <v>44826</v>
      </c>
      <c r="E4189">
        <v>55</v>
      </c>
      <c r="F4189" t="b">
        <v>1</v>
      </c>
      <c r="G4189" t="s">
        <v>4540</v>
      </c>
      <c r="H4189" t="s">
        <v>2031</v>
      </c>
      <c r="I4189" s="1">
        <f>DATE(YEAR(tbl_Invoices[[#This Row],[Invoice_Date]]), MONTH(tbl_Invoices[[#This Row],[Invoice_Date]]), DAY(tbl_Invoices[[#This Row],[Invoice_Date]]))</f>
        <v>44826</v>
      </c>
      <c r="J4189">
        <f>YEAR(tbl_Invoices[[#This Row],[Invoice_Date]])</f>
        <v>2022</v>
      </c>
      <c r="K4189" s="1">
        <f>_xlfn.XLOOKUP(tbl_Invoices[[#This Row],[Customer_ID]], tbl_Customers[Customer_ID], tbl_Customers[Cohort_Month])</f>
        <v>44865</v>
      </c>
      <c r="L4189" s="1" t="str">
        <f ca="1">_xlfn.XLOOKUP(tbl_Invoices[[#This Row],[Customer_ID]], tbl_Customers[Customer_ID], tbl_Customers[Age_Group])</f>
        <v>45–54</v>
      </c>
      <c r="M4189" s="1" t="str">
        <f>_xlfn.XLOOKUP(tbl_Invoices[[#This Row],[Customer_ID]], tbl_Customers[Customer_ID], tbl_Customers[Region])</f>
        <v>Midwest</v>
      </c>
      <c r="N4189" s="1" t="str" cm="1">
        <f t="array" ref="N4189">_xlfn.IFS(
   _xlfn.SINGLE(tbl_Invoices[Plan_ID])="P1","Basic",
   _xlfn.SINGLE(tbl_Invoices[Plan_ID])="P2","Standard",
   _xlfn.SINGLE(tbl_Invoices[Plan_ID])="P3","Premium"
)</f>
        <v>Premium</v>
      </c>
      <c r="O4189" s="2">
        <f>IF(tbl_Invoices[[#This Row],[Revenue_Type]]="Churned",0,1)</f>
        <v>1</v>
      </c>
    </row>
    <row r="4190" spans="1:15" x14ac:dyDescent="0.25">
      <c r="A4190" t="s">
        <v>5709</v>
      </c>
      <c r="B4190" t="s">
        <v>832</v>
      </c>
      <c r="C4190" t="s">
        <v>4372</v>
      </c>
      <c r="D4190" s="1">
        <v>44826</v>
      </c>
      <c r="E4190">
        <v>55</v>
      </c>
      <c r="F4190" t="b">
        <v>1</v>
      </c>
      <c r="G4190" t="s">
        <v>4538</v>
      </c>
      <c r="H4190" t="s">
        <v>2031</v>
      </c>
      <c r="I4190" s="1">
        <f>DATE(YEAR(tbl_Invoices[[#This Row],[Invoice_Date]]), MONTH(tbl_Invoices[[#This Row],[Invoice_Date]]), DAY(tbl_Invoices[[#This Row],[Invoice_Date]]))</f>
        <v>44826</v>
      </c>
      <c r="J4190">
        <f>YEAR(tbl_Invoices[[#This Row],[Invoice_Date]])</f>
        <v>2022</v>
      </c>
      <c r="K4190" s="1">
        <f>_xlfn.XLOOKUP(tbl_Invoices[[#This Row],[Customer_ID]], tbl_Customers[Customer_ID], tbl_Customers[Cohort_Month])</f>
        <v>44773</v>
      </c>
      <c r="L4190" s="1" t="str">
        <f ca="1">_xlfn.XLOOKUP(tbl_Invoices[[#This Row],[Customer_ID]], tbl_Customers[Customer_ID], tbl_Customers[Age_Group])</f>
        <v>45–54</v>
      </c>
      <c r="M4190" s="1" t="str">
        <f>_xlfn.XLOOKUP(tbl_Invoices[[#This Row],[Customer_ID]], tbl_Customers[Customer_ID], tbl_Customers[Region])</f>
        <v>Midwest</v>
      </c>
      <c r="N4190" s="1" t="str" cm="1">
        <f t="array" ref="N4190">_xlfn.IFS(
   _xlfn.SINGLE(tbl_Invoices[Plan_ID])="P1","Basic",
   _xlfn.SINGLE(tbl_Invoices[Plan_ID])="P2","Standard",
   _xlfn.SINGLE(tbl_Invoices[Plan_ID])="P3","Premium"
)</f>
        <v>Premium</v>
      </c>
      <c r="O4190" s="2">
        <f>IF(tbl_Invoices[[#This Row],[Revenue_Type]]="Churned",0,1)</f>
        <v>1</v>
      </c>
    </row>
    <row r="4191" spans="1:15" x14ac:dyDescent="0.25">
      <c r="A4191" t="s">
        <v>5970</v>
      </c>
      <c r="B4191" t="s">
        <v>1005</v>
      </c>
      <c r="C4191" t="s">
        <v>4387</v>
      </c>
      <c r="D4191" s="1">
        <v>44826</v>
      </c>
      <c r="E4191">
        <v>55</v>
      </c>
      <c r="F4191" t="b">
        <v>1</v>
      </c>
      <c r="G4191" t="s">
        <v>4547</v>
      </c>
      <c r="H4191" t="s">
        <v>2031</v>
      </c>
      <c r="I4191" s="1">
        <f>DATE(YEAR(tbl_Invoices[[#This Row],[Invoice_Date]]), MONTH(tbl_Invoices[[#This Row],[Invoice_Date]]), DAY(tbl_Invoices[[#This Row],[Invoice_Date]]))</f>
        <v>44826</v>
      </c>
      <c r="J4191">
        <f>YEAR(tbl_Invoices[[#This Row],[Invoice_Date]])</f>
        <v>2022</v>
      </c>
      <c r="K4191" s="1">
        <f>_xlfn.XLOOKUP(tbl_Invoices[[#This Row],[Customer_ID]], tbl_Customers[Customer_ID], tbl_Customers[Cohort_Month])</f>
        <v>44742</v>
      </c>
      <c r="L4191" s="1" t="str">
        <f ca="1">_xlfn.XLOOKUP(tbl_Invoices[[#This Row],[Customer_ID]], tbl_Customers[Customer_ID], tbl_Customers[Age_Group])</f>
        <v>35–44</v>
      </c>
      <c r="M4191" s="1" t="str">
        <f>_xlfn.XLOOKUP(tbl_Invoices[[#This Row],[Customer_ID]], tbl_Customers[Customer_ID], tbl_Customers[Region])</f>
        <v>Midwest</v>
      </c>
      <c r="N4191" s="1" t="str" cm="1">
        <f t="array" ref="N4191">_xlfn.IFS(
   _xlfn.SINGLE(tbl_Invoices[Plan_ID])="P1","Basic",
   _xlfn.SINGLE(tbl_Invoices[Plan_ID])="P2","Standard",
   _xlfn.SINGLE(tbl_Invoices[Plan_ID])="P3","Premium"
)</f>
        <v>Premium</v>
      </c>
      <c r="O4191" s="2">
        <f>IF(tbl_Invoices[[#This Row],[Revenue_Type]]="Churned",0,1)</f>
        <v>1</v>
      </c>
    </row>
    <row r="4192" spans="1:15" x14ac:dyDescent="0.25">
      <c r="A4192" t="s">
        <v>6339</v>
      </c>
      <c r="B4192" t="s">
        <v>1812</v>
      </c>
      <c r="C4192" t="s">
        <v>2302</v>
      </c>
      <c r="D4192" s="1">
        <v>44826</v>
      </c>
      <c r="E4192">
        <v>55</v>
      </c>
      <c r="F4192" t="b">
        <v>1</v>
      </c>
      <c r="G4192" t="s">
        <v>4545</v>
      </c>
      <c r="H4192" t="s">
        <v>2031</v>
      </c>
      <c r="I4192" s="1">
        <f>DATE(YEAR(tbl_Invoices[[#This Row],[Invoice_Date]]), MONTH(tbl_Invoices[[#This Row],[Invoice_Date]]), DAY(tbl_Invoices[[#This Row],[Invoice_Date]]))</f>
        <v>44826</v>
      </c>
      <c r="J4192">
        <f>YEAR(tbl_Invoices[[#This Row],[Invoice_Date]])</f>
        <v>2022</v>
      </c>
      <c r="K4192" s="1">
        <f>_xlfn.XLOOKUP(tbl_Invoices[[#This Row],[Customer_ID]], tbl_Customers[Customer_ID], tbl_Customers[Cohort_Month])</f>
        <v>44804</v>
      </c>
      <c r="L4192" s="1" t="str">
        <f ca="1">_xlfn.XLOOKUP(tbl_Invoices[[#This Row],[Customer_ID]], tbl_Customers[Customer_ID], tbl_Customers[Age_Group])</f>
        <v>35–44</v>
      </c>
      <c r="M4192" s="1" t="str">
        <f>_xlfn.XLOOKUP(tbl_Invoices[[#This Row],[Customer_ID]], tbl_Customers[Customer_ID], tbl_Customers[Region])</f>
        <v>South</v>
      </c>
      <c r="N4192" s="1" t="str" cm="1">
        <f t="array" ref="N4192">_xlfn.IFS(
   _xlfn.SINGLE(tbl_Invoices[Plan_ID])="P1","Basic",
   _xlfn.SINGLE(tbl_Invoices[Plan_ID])="P2","Standard",
   _xlfn.SINGLE(tbl_Invoices[Plan_ID])="P3","Premium"
)</f>
        <v>Premium</v>
      </c>
      <c r="O4192" s="2">
        <f>IF(tbl_Invoices[[#This Row],[Revenue_Type]]="Churned",0,1)</f>
        <v>0</v>
      </c>
    </row>
    <row r="4193" spans="1:15" x14ac:dyDescent="0.25">
      <c r="A4193" t="s">
        <v>6312</v>
      </c>
      <c r="B4193" t="s">
        <v>1013</v>
      </c>
      <c r="C4193" t="s">
        <v>2932</v>
      </c>
      <c r="D4193" s="1">
        <v>44827</v>
      </c>
      <c r="E4193">
        <v>12</v>
      </c>
      <c r="F4193" t="b">
        <v>1</v>
      </c>
      <c r="G4193" t="s">
        <v>4545</v>
      </c>
      <c r="H4193" t="s">
        <v>2027</v>
      </c>
      <c r="I4193" s="1">
        <f>DATE(YEAR(tbl_Invoices[[#This Row],[Invoice_Date]]), MONTH(tbl_Invoices[[#This Row],[Invoice_Date]]), DAY(tbl_Invoices[[#This Row],[Invoice_Date]]))</f>
        <v>44827</v>
      </c>
      <c r="J4193">
        <f>YEAR(tbl_Invoices[[#This Row],[Invoice_Date]])</f>
        <v>2022</v>
      </c>
      <c r="K4193" s="1">
        <f>_xlfn.XLOOKUP(tbl_Invoices[[#This Row],[Customer_ID]], tbl_Customers[Customer_ID], tbl_Customers[Cohort_Month])</f>
        <v>44316</v>
      </c>
      <c r="L4193" s="1" t="str">
        <f ca="1">_xlfn.XLOOKUP(tbl_Invoices[[#This Row],[Customer_ID]], tbl_Customers[Customer_ID], tbl_Customers[Age_Group])</f>
        <v>18–24</v>
      </c>
      <c r="M4193" s="1" t="str">
        <f>_xlfn.XLOOKUP(tbl_Invoices[[#This Row],[Customer_ID]], tbl_Customers[Customer_ID], tbl_Customers[Region])</f>
        <v>South</v>
      </c>
      <c r="N4193" s="1" t="str" cm="1">
        <f t="array" ref="N4193">_xlfn.IFS(
   _xlfn.SINGLE(tbl_Invoices[Plan_ID])="P1","Basic",
   _xlfn.SINGLE(tbl_Invoices[Plan_ID])="P2","Standard",
   _xlfn.SINGLE(tbl_Invoices[Plan_ID])="P3","Premium"
)</f>
        <v>Basic</v>
      </c>
      <c r="O4193" s="2">
        <f>IF(tbl_Invoices[[#This Row],[Revenue_Type]]="Churned",0,1)</f>
        <v>0</v>
      </c>
    </row>
    <row r="4194" spans="1:15" x14ac:dyDescent="0.25">
      <c r="A4194" t="s">
        <v>8663</v>
      </c>
      <c r="B4194" t="s">
        <v>1029</v>
      </c>
      <c r="C4194" t="s">
        <v>2270</v>
      </c>
      <c r="D4194" s="1">
        <v>44827</v>
      </c>
      <c r="E4194">
        <v>12</v>
      </c>
      <c r="F4194" t="b">
        <v>1</v>
      </c>
      <c r="G4194" t="s">
        <v>4540</v>
      </c>
      <c r="H4194" t="s">
        <v>2027</v>
      </c>
      <c r="I4194" s="1">
        <f>DATE(YEAR(tbl_Invoices[[#This Row],[Invoice_Date]]), MONTH(tbl_Invoices[[#This Row],[Invoice_Date]]), DAY(tbl_Invoices[[#This Row],[Invoice_Date]]))</f>
        <v>44827</v>
      </c>
      <c r="J4194">
        <f>YEAR(tbl_Invoices[[#This Row],[Invoice_Date]])</f>
        <v>2022</v>
      </c>
      <c r="K4194" s="1">
        <f>_xlfn.XLOOKUP(tbl_Invoices[[#This Row],[Customer_ID]], tbl_Customers[Customer_ID], tbl_Customers[Cohort_Month])</f>
        <v>44773</v>
      </c>
      <c r="L4194" s="1" t="str">
        <f ca="1">_xlfn.XLOOKUP(tbl_Invoices[[#This Row],[Customer_ID]], tbl_Customers[Customer_ID], tbl_Customers[Age_Group])</f>
        <v>35–44</v>
      </c>
      <c r="M4194" s="1" t="str">
        <f>_xlfn.XLOOKUP(tbl_Invoices[[#This Row],[Customer_ID]], tbl_Customers[Customer_ID], tbl_Customers[Region])</f>
        <v>East</v>
      </c>
      <c r="N4194" s="1" t="str" cm="1">
        <f t="array" ref="N4194">_xlfn.IFS(
   _xlfn.SINGLE(tbl_Invoices[Plan_ID])="P1","Basic",
   _xlfn.SINGLE(tbl_Invoices[Plan_ID])="P2","Standard",
   _xlfn.SINGLE(tbl_Invoices[Plan_ID])="P3","Premium"
)</f>
        <v>Basic</v>
      </c>
      <c r="O4194" s="2">
        <f>IF(tbl_Invoices[[#This Row],[Revenue_Type]]="Churned",0,1)</f>
        <v>1</v>
      </c>
    </row>
    <row r="4195" spans="1:15" x14ac:dyDescent="0.25">
      <c r="A4195" t="s">
        <v>8090</v>
      </c>
      <c r="B4195" t="s">
        <v>1070</v>
      </c>
      <c r="C4195" t="s">
        <v>3908</v>
      </c>
      <c r="D4195" s="1">
        <v>44827</v>
      </c>
      <c r="E4195">
        <v>12</v>
      </c>
      <c r="F4195" t="b">
        <v>1</v>
      </c>
      <c r="G4195" t="s">
        <v>4547</v>
      </c>
      <c r="H4195" t="s">
        <v>2027</v>
      </c>
      <c r="I4195" s="1">
        <f>DATE(YEAR(tbl_Invoices[[#This Row],[Invoice_Date]]), MONTH(tbl_Invoices[[#This Row],[Invoice_Date]]), DAY(tbl_Invoices[[#This Row],[Invoice_Date]]))</f>
        <v>44827</v>
      </c>
      <c r="J4195">
        <f>YEAR(tbl_Invoices[[#This Row],[Invoice_Date]])</f>
        <v>2022</v>
      </c>
      <c r="K4195" s="1">
        <f>_xlfn.XLOOKUP(tbl_Invoices[[#This Row],[Customer_ID]], tbl_Customers[Customer_ID], tbl_Customers[Cohort_Month])</f>
        <v>44742</v>
      </c>
      <c r="L4195" s="1" t="str">
        <f ca="1">_xlfn.XLOOKUP(tbl_Invoices[[#This Row],[Customer_ID]], tbl_Customers[Customer_ID], tbl_Customers[Age_Group])</f>
        <v>25–34</v>
      </c>
      <c r="M4195" s="1" t="str">
        <f>_xlfn.XLOOKUP(tbl_Invoices[[#This Row],[Customer_ID]], tbl_Customers[Customer_ID], tbl_Customers[Region])</f>
        <v>International</v>
      </c>
      <c r="N4195" s="1" t="str" cm="1">
        <f t="array" ref="N4195">_xlfn.IFS(
   _xlfn.SINGLE(tbl_Invoices[Plan_ID])="P1","Basic",
   _xlfn.SINGLE(tbl_Invoices[Plan_ID])="P2","Standard",
   _xlfn.SINGLE(tbl_Invoices[Plan_ID])="P3","Premium"
)</f>
        <v>Basic</v>
      </c>
      <c r="O4195" s="2">
        <f>IF(tbl_Invoices[[#This Row],[Revenue_Type]]="Churned",0,1)</f>
        <v>1</v>
      </c>
    </row>
    <row r="4196" spans="1:15" x14ac:dyDescent="0.25">
      <c r="A4196" t="s">
        <v>6200</v>
      </c>
      <c r="B4196" t="s">
        <v>1128</v>
      </c>
      <c r="C4196" t="s">
        <v>2082</v>
      </c>
      <c r="D4196" s="1">
        <v>44827</v>
      </c>
      <c r="E4196">
        <v>12</v>
      </c>
      <c r="F4196" t="b">
        <v>1</v>
      </c>
      <c r="G4196" t="s">
        <v>4549</v>
      </c>
      <c r="H4196" t="s">
        <v>2027</v>
      </c>
      <c r="I4196" s="1">
        <f>DATE(YEAR(tbl_Invoices[[#This Row],[Invoice_Date]]), MONTH(tbl_Invoices[[#This Row],[Invoice_Date]]), DAY(tbl_Invoices[[#This Row],[Invoice_Date]]))</f>
        <v>44827</v>
      </c>
      <c r="J4196">
        <f>YEAR(tbl_Invoices[[#This Row],[Invoice_Date]])</f>
        <v>2022</v>
      </c>
      <c r="K4196" s="1">
        <f>_xlfn.XLOOKUP(tbl_Invoices[[#This Row],[Customer_ID]], tbl_Customers[Customer_ID], tbl_Customers[Cohort_Month])</f>
        <v>44957</v>
      </c>
      <c r="L4196" s="1" t="str">
        <f ca="1">_xlfn.XLOOKUP(tbl_Invoices[[#This Row],[Customer_ID]], tbl_Customers[Customer_ID], tbl_Customers[Age_Group])</f>
        <v>45–54</v>
      </c>
      <c r="M4196" s="1" t="str">
        <f>_xlfn.XLOOKUP(tbl_Invoices[[#This Row],[Customer_ID]], tbl_Customers[Customer_ID], tbl_Customers[Region])</f>
        <v>Midwest</v>
      </c>
      <c r="N4196" s="1" t="str" cm="1">
        <f t="array" ref="N4196">_xlfn.IFS(
   _xlfn.SINGLE(tbl_Invoices[Plan_ID])="P1","Basic",
   _xlfn.SINGLE(tbl_Invoices[Plan_ID])="P2","Standard",
   _xlfn.SINGLE(tbl_Invoices[Plan_ID])="P3","Premium"
)</f>
        <v>Basic</v>
      </c>
      <c r="O4196" s="2">
        <f>IF(tbl_Invoices[[#This Row],[Revenue_Type]]="Churned",0,1)</f>
        <v>1</v>
      </c>
    </row>
    <row r="4197" spans="1:15" x14ac:dyDescent="0.25">
      <c r="A4197" t="s">
        <v>8017</v>
      </c>
      <c r="B4197" t="s">
        <v>636</v>
      </c>
      <c r="C4197" t="s">
        <v>2181</v>
      </c>
      <c r="D4197" s="1">
        <v>44828</v>
      </c>
      <c r="E4197">
        <v>12</v>
      </c>
      <c r="F4197" t="b">
        <v>1</v>
      </c>
      <c r="G4197" t="s">
        <v>4549</v>
      </c>
      <c r="H4197" t="s">
        <v>2027</v>
      </c>
      <c r="I4197" s="1">
        <f>DATE(YEAR(tbl_Invoices[[#This Row],[Invoice_Date]]), MONTH(tbl_Invoices[[#This Row],[Invoice_Date]]), DAY(tbl_Invoices[[#This Row],[Invoice_Date]]))</f>
        <v>44828</v>
      </c>
      <c r="J4197">
        <f>YEAR(tbl_Invoices[[#This Row],[Invoice_Date]])</f>
        <v>2022</v>
      </c>
      <c r="K4197" s="1">
        <f>_xlfn.XLOOKUP(tbl_Invoices[[#This Row],[Customer_ID]], tbl_Customers[Customer_ID], tbl_Customers[Cohort_Month])</f>
        <v>44561</v>
      </c>
      <c r="L4197" s="1" t="str">
        <f ca="1">_xlfn.XLOOKUP(tbl_Invoices[[#This Row],[Customer_ID]], tbl_Customers[Customer_ID], tbl_Customers[Age_Group])</f>
        <v>35–44</v>
      </c>
      <c r="M4197" s="1" t="str">
        <f>_xlfn.XLOOKUP(tbl_Invoices[[#This Row],[Customer_ID]], tbl_Customers[Customer_ID], tbl_Customers[Region])</f>
        <v>East</v>
      </c>
      <c r="N4197" s="1" t="str" cm="1">
        <f t="array" ref="N4197">_xlfn.IFS(
   _xlfn.SINGLE(tbl_Invoices[Plan_ID])="P1","Basic",
   _xlfn.SINGLE(tbl_Invoices[Plan_ID])="P2","Standard",
   _xlfn.SINGLE(tbl_Invoices[Plan_ID])="P3","Premium"
)</f>
        <v>Basic</v>
      </c>
      <c r="O4197" s="2">
        <f>IF(tbl_Invoices[[#This Row],[Revenue_Type]]="Churned",0,1)</f>
        <v>1</v>
      </c>
    </row>
    <row r="4198" spans="1:15" x14ac:dyDescent="0.25">
      <c r="A4198" t="s">
        <v>6925</v>
      </c>
      <c r="B4198" t="s">
        <v>893</v>
      </c>
      <c r="C4198" t="s">
        <v>3981</v>
      </c>
      <c r="D4198" s="1">
        <v>44828</v>
      </c>
      <c r="E4198">
        <v>55</v>
      </c>
      <c r="F4198" t="b">
        <v>1</v>
      </c>
      <c r="G4198" t="s">
        <v>4547</v>
      </c>
      <c r="H4198" t="s">
        <v>2031</v>
      </c>
      <c r="I4198" s="1">
        <f>DATE(YEAR(tbl_Invoices[[#This Row],[Invoice_Date]]), MONTH(tbl_Invoices[[#This Row],[Invoice_Date]]), DAY(tbl_Invoices[[#This Row],[Invoice_Date]]))</f>
        <v>44828</v>
      </c>
      <c r="J4198">
        <f>YEAR(tbl_Invoices[[#This Row],[Invoice_Date]])</f>
        <v>2022</v>
      </c>
      <c r="K4198" s="1">
        <f>_xlfn.XLOOKUP(tbl_Invoices[[#This Row],[Customer_ID]], tbl_Customers[Customer_ID], tbl_Customers[Cohort_Month])</f>
        <v>44681</v>
      </c>
      <c r="L4198" s="1" t="str">
        <f ca="1">_xlfn.XLOOKUP(tbl_Invoices[[#This Row],[Customer_ID]], tbl_Customers[Customer_ID], tbl_Customers[Age_Group])</f>
        <v>45–54</v>
      </c>
      <c r="M4198" s="1" t="str">
        <f>_xlfn.XLOOKUP(tbl_Invoices[[#This Row],[Customer_ID]], tbl_Customers[Customer_ID], tbl_Customers[Region])</f>
        <v>International</v>
      </c>
      <c r="N4198" s="1" t="str" cm="1">
        <f t="array" ref="N4198">_xlfn.IFS(
   _xlfn.SINGLE(tbl_Invoices[Plan_ID])="P1","Basic",
   _xlfn.SINGLE(tbl_Invoices[Plan_ID])="P2","Standard",
   _xlfn.SINGLE(tbl_Invoices[Plan_ID])="P3","Premium"
)</f>
        <v>Premium</v>
      </c>
      <c r="O4198" s="2">
        <f>IF(tbl_Invoices[[#This Row],[Revenue_Type]]="Churned",0,1)</f>
        <v>1</v>
      </c>
    </row>
    <row r="4199" spans="1:15" x14ac:dyDescent="0.25">
      <c r="A4199" t="s">
        <v>10438</v>
      </c>
      <c r="B4199" t="s">
        <v>1005</v>
      </c>
      <c r="C4199" t="s">
        <v>4156</v>
      </c>
      <c r="D4199" s="1">
        <v>44828</v>
      </c>
      <c r="E4199">
        <v>12</v>
      </c>
      <c r="F4199" t="b">
        <v>1</v>
      </c>
      <c r="G4199" t="s">
        <v>4547</v>
      </c>
      <c r="H4199" t="s">
        <v>2027</v>
      </c>
      <c r="I4199" s="1">
        <f>DATE(YEAR(tbl_Invoices[[#This Row],[Invoice_Date]]), MONTH(tbl_Invoices[[#This Row],[Invoice_Date]]), DAY(tbl_Invoices[[#This Row],[Invoice_Date]]))</f>
        <v>44828</v>
      </c>
      <c r="J4199">
        <f>YEAR(tbl_Invoices[[#This Row],[Invoice_Date]])</f>
        <v>2022</v>
      </c>
      <c r="K4199" s="1">
        <f>_xlfn.XLOOKUP(tbl_Invoices[[#This Row],[Customer_ID]], tbl_Customers[Customer_ID], tbl_Customers[Cohort_Month])</f>
        <v>44742</v>
      </c>
      <c r="L4199" s="1" t="str">
        <f ca="1">_xlfn.XLOOKUP(tbl_Invoices[[#This Row],[Customer_ID]], tbl_Customers[Customer_ID], tbl_Customers[Age_Group])</f>
        <v>35–44</v>
      </c>
      <c r="M4199" s="1" t="str">
        <f>_xlfn.XLOOKUP(tbl_Invoices[[#This Row],[Customer_ID]], tbl_Customers[Customer_ID], tbl_Customers[Region])</f>
        <v>Midwest</v>
      </c>
      <c r="N4199" s="1" t="str" cm="1">
        <f t="array" ref="N4199">_xlfn.IFS(
   _xlfn.SINGLE(tbl_Invoices[Plan_ID])="P1","Basic",
   _xlfn.SINGLE(tbl_Invoices[Plan_ID])="P2","Standard",
   _xlfn.SINGLE(tbl_Invoices[Plan_ID])="P3","Premium"
)</f>
        <v>Basic</v>
      </c>
      <c r="O4199" s="2">
        <f>IF(tbl_Invoices[[#This Row],[Revenue_Type]]="Churned",0,1)</f>
        <v>1</v>
      </c>
    </row>
    <row r="4200" spans="1:15" x14ac:dyDescent="0.25">
      <c r="A4200" t="s">
        <v>9246</v>
      </c>
      <c r="B4200" t="s">
        <v>1081</v>
      </c>
      <c r="C4200" t="s">
        <v>2261</v>
      </c>
      <c r="D4200" s="1">
        <v>44828</v>
      </c>
      <c r="E4200">
        <v>55</v>
      </c>
      <c r="F4200" t="b">
        <v>1</v>
      </c>
      <c r="G4200" t="s">
        <v>4547</v>
      </c>
      <c r="H4200" t="s">
        <v>2031</v>
      </c>
      <c r="I4200" s="1">
        <f>DATE(YEAR(tbl_Invoices[[#This Row],[Invoice_Date]]), MONTH(tbl_Invoices[[#This Row],[Invoice_Date]]), DAY(tbl_Invoices[[#This Row],[Invoice_Date]]))</f>
        <v>44828</v>
      </c>
      <c r="J4200">
        <f>YEAR(tbl_Invoices[[#This Row],[Invoice_Date]])</f>
        <v>2022</v>
      </c>
      <c r="K4200" s="1">
        <f>_xlfn.XLOOKUP(tbl_Invoices[[#This Row],[Customer_ID]], tbl_Customers[Customer_ID], tbl_Customers[Cohort_Month])</f>
        <v>44712</v>
      </c>
      <c r="L4200" s="1" t="str">
        <f ca="1">_xlfn.XLOOKUP(tbl_Invoices[[#This Row],[Customer_ID]], tbl_Customers[Customer_ID], tbl_Customers[Age_Group])</f>
        <v>18–24</v>
      </c>
      <c r="M4200" s="1" t="str">
        <f>_xlfn.XLOOKUP(tbl_Invoices[[#This Row],[Customer_ID]], tbl_Customers[Customer_ID], tbl_Customers[Region])</f>
        <v>West</v>
      </c>
      <c r="N4200" s="1" t="str" cm="1">
        <f t="array" ref="N4200">_xlfn.IFS(
   _xlfn.SINGLE(tbl_Invoices[Plan_ID])="P1","Basic",
   _xlfn.SINGLE(tbl_Invoices[Plan_ID])="P2","Standard",
   _xlfn.SINGLE(tbl_Invoices[Plan_ID])="P3","Premium"
)</f>
        <v>Premium</v>
      </c>
      <c r="O4200" s="2">
        <f>IF(tbl_Invoices[[#This Row],[Revenue_Type]]="Churned",0,1)</f>
        <v>1</v>
      </c>
    </row>
    <row r="4201" spans="1:15" x14ac:dyDescent="0.25">
      <c r="A4201" t="s">
        <v>9354</v>
      </c>
      <c r="B4201" t="s">
        <v>1124</v>
      </c>
      <c r="C4201" t="s">
        <v>3078</v>
      </c>
      <c r="D4201" s="1">
        <v>44828</v>
      </c>
      <c r="E4201">
        <v>25</v>
      </c>
      <c r="F4201" t="b">
        <v>1</v>
      </c>
      <c r="G4201" t="s">
        <v>4545</v>
      </c>
      <c r="H4201" t="s">
        <v>2034</v>
      </c>
      <c r="I4201" s="1">
        <f>DATE(YEAR(tbl_Invoices[[#This Row],[Invoice_Date]]), MONTH(tbl_Invoices[[#This Row],[Invoice_Date]]), DAY(tbl_Invoices[[#This Row],[Invoice_Date]]))</f>
        <v>44828</v>
      </c>
      <c r="J4201">
        <f>YEAR(tbl_Invoices[[#This Row],[Invoice_Date]])</f>
        <v>2022</v>
      </c>
      <c r="K4201" s="1">
        <f>_xlfn.XLOOKUP(tbl_Invoices[[#This Row],[Customer_ID]], tbl_Customers[Customer_ID], tbl_Customers[Cohort_Month])</f>
        <v>44439</v>
      </c>
      <c r="L4201" s="1" t="str">
        <f ca="1">_xlfn.XLOOKUP(tbl_Invoices[[#This Row],[Customer_ID]], tbl_Customers[Customer_ID], tbl_Customers[Age_Group])</f>
        <v>45–54</v>
      </c>
      <c r="M4201" s="1" t="str">
        <f>_xlfn.XLOOKUP(tbl_Invoices[[#This Row],[Customer_ID]], tbl_Customers[Customer_ID], tbl_Customers[Region])</f>
        <v>Midwest</v>
      </c>
      <c r="N4201" s="1" t="str" cm="1">
        <f t="array" ref="N4201">_xlfn.IFS(
   _xlfn.SINGLE(tbl_Invoices[Plan_ID])="P1","Basic",
   _xlfn.SINGLE(tbl_Invoices[Plan_ID])="P2","Standard",
   _xlfn.SINGLE(tbl_Invoices[Plan_ID])="P3","Premium"
)</f>
        <v>Standard</v>
      </c>
      <c r="O4201" s="2">
        <f>IF(tbl_Invoices[[#This Row],[Revenue_Type]]="Churned",0,1)</f>
        <v>0</v>
      </c>
    </row>
    <row r="4202" spans="1:15" x14ac:dyDescent="0.25">
      <c r="A4202" t="s">
        <v>5023</v>
      </c>
      <c r="B4202" t="s">
        <v>1391</v>
      </c>
      <c r="C4202" t="s">
        <v>4086</v>
      </c>
      <c r="D4202" s="1">
        <v>44828</v>
      </c>
      <c r="E4202">
        <v>12</v>
      </c>
      <c r="F4202" t="b">
        <v>1</v>
      </c>
      <c r="G4202" t="s">
        <v>4547</v>
      </c>
      <c r="H4202" t="s">
        <v>2027</v>
      </c>
      <c r="I4202" s="1">
        <f>DATE(YEAR(tbl_Invoices[[#This Row],[Invoice_Date]]), MONTH(tbl_Invoices[[#This Row],[Invoice_Date]]), DAY(tbl_Invoices[[#This Row],[Invoice_Date]]))</f>
        <v>44828</v>
      </c>
      <c r="J4202">
        <f>YEAR(tbl_Invoices[[#This Row],[Invoice_Date]])</f>
        <v>2022</v>
      </c>
      <c r="K4202" s="1">
        <f>_xlfn.XLOOKUP(tbl_Invoices[[#This Row],[Customer_ID]], tbl_Customers[Customer_ID], tbl_Customers[Cohort_Month])</f>
        <v>44439</v>
      </c>
      <c r="L4202" s="1" t="str">
        <f ca="1">_xlfn.XLOOKUP(tbl_Invoices[[#This Row],[Customer_ID]], tbl_Customers[Customer_ID], tbl_Customers[Age_Group])</f>
        <v>45–54</v>
      </c>
      <c r="M4202" s="1" t="str">
        <f>_xlfn.XLOOKUP(tbl_Invoices[[#This Row],[Customer_ID]], tbl_Customers[Customer_ID], tbl_Customers[Region])</f>
        <v>Midwest</v>
      </c>
      <c r="N4202" s="1" t="str" cm="1">
        <f t="array" ref="N4202">_xlfn.IFS(
   _xlfn.SINGLE(tbl_Invoices[Plan_ID])="P1","Basic",
   _xlfn.SINGLE(tbl_Invoices[Plan_ID])="P2","Standard",
   _xlfn.SINGLE(tbl_Invoices[Plan_ID])="P3","Premium"
)</f>
        <v>Basic</v>
      </c>
      <c r="O4202" s="2">
        <f>IF(tbl_Invoices[[#This Row],[Revenue_Type]]="Churned",0,1)</f>
        <v>1</v>
      </c>
    </row>
    <row r="4203" spans="1:15" x14ac:dyDescent="0.25">
      <c r="A4203" t="s">
        <v>9433</v>
      </c>
      <c r="B4203" t="s">
        <v>1837</v>
      </c>
      <c r="C4203" t="s">
        <v>4411</v>
      </c>
      <c r="D4203" s="1">
        <v>44828</v>
      </c>
      <c r="E4203">
        <v>12</v>
      </c>
      <c r="F4203" t="b">
        <v>1</v>
      </c>
      <c r="G4203" t="s">
        <v>4547</v>
      </c>
      <c r="H4203" t="s">
        <v>2027</v>
      </c>
      <c r="I4203" s="1">
        <f>DATE(YEAR(tbl_Invoices[[#This Row],[Invoice_Date]]), MONTH(tbl_Invoices[[#This Row],[Invoice_Date]]), DAY(tbl_Invoices[[#This Row],[Invoice_Date]]))</f>
        <v>44828</v>
      </c>
      <c r="J4203">
        <f>YEAR(tbl_Invoices[[#This Row],[Invoice_Date]])</f>
        <v>2022</v>
      </c>
      <c r="K4203" s="1">
        <f>_xlfn.XLOOKUP(tbl_Invoices[[#This Row],[Customer_ID]], tbl_Customers[Customer_ID], tbl_Customers[Cohort_Month])</f>
        <v>44592</v>
      </c>
      <c r="L4203" s="1" t="str">
        <f ca="1">_xlfn.XLOOKUP(tbl_Invoices[[#This Row],[Customer_ID]], tbl_Customers[Customer_ID], tbl_Customers[Age_Group])</f>
        <v>55+</v>
      </c>
      <c r="M4203" s="1" t="str">
        <f>_xlfn.XLOOKUP(tbl_Invoices[[#This Row],[Customer_ID]], tbl_Customers[Customer_ID], tbl_Customers[Region])</f>
        <v>East</v>
      </c>
      <c r="N4203" s="1" t="str" cm="1">
        <f t="array" ref="N4203">_xlfn.IFS(
   _xlfn.SINGLE(tbl_Invoices[Plan_ID])="P1","Basic",
   _xlfn.SINGLE(tbl_Invoices[Plan_ID])="P2","Standard",
   _xlfn.SINGLE(tbl_Invoices[Plan_ID])="P3","Premium"
)</f>
        <v>Basic</v>
      </c>
      <c r="O4203" s="2">
        <f>IF(tbl_Invoices[[#This Row],[Revenue_Type]]="Churned",0,1)</f>
        <v>1</v>
      </c>
    </row>
    <row r="4204" spans="1:15" x14ac:dyDescent="0.25">
      <c r="A4204" t="s">
        <v>8254</v>
      </c>
      <c r="B4204" t="s">
        <v>1841</v>
      </c>
      <c r="C4204" t="s">
        <v>4490</v>
      </c>
      <c r="D4204" s="1">
        <v>44828</v>
      </c>
      <c r="E4204">
        <v>25</v>
      </c>
      <c r="F4204" t="b">
        <v>1</v>
      </c>
      <c r="G4204" t="s">
        <v>4540</v>
      </c>
      <c r="H4204" t="s">
        <v>2034</v>
      </c>
      <c r="I4204" s="1">
        <f>DATE(YEAR(tbl_Invoices[[#This Row],[Invoice_Date]]), MONTH(tbl_Invoices[[#This Row],[Invoice_Date]]), DAY(tbl_Invoices[[#This Row],[Invoice_Date]]))</f>
        <v>44828</v>
      </c>
      <c r="J4204">
        <f>YEAR(tbl_Invoices[[#This Row],[Invoice_Date]])</f>
        <v>2022</v>
      </c>
      <c r="K4204" s="1">
        <f>_xlfn.XLOOKUP(tbl_Invoices[[#This Row],[Customer_ID]], tbl_Customers[Customer_ID], tbl_Customers[Cohort_Month])</f>
        <v>44804</v>
      </c>
      <c r="L4204" s="1" t="str">
        <f ca="1">_xlfn.XLOOKUP(tbl_Invoices[[#This Row],[Customer_ID]], tbl_Customers[Customer_ID], tbl_Customers[Age_Group])</f>
        <v>35–44</v>
      </c>
      <c r="M4204" s="1" t="str">
        <f>_xlfn.XLOOKUP(tbl_Invoices[[#This Row],[Customer_ID]], tbl_Customers[Customer_ID], tbl_Customers[Region])</f>
        <v>West</v>
      </c>
      <c r="N4204" s="1" t="str" cm="1">
        <f t="array" ref="N4204">_xlfn.IFS(
   _xlfn.SINGLE(tbl_Invoices[Plan_ID])="P1","Basic",
   _xlfn.SINGLE(tbl_Invoices[Plan_ID])="P2","Standard",
   _xlfn.SINGLE(tbl_Invoices[Plan_ID])="P3","Premium"
)</f>
        <v>Standard</v>
      </c>
      <c r="O4204" s="2">
        <f>IF(tbl_Invoices[[#This Row],[Revenue_Type]]="Churned",0,1)</f>
        <v>1</v>
      </c>
    </row>
    <row r="4205" spans="1:15" x14ac:dyDescent="0.25">
      <c r="A4205" t="s">
        <v>4584</v>
      </c>
      <c r="B4205" t="s">
        <v>65</v>
      </c>
      <c r="C4205" t="s">
        <v>4494</v>
      </c>
      <c r="D4205" s="1">
        <v>44829</v>
      </c>
      <c r="E4205">
        <v>55</v>
      </c>
      <c r="F4205" t="b">
        <v>1</v>
      </c>
      <c r="G4205" t="s">
        <v>4538</v>
      </c>
      <c r="H4205" t="s">
        <v>2031</v>
      </c>
      <c r="I4205" s="1">
        <f>DATE(YEAR(tbl_Invoices[[#This Row],[Invoice_Date]]), MONTH(tbl_Invoices[[#This Row],[Invoice_Date]]), DAY(tbl_Invoices[[#This Row],[Invoice_Date]]))</f>
        <v>44829</v>
      </c>
      <c r="J4205">
        <f>YEAR(tbl_Invoices[[#This Row],[Invoice_Date]])</f>
        <v>2022</v>
      </c>
      <c r="K4205" s="1">
        <f>_xlfn.XLOOKUP(tbl_Invoices[[#This Row],[Customer_ID]], tbl_Customers[Customer_ID], tbl_Customers[Cohort_Month])</f>
        <v>44439</v>
      </c>
      <c r="L4205" s="1" t="str">
        <f ca="1">_xlfn.XLOOKUP(tbl_Invoices[[#This Row],[Customer_ID]], tbl_Customers[Customer_ID], tbl_Customers[Age_Group])</f>
        <v>45–54</v>
      </c>
      <c r="M4205" s="1" t="str">
        <f>_xlfn.XLOOKUP(tbl_Invoices[[#This Row],[Customer_ID]], tbl_Customers[Customer_ID], tbl_Customers[Region])</f>
        <v>South</v>
      </c>
      <c r="N4205" s="1" t="str" cm="1">
        <f t="array" ref="N4205">_xlfn.IFS(
   _xlfn.SINGLE(tbl_Invoices[Plan_ID])="P1","Basic",
   _xlfn.SINGLE(tbl_Invoices[Plan_ID])="P2","Standard",
   _xlfn.SINGLE(tbl_Invoices[Plan_ID])="P3","Premium"
)</f>
        <v>Premium</v>
      </c>
      <c r="O4205" s="2">
        <f>IF(tbl_Invoices[[#This Row],[Revenue_Type]]="Churned",0,1)</f>
        <v>1</v>
      </c>
    </row>
    <row r="4206" spans="1:15" x14ac:dyDescent="0.25">
      <c r="A4206" t="s">
        <v>9801</v>
      </c>
      <c r="B4206" t="s">
        <v>414</v>
      </c>
      <c r="C4206" t="s">
        <v>3504</v>
      </c>
      <c r="D4206" s="1">
        <v>44829</v>
      </c>
      <c r="E4206">
        <v>55</v>
      </c>
      <c r="F4206" t="b">
        <v>1</v>
      </c>
      <c r="G4206" t="s">
        <v>4545</v>
      </c>
      <c r="H4206" t="s">
        <v>2031</v>
      </c>
      <c r="I4206" s="1">
        <f>DATE(YEAR(tbl_Invoices[[#This Row],[Invoice_Date]]), MONTH(tbl_Invoices[[#This Row],[Invoice_Date]]), DAY(tbl_Invoices[[#This Row],[Invoice_Date]]))</f>
        <v>44829</v>
      </c>
      <c r="J4206">
        <f>YEAR(tbl_Invoices[[#This Row],[Invoice_Date]])</f>
        <v>2022</v>
      </c>
      <c r="K4206" s="1">
        <f>_xlfn.XLOOKUP(tbl_Invoices[[#This Row],[Customer_ID]], tbl_Customers[Customer_ID], tbl_Customers[Cohort_Month])</f>
        <v>44773</v>
      </c>
      <c r="L4206" s="1" t="str">
        <f ca="1">_xlfn.XLOOKUP(tbl_Invoices[[#This Row],[Customer_ID]], tbl_Customers[Customer_ID], tbl_Customers[Age_Group])</f>
        <v>25–34</v>
      </c>
      <c r="M4206" s="1" t="str">
        <f>_xlfn.XLOOKUP(tbl_Invoices[[#This Row],[Customer_ID]], tbl_Customers[Customer_ID], tbl_Customers[Region])</f>
        <v>International</v>
      </c>
      <c r="N4206" s="1" t="str" cm="1">
        <f t="array" ref="N4206">_xlfn.IFS(
   _xlfn.SINGLE(tbl_Invoices[Plan_ID])="P1","Basic",
   _xlfn.SINGLE(tbl_Invoices[Plan_ID])="P2","Standard",
   _xlfn.SINGLE(tbl_Invoices[Plan_ID])="P3","Premium"
)</f>
        <v>Premium</v>
      </c>
      <c r="O4206" s="2">
        <f>IF(tbl_Invoices[[#This Row],[Revenue_Type]]="Churned",0,1)</f>
        <v>0</v>
      </c>
    </row>
    <row r="4207" spans="1:15" x14ac:dyDescent="0.25">
      <c r="A4207" t="s">
        <v>6089</v>
      </c>
      <c r="B4207" t="s">
        <v>645</v>
      </c>
      <c r="C4207" t="s">
        <v>2928</v>
      </c>
      <c r="D4207" s="1">
        <v>44829</v>
      </c>
      <c r="E4207">
        <v>25</v>
      </c>
      <c r="F4207" t="b">
        <v>1</v>
      </c>
      <c r="G4207" t="s">
        <v>4538</v>
      </c>
      <c r="H4207" t="s">
        <v>2034</v>
      </c>
      <c r="I4207" s="1">
        <f>DATE(YEAR(tbl_Invoices[[#This Row],[Invoice_Date]]), MONTH(tbl_Invoices[[#This Row],[Invoice_Date]]), DAY(tbl_Invoices[[#This Row],[Invoice_Date]]))</f>
        <v>44829</v>
      </c>
      <c r="J4207">
        <f>YEAR(tbl_Invoices[[#This Row],[Invoice_Date]])</f>
        <v>2022</v>
      </c>
      <c r="K4207" s="1">
        <f>_xlfn.XLOOKUP(tbl_Invoices[[#This Row],[Customer_ID]], tbl_Customers[Customer_ID], tbl_Customers[Cohort_Month])</f>
        <v>44316</v>
      </c>
      <c r="L4207" s="1" t="str">
        <f ca="1">_xlfn.XLOOKUP(tbl_Invoices[[#This Row],[Customer_ID]], tbl_Customers[Customer_ID], tbl_Customers[Age_Group])</f>
        <v>35–44</v>
      </c>
      <c r="M4207" s="1" t="str">
        <f>_xlfn.XLOOKUP(tbl_Invoices[[#This Row],[Customer_ID]], tbl_Customers[Customer_ID], tbl_Customers[Region])</f>
        <v>South</v>
      </c>
      <c r="N4207" s="1" t="str" cm="1">
        <f t="array" ref="N4207">_xlfn.IFS(
   _xlfn.SINGLE(tbl_Invoices[Plan_ID])="P1","Basic",
   _xlfn.SINGLE(tbl_Invoices[Plan_ID])="P2","Standard",
   _xlfn.SINGLE(tbl_Invoices[Plan_ID])="P3","Premium"
)</f>
        <v>Standard</v>
      </c>
      <c r="O4207" s="2">
        <f>IF(tbl_Invoices[[#This Row],[Revenue_Type]]="Churned",0,1)</f>
        <v>1</v>
      </c>
    </row>
    <row r="4208" spans="1:15" x14ac:dyDescent="0.25">
      <c r="A4208" t="s">
        <v>9481</v>
      </c>
      <c r="B4208" t="s">
        <v>1014</v>
      </c>
      <c r="C4208" t="s">
        <v>4518</v>
      </c>
      <c r="D4208" s="1">
        <v>44829</v>
      </c>
      <c r="E4208">
        <v>55</v>
      </c>
      <c r="F4208" t="b">
        <v>1</v>
      </c>
      <c r="G4208" t="s">
        <v>4547</v>
      </c>
      <c r="H4208" t="s">
        <v>2031</v>
      </c>
      <c r="I4208" s="1">
        <f>DATE(YEAR(tbl_Invoices[[#This Row],[Invoice_Date]]), MONTH(tbl_Invoices[[#This Row],[Invoice_Date]]), DAY(tbl_Invoices[[#This Row],[Invoice_Date]]))</f>
        <v>44829</v>
      </c>
      <c r="J4208">
        <f>YEAR(tbl_Invoices[[#This Row],[Invoice_Date]])</f>
        <v>2022</v>
      </c>
      <c r="K4208" s="1">
        <f>_xlfn.XLOOKUP(tbl_Invoices[[#This Row],[Customer_ID]], tbl_Customers[Customer_ID], tbl_Customers[Cohort_Month])</f>
        <v>44651</v>
      </c>
      <c r="L4208" s="1" t="str">
        <f ca="1">_xlfn.XLOOKUP(tbl_Invoices[[#This Row],[Customer_ID]], tbl_Customers[Customer_ID], tbl_Customers[Age_Group])</f>
        <v>45–54</v>
      </c>
      <c r="M4208" s="1" t="str">
        <f>_xlfn.XLOOKUP(tbl_Invoices[[#This Row],[Customer_ID]], tbl_Customers[Customer_ID], tbl_Customers[Region])</f>
        <v>International</v>
      </c>
      <c r="N4208" s="1" t="str" cm="1">
        <f t="array" ref="N4208">_xlfn.IFS(
   _xlfn.SINGLE(tbl_Invoices[Plan_ID])="P1","Basic",
   _xlfn.SINGLE(tbl_Invoices[Plan_ID])="P2","Standard",
   _xlfn.SINGLE(tbl_Invoices[Plan_ID])="P3","Premium"
)</f>
        <v>Premium</v>
      </c>
      <c r="O4208" s="2">
        <f>IF(tbl_Invoices[[#This Row],[Revenue_Type]]="Churned",0,1)</f>
        <v>1</v>
      </c>
    </row>
    <row r="4209" spans="1:15" x14ac:dyDescent="0.25">
      <c r="A4209" t="s">
        <v>5210</v>
      </c>
      <c r="B4209" t="s">
        <v>1062</v>
      </c>
      <c r="C4209" t="s">
        <v>3690</v>
      </c>
      <c r="D4209" s="1">
        <v>44829</v>
      </c>
      <c r="E4209">
        <v>12</v>
      </c>
      <c r="F4209" t="b">
        <v>1</v>
      </c>
      <c r="G4209" t="s">
        <v>4545</v>
      </c>
      <c r="H4209" t="s">
        <v>2027</v>
      </c>
      <c r="I4209" s="1">
        <f>DATE(YEAR(tbl_Invoices[[#This Row],[Invoice_Date]]), MONTH(tbl_Invoices[[#This Row],[Invoice_Date]]), DAY(tbl_Invoices[[#This Row],[Invoice_Date]]))</f>
        <v>44829</v>
      </c>
      <c r="J4209">
        <f>YEAR(tbl_Invoices[[#This Row],[Invoice_Date]])</f>
        <v>2022</v>
      </c>
      <c r="K4209" s="1">
        <f>_xlfn.XLOOKUP(tbl_Invoices[[#This Row],[Customer_ID]], tbl_Customers[Customer_ID], tbl_Customers[Cohort_Month])</f>
        <v>44469</v>
      </c>
      <c r="L4209" s="1" t="str">
        <f ca="1">_xlfn.XLOOKUP(tbl_Invoices[[#This Row],[Customer_ID]], tbl_Customers[Customer_ID], tbl_Customers[Age_Group])</f>
        <v>35–44</v>
      </c>
      <c r="M4209" s="1" t="str">
        <f>_xlfn.XLOOKUP(tbl_Invoices[[#This Row],[Customer_ID]], tbl_Customers[Customer_ID], tbl_Customers[Region])</f>
        <v>International</v>
      </c>
      <c r="N4209" s="1" t="str" cm="1">
        <f t="array" ref="N4209">_xlfn.IFS(
   _xlfn.SINGLE(tbl_Invoices[Plan_ID])="P1","Basic",
   _xlfn.SINGLE(tbl_Invoices[Plan_ID])="P2","Standard",
   _xlfn.SINGLE(tbl_Invoices[Plan_ID])="P3","Premium"
)</f>
        <v>Basic</v>
      </c>
      <c r="O4209" s="2">
        <f>IF(tbl_Invoices[[#This Row],[Revenue_Type]]="Churned",0,1)</f>
        <v>0</v>
      </c>
    </row>
    <row r="4210" spans="1:15" x14ac:dyDescent="0.25">
      <c r="A4210" t="s">
        <v>8211</v>
      </c>
      <c r="B4210" t="s">
        <v>1090</v>
      </c>
      <c r="C4210" t="s">
        <v>3172</v>
      </c>
      <c r="D4210" s="1">
        <v>44829</v>
      </c>
      <c r="E4210">
        <v>12</v>
      </c>
      <c r="F4210" t="b">
        <v>1</v>
      </c>
      <c r="G4210" t="s">
        <v>4540</v>
      </c>
      <c r="H4210" t="s">
        <v>2027</v>
      </c>
      <c r="I4210" s="1">
        <f>DATE(YEAR(tbl_Invoices[[#This Row],[Invoice_Date]]), MONTH(tbl_Invoices[[#This Row],[Invoice_Date]]), DAY(tbl_Invoices[[#This Row],[Invoice_Date]]))</f>
        <v>44829</v>
      </c>
      <c r="J4210">
        <f>YEAR(tbl_Invoices[[#This Row],[Invoice_Date]])</f>
        <v>2022</v>
      </c>
      <c r="K4210" s="1">
        <f>_xlfn.XLOOKUP(tbl_Invoices[[#This Row],[Customer_ID]], tbl_Customers[Customer_ID], tbl_Customers[Cohort_Month])</f>
        <v>44439</v>
      </c>
      <c r="L4210" s="1" t="str">
        <f ca="1">_xlfn.XLOOKUP(tbl_Invoices[[#This Row],[Customer_ID]], tbl_Customers[Customer_ID], tbl_Customers[Age_Group])</f>
        <v>55+</v>
      </c>
      <c r="M4210" s="1" t="str">
        <f>_xlfn.XLOOKUP(tbl_Invoices[[#This Row],[Customer_ID]], tbl_Customers[Customer_ID], tbl_Customers[Region])</f>
        <v>Midwest</v>
      </c>
      <c r="N4210" s="1" t="str" cm="1">
        <f t="array" ref="N4210">_xlfn.IFS(
   _xlfn.SINGLE(tbl_Invoices[Plan_ID])="P1","Basic",
   _xlfn.SINGLE(tbl_Invoices[Plan_ID])="P2","Standard",
   _xlfn.SINGLE(tbl_Invoices[Plan_ID])="P3","Premium"
)</f>
        <v>Basic</v>
      </c>
      <c r="O4210" s="2">
        <f>IF(tbl_Invoices[[#This Row],[Revenue_Type]]="Churned",0,1)</f>
        <v>1</v>
      </c>
    </row>
    <row r="4211" spans="1:15" x14ac:dyDescent="0.25">
      <c r="A4211" t="s">
        <v>4636</v>
      </c>
      <c r="B4211" t="s">
        <v>1278</v>
      </c>
      <c r="C4211" t="s">
        <v>2316</v>
      </c>
      <c r="D4211" s="1">
        <v>44829</v>
      </c>
      <c r="E4211">
        <v>12</v>
      </c>
      <c r="F4211" t="b">
        <v>1</v>
      </c>
      <c r="G4211" t="s">
        <v>4540</v>
      </c>
      <c r="H4211" t="s">
        <v>2027</v>
      </c>
      <c r="I4211" s="1">
        <f>DATE(YEAR(tbl_Invoices[[#This Row],[Invoice_Date]]), MONTH(tbl_Invoices[[#This Row],[Invoice_Date]]), DAY(tbl_Invoices[[#This Row],[Invoice_Date]]))</f>
        <v>44829</v>
      </c>
      <c r="J4211">
        <f>YEAR(tbl_Invoices[[#This Row],[Invoice_Date]])</f>
        <v>2022</v>
      </c>
      <c r="K4211" s="1">
        <f>_xlfn.XLOOKUP(tbl_Invoices[[#This Row],[Customer_ID]], tbl_Customers[Customer_ID], tbl_Customers[Cohort_Month])</f>
        <v>44500</v>
      </c>
      <c r="L4211" s="1" t="str">
        <f ca="1">_xlfn.XLOOKUP(tbl_Invoices[[#This Row],[Customer_ID]], tbl_Customers[Customer_ID], tbl_Customers[Age_Group])</f>
        <v>45–54</v>
      </c>
      <c r="M4211" s="1" t="str">
        <f>_xlfn.XLOOKUP(tbl_Invoices[[#This Row],[Customer_ID]], tbl_Customers[Customer_ID], tbl_Customers[Region])</f>
        <v>International</v>
      </c>
      <c r="N4211" s="1" t="str" cm="1">
        <f t="array" ref="N4211">_xlfn.IFS(
   _xlfn.SINGLE(tbl_Invoices[Plan_ID])="P1","Basic",
   _xlfn.SINGLE(tbl_Invoices[Plan_ID])="P2","Standard",
   _xlfn.SINGLE(tbl_Invoices[Plan_ID])="P3","Premium"
)</f>
        <v>Basic</v>
      </c>
      <c r="O4211" s="2">
        <f>IF(tbl_Invoices[[#This Row],[Revenue_Type]]="Churned",0,1)</f>
        <v>1</v>
      </c>
    </row>
    <row r="4212" spans="1:15" x14ac:dyDescent="0.25">
      <c r="A4212" t="s">
        <v>6673</v>
      </c>
      <c r="B4212" t="s">
        <v>1387</v>
      </c>
      <c r="C4212" t="s">
        <v>3456</v>
      </c>
      <c r="D4212" s="1">
        <v>44829</v>
      </c>
      <c r="E4212">
        <v>25</v>
      </c>
      <c r="F4212" t="b">
        <v>1</v>
      </c>
      <c r="G4212" t="s">
        <v>4540</v>
      </c>
      <c r="H4212" t="s">
        <v>2034</v>
      </c>
      <c r="I4212" s="1">
        <f>DATE(YEAR(tbl_Invoices[[#This Row],[Invoice_Date]]), MONTH(tbl_Invoices[[#This Row],[Invoice_Date]]), DAY(tbl_Invoices[[#This Row],[Invoice_Date]]))</f>
        <v>44829</v>
      </c>
      <c r="J4212">
        <f>YEAR(tbl_Invoices[[#This Row],[Invoice_Date]])</f>
        <v>2022</v>
      </c>
      <c r="K4212" s="1">
        <f>_xlfn.XLOOKUP(tbl_Invoices[[#This Row],[Customer_ID]], tbl_Customers[Customer_ID], tbl_Customers[Cohort_Month])</f>
        <v>44227</v>
      </c>
      <c r="L4212" s="1" t="str">
        <f ca="1">_xlfn.XLOOKUP(tbl_Invoices[[#This Row],[Customer_ID]], tbl_Customers[Customer_ID], tbl_Customers[Age_Group])</f>
        <v>55+</v>
      </c>
      <c r="M4212" s="1" t="str">
        <f>_xlfn.XLOOKUP(tbl_Invoices[[#This Row],[Customer_ID]], tbl_Customers[Customer_ID], tbl_Customers[Region])</f>
        <v>West</v>
      </c>
      <c r="N4212" s="1" t="str" cm="1">
        <f t="array" ref="N4212">_xlfn.IFS(
   _xlfn.SINGLE(tbl_Invoices[Plan_ID])="P1","Basic",
   _xlfn.SINGLE(tbl_Invoices[Plan_ID])="P2","Standard",
   _xlfn.SINGLE(tbl_Invoices[Plan_ID])="P3","Premium"
)</f>
        <v>Standard</v>
      </c>
      <c r="O4212" s="2">
        <f>IF(tbl_Invoices[[#This Row],[Revenue_Type]]="Churned",0,1)</f>
        <v>1</v>
      </c>
    </row>
    <row r="4213" spans="1:15" x14ac:dyDescent="0.25">
      <c r="A4213" t="s">
        <v>8084</v>
      </c>
      <c r="B4213" t="s">
        <v>1871</v>
      </c>
      <c r="C4213" t="s">
        <v>4380</v>
      </c>
      <c r="D4213" s="1">
        <v>44829</v>
      </c>
      <c r="E4213">
        <v>55</v>
      </c>
      <c r="F4213" t="b">
        <v>1</v>
      </c>
      <c r="G4213" t="s">
        <v>4540</v>
      </c>
      <c r="H4213" t="s">
        <v>2031</v>
      </c>
      <c r="I4213" s="1">
        <f>DATE(YEAR(tbl_Invoices[[#This Row],[Invoice_Date]]), MONTH(tbl_Invoices[[#This Row],[Invoice_Date]]), DAY(tbl_Invoices[[#This Row],[Invoice_Date]]))</f>
        <v>44829</v>
      </c>
      <c r="J4213">
        <f>YEAR(tbl_Invoices[[#This Row],[Invoice_Date]])</f>
        <v>2022</v>
      </c>
      <c r="K4213" s="1">
        <f>_xlfn.XLOOKUP(tbl_Invoices[[#This Row],[Customer_ID]], tbl_Customers[Customer_ID], tbl_Customers[Cohort_Month])</f>
        <v>44530</v>
      </c>
      <c r="L4213" s="1" t="str">
        <f ca="1">_xlfn.XLOOKUP(tbl_Invoices[[#This Row],[Customer_ID]], tbl_Customers[Customer_ID], tbl_Customers[Age_Group])</f>
        <v>35–44</v>
      </c>
      <c r="M4213" s="1" t="str">
        <f>_xlfn.XLOOKUP(tbl_Invoices[[#This Row],[Customer_ID]], tbl_Customers[Customer_ID], tbl_Customers[Region])</f>
        <v>Midwest</v>
      </c>
      <c r="N4213" s="1" t="str" cm="1">
        <f t="array" ref="N4213">_xlfn.IFS(
   _xlfn.SINGLE(tbl_Invoices[Plan_ID])="P1","Basic",
   _xlfn.SINGLE(tbl_Invoices[Plan_ID])="P2","Standard",
   _xlfn.SINGLE(tbl_Invoices[Plan_ID])="P3","Premium"
)</f>
        <v>Premium</v>
      </c>
      <c r="O4213" s="2">
        <f>IF(tbl_Invoices[[#This Row],[Revenue_Type]]="Churned",0,1)</f>
        <v>1</v>
      </c>
    </row>
    <row r="4214" spans="1:15" x14ac:dyDescent="0.25">
      <c r="A4214" t="s">
        <v>5378</v>
      </c>
      <c r="B4214" t="s">
        <v>144</v>
      </c>
      <c r="C4214" t="s">
        <v>3811</v>
      </c>
      <c r="D4214" s="1">
        <v>44830</v>
      </c>
      <c r="E4214">
        <v>55</v>
      </c>
      <c r="F4214" t="b">
        <v>1</v>
      </c>
      <c r="G4214" t="s">
        <v>4545</v>
      </c>
      <c r="H4214" t="s">
        <v>2031</v>
      </c>
      <c r="I4214" s="1">
        <f>DATE(YEAR(tbl_Invoices[[#This Row],[Invoice_Date]]), MONTH(tbl_Invoices[[#This Row],[Invoice_Date]]), DAY(tbl_Invoices[[#This Row],[Invoice_Date]]))</f>
        <v>44830</v>
      </c>
      <c r="J4214">
        <f>YEAR(tbl_Invoices[[#This Row],[Invoice_Date]])</f>
        <v>2022</v>
      </c>
      <c r="K4214" s="1">
        <f>_xlfn.XLOOKUP(tbl_Invoices[[#This Row],[Customer_ID]], tbl_Customers[Customer_ID], tbl_Customers[Cohort_Month])</f>
        <v>44255</v>
      </c>
      <c r="L4214" s="1" t="str">
        <f ca="1">_xlfn.XLOOKUP(tbl_Invoices[[#This Row],[Customer_ID]], tbl_Customers[Customer_ID], tbl_Customers[Age_Group])</f>
        <v>18–24</v>
      </c>
      <c r="M4214" s="1" t="str">
        <f>_xlfn.XLOOKUP(tbl_Invoices[[#This Row],[Customer_ID]], tbl_Customers[Customer_ID], tbl_Customers[Region])</f>
        <v>South</v>
      </c>
      <c r="N4214" s="1" t="str" cm="1">
        <f t="array" ref="N4214">_xlfn.IFS(
   _xlfn.SINGLE(tbl_Invoices[Plan_ID])="P1","Basic",
   _xlfn.SINGLE(tbl_Invoices[Plan_ID])="P2","Standard",
   _xlfn.SINGLE(tbl_Invoices[Plan_ID])="P3","Premium"
)</f>
        <v>Premium</v>
      </c>
      <c r="O4214" s="2">
        <f>IF(tbl_Invoices[[#This Row],[Revenue_Type]]="Churned",0,1)</f>
        <v>0</v>
      </c>
    </row>
    <row r="4215" spans="1:15" x14ac:dyDescent="0.25">
      <c r="A4215" t="s">
        <v>8350</v>
      </c>
      <c r="B4215" t="s">
        <v>344</v>
      </c>
      <c r="C4215" t="s">
        <v>2818</v>
      </c>
      <c r="D4215" s="1">
        <v>44830</v>
      </c>
      <c r="E4215">
        <v>12</v>
      </c>
      <c r="F4215" t="b">
        <v>1</v>
      </c>
      <c r="G4215" t="s">
        <v>4540</v>
      </c>
      <c r="H4215" t="s">
        <v>2027</v>
      </c>
      <c r="I4215" s="1">
        <f>DATE(YEAR(tbl_Invoices[[#This Row],[Invoice_Date]]), MONTH(tbl_Invoices[[#This Row],[Invoice_Date]]), DAY(tbl_Invoices[[#This Row],[Invoice_Date]]))</f>
        <v>44830</v>
      </c>
      <c r="J4215">
        <f>YEAR(tbl_Invoices[[#This Row],[Invoice_Date]])</f>
        <v>2022</v>
      </c>
      <c r="K4215" s="1">
        <f>_xlfn.XLOOKUP(tbl_Invoices[[#This Row],[Customer_ID]], tbl_Customers[Customer_ID], tbl_Customers[Cohort_Month])</f>
        <v>44895</v>
      </c>
      <c r="L4215" s="1" t="str">
        <f ca="1">_xlfn.XLOOKUP(tbl_Invoices[[#This Row],[Customer_ID]], tbl_Customers[Customer_ID], tbl_Customers[Age_Group])</f>
        <v>18–24</v>
      </c>
      <c r="M4215" s="1" t="str">
        <f>_xlfn.XLOOKUP(tbl_Invoices[[#This Row],[Customer_ID]], tbl_Customers[Customer_ID], tbl_Customers[Region])</f>
        <v>Midwest</v>
      </c>
      <c r="N4215" s="1" t="str" cm="1">
        <f t="array" ref="N4215">_xlfn.IFS(
   _xlfn.SINGLE(tbl_Invoices[Plan_ID])="P1","Basic",
   _xlfn.SINGLE(tbl_Invoices[Plan_ID])="P2","Standard",
   _xlfn.SINGLE(tbl_Invoices[Plan_ID])="P3","Premium"
)</f>
        <v>Basic</v>
      </c>
      <c r="O4215" s="2">
        <f>IF(tbl_Invoices[[#This Row],[Revenue_Type]]="Churned",0,1)</f>
        <v>1</v>
      </c>
    </row>
    <row r="4216" spans="1:15" x14ac:dyDescent="0.25">
      <c r="A4216" t="s">
        <v>5021</v>
      </c>
      <c r="B4216" t="s">
        <v>381</v>
      </c>
      <c r="C4216" t="s">
        <v>2955</v>
      </c>
      <c r="D4216" s="1">
        <v>44830</v>
      </c>
      <c r="E4216">
        <v>25</v>
      </c>
      <c r="F4216" t="b">
        <v>1</v>
      </c>
      <c r="G4216" t="s">
        <v>4538</v>
      </c>
      <c r="H4216" t="s">
        <v>2034</v>
      </c>
      <c r="I4216" s="1">
        <f>DATE(YEAR(tbl_Invoices[[#This Row],[Invoice_Date]]), MONTH(tbl_Invoices[[#This Row],[Invoice_Date]]), DAY(tbl_Invoices[[#This Row],[Invoice_Date]]))</f>
        <v>44830</v>
      </c>
      <c r="J4216">
        <f>YEAR(tbl_Invoices[[#This Row],[Invoice_Date]])</f>
        <v>2022</v>
      </c>
      <c r="K4216" s="1">
        <f>_xlfn.XLOOKUP(tbl_Invoices[[#This Row],[Customer_ID]], tbl_Customers[Customer_ID], tbl_Customers[Cohort_Month])</f>
        <v>44439</v>
      </c>
      <c r="L4216" s="1" t="str">
        <f ca="1">_xlfn.XLOOKUP(tbl_Invoices[[#This Row],[Customer_ID]], tbl_Customers[Customer_ID], tbl_Customers[Age_Group])</f>
        <v>25–34</v>
      </c>
      <c r="M4216" s="1" t="str">
        <f>_xlfn.XLOOKUP(tbl_Invoices[[#This Row],[Customer_ID]], tbl_Customers[Customer_ID], tbl_Customers[Region])</f>
        <v>East</v>
      </c>
      <c r="N4216" s="1" t="str" cm="1">
        <f t="array" ref="N4216">_xlfn.IFS(
   _xlfn.SINGLE(tbl_Invoices[Plan_ID])="P1","Basic",
   _xlfn.SINGLE(tbl_Invoices[Plan_ID])="P2","Standard",
   _xlfn.SINGLE(tbl_Invoices[Plan_ID])="P3","Premium"
)</f>
        <v>Standard</v>
      </c>
      <c r="O4216" s="2">
        <f>IF(tbl_Invoices[[#This Row],[Revenue_Type]]="Churned",0,1)</f>
        <v>1</v>
      </c>
    </row>
    <row r="4217" spans="1:15" x14ac:dyDescent="0.25">
      <c r="A4217" t="s">
        <v>7333</v>
      </c>
      <c r="B4217" t="s">
        <v>1049</v>
      </c>
      <c r="C4217" t="s">
        <v>3175</v>
      </c>
      <c r="D4217" s="1">
        <v>44830</v>
      </c>
      <c r="E4217">
        <v>12</v>
      </c>
      <c r="F4217" t="b">
        <v>1</v>
      </c>
      <c r="G4217" t="s">
        <v>4549</v>
      </c>
      <c r="H4217" t="s">
        <v>2027</v>
      </c>
      <c r="I4217" s="1">
        <f>DATE(YEAR(tbl_Invoices[[#This Row],[Invoice_Date]]), MONTH(tbl_Invoices[[#This Row],[Invoice_Date]]), DAY(tbl_Invoices[[#This Row],[Invoice_Date]]))</f>
        <v>44830</v>
      </c>
      <c r="J4217">
        <f>YEAR(tbl_Invoices[[#This Row],[Invoice_Date]])</f>
        <v>2022</v>
      </c>
      <c r="K4217" s="1">
        <f>_xlfn.XLOOKUP(tbl_Invoices[[#This Row],[Customer_ID]], tbl_Customers[Customer_ID], tbl_Customers[Cohort_Month])</f>
        <v>44834</v>
      </c>
      <c r="L4217" s="1" t="str">
        <f ca="1">_xlfn.XLOOKUP(tbl_Invoices[[#This Row],[Customer_ID]], tbl_Customers[Customer_ID], tbl_Customers[Age_Group])</f>
        <v>35–44</v>
      </c>
      <c r="M4217" s="1" t="str">
        <f>_xlfn.XLOOKUP(tbl_Invoices[[#This Row],[Customer_ID]], tbl_Customers[Customer_ID], tbl_Customers[Region])</f>
        <v>West</v>
      </c>
      <c r="N4217" s="1" t="str" cm="1">
        <f t="array" ref="N4217">_xlfn.IFS(
   _xlfn.SINGLE(tbl_Invoices[Plan_ID])="P1","Basic",
   _xlfn.SINGLE(tbl_Invoices[Plan_ID])="P2","Standard",
   _xlfn.SINGLE(tbl_Invoices[Plan_ID])="P3","Premium"
)</f>
        <v>Basic</v>
      </c>
      <c r="O4217" s="2">
        <f>IF(tbl_Invoices[[#This Row],[Revenue_Type]]="Churned",0,1)</f>
        <v>1</v>
      </c>
    </row>
    <row r="4218" spans="1:15" x14ac:dyDescent="0.25">
      <c r="A4218" t="s">
        <v>8890</v>
      </c>
      <c r="B4218" t="s">
        <v>1386</v>
      </c>
      <c r="C4218" t="s">
        <v>2902</v>
      </c>
      <c r="D4218" s="1">
        <v>44830</v>
      </c>
      <c r="E4218">
        <v>25</v>
      </c>
      <c r="F4218" t="b">
        <v>1</v>
      </c>
      <c r="G4218" t="s">
        <v>4538</v>
      </c>
      <c r="H4218" t="s">
        <v>2034</v>
      </c>
      <c r="I4218" s="1">
        <f>DATE(YEAR(tbl_Invoices[[#This Row],[Invoice_Date]]), MONTH(tbl_Invoices[[#This Row],[Invoice_Date]]), DAY(tbl_Invoices[[#This Row],[Invoice_Date]]))</f>
        <v>44830</v>
      </c>
      <c r="J4218">
        <f>YEAR(tbl_Invoices[[#This Row],[Invoice_Date]])</f>
        <v>2022</v>
      </c>
      <c r="K4218" s="1">
        <f>_xlfn.XLOOKUP(tbl_Invoices[[#This Row],[Customer_ID]], tbl_Customers[Customer_ID], tbl_Customers[Cohort_Month])</f>
        <v>44773</v>
      </c>
      <c r="L4218" s="1" t="str">
        <f ca="1">_xlfn.XLOOKUP(tbl_Invoices[[#This Row],[Customer_ID]], tbl_Customers[Customer_ID], tbl_Customers[Age_Group])</f>
        <v>35–44</v>
      </c>
      <c r="M4218" s="1" t="str">
        <f>_xlfn.XLOOKUP(tbl_Invoices[[#This Row],[Customer_ID]], tbl_Customers[Customer_ID], tbl_Customers[Region])</f>
        <v>International</v>
      </c>
      <c r="N4218" s="1" t="str" cm="1">
        <f t="array" ref="N4218">_xlfn.IFS(
   _xlfn.SINGLE(tbl_Invoices[Plan_ID])="P1","Basic",
   _xlfn.SINGLE(tbl_Invoices[Plan_ID])="P2","Standard",
   _xlfn.SINGLE(tbl_Invoices[Plan_ID])="P3","Premium"
)</f>
        <v>Standard</v>
      </c>
      <c r="O4218" s="2">
        <f>IF(tbl_Invoices[[#This Row],[Revenue_Type]]="Churned",0,1)</f>
        <v>1</v>
      </c>
    </row>
    <row r="4219" spans="1:15" x14ac:dyDescent="0.25">
      <c r="A4219" t="s">
        <v>5645</v>
      </c>
      <c r="B4219" t="s">
        <v>1631</v>
      </c>
      <c r="C4219" t="s">
        <v>2796</v>
      </c>
      <c r="D4219" s="1">
        <v>44830</v>
      </c>
      <c r="E4219">
        <v>55</v>
      </c>
      <c r="F4219" t="b">
        <v>1</v>
      </c>
      <c r="G4219" t="s">
        <v>4547</v>
      </c>
      <c r="H4219" t="s">
        <v>2031</v>
      </c>
      <c r="I4219" s="1">
        <f>DATE(YEAR(tbl_Invoices[[#This Row],[Invoice_Date]]), MONTH(tbl_Invoices[[#This Row],[Invoice_Date]]), DAY(tbl_Invoices[[#This Row],[Invoice_Date]]))</f>
        <v>44830</v>
      </c>
      <c r="J4219">
        <f>YEAR(tbl_Invoices[[#This Row],[Invoice_Date]])</f>
        <v>2022</v>
      </c>
      <c r="K4219" s="1">
        <f>_xlfn.XLOOKUP(tbl_Invoices[[#This Row],[Customer_ID]], tbl_Customers[Customer_ID], tbl_Customers[Cohort_Month])</f>
        <v>44834</v>
      </c>
      <c r="L4219" s="1" t="str">
        <f ca="1">_xlfn.XLOOKUP(tbl_Invoices[[#This Row],[Customer_ID]], tbl_Customers[Customer_ID], tbl_Customers[Age_Group])</f>
        <v>35–44</v>
      </c>
      <c r="M4219" s="1" t="str">
        <f>_xlfn.XLOOKUP(tbl_Invoices[[#This Row],[Customer_ID]], tbl_Customers[Customer_ID], tbl_Customers[Region])</f>
        <v>Midwest</v>
      </c>
      <c r="N4219" s="1" t="str" cm="1">
        <f t="array" ref="N4219">_xlfn.IFS(
   _xlfn.SINGLE(tbl_Invoices[Plan_ID])="P1","Basic",
   _xlfn.SINGLE(tbl_Invoices[Plan_ID])="P2","Standard",
   _xlfn.SINGLE(tbl_Invoices[Plan_ID])="P3","Premium"
)</f>
        <v>Premium</v>
      </c>
      <c r="O4219" s="2">
        <f>IF(tbl_Invoices[[#This Row],[Revenue_Type]]="Churned",0,1)</f>
        <v>1</v>
      </c>
    </row>
    <row r="4220" spans="1:15" x14ac:dyDescent="0.25">
      <c r="A4220" t="s">
        <v>6105</v>
      </c>
      <c r="B4220" t="s">
        <v>37</v>
      </c>
      <c r="C4220" t="s">
        <v>3533</v>
      </c>
      <c r="D4220" s="1">
        <v>44831</v>
      </c>
      <c r="E4220">
        <v>25</v>
      </c>
      <c r="F4220" t="b">
        <v>1</v>
      </c>
      <c r="G4220" t="s">
        <v>4549</v>
      </c>
      <c r="H4220" t="s">
        <v>2034</v>
      </c>
      <c r="I4220" s="1">
        <f>DATE(YEAR(tbl_Invoices[[#This Row],[Invoice_Date]]), MONTH(tbl_Invoices[[#This Row],[Invoice_Date]]), DAY(tbl_Invoices[[#This Row],[Invoice_Date]]))</f>
        <v>44831</v>
      </c>
      <c r="J4220">
        <f>YEAR(tbl_Invoices[[#This Row],[Invoice_Date]])</f>
        <v>2022</v>
      </c>
      <c r="K4220" s="1">
        <f>_xlfn.XLOOKUP(tbl_Invoices[[#This Row],[Customer_ID]], tbl_Customers[Customer_ID], tbl_Customers[Cohort_Month])</f>
        <v>44316</v>
      </c>
      <c r="L4220" s="1" t="str">
        <f ca="1">_xlfn.XLOOKUP(tbl_Invoices[[#This Row],[Customer_ID]], tbl_Customers[Customer_ID], tbl_Customers[Age_Group])</f>
        <v>25–34</v>
      </c>
      <c r="M4220" s="1" t="str">
        <f>_xlfn.XLOOKUP(tbl_Invoices[[#This Row],[Customer_ID]], tbl_Customers[Customer_ID], tbl_Customers[Region])</f>
        <v>West</v>
      </c>
      <c r="N4220" s="1" t="str" cm="1">
        <f t="array" ref="N4220">_xlfn.IFS(
   _xlfn.SINGLE(tbl_Invoices[Plan_ID])="P1","Basic",
   _xlfn.SINGLE(tbl_Invoices[Plan_ID])="P2","Standard",
   _xlfn.SINGLE(tbl_Invoices[Plan_ID])="P3","Premium"
)</f>
        <v>Standard</v>
      </c>
      <c r="O4220" s="2">
        <f>IF(tbl_Invoices[[#This Row],[Revenue_Type]]="Churned",0,1)</f>
        <v>1</v>
      </c>
    </row>
    <row r="4221" spans="1:15" x14ac:dyDescent="0.25">
      <c r="A4221" t="s">
        <v>6934</v>
      </c>
      <c r="B4221" t="s">
        <v>482</v>
      </c>
      <c r="C4221" t="s">
        <v>3176</v>
      </c>
      <c r="D4221" s="1">
        <v>44831</v>
      </c>
      <c r="E4221">
        <v>12</v>
      </c>
      <c r="F4221" t="b">
        <v>1</v>
      </c>
      <c r="G4221" t="s">
        <v>4547</v>
      </c>
      <c r="H4221" t="s">
        <v>2027</v>
      </c>
      <c r="I4221" s="1">
        <f>DATE(YEAR(tbl_Invoices[[#This Row],[Invoice_Date]]), MONTH(tbl_Invoices[[#This Row],[Invoice_Date]]), DAY(tbl_Invoices[[#This Row],[Invoice_Date]]))</f>
        <v>44831</v>
      </c>
      <c r="J4221">
        <f>YEAR(tbl_Invoices[[#This Row],[Invoice_Date]])</f>
        <v>2022</v>
      </c>
      <c r="K4221" s="1">
        <f>_xlfn.XLOOKUP(tbl_Invoices[[#This Row],[Customer_ID]], tbl_Customers[Customer_ID], tbl_Customers[Cohort_Month])</f>
        <v>44469</v>
      </c>
      <c r="L4221" s="1" t="str">
        <f ca="1">_xlfn.XLOOKUP(tbl_Invoices[[#This Row],[Customer_ID]], tbl_Customers[Customer_ID], tbl_Customers[Age_Group])</f>
        <v>35–44</v>
      </c>
      <c r="M4221" s="1" t="str">
        <f>_xlfn.XLOOKUP(tbl_Invoices[[#This Row],[Customer_ID]], tbl_Customers[Customer_ID], tbl_Customers[Region])</f>
        <v>Midwest</v>
      </c>
      <c r="N4221" s="1" t="str" cm="1">
        <f t="array" ref="N4221">_xlfn.IFS(
   _xlfn.SINGLE(tbl_Invoices[Plan_ID])="P1","Basic",
   _xlfn.SINGLE(tbl_Invoices[Plan_ID])="P2","Standard",
   _xlfn.SINGLE(tbl_Invoices[Plan_ID])="P3","Premium"
)</f>
        <v>Basic</v>
      </c>
      <c r="O4221" s="2">
        <f>IF(tbl_Invoices[[#This Row],[Revenue_Type]]="Churned",0,1)</f>
        <v>1</v>
      </c>
    </row>
    <row r="4222" spans="1:15" x14ac:dyDescent="0.25">
      <c r="A4222" t="s">
        <v>9089</v>
      </c>
      <c r="B4222" t="s">
        <v>623</v>
      </c>
      <c r="C4222" t="s">
        <v>2861</v>
      </c>
      <c r="D4222" s="1">
        <v>44831</v>
      </c>
      <c r="E4222">
        <v>25</v>
      </c>
      <c r="F4222" t="b">
        <v>1</v>
      </c>
      <c r="G4222" t="s">
        <v>4547</v>
      </c>
      <c r="H4222" t="s">
        <v>2034</v>
      </c>
      <c r="I4222" s="1">
        <f>DATE(YEAR(tbl_Invoices[[#This Row],[Invoice_Date]]), MONTH(tbl_Invoices[[#This Row],[Invoice_Date]]), DAY(tbl_Invoices[[#This Row],[Invoice_Date]]))</f>
        <v>44831</v>
      </c>
      <c r="J4222">
        <f>YEAR(tbl_Invoices[[#This Row],[Invoice_Date]])</f>
        <v>2022</v>
      </c>
      <c r="K4222" s="1">
        <f>_xlfn.XLOOKUP(tbl_Invoices[[#This Row],[Customer_ID]], tbl_Customers[Customer_ID], tbl_Customers[Cohort_Month])</f>
        <v>44561</v>
      </c>
      <c r="L4222" s="1" t="str">
        <f ca="1">_xlfn.XLOOKUP(tbl_Invoices[[#This Row],[Customer_ID]], tbl_Customers[Customer_ID], tbl_Customers[Age_Group])</f>
        <v>18–24</v>
      </c>
      <c r="M4222" s="1" t="str">
        <f>_xlfn.XLOOKUP(tbl_Invoices[[#This Row],[Customer_ID]], tbl_Customers[Customer_ID], tbl_Customers[Region])</f>
        <v>South</v>
      </c>
      <c r="N4222" s="1" t="str" cm="1">
        <f t="array" ref="N4222">_xlfn.IFS(
   _xlfn.SINGLE(tbl_Invoices[Plan_ID])="P1","Basic",
   _xlfn.SINGLE(tbl_Invoices[Plan_ID])="P2","Standard",
   _xlfn.SINGLE(tbl_Invoices[Plan_ID])="P3","Premium"
)</f>
        <v>Standard</v>
      </c>
      <c r="O4222" s="2">
        <f>IF(tbl_Invoices[[#This Row],[Revenue_Type]]="Churned",0,1)</f>
        <v>1</v>
      </c>
    </row>
    <row r="4223" spans="1:15" x14ac:dyDescent="0.25">
      <c r="A4223" t="s">
        <v>10490</v>
      </c>
      <c r="B4223" t="s">
        <v>834</v>
      </c>
      <c r="C4223" t="s">
        <v>3586</v>
      </c>
      <c r="D4223" s="1">
        <v>44831</v>
      </c>
      <c r="E4223">
        <v>12</v>
      </c>
      <c r="F4223" t="b">
        <v>1</v>
      </c>
      <c r="G4223" t="s">
        <v>4540</v>
      </c>
      <c r="H4223" t="s">
        <v>2027</v>
      </c>
      <c r="I4223" s="1">
        <f>DATE(YEAR(tbl_Invoices[[#This Row],[Invoice_Date]]), MONTH(tbl_Invoices[[#This Row],[Invoice_Date]]), DAY(tbl_Invoices[[#This Row],[Invoice_Date]]))</f>
        <v>44831</v>
      </c>
      <c r="J4223">
        <f>YEAR(tbl_Invoices[[#This Row],[Invoice_Date]])</f>
        <v>2022</v>
      </c>
      <c r="K4223" s="1">
        <f>_xlfn.XLOOKUP(tbl_Invoices[[#This Row],[Customer_ID]], tbl_Customers[Customer_ID], tbl_Customers[Cohort_Month])</f>
        <v>44347</v>
      </c>
      <c r="L4223" s="1" t="str">
        <f ca="1">_xlfn.XLOOKUP(tbl_Invoices[[#This Row],[Customer_ID]], tbl_Customers[Customer_ID], tbl_Customers[Age_Group])</f>
        <v>25–34</v>
      </c>
      <c r="M4223" s="1" t="str">
        <f>_xlfn.XLOOKUP(tbl_Invoices[[#This Row],[Customer_ID]], tbl_Customers[Customer_ID], tbl_Customers[Region])</f>
        <v>West</v>
      </c>
      <c r="N4223" s="1" t="str" cm="1">
        <f t="array" ref="N4223">_xlfn.IFS(
   _xlfn.SINGLE(tbl_Invoices[Plan_ID])="P1","Basic",
   _xlfn.SINGLE(tbl_Invoices[Plan_ID])="P2","Standard",
   _xlfn.SINGLE(tbl_Invoices[Plan_ID])="P3","Premium"
)</f>
        <v>Basic</v>
      </c>
      <c r="O4223" s="2">
        <f>IF(tbl_Invoices[[#This Row],[Revenue_Type]]="Churned",0,1)</f>
        <v>1</v>
      </c>
    </row>
    <row r="4224" spans="1:15" x14ac:dyDescent="0.25">
      <c r="A4224" t="s">
        <v>4681</v>
      </c>
      <c r="B4224" t="s">
        <v>896</v>
      </c>
      <c r="C4224" t="s">
        <v>2733</v>
      </c>
      <c r="D4224" s="1">
        <v>44831</v>
      </c>
      <c r="E4224">
        <v>12</v>
      </c>
      <c r="F4224" t="b">
        <v>1</v>
      </c>
      <c r="G4224" t="s">
        <v>4547</v>
      </c>
      <c r="H4224" t="s">
        <v>2027</v>
      </c>
      <c r="I4224" s="1">
        <f>DATE(YEAR(tbl_Invoices[[#This Row],[Invoice_Date]]), MONTH(tbl_Invoices[[#This Row],[Invoice_Date]]), DAY(tbl_Invoices[[#This Row],[Invoice_Date]]))</f>
        <v>44831</v>
      </c>
      <c r="J4224">
        <f>YEAR(tbl_Invoices[[#This Row],[Invoice_Date]])</f>
        <v>2022</v>
      </c>
      <c r="K4224" s="1">
        <f>_xlfn.XLOOKUP(tbl_Invoices[[#This Row],[Customer_ID]], tbl_Customers[Customer_ID], tbl_Customers[Cohort_Month])</f>
        <v>44773</v>
      </c>
      <c r="L4224" s="1" t="str">
        <f ca="1">_xlfn.XLOOKUP(tbl_Invoices[[#This Row],[Customer_ID]], tbl_Customers[Customer_ID], tbl_Customers[Age_Group])</f>
        <v>18–24</v>
      </c>
      <c r="M4224" s="1" t="str">
        <f>_xlfn.XLOOKUP(tbl_Invoices[[#This Row],[Customer_ID]], tbl_Customers[Customer_ID], tbl_Customers[Region])</f>
        <v>Midwest</v>
      </c>
      <c r="N4224" s="1" t="str" cm="1">
        <f t="array" ref="N4224">_xlfn.IFS(
   _xlfn.SINGLE(tbl_Invoices[Plan_ID])="P1","Basic",
   _xlfn.SINGLE(tbl_Invoices[Plan_ID])="P2","Standard",
   _xlfn.SINGLE(tbl_Invoices[Plan_ID])="P3","Premium"
)</f>
        <v>Basic</v>
      </c>
      <c r="O4224" s="2">
        <f>IF(tbl_Invoices[[#This Row],[Revenue_Type]]="Churned",0,1)</f>
        <v>1</v>
      </c>
    </row>
    <row r="4225" spans="1:15" x14ac:dyDescent="0.25">
      <c r="A4225" t="s">
        <v>6052</v>
      </c>
      <c r="B4225" t="s">
        <v>1381</v>
      </c>
      <c r="C4225" t="s">
        <v>4128</v>
      </c>
      <c r="D4225" s="1">
        <v>44831</v>
      </c>
      <c r="E4225">
        <v>12</v>
      </c>
      <c r="F4225" t="b">
        <v>1</v>
      </c>
      <c r="G4225" t="s">
        <v>4538</v>
      </c>
      <c r="H4225" t="s">
        <v>2027</v>
      </c>
      <c r="I4225" s="1">
        <f>DATE(YEAR(tbl_Invoices[[#This Row],[Invoice_Date]]), MONTH(tbl_Invoices[[#This Row],[Invoice_Date]]), DAY(tbl_Invoices[[#This Row],[Invoice_Date]]))</f>
        <v>44831</v>
      </c>
      <c r="J4225">
        <f>YEAR(tbl_Invoices[[#This Row],[Invoice_Date]])</f>
        <v>2022</v>
      </c>
      <c r="K4225" s="1">
        <f>_xlfn.XLOOKUP(tbl_Invoices[[#This Row],[Customer_ID]], tbl_Customers[Customer_ID], tbl_Customers[Cohort_Month])</f>
        <v>45016</v>
      </c>
      <c r="L4225" s="1" t="str">
        <f ca="1">_xlfn.XLOOKUP(tbl_Invoices[[#This Row],[Customer_ID]], tbl_Customers[Customer_ID], tbl_Customers[Age_Group])</f>
        <v>25–34</v>
      </c>
      <c r="M4225" s="1" t="str">
        <f>_xlfn.XLOOKUP(tbl_Invoices[[#This Row],[Customer_ID]], tbl_Customers[Customer_ID], tbl_Customers[Region])</f>
        <v>International</v>
      </c>
      <c r="N4225" s="1" t="str" cm="1">
        <f t="array" ref="N4225">_xlfn.IFS(
   _xlfn.SINGLE(tbl_Invoices[Plan_ID])="P1","Basic",
   _xlfn.SINGLE(tbl_Invoices[Plan_ID])="P2","Standard",
   _xlfn.SINGLE(tbl_Invoices[Plan_ID])="P3","Premium"
)</f>
        <v>Basic</v>
      </c>
      <c r="O4225" s="2">
        <f>IF(tbl_Invoices[[#This Row],[Revenue_Type]]="Churned",0,1)</f>
        <v>1</v>
      </c>
    </row>
    <row r="4226" spans="1:15" x14ac:dyDescent="0.25">
      <c r="A4226" t="s">
        <v>9344</v>
      </c>
      <c r="B4226" t="s">
        <v>321</v>
      </c>
      <c r="C4226" t="s">
        <v>2716</v>
      </c>
      <c r="D4226" s="1">
        <v>44832</v>
      </c>
      <c r="E4226">
        <v>12</v>
      </c>
      <c r="F4226" t="b">
        <v>1</v>
      </c>
      <c r="G4226" t="s">
        <v>4547</v>
      </c>
      <c r="H4226" t="s">
        <v>2027</v>
      </c>
      <c r="I4226" s="1">
        <f>DATE(YEAR(tbl_Invoices[[#This Row],[Invoice_Date]]), MONTH(tbl_Invoices[[#This Row],[Invoice_Date]]), DAY(tbl_Invoices[[#This Row],[Invoice_Date]]))</f>
        <v>44832</v>
      </c>
      <c r="J4226">
        <f>YEAR(tbl_Invoices[[#This Row],[Invoice_Date]])</f>
        <v>2022</v>
      </c>
      <c r="K4226" s="1">
        <f>_xlfn.XLOOKUP(tbl_Invoices[[#This Row],[Customer_ID]], tbl_Customers[Customer_ID], tbl_Customers[Cohort_Month])</f>
        <v>44347</v>
      </c>
      <c r="L4226" s="1" t="str">
        <f ca="1">_xlfn.XLOOKUP(tbl_Invoices[[#This Row],[Customer_ID]], tbl_Customers[Customer_ID], tbl_Customers[Age_Group])</f>
        <v>25–34</v>
      </c>
      <c r="M4226" s="1" t="str">
        <f>_xlfn.XLOOKUP(tbl_Invoices[[#This Row],[Customer_ID]], tbl_Customers[Customer_ID], tbl_Customers[Region])</f>
        <v>Midwest</v>
      </c>
      <c r="N4226" s="1" t="str" cm="1">
        <f t="array" ref="N4226">_xlfn.IFS(
   _xlfn.SINGLE(tbl_Invoices[Plan_ID])="P1","Basic",
   _xlfn.SINGLE(tbl_Invoices[Plan_ID])="P2","Standard",
   _xlfn.SINGLE(tbl_Invoices[Plan_ID])="P3","Premium"
)</f>
        <v>Basic</v>
      </c>
      <c r="O4226" s="2">
        <f>IF(tbl_Invoices[[#This Row],[Revenue_Type]]="Churned",0,1)</f>
        <v>1</v>
      </c>
    </row>
    <row r="4227" spans="1:15" x14ac:dyDescent="0.25">
      <c r="A4227" t="s">
        <v>10015</v>
      </c>
      <c r="B4227" t="s">
        <v>569</v>
      </c>
      <c r="C4227" t="s">
        <v>3592</v>
      </c>
      <c r="D4227" s="1">
        <v>44832</v>
      </c>
      <c r="E4227">
        <v>55</v>
      </c>
      <c r="F4227" t="b">
        <v>1</v>
      </c>
      <c r="G4227" t="s">
        <v>4540</v>
      </c>
      <c r="H4227" t="s">
        <v>2031</v>
      </c>
      <c r="I4227" s="1">
        <f>DATE(YEAR(tbl_Invoices[[#This Row],[Invoice_Date]]), MONTH(tbl_Invoices[[#This Row],[Invoice_Date]]), DAY(tbl_Invoices[[#This Row],[Invoice_Date]]))</f>
        <v>44832</v>
      </c>
      <c r="J4227">
        <f>YEAR(tbl_Invoices[[#This Row],[Invoice_Date]])</f>
        <v>2022</v>
      </c>
      <c r="K4227" s="1">
        <f>_xlfn.XLOOKUP(tbl_Invoices[[#This Row],[Customer_ID]], tbl_Customers[Customer_ID], tbl_Customers[Cohort_Month])</f>
        <v>44895</v>
      </c>
      <c r="L4227" s="1" t="str">
        <f ca="1">_xlfn.XLOOKUP(tbl_Invoices[[#This Row],[Customer_ID]], tbl_Customers[Customer_ID], tbl_Customers[Age_Group])</f>
        <v>45–54</v>
      </c>
      <c r="M4227" s="1" t="str">
        <f>_xlfn.XLOOKUP(tbl_Invoices[[#This Row],[Customer_ID]], tbl_Customers[Customer_ID], tbl_Customers[Region])</f>
        <v>East</v>
      </c>
      <c r="N4227" s="1" t="str" cm="1">
        <f t="array" ref="N4227">_xlfn.IFS(
   _xlfn.SINGLE(tbl_Invoices[Plan_ID])="P1","Basic",
   _xlfn.SINGLE(tbl_Invoices[Plan_ID])="P2","Standard",
   _xlfn.SINGLE(tbl_Invoices[Plan_ID])="P3","Premium"
)</f>
        <v>Premium</v>
      </c>
      <c r="O4227" s="2">
        <f>IF(tbl_Invoices[[#This Row],[Revenue_Type]]="Churned",0,1)</f>
        <v>1</v>
      </c>
    </row>
    <row r="4228" spans="1:15" x14ac:dyDescent="0.25">
      <c r="A4228" t="s">
        <v>10334</v>
      </c>
      <c r="B4228" t="s">
        <v>1198</v>
      </c>
      <c r="C4228" t="s">
        <v>3490</v>
      </c>
      <c r="D4228" s="1">
        <v>44832</v>
      </c>
      <c r="E4228">
        <v>25</v>
      </c>
      <c r="F4228" t="b">
        <v>1</v>
      </c>
      <c r="G4228" t="s">
        <v>4538</v>
      </c>
      <c r="H4228" t="s">
        <v>2034</v>
      </c>
      <c r="I4228" s="1">
        <f>DATE(YEAR(tbl_Invoices[[#This Row],[Invoice_Date]]), MONTH(tbl_Invoices[[#This Row],[Invoice_Date]]), DAY(tbl_Invoices[[#This Row],[Invoice_Date]]))</f>
        <v>44832</v>
      </c>
      <c r="J4228">
        <f>YEAR(tbl_Invoices[[#This Row],[Invoice_Date]])</f>
        <v>2022</v>
      </c>
      <c r="K4228" s="1">
        <f>_xlfn.XLOOKUP(tbl_Invoices[[#This Row],[Customer_ID]], tbl_Customers[Customer_ID], tbl_Customers[Cohort_Month])</f>
        <v>44742</v>
      </c>
      <c r="L4228" s="1" t="str">
        <f ca="1">_xlfn.XLOOKUP(tbl_Invoices[[#This Row],[Customer_ID]], tbl_Customers[Customer_ID], tbl_Customers[Age_Group])</f>
        <v>25–34</v>
      </c>
      <c r="M4228" s="1" t="str">
        <f>_xlfn.XLOOKUP(tbl_Invoices[[#This Row],[Customer_ID]], tbl_Customers[Customer_ID], tbl_Customers[Region])</f>
        <v>South</v>
      </c>
      <c r="N4228" s="1" t="str" cm="1">
        <f t="array" ref="N4228">_xlfn.IFS(
   _xlfn.SINGLE(tbl_Invoices[Plan_ID])="P1","Basic",
   _xlfn.SINGLE(tbl_Invoices[Plan_ID])="P2","Standard",
   _xlfn.SINGLE(tbl_Invoices[Plan_ID])="P3","Premium"
)</f>
        <v>Standard</v>
      </c>
      <c r="O4228" s="2">
        <f>IF(tbl_Invoices[[#This Row],[Revenue_Type]]="Churned",0,1)</f>
        <v>1</v>
      </c>
    </row>
    <row r="4229" spans="1:15" x14ac:dyDescent="0.25">
      <c r="A4229" t="s">
        <v>9929</v>
      </c>
      <c r="B4229" t="s">
        <v>1210</v>
      </c>
      <c r="C4229" t="s">
        <v>3967</v>
      </c>
      <c r="D4229" s="1">
        <v>44832</v>
      </c>
      <c r="E4229">
        <v>55</v>
      </c>
      <c r="F4229" t="b">
        <v>1</v>
      </c>
      <c r="G4229" t="s">
        <v>4547</v>
      </c>
      <c r="H4229" t="s">
        <v>2031</v>
      </c>
      <c r="I4229" s="1">
        <f>DATE(YEAR(tbl_Invoices[[#This Row],[Invoice_Date]]), MONTH(tbl_Invoices[[#This Row],[Invoice_Date]]), DAY(tbl_Invoices[[#This Row],[Invoice_Date]]))</f>
        <v>44832</v>
      </c>
      <c r="J4229">
        <f>YEAR(tbl_Invoices[[#This Row],[Invoice_Date]])</f>
        <v>2022</v>
      </c>
      <c r="K4229" s="1">
        <f>_xlfn.XLOOKUP(tbl_Invoices[[#This Row],[Customer_ID]], tbl_Customers[Customer_ID], tbl_Customers[Cohort_Month])</f>
        <v>44834</v>
      </c>
      <c r="L4229" s="1" t="str">
        <f ca="1">_xlfn.XLOOKUP(tbl_Invoices[[#This Row],[Customer_ID]], tbl_Customers[Customer_ID], tbl_Customers[Age_Group])</f>
        <v>55+</v>
      </c>
      <c r="M4229" s="1" t="str">
        <f>_xlfn.XLOOKUP(tbl_Invoices[[#This Row],[Customer_ID]], tbl_Customers[Customer_ID], tbl_Customers[Region])</f>
        <v>West</v>
      </c>
      <c r="N4229" s="1" t="str" cm="1">
        <f t="array" ref="N4229">_xlfn.IFS(
   _xlfn.SINGLE(tbl_Invoices[Plan_ID])="P1","Basic",
   _xlfn.SINGLE(tbl_Invoices[Plan_ID])="P2","Standard",
   _xlfn.SINGLE(tbl_Invoices[Plan_ID])="P3","Premium"
)</f>
        <v>Premium</v>
      </c>
      <c r="O4229" s="2">
        <f>IF(tbl_Invoices[[#This Row],[Revenue_Type]]="Churned",0,1)</f>
        <v>1</v>
      </c>
    </row>
    <row r="4230" spans="1:15" x14ac:dyDescent="0.25">
      <c r="A4230" t="s">
        <v>5788</v>
      </c>
      <c r="B4230" t="s">
        <v>1624</v>
      </c>
      <c r="C4230" t="s">
        <v>3923</v>
      </c>
      <c r="D4230" s="1">
        <v>44832</v>
      </c>
      <c r="E4230">
        <v>55</v>
      </c>
      <c r="F4230" t="b">
        <v>1</v>
      </c>
      <c r="G4230" t="s">
        <v>4549</v>
      </c>
      <c r="H4230" t="s">
        <v>2031</v>
      </c>
      <c r="I4230" s="1">
        <f>DATE(YEAR(tbl_Invoices[[#This Row],[Invoice_Date]]), MONTH(tbl_Invoices[[#This Row],[Invoice_Date]]), DAY(tbl_Invoices[[#This Row],[Invoice_Date]]))</f>
        <v>44832</v>
      </c>
      <c r="J4230">
        <f>YEAR(tbl_Invoices[[#This Row],[Invoice_Date]])</f>
        <v>2022</v>
      </c>
      <c r="K4230" s="1">
        <f>_xlfn.XLOOKUP(tbl_Invoices[[#This Row],[Customer_ID]], tbl_Customers[Customer_ID], tbl_Customers[Cohort_Month])</f>
        <v>44985</v>
      </c>
      <c r="L4230" s="1" t="str">
        <f ca="1">_xlfn.XLOOKUP(tbl_Invoices[[#This Row],[Customer_ID]], tbl_Customers[Customer_ID], tbl_Customers[Age_Group])</f>
        <v>25–34</v>
      </c>
      <c r="M4230" s="1" t="str">
        <f>_xlfn.XLOOKUP(tbl_Invoices[[#This Row],[Customer_ID]], tbl_Customers[Customer_ID], tbl_Customers[Region])</f>
        <v>West</v>
      </c>
      <c r="N4230" s="1" t="str" cm="1">
        <f t="array" ref="N4230">_xlfn.IFS(
   _xlfn.SINGLE(tbl_Invoices[Plan_ID])="P1","Basic",
   _xlfn.SINGLE(tbl_Invoices[Plan_ID])="P2","Standard",
   _xlfn.SINGLE(tbl_Invoices[Plan_ID])="P3","Premium"
)</f>
        <v>Premium</v>
      </c>
      <c r="O4230" s="2">
        <f>IF(tbl_Invoices[[#This Row],[Revenue_Type]]="Churned",0,1)</f>
        <v>1</v>
      </c>
    </row>
    <row r="4231" spans="1:15" x14ac:dyDescent="0.25">
      <c r="A4231" t="s">
        <v>9109</v>
      </c>
      <c r="B4231" t="s">
        <v>1825</v>
      </c>
      <c r="C4231" t="s">
        <v>3032</v>
      </c>
      <c r="D4231" s="1">
        <v>44832</v>
      </c>
      <c r="E4231">
        <v>25</v>
      </c>
      <c r="F4231" t="b">
        <v>1</v>
      </c>
      <c r="G4231" t="s">
        <v>4547</v>
      </c>
      <c r="H4231" t="s">
        <v>2034</v>
      </c>
      <c r="I4231" s="1">
        <f>DATE(YEAR(tbl_Invoices[[#This Row],[Invoice_Date]]), MONTH(tbl_Invoices[[#This Row],[Invoice_Date]]), DAY(tbl_Invoices[[#This Row],[Invoice_Date]]))</f>
        <v>44832</v>
      </c>
      <c r="J4231">
        <f>YEAR(tbl_Invoices[[#This Row],[Invoice_Date]])</f>
        <v>2022</v>
      </c>
      <c r="K4231" s="1">
        <f>_xlfn.XLOOKUP(tbl_Invoices[[#This Row],[Customer_ID]], tbl_Customers[Customer_ID], tbl_Customers[Cohort_Month])</f>
        <v>44347</v>
      </c>
      <c r="L4231" s="1" t="str">
        <f ca="1">_xlfn.XLOOKUP(tbl_Invoices[[#This Row],[Customer_ID]], tbl_Customers[Customer_ID], tbl_Customers[Age_Group])</f>
        <v>45–54</v>
      </c>
      <c r="M4231" s="1" t="str">
        <f>_xlfn.XLOOKUP(tbl_Invoices[[#This Row],[Customer_ID]], tbl_Customers[Customer_ID], tbl_Customers[Region])</f>
        <v>Midwest</v>
      </c>
      <c r="N4231" s="1" t="str" cm="1">
        <f t="array" ref="N4231">_xlfn.IFS(
   _xlfn.SINGLE(tbl_Invoices[Plan_ID])="P1","Basic",
   _xlfn.SINGLE(tbl_Invoices[Plan_ID])="P2","Standard",
   _xlfn.SINGLE(tbl_Invoices[Plan_ID])="P3","Premium"
)</f>
        <v>Standard</v>
      </c>
      <c r="O4231" s="2">
        <f>IF(tbl_Invoices[[#This Row],[Revenue_Type]]="Churned",0,1)</f>
        <v>1</v>
      </c>
    </row>
    <row r="4232" spans="1:15" x14ac:dyDescent="0.25">
      <c r="A4232" t="s">
        <v>6104</v>
      </c>
      <c r="B4232" t="s">
        <v>1859</v>
      </c>
      <c r="C4232" t="s">
        <v>4506</v>
      </c>
      <c r="D4232" s="1">
        <v>44832</v>
      </c>
      <c r="E4232">
        <v>25</v>
      </c>
      <c r="F4232" t="b">
        <v>1</v>
      </c>
      <c r="G4232" t="s">
        <v>4540</v>
      </c>
      <c r="H4232" t="s">
        <v>2034</v>
      </c>
      <c r="I4232" s="1">
        <f>DATE(YEAR(tbl_Invoices[[#This Row],[Invoice_Date]]), MONTH(tbl_Invoices[[#This Row],[Invoice_Date]]), DAY(tbl_Invoices[[#This Row],[Invoice_Date]]))</f>
        <v>44832</v>
      </c>
      <c r="J4232">
        <f>YEAR(tbl_Invoices[[#This Row],[Invoice_Date]])</f>
        <v>2022</v>
      </c>
      <c r="K4232" s="1">
        <f>_xlfn.XLOOKUP(tbl_Invoices[[#This Row],[Customer_ID]], tbl_Customers[Customer_ID], tbl_Customers[Cohort_Month])</f>
        <v>44804</v>
      </c>
      <c r="L4232" s="1" t="str">
        <f ca="1">_xlfn.XLOOKUP(tbl_Invoices[[#This Row],[Customer_ID]], tbl_Customers[Customer_ID], tbl_Customers[Age_Group])</f>
        <v>45–54</v>
      </c>
      <c r="M4232" s="1" t="str">
        <f>_xlfn.XLOOKUP(tbl_Invoices[[#This Row],[Customer_ID]], tbl_Customers[Customer_ID], tbl_Customers[Region])</f>
        <v>West</v>
      </c>
      <c r="N4232" s="1" t="str" cm="1">
        <f t="array" ref="N4232">_xlfn.IFS(
   _xlfn.SINGLE(tbl_Invoices[Plan_ID])="P1","Basic",
   _xlfn.SINGLE(tbl_Invoices[Plan_ID])="P2","Standard",
   _xlfn.SINGLE(tbl_Invoices[Plan_ID])="P3","Premium"
)</f>
        <v>Standard</v>
      </c>
      <c r="O4232" s="2">
        <f>IF(tbl_Invoices[[#This Row],[Revenue_Type]]="Churned",0,1)</f>
        <v>1</v>
      </c>
    </row>
    <row r="4233" spans="1:15" x14ac:dyDescent="0.25">
      <c r="A4233" t="s">
        <v>6136</v>
      </c>
      <c r="B4233" t="s">
        <v>2006</v>
      </c>
      <c r="C4233" t="s">
        <v>4529</v>
      </c>
      <c r="D4233" s="1">
        <v>44832</v>
      </c>
      <c r="E4233">
        <v>25</v>
      </c>
      <c r="F4233" t="b">
        <v>1</v>
      </c>
      <c r="G4233" t="s">
        <v>4545</v>
      </c>
      <c r="H4233" t="s">
        <v>2034</v>
      </c>
      <c r="I4233" s="1">
        <f>DATE(YEAR(tbl_Invoices[[#This Row],[Invoice_Date]]), MONTH(tbl_Invoices[[#This Row],[Invoice_Date]]), DAY(tbl_Invoices[[#This Row],[Invoice_Date]]))</f>
        <v>44832</v>
      </c>
      <c r="J4233">
        <f>YEAR(tbl_Invoices[[#This Row],[Invoice_Date]])</f>
        <v>2022</v>
      </c>
      <c r="K4233" s="1">
        <f>_xlfn.XLOOKUP(tbl_Invoices[[#This Row],[Customer_ID]], tbl_Customers[Customer_ID], tbl_Customers[Cohort_Month])</f>
        <v>45046</v>
      </c>
      <c r="L4233" s="1" t="str">
        <f ca="1">_xlfn.XLOOKUP(tbl_Invoices[[#This Row],[Customer_ID]], tbl_Customers[Customer_ID], tbl_Customers[Age_Group])</f>
        <v>35–44</v>
      </c>
      <c r="M4233" s="1" t="str">
        <f>_xlfn.XLOOKUP(tbl_Invoices[[#This Row],[Customer_ID]], tbl_Customers[Customer_ID], tbl_Customers[Region])</f>
        <v>West</v>
      </c>
      <c r="N4233" s="1" t="str" cm="1">
        <f t="array" ref="N4233">_xlfn.IFS(
   _xlfn.SINGLE(tbl_Invoices[Plan_ID])="P1","Basic",
   _xlfn.SINGLE(tbl_Invoices[Plan_ID])="P2","Standard",
   _xlfn.SINGLE(tbl_Invoices[Plan_ID])="P3","Premium"
)</f>
        <v>Standard</v>
      </c>
      <c r="O4233" s="2">
        <f>IF(tbl_Invoices[[#This Row],[Revenue_Type]]="Churned",0,1)</f>
        <v>0</v>
      </c>
    </row>
    <row r="4234" spans="1:15" x14ac:dyDescent="0.25">
      <c r="A4234" t="s">
        <v>6400</v>
      </c>
      <c r="B4234" t="s">
        <v>598</v>
      </c>
      <c r="C4234" t="s">
        <v>3868</v>
      </c>
      <c r="D4234" s="1">
        <v>44833</v>
      </c>
      <c r="E4234">
        <v>25</v>
      </c>
      <c r="F4234" t="b">
        <v>1</v>
      </c>
      <c r="G4234" t="s">
        <v>4549</v>
      </c>
      <c r="H4234" t="s">
        <v>2034</v>
      </c>
      <c r="I4234" s="1">
        <f>DATE(YEAR(tbl_Invoices[[#This Row],[Invoice_Date]]), MONTH(tbl_Invoices[[#This Row],[Invoice_Date]]), DAY(tbl_Invoices[[#This Row],[Invoice_Date]]))</f>
        <v>44833</v>
      </c>
      <c r="J4234">
        <f>YEAR(tbl_Invoices[[#This Row],[Invoice_Date]])</f>
        <v>2022</v>
      </c>
      <c r="K4234" s="1">
        <f>_xlfn.XLOOKUP(tbl_Invoices[[#This Row],[Customer_ID]], tbl_Customers[Customer_ID], tbl_Customers[Cohort_Month])</f>
        <v>44500</v>
      </c>
      <c r="L4234" s="1" t="str">
        <f ca="1">_xlfn.XLOOKUP(tbl_Invoices[[#This Row],[Customer_ID]], tbl_Customers[Customer_ID], tbl_Customers[Age_Group])</f>
        <v>35–44</v>
      </c>
      <c r="M4234" s="1" t="str">
        <f>_xlfn.XLOOKUP(tbl_Invoices[[#This Row],[Customer_ID]], tbl_Customers[Customer_ID], tbl_Customers[Region])</f>
        <v>Midwest</v>
      </c>
      <c r="N4234" s="1" t="str" cm="1">
        <f t="array" ref="N4234">_xlfn.IFS(
   _xlfn.SINGLE(tbl_Invoices[Plan_ID])="P1","Basic",
   _xlfn.SINGLE(tbl_Invoices[Plan_ID])="P2","Standard",
   _xlfn.SINGLE(tbl_Invoices[Plan_ID])="P3","Premium"
)</f>
        <v>Standard</v>
      </c>
      <c r="O4234" s="2">
        <f>IF(tbl_Invoices[[#This Row],[Revenue_Type]]="Churned",0,1)</f>
        <v>1</v>
      </c>
    </row>
    <row r="4235" spans="1:15" x14ac:dyDescent="0.25">
      <c r="A4235" t="s">
        <v>5171</v>
      </c>
      <c r="B4235" t="s">
        <v>1872</v>
      </c>
      <c r="C4235" t="s">
        <v>2685</v>
      </c>
      <c r="D4235" s="1">
        <v>44833</v>
      </c>
      <c r="E4235">
        <v>55</v>
      </c>
      <c r="F4235" t="b">
        <v>1</v>
      </c>
      <c r="G4235" t="s">
        <v>4549</v>
      </c>
      <c r="H4235" t="s">
        <v>2031</v>
      </c>
      <c r="I4235" s="1">
        <f>DATE(YEAR(tbl_Invoices[[#This Row],[Invoice_Date]]), MONTH(tbl_Invoices[[#This Row],[Invoice_Date]]), DAY(tbl_Invoices[[#This Row],[Invoice_Date]]))</f>
        <v>44833</v>
      </c>
      <c r="J4235">
        <f>YEAR(tbl_Invoices[[#This Row],[Invoice_Date]])</f>
        <v>2022</v>
      </c>
      <c r="K4235" s="1">
        <f>_xlfn.XLOOKUP(tbl_Invoices[[#This Row],[Customer_ID]], tbl_Customers[Customer_ID], tbl_Customers[Cohort_Month])</f>
        <v>44681</v>
      </c>
      <c r="L4235" s="1" t="str">
        <f ca="1">_xlfn.XLOOKUP(tbl_Invoices[[#This Row],[Customer_ID]], tbl_Customers[Customer_ID], tbl_Customers[Age_Group])</f>
        <v>25–34</v>
      </c>
      <c r="M4235" s="1" t="str">
        <f>_xlfn.XLOOKUP(tbl_Invoices[[#This Row],[Customer_ID]], tbl_Customers[Customer_ID], tbl_Customers[Region])</f>
        <v>East</v>
      </c>
      <c r="N4235" s="1" t="str" cm="1">
        <f t="array" ref="N4235">_xlfn.IFS(
   _xlfn.SINGLE(tbl_Invoices[Plan_ID])="P1","Basic",
   _xlfn.SINGLE(tbl_Invoices[Plan_ID])="P2","Standard",
   _xlfn.SINGLE(tbl_Invoices[Plan_ID])="P3","Premium"
)</f>
        <v>Premium</v>
      </c>
      <c r="O4235" s="2">
        <f>IF(tbl_Invoices[[#This Row],[Revenue_Type]]="Churned",0,1)</f>
        <v>1</v>
      </c>
    </row>
    <row r="4236" spans="1:15" x14ac:dyDescent="0.25">
      <c r="A4236" t="s">
        <v>9648</v>
      </c>
      <c r="B4236" t="s">
        <v>71</v>
      </c>
      <c r="C4236" t="s">
        <v>2423</v>
      </c>
      <c r="D4236" s="1">
        <v>44834</v>
      </c>
      <c r="E4236">
        <v>55</v>
      </c>
      <c r="F4236" t="b">
        <v>1</v>
      </c>
      <c r="G4236" t="s">
        <v>4547</v>
      </c>
      <c r="H4236" t="s">
        <v>2031</v>
      </c>
      <c r="I4236" s="1">
        <f>DATE(YEAR(tbl_Invoices[[#This Row],[Invoice_Date]]), MONTH(tbl_Invoices[[#This Row],[Invoice_Date]]), DAY(tbl_Invoices[[#This Row],[Invoice_Date]]))</f>
        <v>44834</v>
      </c>
      <c r="J4236">
        <f>YEAR(tbl_Invoices[[#This Row],[Invoice_Date]])</f>
        <v>2022</v>
      </c>
      <c r="K4236" s="1">
        <f>_xlfn.XLOOKUP(tbl_Invoices[[#This Row],[Customer_ID]], tbl_Customers[Customer_ID], tbl_Customers[Cohort_Month])</f>
        <v>44316</v>
      </c>
      <c r="L4236" s="1" t="str">
        <f ca="1">_xlfn.XLOOKUP(tbl_Invoices[[#This Row],[Customer_ID]], tbl_Customers[Customer_ID], tbl_Customers[Age_Group])</f>
        <v>55+</v>
      </c>
      <c r="M4236" s="1" t="str">
        <f>_xlfn.XLOOKUP(tbl_Invoices[[#This Row],[Customer_ID]], tbl_Customers[Customer_ID], tbl_Customers[Region])</f>
        <v>East</v>
      </c>
      <c r="N4236" s="1" t="str" cm="1">
        <f t="array" ref="N4236">_xlfn.IFS(
   _xlfn.SINGLE(tbl_Invoices[Plan_ID])="P1","Basic",
   _xlfn.SINGLE(tbl_Invoices[Plan_ID])="P2","Standard",
   _xlfn.SINGLE(tbl_Invoices[Plan_ID])="P3","Premium"
)</f>
        <v>Premium</v>
      </c>
      <c r="O4236" s="2">
        <f>IF(tbl_Invoices[[#This Row],[Revenue_Type]]="Churned",0,1)</f>
        <v>1</v>
      </c>
    </row>
    <row r="4237" spans="1:15" x14ac:dyDescent="0.25">
      <c r="A4237" t="s">
        <v>7823</v>
      </c>
      <c r="B4237" t="s">
        <v>316</v>
      </c>
      <c r="C4237" t="s">
        <v>2335</v>
      </c>
      <c r="D4237" s="1">
        <v>44834</v>
      </c>
      <c r="E4237">
        <v>12</v>
      </c>
      <c r="F4237" t="b">
        <v>1</v>
      </c>
      <c r="G4237" t="s">
        <v>4549</v>
      </c>
      <c r="H4237" t="s">
        <v>2027</v>
      </c>
      <c r="I4237" s="1">
        <f>DATE(YEAR(tbl_Invoices[[#This Row],[Invoice_Date]]), MONTH(tbl_Invoices[[#This Row],[Invoice_Date]]), DAY(tbl_Invoices[[#This Row],[Invoice_Date]]))</f>
        <v>44834</v>
      </c>
      <c r="J4237">
        <f>YEAR(tbl_Invoices[[#This Row],[Invoice_Date]])</f>
        <v>2022</v>
      </c>
      <c r="K4237" s="1">
        <f>_xlfn.XLOOKUP(tbl_Invoices[[#This Row],[Customer_ID]], tbl_Customers[Customer_ID], tbl_Customers[Cohort_Month])</f>
        <v>44500</v>
      </c>
      <c r="L4237" s="1" t="str">
        <f ca="1">_xlfn.XLOOKUP(tbl_Invoices[[#This Row],[Customer_ID]], tbl_Customers[Customer_ID], tbl_Customers[Age_Group])</f>
        <v>18–24</v>
      </c>
      <c r="M4237" s="1" t="str">
        <f>_xlfn.XLOOKUP(tbl_Invoices[[#This Row],[Customer_ID]], tbl_Customers[Customer_ID], tbl_Customers[Region])</f>
        <v>West</v>
      </c>
      <c r="N4237" s="1" t="str" cm="1">
        <f t="array" ref="N4237">_xlfn.IFS(
   _xlfn.SINGLE(tbl_Invoices[Plan_ID])="P1","Basic",
   _xlfn.SINGLE(tbl_Invoices[Plan_ID])="P2","Standard",
   _xlfn.SINGLE(tbl_Invoices[Plan_ID])="P3","Premium"
)</f>
        <v>Basic</v>
      </c>
      <c r="O4237" s="2">
        <f>IF(tbl_Invoices[[#This Row],[Revenue_Type]]="Churned",0,1)</f>
        <v>1</v>
      </c>
    </row>
    <row r="4238" spans="1:15" x14ac:dyDescent="0.25">
      <c r="A4238" t="s">
        <v>10045</v>
      </c>
      <c r="B4238" t="s">
        <v>586</v>
      </c>
      <c r="C4238" t="s">
        <v>3242</v>
      </c>
      <c r="D4238" s="1">
        <v>44834</v>
      </c>
      <c r="E4238">
        <v>12</v>
      </c>
      <c r="F4238" t="b">
        <v>1</v>
      </c>
      <c r="G4238" t="s">
        <v>4540</v>
      </c>
      <c r="H4238" t="s">
        <v>2027</v>
      </c>
      <c r="I4238" s="1">
        <f>DATE(YEAR(tbl_Invoices[[#This Row],[Invoice_Date]]), MONTH(tbl_Invoices[[#This Row],[Invoice_Date]]), DAY(tbl_Invoices[[#This Row],[Invoice_Date]]))</f>
        <v>44834</v>
      </c>
      <c r="J4238">
        <f>YEAR(tbl_Invoices[[#This Row],[Invoice_Date]])</f>
        <v>2022</v>
      </c>
      <c r="K4238" s="1">
        <f>_xlfn.XLOOKUP(tbl_Invoices[[#This Row],[Customer_ID]], tbl_Customers[Customer_ID], tbl_Customers[Cohort_Month])</f>
        <v>44227</v>
      </c>
      <c r="L4238" s="1" t="str">
        <f ca="1">_xlfn.XLOOKUP(tbl_Invoices[[#This Row],[Customer_ID]], tbl_Customers[Customer_ID], tbl_Customers[Age_Group])</f>
        <v>18–24</v>
      </c>
      <c r="M4238" s="1" t="str">
        <f>_xlfn.XLOOKUP(tbl_Invoices[[#This Row],[Customer_ID]], tbl_Customers[Customer_ID], tbl_Customers[Region])</f>
        <v>West</v>
      </c>
      <c r="N4238" s="1" t="str" cm="1">
        <f t="array" ref="N4238">_xlfn.IFS(
   _xlfn.SINGLE(tbl_Invoices[Plan_ID])="P1","Basic",
   _xlfn.SINGLE(tbl_Invoices[Plan_ID])="P2","Standard",
   _xlfn.SINGLE(tbl_Invoices[Plan_ID])="P3","Premium"
)</f>
        <v>Basic</v>
      </c>
      <c r="O4238" s="2">
        <f>IF(tbl_Invoices[[#This Row],[Revenue_Type]]="Churned",0,1)</f>
        <v>1</v>
      </c>
    </row>
    <row r="4239" spans="1:15" x14ac:dyDescent="0.25">
      <c r="A4239" t="s">
        <v>5129</v>
      </c>
      <c r="B4239" t="s">
        <v>734</v>
      </c>
      <c r="C4239" t="s">
        <v>3282</v>
      </c>
      <c r="D4239" s="1">
        <v>44834</v>
      </c>
      <c r="E4239">
        <v>12</v>
      </c>
      <c r="F4239" t="b">
        <v>1</v>
      </c>
      <c r="G4239" t="s">
        <v>4545</v>
      </c>
      <c r="H4239" t="s">
        <v>2027</v>
      </c>
      <c r="I4239" s="1">
        <f>DATE(YEAR(tbl_Invoices[[#This Row],[Invoice_Date]]), MONTH(tbl_Invoices[[#This Row],[Invoice_Date]]), DAY(tbl_Invoices[[#This Row],[Invoice_Date]]))</f>
        <v>44834</v>
      </c>
      <c r="J4239">
        <f>YEAR(tbl_Invoices[[#This Row],[Invoice_Date]])</f>
        <v>2022</v>
      </c>
      <c r="K4239" s="1">
        <f>_xlfn.XLOOKUP(tbl_Invoices[[#This Row],[Customer_ID]], tbl_Customers[Customer_ID], tbl_Customers[Cohort_Month])</f>
        <v>44865</v>
      </c>
      <c r="L4239" s="1" t="str">
        <f ca="1">_xlfn.XLOOKUP(tbl_Invoices[[#This Row],[Customer_ID]], tbl_Customers[Customer_ID], tbl_Customers[Age_Group])</f>
        <v>45–54</v>
      </c>
      <c r="M4239" s="1" t="str">
        <f>_xlfn.XLOOKUP(tbl_Invoices[[#This Row],[Customer_ID]], tbl_Customers[Customer_ID], tbl_Customers[Region])</f>
        <v>South</v>
      </c>
      <c r="N4239" s="1" t="str" cm="1">
        <f t="array" ref="N4239">_xlfn.IFS(
   _xlfn.SINGLE(tbl_Invoices[Plan_ID])="P1","Basic",
   _xlfn.SINGLE(tbl_Invoices[Plan_ID])="P2","Standard",
   _xlfn.SINGLE(tbl_Invoices[Plan_ID])="P3","Premium"
)</f>
        <v>Basic</v>
      </c>
      <c r="O4239" s="2">
        <f>IF(tbl_Invoices[[#This Row],[Revenue_Type]]="Churned",0,1)</f>
        <v>0</v>
      </c>
    </row>
    <row r="4240" spans="1:15" x14ac:dyDescent="0.25">
      <c r="A4240" t="s">
        <v>4827</v>
      </c>
      <c r="B4240" t="s">
        <v>839</v>
      </c>
      <c r="C4240" t="s">
        <v>2865</v>
      </c>
      <c r="D4240" s="1">
        <v>44834</v>
      </c>
      <c r="E4240">
        <v>12</v>
      </c>
      <c r="F4240" t="b">
        <v>1</v>
      </c>
      <c r="G4240" t="s">
        <v>4540</v>
      </c>
      <c r="H4240" t="s">
        <v>2027</v>
      </c>
      <c r="I4240" s="1">
        <f>DATE(YEAR(tbl_Invoices[[#This Row],[Invoice_Date]]), MONTH(tbl_Invoices[[#This Row],[Invoice_Date]]), DAY(tbl_Invoices[[#This Row],[Invoice_Date]]))</f>
        <v>44834</v>
      </c>
      <c r="J4240">
        <f>YEAR(tbl_Invoices[[#This Row],[Invoice_Date]])</f>
        <v>2022</v>
      </c>
      <c r="K4240" s="1">
        <f>_xlfn.XLOOKUP(tbl_Invoices[[#This Row],[Customer_ID]], tbl_Customers[Customer_ID], tbl_Customers[Cohort_Month])</f>
        <v>44377</v>
      </c>
      <c r="L4240" s="1" t="str">
        <f ca="1">_xlfn.XLOOKUP(tbl_Invoices[[#This Row],[Customer_ID]], tbl_Customers[Customer_ID], tbl_Customers[Age_Group])</f>
        <v>18–24</v>
      </c>
      <c r="M4240" s="1" t="str">
        <f>_xlfn.XLOOKUP(tbl_Invoices[[#This Row],[Customer_ID]], tbl_Customers[Customer_ID], tbl_Customers[Region])</f>
        <v>East</v>
      </c>
      <c r="N4240" s="1" t="str" cm="1">
        <f t="array" ref="N4240">_xlfn.IFS(
   _xlfn.SINGLE(tbl_Invoices[Plan_ID])="P1","Basic",
   _xlfn.SINGLE(tbl_Invoices[Plan_ID])="P2","Standard",
   _xlfn.SINGLE(tbl_Invoices[Plan_ID])="P3","Premium"
)</f>
        <v>Basic</v>
      </c>
      <c r="O4240" s="2">
        <f>IF(tbl_Invoices[[#This Row],[Revenue_Type]]="Churned",0,1)</f>
        <v>1</v>
      </c>
    </row>
    <row r="4241" spans="1:15" x14ac:dyDescent="0.25">
      <c r="A4241" t="s">
        <v>6097</v>
      </c>
      <c r="B4241" t="s">
        <v>298</v>
      </c>
      <c r="C4241" t="s">
        <v>2144</v>
      </c>
      <c r="D4241" s="1">
        <v>44835</v>
      </c>
      <c r="E4241">
        <v>12</v>
      </c>
      <c r="F4241" t="b">
        <v>1</v>
      </c>
      <c r="G4241" t="s">
        <v>4538</v>
      </c>
      <c r="H4241" t="s">
        <v>2027</v>
      </c>
      <c r="I4241" s="1">
        <f>DATE(YEAR(tbl_Invoices[[#This Row],[Invoice_Date]]), MONTH(tbl_Invoices[[#This Row],[Invoice_Date]]), DAY(tbl_Invoices[[#This Row],[Invoice_Date]]))</f>
        <v>44835</v>
      </c>
      <c r="J4241">
        <f>YEAR(tbl_Invoices[[#This Row],[Invoice_Date]])</f>
        <v>2022</v>
      </c>
      <c r="K4241" s="1">
        <f>_xlfn.XLOOKUP(tbl_Invoices[[#This Row],[Customer_ID]], tbl_Customers[Customer_ID], tbl_Customers[Cohort_Month])</f>
        <v>44804</v>
      </c>
      <c r="L4241" s="1" t="str">
        <f ca="1">_xlfn.XLOOKUP(tbl_Invoices[[#This Row],[Customer_ID]], tbl_Customers[Customer_ID], tbl_Customers[Age_Group])</f>
        <v>25–34</v>
      </c>
      <c r="M4241" s="1" t="str">
        <f>_xlfn.XLOOKUP(tbl_Invoices[[#This Row],[Customer_ID]], tbl_Customers[Customer_ID], tbl_Customers[Region])</f>
        <v>South</v>
      </c>
      <c r="N4241" s="1" t="str" cm="1">
        <f t="array" ref="N4241">_xlfn.IFS(
   _xlfn.SINGLE(tbl_Invoices[Plan_ID])="P1","Basic",
   _xlfn.SINGLE(tbl_Invoices[Plan_ID])="P2","Standard",
   _xlfn.SINGLE(tbl_Invoices[Plan_ID])="P3","Premium"
)</f>
        <v>Basic</v>
      </c>
      <c r="O4241" s="2">
        <f>IF(tbl_Invoices[[#This Row],[Revenue_Type]]="Churned",0,1)</f>
        <v>1</v>
      </c>
    </row>
    <row r="4242" spans="1:15" x14ac:dyDescent="0.25">
      <c r="A4242" t="s">
        <v>5614</v>
      </c>
      <c r="B4242" t="s">
        <v>457</v>
      </c>
      <c r="C4242" t="s">
        <v>3495</v>
      </c>
      <c r="D4242" s="1">
        <v>44835</v>
      </c>
      <c r="E4242">
        <v>55</v>
      </c>
      <c r="F4242" t="b">
        <v>1</v>
      </c>
      <c r="G4242" t="s">
        <v>4549</v>
      </c>
      <c r="H4242" t="s">
        <v>2031</v>
      </c>
      <c r="I4242" s="1">
        <f>DATE(YEAR(tbl_Invoices[[#This Row],[Invoice_Date]]), MONTH(tbl_Invoices[[#This Row],[Invoice_Date]]), DAY(tbl_Invoices[[#This Row],[Invoice_Date]]))</f>
        <v>44835</v>
      </c>
      <c r="J4242">
        <f>YEAR(tbl_Invoices[[#This Row],[Invoice_Date]])</f>
        <v>2022</v>
      </c>
      <c r="K4242" s="1">
        <f>_xlfn.XLOOKUP(tbl_Invoices[[#This Row],[Customer_ID]], tbl_Customers[Customer_ID], tbl_Customers[Cohort_Month])</f>
        <v>44469</v>
      </c>
      <c r="L4242" s="1" t="str">
        <f ca="1">_xlfn.XLOOKUP(tbl_Invoices[[#This Row],[Customer_ID]], tbl_Customers[Customer_ID], tbl_Customers[Age_Group])</f>
        <v>55+</v>
      </c>
      <c r="M4242" s="1" t="str">
        <f>_xlfn.XLOOKUP(tbl_Invoices[[#This Row],[Customer_ID]], tbl_Customers[Customer_ID], tbl_Customers[Region])</f>
        <v>South</v>
      </c>
      <c r="N4242" s="1" t="str" cm="1">
        <f t="array" ref="N4242">_xlfn.IFS(
   _xlfn.SINGLE(tbl_Invoices[Plan_ID])="P1","Basic",
   _xlfn.SINGLE(tbl_Invoices[Plan_ID])="P2","Standard",
   _xlfn.SINGLE(tbl_Invoices[Plan_ID])="P3","Premium"
)</f>
        <v>Premium</v>
      </c>
      <c r="O4242" s="2">
        <f>IF(tbl_Invoices[[#This Row],[Revenue_Type]]="Churned",0,1)</f>
        <v>1</v>
      </c>
    </row>
    <row r="4243" spans="1:15" x14ac:dyDescent="0.25">
      <c r="A4243" t="s">
        <v>10204</v>
      </c>
      <c r="B4243" t="s">
        <v>1012</v>
      </c>
      <c r="C4243" t="s">
        <v>3052</v>
      </c>
      <c r="D4243" s="1">
        <v>44835</v>
      </c>
      <c r="E4243">
        <v>12</v>
      </c>
      <c r="F4243" t="b">
        <v>1</v>
      </c>
      <c r="G4243" t="s">
        <v>4540</v>
      </c>
      <c r="H4243" t="s">
        <v>2027</v>
      </c>
      <c r="I4243" s="1">
        <f>DATE(YEAR(tbl_Invoices[[#This Row],[Invoice_Date]]), MONTH(tbl_Invoices[[#This Row],[Invoice_Date]]), DAY(tbl_Invoices[[#This Row],[Invoice_Date]]))</f>
        <v>44835</v>
      </c>
      <c r="J4243">
        <f>YEAR(tbl_Invoices[[#This Row],[Invoice_Date]])</f>
        <v>2022</v>
      </c>
      <c r="K4243" s="1">
        <f>_xlfn.XLOOKUP(tbl_Invoices[[#This Row],[Customer_ID]], tbl_Customers[Customer_ID], tbl_Customers[Cohort_Month])</f>
        <v>44712</v>
      </c>
      <c r="L4243" s="1" t="str">
        <f ca="1">_xlfn.XLOOKUP(tbl_Invoices[[#This Row],[Customer_ID]], tbl_Customers[Customer_ID], tbl_Customers[Age_Group])</f>
        <v>55+</v>
      </c>
      <c r="M4243" s="1" t="str">
        <f>_xlfn.XLOOKUP(tbl_Invoices[[#This Row],[Customer_ID]], tbl_Customers[Customer_ID], tbl_Customers[Region])</f>
        <v>International</v>
      </c>
      <c r="N4243" s="1" t="str" cm="1">
        <f t="array" ref="N4243">_xlfn.IFS(
   _xlfn.SINGLE(tbl_Invoices[Plan_ID])="P1","Basic",
   _xlfn.SINGLE(tbl_Invoices[Plan_ID])="P2","Standard",
   _xlfn.SINGLE(tbl_Invoices[Plan_ID])="P3","Premium"
)</f>
        <v>Basic</v>
      </c>
      <c r="O4243" s="2">
        <f>IF(tbl_Invoices[[#This Row],[Revenue_Type]]="Churned",0,1)</f>
        <v>1</v>
      </c>
    </row>
    <row r="4244" spans="1:15" x14ac:dyDescent="0.25">
      <c r="A4244" t="s">
        <v>6290</v>
      </c>
      <c r="B4244" t="s">
        <v>1095</v>
      </c>
      <c r="C4244" t="s">
        <v>3926</v>
      </c>
      <c r="D4244" s="1">
        <v>44835</v>
      </c>
      <c r="E4244">
        <v>25</v>
      </c>
      <c r="F4244" t="b">
        <v>1</v>
      </c>
      <c r="G4244" t="s">
        <v>4547</v>
      </c>
      <c r="H4244" t="s">
        <v>2034</v>
      </c>
      <c r="I4244" s="1">
        <f>DATE(YEAR(tbl_Invoices[[#This Row],[Invoice_Date]]), MONTH(tbl_Invoices[[#This Row],[Invoice_Date]]), DAY(tbl_Invoices[[#This Row],[Invoice_Date]]))</f>
        <v>44835</v>
      </c>
      <c r="J4244">
        <f>YEAR(tbl_Invoices[[#This Row],[Invoice_Date]])</f>
        <v>2022</v>
      </c>
      <c r="K4244" s="1">
        <f>_xlfn.XLOOKUP(tbl_Invoices[[#This Row],[Customer_ID]], tbl_Customers[Customer_ID], tbl_Customers[Cohort_Month])</f>
        <v>44895</v>
      </c>
      <c r="L4244" s="1" t="str">
        <f ca="1">_xlfn.XLOOKUP(tbl_Invoices[[#This Row],[Customer_ID]], tbl_Customers[Customer_ID], tbl_Customers[Age_Group])</f>
        <v>55+</v>
      </c>
      <c r="M4244" s="1" t="str">
        <f>_xlfn.XLOOKUP(tbl_Invoices[[#This Row],[Customer_ID]], tbl_Customers[Customer_ID], tbl_Customers[Region])</f>
        <v>International</v>
      </c>
      <c r="N4244" s="1" t="str" cm="1">
        <f t="array" ref="N4244">_xlfn.IFS(
   _xlfn.SINGLE(tbl_Invoices[Plan_ID])="P1","Basic",
   _xlfn.SINGLE(tbl_Invoices[Plan_ID])="P2","Standard",
   _xlfn.SINGLE(tbl_Invoices[Plan_ID])="P3","Premium"
)</f>
        <v>Standard</v>
      </c>
      <c r="O4244" s="2">
        <f>IF(tbl_Invoices[[#This Row],[Revenue_Type]]="Churned",0,1)</f>
        <v>1</v>
      </c>
    </row>
    <row r="4245" spans="1:15" x14ac:dyDescent="0.25">
      <c r="A4245" t="s">
        <v>4985</v>
      </c>
      <c r="B4245" t="s">
        <v>1421</v>
      </c>
      <c r="C4245" t="s">
        <v>3407</v>
      </c>
      <c r="D4245" s="1">
        <v>44835</v>
      </c>
      <c r="E4245">
        <v>25</v>
      </c>
      <c r="F4245" t="b">
        <v>1</v>
      </c>
      <c r="G4245" t="s">
        <v>4549</v>
      </c>
      <c r="H4245" t="s">
        <v>2034</v>
      </c>
      <c r="I4245" s="1">
        <f>DATE(YEAR(tbl_Invoices[[#This Row],[Invoice_Date]]), MONTH(tbl_Invoices[[#This Row],[Invoice_Date]]), DAY(tbl_Invoices[[#This Row],[Invoice_Date]]))</f>
        <v>44835</v>
      </c>
      <c r="J4245">
        <f>YEAR(tbl_Invoices[[#This Row],[Invoice_Date]])</f>
        <v>2022</v>
      </c>
      <c r="K4245" s="1">
        <f>_xlfn.XLOOKUP(tbl_Invoices[[#This Row],[Customer_ID]], tbl_Customers[Customer_ID], tbl_Customers[Cohort_Month])</f>
        <v>44286</v>
      </c>
      <c r="L4245" s="1" t="str">
        <f ca="1">_xlfn.XLOOKUP(tbl_Invoices[[#This Row],[Customer_ID]], tbl_Customers[Customer_ID], tbl_Customers[Age_Group])</f>
        <v>55+</v>
      </c>
      <c r="M4245" s="1" t="str">
        <f>_xlfn.XLOOKUP(tbl_Invoices[[#This Row],[Customer_ID]], tbl_Customers[Customer_ID], tbl_Customers[Region])</f>
        <v>West</v>
      </c>
      <c r="N4245" s="1" t="str" cm="1">
        <f t="array" ref="N4245">_xlfn.IFS(
   _xlfn.SINGLE(tbl_Invoices[Plan_ID])="P1","Basic",
   _xlfn.SINGLE(tbl_Invoices[Plan_ID])="P2","Standard",
   _xlfn.SINGLE(tbl_Invoices[Plan_ID])="P3","Premium"
)</f>
        <v>Standard</v>
      </c>
      <c r="O4245" s="2">
        <f>IF(tbl_Invoices[[#This Row],[Revenue_Type]]="Churned",0,1)</f>
        <v>1</v>
      </c>
    </row>
    <row r="4246" spans="1:15" x14ac:dyDescent="0.25">
      <c r="A4246" t="s">
        <v>6218</v>
      </c>
      <c r="B4246" t="s">
        <v>1779</v>
      </c>
      <c r="C4246" t="s">
        <v>3663</v>
      </c>
      <c r="D4246" s="1">
        <v>44835</v>
      </c>
      <c r="E4246">
        <v>12</v>
      </c>
      <c r="F4246" t="b">
        <v>1</v>
      </c>
      <c r="G4246" t="s">
        <v>4545</v>
      </c>
      <c r="H4246" t="s">
        <v>2027</v>
      </c>
      <c r="I4246" s="1">
        <f>DATE(YEAR(tbl_Invoices[[#This Row],[Invoice_Date]]), MONTH(tbl_Invoices[[#This Row],[Invoice_Date]]), DAY(tbl_Invoices[[#This Row],[Invoice_Date]]))</f>
        <v>44835</v>
      </c>
      <c r="J4246">
        <f>YEAR(tbl_Invoices[[#This Row],[Invoice_Date]])</f>
        <v>2022</v>
      </c>
      <c r="K4246" s="1">
        <f>_xlfn.XLOOKUP(tbl_Invoices[[#This Row],[Customer_ID]], tbl_Customers[Customer_ID], tbl_Customers[Cohort_Month])</f>
        <v>44926</v>
      </c>
      <c r="L4246" s="1" t="str">
        <f ca="1">_xlfn.XLOOKUP(tbl_Invoices[[#This Row],[Customer_ID]], tbl_Customers[Customer_ID], tbl_Customers[Age_Group])</f>
        <v>45–54</v>
      </c>
      <c r="M4246" s="1" t="str">
        <f>_xlfn.XLOOKUP(tbl_Invoices[[#This Row],[Customer_ID]], tbl_Customers[Customer_ID], tbl_Customers[Region])</f>
        <v>International</v>
      </c>
      <c r="N4246" s="1" t="str" cm="1">
        <f t="array" ref="N4246">_xlfn.IFS(
   _xlfn.SINGLE(tbl_Invoices[Plan_ID])="P1","Basic",
   _xlfn.SINGLE(tbl_Invoices[Plan_ID])="P2","Standard",
   _xlfn.SINGLE(tbl_Invoices[Plan_ID])="P3","Premium"
)</f>
        <v>Basic</v>
      </c>
      <c r="O4246" s="2">
        <f>IF(tbl_Invoices[[#This Row],[Revenue_Type]]="Churned",0,1)</f>
        <v>0</v>
      </c>
    </row>
    <row r="4247" spans="1:15" x14ac:dyDescent="0.25">
      <c r="A4247" t="s">
        <v>6871</v>
      </c>
      <c r="B4247" t="s">
        <v>1907</v>
      </c>
      <c r="C4247" t="s">
        <v>2102</v>
      </c>
      <c r="D4247" s="1">
        <v>44835</v>
      </c>
      <c r="E4247">
        <v>12</v>
      </c>
      <c r="F4247" t="b">
        <v>1</v>
      </c>
      <c r="G4247" t="s">
        <v>4540</v>
      </c>
      <c r="H4247" t="s">
        <v>2027</v>
      </c>
      <c r="I4247" s="1">
        <f>DATE(YEAR(tbl_Invoices[[#This Row],[Invoice_Date]]), MONTH(tbl_Invoices[[#This Row],[Invoice_Date]]), DAY(tbl_Invoices[[#This Row],[Invoice_Date]]))</f>
        <v>44835</v>
      </c>
      <c r="J4247">
        <f>YEAR(tbl_Invoices[[#This Row],[Invoice_Date]])</f>
        <v>2022</v>
      </c>
      <c r="K4247" s="1">
        <f>_xlfn.XLOOKUP(tbl_Invoices[[#This Row],[Customer_ID]], tbl_Customers[Customer_ID], tbl_Customers[Cohort_Month])</f>
        <v>44316</v>
      </c>
      <c r="L4247" s="1" t="str">
        <f ca="1">_xlfn.XLOOKUP(tbl_Invoices[[#This Row],[Customer_ID]], tbl_Customers[Customer_ID], tbl_Customers[Age_Group])</f>
        <v>45–54</v>
      </c>
      <c r="M4247" s="1" t="str">
        <f>_xlfn.XLOOKUP(tbl_Invoices[[#This Row],[Customer_ID]], tbl_Customers[Customer_ID], tbl_Customers[Region])</f>
        <v>International</v>
      </c>
      <c r="N4247" s="1" t="str" cm="1">
        <f t="array" ref="N4247">_xlfn.IFS(
   _xlfn.SINGLE(tbl_Invoices[Plan_ID])="P1","Basic",
   _xlfn.SINGLE(tbl_Invoices[Plan_ID])="P2","Standard",
   _xlfn.SINGLE(tbl_Invoices[Plan_ID])="P3","Premium"
)</f>
        <v>Basic</v>
      </c>
      <c r="O4247" s="2">
        <f>IF(tbl_Invoices[[#This Row],[Revenue_Type]]="Churned",0,1)</f>
        <v>1</v>
      </c>
    </row>
    <row r="4248" spans="1:15" x14ac:dyDescent="0.25">
      <c r="A4248" t="s">
        <v>9024</v>
      </c>
      <c r="B4248" t="s">
        <v>1910</v>
      </c>
      <c r="C4248" t="s">
        <v>4148</v>
      </c>
      <c r="D4248" s="1">
        <v>44835</v>
      </c>
      <c r="E4248">
        <v>55</v>
      </c>
      <c r="F4248" t="b">
        <v>1</v>
      </c>
      <c r="G4248" t="s">
        <v>4545</v>
      </c>
      <c r="H4248" t="s">
        <v>2031</v>
      </c>
      <c r="I4248" s="1">
        <f>DATE(YEAR(tbl_Invoices[[#This Row],[Invoice_Date]]), MONTH(tbl_Invoices[[#This Row],[Invoice_Date]]), DAY(tbl_Invoices[[#This Row],[Invoice_Date]]))</f>
        <v>44835</v>
      </c>
      <c r="J4248">
        <f>YEAR(tbl_Invoices[[#This Row],[Invoice_Date]])</f>
        <v>2022</v>
      </c>
      <c r="K4248" s="1">
        <f>_xlfn.XLOOKUP(tbl_Invoices[[#This Row],[Customer_ID]], tbl_Customers[Customer_ID], tbl_Customers[Cohort_Month])</f>
        <v>44316</v>
      </c>
      <c r="L4248" s="1" t="str">
        <f ca="1">_xlfn.XLOOKUP(tbl_Invoices[[#This Row],[Customer_ID]], tbl_Customers[Customer_ID], tbl_Customers[Age_Group])</f>
        <v>25–34</v>
      </c>
      <c r="M4248" s="1" t="str">
        <f>_xlfn.XLOOKUP(tbl_Invoices[[#This Row],[Customer_ID]], tbl_Customers[Customer_ID], tbl_Customers[Region])</f>
        <v>East</v>
      </c>
      <c r="N4248" s="1" t="str" cm="1">
        <f t="array" ref="N4248">_xlfn.IFS(
   _xlfn.SINGLE(tbl_Invoices[Plan_ID])="P1","Basic",
   _xlfn.SINGLE(tbl_Invoices[Plan_ID])="P2","Standard",
   _xlfn.SINGLE(tbl_Invoices[Plan_ID])="P3","Premium"
)</f>
        <v>Premium</v>
      </c>
      <c r="O4248" s="2">
        <f>IF(tbl_Invoices[[#This Row],[Revenue_Type]]="Churned",0,1)</f>
        <v>0</v>
      </c>
    </row>
    <row r="4249" spans="1:15" x14ac:dyDescent="0.25">
      <c r="A4249" t="s">
        <v>10400</v>
      </c>
      <c r="B4249" t="s">
        <v>1913</v>
      </c>
      <c r="C4249" t="s">
        <v>2788</v>
      </c>
      <c r="D4249" s="1">
        <v>44835</v>
      </c>
      <c r="E4249">
        <v>55</v>
      </c>
      <c r="F4249" t="b">
        <v>1</v>
      </c>
      <c r="G4249" t="s">
        <v>4545</v>
      </c>
      <c r="H4249" t="s">
        <v>2031</v>
      </c>
      <c r="I4249" s="1">
        <f>DATE(YEAR(tbl_Invoices[[#This Row],[Invoice_Date]]), MONTH(tbl_Invoices[[#This Row],[Invoice_Date]]), DAY(tbl_Invoices[[#This Row],[Invoice_Date]]))</f>
        <v>44835</v>
      </c>
      <c r="J4249">
        <f>YEAR(tbl_Invoices[[#This Row],[Invoice_Date]])</f>
        <v>2022</v>
      </c>
      <c r="K4249" s="1">
        <f>_xlfn.XLOOKUP(tbl_Invoices[[#This Row],[Customer_ID]], tbl_Customers[Customer_ID], tbl_Customers[Cohort_Month])</f>
        <v>44865</v>
      </c>
      <c r="L4249" s="1" t="str">
        <f ca="1">_xlfn.XLOOKUP(tbl_Invoices[[#This Row],[Customer_ID]], tbl_Customers[Customer_ID], tbl_Customers[Age_Group])</f>
        <v>55+</v>
      </c>
      <c r="M4249" s="1" t="str">
        <f>_xlfn.XLOOKUP(tbl_Invoices[[#This Row],[Customer_ID]], tbl_Customers[Customer_ID], tbl_Customers[Region])</f>
        <v>East</v>
      </c>
      <c r="N4249" s="1" t="str" cm="1">
        <f t="array" ref="N4249">_xlfn.IFS(
   _xlfn.SINGLE(tbl_Invoices[Plan_ID])="P1","Basic",
   _xlfn.SINGLE(tbl_Invoices[Plan_ID])="P2","Standard",
   _xlfn.SINGLE(tbl_Invoices[Plan_ID])="P3","Premium"
)</f>
        <v>Premium</v>
      </c>
      <c r="O4249" s="2">
        <f>IF(tbl_Invoices[[#This Row],[Revenue_Type]]="Churned",0,1)</f>
        <v>0</v>
      </c>
    </row>
    <row r="4250" spans="1:15" x14ac:dyDescent="0.25">
      <c r="A4250" t="s">
        <v>9360</v>
      </c>
      <c r="B4250" t="s">
        <v>1993</v>
      </c>
      <c r="C4250" t="s">
        <v>4192</v>
      </c>
      <c r="D4250" s="1">
        <v>44835</v>
      </c>
      <c r="E4250">
        <v>25</v>
      </c>
      <c r="F4250" t="b">
        <v>1</v>
      </c>
      <c r="G4250" t="s">
        <v>4545</v>
      </c>
      <c r="H4250" t="s">
        <v>2034</v>
      </c>
      <c r="I4250" s="1">
        <f>DATE(YEAR(tbl_Invoices[[#This Row],[Invoice_Date]]), MONTH(tbl_Invoices[[#This Row],[Invoice_Date]]), DAY(tbl_Invoices[[#This Row],[Invoice_Date]]))</f>
        <v>44835</v>
      </c>
      <c r="J4250">
        <f>YEAR(tbl_Invoices[[#This Row],[Invoice_Date]])</f>
        <v>2022</v>
      </c>
      <c r="K4250" s="1">
        <f>_xlfn.XLOOKUP(tbl_Invoices[[#This Row],[Customer_ID]], tbl_Customers[Customer_ID], tbl_Customers[Cohort_Month])</f>
        <v>44651</v>
      </c>
      <c r="L4250" s="1" t="str">
        <f ca="1">_xlfn.XLOOKUP(tbl_Invoices[[#This Row],[Customer_ID]], tbl_Customers[Customer_ID], tbl_Customers[Age_Group])</f>
        <v>45–54</v>
      </c>
      <c r="M4250" s="1" t="str">
        <f>_xlfn.XLOOKUP(tbl_Invoices[[#This Row],[Customer_ID]], tbl_Customers[Customer_ID], tbl_Customers[Region])</f>
        <v>International</v>
      </c>
      <c r="N4250" s="1" t="str" cm="1">
        <f t="array" ref="N4250">_xlfn.IFS(
   _xlfn.SINGLE(tbl_Invoices[Plan_ID])="P1","Basic",
   _xlfn.SINGLE(tbl_Invoices[Plan_ID])="P2","Standard",
   _xlfn.SINGLE(tbl_Invoices[Plan_ID])="P3","Premium"
)</f>
        <v>Standard</v>
      </c>
      <c r="O4250" s="2">
        <f>IF(tbl_Invoices[[#This Row],[Revenue_Type]]="Churned",0,1)</f>
        <v>0</v>
      </c>
    </row>
    <row r="4251" spans="1:15" x14ac:dyDescent="0.25">
      <c r="A4251" t="s">
        <v>8683</v>
      </c>
      <c r="B4251" t="s">
        <v>591</v>
      </c>
      <c r="C4251" t="s">
        <v>2814</v>
      </c>
      <c r="D4251" s="1">
        <v>44836</v>
      </c>
      <c r="E4251">
        <v>12</v>
      </c>
      <c r="F4251" t="b">
        <v>1</v>
      </c>
      <c r="G4251" t="s">
        <v>4538</v>
      </c>
      <c r="H4251" t="s">
        <v>2027</v>
      </c>
      <c r="I4251" s="1">
        <f>DATE(YEAR(tbl_Invoices[[#This Row],[Invoice_Date]]), MONTH(tbl_Invoices[[#This Row],[Invoice_Date]]), DAY(tbl_Invoices[[#This Row],[Invoice_Date]]))</f>
        <v>44836</v>
      </c>
      <c r="J4251">
        <f>YEAR(tbl_Invoices[[#This Row],[Invoice_Date]])</f>
        <v>2022</v>
      </c>
      <c r="K4251" s="1">
        <f>_xlfn.XLOOKUP(tbl_Invoices[[#This Row],[Customer_ID]], tbl_Customers[Customer_ID], tbl_Customers[Cohort_Month])</f>
        <v>44620</v>
      </c>
      <c r="L4251" s="1" t="str">
        <f ca="1">_xlfn.XLOOKUP(tbl_Invoices[[#This Row],[Customer_ID]], tbl_Customers[Customer_ID], tbl_Customers[Age_Group])</f>
        <v>35–44</v>
      </c>
      <c r="M4251" s="1" t="str">
        <f>_xlfn.XLOOKUP(tbl_Invoices[[#This Row],[Customer_ID]], tbl_Customers[Customer_ID], tbl_Customers[Region])</f>
        <v>Midwest</v>
      </c>
      <c r="N4251" s="1" t="str" cm="1">
        <f t="array" ref="N4251">_xlfn.IFS(
   _xlfn.SINGLE(tbl_Invoices[Plan_ID])="P1","Basic",
   _xlfn.SINGLE(tbl_Invoices[Plan_ID])="P2","Standard",
   _xlfn.SINGLE(tbl_Invoices[Plan_ID])="P3","Premium"
)</f>
        <v>Basic</v>
      </c>
      <c r="O4251" s="2">
        <f>IF(tbl_Invoices[[#This Row],[Revenue_Type]]="Churned",0,1)</f>
        <v>1</v>
      </c>
    </row>
    <row r="4252" spans="1:15" x14ac:dyDescent="0.25">
      <c r="A4252" t="s">
        <v>5612</v>
      </c>
      <c r="B4252" t="s">
        <v>622</v>
      </c>
      <c r="C4252" t="s">
        <v>3658</v>
      </c>
      <c r="D4252" s="1">
        <v>44836</v>
      </c>
      <c r="E4252">
        <v>25</v>
      </c>
      <c r="F4252" t="b">
        <v>1</v>
      </c>
      <c r="G4252" t="s">
        <v>4545</v>
      </c>
      <c r="H4252" t="s">
        <v>2034</v>
      </c>
      <c r="I4252" s="1">
        <f>DATE(YEAR(tbl_Invoices[[#This Row],[Invoice_Date]]), MONTH(tbl_Invoices[[#This Row],[Invoice_Date]]), DAY(tbl_Invoices[[#This Row],[Invoice_Date]]))</f>
        <v>44836</v>
      </c>
      <c r="J4252">
        <f>YEAR(tbl_Invoices[[#This Row],[Invoice_Date]])</f>
        <v>2022</v>
      </c>
      <c r="K4252" s="1">
        <f>_xlfn.XLOOKUP(tbl_Invoices[[#This Row],[Customer_ID]], tbl_Customers[Customer_ID], tbl_Customers[Cohort_Month])</f>
        <v>44620</v>
      </c>
      <c r="L4252" s="1" t="str">
        <f ca="1">_xlfn.XLOOKUP(tbl_Invoices[[#This Row],[Customer_ID]], tbl_Customers[Customer_ID], tbl_Customers[Age_Group])</f>
        <v>25–34</v>
      </c>
      <c r="M4252" s="1" t="str">
        <f>_xlfn.XLOOKUP(tbl_Invoices[[#This Row],[Customer_ID]], tbl_Customers[Customer_ID], tbl_Customers[Region])</f>
        <v>Midwest</v>
      </c>
      <c r="N4252" s="1" t="str" cm="1">
        <f t="array" ref="N4252">_xlfn.IFS(
   _xlfn.SINGLE(tbl_Invoices[Plan_ID])="P1","Basic",
   _xlfn.SINGLE(tbl_Invoices[Plan_ID])="P2","Standard",
   _xlfn.SINGLE(tbl_Invoices[Plan_ID])="P3","Premium"
)</f>
        <v>Standard</v>
      </c>
      <c r="O4252" s="2">
        <f>IF(tbl_Invoices[[#This Row],[Revenue_Type]]="Churned",0,1)</f>
        <v>0</v>
      </c>
    </row>
    <row r="4253" spans="1:15" x14ac:dyDescent="0.25">
      <c r="A4253" t="s">
        <v>7249</v>
      </c>
      <c r="B4253" t="s">
        <v>645</v>
      </c>
      <c r="C4253" t="s">
        <v>2928</v>
      </c>
      <c r="D4253" s="1">
        <v>44836</v>
      </c>
      <c r="E4253">
        <v>25</v>
      </c>
      <c r="F4253" t="b">
        <v>1</v>
      </c>
      <c r="G4253" t="s">
        <v>4547</v>
      </c>
      <c r="H4253" t="s">
        <v>2034</v>
      </c>
      <c r="I4253" s="1">
        <f>DATE(YEAR(tbl_Invoices[[#This Row],[Invoice_Date]]), MONTH(tbl_Invoices[[#This Row],[Invoice_Date]]), DAY(tbl_Invoices[[#This Row],[Invoice_Date]]))</f>
        <v>44836</v>
      </c>
      <c r="J4253">
        <f>YEAR(tbl_Invoices[[#This Row],[Invoice_Date]])</f>
        <v>2022</v>
      </c>
      <c r="K4253" s="1">
        <f>_xlfn.XLOOKUP(tbl_Invoices[[#This Row],[Customer_ID]], tbl_Customers[Customer_ID], tbl_Customers[Cohort_Month])</f>
        <v>44316</v>
      </c>
      <c r="L4253" s="1" t="str">
        <f ca="1">_xlfn.XLOOKUP(tbl_Invoices[[#This Row],[Customer_ID]], tbl_Customers[Customer_ID], tbl_Customers[Age_Group])</f>
        <v>35–44</v>
      </c>
      <c r="M4253" s="1" t="str">
        <f>_xlfn.XLOOKUP(tbl_Invoices[[#This Row],[Customer_ID]], tbl_Customers[Customer_ID], tbl_Customers[Region])</f>
        <v>South</v>
      </c>
      <c r="N4253" s="1" t="str" cm="1">
        <f t="array" ref="N4253">_xlfn.IFS(
   _xlfn.SINGLE(tbl_Invoices[Plan_ID])="P1","Basic",
   _xlfn.SINGLE(tbl_Invoices[Plan_ID])="P2","Standard",
   _xlfn.SINGLE(tbl_Invoices[Plan_ID])="P3","Premium"
)</f>
        <v>Standard</v>
      </c>
      <c r="O4253" s="2">
        <f>IF(tbl_Invoices[[#This Row],[Revenue_Type]]="Churned",0,1)</f>
        <v>1</v>
      </c>
    </row>
    <row r="4254" spans="1:15" x14ac:dyDescent="0.25">
      <c r="A4254" t="s">
        <v>9096</v>
      </c>
      <c r="B4254" t="s">
        <v>1121</v>
      </c>
      <c r="C4254" t="s">
        <v>2978</v>
      </c>
      <c r="D4254" s="1">
        <v>44836</v>
      </c>
      <c r="E4254">
        <v>25</v>
      </c>
      <c r="F4254" t="b">
        <v>1</v>
      </c>
      <c r="G4254" t="s">
        <v>4545</v>
      </c>
      <c r="H4254" t="s">
        <v>2034</v>
      </c>
      <c r="I4254" s="1">
        <f>DATE(YEAR(tbl_Invoices[[#This Row],[Invoice_Date]]), MONTH(tbl_Invoices[[#This Row],[Invoice_Date]]), DAY(tbl_Invoices[[#This Row],[Invoice_Date]]))</f>
        <v>44836</v>
      </c>
      <c r="J4254">
        <f>YEAR(tbl_Invoices[[#This Row],[Invoice_Date]])</f>
        <v>2022</v>
      </c>
      <c r="K4254" s="1">
        <f>_xlfn.XLOOKUP(tbl_Invoices[[#This Row],[Customer_ID]], tbl_Customers[Customer_ID], tbl_Customers[Cohort_Month])</f>
        <v>44926</v>
      </c>
      <c r="L4254" s="1" t="str">
        <f ca="1">_xlfn.XLOOKUP(tbl_Invoices[[#This Row],[Customer_ID]], tbl_Customers[Customer_ID], tbl_Customers[Age_Group])</f>
        <v>35–44</v>
      </c>
      <c r="M4254" s="1" t="str">
        <f>_xlfn.XLOOKUP(tbl_Invoices[[#This Row],[Customer_ID]], tbl_Customers[Customer_ID], tbl_Customers[Region])</f>
        <v>East</v>
      </c>
      <c r="N4254" s="1" t="str" cm="1">
        <f t="array" ref="N4254">_xlfn.IFS(
   _xlfn.SINGLE(tbl_Invoices[Plan_ID])="P1","Basic",
   _xlfn.SINGLE(tbl_Invoices[Plan_ID])="P2","Standard",
   _xlfn.SINGLE(tbl_Invoices[Plan_ID])="P3","Premium"
)</f>
        <v>Standard</v>
      </c>
      <c r="O4254" s="2">
        <f>IF(tbl_Invoices[[#This Row],[Revenue_Type]]="Churned",0,1)</f>
        <v>0</v>
      </c>
    </row>
    <row r="4255" spans="1:15" x14ac:dyDescent="0.25">
      <c r="A4255" t="s">
        <v>5376</v>
      </c>
      <c r="B4255" t="s">
        <v>1195</v>
      </c>
      <c r="C4255" t="s">
        <v>3448</v>
      </c>
      <c r="D4255" s="1">
        <v>44836</v>
      </c>
      <c r="E4255">
        <v>55</v>
      </c>
      <c r="F4255" t="b">
        <v>1</v>
      </c>
      <c r="G4255" t="s">
        <v>4549</v>
      </c>
      <c r="H4255" t="s">
        <v>2031</v>
      </c>
      <c r="I4255" s="1">
        <f>DATE(YEAR(tbl_Invoices[[#This Row],[Invoice_Date]]), MONTH(tbl_Invoices[[#This Row],[Invoice_Date]]), DAY(tbl_Invoices[[#This Row],[Invoice_Date]]))</f>
        <v>44836</v>
      </c>
      <c r="J4255">
        <f>YEAR(tbl_Invoices[[#This Row],[Invoice_Date]])</f>
        <v>2022</v>
      </c>
      <c r="K4255" s="1">
        <f>_xlfn.XLOOKUP(tbl_Invoices[[#This Row],[Customer_ID]], tbl_Customers[Customer_ID], tbl_Customers[Cohort_Month])</f>
        <v>44834</v>
      </c>
      <c r="L4255" s="1" t="str">
        <f ca="1">_xlfn.XLOOKUP(tbl_Invoices[[#This Row],[Customer_ID]], tbl_Customers[Customer_ID], tbl_Customers[Age_Group])</f>
        <v>35–44</v>
      </c>
      <c r="M4255" s="1" t="str">
        <f>_xlfn.XLOOKUP(tbl_Invoices[[#This Row],[Customer_ID]], tbl_Customers[Customer_ID], tbl_Customers[Region])</f>
        <v>East</v>
      </c>
      <c r="N4255" s="1" t="str" cm="1">
        <f t="array" ref="N4255">_xlfn.IFS(
   _xlfn.SINGLE(tbl_Invoices[Plan_ID])="P1","Basic",
   _xlfn.SINGLE(tbl_Invoices[Plan_ID])="P2","Standard",
   _xlfn.SINGLE(tbl_Invoices[Plan_ID])="P3","Premium"
)</f>
        <v>Premium</v>
      </c>
      <c r="O4255" s="2">
        <f>IF(tbl_Invoices[[#This Row],[Revenue_Type]]="Churned",0,1)</f>
        <v>1</v>
      </c>
    </row>
    <row r="4256" spans="1:15" x14ac:dyDescent="0.25">
      <c r="A4256" t="s">
        <v>6845</v>
      </c>
      <c r="B4256" t="s">
        <v>1864</v>
      </c>
      <c r="C4256" t="s">
        <v>2291</v>
      </c>
      <c r="D4256" s="1">
        <v>44836</v>
      </c>
      <c r="E4256">
        <v>12</v>
      </c>
      <c r="F4256" t="b">
        <v>1</v>
      </c>
      <c r="G4256" t="s">
        <v>4545</v>
      </c>
      <c r="H4256" t="s">
        <v>2027</v>
      </c>
      <c r="I4256" s="1">
        <f>DATE(YEAR(tbl_Invoices[[#This Row],[Invoice_Date]]), MONTH(tbl_Invoices[[#This Row],[Invoice_Date]]), DAY(tbl_Invoices[[#This Row],[Invoice_Date]]))</f>
        <v>44836</v>
      </c>
      <c r="J4256">
        <f>YEAR(tbl_Invoices[[#This Row],[Invoice_Date]])</f>
        <v>2022</v>
      </c>
      <c r="K4256" s="1">
        <f>_xlfn.XLOOKUP(tbl_Invoices[[#This Row],[Customer_ID]], tbl_Customers[Customer_ID], tbl_Customers[Cohort_Month])</f>
        <v>44834</v>
      </c>
      <c r="L4256" s="1" t="str">
        <f ca="1">_xlfn.XLOOKUP(tbl_Invoices[[#This Row],[Customer_ID]], tbl_Customers[Customer_ID], tbl_Customers[Age_Group])</f>
        <v>35–44</v>
      </c>
      <c r="M4256" s="1" t="str">
        <f>_xlfn.XLOOKUP(tbl_Invoices[[#This Row],[Customer_ID]], tbl_Customers[Customer_ID], tbl_Customers[Region])</f>
        <v>South</v>
      </c>
      <c r="N4256" s="1" t="str" cm="1">
        <f t="array" ref="N4256">_xlfn.IFS(
   _xlfn.SINGLE(tbl_Invoices[Plan_ID])="P1","Basic",
   _xlfn.SINGLE(tbl_Invoices[Plan_ID])="P2","Standard",
   _xlfn.SINGLE(tbl_Invoices[Plan_ID])="P3","Premium"
)</f>
        <v>Basic</v>
      </c>
      <c r="O4256" s="2">
        <f>IF(tbl_Invoices[[#This Row],[Revenue_Type]]="Churned",0,1)</f>
        <v>0</v>
      </c>
    </row>
    <row r="4257" spans="1:15" x14ac:dyDescent="0.25">
      <c r="A4257" t="s">
        <v>5912</v>
      </c>
      <c r="B4257" t="s">
        <v>257</v>
      </c>
      <c r="C4257" t="s">
        <v>3197</v>
      </c>
      <c r="D4257" s="1">
        <v>44837</v>
      </c>
      <c r="E4257">
        <v>12</v>
      </c>
      <c r="F4257" t="b">
        <v>1</v>
      </c>
      <c r="G4257" t="s">
        <v>4549</v>
      </c>
      <c r="H4257" t="s">
        <v>2027</v>
      </c>
      <c r="I4257" s="1">
        <f>DATE(YEAR(tbl_Invoices[[#This Row],[Invoice_Date]]), MONTH(tbl_Invoices[[#This Row],[Invoice_Date]]), DAY(tbl_Invoices[[#This Row],[Invoice_Date]]))</f>
        <v>44837</v>
      </c>
      <c r="J4257">
        <f>YEAR(tbl_Invoices[[#This Row],[Invoice_Date]])</f>
        <v>2022</v>
      </c>
      <c r="K4257" s="1">
        <f>_xlfn.XLOOKUP(tbl_Invoices[[#This Row],[Customer_ID]], tbl_Customers[Customer_ID], tbl_Customers[Cohort_Month])</f>
        <v>44286</v>
      </c>
      <c r="L4257" s="1" t="str">
        <f ca="1">_xlfn.XLOOKUP(tbl_Invoices[[#This Row],[Customer_ID]], tbl_Customers[Customer_ID], tbl_Customers[Age_Group])</f>
        <v>45–54</v>
      </c>
      <c r="M4257" s="1" t="str">
        <f>_xlfn.XLOOKUP(tbl_Invoices[[#This Row],[Customer_ID]], tbl_Customers[Customer_ID], tbl_Customers[Region])</f>
        <v>East</v>
      </c>
      <c r="N4257" s="1" t="str" cm="1">
        <f t="array" ref="N4257">_xlfn.IFS(
   _xlfn.SINGLE(tbl_Invoices[Plan_ID])="P1","Basic",
   _xlfn.SINGLE(tbl_Invoices[Plan_ID])="P2","Standard",
   _xlfn.SINGLE(tbl_Invoices[Plan_ID])="P3","Premium"
)</f>
        <v>Basic</v>
      </c>
      <c r="O4257" s="2">
        <f>IF(tbl_Invoices[[#This Row],[Revenue_Type]]="Churned",0,1)</f>
        <v>1</v>
      </c>
    </row>
    <row r="4258" spans="1:15" x14ac:dyDescent="0.25">
      <c r="A4258" t="s">
        <v>6056</v>
      </c>
      <c r="B4258" t="s">
        <v>690</v>
      </c>
      <c r="C4258" t="s">
        <v>4303</v>
      </c>
      <c r="D4258" s="1">
        <v>44837</v>
      </c>
      <c r="E4258">
        <v>55</v>
      </c>
      <c r="F4258" t="b">
        <v>1</v>
      </c>
      <c r="G4258" t="s">
        <v>4547</v>
      </c>
      <c r="H4258" t="s">
        <v>2031</v>
      </c>
      <c r="I4258" s="1">
        <f>DATE(YEAR(tbl_Invoices[[#This Row],[Invoice_Date]]), MONTH(tbl_Invoices[[#This Row],[Invoice_Date]]), DAY(tbl_Invoices[[#This Row],[Invoice_Date]]))</f>
        <v>44837</v>
      </c>
      <c r="J4258">
        <f>YEAR(tbl_Invoices[[#This Row],[Invoice_Date]])</f>
        <v>2022</v>
      </c>
      <c r="K4258" s="1">
        <f>_xlfn.XLOOKUP(tbl_Invoices[[#This Row],[Customer_ID]], tbl_Customers[Customer_ID], tbl_Customers[Cohort_Month])</f>
        <v>44620</v>
      </c>
      <c r="L4258" s="1" t="str">
        <f ca="1">_xlfn.XLOOKUP(tbl_Invoices[[#This Row],[Customer_ID]], tbl_Customers[Customer_ID], tbl_Customers[Age_Group])</f>
        <v>55+</v>
      </c>
      <c r="M4258" s="1" t="str">
        <f>_xlfn.XLOOKUP(tbl_Invoices[[#This Row],[Customer_ID]], tbl_Customers[Customer_ID], tbl_Customers[Region])</f>
        <v>East</v>
      </c>
      <c r="N4258" s="1" t="str" cm="1">
        <f t="array" ref="N4258">_xlfn.IFS(
   _xlfn.SINGLE(tbl_Invoices[Plan_ID])="P1","Basic",
   _xlfn.SINGLE(tbl_Invoices[Plan_ID])="P2","Standard",
   _xlfn.SINGLE(tbl_Invoices[Plan_ID])="P3","Premium"
)</f>
        <v>Premium</v>
      </c>
      <c r="O4258" s="2">
        <f>IF(tbl_Invoices[[#This Row],[Revenue_Type]]="Churned",0,1)</f>
        <v>1</v>
      </c>
    </row>
    <row r="4259" spans="1:15" x14ac:dyDescent="0.25">
      <c r="A4259" t="s">
        <v>9547</v>
      </c>
      <c r="B4259" t="s">
        <v>911</v>
      </c>
      <c r="C4259" t="s">
        <v>3254</v>
      </c>
      <c r="D4259" s="1">
        <v>44837</v>
      </c>
      <c r="E4259">
        <v>25</v>
      </c>
      <c r="F4259" t="b">
        <v>1</v>
      </c>
      <c r="G4259" t="s">
        <v>4549</v>
      </c>
      <c r="H4259" t="s">
        <v>2034</v>
      </c>
      <c r="I4259" s="1">
        <f>DATE(YEAR(tbl_Invoices[[#This Row],[Invoice_Date]]), MONTH(tbl_Invoices[[#This Row],[Invoice_Date]]), DAY(tbl_Invoices[[#This Row],[Invoice_Date]]))</f>
        <v>44837</v>
      </c>
      <c r="J4259">
        <f>YEAR(tbl_Invoices[[#This Row],[Invoice_Date]])</f>
        <v>2022</v>
      </c>
      <c r="K4259" s="1">
        <f>_xlfn.XLOOKUP(tbl_Invoices[[#This Row],[Customer_ID]], tbl_Customers[Customer_ID], tbl_Customers[Cohort_Month])</f>
        <v>44469</v>
      </c>
      <c r="L4259" s="1" t="str">
        <f ca="1">_xlfn.XLOOKUP(tbl_Invoices[[#This Row],[Customer_ID]], tbl_Customers[Customer_ID], tbl_Customers[Age_Group])</f>
        <v>25–34</v>
      </c>
      <c r="M4259" s="1" t="str">
        <f>_xlfn.XLOOKUP(tbl_Invoices[[#This Row],[Customer_ID]], tbl_Customers[Customer_ID], tbl_Customers[Region])</f>
        <v>International</v>
      </c>
      <c r="N4259" s="1" t="str" cm="1">
        <f t="array" ref="N4259">_xlfn.IFS(
   _xlfn.SINGLE(tbl_Invoices[Plan_ID])="P1","Basic",
   _xlfn.SINGLE(tbl_Invoices[Plan_ID])="P2","Standard",
   _xlfn.SINGLE(tbl_Invoices[Plan_ID])="P3","Premium"
)</f>
        <v>Standard</v>
      </c>
      <c r="O4259" s="2">
        <f>IF(tbl_Invoices[[#This Row],[Revenue_Type]]="Churned",0,1)</f>
        <v>1</v>
      </c>
    </row>
    <row r="4260" spans="1:15" x14ac:dyDescent="0.25">
      <c r="A4260" t="s">
        <v>6024</v>
      </c>
      <c r="B4260" t="s">
        <v>1717</v>
      </c>
      <c r="C4260" t="s">
        <v>3508</v>
      </c>
      <c r="D4260" s="1">
        <v>44837</v>
      </c>
      <c r="E4260">
        <v>55</v>
      </c>
      <c r="F4260" t="b">
        <v>1</v>
      </c>
      <c r="G4260" t="s">
        <v>4540</v>
      </c>
      <c r="H4260" t="s">
        <v>2031</v>
      </c>
      <c r="I4260" s="1">
        <f>DATE(YEAR(tbl_Invoices[[#This Row],[Invoice_Date]]), MONTH(tbl_Invoices[[#This Row],[Invoice_Date]]), DAY(tbl_Invoices[[#This Row],[Invoice_Date]]))</f>
        <v>44837</v>
      </c>
      <c r="J4260">
        <f>YEAR(tbl_Invoices[[#This Row],[Invoice_Date]])</f>
        <v>2022</v>
      </c>
      <c r="K4260" s="1">
        <f>_xlfn.XLOOKUP(tbl_Invoices[[#This Row],[Customer_ID]], tbl_Customers[Customer_ID], tbl_Customers[Cohort_Month])</f>
        <v>44865</v>
      </c>
      <c r="L4260" s="1" t="str">
        <f ca="1">_xlfn.XLOOKUP(tbl_Invoices[[#This Row],[Customer_ID]], tbl_Customers[Customer_ID], tbl_Customers[Age_Group])</f>
        <v>45–54</v>
      </c>
      <c r="M4260" s="1" t="str">
        <f>_xlfn.XLOOKUP(tbl_Invoices[[#This Row],[Customer_ID]], tbl_Customers[Customer_ID], tbl_Customers[Region])</f>
        <v>Midwest</v>
      </c>
      <c r="N4260" s="1" t="str" cm="1">
        <f t="array" ref="N4260">_xlfn.IFS(
   _xlfn.SINGLE(tbl_Invoices[Plan_ID])="P1","Basic",
   _xlfn.SINGLE(tbl_Invoices[Plan_ID])="P2","Standard",
   _xlfn.SINGLE(tbl_Invoices[Plan_ID])="P3","Premium"
)</f>
        <v>Premium</v>
      </c>
      <c r="O4260" s="2">
        <f>IF(tbl_Invoices[[#This Row],[Revenue_Type]]="Churned",0,1)</f>
        <v>1</v>
      </c>
    </row>
    <row r="4261" spans="1:15" x14ac:dyDescent="0.25">
      <c r="A4261" t="s">
        <v>8998</v>
      </c>
      <c r="B4261" t="s">
        <v>1746</v>
      </c>
      <c r="C4261" t="s">
        <v>4345</v>
      </c>
      <c r="D4261" s="1">
        <v>44837</v>
      </c>
      <c r="E4261">
        <v>55</v>
      </c>
      <c r="F4261" t="b">
        <v>1</v>
      </c>
      <c r="G4261" t="s">
        <v>4545</v>
      </c>
      <c r="H4261" t="s">
        <v>2031</v>
      </c>
      <c r="I4261" s="1">
        <f>DATE(YEAR(tbl_Invoices[[#This Row],[Invoice_Date]]), MONTH(tbl_Invoices[[#This Row],[Invoice_Date]]), DAY(tbl_Invoices[[#This Row],[Invoice_Date]]))</f>
        <v>44837</v>
      </c>
      <c r="J4261">
        <f>YEAR(tbl_Invoices[[#This Row],[Invoice_Date]])</f>
        <v>2022</v>
      </c>
      <c r="K4261" s="1">
        <f>_xlfn.XLOOKUP(tbl_Invoices[[#This Row],[Customer_ID]], tbl_Customers[Customer_ID], tbl_Customers[Cohort_Month])</f>
        <v>44439</v>
      </c>
      <c r="L4261" s="1" t="str">
        <f ca="1">_xlfn.XLOOKUP(tbl_Invoices[[#This Row],[Customer_ID]], tbl_Customers[Customer_ID], tbl_Customers[Age_Group])</f>
        <v>18–24</v>
      </c>
      <c r="M4261" s="1" t="str">
        <f>_xlfn.XLOOKUP(tbl_Invoices[[#This Row],[Customer_ID]], tbl_Customers[Customer_ID], tbl_Customers[Region])</f>
        <v>International</v>
      </c>
      <c r="N4261" s="1" t="str" cm="1">
        <f t="array" ref="N4261">_xlfn.IFS(
   _xlfn.SINGLE(tbl_Invoices[Plan_ID])="P1","Basic",
   _xlfn.SINGLE(tbl_Invoices[Plan_ID])="P2","Standard",
   _xlfn.SINGLE(tbl_Invoices[Plan_ID])="P3","Premium"
)</f>
        <v>Premium</v>
      </c>
      <c r="O4261" s="2">
        <f>IF(tbl_Invoices[[#This Row],[Revenue_Type]]="Churned",0,1)</f>
        <v>0</v>
      </c>
    </row>
    <row r="4262" spans="1:15" x14ac:dyDescent="0.25">
      <c r="A4262" t="s">
        <v>8483</v>
      </c>
      <c r="B4262" t="s">
        <v>1996</v>
      </c>
      <c r="C4262" t="s">
        <v>2100</v>
      </c>
      <c r="D4262" s="1">
        <v>44837</v>
      </c>
      <c r="E4262">
        <v>55</v>
      </c>
      <c r="F4262" t="b">
        <v>1</v>
      </c>
      <c r="G4262" t="s">
        <v>4540</v>
      </c>
      <c r="H4262" t="s">
        <v>2031</v>
      </c>
      <c r="I4262" s="1">
        <f>DATE(YEAR(tbl_Invoices[[#This Row],[Invoice_Date]]), MONTH(tbl_Invoices[[#This Row],[Invoice_Date]]), DAY(tbl_Invoices[[#This Row],[Invoice_Date]]))</f>
        <v>44837</v>
      </c>
      <c r="J4262">
        <f>YEAR(tbl_Invoices[[#This Row],[Invoice_Date]])</f>
        <v>2022</v>
      </c>
      <c r="K4262" s="1">
        <f>_xlfn.XLOOKUP(tbl_Invoices[[#This Row],[Customer_ID]], tbl_Customers[Customer_ID], tbl_Customers[Cohort_Month])</f>
        <v>44985</v>
      </c>
      <c r="L4262" s="1" t="str">
        <f ca="1">_xlfn.XLOOKUP(tbl_Invoices[[#This Row],[Customer_ID]], tbl_Customers[Customer_ID], tbl_Customers[Age_Group])</f>
        <v>35–44</v>
      </c>
      <c r="M4262" s="1" t="str">
        <f>_xlfn.XLOOKUP(tbl_Invoices[[#This Row],[Customer_ID]], tbl_Customers[Customer_ID], tbl_Customers[Region])</f>
        <v>Midwest</v>
      </c>
      <c r="N4262" s="1" t="str" cm="1">
        <f t="array" ref="N4262">_xlfn.IFS(
   _xlfn.SINGLE(tbl_Invoices[Plan_ID])="P1","Basic",
   _xlfn.SINGLE(tbl_Invoices[Plan_ID])="P2","Standard",
   _xlfn.SINGLE(tbl_Invoices[Plan_ID])="P3","Premium"
)</f>
        <v>Premium</v>
      </c>
      <c r="O4262" s="2">
        <f>IF(tbl_Invoices[[#This Row],[Revenue_Type]]="Churned",0,1)</f>
        <v>1</v>
      </c>
    </row>
    <row r="4263" spans="1:15" x14ac:dyDescent="0.25">
      <c r="A4263" t="s">
        <v>6843</v>
      </c>
      <c r="B4263" t="s">
        <v>237</v>
      </c>
      <c r="C4263" t="s">
        <v>2683</v>
      </c>
      <c r="D4263" s="1">
        <v>44838</v>
      </c>
      <c r="E4263">
        <v>25</v>
      </c>
      <c r="F4263" t="b">
        <v>1</v>
      </c>
      <c r="G4263" t="s">
        <v>4538</v>
      </c>
      <c r="H4263" t="s">
        <v>2034</v>
      </c>
      <c r="I4263" s="1">
        <f>DATE(YEAR(tbl_Invoices[[#This Row],[Invoice_Date]]), MONTH(tbl_Invoices[[#This Row],[Invoice_Date]]), DAY(tbl_Invoices[[#This Row],[Invoice_Date]]))</f>
        <v>44838</v>
      </c>
      <c r="J4263">
        <f>YEAR(tbl_Invoices[[#This Row],[Invoice_Date]])</f>
        <v>2022</v>
      </c>
      <c r="K4263" s="1">
        <f>_xlfn.XLOOKUP(tbl_Invoices[[#This Row],[Customer_ID]], tbl_Customers[Customer_ID], tbl_Customers[Cohort_Month])</f>
        <v>44377</v>
      </c>
      <c r="L4263" s="1" t="str">
        <f ca="1">_xlfn.XLOOKUP(tbl_Invoices[[#This Row],[Customer_ID]], tbl_Customers[Customer_ID], tbl_Customers[Age_Group])</f>
        <v>55+</v>
      </c>
      <c r="M4263" s="1" t="str">
        <f>_xlfn.XLOOKUP(tbl_Invoices[[#This Row],[Customer_ID]], tbl_Customers[Customer_ID], tbl_Customers[Region])</f>
        <v>International</v>
      </c>
      <c r="N4263" s="1" t="str" cm="1">
        <f t="array" ref="N4263">_xlfn.IFS(
   _xlfn.SINGLE(tbl_Invoices[Plan_ID])="P1","Basic",
   _xlfn.SINGLE(tbl_Invoices[Plan_ID])="P2","Standard",
   _xlfn.SINGLE(tbl_Invoices[Plan_ID])="P3","Premium"
)</f>
        <v>Standard</v>
      </c>
      <c r="O4263" s="2">
        <f>IF(tbl_Invoices[[#This Row],[Revenue_Type]]="Churned",0,1)</f>
        <v>1</v>
      </c>
    </row>
    <row r="4264" spans="1:15" x14ac:dyDescent="0.25">
      <c r="A4264" t="s">
        <v>8508</v>
      </c>
      <c r="B4264" t="s">
        <v>597</v>
      </c>
      <c r="C4264" t="s">
        <v>3721</v>
      </c>
      <c r="D4264" s="1">
        <v>44838</v>
      </c>
      <c r="E4264">
        <v>25</v>
      </c>
      <c r="F4264" t="b">
        <v>1</v>
      </c>
      <c r="G4264" t="s">
        <v>4540</v>
      </c>
      <c r="H4264" t="s">
        <v>2034</v>
      </c>
      <c r="I4264" s="1">
        <f>DATE(YEAR(tbl_Invoices[[#This Row],[Invoice_Date]]), MONTH(tbl_Invoices[[#This Row],[Invoice_Date]]), DAY(tbl_Invoices[[#This Row],[Invoice_Date]]))</f>
        <v>44838</v>
      </c>
      <c r="J4264">
        <f>YEAR(tbl_Invoices[[#This Row],[Invoice_Date]])</f>
        <v>2022</v>
      </c>
      <c r="K4264" s="1">
        <f>_xlfn.XLOOKUP(tbl_Invoices[[#This Row],[Customer_ID]], tbl_Customers[Customer_ID], tbl_Customers[Cohort_Month])</f>
        <v>44469</v>
      </c>
      <c r="L4264" s="1" t="str">
        <f ca="1">_xlfn.XLOOKUP(tbl_Invoices[[#This Row],[Customer_ID]], tbl_Customers[Customer_ID], tbl_Customers[Age_Group])</f>
        <v>35–44</v>
      </c>
      <c r="M4264" s="1" t="str">
        <f>_xlfn.XLOOKUP(tbl_Invoices[[#This Row],[Customer_ID]], tbl_Customers[Customer_ID], tbl_Customers[Region])</f>
        <v>Midwest</v>
      </c>
      <c r="N4264" s="1" t="str" cm="1">
        <f t="array" ref="N4264">_xlfn.IFS(
   _xlfn.SINGLE(tbl_Invoices[Plan_ID])="P1","Basic",
   _xlfn.SINGLE(tbl_Invoices[Plan_ID])="P2","Standard",
   _xlfn.SINGLE(tbl_Invoices[Plan_ID])="P3","Premium"
)</f>
        <v>Standard</v>
      </c>
      <c r="O4264" s="2">
        <f>IF(tbl_Invoices[[#This Row],[Revenue_Type]]="Churned",0,1)</f>
        <v>1</v>
      </c>
    </row>
    <row r="4265" spans="1:15" x14ac:dyDescent="0.25">
      <c r="A4265" t="s">
        <v>6023</v>
      </c>
      <c r="B4265" t="s">
        <v>656</v>
      </c>
      <c r="C4265" t="s">
        <v>3173</v>
      </c>
      <c r="D4265" s="1">
        <v>44838</v>
      </c>
      <c r="E4265">
        <v>55</v>
      </c>
      <c r="F4265" t="b">
        <v>1</v>
      </c>
      <c r="G4265" t="s">
        <v>4540</v>
      </c>
      <c r="H4265" t="s">
        <v>2031</v>
      </c>
      <c r="I4265" s="1">
        <f>DATE(YEAR(tbl_Invoices[[#This Row],[Invoice_Date]]), MONTH(tbl_Invoices[[#This Row],[Invoice_Date]]), DAY(tbl_Invoices[[#This Row],[Invoice_Date]]))</f>
        <v>44838</v>
      </c>
      <c r="J4265">
        <f>YEAR(tbl_Invoices[[#This Row],[Invoice_Date]])</f>
        <v>2022</v>
      </c>
      <c r="K4265" s="1">
        <f>_xlfn.XLOOKUP(tbl_Invoices[[#This Row],[Customer_ID]], tbl_Customers[Customer_ID], tbl_Customers[Cohort_Month])</f>
        <v>44592</v>
      </c>
      <c r="L4265" s="1" t="str">
        <f ca="1">_xlfn.XLOOKUP(tbl_Invoices[[#This Row],[Customer_ID]], tbl_Customers[Customer_ID], tbl_Customers[Age_Group])</f>
        <v>25–34</v>
      </c>
      <c r="M4265" s="1" t="str">
        <f>_xlfn.XLOOKUP(tbl_Invoices[[#This Row],[Customer_ID]], tbl_Customers[Customer_ID], tbl_Customers[Region])</f>
        <v>International</v>
      </c>
      <c r="N4265" s="1" t="str" cm="1">
        <f t="array" ref="N4265">_xlfn.IFS(
   _xlfn.SINGLE(tbl_Invoices[Plan_ID])="P1","Basic",
   _xlfn.SINGLE(tbl_Invoices[Plan_ID])="P2","Standard",
   _xlfn.SINGLE(tbl_Invoices[Plan_ID])="P3","Premium"
)</f>
        <v>Premium</v>
      </c>
      <c r="O4265" s="2">
        <f>IF(tbl_Invoices[[#This Row],[Revenue_Type]]="Churned",0,1)</f>
        <v>1</v>
      </c>
    </row>
    <row r="4266" spans="1:15" x14ac:dyDescent="0.25">
      <c r="A4266" t="s">
        <v>10161</v>
      </c>
      <c r="B4266" t="s">
        <v>731</v>
      </c>
      <c r="C4266" t="s">
        <v>3014</v>
      </c>
      <c r="D4266" s="1">
        <v>44838</v>
      </c>
      <c r="E4266">
        <v>25</v>
      </c>
      <c r="F4266" t="b">
        <v>1</v>
      </c>
      <c r="G4266" t="s">
        <v>4545</v>
      </c>
      <c r="H4266" t="s">
        <v>2034</v>
      </c>
      <c r="I4266" s="1">
        <f>DATE(YEAR(tbl_Invoices[[#This Row],[Invoice_Date]]), MONTH(tbl_Invoices[[#This Row],[Invoice_Date]]), DAY(tbl_Invoices[[#This Row],[Invoice_Date]]))</f>
        <v>44838</v>
      </c>
      <c r="J4266">
        <f>YEAR(tbl_Invoices[[#This Row],[Invoice_Date]])</f>
        <v>2022</v>
      </c>
      <c r="K4266" s="1">
        <f>_xlfn.XLOOKUP(tbl_Invoices[[#This Row],[Customer_ID]], tbl_Customers[Customer_ID], tbl_Customers[Cohort_Month])</f>
        <v>44500</v>
      </c>
      <c r="L4266" s="1" t="str">
        <f ca="1">_xlfn.XLOOKUP(tbl_Invoices[[#This Row],[Customer_ID]], tbl_Customers[Customer_ID], tbl_Customers[Age_Group])</f>
        <v>55+</v>
      </c>
      <c r="M4266" s="1" t="str">
        <f>_xlfn.XLOOKUP(tbl_Invoices[[#This Row],[Customer_ID]], tbl_Customers[Customer_ID], tbl_Customers[Region])</f>
        <v>West</v>
      </c>
      <c r="N4266" s="1" t="str" cm="1">
        <f t="array" ref="N4266">_xlfn.IFS(
   _xlfn.SINGLE(tbl_Invoices[Plan_ID])="P1","Basic",
   _xlfn.SINGLE(tbl_Invoices[Plan_ID])="P2","Standard",
   _xlfn.SINGLE(tbl_Invoices[Plan_ID])="P3","Premium"
)</f>
        <v>Standard</v>
      </c>
      <c r="O4266" s="2">
        <f>IF(tbl_Invoices[[#This Row],[Revenue_Type]]="Churned",0,1)</f>
        <v>0</v>
      </c>
    </row>
    <row r="4267" spans="1:15" x14ac:dyDescent="0.25">
      <c r="A4267" t="s">
        <v>6033</v>
      </c>
      <c r="B4267" t="s">
        <v>732</v>
      </c>
      <c r="C4267" t="s">
        <v>4265</v>
      </c>
      <c r="D4267" s="1">
        <v>44838</v>
      </c>
      <c r="E4267">
        <v>12</v>
      </c>
      <c r="F4267" t="b">
        <v>1</v>
      </c>
      <c r="G4267" t="s">
        <v>4545</v>
      </c>
      <c r="H4267" t="s">
        <v>2027</v>
      </c>
      <c r="I4267" s="1">
        <f>DATE(YEAR(tbl_Invoices[[#This Row],[Invoice_Date]]), MONTH(tbl_Invoices[[#This Row],[Invoice_Date]]), DAY(tbl_Invoices[[#This Row],[Invoice_Date]]))</f>
        <v>44838</v>
      </c>
      <c r="J4267">
        <f>YEAR(tbl_Invoices[[#This Row],[Invoice_Date]])</f>
        <v>2022</v>
      </c>
      <c r="K4267" s="1">
        <f>_xlfn.XLOOKUP(tbl_Invoices[[#This Row],[Customer_ID]], tbl_Customers[Customer_ID], tbl_Customers[Cohort_Month])</f>
        <v>44742</v>
      </c>
      <c r="L4267" s="1" t="str">
        <f ca="1">_xlfn.XLOOKUP(tbl_Invoices[[#This Row],[Customer_ID]], tbl_Customers[Customer_ID], tbl_Customers[Age_Group])</f>
        <v>55+</v>
      </c>
      <c r="M4267" s="1" t="str">
        <f>_xlfn.XLOOKUP(tbl_Invoices[[#This Row],[Customer_ID]], tbl_Customers[Customer_ID], tbl_Customers[Region])</f>
        <v>West</v>
      </c>
      <c r="N4267" s="1" t="str" cm="1">
        <f t="array" ref="N4267">_xlfn.IFS(
   _xlfn.SINGLE(tbl_Invoices[Plan_ID])="P1","Basic",
   _xlfn.SINGLE(tbl_Invoices[Plan_ID])="P2","Standard",
   _xlfn.SINGLE(tbl_Invoices[Plan_ID])="P3","Premium"
)</f>
        <v>Basic</v>
      </c>
      <c r="O4267" s="2">
        <f>IF(tbl_Invoices[[#This Row],[Revenue_Type]]="Churned",0,1)</f>
        <v>0</v>
      </c>
    </row>
    <row r="4268" spans="1:15" x14ac:dyDescent="0.25">
      <c r="A4268" t="s">
        <v>4573</v>
      </c>
      <c r="B4268" t="s">
        <v>938</v>
      </c>
      <c r="C4268" t="s">
        <v>3204</v>
      </c>
      <c r="D4268" s="1">
        <v>44838</v>
      </c>
      <c r="E4268">
        <v>12</v>
      </c>
      <c r="F4268" t="b">
        <v>1</v>
      </c>
      <c r="G4268" t="s">
        <v>4538</v>
      </c>
      <c r="H4268" t="s">
        <v>2027</v>
      </c>
      <c r="I4268" s="1">
        <f>DATE(YEAR(tbl_Invoices[[#This Row],[Invoice_Date]]), MONTH(tbl_Invoices[[#This Row],[Invoice_Date]]), DAY(tbl_Invoices[[#This Row],[Invoice_Date]]))</f>
        <v>44838</v>
      </c>
      <c r="J4268">
        <f>YEAR(tbl_Invoices[[#This Row],[Invoice_Date]])</f>
        <v>2022</v>
      </c>
      <c r="K4268" s="1">
        <f>_xlfn.XLOOKUP(tbl_Invoices[[#This Row],[Customer_ID]], tbl_Customers[Customer_ID], tbl_Customers[Cohort_Month])</f>
        <v>44865</v>
      </c>
      <c r="L4268" s="1" t="str">
        <f ca="1">_xlfn.XLOOKUP(tbl_Invoices[[#This Row],[Customer_ID]], tbl_Customers[Customer_ID], tbl_Customers[Age_Group])</f>
        <v>25–34</v>
      </c>
      <c r="M4268" s="1" t="str">
        <f>_xlfn.XLOOKUP(tbl_Invoices[[#This Row],[Customer_ID]], tbl_Customers[Customer_ID], tbl_Customers[Region])</f>
        <v>South</v>
      </c>
      <c r="N4268" s="1" t="str" cm="1">
        <f t="array" ref="N4268">_xlfn.IFS(
   _xlfn.SINGLE(tbl_Invoices[Plan_ID])="P1","Basic",
   _xlfn.SINGLE(tbl_Invoices[Plan_ID])="P2","Standard",
   _xlfn.SINGLE(tbl_Invoices[Plan_ID])="P3","Premium"
)</f>
        <v>Basic</v>
      </c>
      <c r="O4268" s="2">
        <f>IF(tbl_Invoices[[#This Row],[Revenue_Type]]="Churned",0,1)</f>
        <v>1</v>
      </c>
    </row>
    <row r="4269" spans="1:15" x14ac:dyDescent="0.25">
      <c r="A4269" t="s">
        <v>5052</v>
      </c>
      <c r="B4269" t="s">
        <v>1211</v>
      </c>
      <c r="C4269" t="s">
        <v>4127</v>
      </c>
      <c r="D4269" s="1">
        <v>44838</v>
      </c>
      <c r="E4269">
        <v>12</v>
      </c>
      <c r="F4269" t="b">
        <v>1</v>
      </c>
      <c r="G4269" t="s">
        <v>4547</v>
      </c>
      <c r="H4269" t="s">
        <v>2027</v>
      </c>
      <c r="I4269" s="1">
        <f>DATE(YEAR(tbl_Invoices[[#This Row],[Invoice_Date]]), MONTH(tbl_Invoices[[#This Row],[Invoice_Date]]), DAY(tbl_Invoices[[#This Row],[Invoice_Date]]))</f>
        <v>44838</v>
      </c>
      <c r="J4269">
        <f>YEAR(tbl_Invoices[[#This Row],[Invoice_Date]])</f>
        <v>2022</v>
      </c>
      <c r="K4269" s="1">
        <f>_xlfn.XLOOKUP(tbl_Invoices[[#This Row],[Customer_ID]], tbl_Customers[Customer_ID], tbl_Customers[Cohort_Month])</f>
        <v>44957</v>
      </c>
      <c r="L4269" s="1" t="str">
        <f ca="1">_xlfn.XLOOKUP(tbl_Invoices[[#This Row],[Customer_ID]], tbl_Customers[Customer_ID], tbl_Customers[Age_Group])</f>
        <v>55+</v>
      </c>
      <c r="M4269" s="1" t="str">
        <f>_xlfn.XLOOKUP(tbl_Invoices[[#This Row],[Customer_ID]], tbl_Customers[Customer_ID], tbl_Customers[Region])</f>
        <v>East</v>
      </c>
      <c r="N4269" s="1" t="str" cm="1">
        <f t="array" ref="N4269">_xlfn.IFS(
   _xlfn.SINGLE(tbl_Invoices[Plan_ID])="P1","Basic",
   _xlfn.SINGLE(tbl_Invoices[Plan_ID])="P2","Standard",
   _xlfn.SINGLE(tbl_Invoices[Plan_ID])="P3","Premium"
)</f>
        <v>Basic</v>
      </c>
      <c r="O4269" s="2">
        <f>IF(tbl_Invoices[[#This Row],[Revenue_Type]]="Churned",0,1)</f>
        <v>1</v>
      </c>
    </row>
    <row r="4270" spans="1:15" x14ac:dyDescent="0.25">
      <c r="A4270" t="s">
        <v>7248</v>
      </c>
      <c r="B4270" t="s">
        <v>1876</v>
      </c>
      <c r="C4270" t="s">
        <v>3466</v>
      </c>
      <c r="D4270" s="1">
        <v>44838</v>
      </c>
      <c r="E4270">
        <v>12</v>
      </c>
      <c r="F4270" t="b">
        <v>1</v>
      </c>
      <c r="G4270" t="s">
        <v>4545</v>
      </c>
      <c r="H4270" t="s">
        <v>2027</v>
      </c>
      <c r="I4270" s="1">
        <f>DATE(YEAR(tbl_Invoices[[#This Row],[Invoice_Date]]), MONTH(tbl_Invoices[[#This Row],[Invoice_Date]]), DAY(tbl_Invoices[[#This Row],[Invoice_Date]]))</f>
        <v>44838</v>
      </c>
      <c r="J4270">
        <f>YEAR(tbl_Invoices[[#This Row],[Invoice_Date]])</f>
        <v>2022</v>
      </c>
      <c r="K4270" s="1">
        <f>_xlfn.XLOOKUP(tbl_Invoices[[#This Row],[Customer_ID]], tbl_Customers[Customer_ID], tbl_Customers[Cohort_Month])</f>
        <v>44712</v>
      </c>
      <c r="L4270" s="1" t="str">
        <f ca="1">_xlfn.XLOOKUP(tbl_Invoices[[#This Row],[Customer_ID]], tbl_Customers[Customer_ID], tbl_Customers[Age_Group])</f>
        <v>25–34</v>
      </c>
      <c r="M4270" s="1" t="str">
        <f>_xlfn.XLOOKUP(tbl_Invoices[[#This Row],[Customer_ID]], tbl_Customers[Customer_ID], tbl_Customers[Region])</f>
        <v>South</v>
      </c>
      <c r="N4270" s="1" t="str" cm="1">
        <f t="array" ref="N4270">_xlfn.IFS(
   _xlfn.SINGLE(tbl_Invoices[Plan_ID])="P1","Basic",
   _xlfn.SINGLE(tbl_Invoices[Plan_ID])="P2","Standard",
   _xlfn.SINGLE(tbl_Invoices[Plan_ID])="P3","Premium"
)</f>
        <v>Basic</v>
      </c>
      <c r="O4270" s="2">
        <f>IF(tbl_Invoices[[#This Row],[Revenue_Type]]="Churned",0,1)</f>
        <v>0</v>
      </c>
    </row>
    <row r="4271" spans="1:15" x14ac:dyDescent="0.25">
      <c r="A4271" t="s">
        <v>6076</v>
      </c>
      <c r="B4271" t="s">
        <v>1942</v>
      </c>
      <c r="C4271" t="s">
        <v>2186</v>
      </c>
      <c r="D4271" s="1">
        <v>44838</v>
      </c>
      <c r="E4271">
        <v>25</v>
      </c>
      <c r="F4271" t="b">
        <v>1</v>
      </c>
      <c r="G4271" t="s">
        <v>4538</v>
      </c>
      <c r="H4271" t="s">
        <v>2034</v>
      </c>
      <c r="I4271" s="1">
        <f>DATE(YEAR(tbl_Invoices[[#This Row],[Invoice_Date]]), MONTH(tbl_Invoices[[#This Row],[Invoice_Date]]), DAY(tbl_Invoices[[#This Row],[Invoice_Date]]))</f>
        <v>44838</v>
      </c>
      <c r="J4271">
        <f>YEAR(tbl_Invoices[[#This Row],[Invoice_Date]])</f>
        <v>2022</v>
      </c>
      <c r="K4271" s="1">
        <f>_xlfn.XLOOKUP(tbl_Invoices[[#This Row],[Customer_ID]], tbl_Customers[Customer_ID], tbl_Customers[Cohort_Month])</f>
        <v>45077</v>
      </c>
      <c r="L4271" s="1" t="str">
        <f ca="1">_xlfn.XLOOKUP(tbl_Invoices[[#This Row],[Customer_ID]], tbl_Customers[Customer_ID], tbl_Customers[Age_Group])</f>
        <v>25–34</v>
      </c>
      <c r="M4271" s="1" t="str">
        <f>_xlfn.XLOOKUP(tbl_Invoices[[#This Row],[Customer_ID]], tbl_Customers[Customer_ID], tbl_Customers[Region])</f>
        <v>East</v>
      </c>
      <c r="N4271" s="1" t="str" cm="1">
        <f t="array" ref="N4271">_xlfn.IFS(
   _xlfn.SINGLE(tbl_Invoices[Plan_ID])="P1","Basic",
   _xlfn.SINGLE(tbl_Invoices[Plan_ID])="P2","Standard",
   _xlfn.SINGLE(tbl_Invoices[Plan_ID])="P3","Premium"
)</f>
        <v>Standard</v>
      </c>
      <c r="O4271" s="2">
        <f>IF(tbl_Invoices[[#This Row],[Revenue_Type]]="Churned",0,1)</f>
        <v>1</v>
      </c>
    </row>
    <row r="4272" spans="1:15" x14ac:dyDescent="0.25">
      <c r="A4272" t="s">
        <v>5453</v>
      </c>
      <c r="B4272" t="s">
        <v>292</v>
      </c>
      <c r="C4272" t="s">
        <v>4176</v>
      </c>
      <c r="D4272" s="1">
        <v>44839</v>
      </c>
      <c r="E4272">
        <v>25</v>
      </c>
      <c r="F4272" t="b">
        <v>1</v>
      </c>
      <c r="G4272" t="s">
        <v>4538</v>
      </c>
      <c r="H4272" t="s">
        <v>2034</v>
      </c>
      <c r="I4272" s="1">
        <f>DATE(YEAR(tbl_Invoices[[#This Row],[Invoice_Date]]), MONTH(tbl_Invoices[[#This Row],[Invoice_Date]]), DAY(tbl_Invoices[[#This Row],[Invoice_Date]]))</f>
        <v>44839</v>
      </c>
      <c r="J4272">
        <f>YEAR(tbl_Invoices[[#This Row],[Invoice_Date]])</f>
        <v>2022</v>
      </c>
      <c r="K4272" s="1">
        <f>_xlfn.XLOOKUP(tbl_Invoices[[#This Row],[Customer_ID]], tbl_Customers[Customer_ID], tbl_Customers[Cohort_Month])</f>
        <v>44347</v>
      </c>
      <c r="L4272" s="1" t="str">
        <f ca="1">_xlfn.XLOOKUP(tbl_Invoices[[#This Row],[Customer_ID]], tbl_Customers[Customer_ID], tbl_Customers[Age_Group])</f>
        <v>35–44</v>
      </c>
      <c r="M4272" s="1" t="str">
        <f>_xlfn.XLOOKUP(tbl_Invoices[[#This Row],[Customer_ID]], tbl_Customers[Customer_ID], tbl_Customers[Region])</f>
        <v>East</v>
      </c>
      <c r="N4272" s="1" t="str" cm="1">
        <f t="array" ref="N4272">_xlfn.IFS(
   _xlfn.SINGLE(tbl_Invoices[Plan_ID])="P1","Basic",
   _xlfn.SINGLE(tbl_Invoices[Plan_ID])="P2","Standard",
   _xlfn.SINGLE(tbl_Invoices[Plan_ID])="P3","Premium"
)</f>
        <v>Standard</v>
      </c>
      <c r="O4272" s="2">
        <f>IF(tbl_Invoices[[#This Row],[Revenue_Type]]="Churned",0,1)</f>
        <v>1</v>
      </c>
    </row>
    <row r="4273" spans="1:15" x14ac:dyDescent="0.25">
      <c r="A4273" t="s">
        <v>7650</v>
      </c>
      <c r="B4273" t="s">
        <v>518</v>
      </c>
      <c r="C4273" t="s">
        <v>2325</v>
      </c>
      <c r="D4273" s="1">
        <v>44839</v>
      </c>
      <c r="E4273">
        <v>12</v>
      </c>
      <c r="F4273" t="b">
        <v>1</v>
      </c>
      <c r="G4273" t="s">
        <v>4545</v>
      </c>
      <c r="H4273" t="s">
        <v>2027</v>
      </c>
      <c r="I4273" s="1">
        <f>DATE(YEAR(tbl_Invoices[[#This Row],[Invoice_Date]]), MONTH(tbl_Invoices[[#This Row],[Invoice_Date]]), DAY(tbl_Invoices[[#This Row],[Invoice_Date]]))</f>
        <v>44839</v>
      </c>
      <c r="J4273">
        <f>YEAR(tbl_Invoices[[#This Row],[Invoice_Date]])</f>
        <v>2022</v>
      </c>
      <c r="K4273" s="1">
        <f>_xlfn.XLOOKUP(tbl_Invoices[[#This Row],[Customer_ID]], tbl_Customers[Customer_ID], tbl_Customers[Cohort_Month])</f>
        <v>44865</v>
      </c>
      <c r="L4273" s="1" t="str">
        <f ca="1">_xlfn.XLOOKUP(tbl_Invoices[[#This Row],[Customer_ID]], tbl_Customers[Customer_ID], tbl_Customers[Age_Group])</f>
        <v>45–54</v>
      </c>
      <c r="M4273" s="1" t="str">
        <f>_xlfn.XLOOKUP(tbl_Invoices[[#This Row],[Customer_ID]], tbl_Customers[Customer_ID], tbl_Customers[Region])</f>
        <v>South</v>
      </c>
      <c r="N4273" s="1" t="str" cm="1">
        <f t="array" ref="N4273">_xlfn.IFS(
   _xlfn.SINGLE(tbl_Invoices[Plan_ID])="P1","Basic",
   _xlfn.SINGLE(tbl_Invoices[Plan_ID])="P2","Standard",
   _xlfn.SINGLE(tbl_Invoices[Plan_ID])="P3","Premium"
)</f>
        <v>Basic</v>
      </c>
      <c r="O4273" s="2">
        <f>IF(tbl_Invoices[[#This Row],[Revenue_Type]]="Churned",0,1)</f>
        <v>0</v>
      </c>
    </row>
    <row r="4274" spans="1:15" x14ac:dyDescent="0.25">
      <c r="A4274" t="s">
        <v>9517</v>
      </c>
      <c r="B4274" t="s">
        <v>961</v>
      </c>
      <c r="C4274" t="s">
        <v>3500</v>
      </c>
      <c r="D4274" s="1">
        <v>44839</v>
      </c>
      <c r="E4274">
        <v>55</v>
      </c>
      <c r="F4274" t="b">
        <v>1</v>
      </c>
      <c r="G4274" t="s">
        <v>4538</v>
      </c>
      <c r="H4274" t="s">
        <v>2031</v>
      </c>
      <c r="I4274" s="1">
        <f>DATE(YEAR(tbl_Invoices[[#This Row],[Invoice_Date]]), MONTH(tbl_Invoices[[#This Row],[Invoice_Date]]), DAY(tbl_Invoices[[#This Row],[Invoice_Date]]))</f>
        <v>44839</v>
      </c>
      <c r="J4274">
        <f>YEAR(tbl_Invoices[[#This Row],[Invoice_Date]])</f>
        <v>2022</v>
      </c>
      <c r="K4274" s="1">
        <f>_xlfn.XLOOKUP(tbl_Invoices[[#This Row],[Customer_ID]], tbl_Customers[Customer_ID], tbl_Customers[Cohort_Month])</f>
        <v>44834</v>
      </c>
      <c r="L4274" s="1" t="str">
        <f ca="1">_xlfn.XLOOKUP(tbl_Invoices[[#This Row],[Customer_ID]], tbl_Customers[Customer_ID], tbl_Customers[Age_Group])</f>
        <v>25–34</v>
      </c>
      <c r="M4274" s="1" t="str">
        <f>_xlfn.XLOOKUP(tbl_Invoices[[#This Row],[Customer_ID]], tbl_Customers[Customer_ID], tbl_Customers[Region])</f>
        <v>East</v>
      </c>
      <c r="N4274" s="1" t="str" cm="1">
        <f t="array" ref="N4274">_xlfn.IFS(
   _xlfn.SINGLE(tbl_Invoices[Plan_ID])="P1","Basic",
   _xlfn.SINGLE(tbl_Invoices[Plan_ID])="P2","Standard",
   _xlfn.SINGLE(tbl_Invoices[Plan_ID])="P3","Premium"
)</f>
        <v>Premium</v>
      </c>
      <c r="O4274" s="2">
        <f>IF(tbl_Invoices[[#This Row],[Revenue_Type]]="Churned",0,1)</f>
        <v>1</v>
      </c>
    </row>
    <row r="4275" spans="1:15" x14ac:dyDescent="0.25">
      <c r="A4275" t="s">
        <v>9464</v>
      </c>
      <c r="B4275" t="s">
        <v>1099</v>
      </c>
      <c r="C4275" t="s">
        <v>3039</v>
      </c>
      <c r="D4275" s="1">
        <v>44839</v>
      </c>
      <c r="E4275">
        <v>12</v>
      </c>
      <c r="F4275" t="b">
        <v>1</v>
      </c>
      <c r="G4275" t="s">
        <v>4549</v>
      </c>
      <c r="H4275" t="s">
        <v>2027</v>
      </c>
      <c r="I4275" s="1">
        <f>DATE(YEAR(tbl_Invoices[[#This Row],[Invoice_Date]]), MONTH(tbl_Invoices[[#This Row],[Invoice_Date]]), DAY(tbl_Invoices[[#This Row],[Invoice_Date]]))</f>
        <v>44839</v>
      </c>
      <c r="J4275">
        <f>YEAR(tbl_Invoices[[#This Row],[Invoice_Date]])</f>
        <v>2022</v>
      </c>
      <c r="K4275" s="1">
        <f>_xlfn.XLOOKUP(tbl_Invoices[[#This Row],[Customer_ID]], tbl_Customers[Customer_ID], tbl_Customers[Cohort_Month])</f>
        <v>44773</v>
      </c>
      <c r="L4275" s="1" t="str">
        <f ca="1">_xlfn.XLOOKUP(tbl_Invoices[[#This Row],[Customer_ID]], tbl_Customers[Customer_ID], tbl_Customers[Age_Group])</f>
        <v>35–44</v>
      </c>
      <c r="M4275" s="1" t="str">
        <f>_xlfn.XLOOKUP(tbl_Invoices[[#This Row],[Customer_ID]], tbl_Customers[Customer_ID], tbl_Customers[Region])</f>
        <v>Midwest</v>
      </c>
      <c r="N4275" s="1" t="str" cm="1">
        <f t="array" ref="N4275">_xlfn.IFS(
   _xlfn.SINGLE(tbl_Invoices[Plan_ID])="P1","Basic",
   _xlfn.SINGLE(tbl_Invoices[Plan_ID])="P2","Standard",
   _xlfn.SINGLE(tbl_Invoices[Plan_ID])="P3","Premium"
)</f>
        <v>Basic</v>
      </c>
      <c r="O4275" s="2">
        <f>IF(tbl_Invoices[[#This Row],[Revenue_Type]]="Churned",0,1)</f>
        <v>1</v>
      </c>
    </row>
    <row r="4276" spans="1:15" x14ac:dyDescent="0.25">
      <c r="A4276" t="s">
        <v>5432</v>
      </c>
      <c r="B4276" t="s">
        <v>1245</v>
      </c>
      <c r="C4276" t="s">
        <v>4479</v>
      </c>
      <c r="D4276" s="1">
        <v>44839</v>
      </c>
      <c r="E4276">
        <v>25</v>
      </c>
      <c r="F4276" t="b">
        <v>1</v>
      </c>
      <c r="G4276" t="s">
        <v>4538</v>
      </c>
      <c r="H4276" t="s">
        <v>2034</v>
      </c>
      <c r="I4276" s="1">
        <f>DATE(YEAR(tbl_Invoices[[#This Row],[Invoice_Date]]), MONTH(tbl_Invoices[[#This Row],[Invoice_Date]]), DAY(tbl_Invoices[[#This Row],[Invoice_Date]]))</f>
        <v>44839</v>
      </c>
      <c r="J4276">
        <f>YEAR(tbl_Invoices[[#This Row],[Invoice_Date]])</f>
        <v>2022</v>
      </c>
      <c r="K4276" s="1">
        <f>_xlfn.XLOOKUP(tbl_Invoices[[#This Row],[Customer_ID]], tbl_Customers[Customer_ID], tbl_Customers[Cohort_Month])</f>
        <v>45016</v>
      </c>
      <c r="L4276" s="1" t="str">
        <f ca="1">_xlfn.XLOOKUP(tbl_Invoices[[#This Row],[Customer_ID]], tbl_Customers[Customer_ID], tbl_Customers[Age_Group])</f>
        <v>18–24</v>
      </c>
      <c r="M4276" s="1" t="str">
        <f>_xlfn.XLOOKUP(tbl_Invoices[[#This Row],[Customer_ID]], tbl_Customers[Customer_ID], tbl_Customers[Region])</f>
        <v>International</v>
      </c>
      <c r="N4276" s="1" t="str" cm="1">
        <f t="array" ref="N4276">_xlfn.IFS(
   _xlfn.SINGLE(tbl_Invoices[Plan_ID])="P1","Basic",
   _xlfn.SINGLE(tbl_Invoices[Plan_ID])="P2","Standard",
   _xlfn.SINGLE(tbl_Invoices[Plan_ID])="P3","Premium"
)</f>
        <v>Standard</v>
      </c>
      <c r="O4276" s="2">
        <f>IF(tbl_Invoices[[#This Row],[Revenue_Type]]="Churned",0,1)</f>
        <v>1</v>
      </c>
    </row>
    <row r="4277" spans="1:15" x14ac:dyDescent="0.25">
      <c r="A4277" t="s">
        <v>8623</v>
      </c>
      <c r="B4277" t="s">
        <v>1461</v>
      </c>
      <c r="C4277" t="s">
        <v>2340</v>
      </c>
      <c r="D4277" s="1">
        <v>44839</v>
      </c>
      <c r="E4277">
        <v>12</v>
      </c>
      <c r="F4277" t="b">
        <v>1</v>
      </c>
      <c r="G4277" t="s">
        <v>4545</v>
      </c>
      <c r="H4277" t="s">
        <v>2027</v>
      </c>
      <c r="I4277" s="1">
        <f>DATE(YEAR(tbl_Invoices[[#This Row],[Invoice_Date]]), MONTH(tbl_Invoices[[#This Row],[Invoice_Date]]), DAY(tbl_Invoices[[#This Row],[Invoice_Date]]))</f>
        <v>44839</v>
      </c>
      <c r="J4277">
        <f>YEAR(tbl_Invoices[[#This Row],[Invoice_Date]])</f>
        <v>2022</v>
      </c>
      <c r="K4277" s="1">
        <f>_xlfn.XLOOKUP(tbl_Invoices[[#This Row],[Customer_ID]], tbl_Customers[Customer_ID], tbl_Customers[Cohort_Month])</f>
        <v>45077</v>
      </c>
      <c r="L4277" s="1" t="str">
        <f ca="1">_xlfn.XLOOKUP(tbl_Invoices[[#This Row],[Customer_ID]], tbl_Customers[Customer_ID], tbl_Customers[Age_Group])</f>
        <v>55+</v>
      </c>
      <c r="M4277" s="1" t="str">
        <f>_xlfn.XLOOKUP(tbl_Invoices[[#This Row],[Customer_ID]], tbl_Customers[Customer_ID], tbl_Customers[Region])</f>
        <v>South</v>
      </c>
      <c r="N4277" s="1" t="str" cm="1">
        <f t="array" ref="N4277">_xlfn.IFS(
   _xlfn.SINGLE(tbl_Invoices[Plan_ID])="P1","Basic",
   _xlfn.SINGLE(tbl_Invoices[Plan_ID])="P2","Standard",
   _xlfn.SINGLE(tbl_Invoices[Plan_ID])="P3","Premium"
)</f>
        <v>Basic</v>
      </c>
      <c r="O4277" s="2">
        <f>IF(tbl_Invoices[[#This Row],[Revenue_Type]]="Churned",0,1)</f>
        <v>0</v>
      </c>
    </row>
    <row r="4278" spans="1:15" x14ac:dyDescent="0.25">
      <c r="A4278" t="s">
        <v>9039</v>
      </c>
      <c r="B4278" t="s">
        <v>1504</v>
      </c>
      <c r="C4278" t="s">
        <v>2211</v>
      </c>
      <c r="D4278" s="1">
        <v>44839</v>
      </c>
      <c r="E4278">
        <v>55</v>
      </c>
      <c r="F4278" t="b">
        <v>1</v>
      </c>
      <c r="G4278" t="s">
        <v>4538</v>
      </c>
      <c r="H4278" t="s">
        <v>2031</v>
      </c>
      <c r="I4278" s="1">
        <f>DATE(YEAR(tbl_Invoices[[#This Row],[Invoice_Date]]), MONTH(tbl_Invoices[[#This Row],[Invoice_Date]]), DAY(tbl_Invoices[[#This Row],[Invoice_Date]]))</f>
        <v>44839</v>
      </c>
      <c r="J4278">
        <f>YEAR(tbl_Invoices[[#This Row],[Invoice_Date]])</f>
        <v>2022</v>
      </c>
      <c r="K4278" s="1">
        <f>_xlfn.XLOOKUP(tbl_Invoices[[#This Row],[Customer_ID]], tbl_Customers[Customer_ID], tbl_Customers[Cohort_Month])</f>
        <v>44926</v>
      </c>
      <c r="L4278" s="1" t="str">
        <f ca="1">_xlfn.XLOOKUP(tbl_Invoices[[#This Row],[Customer_ID]], tbl_Customers[Customer_ID], tbl_Customers[Age_Group])</f>
        <v>35–44</v>
      </c>
      <c r="M4278" s="1" t="str">
        <f>_xlfn.XLOOKUP(tbl_Invoices[[#This Row],[Customer_ID]], tbl_Customers[Customer_ID], tbl_Customers[Region])</f>
        <v>International</v>
      </c>
      <c r="N4278" s="1" t="str" cm="1">
        <f t="array" ref="N4278">_xlfn.IFS(
   _xlfn.SINGLE(tbl_Invoices[Plan_ID])="P1","Basic",
   _xlfn.SINGLE(tbl_Invoices[Plan_ID])="P2","Standard",
   _xlfn.SINGLE(tbl_Invoices[Plan_ID])="P3","Premium"
)</f>
        <v>Premium</v>
      </c>
      <c r="O4278" s="2">
        <f>IF(tbl_Invoices[[#This Row],[Revenue_Type]]="Churned",0,1)</f>
        <v>1</v>
      </c>
    </row>
    <row r="4279" spans="1:15" x14ac:dyDescent="0.25">
      <c r="A4279" t="s">
        <v>8592</v>
      </c>
      <c r="B4279" t="s">
        <v>1643</v>
      </c>
      <c r="C4279" t="s">
        <v>4299</v>
      </c>
      <c r="D4279" s="1">
        <v>44839</v>
      </c>
      <c r="E4279">
        <v>12</v>
      </c>
      <c r="F4279" t="b">
        <v>1</v>
      </c>
      <c r="G4279" t="s">
        <v>4545</v>
      </c>
      <c r="H4279" t="s">
        <v>2027</v>
      </c>
      <c r="I4279" s="1">
        <f>DATE(YEAR(tbl_Invoices[[#This Row],[Invoice_Date]]), MONTH(tbl_Invoices[[#This Row],[Invoice_Date]]), DAY(tbl_Invoices[[#This Row],[Invoice_Date]]))</f>
        <v>44839</v>
      </c>
      <c r="J4279">
        <f>YEAR(tbl_Invoices[[#This Row],[Invoice_Date]])</f>
        <v>2022</v>
      </c>
      <c r="K4279" s="1">
        <f>_xlfn.XLOOKUP(tbl_Invoices[[#This Row],[Customer_ID]], tbl_Customers[Customer_ID], tbl_Customers[Cohort_Month])</f>
        <v>44895</v>
      </c>
      <c r="L4279" s="1" t="str">
        <f ca="1">_xlfn.XLOOKUP(tbl_Invoices[[#This Row],[Customer_ID]], tbl_Customers[Customer_ID], tbl_Customers[Age_Group])</f>
        <v>45–54</v>
      </c>
      <c r="M4279" s="1" t="str">
        <f>_xlfn.XLOOKUP(tbl_Invoices[[#This Row],[Customer_ID]], tbl_Customers[Customer_ID], tbl_Customers[Region])</f>
        <v>South</v>
      </c>
      <c r="N4279" s="1" t="str" cm="1">
        <f t="array" ref="N4279">_xlfn.IFS(
   _xlfn.SINGLE(tbl_Invoices[Plan_ID])="P1","Basic",
   _xlfn.SINGLE(tbl_Invoices[Plan_ID])="P2","Standard",
   _xlfn.SINGLE(tbl_Invoices[Plan_ID])="P3","Premium"
)</f>
        <v>Basic</v>
      </c>
      <c r="O4279" s="2">
        <f>IF(tbl_Invoices[[#This Row],[Revenue_Type]]="Churned",0,1)</f>
        <v>0</v>
      </c>
    </row>
    <row r="4280" spans="1:15" x14ac:dyDescent="0.25">
      <c r="A4280" t="s">
        <v>9476</v>
      </c>
      <c r="B4280" t="s">
        <v>584</v>
      </c>
      <c r="C4280" t="s">
        <v>4513</v>
      </c>
      <c r="D4280" s="1">
        <v>44840</v>
      </c>
      <c r="E4280">
        <v>55</v>
      </c>
      <c r="F4280" t="b">
        <v>1</v>
      </c>
      <c r="G4280" t="s">
        <v>4545</v>
      </c>
      <c r="H4280" t="s">
        <v>2031</v>
      </c>
      <c r="I4280" s="1">
        <f>DATE(YEAR(tbl_Invoices[[#This Row],[Invoice_Date]]), MONTH(tbl_Invoices[[#This Row],[Invoice_Date]]), DAY(tbl_Invoices[[#This Row],[Invoice_Date]]))</f>
        <v>44840</v>
      </c>
      <c r="J4280">
        <f>YEAR(tbl_Invoices[[#This Row],[Invoice_Date]])</f>
        <v>2022</v>
      </c>
      <c r="K4280" s="1">
        <f>_xlfn.XLOOKUP(tbl_Invoices[[#This Row],[Customer_ID]], tbl_Customers[Customer_ID], tbl_Customers[Cohort_Month])</f>
        <v>44408</v>
      </c>
      <c r="L4280" s="1" t="str">
        <f ca="1">_xlfn.XLOOKUP(tbl_Invoices[[#This Row],[Customer_ID]], tbl_Customers[Customer_ID], tbl_Customers[Age_Group])</f>
        <v>35–44</v>
      </c>
      <c r="M4280" s="1" t="str">
        <f>_xlfn.XLOOKUP(tbl_Invoices[[#This Row],[Customer_ID]], tbl_Customers[Customer_ID], tbl_Customers[Region])</f>
        <v>International</v>
      </c>
      <c r="N4280" s="1" t="str" cm="1">
        <f t="array" ref="N4280">_xlfn.IFS(
   _xlfn.SINGLE(tbl_Invoices[Plan_ID])="P1","Basic",
   _xlfn.SINGLE(tbl_Invoices[Plan_ID])="P2","Standard",
   _xlfn.SINGLE(tbl_Invoices[Plan_ID])="P3","Premium"
)</f>
        <v>Premium</v>
      </c>
      <c r="O4280" s="2">
        <f>IF(tbl_Invoices[[#This Row],[Revenue_Type]]="Churned",0,1)</f>
        <v>0</v>
      </c>
    </row>
    <row r="4281" spans="1:15" x14ac:dyDescent="0.25">
      <c r="A4281" t="s">
        <v>10394</v>
      </c>
      <c r="B4281" t="s">
        <v>1334</v>
      </c>
      <c r="C4281" t="s">
        <v>3085</v>
      </c>
      <c r="D4281" s="1">
        <v>44840</v>
      </c>
      <c r="E4281">
        <v>12</v>
      </c>
      <c r="F4281" t="b">
        <v>1</v>
      </c>
      <c r="G4281" t="s">
        <v>4538</v>
      </c>
      <c r="H4281" t="s">
        <v>2027</v>
      </c>
      <c r="I4281" s="1">
        <f>DATE(YEAR(tbl_Invoices[[#This Row],[Invoice_Date]]), MONTH(tbl_Invoices[[#This Row],[Invoice_Date]]), DAY(tbl_Invoices[[#This Row],[Invoice_Date]]))</f>
        <v>44840</v>
      </c>
      <c r="J4281">
        <f>YEAR(tbl_Invoices[[#This Row],[Invoice_Date]])</f>
        <v>2022</v>
      </c>
      <c r="K4281" s="1">
        <f>_xlfn.XLOOKUP(tbl_Invoices[[#This Row],[Customer_ID]], tbl_Customers[Customer_ID], tbl_Customers[Cohort_Month])</f>
        <v>44500</v>
      </c>
      <c r="L4281" s="1" t="str">
        <f ca="1">_xlfn.XLOOKUP(tbl_Invoices[[#This Row],[Customer_ID]], tbl_Customers[Customer_ID], tbl_Customers[Age_Group])</f>
        <v>25–34</v>
      </c>
      <c r="M4281" s="1" t="str">
        <f>_xlfn.XLOOKUP(tbl_Invoices[[#This Row],[Customer_ID]], tbl_Customers[Customer_ID], tbl_Customers[Region])</f>
        <v>International</v>
      </c>
      <c r="N4281" s="1" t="str" cm="1">
        <f t="array" ref="N4281">_xlfn.IFS(
   _xlfn.SINGLE(tbl_Invoices[Plan_ID])="P1","Basic",
   _xlfn.SINGLE(tbl_Invoices[Plan_ID])="P2","Standard",
   _xlfn.SINGLE(tbl_Invoices[Plan_ID])="P3","Premium"
)</f>
        <v>Basic</v>
      </c>
      <c r="O4281" s="2">
        <f>IF(tbl_Invoices[[#This Row],[Revenue_Type]]="Churned",0,1)</f>
        <v>1</v>
      </c>
    </row>
    <row r="4282" spans="1:15" x14ac:dyDescent="0.25">
      <c r="A4282" t="s">
        <v>6690</v>
      </c>
      <c r="B4282" t="s">
        <v>1539</v>
      </c>
      <c r="C4282" t="s">
        <v>3104</v>
      </c>
      <c r="D4282" s="1">
        <v>44840</v>
      </c>
      <c r="E4282">
        <v>25</v>
      </c>
      <c r="F4282" t="b">
        <v>1</v>
      </c>
      <c r="G4282" t="s">
        <v>4538</v>
      </c>
      <c r="H4282" t="s">
        <v>2034</v>
      </c>
      <c r="I4282" s="1">
        <f>DATE(YEAR(tbl_Invoices[[#This Row],[Invoice_Date]]), MONTH(tbl_Invoices[[#This Row],[Invoice_Date]]), DAY(tbl_Invoices[[#This Row],[Invoice_Date]]))</f>
        <v>44840</v>
      </c>
      <c r="J4282">
        <f>YEAR(tbl_Invoices[[#This Row],[Invoice_Date]])</f>
        <v>2022</v>
      </c>
      <c r="K4282" s="1">
        <f>_xlfn.XLOOKUP(tbl_Invoices[[#This Row],[Customer_ID]], tbl_Customers[Customer_ID], tbl_Customers[Cohort_Month])</f>
        <v>44651</v>
      </c>
      <c r="L4282" s="1" t="str">
        <f ca="1">_xlfn.XLOOKUP(tbl_Invoices[[#This Row],[Customer_ID]], tbl_Customers[Customer_ID], tbl_Customers[Age_Group])</f>
        <v>25–34</v>
      </c>
      <c r="M4282" s="1" t="str">
        <f>_xlfn.XLOOKUP(tbl_Invoices[[#This Row],[Customer_ID]], tbl_Customers[Customer_ID], tbl_Customers[Region])</f>
        <v>East</v>
      </c>
      <c r="N4282" s="1" t="str" cm="1">
        <f t="array" ref="N4282">_xlfn.IFS(
   _xlfn.SINGLE(tbl_Invoices[Plan_ID])="P1","Basic",
   _xlfn.SINGLE(tbl_Invoices[Plan_ID])="P2","Standard",
   _xlfn.SINGLE(tbl_Invoices[Plan_ID])="P3","Premium"
)</f>
        <v>Standard</v>
      </c>
      <c r="O4282" s="2">
        <f>IF(tbl_Invoices[[#This Row],[Revenue_Type]]="Churned",0,1)</f>
        <v>1</v>
      </c>
    </row>
    <row r="4283" spans="1:15" x14ac:dyDescent="0.25">
      <c r="A4283" t="s">
        <v>4819</v>
      </c>
      <c r="B4283" t="s">
        <v>1700</v>
      </c>
      <c r="C4283" t="s">
        <v>2101</v>
      </c>
      <c r="D4283" s="1">
        <v>44840</v>
      </c>
      <c r="E4283">
        <v>12</v>
      </c>
      <c r="F4283" t="b">
        <v>1</v>
      </c>
      <c r="G4283" t="s">
        <v>4538</v>
      </c>
      <c r="H4283" t="s">
        <v>2027</v>
      </c>
      <c r="I4283" s="1">
        <f>DATE(YEAR(tbl_Invoices[[#This Row],[Invoice_Date]]), MONTH(tbl_Invoices[[#This Row],[Invoice_Date]]), DAY(tbl_Invoices[[#This Row],[Invoice_Date]]))</f>
        <v>44840</v>
      </c>
      <c r="J4283">
        <f>YEAR(tbl_Invoices[[#This Row],[Invoice_Date]])</f>
        <v>2022</v>
      </c>
      <c r="K4283" s="1">
        <f>_xlfn.XLOOKUP(tbl_Invoices[[#This Row],[Customer_ID]], tbl_Customers[Customer_ID], tbl_Customers[Cohort_Month])</f>
        <v>44592</v>
      </c>
      <c r="L4283" s="1" t="str">
        <f ca="1">_xlfn.XLOOKUP(tbl_Invoices[[#This Row],[Customer_ID]], tbl_Customers[Customer_ID], tbl_Customers[Age_Group])</f>
        <v>35–44</v>
      </c>
      <c r="M4283" s="1" t="str">
        <f>_xlfn.XLOOKUP(tbl_Invoices[[#This Row],[Customer_ID]], tbl_Customers[Customer_ID], tbl_Customers[Region])</f>
        <v>International</v>
      </c>
      <c r="N4283" s="1" t="str" cm="1">
        <f t="array" ref="N4283">_xlfn.IFS(
   _xlfn.SINGLE(tbl_Invoices[Plan_ID])="P1","Basic",
   _xlfn.SINGLE(tbl_Invoices[Plan_ID])="P2","Standard",
   _xlfn.SINGLE(tbl_Invoices[Plan_ID])="P3","Premium"
)</f>
        <v>Basic</v>
      </c>
      <c r="O4283" s="2">
        <f>IF(tbl_Invoices[[#This Row],[Revenue_Type]]="Churned",0,1)</f>
        <v>1</v>
      </c>
    </row>
    <row r="4284" spans="1:15" x14ac:dyDescent="0.25">
      <c r="A4284" t="s">
        <v>10292</v>
      </c>
      <c r="B4284" t="s">
        <v>2010</v>
      </c>
      <c r="C4284" t="s">
        <v>2500</v>
      </c>
      <c r="D4284" s="1">
        <v>44840</v>
      </c>
      <c r="E4284">
        <v>55</v>
      </c>
      <c r="F4284" t="b">
        <v>1</v>
      </c>
      <c r="G4284" t="s">
        <v>4540</v>
      </c>
      <c r="H4284" t="s">
        <v>2031</v>
      </c>
      <c r="I4284" s="1">
        <f>DATE(YEAR(tbl_Invoices[[#This Row],[Invoice_Date]]), MONTH(tbl_Invoices[[#This Row],[Invoice_Date]]), DAY(tbl_Invoices[[#This Row],[Invoice_Date]]))</f>
        <v>44840</v>
      </c>
      <c r="J4284">
        <f>YEAR(tbl_Invoices[[#This Row],[Invoice_Date]])</f>
        <v>2022</v>
      </c>
      <c r="K4284" s="1">
        <f>_xlfn.XLOOKUP(tbl_Invoices[[#This Row],[Customer_ID]], tbl_Customers[Customer_ID], tbl_Customers[Cohort_Month])</f>
        <v>44408</v>
      </c>
      <c r="L4284" s="1" t="str">
        <f ca="1">_xlfn.XLOOKUP(tbl_Invoices[[#This Row],[Customer_ID]], tbl_Customers[Customer_ID], tbl_Customers[Age_Group])</f>
        <v>18–24</v>
      </c>
      <c r="M4284" s="1" t="str">
        <f>_xlfn.XLOOKUP(tbl_Invoices[[#This Row],[Customer_ID]], tbl_Customers[Customer_ID], tbl_Customers[Region])</f>
        <v>International</v>
      </c>
      <c r="N4284" s="1" t="str" cm="1">
        <f t="array" ref="N4284">_xlfn.IFS(
   _xlfn.SINGLE(tbl_Invoices[Plan_ID])="P1","Basic",
   _xlfn.SINGLE(tbl_Invoices[Plan_ID])="P2","Standard",
   _xlfn.SINGLE(tbl_Invoices[Plan_ID])="P3","Premium"
)</f>
        <v>Premium</v>
      </c>
      <c r="O4284" s="2">
        <f>IF(tbl_Invoices[[#This Row],[Revenue_Type]]="Churned",0,1)</f>
        <v>1</v>
      </c>
    </row>
    <row r="4285" spans="1:15" x14ac:dyDescent="0.25">
      <c r="A4285" t="s">
        <v>6323</v>
      </c>
      <c r="B4285" t="s">
        <v>69</v>
      </c>
      <c r="C4285" t="s">
        <v>2981</v>
      </c>
      <c r="D4285" s="1">
        <v>44841</v>
      </c>
      <c r="E4285">
        <v>55</v>
      </c>
      <c r="F4285" t="b">
        <v>1</v>
      </c>
      <c r="G4285" t="s">
        <v>4540</v>
      </c>
      <c r="H4285" t="s">
        <v>2031</v>
      </c>
      <c r="I4285" s="1">
        <f>DATE(YEAR(tbl_Invoices[[#This Row],[Invoice_Date]]), MONTH(tbl_Invoices[[#This Row],[Invoice_Date]]), DAY(tbl_Invoices[[#This Row],[Invoice_Date]]))</f>
        <v>44841</v>
      </c>
      <c r="J4285">
        <f>YEAR(tbl_Invoices[[#This Row],[Invoice_Date]])</f>
        <v>2022</v>
      </c>
      <c r="K4285" s="1">
        <f>_xlfn.XLOOKUP(tbl_Invoices[[#This Row],[Customer_ID]], tbl_Customers[Customer_ID], tbl_Customers[Cohort_Month])</f>
        <v>44316</v>
      </c>
      <c r="L4285" s="1" t="str">
        <f ca="1">_xlfn.XLOOKUP(tbl_Invoices[[#This Row],[Customer_ID]], tbl_Customers[Customer_ID], tbl_Customers[Age_Group])</f>
        <v>25–34</v>
      </c>
      <c r="M4285" s="1" t="str">
        <f>_xlfn.XLOOKUP(tbl_Invoices[[#This Row],[Customer_ID]], tbl_Customers[Customer_ID], tbl_Customers[Region])</f>
        <v>South</v>
      </c>
      <c r="N4285" s="1" t="str" cm="1">
        <f t="array" ref="N4285">_xlfn.IFS(
   _xlfn.SINGLE(tbl_Invoices[Plan_ID])="P1","Basic",
   _xlfn.SINGLE(tbl_Invoices[Plan_ID])="P2","Standard",
   _xlfn.SINGLE(tbl_Invoices[Plan_ID])="P3","Premium"
)</f>
        <v>Premium</v>
      </c>
      <c r="O4285" s="2">
        <f>IF(tbl_Invoices[[#This Row],[Revenue_Type]]="Churned",0,1)</f>
        <v>1</v>
      </c>
    </row>
    <row r="4286" spans="1:15" x14ac:dyDescent="0.25">
      <c r="A4286" t="s">
        <v>8335</v>
      </c>
      <c r="B4286" t="s">
        <v>195</v>
      </c>
      <c r="C4286" t="s">
        <v>2416</v>
      </c>
      <c r="D4286" s="1">
        <v>44841</v>
      </c>
      <c r="E4286">
        <v>25</v>
      </c>
      <c r="F4286" t="b">
        <v>1</v>
      </c>
      <c r="G4286" t="s">
        <v>4547</v>
      </c>
      <c r="H4286" t="s">
        <v>2034</v>
      </c>
      <c r="I4286" s="1">
        <f>DATE(YEAR(tbl_Invoices[[#This Row],[Invoice_Date]]), MONTH(tbl_Invoices[[#This Row],[Invoice_Date]]), DAY(tbl_Invoices[[#This Row],[Invoice_Date]]))</f>
        <v>44841</v>
      </c>
      <c r="J4286">
        <f>YEAR(tbl_Invoices[[#This Row],[Invoice_Date]])</f>
        <v>2022</v>
      </c>
      <c r="K4286" s="1">
        <f>_xlfn.XLOOKUP(tbl_Invoices[[#This Row],[Customer_ID]], tbl_Customers[Customer_ID], tbl_Customers[Cohort_Month])</f>
        <v>44681</v>
      </c>
      <c r="L4286" s="1" t="str">
        <f ca="1">_xlfn.XLOOKUP(tbl_Invoices[[#This Row],[Customer_ID]], tbl_Customers[Customer_ID], tbl_Customers[Age_Group])</f>
        <v>35–44</v>
      </c>
      <c r="M4286" s="1" t="str">
        <f>_xlfn.XLOOKUP(tbl_Invoices[[#This Row],[Customer_ID]], tbl_Customers[Customer_ID], tbl_Customers[Region])</f>
        <v>International</v>
      </c>
      <c r="N4286" s="1" t="str" cm="1">
        <f t="array" ref="N4286">_xlfn.IFS(
   _xlfn.SINGLE(tbl_Invoices[Plan_ID])="P1","Basic",
   _xlfn.SINGLE(tbl_Invoices[Plan_ID])="P2","Standard",
   _xlfn.SINGLE(tbl_Invoices[Plan_ID])="P3","Premium"
)</f>
        <v>Standard</v>
      </c>
      <c r="O4286" s="2">
        <f>IF(tbl_Invoices[[#This Row],[Revenue_Type]]="Churned",0,1)</f>
        <v>1</v>
      </c>
    </row>
    <row r="4287" spans="1:15" x14ac:dyDescent="0.25">
      <c r="A4287" t="s">
        <v>4919</v>
      </c>
      <c r="B4287" t="s">
        <v>398</v>
      </c>
      <c r="C4287" t="s">
        <v>2162</v>
      </c>
      <c r="D4287" s="1">
        <v>44841</v>
      </c>
      <c r="E4287">
        <v>12</v>
      </c>
      <c r="F4287" t="b">
        <v>1</v>
      </c>
      <c r="G4287" t="s">
        <v>4549</v>
      </c>
      <c r="H4287" t="s">
        <v>2027</v>
      </c>
      <c r="I4287" s="1">
        <f>DATE(YEAR(tbl_Invoices[[#This Row],[Invoice_Date]]), MONTH(tbl_Invoices[[#This Row],[Invoice_Date]]), DAY(tbl_Invoices[[#This Row],[Invoice_Date]]))</f>
        <v>44841</v>
      </c>
      <c r="J4287">
        <f>YEAR(tbl_Invoices[[#This Row],[Invoice_Date]])</f>
        <v>2022</v>
      </c>
      <c r="K4287" s="1">
        <f>_xlfn.XLOOKUP(tbl_Invoices[[#This Row],[Customer_ID]], tbl_Customers[Customer_ID], tbl_Customers[Cohort_Month])</f>
        <v>44500</v>
      </c>
      <c r="L4287" s="1" t="str">
        <f ca="1">_xlfn.XLOOKUP(tbl_Invoices[[#This Row],[Customer_ID]], tbl_Customers[Customer_ID], tbl_Customers[Age_Group])</f>
        <v>25–34</v>
      </c>
      <c r="M4287" s="1" t="str">
        <f>_xlfn.XLOOKUP(tbl_Invoices[[#This Row],[Customer_ID]], tbl_Customers[Customer_ID], tbl_Customers[Region])</f>
        <v>West</v>
      </c>
      <c r="N4287" s="1" t="str" cm="1">
        <f t="array" ref="N4287">_xlfn.IFS(
   _xlfn.SINGLE(tbl_Invoices[Plan_ID])="P1","Basic",
   _xlfn.SINGLE(tbl_Invoices[Plan_ID])="P2","Standard",
   _xlfn.SINGLE(tbl_Invoices[Plan_ID])="P3","Premium"
)</f>
        <v>Basic</v>
      </c>
      <c r="O4287" s="2">
        <f>IF(tbl_Invoices[[#This Row],[Revenue_Type]]="Churned",0,1)</f>
        <v>1</v>
      </c>
    </row>
    <row r="4288" spans="1:15" x14ac:dyDescent="0.25">
      <c r="A4288" t="s">
        <v>7843</v>
      </c>
      <c r="B4288" t="s">
        <v>684</v>
      </c>
      <c r="C4288" t="s">
        <v>3453</v>
      </c>
      <c r="D4288" s="1">
        <v>44841</v>
      </c>
      <c r="E4288">
        <v>25</v>
      </c>
      <c r="F4288" t="b">
        <v>1</v>
      </c>
      <c r="G4288" t="s">
        <v>4547</v>
      </c>
      <c r="H4288" t="s">
        <v>2034</v>
      </c>
      <c r="I4288" s="1">
        <f>DATE(YEAR(tbl_Invoices[[#This Row],[Invoice_Date]]), MONTH(tbl_Invoices[[#This Row],[Invoice_Date]]), DAY(tbl_Invoices[[#This Row],[Invoice_Date]]))</f>
        <v>44841</v>
      </c>
      <c r="J4288">
        <f>YEAR(tbl_Invoices[[#This Row],[Invoice_Date]])</f>
        <v>2022</v>
      </c>
      <c r="K4288" s="1">
        <f>_xlfn.XLOOKUP(tbl_Invoices[[#This Row],[Customer_ID]], tbl_Customers[Customer_ID], tbl_Customers[Cohort_Month])</f>
        <v>44530</v>
      </c>
      <c r="L4288" s="1" t="str">
        <f ca="1">_xlfn.XLOOKUP(tbl_Invoices[[#This Row],[Customer_ID]], tbl_Customers[Customer_ID], tbl_Customers[Age_Group])</f>
        <v>25–34</v>
      </c>
      <c r="M4288" s="1" t="str">
        <f>_xlfn.XLOOKUP(tbl_Invoices[[#This Row],[Customer_ID]], tbl_Customers[Customer_ID], tbl_Customers[Region])</f>
        <v>West</v>
      </c>
      <c r="N4288" s="1" t="str" cm="1">
        <f t="array" ref="N4288">_xlfn.IFS(
   _xlfn.SINGLE(tbl_Invoices[Plan_ID])="P1","Basic",
   _xlfn.SINGLE(tbl_Invoices[Plan_ID])="P2","Standard",
   _xlfn.SINGLE(tbl_Invoices[Plan_ID])="P3","Premium"
)</f>
        <v>Standard</v>
      </c>
      <c r="O4288" s="2">
        <f>IF(tbl_Invoices[[#This Row],[Revenue_Type]]="Churned",0,1)</f>
        <v>1</v>
      </c>
    </row>
    <row r="4289" spans="1:15" x14ac:dyDescent="0.25">
      <c r="A4289" t="s">
        <v>6992</v>
      </c>
      <c r="B4289" t="s">
        <v>1188</v>
      </c>
      <c r="C4289" t="s">
        <v>3009</v>
      </c>
      <c r="D4289" s="1">
        <v>44841</v>
      </c>
      <c r="E4289">
        <v>12</v>
      </c>
      <c r="F4289" t="b">
        <v>1</v>
      </c>
      <c r="G4289" t="s">
        <v>4547</v>
      </c>
      <c r="H4289" t="s">
        <v>2027</v>
      </c>
      <c r="I4289" s="1">
        <f>DATE(YEAR(tbl_Invoices[[#This Row],[Invoice_Date]]), MONTH(tbl_Invoices[[#This Row],[Invoice_Date]]), DAY(tbl_Invoices[[#This Row],[Invoice_Date]]))</f>
        <v>44841</v>
      </c>
      <c r="J4289">
        <f>YEAR(tbl_Invoices[[#This Row],[Invoice_Date]])</f>
        <v>2022</v>
      </c>
      <c r="K4289" s="1">
        <f>_xlfn.XLOOKUP(tbl_Invoices[[#This Row],[Customer_ID]], tbl_Customers[Customer_ID], tbl_Customers[Cohort_Month])</f>
        <v>44347</v>
      </c>
      <c r="L4289" s="1" t="str">
        <f ca="1">_xlfn.XLOOKUP(tbl_Invoices[[#This Row],[Customer_ID]], tbl_Customers[Customer_ID], tbl_Customers[Age_Group])</f>
        <v>25–34</v>
      </c>
      <c r="M4289" s="1" t="str">
        <f>_xlfn.XLOOKUP(tbl_Invoices[[#This Row],[Customer_ID]], tbl_Customers[Customer_ID], tbl_Customers[Region])</f>
        <v>East</v>
      </c>
      <c r="N4289" s="1" t="str" cm="1">
        <f t="array" ref="N4289">_xlfn.IFS(
   _xlfn.SINGLE(tbl_Invoices[Plan_ID])="P1","Basic",
   _xlfn.SINGLE(tbl_Invoices[Plan_ID])="P2","Standard",
   _xlfn.SINGLE(tbl_Invoices[Plan_ID])="P3","Premium"
)</f>
        <v>Basic</v>
      </c>
      <c r="O4289" s="2">
        <f>IF(tbl_Invoices[[#This Row],[Revenue_Type]]="Churned",0,1)</f>
        <v>1</v>
      </c>
    </row>
    <row r="4290" spans="1:15" x14ac:dyDescent="0.25">
      <c r="A4290" t="s">
        <v>6549</v>
      </c>
      <c r="B4290" t="s">
        <v>1335</v>
      </c>
      <c r="C4290" t="s">
        <v>3364</v>
      </c>
      <c r="D4290" s="1">
        <v>44841</v>
      </c>
      <c r="E4290">
        <v>25</v>
      </c>
      <c r="F4290" t="b">
        <v>1</v>
      </c>
      <c r="G4290" t="s">
        <v>4538</v>
      </c>
      <c r="H4290" t="s">
        <v>2034</v>
      </c>
      <c r="I4290" s="1">
        <f>DATE(YEAR(tbl_Invoices[[#This Row],[Invoice_Date]]), MONTH(tbl_Invoices[[#This Row],[Invoice_Date]]), DAY(tbl_Invoices[[#This Row],[Invoice_Date]]))</f>
        <v>44841</v>
      </c>
      <c r="J4290">
        <f>YEAR(tbl_Invoices[[#This Row],[Invoice_Date]])</f>
        <v>2022</v>
      </c>
      <c r="K4290" s="1">
        <f>_xlfn.XLOOKUP(tbl_Invoices[[#This Row],[Customer_ID]], tbl_Customers[Customer_ID], tbl_Customers[Cohort_Month])</f>
        <v>44895</v>
      </c>
      <c r="L4290" s="1" t="str">
        <f ca="1">_xlfn.XLOOKUP(tbl_Invoices[[#This Row],[Customer_ID]], tbl_Customers[Customer_ID], tbl_Customers[Age_Group])</f>
        <v>45–54</v>
      </c>
      <c r="M4290" s="1" t="str">
        <f>_xlfn.XLOOKUP(tbl_Invoices[[#This Row],[Customer_ID]], tbl_Customers[Customer_ID], tbl_Customers[Region])</f>
        <v>West</v>
      </c>
      <c r="N4290" s="1" t="str" cm="1">
        <f t="array" ref="N4290">_xlfn.IFS(
   _xlfn.SINGLE(tbl_Invoices[Plan_ID])="P1","Basic",
   _xlfn.SINGLE(tbl_Invoices[Plan_ID])="P2","Standard",
   _xlfn.SINGLE(tbl_Invoices[Plan_ID])="P3","Premium"
)</f>
        <v>Standard</v>
      </c>
      <c r="O4290" s="2">
        <f>IF(tbl_Invoices[[#This Row],[Revenue_Type]]="Churned",0,1)</f>
        <v>1</v>
      </c>
    </row>
    <row r="4291" spans="1:15" x14ac:dyDescent="0.25">
      <c r="A4291" t="s">
        <v>8241</v>
      </c>
      <c r="B4291" t="s">
        <v>1675</v>
      </c>
      <c r="C4291" t="s">
        <v>2095</v>
      </c>
      <c r="D4291" s="1">
        <v>44841</v>
      </c>
      <c r="E4291">
        <v>55</v>
      </c>
      <c r="F4291" t="b">
        <v>1</v>
      </c>
      <c r="G4291" t="s">
        <v>4545</v>
      </c>
      <c r="H4291" t="s">
        <v>2031</v>
      </c>
      <c r="I4291" s="1">
        <f>DATE(YEAR(tbl_Invoices[[#This Row],[Invoice_Date]]), MONTH(tbl_Invoices[[#This Row],[Invoice_Date]]), DAY(tbl_Invoices[[#This Row],[Invoice_Date]]))</f>
        <v>44841</v>
      </c>
      <c r="J4291">
        <f>YEAR(tbl_Invoices[[#This Row],[Invoice_Date]])</f>
        <v>2022</v>
      </c>
      <c r="K4291" s="1">
        <f>_xlfn.XLOOKUP(tbl_Invoices[[#This Row],[Customer_ID]], tbl_Customers[Customer_ID], tbl_Customers[Cohort_Month])</f>
        <v>45077</v>
      </c>
      <c r="L4291" s="1" t="str">
        <f ca="1">_xlfn.XLOOKUP(tbl_Invoices[[#This Row],[Customer_ID]], tbl_Customers[Customer_ID], tbl_Customers[Age_Group])</f>
        <v>25–34</v>
      </c>
      <c r="M4291" s="1" t="str">
        <f>_xlfn.XLOOKUP(tbl_Invoices[[#This Row],[Customer_ID]], tbl_Customers[Customer_ID], tbl_Customers[Region])</f>
        <v>International</v>
      </c>
      <c r="N4291" s="1" t="str" cm="1">
        <f t="array" ref="N4291">_xlfn.IFS(
   _xlfn.SINGLE(tbl_Invoices[Plan_ID])="P1","Basic",
   _xlfn.SINGLE(tbl_Invoices[Plan_ID])="P2","Standard",
   _xlfn.SINGLE(tbl_Invoices[Plan_ID])="P3","Premium"
)</f>
        <v>Premium</v>
      </c>
      <c r="O4291" s="2">
        <f>IF(tbl_Invoices[[#This Row],[Revenue_Type]]="Churned",0,1)</f>
        <v>0</v>
      </c>
    </row>
    <row r="4292" spans="1:15" x14ac:dyDescent="0.25">
      <c r="A4292" t="s">
        <v>8520</v>
      </c>
      <c r="B4292" t="s">
        <v>1757</v>
      </c>
      <c r="C4292" t="s">
        <v>2150</v>
      </c>
      <c r="D4292" s="1">
        <v>44841</v>
      </c>
      <c r="E4292">
        <v>55</v>
      </c>
      <c r="F4292" t="b">
        <v>1</v>
      </c>
      <c r="G4292" t="s">
        <v>4545</v>
      </c>
      <c r="H4292" t="s">
        <v>2031</v>
      </c>
      <c r="I4292" s="1">
        <f>DATE(YEAR(tbl_Invoices[[#This Row],[Invoice_Date]]), MONTH(tbl_Invoices[[#This Row],[Invoice_Date]]), DAY(tbl_Invoices[[#This Row],[Invoice_Date]]))</f>
        <v>44841</v>
      </c>
      <c r="J4292">
        <f>YEAR(tbl_Invoices[[#This Row],[Invoice_Date]])</f>
        <v>2022</v>
      </c>
      <c r="K4292" s="1">
        <f>_xlfn.XLOOKUP(tbl_Invoices[[#This Row],[Customer_ID]], tbl_Customers[Customer_ID], tbl_Customers[Cohort_Month])</f>
        <v>44804</v>
      </c>
      <c r="L4292" s="1" t="str">
        <f ca="1">_xlfn.XLOOKUP(tbl_Invoices[[#This Row],[Customer_ID]], tbl_Customers[Customer_ID], tbl_Customers[Age_Group])</f>
        <v>25–34</v>
      </c>
      <c r="M4292" s="1" t="str">
        <f>_xlfn.XLOOKUP(tbl_Invoices[[#This Row],[Customer_ID]], tbl_Customers[Customer_ID], tbl_Customers[Region])</f>
        <v>Midwest</v>
      </c>
      <c r="N4292" s="1" t="str" cm="1">
        <f t="array" ref="N4292">_xlfn.IFS(
   _xlfn.SINGLE(tbl_Invoices[Plan_ID])="P1","Basic",
   _xlfn.SINGLE(tbl_Invoices[Plan_ID])="P2","Standard",
   _xlfn.SINGLE(tbl_Invoices[Plan_ID])="P3","Premium"
)</f>
        <v>Premium</v>
      </c>
      <c r="O4292" s="2">
        <f>IF(tbl_Invoices[[#This Row],[Revenue_Type]]="Churned",0,1)</f>
        <v>0</v>
      </c>
    </row>
    <row r="4293" spans="1:15" x14ac:dyDescent="0.25">
      <c r="A4293" t="s">
        <v>5300</v>
      </c>
      <c r="B4293" t="s">
        <v>1833</v>
      </c>
      <c r="C4293" t="s">
        <v>2040</v>
      </c>
      <c r="D4293" s="1">
        <v>44841</v>
      </c>
      <c r="E4293">
        <v>25</v>
      </c>
      <c r="F4293" t="b">
        <v>1</v>
      </c>
      <c r="G4293" t="s">
        <v>4547</v>
      </c>
      <c r="H4293" t="s">
        <v>2034</v>
      </c>
      <c r="I4293" s="1">
        <f>DATE(YEAR(tbl_Invoices[[#This Row],[Invoice_Date]]), MONTH(tbl_Invoices[[#This Row],[Invoice_Date]]), DAY(tbl_Invoices[[#This Row],[Invoice_Date]]))</f>
        <v>44841</v>
      </c>
      <c r="J4293">
        <f>YEAR(tbl_Invoices[[#This Row],[Invoice_Date]])</f>
        <v>2022</v>
      </c>
      <c r="K4293" s="1">
        <f>_xlfn.XLOOKUP(tbl_Invoices[[#This Row],[Customer_ID]], tbl_Customers[Customer_ID], tbl_Customers[Cohort_Month])</f>
        <v>45107</v>
      </c>
      <c r="L4293" s="1" t="str">
        <f ca="1">_xlfn.XLOOKUP(tbl_Invoices[[#This Row],[Customer_ID]], tbl_Customers[Customer_ID], tbl_Customers[Age_Group])</f>
        <v>45–54</v>
      </c>
      <c r="M4293" s="1" t="str">
        <f>_xlfn.XLOOKUP(tbl_Invoices[[#This Row],[Customer_ID]], tbl_Customers[Customer_ID], tbl_Customers[Region])</f>
        <v>South</v>
      </c>
      <c r="N4293" s="1" t="str" cm="1">
        <f t="array" ref="N4293">_xlfn.IFS(
   _xlfn.SINGLE(tbl_Invoices[Plan_ID])="P1","Basic",
   _xlfn.SINGLE(tbl_Invoices[Plan_ID])="P2","Standard",
   _xlfn.SINGLE(tbl_Invoices[Plan_ID])="P3","Premium"
)</f>
        <v>Standard</v>
      </c>
      <c r="O4293" s="2">
        <f>IF(tbl_Invoices[[#This Row],[Revenue_Type]]="Churned",0,1)</f>
        <v>1</v>
      </c>
    </row>
    <row r="4294" spans="1:15" x14ac:dyDescent="0.25">
      <c r="A4294" t="s">
        <v>8375</v>
      </c>
      <c r="B4294" t="s">
        <v>1982</v>
      </c>
      <c r="C4294" t="s">
        <v>2650</v>
      </c>
      <c r="D4294" s="1">
        <v>44841</v>
      </c>
      <c r="E4294">
        <v>25</v>
      </c>
      <c r="F4294" t="b">
        <v>1</v>
      </c>
      <c r="G4294" t="s">
        <v>4538</v>
      </c>
      <c r="H4294" t="s">
        <v>2034</v>
      </c>
      <c r="I4294" s="1">
        <f>DATE(YEAR(tbl_Invoices[[#This Row],[Invoice_Date]]), MONTH(tbl_Invoices[[#This Row],[Invoice_Date]]), DAY(tbl_Invoices[[#This Row],[Invoice_Date]]))</f>
        <v>44841</v>
      </c>
      <c r="J4294">
        <f>YEAR(tbl_Invoices[[#This Row],[Invoice_Date]])</f>
        <v>2022</v>
      </c>
      <c r="K4294" s="1">
        <f>_xlfn.XLOOKUP(tbl_Invoices[[#This Row],[Customer_ID]], tbl_Customers[Customer_ID], tbl_Customers[Cohort_Month])</f>
        <v>44316</v>
      </c>
      <c r="L4294" s="1" t="str">
        <f ca="1">_xlfn.XLOOKUP(tbl_Invoices[[#This Row],[Customer_ID]], tbl_Customers[Customer_ID], tbl_Customers[Age_Group])</f>
        <v>35–44</v>
      </c>
      <c r="M4294" s="1" t="str">
        <f>_xlfn.XLOOKUP(tbl_Invoices[[#This Row],[Customer_ID]], tbl_Customers[Customer_ID], tbl_Customers[Region])</f>
        <v>East</v>
      </c>
      <c r="N4294" s="1" t="str" cm="1">
        <f t="array" ref="N4294">_xlfn.IFS(
   _xlfn.SINGLE(tbl_Invoices[Plan_ID])="P1","Basic",
   _xlfn.SINGLE(tbl_Invoices[Plan_ID])="P2","Standard",
   _xlfn.SINGLE(tbl_Invoices[Plan_ID])="P3","Premium"
)</f>
        <v>Standard</v>
      </c>
      <c r="O4294" s="2">
        <f>IF(tbl_Invoices[[#This Row],[Revenue_Type]]="Churned",0,1)</f>
        <v>1</v>
      </c>
    </row>
    <row r="4295" spans="1:15" x14ac:dyDescent="0.25">
      <c r="A4295" t="s">
        <v>5633</v>
      </c>
      <c r="B4295" t="s">
        <v>1175</v>
      </c>
      <c r="C4295" t="s">
        <v>3699</v>
      </c>
      <c r="D4295" s="1">
        <v>44842</v>
      </c>
      <c r="E4295">
        <v>55</v>
      </c>
      <c r="F4295" t="b">
        <v>1</v>
      </c>
      <c r="G4295" t="s">
        <v>4549</v>
      </c>
      <c r="H4295" t="s">
        <v>2031</v>
      </c>
      <c r="I4295" s="1">
        <f>DATE(YEAR(tbl_Invoices[[#This Row],[Invoice_Date]]), MONTH(tbl_Invoices[[#This Row],[Invoice_Date]]), DAY(tbl_Invoices[[#This Row],[Invoice_Date]]))</f>
        <v>44842</v>
      </c>
      <c r="J4295">
        <f>YEAR(tbl_Invoices[[#This Row],[Invoice_Date]])</f>
        <v>2022</v>
      </c>
      <c r="K4295" s="1">
        <f>_xlfn.XLOOKUP(tbl_Invoices[[#This Row],[Customer_ID]], tbl_Customers[Customer_ID], tbl_Customers[Cohort_Month])</f>
        <v>44712</v>
      </c>
      <c r="L4295" s="1" t="str">
        <f ca="1">_xlfn.XLOOKUP(tbl_Invoices[[#This Row],[Customer_ID]], tbl_Customers[Customer_ID], tbl_Customers[Age_Group])</f>
        <v>35–44</v>
      </c>
      <c r="M4295" s="1" t="str">
        <f>_xlfn.XLOOKUP(tbl_Invoices[[#This Row],[Customer_ID]], tbl_Customers[Customer_ID], tbl_Customers[Region])</f>
        <v>Midwest</v>
      </c>
      <c r="N4295" s="1" t="str" cm="1">
        <f t="array" ref="N4295">_xlfn.IFS(
   _xlfn.SINGLE(tbl_Invoices[Plan_ID])="P1","Basic",
   _xlfn.SINGLE(tbl_Invoices[Plan_ID])="P2","Standard",
   _xlfn.SINGLE(tbl_Invoices[Plan_ID])="P3","Premium"
)</f>
        <v>Premium</v>
      </c>
      <c r="O4295" s="2">
        <f>IF(tbl_Invoices[[#This Row],[Revenue_Type]]="Churned",0,1)</f>
        <v>1</v>
      </c>
    </row>
    <row r="4296" spans="1:15" x14ac:dyDescent="0.25">
      <c r="A4296" t="s">
        <v>5255</v>
      </c>
      <c r="B4296" t="s">
        <v>1257</v>
      </c>
      <c r="C4296" t="s">
        <v>3374</v>
      </c>
      <c r="D4296" s="1">
        <v>44842</v>
      </c>
      <c r="E4296">
        <v>25</v>
      </c>
      <c r="F4296" t="b">
        <v>1</v>
      </c>
      <c r="G4296" t="s">
        <v>4549</v>
      </c>
      <c r="H4296" t="s">
        <v>2034</v>
      </c>
      <c r="I4296" s="1">
        <f>DATE(YEAR(tbl_Invoices[[#This Row],[Invoice_Date]]), MONTH(tbl_Invoices[[#This Row],[Invoice_Date]]), DAY(tbl_Invoices[[#This Row],[Invoice_Date]]))</f>
        <v>44842</v>
      </c>
      <c r="J4296">
        <f>YEAR(tbl_Invoices[[#This Row],[Invoice_Date]])</f>
        <v>2022</v>
      </c>
      <c r="K4296" s="1">
        <f>_xlfn.XLOOKUP(tbl_Invoices[[#This Row],[Customer_ID]], tbl_Customers[Customer_ID], tbl_Customers[Cohort_Month])</f>
        <v>44377</v>
      </c>
      <c r="L4296" s="1" t="str">
        <f ca="1">_xlfn.XLOOKUP(tbl_Invoices[[#This Row],[Customer_ID]], tbl_Customers[Customer_ID], tbl_Customers[Age_Group])</f>
        <v>45–54</v>
      </c>
      <c r="M4296" s="1" t="str">
        <f>_xlfn.XLOOKUP(tbl_Invoices[[#This Row],[Customer_ID]], tbl_Customers[Customer_ID], tbl_Customers[Region])</f>
        <v>South</v>
      </c>
      <c r="N4296" s="1" t="str" cm="1">
        <f t="array" ref="N4296">_xlfn.IFS(
   _xlfn.SINGLE(tbl_Invoices[Plan_ID])="P1","Basic",
   _xlfn.SINGLE(tbl_Invoices[Plan_ID])="P2","Standard",
   _xlfn.SINGLE(tbl_Invoices[Plan_ID])="P3","Premium"
)</f>
        <v>Standard</v>
      </c>
      <c r="O4296" s="2">
        <f>IF(tbl_Invoices[[#This Row],[Revenue_Type]]="Churned",0,1)</f>
        <v>1</v>
      </c>
    </row>
    <row r="4297" spans="1:15" x14ac:dyDescent="0.25">
      <c r="A4297" t="s">
        <v>4904</v>
      </c>
      <c r="B4297" t="s">
        <v>1525</v>
      </c>
      <c r="C4297" t="s">
        <v>3739</v>
      </c>
      <c r="D4297" s="1">
        <v>44842</v>
      </c>
      <c r="E4297">
        <v>12</v>
      </c>
      <c r="F4297" t="b">
        <v>1</v>
      </c>
      <c r="G4297" t="s">
        <v>4547</v>
      </c>
      <c r="H4297" t="s">
        <v>2027</v>
      </c>
      <c r="I4297" s="1">
        <f>DATE(YEAR(tbl_Invoices[[#This Row],[Invoice_Date]]), MONTH(tbl_Invoices[[#This Row],[Invoice_Date]]), DAY(tbl_Invoices[[#This Row],[Invoice_Date]]))</f>
        <v>44842</v>
      </c>
      <c r="J4297">
        <f>YEAR(tbl_Invoices[[#This Row],[Invoice_Date]])</f>
        <v>2022</v>
      </c>
      <c r="K4297" s="1">
        <f>_xlfn.XLOOKUP(tbl_Invoices[[#This Row],[Customer_ID]], tbl_Customers[Customer_ID], tbl_Customers[Cohort_Month])</f>
        <v>44439</v>
      </c>
      <c r="L4297" s="1" t="str">
        <f ca="1">_xlfn.XLOOKUP(tbl_Invoices[[#This Row],[Customer_ID]], tbl_Customers[Customer_ID], tbl_Customers[Age_Group])</f>
        <v>35–44</v>
      </c>
      <c r="M4297" s="1" t="str">
        <f>_xlfn.XLOOKUP(tbl_Invoices[[#This Row],[Customer_ID]], tbl_Customers[Customer_ID], tbl_Customers[Region])</f>
        <v>Midwest</v>
      </c>
      <c r="N4297" s="1" t="str" cm="1">
        <f t="array" ref="N4297">_xlfn.IFS(
   _xlfn.SINGLE(tbl_Invoices[Plan_ID])="P1","Basic",
   _xlfn.SINGLE(tbl_Invoices[Plan_ID])="P2","Standard",
   _xlfn.SINGLE(tbl_Invoices[Plan_ID])="P3","Premium"
)</f>
        <v>Basic</v>
      </c>
      <c r="O4297" s="2">
        <f>IF(tbl_Invoices[[#This Row],[Revenue_Type]]="Churned",0,1)</f>
        <v>1</v>
      </c>
    </row>
    <row r="4298" spans="1:15" x14ac:dyDescent="0.25">
      <c r="A4298" t="s">
        <v>5088</v>
      </c>
      <c r="B4298" t="s">
        <v>1635</v>
      </c>
      <c r="C4298" t="s">
        <v>3345</v>
      </c>
      <c r="D4298" s="1">
        <v>44842</v>
      </c>
      <c r="E4298">
        <v>12</v>
      </c>
      <c r="F4298" t="b">
        <v>1</v>
      </c>
      <c r="G4298" t="s">
        <v>4540</v>
      </c>
      <c r="H4298" t="s">
        <v>2027</v>
      </c>
      <c r="I4298" s="1">
        <f>DATE(YEAR(tbl_Invoices[[#This Row],[Invoice_Date]]), MONTH(tbl_Invoices[[#This Row],[Invoice_Date]]), DAY(tbl_Invoices[[#This Row],[Invoice_Date]]))</f>
        <v>44842</v>
      </c>
      <c r="J4298">
        <f>YEAR(tbl_Invoices[[#This Row],[Invoice_Date]])</f>
        <v>2022</v>
      </c>
      <c r="K4298" s="1">
        <f>_xlfn.XLOOKUP(tbl_Invoices[[#This Row],[Customer_ID]], tbl_Customers[Customer_ID], tbl_Customers[Cohort_Month])</f>
        <v>44865</v>
      </c>
      <c r="L4298" s="1" t="str">
        <f ca="1">_xlfn.XLOOKUP(tbl_Invoices[[#This Row],[Customer_ID]], tbl_Customers[Customer_ID], tbl_Customers[Age_Group])</f>
        <v>18–24</v>
      </c>
      <c r="M4298" s="1" t="str">
        <f>_xlfn.XLOOKUP(tbl_Invoices[[#This Row],[Customer_ID]], tbl_Customers[Customer_ID], tbl_Customers[Region])</f>
        <v>West</v>
      </c>
      <c r="N4298" s="1" t="str" cm="1">
        <f t="array" ref="N4298">_xlfn.IFS(
   _xlfn.SINGLE(tbl_Invoices[Plan_ID])="P1","Basic",
   _xlfn.SINGLE(tbl_Invoices[Plan_ID])="P2","Standard",
   _xlfn.SINGLE(tbl_Invoices[Plan_ID])="P3","Premium"
)</f>
        <v>Basic</v>
      </c>
      <c r="O4298" s="2">
        <f>IF(tbl_Invoices[[#This Row],[Revenue_Type]]="Churned",0,1)</f>
        <v>1</v>
      </c>
    </row>
    <row r="4299" spans="1:15" x14ac:dyDescent="0.25">
      <c r="A4299" t="s">
        <v>9493</v>
      </c>
      <c r="B4299" t="s">
        <v>399</v>
      </c>
      <c r="C4299" t="s">
        <v>3961</v>
      </c>
      <c r="D4299" s="1">
        <v>44843</v>
      </c>
      <c r="E4299">
        <v>25</v>
      </c>
      <c r="F4299" t="b">
        <v>1</v>
      </c>
      <c r="G4299" t="s">
        <v>4547</v>
      </c>
      <c r="H4299" t="s">
        <v>2034</v>
      </c>
      <c r="I4299" s="1">
        <f>DATE(YEAR(tbl_Invoices[[#This Row],[Invoice_Date]]), MONTH(tbl_Invoices[[#This Row],[Invoice_Date]]), DAY(tbl_Invoices[[#This Row],[Invoice_Date]]))</f>
        <v>44843</v>
      </c>
      <c r="J4299">
        <f>YEAR(tbl_Invoices[[#This Row],[Invoice_Date]])</f>
        <v>2022</v>
      </c>
      <c r="K4299" s="1">
        <f>_xlfn.XLOOKUP(tbl_Invoices[[#This Row],[Customer_ID]], tbl_Customers[Customer_ID], tbl_Customers[Cohort_Month])</f>
        <v>44651</v>
      </c>
      <c r="L4299" s="1" t="str">
        <f ca="1">_xlfn.XLOOKUP(tbl_Invoices[[#This Row],[Customer_ID]], tbl_Customers[Customer_ID], tbl_Customers[Age_Group])</f>
        <v>25–34</v>
      </c>
      <c r="M4299" s="1" t="str">
        <f>_xlfn.XLOOKUP(tbl_Invoices[[#This Row],[Customer_ID]], tbl_Customers[Customer_ID], tbl_Customers[Region])</f>
        <v>International</v>
      </c>
      <c r="N4299" s="1" t="str" cm="1">
        <f t="array" ref="N4299">_xlfn.IFS(
   _xlfn.SINGLE(tbl_Invoices[Plan_ID])="P1","Basic",
   _xlfn.SINGLE(tbl_Invoices[Plan_ID])="P2","Standard",
   _xlfn.SINGLE(tbl_Invoices[Plan_ID])="P3","Premium"
)</f>
        <v>Standard</v>
      </c>
      <c r="O4299" s="2">
        <f>IF(tbl_Invoices[[#This Row],[Revenue_Type]]="Churned",0,1)</f>
        <v>1</v>
      </c>
    </row>
    <row r="4300" spans="1:15" x14ac:dyDescent="0.25">
      <c r="A4300" t="s">
        <v>9458</v>
      </c>
      <c r="B4300" t="s">
        <v>724</v>
      </c>
      <c r="C4300" t="s">
        <v>2792</v>
      </c>
      <c r="D4300" s="1">
        <v>44843</v>
      </c>
      <c r="E4300">
        <v>12</v>
      </c>
      <c r="F4300" t="b">
        <v>1</v>
      </c>
      <c r="G4300" t="s">
        <v>4540</v>
      </c>
      <c r="H4300" t="s">
        <v>2027</v>
      </c>
      <c r="I4300" s="1">
        <f>DATE(YEAR(tbl_Invoices[[#This Row],[Invoice_Date]]), MONTH(tbl_Invoices[[#This Row],[Invoice_Date]]), DAY(tbl_Invoices[[#This Row],[Invoice_Date]]))</f>
        <v>44843</v>
      </c>
      <c r="J4300">
        <f>YEAR(tbl_Invoices[[#This Row],[Invoice_Date]])</f>
        <v>2022</v>
      </c>
      <c r="K4300" s="1">
        <f>_xlfn.XLOOKUP(tbl_Invoices[[#This Row],[Customer_ID]], tbl_Customers[Customer_ID], tbl_Customers[Cohort_Month])</f>
        <v>44681</v>
      </c>
      <c r="L4300" s="1" t="str">
        <f ca="1">_xlfn.XLOOKUP(tbl_Invoices[[#This Row],[Customer_ID]], tbl_Customers[Customer_ID], tbl_Customers[Age_Group])</f>
        <v>35–44</v>
      </c>
      <c r="M4300" s="1" t="str">
        <f>_xlfn.XLOOKUP(tbl_Invoices[[#This Row],[Customer_ID]], tbl_Customers[Customer_ID], tbl_Customers[Region])</f>
        <v>South</v>
      </c>
      <c r="N4300" s="1" t="str" cm="1">
        <f t="array" ref="N4300">_xlfn.IFS(
   _xlfn.SINGLE(tbl_Invoices[Plan_ID])="P1","Basic",
   _xlfn.SINGLE(tbl_Invoices[Plan_ID])="P2","Standard",
   _xlfn.SINGLE(tbl_Invoices[Plan_ID])="P3","Premium"
)</f>
        <v>Basic</v>
      </c>
      <c r="O4300" s="2">
        <f>IF(tbl_Invoices[[#This Row],[Revenue_Type]]="Churned",0,1)</f>
        <v>1</v>
      </c>
    </row>
    <row r="4301" spans="1:15" x14ac:dyDescent="0.25">
      <c r="A4301" t="s">
        <v>5346</v>
      </c>
      <c r="B4301" t="s">
        <v>817</v>
      </c>
      <c r="C4301" t="s">
        <v>2856</v>
      </c>
      <c r="D4301" s="1">
        <v>44843</v>
      </c>
      <c r="E4301">
        <v>55</v>
      </c>
      <c r="F4301" t="b">
        <v>1</v>
      </c>
      <c r="G4301" t="s">
        <v>4540</v>
      </c>
      <c r="H4301" t="s">
        <v>2031</v>
      </c>
      <c r="I4301" s="1">
        <f>DATE(YEAR(tbl_Invoices[[#This Row],[Invoice_Date]]), MONTH(tbl_Invoices[[#This Row],[Invoice_Date]]), DAY(tbl_Invoices[[#This Row],[Invoice_Date]]))</f>
        <v>44843</v>
      </c>
      <c r="J4301">
        <f>YEAR(tbl_Invoices[[#This Row],[Invoice_Date]])</f>
        <v>2022</v>
      </c>
      <c r="K4301" s="1">
        <f>_xlfn.XLOOKUP(tbl_Invoices[[#This Row],[Customer_ID]], tbl_Customers[Customer_ID], tbl_Customers[Cohort_Month])</f>
        <v>44985</v>
      </c>
      <c r="L4301" s="1" t="str">
        <f ca="1">_xlfn.XLOOKUP(tbl_Invoices[[#This Row],[Customer_ID]], tbl_Customers[Customer_ID], tbl_Customers[Age_Group])</f>
        <v>18–24</v>
      </c>
      <c r="M4301" s="1" t="str">
        <f>_xlfn.XLOOKUP(tbl_Invoices[[#This Row],[Customer_ID]], tbl_Customers[Customer_ID], tbl_Customers[Region])</f>
        <v>West</v>
      </c>
      <c r="N4301" s="1" t="str" cm="1">
        <f t="array" ref="N4301">_xlfn.IFS(
   _xlfn.SINGLE(tbl_Invoices[Plan_ID])="P1","Basic",
   _xlfn.SINGLE(tbl_Invoices[Plan_ID])="P2","Standard",
   _xlfn.SINGLE(tbl_Invoices[Plan_ID])="P3","Premium"
)</f>
        <v>Premium</v>
      </c>
      <c r="O4301" s="2">
        <f>IF(tbl_Invoices[[#This Row],[Revenue_Type]]="Churned",0,1)</f>
        <v>1</v>
      </c>
    </row>
    <row r="4302" spans="1:15" x14ac:dyDescent="0.25">
      <c r="A4302" t="s">
        <v>8074</v>
      </c>
      <c r="B4302" t="s">
        <v>977</v>
      </c>
      <c r="C4302" t="s">
        <v>4212</v>
      </c>
      <c r="D4302" s="1">
        <v>44843</v>
      </c>
      <c r="E4302">
        <v>55</v>
      </c>
      <c r="F4302" t="b">
        <v>1</v>
      </c>
      <c r="G4302" t="s">
        <v>4545</v>
      </c>
      <c r="H4302" t="s">
        <v>2031</v>
      </c>
      <c r="I4302" s="1">
        <f>DATE(YEAR(tbl_Invoices[[#This Row],[Invoice_Date]]), MONTH(tbl_Invoices[[#This Row],[Invoice_Date]]), DAY(tbl_Invoices[[#This Row],[Invoice_Date]]))</f>
        <v>44843</v>
      </c>
      <c r="J4302">
        <f>YEAR(tbl_Invoices[[#This Row],[Invoice_Date]])</f>
        <v>2022</v>
      </c>
      <c r="K4302" s="1">
        <f>_xlfn.XLOOKUP(tbl_Invoices[[#This Row],[Customer_ID]], tbl_Customers[Customer_ID], tbl_Customers[Cohort_Month])</f>
        <v>44620</v>
      </c>
      <c r="L4302" s="1" t="str">
        <f ca="1">_xlfn.XLOOKUP(tbl_Invoices[[#This Row],[Customer_ID]], tbl_Customers[Customer_ID], tbl_Customers[Age_Group])</f>
        <v>45–54</v>
      </c>
      <c r="M4302" s="1" t="str">
        <f>_xlfn.XLOOKUP(tbl_Invoices[[#This Row],[Customer_ID]], tbl_Customers[Customer_ID], tbl_Customers[Region])</f>
        <v>East</v>
      </c>
      <c r="N4302" s="1" t="str" cm="1">
        <f t="array" ref="N4302">_xlfn.IFS(
   _xlfn.SINGLE(tbl_Invoices[Plan_ID])="P1","Basic",
   _xlfn.SINGLE(tbl_Invoices[Plan_ID])="P2","Standard",
   _xlfn.SINGLE(tbl_Invoices[Plan_ID])="P3","Premium"
)</f>
        <v>Premium</v>
      </c>
      <c r="O4302" s="2">
        <f>IF(tbl_Invoices[[#This Row],[Revenue_Type]]="Churned",0,1)</f>
        <v>0</v>
      </c>
    </row>
    <row r="4303" spans="1:15" x14ac:dyDescent="0.25">
      <c r="A4303" t="s">
        <v>6892</v>
      </c>
      <c r="B4303" t="s">
        <v>1135</v>
      </c>
      <c r="C4303" t="s">
        <v>2454</v>
      </c>
      <c r="D4303" s="1">
        <v>44843</v>
      </c>
      <c r="E4303">
        <v>55</v>
      </c>
      <c r="F4303" t="b">
        <v>1</v>
      </c>
      <c r="G4303" t="s">
        <v>4545</v>
      </c>
      <c r="H4303" t="s">
        <v>2031</v>
      </c>
      <c r="I4303" s="1">
        <f>DATE(YEAR(tbl_Invoices[[#This Row],[Invoice_Date]]), MONTH(tbl_Invoices[[#This Row],[Invoice_Date]]), DAY(tbl_Invoices[[#This Row],[Invoice_Date]]))</f>
        <v>44843</v>
      </c>
      <c r="J4303">
        <f>YEAR(tbl_Invoices[[#This Row],[Invoice_Date]])</f>
        <v>2022</v>
      </c>
      <c r="K4303" s="1">
        <f>_xlfn.XLOOKUP(tbl_Invoices[[#This Row],[Customer_ID]], tbl_Customers[Customer_ID], tbl_Customers[Cohort_Month])</f>
        <v>45077</v>
      </c>
      <c r="L4303" s="1" t="str">
        <f ca="1">_xlfn.XLOOKUP(tbl_Invoices[[#This Row],[Customer_ID]], tbl_Customers[Customer_ID], tbl_Customers[Age_Group])</f>
        <v>35–44</v>
      </c>
      <c r="M4303" s="1" t="str">
        <f>_xlfn.XLOOKUP(tbl_Invoices[[#This Row],[Customer_ID]], tbl_Customers[Customer_ID], tbl_Customers[Region])</f>
        <v>East</v>
      </c>
      <c r="N4303" s="1" t="str" cm="1">
        <f t="array" ref="N4303">_xlfn.IFS(
   _xlfn.SINGLE(tbl_Invoices[Plan_ID])="P1","Basic",
   _xlfn.SINGLE(tbl_Invoices[Plan_ID])="P2","Standard",
   _xlfn.SINGLE(tbl_Invoices[Plan_ID])="P3","Premium"
)</f>
        <v>Premium</v>
      </c>
      <c r="O4303" s="2">
        <f>IF(tbl_Invoices[[#This Row],[Revenue_Type]]="Churned",0,1)</f>
        <v>0</v>
      </c>
    </row>
    <row r="4304" spans="1:15" x14ac:dyDescent="0.25">
      <c r="A4304" t="s">
        <v>6245</v>
      </c>
      <c r="B4304" t="s">
        <v>1174</v>
      </c>
      <c r="C4304" t="s">
        <v>3496</v>
      </c>
      <c r="D4304" s="1">
        <v>44843</v>
      </c>
      <c r="E4304">
        <v>55</v>
      </c>
      <c r="F4304" t="b">
        <v>1</v>
      </c>
      <c r="G4304" t="s">
        <v>4547</v>
      </c>
      <c r="H4304" t="s">
        <v>2031</v>
      </c>
      <c r="I4304" s="1">
        <f>DATE(YEAR(tbl_Invoices[[#This Row],[Invoice_Date]]), MONTH(tbl_Invoices[[#This Row],[Invoice_Date]]), DAY(tbl_Invoices[[#This Row],[Invoice_Date]]))</f>
        <v>44843</v>
      </c>
      <c r="J4304">
        <f>YEAR(tbl_Invoices[[#This Row],[Invoice_Date]])</f>
        <v>2022</v>
      </c>
      <c r="K4304" s="1">
        <f>_xlfn.XLOOKUP(tbl_Invoices[[#This Row],[Customer_ID]], tbl_Customers[Customer_ID], tbl_Customers[Cohort_Month])</f>
        <v>44620</v>
      </c>
      <c r="L4304" s="1" t="str">
        <f ca="1">_xlfn.XLOOKUP(tbl_Invoices[[#This Row],[Customer_ID]], tbl_Customers[Customer_ID], tbl_Customers[Age_Group])</f>
        <v>45–54</v>
      </c>
      <c r="M4304" s="1" t="str">
        <f>_xlfn.XLOOKUP(tbl_Invoices[[#This Row],[Customer_ID]], tbl_Customers[Customer_ID], tbl_Customers[Region])</f>
        <v>Midwest</v>
      </c>
      <c r="N4304" s="1" t="str" cm="1">
        <f t="array" ref="N4304">_xlfn.IFS(
   _xlfn.SINGLE(tbl_Invoices[Plan_ID])="P1","Basic",
   _xlfn.SINGLE(tbl_Invoices[Plan_ID])="P2","Standard",
   _xlfn.SINGLE(tbl_Invoices[Plan_ID])="P3","Premium"
)</f>
        <v>Premium</v>
      </c>
      <c r="O4304" s="2">
        <f>IF(tbl_Invoices[[#This Row],[Revenue_Type]]="Churned",0,1)</f>
        <v>1</v>
      </c>
    </row>
    <row r="4305" spans="1:15" x14ac:dyDescent="0.25">
      <c r="A4305" t="s">
        <v>9564</v>
      </c>
      <c r="B4305" t="s">
        <v>1487</v>
      </c>
      <c r="C4305" t="s">
        <v>3428</v>
      </c>
      <c r="D4305" s="1">
        <v>44843</v>
      </c>
      <c r="E4305">
        <v>12</v>
      </c>
      <c r="F4305" t="b">
        <v>1</v>
      </c>
      <c r="G4305" t="s">
        <v>4547</v>
      </c>
      <c r="H4305" t="s">
        <v>2027</v>
      </c>
      <c r="I4305" s="1">
        <f>DATE(YEAR(tbl_Invoices[[#This Row],[Invoice_Date]]), MONTH(tbl_Invoices[[#This Row],[Invoice_Date]]), DAY(tbl_Invoices[[#This Row],[Invoice_Date]]))</f>
        <v>44843</v>
      </c>
      <c r="J4305">
        <f>YEAR(tbl_Invoices[[#This Row],[Invoice_Date]])</f>
        <v>2022</v>
      </c>
      <c r="K4305" s="1">
        <f>_xlfn.XLOOKUP(tbl_Invoices[[#This Row],[Customer_ID]], tbl_Customers[Customer_ID], tbl_Customers[Cohort_Month])</f>
        <v>44651</v>
      </c>
      <c r="L4305" s="1" t="str">
        <f ca="1">_xlfn.XLOOKUP(tbl_Invoices[[#This Row],[Customer_ID]], tbl_Customers[Customer_ID], tbl_Customers[Age_Group])</f>
        <v>18–24</v>
      </c>
      <c r="M4305" s="1" t="str">
        <f>_xlfn.XLOOKUP(tbl_Invoices[[#This Row],[Customer_ID]], tbl_Customers[Customer_ID], tbl_Customers[Region])</f>
        <v>International</v>
      </c>
      <c r="N4305" s="1" t="str" cm="1">
        <f t="array" ref="N4305">_xlfn.IFS(
   _xlfn.SINGLE(tbl_Invoices[Plan_ID])="P1","Basic",
   _xlfn.SINGLE(tbl_Invoices[Plan_ID])="P2","Standard",
   _xlfn.SINGLE(tbl_Invoices[Plan_ID])="P3","Premium"
)</f>
        <v>Basic</v>
      </c>
      <c r="O4305" s="2">
        <f>IF(tbl_Invoices[[#This Row],[Revenue_Type]]="Churned",0,1)</f>
        <v>1</v>
      </c>
    </row>
    <row r="4306" spans="1:15" x14ac:dyDescent="0.25">
      <c r="A4306" t="s">
        <v>7538</v>
      </c>
      <c r="B4306" t="s">
        <v>1761</v>
      </c>
      <c r="C4306" t="s">
        <v>3778</v>
      </c>
      <c r="D4306" s="1">
        <v>44843</v>
      </c>
      <c r="E4306">
        <v>12</v>
      </c>
      <c r="F4306" t="b">
        <v>1</v>
      </c>
      <c r="G4306" t="s">
        <v>4547</v>
      </c>
      <c r="H4306" t="s">
        <v>2027</v>
      </c>
      <c r="I4306" s="1">
        <f>DATE(YEAR(tbl_Invoices[[#This Row],[Invoice_Date]]), MONTH(tbl_Invoices[[#This Row],[Invoice_Date]]), DAY(tbl_Invoices[[#This Row],[Invoice_Date]]))</f>
        <v>44843</v>
      </c>
      <c r="J4306">
        <f>YEAR(tbl_Invoices[[#This Row],[Invoice_Date]])</f>
        <v>2022</v>
      </c>
      <c r="K4306" s="1">
        <f>_xlfn.XLOOKUP(tbl_Invoices[[#This Row],[Customer_ID]], tbl_Customers[Customer_ID], tbl_Customers[Cohort_Month])</f>
        <v>44651</v>
      </c>
      <c r="L4306" s="1" t="str">
        <f ca="1">_xlfn.XLOOKUP(tbl_Invoices[[#This Row],[Customer_ID]], tbl_Customers[Customer_ID], tbl_Customers[Age_Group])</f>
        <v>55+</v>
      </c>
      <c r="M4306" s="1" t="str">
        <f>_xlfn.XLOOKUP(tbl_Invoices[[#This Row],[Customer_ID]], tbl_Customers[Customer_ID], tbl_Customers[Region])</f>
        <v>West</v>
      </c>
      <c r="N4306" s="1" t="str" cm="1">
        <f t="array" ref="N4306">_xlfn.IFS(
   _xlfn.SINGLE(tbl_Invoices[Plan_ID])="P1","Basic",
   _xlfn.SINGLE(tbl_Invoices[Plan_ID])="P2","Standard",
   _xlfn.SINGLE(tbl_Invoices[Plan_ID])="P3","Premium"
)</f>
        <v>Basic</v>
      </c>
      <c r="O4306" s="2">
        <f>IF(tbl_Invoices[[#This Row],[Revenue_Type]]="Churned",0,1)</f>
        <v>1</v>
      </c>
    </row>
    <row r="4307" spans="1:15" x14ac:dyDescent="0.25">
      <c r="A4307" t="s">
        <v>7136</v>
      </c>
      <c r="B4307" t="s">
        <v>2003</v>
      </c>
      <c r="C4307" t="s">
        <v>2851</v>
      </c>
      <c r="D4307" s="1">
        <v>44843</v>
      </c>
      <c r="E4307">
        <v>25</v>
      </c>
      <c r="F4307" t="b">
        <v>1</v>
      </c>
      <c r="G4307" t="s">
        <v>4538</v>
      </c>
      <c r="H4307" t="s">
        <v>2034</v>
      </c>
      <c r="I4307" s="1">
        <f>DATE(YEAR(tbl_Invoices[[#This Row],[Invoice_Date]]), MONTH(tbl_Invoices[[#This Row],[Invoice_Date]]), DAY(tbl_Invoices[[#This Row],[Invoice_Date]]))</f>
        <v>44843</v>
      </c>
      <c r="J4307">
        <f>YEAR(tbl_Invoices[[#This Row],[Invoice_Date]])</f>
        <v>2022</v>
      </c>
      <c r="K4307" s="1">
        <f>_xlfn.XLOOKUP(tbl_Invoices[[#This Row],[Customer_ID]], tbl_Customers[Customer_ID], tbl_Customers[Cohort_Month])</f>
        <v>44227</v>
      </c>
      <c r="L4307" s="1" t="str">
        <f ca="1">_xlfn.XLOOKUP(tbl_Invoices[[#This Row],[Customer_ID]], tbl_Customers[Customer_ID], tbl_Customers[Age_Group])</f>
        <v>18–24</v>
      </c>
      <c r="M4307" s="1" t="str">
        <f>_xlfn.XLOOKUP(tbl_Invoices[[#This Row],[Customer_ID]], tbl_Customers[Customer_ID], tbl_Customers[Region])</f>
        <v>International</v>
      </c>
      <c r="N4307" s="1" t="str" cm="1">
        <f t="array" ref="N4307">_xlfn.IFS(
   _xlfn.SINGLE(tbl_Invoices[Plan_ID])="P1","Basic",
   _xlfn.SINGLE(tbl_Invoices[Plan_ID])="P2","Standard",
   _xlfn.SINGLE(tbl_Invoices[Plan_ID])="P3","Premium"
)</f>
        <v>Standard</v>
      </c>
      <c r="O4307" s="2">
        <f>IF(tbl_Invoices[[#This Row],[Revenue_Type]]="Churned",0,1)</f>
        <v>1</v>
      </c>
    </row>
    <row r="4308" spans="1:15" x14ac:dyDescent="0.25">
      <c r="A4308" t="s">
        <v>7679</v>
      </c>
      <c r="B4308" t="s">
        <v>152</v>
      </c>
      <c r="C4308" t="s">
        <v>4504</v>
      </c>
      <c r="D4308" s="1">
        <v>44844</v>
      </c>
      <c r="E4308">
        <v>12</v>
      </c>
      <c r="F4308" t="b">
        <v>1</v>
      </c>
      <c r="G4308" t="s">
        <v>4549</v>
      </c>
      <c r="H4308" t="s">
        <v>2027</v>
      </c>
      <c r="I4308" s="1">
        <f>DATE(YEAR(tbl_Invoices[[#This Row],[Invoice_Date]]), MONTH(tbl_Invoices[[#This Row],[Invoice_Date]]), DAY(tbl_Invoices[[#This Row],[Invoice_Date]]))</f>
        <v>44844</v>
      </c>
      <c r="J4308">
        <f>YEAR(tbl_Invoices[[#This Row],[Invoice_Date]])</f>
        <v>2022</v>
      </c>
      <c r="K4308" s="1">
        <f>_xlfn.XLOOKUP(tbl_Invoices[[#This Row],[Customer_ID]], tbl_Customers[Customer_ID], tbl_Customers[Cohort_Month])</f>
        <v>45107</v>
      </c>
      <c r="L4308" s="1" t="str">
        <f ca="1">_xlfn.XLOOKUP(tbl_Invoices[[#This Row],[Customer_ID]], tbl_Customers[Customer_ID], tbl_Customers[Age_Group])</f>
        <v>25–34</v>
      </c>
      <c r="M4308" s="1" t="str">
        <f>_xlfn.XLOOKUP(tbl_Invoices[[#This Row],[Customer_ID]], tbl_Customers[Customer_ID], tbl_Customers[Region])</f>
        <v>Midwest</v>
      </c>
      <c r="N4308" s="1" t="str" cm="1">
        <f t="array" ref="N4308">_xlfn.IFS(
   _xlfn.SINGLE(tbl_Invoices[Plan_ID])="P1","Basic",
   _xlfn.SINGLE(tbl_Invoices[Plan_ID])="P2","Standard",
   _xlfn.SINGLE(tbl_Invoices[Plan_ID])="P3","Premium"
)</f>
        <v>Basic</v>
      </c>
      <c r="O4308" s="2">
        <f>IF(tbl_Invoices[[#This Row],[Revenue_Type]]="Churned",0,1)</f>
        <v>1</v>
      </c>
    </row>
    <row r="4309" spans="1:15" x14ac:dyDescent="0.25">
      <c r="A4309" t="s">
        <v>5803</v>
      </c>
      <c r="B4309" t="s">
        <v>1181</v>
      </c>
      <c r="C4309" t="s">
        <v>2052</v>
      </c>
      <c r="D4309" s="1">
        <v>44844</v>
      </c>
      <c r="E4309">
        <v>55</v>
      </c>
      <c r="F4309" t="b">
        <v>1</v>
      </c>
      <c r="G4309" t="s">
        <v>4547</v>
      </c>
      <c r="H4309" t="s">
        <v>2031</v>
      </c>
      <c r="I4309" s="1">
        <f>DATE(YEAR(tbl_Invoices[[#This Row],[Invoice_Date]]), MONTH(tbl_Invoices[[#This Row],[Invoice_Date]]), DAY(tbl_Invoices[[#This Row],[Invoice_Date]]))</f>
        <v>44844</v>
      </c>
      <c r="J4309">
        <f>YEAR(tbl_Invoices[[#This Row],[Invoice_Date]])</f>
        <v>2022</v>
      </c>
      <c r="K4309" s="1">
        <f>_xlfn.XLOOKUP(tbl_Invoices[[#This Row],[Customer_ID]], tbl_Customers[Customer_ID], tbl_Customers[Cohort_Month])</f>
        <v>44377</v>
      </c>
      <c r="L4309" s="1" t="str">
        <f ca="1">_xlfn.XLOOKUP(tbl_Invoices[[#This Row],[Customer_ID]], tbl_Customers[Customer_ID], tbl_Customers[Age_Group])</f>
        <v>18–24</v>
      </c>
      <c r="M4309" s="1" t="str">
        <f>_xlfn.XLOOKUP(tbl_Invoices[[#This Row],[Customer_ID]], tbl_Customers[Customer_ID], tbl_Customers[Region])</f>
        <v>Midwest</v>
      </c>
      <c r="N4309" s="1" t="str" cm="1">
        <f t="array" ref="N4309">_xlfn.IFS(
   _xlfn.SINGLE(tbl_Invoices[Plan_ID])="P1","Basic",
   _xlfn.SINGLE(tbl_Invoices[Plan_ID])="P2","Standard",
   _xlfn.SINGLE(tbl_Invoices[Plan_ID])="P3","Premium"
)</f>
        <v>Premium</v>
      </c>
      <c r="O4309" s="2">
        <f>IF(tbl_Invoices[[#This Row],[Revenue_Type]]="Churned",0,1)</f>
        <v>1</v>
      </c>
    </row>
    <row r="4310" spans="1:15" x14ac:dyDescent="0.25">
      <c r="A4310" t="s">
        <v>8468</v>
      </c>
      <c r="B4310" t="s">
        <v>1344</v>
      </c>
      <c r="C4310" t="s">
        <v>2364</v>
      </c>
      <c r="D4310" s="1">
        <v>44844</v>
      </c>
      <c r="E4310">
        <v>55</v>
      </c>
      <c r="F4310" t="b">
        <v>1</v>
      </c>
      <c r="G4310" t="s">
        <v>4547</v>
      </c>
      <c r="H4310" t="s">
        <v>2031</v>
      </c>
      <c r="I4310" s="1">
        <f>DATE(YEAR(tbl_Invoices[[#This Row],[Invoice_Date]]), MONTH(tbl_Invoices[[#This Row],[Invoice_Date]]), DAY(tbl_Invoices[[#This Row],[Invoice_Date]]))</f>
        <v>44844</v>
      </c>
      <c r="J4310">
        <f>YEAR(tbl_Invoices[[#This Row],[Invoice_Date]])</f>
        <v>2022</v>
      </c>
      <c r="K4310" s="1">
        <f>_xlfn.XLOOKUP(tbl_Invoices[[#This Row],[Customer_ID]], tbl_Customers[Customer_ID], tbl_Customers[Cohort_Month])</f>
        <v>44469</v>
      </c>
      <c r="L4310" s="1" t="str">
        <f ca="1">_xlfn.XLOOKUP(tbl_Invoices[[#This Row],[Customer_ID]], tbl_Customers[Customer_ID], tbl_Customers[Age_Group])</f>
        <v>55+</v>
      </c>
      <c r="M4310" s="1" t="str">
        <f>_xlfn.XLOOKUP(tbl_Invoices[[#This Row],[Customer_ID]], tbl_Customers[Customer_ID], tbl_Customers[Region])</f>
        <v>East</v>
      </c>
      <c r="N4310" s="1" t="str" cm="1">
        <f t="array" ref="N4310">_xlfn.IFS(
   _xlfn.SINGLE(tbl_Invoices[Plan_ID])="P1","Basic",
   _xlfn.SINGLE(tbl_Invoices[Plan_ID])="P2","Standard",
   _xlfn.SINGLE(tbl_Invoices[Plan_ID])="P3","Premium"
)</f>
        <v>Premium</v>
      </c>
      <c r="O4310" s="2">
        <f>IF(tbl_Invoices[[#This Row],[Revenue_Type]]="Churned",0,1)</f>
        <v>1</v>
      </c>
    </row>
    <row r="4311" spans="1:15" x14ac:dyDescent="0.25">
      <c r="A4311" t="s">
        <v>9657</v>
      </c>
      <c r="B4311" t="s">
        <v>1611</v>
      </c>
      <c r="C4311" t="s">
        <v>4525</v>
      </c>
      <c r="D4311" s="1">
        <v>44844</v>
      </c>
      <c r="E4311">
        <v>25</v>
      </c>
      <c r="F4311" t="b">
        <v>1</v>
      </c>
      <c r="G4311" t="s">
        <v>4549</v>
      </c>
      <c r="H4311" t="s">
        <v>2034</v>
      </c>
      <c r="I4311" s="1">
        <f>DATE(YEAR(tbl_Invoices[[#This Row],[Invoice_Date]]), MONTH(tbl_Invoices[[#This Row],[Invoice_Date]]), DAY(tbl_Invoices[[#This Row],[Invoice_Date]]))</f>
        <v>44844</v>
      </c>
      <c r="J4311">
        <f>YEAR(tbl_Invoices[[#This Row],[Invoice_Date]])</f>
        <v>2022</v>
      </c>
      <c r="K4311" s="1">
        <f>_xlfn.XLOOKUP(tbl_Invoices[[#This Row],[Customer_ID]], tbl_Customers[Customer_ID], tbl_Customers[Cohort_Month])</f>
        <v>44227</v>
      </c>
      <c r="L4311" s="1" t="str">
        <f ca="1">_xlfn.XLOOKUP(tbl_Invoices[[#This Row],[Customer_ID]], tbl_Customers[Customer_ID], tbl_Customers[Age_Group])</f>
        <v>45–54</v>
      </c>
      <c r="M4311" s="1" t="str">
        <f>_xlfn.XLOOKUP(tbl_Invoices[[#This Row],[Customer_ID]], tbl_Customers[Customer_ID], tbl_Customers[Region])</f>
        <v>West</v>
      </c>
      <c r="N4311" s="1" t="str" cm="1">
        <f t="array" ref="N4311">_xlfn.IFS(
   _xlfn.SINGLE(tbl_Invoices[Plan_ID])="P1","Basic",
   _xlfn.SINGLE(tbl_Invoices[Plan_ID])="P2","Standard",
   _xlfn.SINGLE(tbl_Invoices[Plan_ID])="P3","Premium"
)</f>
        <v>Standard</v>
      </c>
      <c r="O4311" s="2">
        <f>IF(tbl_Invoices[[#This Row],[Revenue_Type]]="Churned",0,1)</f>
        <v>1</v>
      </c>
    </row>
    <row r="4312" spans="1:15" x14ac:dyDescent="0.25">
      <c r="A4312" t="s">
        <v>5749</v>
      </c>
      <c r="B4312" t="s">
        <v>162</v>
      </c>
      <c r="C4312" t="s">
        <v>3836</v>
      </c>
      <c r="D4312" s="1">
        <v>44845</v>
      </c>
      <c r="E4312">
        <v>55</v>
      </c>
      <c r="F4312" t="b">
        <v>1</v>
      </c>
      <c r="G4312" t="s">
        <v>4540</v>
      </c>
      <c r="H4312" t="s">
        <v>2031</v>
      </c>
      <c r="I4312" s="1">
        <f>DATE(YEAR(tbl_Invoices[[#This Row],[Invoice_Date]]), MONTH(tbl_Invoices[[#This Row],[Invoice_Date]]), DAY(tbl_Invoices[[#This Row],[Invoice_Date]]))</f>
        <v>44845</v>
      </c>
      <c r="J4312">
        <f>YEAR(tbl_Invoices[[#This Row],[Invoice_Date]])</f>
        <v>2022</v>
      </c>
      <c r="K4312" s="1">
        <f>_xlfn.XLOOKUP(tbl_Invoices[[#This Row],[Customer_ID]], tbl_Customers[Customer_ID], tbl_Customers[Cohort_Month])</f>
        <v>44469</v>
      </c>
      <c r="L4312" s="1" t="str">
        <f ca="1">_xlfn.XLOOKUP(tbl_Invoices[[#This Row],[Customer_ID]], tbl_Customers[Customer_ID], tbl_Customers[Age_Group])</f>
        <v>25–34</v>
      </c>
      <c r="M4312" s="1" t="str">
        <f>_xlfn.XLOOKUP(tbl_Invoices[[#This Row],[Customer_ID]], tbl_Customers[Customer_ID], tbl_Customers[Region])</f>
        <v>West</v>
      </c>
      <c r="N4312" s="1" t="str" cm="1">
        <f t="array" ref="N4312">_xlfn.IFS(
   _xlfn.SINGLE(tbl_Invoices[Plan_ID])="P1","Basic",
   _xlfn.SINGLE(tbl_Invoices[Plan_ID])="P2","Standard",
   _xlfn.SINGLE(tbl_Invoices[Plan_ID])="P3","Premium"
)</f>
        <v>Premium</v>
      </c>
      <c r="O4312" s="2">
        <f>IF(tbl_Invoices[[#This Row],[Revenue_Type]]="Churned",0,1)</f>
        <v>1</v>
      </c>
    </row>
    <row r="4313" spans="1:15" x14ac:dyDescent="0.25">
      <c r="A4313" t="s">
        <v>7846</v>
      </c>
      <c r="B4313" t="s">
        <v>333</v>
      </c>
      <c r="C4313" t="s">
        <v>3352</v>
      </c>
      <c r="D4313" s="1">
        <v>44845</v>
      </c>
      <c r="E4313">
        <v>55</v>
      </c>
      <c r="F4313" t="b">
        <v>1</v>
      </c>
      <c r="G4313" t="s">
        <v>4540</v>
      </c>
      <c r="H4313" t="s">
        <v>2031</v>
      </c>
      <c r="I4313" s="1">
        <f>DATE(YEAR(tbl_Invoices[[#This Row],[Invoice_Date]]), MONTH(tbl_Invoices[[#This Row],[Invoice_Date]]), DAY(tbl_Invoices[[#This Row],[Invoice_Date]]))</f>
        <v>44845</v>
      </c>
      <c r="J4313">
        <f>YEAR(tbl_Invoices[[#This Row],[Invoice_Date]])</f>
        <v>2022</v>
      </c>
      <c r="K4313" s="1">
        <f>_xlfn.XLOOKUP(tbl_Invoices[[#This Row],[Customer_ID]], tbl_Customers[Customer_ID], tbl_Customers[Cohort_Month])</f>
        <v>44316</v>
      </c>
      <c r="L4313" s="1" t="str">
        <f ca="1">_xlfn.XLOOKUP(tbl_Invoices[[#This Row],[Customer_ID]], tbl_Customers[Customer_ID], tbl_Customers[Age_Group])</f>
        <v>25–34</v>
      </c>
      <c r="M4313" s="1" t="str">
        <f>_xlfn.XLOOKUP(tbl_Invoices[[#This Row],[Customer_ID]], tbl_Customers[Customer_ID], tbl_Customers[Region])</f>
        <v>Midwest</v>
      </c>
      <c r="N4313" s="1" t="str" cm="1">
        <f t="array" ref="N4313">_xlfn.IFS(
   _xlfn.SINGLE(tbl_Invoices[Plan_ID])="P1","Basic",
   _xlfn.SINGLE(tbl_Invoices[Plan_ID])="P2","Standard",
   _xlfn.SINGLE(tbl_Invoices[Plan_ID])="P3","Premium"
)</f>
        <v>Premium</v>
      </c>
      <c r="O4313" s="2">
        <f>IF(tbl_Invoices[[#This Row],[Revenue_Type]]="Churned",0,1)</f>
        <v>1</v>
      </c>
    </row>
    <row r="4314" spans="1:15" x14ac:dyDescent="0.25">
      <c r="A4314" t="s">
        <v>9363</v>
      </c>
      <c r="B4314" t="s">
        <v>585</v>
      </c>
      <c r="C4314" t="s">
        <v>2462</v>
      </c>
      <c r="D4314" s="1">
        <v>44845</v>
      </c>
      <c r="E4314">
        <v>55</v>
      </c>
      <c r="F4314" t="b">
        <v>1</v>
      </c>
      <c r="G4314" t="s">
        <v>4545</v>
      </c>
      <c r="H4314" t="s">
        <v>2031</v>
      </c>
      <c r="I4314" s="1">
        <f>DATE(YEAR(tbl_Invoices[[#This Row],[Invoice_Date]]), MONTH(tbl_Invoices[[#This Row],[Invoice_Date]]), DAY(tbl_Invoices[[#This Row],[Invoice_Date]]))</f>
        <v>44845</v>
      </c>
      <c r="J4314">
        <f>YEAR(tbl_Invoices[[#This Row],[Invoice_Date]])</f>
        <v>2022</v>
      </c>
      <c r="K4314" s="1">
        <f>_xlfn.XLOOKUP(tbl_Invoices[[#This Row],[Customer_ID]], tbl_Customers[Customer_ID], tbl_Customers[Cohort_Month])</f>
        <v>44620</v>
      </c>
      <c r="L4314" s="1" t="str">
        <f ca="1">_xlfn.XLOOKUP(tbl_Invoices[[#This Row],[Customer_ID]], tbl_Customers[Customer_ID], tbl_Customers[Age_Group])</f>
        <v>25–34</v>
      </c>
      <c r="M4314" s="1" t="str">
        <f>_xlfn.XLOOKUP(tbl_Invoices[[#This Row],[Customer_ID]], tbl_Customers[Customer_ID], tbl_Customers[Region])</f>
        <v>International</v>
      </c>
      <c r="N4314" s="1" t="str" cm="1">
        <f t="array" ref="N4314">_xlfn.IFS(
   _xlfn.SINGLE(tbl_Invoices[Plan_ID])="P1","Basic",
   _xlfn.SINGLE(tbl_Invoices[Plan_ID])="P2","Standard",
   _xlfn.SINGLE(tbl_Invoices[Plan_ID])="P3","Premium"
)</f>
        <v>Premium</v>
      </c>
      <c r="O4314" s="2">
        <f>IF(tbl_Invoices[[#This Row],[Revenue_Type]]="Churned",0,1)</f>
        <v>0</v>
      </c>
    </row>
    <row r="4315" spans="1:15" x14ac:dyDescent="0.25">
      <c r="A4315" t="s">
        <v>9554</v>
      </c>
      <c r="B4315" t="s">
        <v>861</v>
      </c>
      <c r="C4315" t="s">
        <v>3501</v>
      </c>
      <c r="D4315" s="1">
        <v>44845</v>
      </c>
      <c r="E4315">
        <v>55</v>
      </c>
      <c r="F4315" t="b">
        <v>1</v>
      </c>
      <c r="G4315" t="s">
        <v>4549</v>
      </c>
      <c r="H4315" t="s">
        <v>2031</v>
      </c>
      <c r="I4315" s="1">
        <f>DATE(YEAR(tbl_Invoices[[#This Row],[Invoice_Date]]), MONTH(tbl_Invoices[[#This Row],[Invoice_Date]]), DAY(tbl_Invoices[[#This Row],[Invoice_Date]]))</f>
        <v>44845</v>
      </c>
      <c r="J4315">
        <f>YEAR(tbl_Invoices[[#This Row],[Invoice_Date]])</f>
        <v>2022</v>
      </c>
      <c r="K4315" s="1">
        <f>_xlfn.XLOOKUP(tbl_Invoices[[#This Row],[Customer_ID]], tbl_Customers[Customer_ID], tbl_Customers[Cohort_Month])</f>
        <v>44592</v>
      </c>
      <c r="L4315" s="1" t="str">
        <f ca="1">_xlfn.XLOOKUP(tbl_Invoices[[#This Row],[Customer_ID]], tbl_Customers[Customer_ID], tbl_Customers[Age_Group])</f>
        <v>35–44</v>
      </c>
      <c r="M4315" s="1" t="str">
        <f>_xlfn.XLOOKUP(tbl_Invoices[[#This Row],[Customer_ID]], tbl_Customers[Customer_ID], tbl_Customers[Region])</f>
        <v>East</v>
      </c>
      <c r="N4315" s="1" t="str" cm="1">
        <f t="array" ref="N4315">_xlfn.IFS(
   _xlfn.SINGLE(tbl_Invoices[Plan_ID])="P1","Basic",
   _xlfn.SINGLE(tbl_Invoices[Plan_ID])="P2","Standard",
   _xlfn.SINGLE(tbl_Invoices[Plan_ID])="P3","Premium"
)</f>
        <v>Premium</v>
      </c>
      <c r="O4315" s="2">
        <f>IF(tbl_Invoices[[#This Row],[Revenue_Type]]="Churned",0,1)</f>
        <v>1</v>
      </c>
    </row>
    <row r="4316" spans="1:15" x14ac:dyDescent="0.25">
      <c r="A4316" t="s">
        <v>8264</v>
      </c>
      <c r="B4316" t="s">
        <v>867</v>
      </c>
      <c r="C4316" t="s">
        <v>2107</v>
      </c>
      <c r="D4316" s="1">
        <v>44845</v>
      </c>
      <c r="E4316">
        <v>25</v>
      </c>
      <c r="F4316" t="b">
        <v>1</v>
      </c>
      <c r="G4316" t="s">
        <v>4549</v>
      </c>
      <c r="H4316" t="s">
        <v>2034</v>
      </c>
      <c r="I4316" s="1">
        <f>DATE(YEAR(tbl_Invoices[[#This Row],[Invoice_Date]]), MONTH(tbl_Invoices[[#This Row],[Invoice_Date]]), DAY(tbl_Invoices[[#This Row],[Invoice_Date]]))</f>
        <v>44845</v>
      </c>
      <c r="J4316">
        <f>YEAR(tbl_Invoices[[#This Row],[Invoice_Date]])</f>
        <v>2022</v>
      </c>
      <c r="K4316" s="1">
        <f>_xlfn.XLOOKUP(tbl_Invoices[[#This Row],[Customer_ID]], tbl_Customers[Customer_ID], tbl_Customers[Cohort_Month])</f>
        <v>44620</v>
      </c>
      <c r="L4316" s="1" t="str">
        <f ca="1">_xlfn.XLOOKUP(tbl_Invoices[[#This Row],[Customer_ID]], tbl_Customers[Customer_ID], tbl_Customers[Age_Group])</f>
        <v>45–54</v>
      </c>
      <c r="M4316" s="1" t="str">
        <f>_xlfn.XLOOKUP(tbl_Invoices[[#This Row],[Customer_ID]], tbl_Customers[Customer_ID], tbl_Customers[Region])</f>
        <v>South</v>
      </c>
      <c r="N4316" s="1" t="str" cm="1">
        <f t="array" ref="N4316">_xlfn.IFS(
   _xlfn.SINGLE(tbl_Invoices[Plan_ID])="P1","Basic",
   _xlfn.SINGLE(tbl_Invoices[Plan_ID])="P2","Standard",
   _xlfn.SINGLE(tbl_Invoices[Plan_ID])="P3","Premium"
)</f>
        <v>Standard</v>
      </c>
      <c r="O4316" s="2">
        <f>IF(tbl_Invoices[[#This Row],[Revenue_Type]]="Churned",0,1)</f>
        <v>1</v>
      </c>
    </row>
    <row r="4317" spans="1:15" x14ac:dyDescent="0.25">
      <c r="A4317" t="s">
        <v>7347</v>
      </c>
      <c r="B4317" t="s">
        <v>1288</v>
      </c>
      <c r="C4317" t="s">
        <v>3676</v>
      </c>
      <c r="D4317" s="1">
        <v>44845</v>
      </c>
      <c r="E4317">
        <v>12</v>
      </c>
      <c r="F4317" t="b">
        <v>1</v>
      </c>
      <c r="G4317" t="s">
        <v>4545</v>
      </c>
      <c r="H4317" t="s">
        <v>2027</v>
      </c>
      <c r="I4317" s="1">
        <f>DATE(YEAR(tbl_Invoices[[#This Row],[Invoice_Date]]), MONTH(tbl_Invoices[[#This Row],[Invoice_Date]]), DAY(tbl_Invoices[[#This Row],[Invoice_Date]]))</f>
        <v>44845</v>
      </c>
      <c r="J4317">
        <f>YEAR(tbl_Invoices[[#This Row],[Invoice_Date]])</f>
        <v>2022</v>
      </c>
      <c r="K4317" s="1">
        <f>_xlfn.XLOOKUP(tbl_Invoices[[#This Row],[Customer_ID]], tbl_Customers[Customer_ID], tbl_Customers[Cohort_Month])</f>
        <v>44530</v>
      </c>
      <c r="L4317" s="1" t="str">
        <f ca="1">_xlfn.XLOOKUP(tbl_Invoices[[#This Row],[Customer_ID]], tbl_Customers[Customer_ID], tbl_Customers[Age_Group])</f>
        <v>45–54</v>
      </c>
      <c r="M4317" s="1" t="str">
        <f>_xlfn.XLOOKUP(tbl_Invoices[[#This Row],[Customer_ID]], tbl_Customers[Customer_ID], tbl_Customers[Region])</f>
        <v>South</v>
      </c>
      <c r="N4317" s="1" t="str" cm="1">
        <f t="array" ref="N4317">_xlfn.IFS(
   _xlfn.SINGLE(tbl_Invoices[Plan_ID])="P1","Basic",
   _xlfn.SINGLE(tbl_Invoices[Plan_ID])="P2","Standard",
   _xlfn.SINGLE(tbl_Invoices[Plan_ID])="P3","Premium"
)</f>
        <v>Basic</v>
      </c>
      <c r="O4317" s="2">
        <f>IF(tbl_Invoices[[#This Row],[Revenue_Type]]="Churned",0,1)</f>
        <v>0</v>
      </c>
    </row>
    <row r="4318" spans="1:15" x14ac:dyDescent="0.25">
      <c r="A4318" t="s">
        <v>7430</v>
      </c>
      <c r="B4318" t="s">
        <v>1920</v>
      </c>
      <c r="C4318" t="s">
        <v>4223</v>
      </c>
      <c r="D4318" s="1">
        <v>44845</v>
      </c>
      <c r="E4318">
        <v>55</v>
      </c>
      <c r="F4318" t="b">
        <v>1</v>
      </c>
      <c r="G4318" t="s">
        <v>4549</v>
      </c>
      <c r="H4318" t="s">
        <v>2031</v>
      </c>
      <c r="I4318" s="1">
        <f>DATE(YEAR(tbl_Invoices[[#This Row],[Invoice_Date]]), MONTH(tbl_Invoices[[#This Row],[Invoice_Date]]), DAY(tbl_Invoices[[#This Row],[Invoice_Date]]))</f>
        <v>44845</v>
      </c>
      <c r="J4318">
        <f>YEAR(tbl_Invoices[[#This Row],[Invoice_Date]])</f>
        <v>2022</v>
      </c>
      <c r="K4318" s="1">
        <f>_xlfn.XLOOKUP(tbl_Invoices[[#This Row],[Customer_ID]], tbl_Customers[Customer_ID], tbl_Customers[Cohort_Month])</f>
        <v>44651</v>
      </c>
      <c r="L4318" s="1" t="str">
        <f ca="1">_xlfn.XLOOKUP(tbl_Invoices[[#This Row],[Customer_ID]], tbl_Customers[Customer_ID], tbl_Customers[Age_Group])</f>
        <v>55+</v>
      </c>
      <c r="M4318" s="1" t="str">
        <f>_xlfn.XLOOKUP(tbl_Invoices[[#This Row],[Customer_ID]], tbl_Customers[Customer_ID], tbl_Customers[Region])</f>
        <v>East</v>
      </c>
      <c r="N4318" s="1" t="str" cm="1">
        <f t="array" ref="N4318">_xlfn.IFS(
   _xlfn.SINGLE(tbl_Invoices[Plan_ID])="P1","Basic",
   _xlfn.SINGLE(tbl_Invoices[Plan_ID])="P2","Standard",
   _xlfn.SINGLE(tbl_Invoices[Plan_ID])="P3","Premium"
)</f>
        <v>Premium</v>
      </c>
      <c r="O4318" s="2">
        <f>IF(tbl_Invoices[[#This Row],[Revenue_Type]]="Churned",0,1)</f>
        <v>1</v>
      </c>
    </row>
    <row r="4319" spans="1:15" x14ac:dyDescent="0.25">
      <c r="A4319" t="s">
        <v>9341</v>
      </c>
      <c r="B4319" t="s">
        <v>351</v>
      </c>
      <c r="C4319" t="s">
        <v>3319</v>
      </c>
      <c r="D4319" s="1">
        <v>44846</v>
      </c>
      <c r="E4319">
        <v>25</v>
      </c>
      <c r="F4319" t="b">
        <v>1</v>
      </c>
      <c r="G4319" t="s">
        <v>4547</v>
      </c>
      <c r="H4319" t="s">
        <v>2034</v>
      </c>
      <c r="I4319" s="1">
        <f>DATE(YEAR(tbl_Invoices[[#This Row],[Invoice_Date]]), MONTH(tbl_Invoices[[#This Row],[Invoice_Date]]), DAY(tbl_Invoices[[#This Row],[Invoice_Date]]))</f>
        <v>44846</v>
      </c>
      <c r="J4319">
        <f>YEAR(tbl_Invoices[[#This Row],[Invoice_Date]])</f>
        <v>2022</v>
      </c>
      <c r="K4319" s="1">
        <f>_xlfn.XLOOKUP(tbl_Invoices[[#This Row],[Customer_ID]], tbl_Customers[Customer_ID], tbl_Customers[Cohort_Month])</f>
        <v>45016</v>
      </c>
      <c r="L4319" s="1" t="str">
        <f ca="1">_xlfn.XLOOKUP(tbl_Invoices[[#This Row],[Customer_ID]], tbl_Customers[Customer_ID], tbl_Customers[Age_Group])</f>
        <v>45–54</v>
      </c>
      <c r="M4319" s="1" t="str">
        <f>_xlfn.XLOOKUP(tbl_Invoices[[#This Row],[Customer_ID]], tbl_Customers[Customer_ID], tbl_Customers[Region])</f>
        <v>International</v>
      </c>
      <c r="N4319" s="1" t="str" cm="1">
        <f t="array" ref="N4319">_xlfn.IFS(
   _xlfn.SINGLE(tbl_Invoices[Plan_ID])="P1","Basic",
   _xlfn.SINGLE(tbl_Invoices[Plan_ID])="P2","Standard",
   _xlfn.SINGLE(tbl_Invoices[Plan_ID])="P3","Premium"
)</f>
        <v>Standard</v>
      </c>
      <c r="O4319" s="2">
        <f>IF(tbl_Invoices[[#This Row],[Revenue_Type]]="Churned",0,1)</f>
        <v>1</v>
      </c>
    </row>
    <row r="4320" spans="1:15" x14ac:dyDescent="0.25">
      <c r="A4320" t="s">
        <v>7985</v>
      </c>
      <c r="B4320" t="s">
        <v>472</v>
      </c>
      <c r="C4320" t="s">
        <v>2957</v>
      </c>
      <c r="D4320" s="1">
        <v>44846</v>
      </c>
      <c r="E4320">
        <v>55</v>
      </c>
      <c r="F4320" t="b">
        <v>1</v>
      </c>
      <c r="G4320" t="s">
        <v>4547</v>
      </c>
      <c r="H4320" t="s">
        <v>2031</v>
      </c>
      <c r="I4320" s="1">
        <f>DATE(YEAR(tbl_Invoices[[#This Row],[Invoice_Date]]), MONTH(tbl_Invoices[[#This Row],[Invoice_Date]]), DAY(tbl_Invoices[[#This Row],[Invoice_Date]]))</f>
        <v>44846</v>
      </c>
      <c r="J4320">
        <f>YEAR(tbl_Invoices[[#This Row],[Invoice_Date]])</f>
        <v>2022</v>
      </c>
      <c r="K4320" s="1">
        <f>_xlfn.XLOOKUP(tbl_Invoices[[#This Row],[Customer_ID]], tbl_Customers[Customer_ID], tbl_Customers[Cohort_Month])</f>
        <v>44316</v>
      </c>
      <c r="L4320" s="1" t="str">
        <f ca="1">_xlfn.XLOOKUP(tbl_Invoices[[#This Row],[Customer_ID]], tbl_Customers[Customer_ID], tbl_Customers[Age_Group])</f>
        <v>25–34</v>
      </c>
      <c r="M4320" s="1" t="str">
        <f>_xlfn.XLOOKUP(tbl_Invoices[[#This Row],[Customer_ID]], tbl_Customers[Customer_ID], tbl_Customers[Region])</f>
        <v>West</v>
      </c>
      <c r="N4320" s="1" t="str" cm="1">
        <f t="array" ref="N4320">_xlfn.IFS(
   _xlfn.SINGLE(tbl_Invoices[Plan_ID])="P1","Basic",
   _xlfn.SINGLE(tbl_Invoices[Plan_ID])="P2","Standard",
   _xlfn.SINGLE(tbl_Invoices[Plan_ID])="P3","Premium"
)</f>
        <v>Premium</v>
      </c>
      <c r="O4320" s="2">
        <f>IF(tbl_Invoices[[#This Row],[Revenue_Type]]="Churned",0,1)</f>
        <v>1</v>
      </c>
    </row>
    <row r="4321" spans="1:15" x14ac:dyDescent="0.25">
      <c r="A4321" t="s">
        <v>7000</v>
      </c>
      <c r="B4321" t="s">
        <v>900</v>
      </c>
      <c r="C4321" t="s">
        <v>4251</v>
      </c>
      <c r="D4321" s="1">
        <v>44846</v>
      </c>
      <c r="E4321">
        <v>55</v>
      </c>
      <c r="F4321" t="b">
        <v>1</v>
      </c>
      <c r="G4321" t="s">
        <v>4547</v>
      </c>
      <c r="H4321" t="s">
        <v>2031</v>
      </c>
      <c r="I4321" s="1">
        <f>DATE(YEAR(tbl_Invoices[[#This Row],[Invoice_Date]]), MONTH(tbl_Invoices[[#This Row],[Invoice_Date]]), DAY(tbl_Invoices[[#This Row],[Invoice_Date]]))</f>
        <v>44846</v>
      </c>
      <c r="J4321">
        <f>YEAR(tbl_Invoices[[#This Row],[Invoice_Date]])</f>
        <v>2022</v>
      </c>
      <c r="K4321" s="1">
        <f>_xlfn.XLOOKUP(tbl_Invoices[[#This Row],[Customer_ID]], tbl_Customers[Customer_ID], tbl_Customers[Cohort_Month])</f>
        <v>44804</v>
      </c>
      <c r="L4321" s="1" t="str">
        <f ca="1">_xlfn.XLOOKUP(tbl_Invoices[[#This Row],[Customer_ID]], tbl_Customers[Customer_ID], tbl_Customers[Age_Group])</f>
        <v>55+</v>
      </c>
      <c r="M4321" s="1" t="str">
        <f>_xlfn.XLOOKUP(tbl_Invoices[[#This Row],[Customer_ID]], tbl_Customers[Customer_ID], tbl_Customers[Region])</f>
        <v>East</v>
      </c>
      <c r="N4321" s="1" t="str" cm="1">
        <f t="array" ref="N4321">_xlfn.IFS(
   _xlfn.SINGLE(tbl_Invoices[Plan_ID])="P1","Basic",
   _xlfn.SINGLE(tbl_Invoices[Plan_ID])="P2","Standard",
   _xlfn.SINGLE(tbl_Invoices[Plan_ID])="P3","Premium"
)</f>
        <v>Premium</v>
      </c>
      <c r="O4321" s="2">
        <f>IF(tbl_Invoices[[#This Row],[Revenue_Type]]="Churned",0,1)</f>
        <v>1</v>
      </c>
    </row>
    <row r="4322" spans="1:15" x14ac:dyDescent="0.25">
      <c r="A4322" t="s">
        <v>8242</v>
      </c>
      <c r="B4322" t="s">
        <v>1447</v>
      </c>
      <c r="C4322" t="s">
        <v>2799</v>
      </c>
      <c r="D4322" s="1">
        <v>44846</v>
      </c>
      <c r="E4322">
        <v>12</v>
      </c>
      <c r="F4322" t="b">
        <v>1</v>
      </c>
      <c r="G4322" t="s">
        <v>4547</v>
      </c>
      <c r="H4322" t="s">
        <v>2027</v>
      </c>
      <c r="I4322" s="1">
        <f>DATE(YEAR(tbl_Invoices[[#This Row],[Invoice_Date]]), MONTH(tbl_Invoices[[#This Row],[Invoice_Date]]), DAY(tbl_Invoices[[#This Row],[Invoice_Date]]))</f>
        <v>44846</v>
      </c>
      <c r="J4322">
        <f>YEAR(tbl_Invoices[[#This Row],[Invoice_Date]])</f>
        <v>2022</v>
      </c>
      <c r="K4322" s="1">
        <f>_xlfn.XLOOKUP(tbl_Invoices[[#This Row],[Customer_ID]], tbl_Customers[Customer_ID], tbl_Customers[Cohort_Month])</f>
        <v>44561</v>
      </c>
      <c r="L4322" s="1" t="str">
        <f ca="1">_xlfn.XLOOKUP(tbl_Invoices[[#This Row],[Customer_ID]], tbl_Customers[Customer_ID], tbl_Customers[Age_Group])</f>
        <v>25–34</v>
      </c>
      <c r="M4322" s="1" t="str">
        <f>_xlfn.XLOOKUP(tbl_Invoices[[#This Row],[Customer_ID]], tbl_Customers[Customer_ID], tbl_Customers[Region])</f>
        <v>South</v>
      </c>
      <c r="N4322" s="1" t="str" cm="1">
        <f t="array" ref="N4322">_xlfn.IFS(
   _xlfn.SINGLE(tbl_Invoices[Plan_ID])="P1","Basic",
   _xlfn.SINGLE(tbl_Invoices[Plan_ID])="P2","Standard",
   _xlfn.SINGLE(tbl_Invoices[Plan_ID])="P3","Premium"
)</f>
        <v>Basic</v>
      </c>
      <c r="O4322" s="2">
        <f>IF(tbl_Invoices[[#This Row],[Revenue_Type]]="Churned",0,1)</f>
        <v>1</v>
      </c>
    </row>
    <row r="4323" spans="1:15" x14ac:dyDescent="0.25">
      <c r="A4323" t="s">
        <v>8509</v>
      </c>
      <c r="B4323" t="s">
        <v>1505</v>
      </c>
      <c r="C4323" t="s">
        <v>2343</v>
      </c>
      <c r="D4323" s="1">
        <v>44846</v>
      </c>
      <c r="E4323">
        <v>55</v>
      </c>
      <c r="F4323" t="b">
        <v>1</v>
      </c>
      <c r="G4323" t="s">
        <v>4547</v>
      </c>
      <c r="H4323" t="s">
        <v>2031</v>
      </c>
      <c r="I4323" s="1">
        <f>DATE(YEAR(tbl_Invoices[[#This Row],[Invoice_Date]]), MONTH(tbl_Invoices[[#This Row],[Invoice_Date]]), DAY(tbl_Invoices[[#This Row],[Invoice_Date]]))</f>
        <v>44846</v>
      </c>
      <c r="J4323">
        <f>YEAR(tbl_Invoices[[#This Row],[Invoice_Date]])</f>
        <v>2022</v>
      </c>
      <c r="K4323" s="1">
        <f>_xlfn.XLOOKUP(tbl_Invoices[[#This Row],[Customer_ID]], tbl_Customers[Customer_ID], tbl_Customers[Cohort_Month])</f>
        <v>44620</v>
      </c>
      <c r="L4323" s="1" t="str">
        <f ca="1">_xlfn.XLOOKUP(tbl_Invoices[[#This Row],[Customer_ID]], tbl_Customers[Customer_ID], tbl_Customers[Age_Group])</f>
        <v>45–54</v>
      </c>
      <c r="M4323" s="1" t="str">
        <f>_xlfn.XLOOKUP(tbl_Invoices[[#This Row],[Customer_ID]], tbl_Customers[Customer_ID], tbl_Customers[Region])</f>
        <v>South</v>
      </c>
      <c r="N4323" s="1" t="str" cm="1">
        <f t="array" ref="N4323">_xlfn.IFS(
   _xlfn.SINGLE(tbl_Invoices[Plan_ID])="P1","Basic",
   _xlfn.SINGLE(tbl_Invoices[Plan_ID])="P2","Standard",
   _xlfn.SINGLE(tbl_Invoices[Plan_ID])="P3","Premium"
)</f>
        <v>Premium</v>
      </c>
      <c r="O4323" s="2">
        <f>IF(tbl_Invoices[[#This Row],[Revenue_Type]]="Churned",0,1)</f>
        <v>1</v>
      </c>
    </row>
    <row r="4324" spans="1:15" x14ac:dyDescent="0.25">
      <c r="A4324" t="s">
        <v>9492</v>
      </c>
      <c r="B4324" t="s">
        <v>1734</v>
      </c>
      <c r="C4324" t="s">
        <v>4136</v>
      </c>
      <c r="D4324" s="1">
        <v>44846</v>
      </c>
      <c r="E4324">
        <v>25</v>
      </c>
      <c r="F4324" t="b">
        <v>1</v>
      </c>
      <c r="G4324" t="s">
        <v>4549</v>
      </c>
      <c r="H4324" t="s">
        <v>2034</v>
      </c>
      <c r="I4324" s="1">
        <f>DATE(YEAR(tbl_Invoices[[#This Row],[Invoice_Date]]), MONTH(tbl_Invoices[[#This Row],[Invoice_Date]]), DAY(tbl_Invoices[[#This Row],[Invoice_Date]]))</f>
        <v>44846</v>
      </c>
      <c r="J4324">
        <f>YEAR(tbl_Invoices[[#This Row],[Invoice_Date]])</f>
        <v>2022</v>
      </c>
      <c r="K4324" s="1">
        <f>_xlfn.XLOOKUP(tbl_Invoices[[#This Row],[Customer_ID]], tbl_Customers[Customer_ID], tbl_Customers[Cohort_Month])</f>
        <v>44926</v>
      </c>
      <c r="L4324" s="1" t="str">
        <f ca="1">_xlfn.XLOOKUP(tbl_Invoices[[#This Row],[Customer_ID]], tbl_Customers[Customer_ID], tbl_Customers[Age_Group])</f>
        <v>35–44</v>
      </c>
      <c r="M4324" s="1" t="str">
        <f>_xlfn.XLOOKUP(tbl_Invoices[[#This Row],[Customer_ID]], tbl_Customers[Customer_ID], tbl_Customers[Region])</f>
        <v>West</v>
      </c>
      <c r="N4324" s="1" t="str" cm="1">
        <f t="array" ref="N4324">_xlfn.IFS(
   _xlfn.SINGLE(tbl_Invoices[Plan_ID])="P1","Basic",
   _xlfn.SINGLE(tbl_Invoices[Plan_ID])="P2","Standard",
   _xlfn.SINGLE(tbl_Invoices[Plan_ID])="P3","Premium"
)</f>
        <v>Standard</v>
      </c>
      <c r="O4324" s="2">
        <f>IF(tbl_Invoices[[#This Row],[Revenue_Type]]="Churned",0,1)</f>
        <v>1</v>
      </c>
    </row>
    <row r="4325" spans="1:15" x14ac:dyDescent="0.25">
      <c r="A4325" t="s">
        <v>9276</v>
      </c>
      <c r="B4325" t="s">
        <v>1829</v>
      </c>
      <c r="C4325" t="s">
        <v>2709</v>
      </c>
      <c r="D4325" s="1">
        <v>44846</v>
      </c>
      <c r="E4325">
        <v>55</v>
      </c>
      <c r="F4325" t="b">
        <v>1</v>
      </c>
      <c r="G4325" t="s">
        <v>4540</v>
      </c>
      <c r="H4325" t="s">
        <v>2031</v>
      </c>
      <c r="I4325" s="1">
        <f>DATE(YEAR(tbl_Invoices[[#This Row],[Invoice_Date]]), MONTH(tbl_Invoices[[#This Row],[Invoice_Date]]), DAY(tbl_Invoices[[#This Row],[Invoice_Date]]))</f>
        <v>44846</v>
      </c>
      <c r="J4325">
        <f>YEAR(tbl_Invoices[[#This Row],[Invoice_Date]])</f>
        <v>2022</v>
      </c>
      <c r="K4325" s="1">
        <f>_xlfn.XLOOKUP(tbl_Invoices[[#This Row],[Customer_ID]], tbl_Customers[Customer_ID], tbl_Customers[Cohort_Month])</f>
        <v>45016</v>
      </c>
      <c r="L4325" s="1" t="str">
        <f ca="1">_xlfn.XLOOKUP(tbl_Invoices[[#This Row],[Customer_ID]], tbl_Customers[Customer_ID], tbl_Customers[Age_Group])</f>
        <v>55+</v>
      </c>
      <c r="M4325" s="1" t="str">
        <f>_xlfn.XLOOKUP(tbl_Invoices[[#This Row],[Customer_ID]], tbl_Customers[Customer_ID], tbl_Customers[Region])</f>
        <v>International</v>
      </c>
      <c r="N4325" s="1" t="str" cm="1">
        <f t="array" ref="N4325">_xlfn.IFS(
   _xlfn.SINGLE(tbl_Invoices[Plan_ID])="P1","Basic",
   _xlfn.SINGLE(tbl_Invoices[Plan_ID])="P2","Standard",
   _xlfn.SINGLE(tbl_Invoices[Plan_ID])="P3","Premium"
)</f>
        <v>Premium</v>
      </c>
      <c r="O4325" s="2">
        <f>IF(tbl_Invoices[[#This Row],[Revenue_Type]]="Churned",0,1)</f>
        <v>1</v>
      </c>
    </row>
    <row r="4326" spans="1:15" x14ac:dyDescent="0.25">
      <c r="A4326" t="s">
        <v>7976</v>
      </c>
      <c r="B4326" t="s">
        <v>248</v>
      </c>
      <c r="C4326" t="s">
        <v>4342</v>
      </c>
      <c r="D4326" s="1">
        <v>44847</v>
      </c>
      <c r="E4326">
        <v>55</v>
      </c>
      <c r="F4326" t="b">
        <v>1</v>
      </c>
      <c r="G4326" t="s">
        <v>4547</v>
      </c>
      <c r="H4326" t="s">
        <v>2031</v>
      </c>
      <c r="I4326" s="1">
        <f>DATE(YEAR(tbl_Invoices[[#This Row],[Invoice_Date]]), MONTH(tbl_Invoices[[#This Row],[Invoice_Date]]), DAY(tbl_Invoices[[#This Row],[Invoice_Date]]))</f>
        <v>44847</v>
      </c>
      <c r="J4326">
        <f>YEAR(tbl_Invoices[[#This Row],[Invoice_Date]])</f>
        <v>2022</v>
      </c>
      <c r="K4326" s="1">
        <f>_xlfn.XLOOKUP(tbl_Invoices[[#This Row],[Customer_ID]], tbl_Customers[Customer_ID], tbl_Customers[Cohort_Month])</f>
        <v>45107</v>
      </c>
      <c r="L4326" s="1" t="str">
        <f ca="1">_xlfn.XLOOKUP(tbl_Invoices[[#This Row],[Customer_ID]], tbl_Customers[Customer_ID], tbl_Customers[Age_Group])</f>
        <v>55+</v>
      </c>
      <c r="M4326" s="1" t="str">
        <f>_xlfn.XLOOKUP(tbl_Invoices[[#This Row],[Customer_ID]], tbl_Customers[Customer_ID], tbl_Customers[Region])</f>
        <v>West</v>
      </c>
      <c r="N4326" s="1" t="str" cm="1">
        <f t="array" ref="N4326">_xlfn.IFS(
   _xlfn.SINGLE(tbl_Invoices[Plan_ID])="P1","Basic",
   _xlfn.SINGLE(tbl_Invoices[Plan_ID])="P2","Standard",
   _xlfn.SINGLE(tbl_Invoices[Plan_ID])="P3","Premium"
)</f>
        <v>Premium</v>
      </c>
      <c r="O4326" s="2">
        <f>IF(tbl_Invoices[[#This Row],[Revenue_Type]]="Churned",0,1)</f>
        <v>1</v>
      </c>
    </row>
    <row r="4327" spans="1:15" x14ac:dyDescent="0.25">
      <c r="A4327" t="s">
        <v>9194</v>
      </c>
      <c r="B4327" t="s">
        <v>350</v>
      </c>
      <c r="C4327" t="s">
        <v>3955</v>
      </c>
      <c r="D4327" s="1">
        <v>44847</v>
      </c>
      <c r="E4327">
        <v>12</v>
      </c>
      <c r="F4327" t="b">
        <v>1</v>
      </c>
      <c r="G4327" t="s">
        <v>4547</v>
      </c>
      <c r="H4327" t="s">
        <v>2027</v>
      </c>
      <c r="I4327" s="1">
        <f>DATE(YEAR(tbl_Invoices[[#This Row],[Invoice_Date]]), MONTH(tbl_Invoices[[#This Row],[Invoice_Date]]), DAY(tbl_Invoices[[#This Row],[Invoice_Date]]))</f>
        <v>44847</v>
      </c>
      <c r="J4327">
        <f>YEAR(tbl_Invoices[[#This Row],[Invoice_Date]])</f>
        <v>2022</v>
      </c>
      <c r="K4327" s="1">
        <f>_xlfn.XLOOKUP(tbl_Invoices[[#This Row],[Customer_ID]], tbl_Customers[Customer_ID], tbl_Customers[Cohort_Month])</f>
        <v>44561</v>
      </c>
      <c r="L4327" s="1" t="str">
        <f ca="1">_xlfn.XLOOKUP(tbl_Invoices[[#This Row],[Customer_ID]], tbl_Customers[Customer_ID], tbl_Customers[Age_Group])</f>
        <v>45–54</v>
      </c>
      <c r="M4327" s="1" t="str">
        <f>_xlfn.XLOOKUP(tbl_Invoices[[#This Row],[Customer_ID]], tbl_Customers[Customer_ID], tbl_Customers[Region])</f>
        <v>West</v>
      </c>
      <c r="N4327" s="1" t="str" cm="1">
        <f t="array" ref="N4327">_xlfn.IFS(
   _xlfn.SINGLE(tbl_Invoices[Plan_ID])="P1","Basic",
   _xlfn.SINGLE(tbl_Invoices[Plan_ID])="P2","Standard",
   _xlfn.SINGLE(tbl_Invoices[Plan_ID])="P3","Premium"
)</f>
        <v>Basic</v>
      </c>
      <c r="O4327" s="2">
        <f>IF(tbl_Invoices[[#This Row],[Revenue_Type]]="Churned",0,1)</f>
        <v>1</v>
      </c>
    </row>
    <row r="4328" spans="1:15" x14ac:dyDescent="0.25">
      <c r="A4328" t="s">
        <v>5834</v>
      </c>
      <c r="B4328" t="s">
        <v>374</v>
      </c>
      <c r="C4328" t="s">
        <v>4078</v>
      </c>
      <c r="D4328" s="1">
        <v>44847</v>
      </c>
      <c r="E4328">
        <v>12</v>
      </c>
      <c r="F4328" t="b">
        <v>1</v>
      </c>
      <c r="G4328" t="s">
        <v>4549</v>
      </c>
      <c r="H4328" t="s">
        <v>2027</v>
      </c>
      <c r="I4328" s="1">
        <f>DATE(YEAR(tbl_Invoices[[#This Row],[Invoice_Date]]), MONTH(tbl_Invoices[[#This Row],[Invoice_Date]]), DAY(tbl_Invoices[[#This Row],[Invoice_Date]]))</f>
        <v>44847</v>
      </c>
      <c r="J4328">
        <f>YEAR(tbl_Invoices[[#This Row],[Invoice_Date]])</f>
        <v>2022</v>
      </c>
      <c r="K4328" s="1">
        <f>_xlfn.XLOOKUP(tbl_Invoices[[#This Row],[Customer_ID]], tbl_Customers[Customer_ID], tbl_Customers[Cohort_Month])</f>
        <v>44865</v>
      </c>
      <c r="L4328" s="1" t="str">
        <f ca="1">_xlfn.XLOOKUP(tbl_Invoices[[#This Row],[Customer_ID]], tbl_Customers[Customer_ID], tbl_Customers[Age_Group])</f>
        <v>45–54</v>
      </c>
      <c r="M4328" s="1" t="str">
        <f>_xlfn.XLOOKUP(tbl_Invoices[[#This Row],[Customer_ID]], tbl_Customers[Customer_ID], tbl_Customers[Region])</f>
        <v>Midwest</v>
      </c>
      <c r="N4328" s="1" t="str" cm="1">
        <f t="array" ref="N4328">_xlfn.IFS(
   _xlfn.SINGLE(tbl_Invoices[Plan_ID])="P1","Basic",
   _xlfn.SINGLE(tbl_Invoices[Plan_ID])="P2","Standard",
   _xlfn.SINGLE(tbl_Invoices[Plan_ID])="P3","Premium"
)</f>
        <v>Basic</v>
      </c>
      <c r="O4328" s="2">
        <f>IF(tbl_Invoices[[#This Row],[Revenue_Type]]="Churned",0,1)</f>
        <v>1</v>
      </c>
    </row>
    <row r="4329" spans="1:15" x14ac:dyDescent="0.25">
      <c r="A4329" t="s">
        <v>6901</v>
      </c>
      <c r="B4329" t="s">
        <v>672</v>
      </c>
      <c r="C4329" t="s">
        <v>2129</v>
      </c>
      <c r="D4329" s="1">
        <v>44847</v>
      </c>
      <c r="E4329">
        <v>25</v>
      </c>
      <c r="F4329" t="b">
        <v>1</v>
      </c>
      <c r="G4329" t="s">
        <v>4545</v>
      </c>
      <c r="H4329" t="s">
        <v>2034</v>
      </c>
      <c r="I4329" s="1">
        <f>DATE(YEAR(tbl_Invoices[[#This Row],[Invoice_Date]]), MONTH(tbl_Invoices[[#This Row],[Invoice_Date]]), DAY(tbl_Invoices[[#This Row],[Invoice_Date]]))</f>
        <v>44847</v>
      </c>
      <c r="J4329">
        <f>YEAR(tbl_Invoices[[#This Row],[Invoice_Date]])</f>
        <v>2022</v>
      </c>
      <c r="K4329" s="1">
        <f>_xlfn.XLOOKUP(tbl_Invoices[[#This Row],[Customer_ID]], tbl_Customers[Customer_ID], tbl_Customers[Cohort_Month])</f>
        <v>44408</v>
      </c>
      <c r="L4329" s="1" t="str">
        <f ca="1">_xlfn.XLOOKUP(tbl_Invoices[[#This Row],[Customer_ID]], tbl_Customers[Customer_ID], tbl_Customers[Age_Group])</f>
        <v>35–44</v>
      </c>
      <c r="M4329" s="1" t="str">
        <f>_xlfn.XLOOKUP(tbl_Invoices[[#This Row],[Customer_ID]], tbl_Customers[Customer_ID], tbl_Customers[Region])</f>
        <v>South</v>
      </c>
      <c r="N4329" s="1" t="str" cm="1">
        <f t="array" ref="N4329">_xlfn.IFS(
   _xlfn.SINGLE(tbl_Invoices[Plan_ID])="P1","Basic",
   _xlfn.SINGLE(tbl_Invoices[Plan_ID])="P2","Standard",
   _xlfn.SINGLE(tbl_Invoices[Plan_ID])="P3","Premium"
)</f>
        <v>Standard</v>
      </c>
      <c r="O4329" s="2">
        <f>IF(tbl_Invoices[[#This Row],[Revenue_Type]]="Churned",0,1)</f>
        <v>0</v>
      </c>
    </row>
    <row r="4330" spans="1:15" x14ac:dyDescent="0.25">
      <c r="A4330" t="s">
        <v>6791</v>
      </c>
      <c r="B4330" t="s">
        <v>1181</v>
      </c>
      <c r="C4330" t="s">
        <v>3553</v>
      </c>
      <c r="D4330" s="1">
        <v>44847</v>
      </c>
      <c r="E4330">
        <v>25</v>
      </c>
      <c r="F4330" t="b">
        <v>1</v>
      </c>
      <c r="G4330" t="s">
        <v>4547</v>
      </c>
      <c r="H4330" t="s">
        <v>2034</v>
      </c>
      <c r="I4330" s="1">
        <f>DATE(YEAR(tbl_Invoices[[#This Row],[Invoice_Date]]), MONTH(tbl_Invoices[[#This Row],[Invoice_Date]]), DAY(tbl_Invoices[[#This Row],[Invoice_Date]]))</f>
        <v>44847</v>
      </c>
      <c r="J4330">
        <f>YEAR(tbl_Invoices[[#This Row],[Invoice_Date]])</f>
        <v>2022</v>
      </c>
      <c r="K4330" s="1">
        <f>_xlfn.XLOOKUP(tbl_Invoices[[#This Row],[Customer_ID]], tbl_Customers[Customer_ID], tbl_Customers[Cohort_Month])</f>
        <v>44377</v>
      </c>
      <c r="L4330" s="1" t="str">
        <f ca="1">_xlfn.XLOOKUP(tbl_Invoices[[#This Row],[Customer_ID]], tbl_Customers[Customer_ID], tbl_Customers[Age_Group])</f>
        <v>18–24</v>
      </c>
      <c r="M4330" s="1" t="str">
        <f>_xlfn.XLOOKUP(tbl_Invoices[[#This Row],[Customer_ID]], tbl_Customers[Customer_ID], tbl_Customers[Region])</f>
        <v>Midwest</v>
      </c>
      <c r="N4330" s="1" t="str" cm="1">
        <f t="array" ref="N4330">_xlfn.IFS(
   _xlfn.SINGLE(tbl_Invoices[Plan_ID])="P1","Basic",
   _xlfn.SINGLE(tbl_Invoices[Plan_ID])="P2","Standard",
   _xlfn.SINGLE(tbl_Invoices[Plan_ID])="P3","Premium"
)</f>
        <v>Standard</v>
      </c>
      <c r="O4330" s="2">
        <f>IF(tbl_Invoices[[#This Row],[Revenue_Type]]="Churned",0,1)</f>
        <v>1</v>
      </c>
    </row>
    <row r="4331" spans="1:15" x14ac:dyDescent="0.25">
      <c r="A4331" t="s">
        <v>7030</v>
      </c>
      <c r="B4331" t="s">
        <v>1181</v>
      </c>
      <c r="C4331" t="s">
        <v>2052</v>
      </c>
      <c r="D4331" s="1">
        <v>44847</v>
      </c>
      <c r="E4331">
        <v>55</v>
      </c>
      <c r="F4331" t="b">
        <v>1</v>
      </c>
      <c r="G4331" t="s">
        <v>4540</v>
      </c>
      <c r="H4331" t="s">
        <v>2031</v>
      </c>
      <c r="I4331" s="1">
        <f>DATE(YEAR(tbl_Invoices[[#This Row],[Invoice_Date]]), MONTH(tbl_Invoices[[#This Row],[Invoice_Date]]), DAY(tbl_Invoices[[#This Row],[Invoice_Date]]))</f>
        <v>44847</v>
      </c>
      <c r="J4331">
        <f>YEAR(tbl_Invoices[[#This Row],[Invoice_Date]])</f>
        <v>2022</v>
      </c>
      <c r="K4331" s="1">
        <f>_xlfn.XLOOKUP(tbl_Invoices[[#This Row],[Customer_ID]], tbl_Customers[Customer_ID], tbl_Customers[Cohort_Month])</f>
        <v>44377</v>
      </c>
      <c r="L4331" s="1" t="str">
        <f ca="1">_xlfn.XLOOKUP(tbl_Invoices[[#This Row],[Customer_ID]], tbl_Customers[Customer_ID], tbl_Customers[Age_Group])</f>
        <v>18–24</v>
      </c>
      <c r="M4331" s="1" t="str">
        <f>_xlfn.XLOOKUP(tbl_Invoices[[#This Row],[Customer_ID]], tbl_Customers[Customer_ID], tbl_Customers[Region])</f>
        <v>Midwest</v>
      </c>
      <c r="N4331" s="1" t="str" cm="1">
        <f t="array" ref="N4331">_xlfn.IFS(
   _xlfn.SINGLE(tbl_Invoices[Plan_ID])="P1","Basic",
   _xlfn.SINGLE(tbl_Invoices[Plan_ID])="P2","Standard",
   _xlfn.SINGLE(tbl_Invoices[Plan_ID])="P3","Premium"
)</f>
        <v>Premium</v>
      </c>
      <c r="O4331" s="2">
        <f>IF(tbl_Invoices[[#This Row],[Revenue_Type]]="Churned",0,1)</f>
        <v>1</v>
      </c>
    </row>
    <row r="4332" spans="1:15" x14ac:dyDescent="0.25">
      <c r="A4332" t="s">
        <v>7121</v>
      </c>
      <c r="B4332" t="s">
        <v>1312</v>
      </c>
      <c r="C4332" t="s">
        <v>3518</v>
      </c>
      <c r="D4332" s="1">
        <v>44847</v>
      </c>
      <c r="E4332">
        <v>25</v>
      </c>
      <c r="F4332" t="b">
        <v>1</v>
      </c>
      <c r="G4332" t="s">
        <v>4549</v>
      </c>
      <c r="H4332" t="s">
        <v>2034</v>
      </c>
      <c r="I4332" s="1">
        <f>DATE(YEAR(tbl_Invoices[[#This Row],[Invoice_Date]]), MONTH(tbl_Invoices[[#This Row],[Invoice_Date]]), DAY(tbl_Invoices[[#This Row],[Invoice_Date]]))</f>
        <v>44847</v>
      </c>
      <c r="J4332">
        <f>YEAR(tbl_Invoices[[#This Row],[Invoice_Date]])</f>
        <v>2022</v>
      </c>
      <c r="K4332" s="1">
        <f>_xlfn.XLOOKUP(tbl_Invoices[[#This Row],[Customer_ID]], tbl_Customers[Customer_ID], tbl_Customers[Cohort_Month])</f>
        <v>44651</v>
      </c>
      <c r="L4332" s="1" t="str">
        <f ca="1">_xlfn.XLOOKUP(tbl_Invoices[[#This Row],[Customer_ID]], tbl_Customers[Customer_ID], tbl_Customers[Age_Group])</f>
        <v>18–24</v>
      </c>
      <c r="M4332" s="1" t="str">
        <f>_xlfn.XLOOKUP(tbl_Invoices[[#This Row],[Customer_ID]], tbl_Customers[Customer_ID], tbl_Customers[Region])</f>
        <v>East</v>
      </c>
      <c r="N4332" s="1" t="str" cm="1">
        <f t="array" ref="N4332">_xlfn.IFS(
   _xlfn.SINGLE(tbl_Invoices[Plan_ID])="P1","Basic",
   _xlfn.SINGLE(tbl_Invoices[Plan_ID])="P2","Standard",
   _xlfn.SINGLE(tbl_Invoices[Plan_ID])="P3","Premium"
)</f>
        <v>Standard</v>
      </c>
      <c r="O4332" s="2">
        <f>IF(tbl_Invoices[[#This Row],[Revenue_Type]]="Churned",0,1)</f>
        <v>1</v>
      </c>
    </row>
    <row r="4333" spans="1:15" x14ac:dyDescent="0.25">
      <c r="A4333" t="s">
        <v>5411</v>
      </c>
      <c r="B4333" t="s">
        <v>1862</v>
      </c>
      <c r="C4333" t="s">
        <v>2445</v>
      </c>
      <c r="D4333" s="1">
        <v>44847</v>
      </c>
      <c r="E4333">
        <v>25</v>
      </c>
      <c r="F4333" t="b">
        <v>1</v>
      </c>
      <c r="G4333" t="s">
        <v>4549</v>
      </c>
      <c r="H4333" t="s">
        <v>2034</v>
      </c>
      <c r="I4333" s="1">
        <f>DATE(YEAR(tbl_Invoices[[#This Row],[Invoice_Date]]), MONTH(tbl_Invoices[[#This Row],[Invoice_Date]]), DAY(tbl_Invoices[[#This Row],[Invoice_Date]]))</f>
        <v>44847</v>
      </c>
      <c r="J4333">
        <f>YEAR(tbl_Invoices[[#This Row],[Invoice_Date]])</f>
        <v>2022</v>
      </c>
      <c r="K4333" s="1">
        <f>_xlfn.XLOOKUP(tbl_Invoices[[#This Row],[Customer_ID]], tbl_Customers[Customer_ID], tbl_Customers[Cohort_Month])</f>
        <v>44712</v>
      </c>
      <c r="L4333" s="1" t="str">
        <f ca="1">_xlfn.XLOOKUP(tbl_Invoices[[#This Row],[Customer_ID]], tbl_Customers[Customer_ID], tbl_Customers[Age_Group])</f>
        <v>45–54</v>
      </c>
      <c r="M4333" s="1" t="str">
        <f>_xlfn.XLOOKUP(tbl_Invoices[[#This Row],[Customer_ID]], tbl_Customers[Customer_ID], tbl_Customers[Region])</f>
        <v>Midwest</v>
      </c>
      <c r="N4333" s="1" t="str" cm="1">
        <f t="array" ref="N4333">_xlfn.IFS(
   _xlfn.SINGLE(tbl_Invoices[Plan_ID])="P1","Basic",
   _xlfn.SINGLE(tbl_Invoices[Plan_ID])="P2","Standard",
   _xlfn.SINGLE(tbl_Invoices[Plan_ID])="P3","Premium"
)</f>
        <v>Standard</v>
      </c>
      <c r="O4333" s="2">
        <f>IF(tbl_Invoices[[#This Row],[Revenue_Type]]="Churned",0,1)</f>
        <v>1</v>
      </c>
    </row>
    <row r="4334" spans="1:15" x14ac:dyDescent="0.25">
      <c r="A4334" t="s">
        <v>5600</v>
      </c>
      <c r="B4334" t="s">
        <v>57</v>
      </c>
      <c r="C4334" t="s">
        <v>2639</v>
      </c>
      <c r="D4334" s="1">
        <v>44848</v>
      </c>
      <c r="E4334">
        <v>12</v>
      </c>
      <c r="F4334" t="b">
        <v>1</v>
      </c>
      <c r="G4334" t="s">
        <v>4549</v>
      </c>
      <c r="H4334" t="s">
        <v>2027</v>
      </c>
      <c r="I4334" s="1">
        <f>DATE(YEAR(tbl_Invoices[[#This Row],[Invoice_Date]]), MONTH(tbl_Invoices[[#This Row],[Invoice_Date]]), DAY(tbl_Invoices[[#This Row],[Invoice_Date]]))</f>
        <v>44848</v>
      </c>
      <c r="J4334">
        <f>YEAR(tbl_Invoices[[#This Row],[Invoice_Date]])</f>
        <v>2022</v>
      </c>
      <c r="K4334" s="1">
        <f>_xlfn.XLOOKUP(tbl_Invoices[[#This Row],[Customer_ID]], tbl_Customers[Customer_ID], tbl_Customers[Cohort_Month])</f>
        <v>44985</v>
      </c>
      <c r="L4334" s="1" t="str">
        <f ca="1">_xlfn.XLOOKUP(tbl_Invoices[[#This Row],[Customer_ID]], tbl_Customers[Customer_ID], tbl_Customers[Age_Group])</f>
        <v>35–44</v>
      </c>
      <c r="M4334" s="1" t="str">
        <f>_xlfn.XLOOKUP(tbl_Invoices[[#This Row],[Customer_ID]], tbl_Customers[Customer_ID], tbl_Customers[Region])</f>
        <v>South</v>
      </c>
      <c r="N4334" s="1" t="str" cm="1">
        <f t="array" ref="N4334">_xlfn.IFS(
   _xlfn.SINGLE(tbl_Invoices[Plan_ID])="P1","Basic",
   _xlfn.SINGLE(tbl_Invoices[Plan_ID])="P2","Standard",
   _xlfn.SINGLE(tbl_Invoices[Plan_ID])="P3","Premium"
)</f>
        <v>Basic</v>
      </c>
      <c r="O4334" s="2">
        <f>IF(tbl_Invoices[[#This Row],[Revenue_Type]]="Churned",0,1)</f>
        <v>1</v>
      </c>
    </row>
    <row r="4335" spans="1:15" x14ac:dyDescent="0.25">
      <c r="A4335" t="s">
        <v>6308</v>
      </c>
      <c r="B4335" t="s">
        <v>149</v>
      </c>
      <c r="C4335" t="s">
        <v>4003</v>
      </c>
      <c r="D4335" s="1">
        <v>44848</v>
      </c>
      <c r="E4335">
        <v>25</v>
      </c>
      <c r="F4335" t="b">
        <v>1</v>
      </c>
      <c r="G4335" t="s">
        <v>4549</v>
      </c>
      <c r="H4335" t="s">
        <v>2034</v>
      </c>
      <c r="I4335" s="1">
        <f>DATE(YEAR(tbl_Invoices[[#This Row],[Invoice_Date]]), MONTH(tbl_Invoices[[#This Row],[Invoice_Date]]), DAY(tbl_Invoices[[#This Row],[Invoice_Date]]))</f>
        <v>44848</v>
      </c>
      <c r="J4335">
        <f>YEAR(tbl_Invoices[[#This Row],[Invoice_Date]])</f>
        <v>2022</v>
      </c>
      <c r="K4335" s="1">
        <f>_xlfn.XLOOKUP(tbl_Invoices[[#This Row],[Customer_ID]], tbl_Customers[Customer_ID], tbl_Customers[Cohort_Month])</f>
        <v>44286</v>
      </c>
      <c r="L4335" s="1" t="str">
        <f ca="1">_xlfn.XLOOKUP(tbl_Invoices[[#This Row],[Customer_ID]], tbl_Customers[Customer_ID], tbl_Customers[Age_Group])</f>
        <v>35–44</v>
      </c>
      <c r="M4335" s="1" t="str">
        <f>_xlfn.XLOOKUP(tbl_Invoices[[#This Row],[Customer_ID]], tbl_Customers[Customer_ID], tbl_Customers[Region])</f>
        <v>International</v>
      </c>
      <c r="N4335" s="1" t="str" cm="1">
        <f t="array" ref="N4335">_xlfn.IFS(
   _xlfn.SINGLE(tbl_Invoices[Plan_ID])="P1","Basic",
   _xlfn.SINGLE(tbl_Invoices[Plan_ID])="P2","Standard",
   _xlfn.SINGLE(tbl_Invoices[Plan_ID])="P3","Premium"
)</f>
        <v>Standard</v>
      </c>
      <c r="O4335" s="2">
        <f>IF(tbl_Invoices[[#This Row],[Revenue_Type]]="Churned",0,1)</f>
        <v>1</v>
      </c>
    </row>
    <row r="4336" spans="1:15" x14ac:dyDescent="0.25">
      <c r="A4336" t="s">
        <v>4737</v>
      </c>
      <c r="B4336" t="s">
        <v>162</v>
      </c>
      <c r="C4336" t="s">
        <v>3468</v>
      </c>
      <c r="D4336" s="1">
        <v>44848</v>
      </c>
      <c r="E4336">
        <v>12</v>
      </c>
      <c r="F4336" t="b">
        <v>1</v>
      </c>
      <c r="G4336" t="s">
        <v>4549</v>
      </c>
      <c r="H4336" t="s">
        <v>2027</v>
      </c>
      <c r="I4336" s="1">
        <f>DATE(YEAR(tbl_Invoices[[#This Row],[Invoice_Date]]), MONTH(tbl_Invoices[[#This Row],[Invoice_Date]]), DAY(tbl_Invoices[[#This Row],[Invoice_Date]]))</f>
        <v>44848</v>
      </c>
      <c r="J4336">
        <f>YEAR(tbl_Invoices[[#This Row],[Invoice_Date]])</f>
        <v>2022</v>
      </c>
      <c r="K4336" s="1">
        <f>_xlfn.XLOOKUP(tbl_Invoices[[#This Row],[Customer_ID]], tbl_Customers[Customer_ID], tbl_Customers[Cohort_Month])</f>
        <v>44469</v>
      </c>
      <c r="L4336" s="1" t="str">
        <f ca="1">_xlfn.XLOOKUP(tbl_Invoices[[#This Row],[Customer_ID]], tbl_Customers[Customer_ID], tbl_Customers[Age_Group])</f>
        <v>25–34</v>
      </c>
      <c r="M4336" s="1" t="str">
        <f>_xlfn.XLOOKUP(tbl_Invoices[[#This Row],[Customer_ID]], tbl_Customers[Customer_ID], tbl_Customers[Region])</f>
        <v>West</v>
      </c>
      <c r="N4336" s="1" t="str" cm="1">
        <f t="array" ref="N4336">_xlfn.IFS(
   _xlfn.SINGLE(tbl_Invoices[Plan_ID])="P1","Basic",
   _xlfn.SINGLE(tbl_Invoices[Plan_ID])="P2","Standard",
   _xlfn.SINGLE(tbl_Invoices[Plan_ID])="P3","Premium"
)</f>
        <v>Basic</v>
      </c>
      <c r="O4336" s="2">
        <f>IF(tbl_Invoices[[#This Row],[Revenue_Type]]="Churned",0,1)</f>
        <v>1</v>
      </c>
    </row>
    <row r="4337" spans="1:15" x14ac:dyDescent="0.25">
      <c r="A4337" t="s">
        <v>9442</v>
      </c>
      <c r="B4337" t="s">
        <v>644</v>
      </c>
      <c r="C4337" t="s">
        <v>2485</v>
      </c>
      <c r="D4337" s="1">
        <v>44848</v>
      </c>
      <c r="E4337">
        <v>25</v>
      </c>
      <c r="F4337" t="b">
        <v>1</v>
      </c>
      <c r="G4337" t="s">
        <v>4545</v>
      </c>
      <c r="H4337" t="s">
        <v>2034</v>
      </c>
      <c r="I4337" s="1">
        <f>DATE(YEAR(tbl_Invoices[[#This Row],[Invoice_Date]]), MONTH(tbl_Invoices[[#This Row],[Invoice_Date]]), DAY(tbl_Invoices[[#This Row],[Invoice_Date]]))</f>
        <v>44848</v>
      </c>
      <c r="J4337">
        <f>YEAR(tbl_Invoices[[#This Row],[Invoice_Date]])</f>
        <v>2022</v>
      </c>
      <c r="K4337" s="1">
        <f>_xlfn.XLOOKUP(tbl_Invoices[[#This Row],[Customer_ID]], tbl_Customers[Customer_ID], tbl_Customers[Cohort_Month])</f>
        <v>44255</v>
      </c>
      <c r="L4337" s="1" t="str">
        <f ca="1">_xlfn.XLOOKUP(tbl_Invoices[[#This Row],[Customer_ID]], tbl_Customers[Customer_ID], tbl_Customers[Age_Group])</f>
        <v>55+</v>
      </c>
      <c r="M4337" s="1" t="str">
        <f>_xlfn.XLOOKUP(tbl_Invoices[[#This Row],[Customer_ID]], tbl_Customers[Customer_ID], tbl_Customers[Region])</f>
        <v>South</v>
      </c>
      <c r="N4337" s="1" t="str" cm="1">
        <f t="array" ref="N4337">_xlfn.IFS(
   _xlfn.SINGLE(tbl_Invoices[Plan_ID])="P1","Basic",
   _xlfn.SINGLE(tbl_Invoices[Plan_ID])="P2","Standard",
   _xlfn.SINGLE(tbl_Invoices[Plan_ID])="P3","Premium"
)</f>
        <v>Standard</v>
      </c>
      <c r="O4337" s="2">
        <f>IF(tbl_Invoices[[#This Row],[Revenue_Type]]="Churned",0,1)</f>
        <v>0</v>
      </c>
    </row>
    <row r="4338" spans="1:15" x14ac:dyDescent="0.25">
      <c r="A4338" t="s">
        <v>7191</v>
      </c>
      <c r="B4338" t="s">
        <v>781</v>
      </c>
      <c r="C4338" t="s">
        <v>2294</v>
      </c>
      <c r="D4338" s="1">
        <v>44848</v>
      </c>
      <c r="E4338">
        <v>12</v>
      </c>
      <c r="F4338" t="b">
        <v>1</v>
      </c>
      <c r="G4338" t="s">
        <v>4538</v>
      </c>
      <c r="H4338" t="s">
        <v>2027</v>
      </c>
      <c r="I4338" s="1">
        <f>DATE(YEAR(tbl_Invoices[[#This Row],[Invoice_Date]]), MONTH(tbl_Invoices[[#This Row],[Invoice_Date]]), DAY(tbl_Invoices[[#This Row],[Invoice_Date]]))</f>
        <v>44848</v>
      </c>
      <c r="J4338">
        <f>YEAR(tbl_Invoices[[#This Row],[Invoice_Date]])</f>
        <v>2022</v>
      </c>
      <c r="K4338" s="1">
        <f>_xlfn.XLOOKUP(tbl_Invoices[[#This Row],[Customer_ID]], tbl_Customers[Customer_ID], tbl_Customers[Cohort_Month])</f>
        <v>44681</v>
      </c>
      <c r="L4338" s="1" t="str">
        <f ca="1">_xlfn.XLOOKUP(tbl_Invoices[[#This Row],[Customer_ID]], tbl_Customers[Customer_ID], tbl_Customers[Age_Group])</f>
        <v>25–34</v>
      </c>
      <c r="M4338" s="1" t="str">
        <f>_xlfn.XLOOKUP(tbl_Invoices[[#This Row],[Customer_ID]], tbl_Customers[Customer_ID], tbl_Customers[Region])</f>
        <v>South</v>
      </c>
      <c r="N4338" s="1" t="str" cm="1">
        <f t="array" ref="N4338">_xlfn.IFS(
   _xlfn.SINGLE(tbl_Invoices[Plan_ID])="P1","Basic",
   _xlfn.SINGLE(tbl_Invoices[Plan_ID])="P2","Standard",
   _xlfn.SINGLE(tbl_Invoices[Plan_ID])="P3","Premium"
)</f>
        <v>Basic</v>
      </c>
      <c r="O4338" s="2">
        <f>IF(tbl_Invoices[[#This Row],[Revenue_Type]]="Churned",0,1)</f>
        <v>1</v>
      </c>
    </row>
    <row r="4339" spans="1:15" x14ac:dyDescent="0.25">
      <c r="A4339" t="s">
        <v>5769</v>
      </c>
      <c r="B4339" t="s">
        <v>851</v>
      </c>
      <c r="C4339" t="s">
        <v>3226</v>
      </c>
      <c r="D4339" s="1">
        <v>44848</v>
      </c>
      <c r="E4339">
        <v>25</v>
      </c>
      <c r="F4339" t="b">
        <v>1</v>
      </c>
      <c r="G4339" t="s">
        <v>4547</v>
      </c>
      <c r="H4339" t="s">
        <v>2034</v>
      </c>
      <c r="I4339" s="1">
        <f>DATE(YEAR(tbl_Invoices[[#This Row],[Invoice_Date]]), MONTH(tbl_Invoices[[#This Row],[Invoice_Date]]), DAY(tbl_Invoices[[#This Row],[Invoice_Date]]))</f>
        <v>44848</v>
      </c>
      <c r="J4339">
        <f>YEAR(tbl_Invoices[[#This Row],[Invoice_Date]])</f>
        <v>2022</v>
      </c>
      <c r="K4339" s="1">
        <f>_xlfn.XLOOKUP(tbl_Invoices[[#This Row],[Customer_ID]], tbl_Customers[Customer_ID], tbl_Customers[Cohort_Month])</f>
        <v>45077</v>
      </c>
      <c r="L4339" s="1" t="str">
        <f ca="1">_xlfn.XLOOKUP(tbl_Invoices[[#This Row],[Customer_ID]], tbl_Customers[Customer_ID], tbl_Customers[Age_Group])</f>
        <v>55+</v>
      </c>
      <c r="M4339" s="1" t="str">
        <f>_xlfn.XLOOKUP(tbl_Invoices[[#This Row],[Customer_ID]], tbl_Customers[Customer_ID], tbl_Customers[Region])</f>
        <v>South</v>
      </c>
      <c r="N4339" s="1" t="str" cm="1">
        <f t="array" ref="N4339">_xlfn.IFS(
   _xlfn.SINGLE(tbl_Invoices[Plan_ID])="P1","Basic",
   _xlfn.SINGLE(tbl_Invoices[Plan_ID])="P2","Standard",
   _xlfn.SINGLE(tbl_Invoices[Plan_ID])="P3","Premium"
)</f>
        <v>Standard</v>
      </c>
      <c r="O4339" s="2">
        <f>IF(tbl_Invoices[[#This Row],[Revenue_Type]]="Churned",0,1)</f>
        <v>1</v>
      </c>
    </row>
    <row r="4340" spans="1:15" x14ac:dyDescent="0.25">
      <c r="A4340" t="s">
        <v>8736</v>
      </c>
      <c r="B4340" t="s">
        <v>928</v>
      </c>
      <c r="C4340" t="s">
        <v>3122</v>
      </c>
      <c r="D4340" s="1">
        <v>44848</v>
      </c>
      <c r="E4340">
        <v>25</v>
      </c>
      <c r="F4340" t="b">
        <v>1</v>
      </c>
      <c r="G4340" t="s">
        <v>4549</v>
      </c>
      <c r="H4340" t="s">
        <v>2034</v>
      </c>
      <c r="I4340" s="1">
        <f>DATE(YEAR(tbl_Invoices[[#This Row],[Invoice_Date]]), MONTH(tbl_Invoices[[#This Row],[Invoice_Date]]), DAY(tbl_Invoices[[#This Row],[Invoice_Date]]))</f>
        <v>44848</v>
      </c>
      <c r="J4340">
        <f>YEAR(tbl_Invoices[[#This Row],[Invoice_Date]])</f>
        <v>2022</v>
      </c>
      <c r="K4340" s="1">
        <f>_xlfn.XLOOKUP(tbl_Invoices[[#This Row],[Customer_ID]], tbl_Customers[Customer_ID], tbl_Customers[Cohort_Month])</f>
        <v>44681</v>
      </c>
      <c r="L4340" s="1" t="str">
        <f ca="1">_xlfn.XLOOKUP(tbl_Invoices[[#This Row],[Customer_ID]], tbl_Customers[Customer_ID], tbl_Customers[Age_Group])</f>
        <v>18–24</v>
      </c>
      <c r="M4340" s="1" t="str">
        <f>_xlfn.XLOOKUP(tbl_Invoices[[#This Row],[Customer_ID]], tbl_Customers[Customer_ID], tbl_Customers[Region])</f>
        <v>East</v>
      </c>
      <c r="N4340" s="1" t="str" cm="1">
        <f t="array" ref="N4340">_xlfn.IFS(
   _xlfn.SINGLE(tbl_Invoices[Plan_ID])="P1","Basic",
   _xlfn.SINGLE(tbl_Invoices[Plan_ID])="P2","Standard",
   _xlfn.SINGLE(tbl_Invoices[Plan_ID])="P3","Premium"
)</f>
        <v>Standard</v>
      </c>
      <c r="O4340" s="2">
        <f>IF(tbl_Invoices[[#This Row],[Revenue_Type]]="Churned",0,1)</f>
        <v>1</v>
      </c>
    </row>
    <row r="4341" spans="1:15" x14ac:dyDescent="0.25">
      <c r="A4341" t="s">
        <v>10442</v>
      </c>
      <c r="B4341" t="s">
        <v>1173</v>
      </c>
      <c r="C4341" t="s">
        <v>3712</v>
      </c>
      <c r="D4341" s="1">
        <v>44848</v>
      </c>
      <c r="E4341">
        <v>55</v>
      </c>
      <c r="F4341" t="b">
        <v>1</v>
      </c>
      <c r="G4341" t="s">
        <v>4549</v>
      </c>
      <c r="H4341" t="s">
        <v>2031</v>
      </c>
      <c r="I4341" s="1">
        <f>DATE(YEAR(tbl_Invoices[[#This Row],[Invoice_Date]]), MONTH(tbl_Invoices[[#This Row],[Invoice_Date]]), DAY(tbl_Invoices[[#This Row],[Invoice_Date]]))</f>
        <v>44848</v>
      </c>
      <c r="J4341">
        <f>YEAR(tbl_Invoices[[#This Row],[Invoice_Date]])</f>
        <v>2022</v>
      </c>
      <c r="K4341" s="1">
        <f>_xlfn.XLOOKUP(tbl_Invoices[[#This Row],[Customer_ID]], tbl_Customers[Customer_ID], tbl_Customers[Cohort_Month])</f>
        <v>44286</v>
      </c>
      <c r="L4341" s="1" t="str">
        <f ca="1">_xlfn.XLOOKUP(tbl_Invoices[[#This Row],[Customer_ID]], tbl_Customers[Customer_ID], tbl_Customers[Age_Group])</f>
        <v>18–24</v>
      </c>
      <c r="M4341" s="1" t="str">
        <f>_xlfn.XLOOKUP(tbl_Invoices[[#This Row],[Customer_ID]], tbl_Customers[Customer_ID], tbl_Customers[Region])</f>
        <v>Midwest</v>
      </c>
      <c r="N4341" s="1" t="str" cm="1">
        <f t="array" ref="N4341">_xlfn.IFS(
   _xlfn.SINGLE(tbl_Invoices[Plan_ID])="P1","Basic",
   _xlfn.SINGLE(tbl_Invoices[Plan_ID])="P2","Standard",
   _xlfn.SINGLE(tbl_Invoices[Plan_ID])="P3","Premium"
)</f>
        <v>Premium</v>
      </c>
      <c r="O4341" s="2">
        <f>IF(tbl_Invoices[[#This Row],[Revenue_Type]]="Churned",0,1)</f>
        <v>1</v>
      </c>
    </row>
    <row r="4342" spans="1:15" x14ac:dyDescent="0.25">
      <c r="A4342" t="s">
        <v>5511</v>
      </c>
      <c r="B4342" t="s">
        <v>1834</v>
      </c>
      <c r="C4342" t="s">
        <v>3094</v>
      </c>
      <c r="D4342" s="1">
        <v>44848</v>
      </c>
      <c r="E4342">
        <v>55</v>
      </c>
      <c r="F4342" t="b">
        <v>1</v>
      </c>
      <c r="G4342" t="s">
        <v>4549</v>
      </c>
      <c r="H4342" t="s">
        <v>2031</v>
      </c>
      <c r="I4342" s="1">
        <f>DATE(YEAR(tbl_Invoices[[#This Row],[Invoice_Date]]), MONTH(tbl_Invoices[[#This Row],[Invoice_Date]]), DAY(tbl_Invoices[[#This Row],[Invoice_Date]]))</f>
        <v>44848</v>
      </c>
      <c r="J4342">
        <f>YEAR(tbl_Invoices[[#This Row],[Invoice_Date]])</f>
        <v>2022</v>
      </c>
      <c r="K4342" s="1">
        <f>_xlfn.XLOOKUP(tbl_Invoices[[#This Row],[Customer_ID]], tbl_Customers[Customer_ID], tbl_Customers[Cohort_Month])</f>
        <v>44227</v>
      </c>
      <c r="L4342" s="1" t="str">
        <f ca="1">_xlfn.XLOOKUP(tbl_Invoices[[#This Row],[Customer_ID]], tbl_Customers[Customer_ID], tbl_Customers[Age_Group])</f>
        <v>55+</v>
      </c>
      <c r="M4342" s="1" t="str">
        <f>_xlfn.XLOOKUP(tbl_Invoices[[#This Row],[Customer_ID]], tbl_Customers[Customer_ID], tbl_Customers[Region])</f>
        <v>International</v>
      </c>
      <c r="N4342" s="1" t="str" cm="1">
        <f t="array" ref="N4342">_xlfn.IFS(
   _xlfn.SINGLE(tbl_Invoices[Plan_ID])="P1","Basic",
   _xlfn.SINGLE(tbl_Invoices[Plan_ID])="P2","Standard",
   _xlfn.SINGLE(tbl_Invoices[Plan_ID])="P3","Premium"
)</f>
        <v>Premium</v>
      </c>
      <c r="O4342" s="2">
        <f>IF(tbl_Invoices[[#This Row],[Revenue_Type]]="Churned",0,1)</f>
        <v>1</v>
      </c>
    </row>
    <row r="4343" spans="1:15" x14ac:dyDescent="0.25">
      <c r="A4343" t="s">
        <v>7252</v>
      </c>
      <c r="B4343" t="s">
        <v>1894</v>
      </c>
      <c r="C4343" t="s">
        <v>3803</v>
      </c>
      <c r="D4343" s="1">
        <v>44848</v>
      </c>
      <c r="E4343">
        <v>55</v>
      </c>
      <c r="F4343" t="b">
        <v>1</v>
      </c>
      <c r="G4343" t="s">
        <v>4540</v>
      </c>
      <c r="H4343" t="s">
        <v>2031</v>
      </c>
      <c r="I4343" s="1">
        <f>DATE(YEAR(tbl_Invoices[[#This Row],[Invoice_Date]]), MONTH(tbl_Invoices[[#This Row],[Invoice_Date]]), DAY(tbl_Invoices[[#This Row],[Invoice_Date]]))</f>
        <v>44848</v>
      </c>
      <c r="J4343">
        <f>YEAR(tbl_Invoices[[#This Row],[Invoice_Date]])</f>
        <v>2022</v>
      </c>
      <c r="K4343" s="1">
        <f>_xlfn.XLOOKUP(tbl_Invoices[[#This Row],[Customer_ID]], tbl_Customers[Customer_ID], tbl_Customers[Cohort_Month])</f>
        <v>44865</v>
      </c>
      <c r="L4343" s="1" t="str">
        <f ca="1">_xlfn.XLOOKUP(tbl_Invoices[[#This Row],[Customer_ID]], tbl_Customers[Customer_ID], tbl_Customers[Age_Group])</f>
        <v>35–44</v>
      </c>
      <c r="M4343" s="1" t="str">
        <f>_xlfn.XLOOKUP(tbl_Invoices[[#This Row],[Customer_ID]], tbl_Customers[Customer_ID], tbl_Customers[Region])</f>
        <v>East</v>
      </c>
      <c r="N4343" s="1" t="str" cm="1">
        <f t="array" ref="N4343">_xlfn.IFS(
   _xlfn.SINGLE(tbl_Invoices[Plan_ID])="P1","Basic",
   _xlfn.SINGLE(tbl_Invoices[Plan_ID])="P2","Standard",
   _xlfn.SINGLE(tbl_Invoices[Plan_ID])="P3","Premium"
)</f>
        <v>Premium</v>
      </c>
      <c r="O4343" s="2">
        <f>IF(tbl_Invoices[[#This Row],[Revenue_Type]]="Churned",0,1)</f>
        <v>1</v>
      </c>
    </row>
    <row r="4344" spans="1:15" x14ac:dyDescent="0.25">
      <c r="A4344" t="s">
        <v>10261</v>
      </c>
      <c r="B4344" t="s">
        <v>288</v>
      </c>
      <c r="C4344" t="s">
        <v>2888</v>
      </c>
      <c r="D4344" s="1">
        <v>44849</v>
      </c>
      <c r="E4344">
        <v>12</v>
      </c>
      <c r="F4344" t="b">
        <v>1</v>
      </c>
      <c r="G4344" t="s">
        <v>4545</v>
      </c>
      <c r="H4344" t="s">
        <v>2027</v>
      </c>
      <c r="I4344" s="1">
        <f>DATE(YEAR(tbl_Invoices[[#This Row],[Invoice_Date]]), MONTH(tbl_Invoices[[#This Row],[Invoice_Date]]), DAY(tbl_Invoices[[#This Row],[Invoice_Date]]))</f>
        <v>44849</v>
      </c>
      <c r="J4344">
        <f>YEAR(tbl_Invoices[[#This Row],[Invoice_Date]])</f>
        <v>2022</v>
      </c>
      <c r="K4344" s="1">
        <f>_xlfn.XLOOKUP(tbl_Invoices[[#This Row],[Customer_ID]], tbl_Customers[Customer_ID], tbl_Customers[Cohort_Month])</f>
        <v>44592</v>
      </c>
      <c r="L4344" s="1" t="str">
        <f ca="1">_xlfn.XLOOKUP(tbl_Invoices[[#This Row],[Customer_ID]], tbl_Customers[Customer_ID], tbl_Customers[Age_Group])</f>
        <v>55+</v>
      </c>
      <c r="M4344" s="1" t="str">
        <f>_xlfn.XLOOKUP(tbl_Invoices[[#This Row],[Customer_ID]], tbl_Customers[Customer_ID], tbl_Customers[Region])</f>
        <v>International</v>
      </c>
      <c r="N4344" s="1" t="str" cm="1">
        <f t="array" ref="N4344">_xlfn.IFS(
   _xlfn.SINGLE(tbl_Invoices[Plan_ID])="P1","Basic",
   _xlfn.SINGLE(tbl_Invoices[Plan_ID])="P2","Standard",
   _xlfn.SINGLE(tbl_Invoices[Plan_ID])="P3","Premium"
)</f>
        <v>Basic</v>
      </c>
      <c r="O4344" s="2">
        <f>IF(tbl_Invoices[[#This Row],[Revenue_Type]]="Churned",0,1)</f>
        <v>0</v>
      </c>
    </row>
    <row r="4345" spans="1:15" x14ac:dyDescent="0.25">
      <c r="A4345" t="s">
        <v>6129</v>
      </c>
      <c r="B4345" t="s">
        <v>672</v>
      </c>
      <c r="C4345" t="s">
        <v>2129</v>
      </c>
      <c r="D4345" s="1">
        <v>44849</v>
      </c>
      <c r="E4345">
        <v>25</v>
      </c>
      <c r="F4345" t="b">
        <v>1</v>
      </c>
      <c r="G4345" t="s">
        <v>4538</v>
      </c>
      <c r="H4345" t="s">
        <v>2034</v>
      </c>
      <c r="I4345" s="1">
        <f>DATE(YEAR(tbl_Invoices[[#This Row],[Invoice_Date]]), MONTH(tbl_Invoices[[#This Row],[Invoice_Date]]), DAY(tbl_Invoices[[#This Row],[Invoice_Date]]))</f>
        <v>44849</v>
      </c>
      <c r="J4345">
        <f>YEAR(tbl_Invoices[[#This Row],[Invoice_Date]])</f>
        <v>2022</v>
      </c>
      <c r="K4345" s="1">
        <f>_xlfn.XLOOKUP(tbl_Invoices[[#This Row],[Customer_ID]], tbl_Customers[Customer_ID], tbl_Customers[Cohort_Month])</f>
        <v>44408</v>
      </c>
      <c r="L4345" s="1" t="str">
        <f ca="1">_xlfn.XLOOKUP(tbl_Invoices[[#This Row],[Customer_ID]], tbl_Customers[Customer_ID], tbl_Customers[Age_Group])</f>
        <v>35–44</v>
      </c>
      <c r="M4345" s="1" t="str">
        <f>_xlfn.XLOOKUP(tbl_Invoices[[#This Row],[Customer_ID]], tbl_Customers[Customer_ID], tbl_Customers[Region])</f>
        <v>South</v>
      </c>
      <c r="N4345" s="1" t="str" cm="1">
        <f t="array" ref="N4345">_xlfn.IFS(
   _xlfn.SINGLE(tbl_Invoices[Plan_ID])="P1","Basic",
   _xlfn.SINGLE(tbl_Invoices[Plan_ID])="P2","Standard",
   _xlfn.SINGLE(tbl_Invoices[Plan_ID])="P3","Premium"
)</f>
        <v>Standard</v>
      </c>
      <c r="O4345" s="2">
        <f>IF(tbl_Invoices[[#This Row],[Revenue_Type]]="Churned",0,1)</f>
        <v>1</v>
      </c>
    </row>
    <row r="4346" spans="1:15" x14ac:dyDescent="0.25">
      <c r="A4346" t="s">
        <v>9857</v>
      </c>
      <c r="B4346" t="s">
        <v>992</v>
      </c>
      <c r="C4346" t="s">
        <v>4252</v>
      </c>
      <c r="D4346" s="1">
        <v>44849</v>
      </c>
      <c r="E4346">
        <v>12</v>
      </c>
      <c r="F4346" t="b">
        <v>1</v>
      </c>
      <c r="G4346" t="s">
        <v>4538</v>
      </c>
      <c r="H4346" t="s">
        <v>2027</v>
      </c>
      <c r="I4346" s="1">
        <f>DATE(YEAR(tbl_Invoices[[#This Row],[Invoice_Date]]), MONTH(tbl_Invoices[[#This Row],[Invoice_Date]]), DAY(tbl_Invoices[[#This Row],[Invoice_Date]]))</f>
        <v>44849</v>
      </c>
      <c r="J4346">
        <f>YEAR(tbl_Invoices[[#This Row],[Invoice_Date]])</f>
        <v>2022</v>
      </c>
      <c r="K4346" s="1">
        <f>_xlfn.XLOOKUP(tbl_Invoices[[#This Row],[Customer_ID]], tbl_Customers[Customer_ID], tbl_Customers[Cohort_Month])</f>
        <v>44834</v>
      </c>
      <c r="L4346" s="1" t="str">
        <f ca="1">_xlfn.XLOOKUP(tbl_Invoices[[#This Row],[Customer_ID]], tbl_Customers[Customer_ID], tbl_Customers[Age_Group])</f>
        <v>35–44</v>
      </c>
      <c r="M4346" s="1" t="str">
        <f>_xlfn.XLOOKUP(tbl_Invoices[[#This Row],[Customer_ID]], tbl_Customers[Customer_ID], tbl_Customers[Region])</f>
        <v>East</v>
      </c>
      <c r="N4346" s="1" t="str" cm="1">
        <f t="array" ref="N4346">_xlfn.IFS(
   _xlfn.SINGLE(tbl_Invoices[Plan_ID])="P1","Basic",
   _xlfn.SINGLE(tbl_Invoices[Plan_ID])="P2","Standard",
   _xlfn.SINGLE(tbl_Invoices[Plan_ID])="P3","Premium"
)</f>
        <v>Basic</v>
      </c>
      <c r="O4346" s="2">
        <f>IF(tbl_Invoices[[#This Row],[Revenue_Type]]="Churned",0,1)</f>
        <v>1</v>
      </c>
    </row>
    <row r="4347" spans="1:15" x14ac:dyDescent="0.25">
      <c r="A4347" t="s">
        <v>10034</v>
      </c>
      <c r="B4347" t="s">
        <v>1211</v>
      </c>
      <c r="C4347" t="s">
        <v>4127</v>
      </c>
      <c r="D4347" s="1">
        <v>44849</v>
      </c>
      <c r="E4347">
        <v>12</v>
      </c>
      <c r="F4347" t="b">
        <v>1</v>
      </c>
      <c r="G4347" t="s">
        <v>4540</v>
      </c>
      <c r="H4347" t="s">
        <v>2027</v>
      </c>
      <c r="I4347" s="1">
        <f>DATE(YEAR(tbl_Invoices[[#This Row],[Invoice_Date]]), MONTH(tbl_Invoices[[#This Row],[Invoice_Date]]), DAY(tbl_Invoices[[#This Row],[Invoice_Date]]))</f>
        <v>44849</v>
      </c>
      <c r="J4347">
        <f>YEAR(tbl_Invoices[[#This Row],[Invoice_Date]])</f>
        <v>2022</v>
      </c>
      <c r="K4347" s="1">
        <f>_xlfn.XLOOKUP(tbl_Invoices[[#This Row],[Customer_ID]], tbl_Customers[Customer_ID], tbl_Customers[Cohort_Month])</f>
        <v>44957</v>
      </c>
      <c r="L4347" s="1" t="str">
        <f ca="1">_xlfn.XLOOKUP(tbl_Invoices[[#This Row],[Customer_ID]], tbl_Customers[Customer_ID], tbl_Customers[Age_Group])</f>
        <v>55+</v>
      </c>
      <c r="M4347" s="1" t="str">
        <f>_xlfn.XLOOKUP(tbl_Invoices[[#This Row],[Customer_ID]], tbl_Customers[Customer_ID], tbl_Customers[Region])</f>
        <v>East</v>
      </c>
      <c r="N4347" s="1" t="str" cm="1">
        <f t="array" ref="N4347">_xlfn.IFS(
   _xlfn.SINGLE(tbl_Invoices[Plan_ID])="P1","Basic",
   _xlfn.SINGLE(tbl_Invoices[Plan_ID])="P2","Standard",
   _xlfn.SINGLE(tbl_Invoices[Plan_ID])="P3","Premium"
)</f>
        <v>Basic</v>
      </c>
      <c r="O4347" s="2">
        <f>IF(tbl_Invoices[[#This Row],[Revenue_Type]]="Churned",0,1)</f>
        <v>1</v>
      </c>
    </row>
    <row r="4348" spans="1:15" x14ac:dyDescent="0.25">
      <c r="A4348" t="s">
        <v>6365</v>
      </c>
      <c r="B4348" t="s">
        <v>205</v>
      </c>
      <c r="C4348" t="s">
        <v>4226</v>
      </c>
      <c r="D4348" s="1">
        <v>44850</v>
      </c>
      <c r="E4348">
        <v>12</v>
      </c>
      <c r="F4348" t="b">
        <v>1</v>
      </c>
      <c r="G4348" t="s">
        <v>4549</v>
      </c>
      <c r="H4348" t="s">
        <v>2027</v>
      </c>
      <c r="I4348" s="1">
        <f>DATE(YEAR(tbl_Invoices[[#This Row],[Invoice_Date]]), MONTH(tbl_Invoices[[#This Row],[Invoice_Date]]), DAY(tbl_Invoices[[#This Row],[Invoice_Date]]))</f>
        <v>44850</v>
      </c>
      <c r="J4348">
        <f>YEAR(tbl_Invoices[[#This Row],[Invoice_Date]])</f>
        <v>2022</v>
      </c>
      <c r="K4348" s="1">
        <f>_xlfn.XLOOKUP(tbl_Invoices[[#This Row],[Customer_ID]], tbl_Customers[Customer_ID], tbl_Customers[Cohort_Month])</f>
        <v>44773</v>
      </c>
      <c r="L4348" s="1" t="str">
        <f ca="1">_xlfn.XLOOKUP(tbl_Invoices[[#This Row],[Customer_ID]], tbl_Customers[Customer_ID], tbl_Customers[Age_Group])</f>
        <v>25–34</v>
      </c>
      <c r="M4348" s="1" t="str">
        <f>_xlfn.XLOOKUP(tbl_Invoices[[#This Row],[Customer_ID]], tbl_Customers[Customer_ID], tbl_Customers[Region])</f>
        <v>International</v>
      </c>
      <c r="N4348" s="1" t="str" cm="1">
        <f t="array" ref="N4348">_xlfn.IFS(
   _xlfn.SINGLE(tbl_Invoices[Plan_ID])="P1","Basic",
   _xlfn.SINGLE(tbl_Invoices[Plan_ID])="P2","Standard",
   _xlfn.SINGLE(tbl_Invoices[Plan_ID])="P3","Premium"
)</f>
        <v>Basic</v>
      </c>
      <c r="O4348" s="2">
        <f>IF(tbl_Invoices[[#This Row],[Revenue_Type]]="Churned",0,1)</f>
        <v>1</v>
      </c>
    </row>
    <row r="4349" spans="1:15" x14ac:dyDescent="0.25">
      <c r="A4349" t="s">
        <v>5930</v>
      </c>
      <c r="B4349" t="s">
        <v>871</v>
      </c>
      <c r="C4349" t="s">
        <v>2392</v>
      </c>
      <c r="D4349" s="1">
        <v>44850</v>
      </c>
      <c r="E4349">
        <v>55</v>
      </c>
      <c r="F4349" t="b">
        <v>1</v>
      </c>
      <c r="G4349" t="s">
        <v>4549</v>
      </c>
      <c r="H4349" t="s">
        <v>2031</v>
      </c>
      <c r="I4349" s="1">
        <f>DATE(YEAR(tbl_Invoices[[#This Row],[Invoice_Date]]), MONTH(tbl_Invoices[[#This Row],[Invoice_Date]]), DAY(tbl_Invoices[[#This Row],[Invoice_Date]]))</f>
        <v>44850</v>
      </c>
      <c r="J4349">
        <f>YEAR(tbl_Invoices[[#This Row],[Invoice_Date]])</f>
        <v>2022</v>
      </c>
      <c r="K4349" s="1">
        <f>_xlfn.XLOOKUP(tbl_Invoices[[#This Row],[Customer_ID]], tbl_Customers[Customer_ID], tbl_Customers[Cohort_Month])</f>
        <v>44773</v>
      </c>
      <c r="L4349" s="1" t="str">
        <f ca="1">_xlfn.XLOOKUP(tbl_Invoices[[#This Row],[Customer_ID]], tbl_Customers[Customer_ID], tbl_Customers[Age_Group])</f>
        <v>18–24</v>
      </c>
      <c r="M4349" s="1" t="str">
        <f>_xlfn.XLOOKUP(tbl_Invoices[[#This Row],[Customer_ID]], tbl_Customers[Customer_ID], tbl_Customers[Region])</f>
        <v>South</v>
      </c>
      <c r="N4349" s="1" t="str" cm="1">
        <f t="array" ref="N4349">_xlfn.IFS(
   _xlfn.SINGLE(tbl_Invoices[Plan_ID])="P1","Basic",
   _xlfn.SINGLE(tbl_Invoices[Plan_ID])="P2","Standard",
   _xlfn.SINGLE(tbl_Invoices[Plan_ID])="P3","Premium"
)</f>
        <v>Premium</v>
      </c>
      <c r="O4349" s="2">
        <f>IF(tbl_Invoices[[#This Row],[Revenue_Type]]="Churned",0,1)</f>
        <v>1</v>
      </c>
    </row>
    <row r="4350" spans="1:15" x14ac:dyDescent="0.25">
      <c r="A4350" t="s">
        <v>7343</v>
      </c>
      <c r="B4350" t="s">
        <v>1368</v>
      </c>
      <c r="C4350" t="s">
        <v>2135</v>
      </c>
      <c r="D4350" s="1">
        <v>44850</v>
      </c>
      <c r="E4350">
        <v>55</v>
      </c>
      <c r="F4350" t="b">
        <v>1</v>
      </c>
      <c r="G4350" t="s">
        <v>4545</v>
      </c>
      <c r="H4350" t="s">
        <v>2031</v>
      </c>
      <c r="I4350" s="1">
        <f>DATE(YEAR(tbl_Invoices[[#This Row],[Invoice_Date]]), MONTH(tbl_Invoices[[#This Row],[Invoice_Date]]), DAY(tbl_Invoices[[#This Row],[Invoice_Date]]))</f>
        <v>44850</v>
      </c>
      <c r="J4350">
        <f>YEAR(tbl_Invoices[[#This Row],[Invoice_Date]])</f>
        <v>2022</v>
      </c>
      <c r="K4350" s="1">
        <f>_xlfn.XLOOKUP(tbl_Invoices[[#This Row],[Customer_ID]], tbl_Customers[Customer_ID], tbl_Customers[Cohort_Month])</f>
        <v>44255</v>
      </c>
      <c r="L4350" s="1" t="str">
        <f ca="1">_xlfn.XLOOKUP(tbl_Invoices[[#This Row],[Customer_ID]], tbl_Customers[Customer_ID], tbl_Customers[Age_Group])</f>
        <v>55+</v>
      </c>
      <c r="M4350" s="1" t="str">
        <f>_xlfn.XLOOKUP(tbl_Invoices[[#This Row],[Customer_ID]], tbl_Customers[Customer_ID], tbl_Customers[Region])</f>
        <v>South</v>
      </c>
      <c r="N4350" s="1" t="str" cm="1">
        <f t="array" ref="N4350">_xlfn.IFS(
   _xlfn.SINGLE(tbl_Invoices[Plan_ID])="P1","Basic",
   _xlfn.SINGLE(tbl_Invoices[Plan_ID])="P2","Standard",
   _xlfn.SINGLE(tbl_Invoices[Plan_ID])="P3","Premium"
)</f>
        <v>Premium</v>
      </c>
      <c r="O4350" s="2">
        <f>IF(tbl_Invoices[[#This Row],[Revenue_Type]]="Churned",0,1)</f>
        <v>0</v>
      </c>
    </row>
    <row r="4351" spans="1:15" x14ac:dyDescent="0.25">
      <c r="A4351" t="s">
        <v>9519</v>
      </c>
      <c r="B4351" t="s">
        <v>1525</v>
      </c>
      <c r="C4351" t="s">
        <v>3829</v>
      </c>
      <c r="D4351" s="1">
        <v>44850</v>
      </c>
      <c r="E4351">
        <v>55</v>
      </c>
      <c r="F4351" t="b">
        <v>1</v>
      </c>
      <c r="G4351" t="s">
        <v>4538</v>
      </c>
      <c r="H4351" t="s">
        <v>2031</v>
      </c>
      <c r="I4351" s="1">
        <f>DATE(YEAR(tbl_Invoices[[#This Row],[Invoice_Date]]), MONTH(tbl_Invoices[[#This Row],[Invoice_Date]]), DAY(tbl_Invoices[[#This Row],[Invoice_Date]]))</f>
        <v>44850</v>
      </c>
      <c r="J4351">
        <f>YEAR(tbl_Invoices[[#This Row],[Invoice_Date]])</f>
        <v>2022</v>
      </c>
      <c r="K4351" s="1">
        <f>_xlfn.XLOOKUP(tbl_Invoices[[#This Row],[Customer_ID]], tbl_Customers[Customer_ID], tbl_Customers[Cohort_Month])</f>
        <v>44439</v>
      </c>
      <c r="L4351" s="1" t="str">
        <f ca="1">_xlfn.XLOOKUP(tbl_Invoices[[#This Row],[Customer_ID]], tbl_Customers[Customer_ID], tbl_Customers[Age_Group])</f>
        <v>35–44</v>
      </c>
      <c r="M4351" s="1" t="str">
        <f>_xlfn.XLOOKUP(tbl_Invoices[[#This Row],[Customer_ID]], tbl_Customers[Customer_ID], tbl_Customers[Region])</f>
        <v>Midwest</v>
      </c>
      <c r="N4351" s="1" t="str" cm="1">
        <f t="array" ref="N4351">_xlfn.IFS(
   _xlfn.SINGLE(tbl_Invoices[Plan_ID])="P1","Basic",
   _xlfn.SINGLE(tbl_Invoices[Plan_ID])="P2","Standard",
   _xlfn.SINGLE(tbl_Invoices[Plan_ID])="P3","Premium"
)</f>
        <v>Premium</v>
      </c>
      <c r="O4351" s="2">
        <f>IF(tbl_Invoices[[#This Row],[Revenue_Type]]="Churned",0,1)</f>
        <v>1</v>
      </c>
    </row>
    <row r="4352" spans="1:15" x14ac:dyDescent="0.25">
      <c r="A4352" t="s">
        <v>8942</v>
      </c>
      <c r="B4352" t="s">
        <v>1781</v>
      </c>
      <c r="C4352" t="s">
        <v>4403</v>
      </c>
      <c r="D4352" s="1">
        <v>44850</v>
      </c>
      <c r="E4352">
        <v>55</v>
      </c>
      <c r="F4352" t="b">
        <v>1</v>
      </c>
      <c r="G4352" t="s">
        <v>4540</v>
      </c>
      <c r="H4352" t="s">
        <v>2031</v>
      </c>
      <c r="I4352" s="1">
        <f>DATE(YEAR(tbl_Invoices[[#This Row],[Invoice_Date]]), MONTH(tbl_Invoices[[#This Row],[Invoice_Date]]), DAY(tbl_Invoices[[#This Row],[Invoice_Date]]))</f>
        <v>44850</v>
      </c>
      <c r="J4352">
        <f>YEAR(tbl_Invoices[[#This Row],[Invoice_Date]])</f>
        <v>2022</v>
      </c>
      <c r="K4352" s="1">
        <f>_xlfn.XLOOKUP(tbl_Invoices[[#This Row],[Customer_ID]], tbl_Customers[Customer_ID], tbl_Customers[Cohort_Month])</f>
        <v>44773</v>
      </c>
      <c r="L4352" s="1" t="str">
        <f ca="1">_xlfn.XLOOKUP(tbl_Invoices[[#This Row],[Customer_ID]], tbl_Customers[Customer_ID], tbl_Customers[Age_Group])</f>
        <v>35–44</v>
      </c>
      <c r="M4352" s="1" t="str">
        <f>_xlfn.XLOOKUP(tbl_Invoices[[#This Row],[Customer_ID]], tbl_Customers[Customer_ID], tbl_Customers[Region])</f>
        <v>International</v>
      </c>
      <c r="N4352" s="1" t="str" cm="1">
        <f t="array" ref="N4352">_xlfn.IFS(
   _xlfn.SINGLE(tbl_Invoices[Plan_ID])="P1","Basic",
   _xlfn.SINGLE(tbl_Invoices[Plan_ID])="P2","Standard",
   _xlfn.SINGLE(tbl_Invoices[Plan_ID])="P3","Premium"
)</f>
        <v>Premium</v>
      </c>
      <c r="O4352" s="2">
        <f>IF(tbl_Invoices[[#This Row],[Revenue_Type]]="Churned",0,1)</f>
        <v>1</v>
      </c>
    </row>
    <row r="4353" spans="1:15" x14ac:dyDescent="0.25">
      <c r="A4353" t="s">
        <v>6568</v>
      </c>
      <c r="B4353" t="s">
        <v>135</v>
      </c>
      <c r="C4353" t="s">
        <v>4407</v>
      </c>
      <c r="D4353" s="1">
        <v>44851</v>
      </c>
      <c r="E4353">
        <v>12</v>
      </c>
      <c r="F4353" t="b">
        <v>1</v>
      </c>
      <c r="G4353" t="s">
        <v>4547</v>
      </c>
      <c r="H4353" t="s">
        <v>2027</v>
      </c>
      <c r="I4353" s="1">
        <f>DATE(YEAR(tbl_Invoices[[#This Row],[Invoice_Date]]), MONTH(tbl_Invoices[[#This Row],[Invoice_Date]]), DAY(tbl_Invoices[[#This Row],[Invoice_Date]]))</f>
        <v>44851</v>
      </c>
      <c r="J4353">
        <f>YEAR(tbl_Invoices[[#This Row],[Invoice_Date]])</f>
        <v>2022</v>
      </c>
      <c r="K4353" s="1">
        <f>_xlfn.XLOOKUP(tbl_Invoices[[#This Row],[Customer_ID]], tbl_Customers[Customer_ID], tbl_Customers[Cohort_Month])</f>
        <v>44439</v>
      </c>
      <c r="L4353" s="1" t="str">
        <f ca="1">_xlfn.XLOOKUP(tbl_Invoices[[#This Row],[Customer_ID]], tbl_Customers[Customer_ID], tbl_Customers[Age_Group])</f>
        <v>45–54</v>
      </c>
      <c r="M4353" s="1" t="str">
        <f>_xlfn.XLOOKUP(tbl_Invoices[[#This Row],[Customer_ID]], tbl_Customers[Customer_ID], tbl_Customers[Region])</f>
        <v>International</v>
      </c>
      <c r="N4353" s="1" t="str" cm="1">
        <f t="array" ref="N4353">_xlfn.IFS(
   _xlfn.SINGLE(tbl_Invoices[Plan_ID])="P1","Basic",
   _xlfn.SINGLE(tbl_Invoices[Plan_ID])="P2","Standard",
   _xlfn.SINGLE(tbl_Invoices[Plan_ID])="P3","Premium"
)</f>
        <v>Basic</v>
      </c>
      <c r="O4353" s="2">
        <f>IF(tbl_Invoices[[#This Row],[Revenue_Type]]="Churned",0,1)</f>
        <v>1</v>
      </c>
    </row>
    <row r="4354" spans="1:15" x14ac:dyDescent="0.25">
      <c r="A4354" t="s">
        <v>10157</v>
      </c>
      <c r="B4354" t="s">
        <v>183</v>
      </c>
      <c r="C4354" t="s">
        <v>3184</v>
      </c>
      <c r="D4354" s="1">
        <v>44851</v>
      </c>
      <c r="E4354">
        <v>25</v>
      </c>
      <c r="F4354" t="b">
        <v>1</v>
      </c>
      <c r="G4354" t="s">
        <v>4545</v>
      </c>
      <c r="H4354" t="s">
        <v>2034</v>
      </c>
      <c r="I4354" s="1">
        <f>DATE(YEAR(tbl_Invoices[[#This Row],[Invoice_Date]]), MONTH(tbl_Invoices[[#This Row],[Invoice_Date]]), DAY(tbl_Invoices[[#This Row],[Invoice_Date]]))</f>
        <v>44851</v>
      </c>
      <c r="J4354">
        <f>YEAR(tbl_Invoices[[#This Row],[Invoice_Date]])</f>
        <v>2022</v>
      </c>
      <c r="K4354" s="1">
        <f>_xlfn.XLOOKUP(tbl_Invoices[[#This Row],[Customer_ID]], tbl_Customers[Customer_ID], tbl_Customers[Cohort_Month])</f>
        <v>44316</v>
      </c>
      <c r="L4354" s="1" t="str">
        <f ca="1">_xlfn.XLOOKUP(tbl_Invoices[[#This Row],[Customer_ID]], tbl_Customers[Customer_ID], tbl_Customers[Age_Group])</f>
        <v>25–34</v>
      </c>
      <c r="M4354" s="1" t="str">
        <f>_xlfn.XLOOKUP(tbl_Invoices[[#This Row],[Customer_ID]], tbl_Customers[Customer_ID], tbl_Customers[Region])</f>
        <v>South</v>
      </c>
      <c r="N4354" s="1" t="str" cm="1">
        <f t="array" ref="N4354">_xlfn.IFS(
   _xlfn.SINGLE(tbl_Invoices[Plan_ID])="P1","Basic",
   _xlfn.SINGLE(tbl_Invoices[Plan_ID])="P2","Standard",
   _xlfn.SINGLE(tbl_Invoices[Plan_ID])="P3","Premium"
)</f>
        <v>Standard</v>
      </c>
      <c r="O4354" s="2">
        <f>IF(tbl_Invoices[[#This Row],[Revenue_Type]]="Churned",0,1)</f>
        <v>0</v>
      </c>
    </row>
    <row r="4355" spans="1:15" x14ac:dyDescent="0.25">
      <c r="A4355" t="s">
        <v>7952</v>
      </c>
      <c r="B4355" t="s">
        <v>433</v>
      </c>
      <c r="C4355" t="s">
        <v>3026</v>
      </c>
      <c r="D4355" s="1">
        <v>44851</v>
      </c>
      <c r="E4355">
        <v>12</v>
      </c>
      <c r="F4355" t="b">
        <v>1</v>
      </c>
      <c r="G4355" t="s">
        <v>4545</v>
      </c>
      <c r="H4355" t="s">
        <v>2027</v>
      </c>
      <c r="I4355" s="1">
        <f>DATE(YEAR(tbl_Invoices[[#This Row],[Invoice_Date]]), MONTH(tbl_Invoices[[#This Row],[Invoice_Date]]), DAY(tbl_Invoices[[#This Row],[Invoice_Date]]))</f>
        <v>44851</v>
      </c>
      <c r="J4355">
        <f>YEAR(tbl_Invoices[[#This Row],[Invoice_Date]])</f>
        <v>2022</v>
      </c>
      <c r="K4355" s="1">
        <f>_xlfn.XLOOKUP(tbl_Invoices[[#This Row],[Customer_ID]], tbl_Customers[Customer_ID], tbl_Customers[Cohort_Month])</f>
        <v>44286</v>
      </c>
      <c r="L4355" s="1" t="str">
        <f ca="1">_xlfn.XLOOKUP(tbl_Invoices[[#This Row],[Customer_ID]], tbl_Customers[Customer_ID], tbl_Customers[Age_Group])</f>
        <v>25–34</v>
      </c>
      <c r="M4355" s="1" t="str">
        <f>_xlfn.XLOOKUP(tbl_Invoices[[#This Row],[Customer_ID]], tbl_Customers[Customer_ID], tbl_Customers[Region])</f>
        <v>Midwest</v>
      </c>
      <c r="N4355" s="1" t="str" cm="1">
        <f t="array" ref="N4355">_xlfn.IFS(
   _xlfn.SINGLE(tbl_Invoices[Plan_ID])="P1","Basic",
   _xlfn.SINGLE(tbl_Invoices[Plan_ID])="P2","Standard",
   _xlfn.SINGLE(tbl_Invoices[Plan_ID])="P3","Premium"
)</f>
        <v>Basic</v>
      </c>
      <c r="O4355" s="2">
        <f>IF(tbl_Invoices[[#This Row],[Revenue_Type]]="Churned",0,1)</f>
        <v>0</v>
      </c>
    </row>
    <row r="4356" spans="1:15" x14ac:dyDescent="0.25">
      <c r="A4356" t="s">
        <v>9278</v>
      </c>
      <c r="B4356" t="s">
        <v>576</v>
      </c>
      <c r="C4356" t="s">
        <v>3694</v>
      </c>
      <c r="D4356" s="1">
        <v>44851</v>
      </c>
      <c r="E4356">
        <v>55</v>
      </c>
      <c r="F4356" t="b">
        <v>1</v>
      </c>
      <c r="G4356" t="s">
        <v>4549</v>
      </c>
      <c r="H4356" t="s">
        <v>2031</v>
      </c>
      <c r="I4356" s="1">
        <f>DATE(YEAR(tbl_Invoices[[#This Row],[Invoice_Date]]), MONTH(tbl_Invoices[[#This Row],[Invoice_Date]]), DAY(tbl_Invoices[[#This Row],[Invoice_Date]]))</f>
        <v>44851</v>
      </c>
      <c r="J4356">
        <f>YEAR(tbl_Invoices[[#This Row],[Invoice_Date]])</f>
        <v>2022</v>
      </c>
      <c r="K4356" s="1">
        <f>_xlfn.XLOOKUP(tbl_Invoices[[#This Row],[Customer_ID]], tbl_Customers[Customer_ID], tbl_Customers[Cohort_Month])</f>
        <v>44834</v>
      </c>
      <c r="L4356" s="1" t="str">
        <f ca="1">_xlfn.XLOOKUP(tbl_Invoices[[#This Row],[Customer_ID]], tbl_Customers[Customer_ID], tbl_Customers[Age_Group])</f>
        <v>35–44</v>
      </c>
      <c r="M4356" s="1" t="str">
        <f>_xlfn.XLOOKUP(tbl_Invoices[[#This Row],[Customer_ID]], tbl_Customers[Customer_ID], tbl_Customers[Region])</f>
        <v>Midwest</v>
      </c>
      <c r="N4356" s="1" t="str" cm="1">
        <f t="array" ref="N4356">_xlfn.IFS(
   _xlfn.SINGLE(tbl_Invoices[Plan_ID])="P1","Basic",
   _xlfn.SINGLE(tbl_Invoices[Plan_ID])="P2","Standard",
   _xlfn.SINGLE(tbl_Invoices[Plan_ID])="P3","Premium"
)</f>
        <v>Premium</v>
      </c>
      <c r="O4356" s="2">
        <f>IF(tbl_Invoices[[#This Row],[Revenue_Type]]="Churned",0,1)</f>
        <v>1</v>
      </c>
    </row>
    <row r="4357" spans="1:15" x14ac:dyDescent="0.25">
      <c r="A4357" t="s">
        <v>8451</v>
      </c>
      <c r="B4357" t="s">
        <v>911</v>
      </c>
      <c r="C4357" t="s">
        <v>3254</v>
      </c>
      <c r="D4357" s="1">
        <v>44851</v>
      </c>
      <c r="E4357">
        <v>25</v>
      </c>
      <c r="F4357" t="b">
        <v>1</v>
      </c>
      <c r="G4357" t="s">
        <v>4545</v>
      </c>
      <c r="H4357" t="s">
        <v>2034</v>
      </c>
      <c r="I4357" s="1">
        <f>DATE(YEAR(tbl_Invoices[[#This Row],[Invoice_Date]]), MONTH(tbl_Invoices[[#This Row],[Invoice_Date]]), DAY(tbl_Invoices[[#This Row],[Invoice_Date]]))</f>
        <v>44851</v>
      </c>
      <c r="J4357">
        <f>YEAR(tbl_Invoices[[#This Row],[Invoice_Date]])</f>
        <v>2022</v>
      </c>
      <c r="K4357" s="1">
        <f>_xlfn.XLOOKUP(tbl_Invoices[[#This Row],[Customer_ID]], tbl_Customers[Customer_ID], tbl_Customers[Cohort_Month])</f>
        <v>44469</v>
      </c>
      <c r="L4357" s="1" t="str">
        <f ca="1">_xlfn.XLOOKUP(tbl_Invoices[[#This Row],[Customer_ID]], tbl_Customers[Customer_ID], tbl_Customers[Age_Group])</f>
        <v>25–34</v>
      </c>
      <c r="M4357" s="1" t="str">
        <f>_xlfn.XLOOKUP(tbl_Invoices[[#This Row],[Customer_ID]], tbl_Customers[Customer_ID], tbl_Customers[Region])</f>
        <v>International</v>
      </c>
      <c r="N4357" s="1" t="str" cm="1">
        <f t="array" ref="N4357">_xlfn.IFS(
   _xlfn.SINGLE(tbl_Invoices[Plan_ID])="P1","Basic",
   _xlfn.SINGLE(tbl_Invoices[Plan_ID])="P2","Standard",
   _xlfn.SINGLE(tbl_Invoices[Plan_ID])="P3","Premium"
)</f>
        <v>Standard</v>
      </c>
      <c r="O4357" s="2">
        <f>IF(tbl_Invoices[[#This Row],[Revenue_Type]]="Churned",0,1)</f>
        <v>0</v>
      </c>
    </row>
    <row r="4358" spans="1:15" x14ac:dyDescent="0.25">
      <c r="A4358" t="s">
        <v>6213</v>
      </c>
      <c r="B4358" t="s">
        <v>976</v>
      </c>
      <c r="C4358" t="s">
        <v>3646</v>
      </c>
      <c r="D4358" s="1">
        <v>44851</v>
      </c>
      <c r="E4358">
        <v>55</v>
      </c>
      <c r="F4358" t="b">
        <v>1</v>
      </c>
      <c r="G4358" t="s">
        <v>4547</v>
      </c>
      <c r="H4358" t="s">
        <v>2031</v>
      </c>
      <c r="I4358" s="1">
        <f>DATE(YEAR(tbl_Invoices[[#This Row],[Invoice_Date]]), MONTH(tbl_Invoices[[#This Row],[Invoice_Date]]), DAY(tbl_Invoices[[#This Row],[Invoice_Date]]))</f>
        <v>44851</v>
      </c>
      <c r="J4358">
        <f>YEAR(tbl_Invoices[[#This Row],[Invoice_Date]])</f>
        <v>2022</v>
      </c>
      <c r="K4358" s="1">
        <f>_xlfn.XLOOKUP(tbl_Invoices[[#This Row],[Customer_ID]], tbl_Customers[Customer_ID], tbl_Customers[Cohort_Month])</f>
        <v>44592</v>
      </c>
      <c r="L4358" s="1" t="str">
        <f ca="1">_xlfn.XLOOKUP(tbl_Invoices[[#This Row],[Customer_ID]], tbl_Customers[Customer_ID], tbl_Customers[Age_Group])</f>
        <v>35–44</v>
      </c>
      <c r="M4358" s="1" t="str">
        <f>_xlfn.XLOOKUP(tbl_Invoices[[#This Row],[Customer_ID]], tbl_Customers[Customer_ID], tbl_Customers[Region])</f>
        <v>Midwest</v>
      </c>
      <c r="N4358" s="1" t="str" cm="1">
        <f t="array" ref="N4358">_xlfn.IFS(
   _xlfn.SINGLE(tbl_Invoices[Plan_ID])="P1","Basic",
   _xlfn.SINGLE(tbl_Invoices[Plan_ID])="P2","Standard",
   _xlfn.SINGLE(tbl_Invoices[Plan_ID])="P3","Premium"
)</f>
        <v>Premium</v>
      </c>
      <c r="O4358" s="2">
        <f>IF(tbl_Invoices[[#This Row],[Revenue_Type]]="Churned",0,1)</f>
        <v>1</v>
      </c>
    </row>
    <row r="4359" spans="1:15" x14ac:dyDescent="0.25">
      <c r="A4359" t="s">
        <v>6722</v>
      </c>
      <c r="B4359" t="s">
        <v>1156</v>
      </c>
      <c r="C4359" t="s">
        <v>3404</v>
      </c>
      <c r="D4359" s="1">
        <v>44851</v>
      </c>
      <c r="E4359">
        <v>55</v>
      </c>
      <c r="F4359" t="b">
        <v>1</v>
      </c>
      <c r="G4359" t="s">
        <v>4538</v>
      </c>
      <c r="H4359" t="s">
        <v>2031</v>
      </c>
      <c r="I4359" s="1">
        <f>DATE(YEAR(tbl_Invoices[[#This Row],[Invoice_Date]]), MONTH(tbl_Invoices[[#This Row],[Invoice_Date]]), DAY(tbl_Invoices[[#This Row],[Invoice_Date]]))</f>
        <v>44851</v>
      </c>
      <c r="J4359">
        <f>YEAR(tbl_Invoices[[#This Row],[Invoice_Date]])</f>
        <v>2022</v>
      </c>
      <c r="K4359" s="1">
        <f>_xlfn.XLOOKUP(tbl_Invoices[[#This Row],[Customer_ID]], tbl_Customers[Customer_ID], tbl_Customers[Cohort_Month])</f>
        <v>44712</v>
      </c>
      <c r="L4359" s="1" t="str">
        <f ca="1">_xlfn.XLOOKUP(tbl_Invoices[[#This Row],[Customer_ID]], tbl_Customers[Customer_ID], tbl_Customers[Age_Group])</f>
        <v>45–54</v>
      </c>
      <c r="M4359" s="1" t="str">
        <f>_xlfn.XLOOKUP(tbl_Invoices[[#This Row],[Customer_ID]], tbl_Customers[Customer_ID], tbl_Customers[Region])</f>
        <v>East</v>
      </c>
      <c r="N4359" s="1" t="str" cm="1">
        <f t="array" ref="N4359">_xlfn.IFS(
   _xlfn.SINGLE(tbl_Invoices[Plan_ID])="P1","Basic",
   _xlfn.SINGLE(tbl_Invoices[Plan_ID])="P2","Standard",
   _xlfn.SINGLE(tbl_Invoices[Plan_ID])="P3","Premium"
)</f>
        <v>Premium</v>
      </c>
      <c r="O4359" s="2">
        <f>IF(tbl_Invoices[[#This Row],[Revenue_Type]]="Churned",0,1)</f>
        <v>1</v>
      </c>
    </row>
    <row r="4360" spans="1:15" x14ac:dyDescent="0.25">
      <c r="A4360" t="s">
        <v>10135</v>
      </c>
      <c r="B4360" t="s">
        <v>1055</v>
      </c>
      <c r="C4360" t="s">
        <v>4161</v>
      </c>
      <c r="D4360" s="1">
        <v>44852</v>
      </c>
      <c r="E4360">
        <v>12</v>
      </c>
      <c r="F4360" t="b">
        <v>1</v>
      </c>
      <c r="G4360" t="s">
        <v>4538</v>
      </c>
      <c r="H4360" t="s">
        <v>2027</v>
      </c>
      <c r="I4360" s="1">
        <f>DATE(YEAR(tbl_Invoices[[#This Row],[Invoice_Date]]), MONTH(tbl_Invoices[[#This Row],[Invoice_Date]]), DAY(tbl_Invoices[[#This Row],[Invoice_Date]]))</f>
        <v>44852</v>
      </c>
      <c r="J4360">
        <f>YEAR(tbl_Invoices[[#This Row],[Invoice_Date]])</f>
        <v>2022</v>
      </c>
      <c r="K4360" s="1">
        <f>_xlfn.XLOOKUP(tbl_Invoices[[#This Row],[Customer_ID]], tbl_Customers[Customer_ID], tbl_Customers[Cohort_Month])</f>
        <v>45077</v>
      </c>
      <c r="L4360" s="1" t="str">
        <f ca="1">_xlfn.XLOOKUP(tbl_Invoices[[#This Row],[Customer_ID]], tbl_Customers[Customer_ID], tbl_Customers[Age_Group])</f>
        <v>25–34</v>
      </c>
      <c r="M4360" s="1" t="str">
        <f>_xlfn.XLOOKUP(tbl_Invoices[[#This Row],[Customer_ID]], tbl_Customers[Customer_ID], tbl_Customers[Region])</f>
        <v>West</v>
      </c>
      <c r="N4360" s="1" t="str" cm="1">
        <f t="array" ref="N4360">_xlfn.IFS(
   _xlfn.SINGLE(tbl_Invoices[Plan_ID])="P1","Basic",
   _xlfn.SINGLE(tbl_Invoices[Plan_ID])="P2","Standard",
   _xlfn.SINGLE(tbl_Invoices[Plan_ID])="P3","Premium"
)</f>
        <v>Basic</v>
      </c>
      <c r="O4360" s="2">
        <f>IF(tbl_Invoices[[#This Row],[Revenue_Type]]="Churned",0,1)</f>
        <v>1</v>
      </c>
    </row>
    <row r="4361" spans="1:15" x14ac:dyDescent="0.25">
      <c r="A4361" t="s">
        <v>6182</v>
      </c>
      <c r="B4361" t="s">
        <v>1173</v>
      </c>
      <c r="C4361" t="s">
        <v>3712</v>
      </c>
      <c r="D4361" s="1">
        <v>44852</v>
      </c>
      <c r="E4361">
        <v>55</v>
      </c>
      <c r="F4361" t="b">
        <v>1</v>
      </c>
      <c r="G4361" t="s">
        <v>4547</v>
      </c>
      <c r="H4361" t="s">
        <v>2031</v>
      </c>
      <c r="I4361" s="1">
        <f>DATE(YEAR(tbl_Invoices[[#This Row],[Invoice_Date]]), MONTH(tbl_Invoices[[#This Row],[Invoice_Date]]), DAY(tbl_Invoices[[#This Row],[Invoice_Date]]))</f>
        <v>44852</v>
      </c>
      <c r="J4361">
        <f>YEAR(tbl_Invoices[[#This Row],[Invoice_Date]])</f>
        <v>2022</v>
      </c>
      <c r="K4361" s="1">
        <f>_xlfn.XLOOKUP(tbl_Invoices[[#This Row],[Customer_ID]], tbl_Customers[Customer_ID], tbl_Customers[Cohort_Month])</f>
        <v>44286</v>
      </c>
      <c r="L4361" s="1" t="str">
        <f ca="1">_xlfn.XLOOKUP(tbl_Invoices[[#This Row],[Customer_ID]], tbl_Customers[Customer_ID], tbl_Customers[Age_Group])</f>
        <v>18–24</v>
      </c>
      <c r="M4361" s="1" t="str">
        <f>_xlfn.XLOOKUP(tbl_Invoices[[#This Row],[Customer_ID]], tbl_Customers[Customer_ID], tbl_Customers[Region])</f>
        <v>Midwest</v>
      </c>
      <c r="N4361" s="1" t="str" cm="1">
        <f t="array" ref="N4361">_xlfn.IFS(
   _xlfn.SINGLE(tbl_Invoices[Plan_ID])="P1","Basic",
   _xlfn.SINGLE(tbl_Invoices[Plan_ID])="P2","Standard",
   _xlfn.SINGLE(tbl_Invoices[Plan_ID])="P3","Premium"
)</f>
        <v>Premium</v>
      </c>
      <c r="O4361" s="2">
        <f>IF(tbl_Invoices[[#This Row],[Revenue_Type]]="Churned",0,1)</f>
        <v>1</v>
      </c>
    </row>
    <row r="4362" spans="1:15" x14ac:dyDescent="0.25">
      <c r="A4362" t="s">
        <v>9170</v>
      </c>
      <c r="B4362" t="s">
        <v>1178</v>
      </c>
      <c r="C4362" t="s">
        <v>2366</v>
      </c>
      <c r="D4362" s="1">
        <v>44852</v>
      </c>
      <c r="E4362">
        <v>25</v>
      </c>
      <c r="F4362" t="b">
        <v>1</v>
      </c>
      <c r="G4362" t="s">
        <v>4549</v>
      </c>
      <c r="H4362" t="s">
        <v>2034</v>
      </c>
      <c r="I4362" s="1">
        <f>DATE(YEAR(tbl_Invoices[[#This Row],[Invoice_Date]]), MONTH(tbl_Invoices[[#This Row],[Invoice_Date]]), DAY(tbl_Invoices[[#This Row],[Invoice_Date]]))</f>
        <v>44852</v>
      </c>
      <c r="J4362">
        <f>YEAR(tbl_Invoices[[#This Row],[Invoice_Date]])</f>
        <v>2022</v>
      </c>
      <c r="K4362" s="1">
        <f>_xlfn.XLOOKUP(tbl_Invoices[[#This Row],[Customer_ID]], tbl_Customers[Customer_ID], tbl_Customers[Cohort_Month])</f>
        <v>44865</v>
      </c>
      <c r="L4362" s="1" t="str">
        <f ca="1">_xlfn.XLOOKUP(tbl_Invoices[[#This Row],[Customer_ID]], tbl_Customers[Customer_ID], tbl_Customers[Age_Group])</f>
        <v>25–34</v>
      </c>
      <c r="M4362" s="1" t="str">
        <f>_xlfn.XLOOKUP(tbl_Invoices[[#This Row],[Customer_ID]], tbl_Customers[Customer_ID], tbl_Customers[Region])</f>
        <v>International</v>
      </c>
      <c r="N4362" s="1" t="str" cm="1">
        <f t="array" ref="N4362">_xlfn.IFS(
   _xlfn.SINGLE(tbl_Invoices[Plan_ID])="P1","Basic",
   _xlfn.SINGLE(tbl_Invoices[Plan_ID])="P2","Standard",
   _xlfn.SINGLE(tbl_Invoices[Plan_ID])="P3","Premium"
)</f>
        <v>Standard</v>
      </c>
      <c r="O4362" s="2">
        <f>IF(tbl_Invoices[[#This Row],[Revenue_Type]]="Churned",0,1)</f>
        <v>1</v>
      </c>
    </row>
    <row r="4363" spans="1:15" x14ac:dyDescent="0.25">
      <c r="A4363" t="s">
        <v>7879</v>
      </c>
      <c r="B4363" t="s">
        <v>1376</v>
      </c>
      <c r="C4363" t="s">
        <v>3640</v>
      </c>
      <c r="D4363" s="1">
        <v>44852</v>
      </c>
      <c r="E4363">
        <v>12</v>
      </c>
      <c r="F4363" t="b">
        <v>1</v>
      </c>
      <c r="G4363" t="s">
        <v>4538</v>
      </c>
      <c r="H4363" t="s">
        <v>2027</v>
      </c>
      <c r="I4363" s="1">
        <f>DATE(YEAR(tbl_Invoices[[#This Row],[Invoice_Date]]), MONTH(tbl_Invoices[[#This Row],[Invoice_Date]]), DAY(tbl_Invoices[[#This Row],[Invoice_Date]]))</f>
        <v>44852</v>
      </c>
      <c r="J4363">
        <f>YEAR(tbl_Invoices[[#This Row],[Invoice_Date]])</f>
        <v>2022</v>
      </c>
      <c r="K4363" s="1">
        <f>_xlfn.XLOOKUP(tbl_Invoices[[#This Row],[Customer_ID]], tbl_Customers[Customer_ID], tbl_Customers[Cohort_Month])</f>
        <v>44712</v>
      </c>
      <c r="L4363" s="1" t="str">
        <f ca="1">_xlfn.XLOOKUP(tbl_Invoices[[#This Row],[Customer_ID]], tbl_Customers[Customer_ID], tbl_Customers[Age_Group])</f>
        <v>55+</v>
      </c>
      <c r="M4363" s="1" t="str">
        <f>_xlfn.XLOOKUP(tbl_Invoices[[#This Row],[Customer_ID]], tbl_Customers[Customer_ID], tbl_Customers[Region])</f>
        <v>Midwest</v>
      </c>
      <c r="N4363" s="1" t="str" cm="1">
        <f t="array" ref="N4363">_xlfn.IFS(
   _xlfn.SINGLE(tbl_Invoices[Plan_ID])="P1","Basic",
   _xlfn.SINGLE(tbl_Invoices[Plan_ID])="P2","Standard",
   _xlfn.SINGLE(tbl_Invoices[Plan_ID])="P3","Premium"
)</f>
        <v>Basic</v>
      </c>
      <c r="O4363" s="2">
        <f>IF(tbl_Invoices[[#This Row],[Revenue_Type]]="Churned",0,1)</f>
        <v>1</v>
      </c>
    </row>
    <row r="4364" spans="1:15" x14ac:dyDescent="0.25">
      <c r="A4364" t="s">
        <v>10390</v>
      </c>
      <c r="B4364" t="s">
        <v>1463</v>
      </c>
      <c r="C4364" t="s">
        <v>4437</v>
      </c>
      <c r="D4364" s="1">
        <v>44852</v>
      </c>
      <c r="E4364">
        <v>55</v>
      </c>
      <c r="F4364" t="b">
        <v>1</v>
      </c>
      <c r="G4364" t="s">
        <v>4549</v>
      </c>
      <c r="H4364" t="s">
        <v>2031</v>
      </c>
      <c r="I4364" s="1">
        <f>DATE(YEAR(tbl_Invoices[[#This Row],[Invoice_Date]]), MONTH(tbl_Invoices[[#This Row],[Invoice_Date]]), DAY(tbl_Invoices[[#This Row],[Invoice_Date]]))</f>
        <v>44852</v>
      </c>
      <c r="J4364">
        <f>YEAR(tbl_Invoices[[#This Row],[Invoice_Date]])</f>
        <v>2022</v>
      </c>
      <c r="K4364" s="1">
        <f>_xlfn.XLOOKUP(tbl_Invoices[[#This Row],[Customer_ID]], tbl_Customers[Customer_ID], tbl_Customers[Cohort_Month])</f>
        <v>44620</v>
      </c>
      <c r="L4364" s="1" t="str">
        <f ca="1">_xlfn.XLOOKUP(tbl_Invoices[[#This Row],[Customer_ID]], tbl_Customers[Customer_ID], tbl_Customers[Age_Group])</f>
        <v>45–54</v>
      </c>
      <c r="M4364" s="1" t="str">
        <f>_xlfn.XLOOKUP(tbl_Invoices[[#This Row],[Customer_ID]], tbl_Customers[Customer_ID], tbl_Customers[Region])</f>
        <v>East</v>
      </c>
      <c r="N4364" s="1" t="str" cm="1">
        <f t="array" ref="N4364">_xlfn.IFS(
   _xlfn.SINGLE(tbl_Invoices[Plan_ID])="P1","Basic",
   _xlfn.SINGLE(tbl_Invoices[Plan_ID])="P2","Standard",
   _xlfn.SINGLE(tbl_Invoices[Plan_ID])="P3","Premium"
)</f>
        <v>Premium</v>
      </c>
      <c r="O4364" s="2">
        <f>IF(tbl_Invoices[[#This Row],[Revenue_Type]]="Churned",0,1)</f>
        <v>1</v>
      </c>
    </row>
    <row r="4365" spans="1:15" x14ac:dyDescent="0.25">
      <c r="A4365" t="s">
        <v>6916</v>
      </c>
      <c r="B4365" t="s">
        <v>1922</v>
      </c>
      <c r="C4365" t="s">
        <v>3435</v>
      </c>
      <c r="D4365" s="1">
        <v>44852</v>
      </c>
      <c r="E4365">
        <v>12</v>
      </c>
      <c r="F4365" t="b">
        <v>1</v>
      </c>
      <c r="G4365" t="s">
        <v>4547</v>
      </c>
      <c r="H4365" t="s">
        <v>2027</v>
      </c>
      <c r="I4365" s="1">
        <f>DATE(YEAR(tbl_Invoices[[#This Row],[Invoice_Date]]), MONTH(tbl_Invoices[[#This Row],[Invoice_Date]]), DAY(tbl_Invoices[[#This Row],[Invoice_Date]]))</f>
        <v>44852</v>
      </c>
      <c r="J4365">
        <f>YEAR(tbl_Invoices[[#This Row],[Invoice_Date]])</f>
        <v>2022</v>
      </c>
      <c r="K4365" s="1">
        <f>_xlfn.XLOOKUP(tbl_Invoices[[#This Row],[Customer_ID]], tbl_Customers[Customer_ID], tbl_Customers[Cohort_Month])</f>
        <v>44439</v>
      </c>
      <c r="L4365" s="1" t="str">
        <f ca="1">_xlfn.XLOOKUP(tbl_Invoices[[#This Row],[Customer_ID]], tbl_Customers[Customer_ID], tbl_Customers[Age_Group])</f>
        <v>25–34</v>
      </c>
      <c r="M4365" s="1" t="str">
        <f>_xlfn.XLOOKUP(tbl_Invoices[[#This Row],[Customer_ID]], tbl_Customers[Customer_ID], tbl_Customers[Region])</f>
        <v>West</v>
      </c>
      <c r="N4365" s="1" t="str" cm="1">
        <f t="array" ref="N4365">_xlfn.IFS(
   _xlfn.SINGLE(tbl_Invoices[Plan_ID])="P1","Basic",
   _xlfn.SINGLE(tbl_Invoices[Plan_ID])="P2","Standard",
   _xlfn.SINGLE(tbl_Invoices[Plan_ID])="P3","Premium"
)</f>
        <v>Basic</v>
      </c>
      <c r="O4365" s="2">
        <f>IF(tbl_Invoices[[#This Row],[Revenue_Type]]="Churned",0,1)</f>
        <v>1</v>
      </c>
    </row>
    <row r="4366" spans="1:15" x14ac:dyDescent="0.25">
      <c r="A4366" t="s">
        <v>5977</v>
      </c>
      <c r="B4366" t="s">
        <v>41</v>
      </c>
      <c r="C4366" t="s">
        <v>2963</v>
      </c>
      <c r="D4366" s="1">
        <v>44853</v>
      </c>
      <c r="E4366">
        <v>25</v>
      </c>
      <c r="F4366" t="b">
        <v>1</v>
      </c>
      <c r="G4366" t="s">
        <v>4540</v>
      </c>
      <c r="H4366" t="s">
        <v>2034</v>
      </c>
      <c r="I4366" s="1">
        <f>DATE(YEAR(tbl_Invoices[[#This Row],[Invoice_Date]]), MONTH(tbl_Invoices[[#This Row],[Invoice_Date]]), DAY(tbl_Invoices[[#This Row],[Invoice_Date]]))</f>
        <v>44853</v>
      </c>
      <c r="J4366">
        <f>YEAR(tbl_Invoices[[#This Row],[Invoice_Date]])</f>
        <v>2022</v>
      </c>
      <c r="K4366" s="1">
        <f>_xlfn.XLOOKUP(tbl_Invoices[[#This Row],[Customer_ID]], tbl_Customers[Customer_ID], tbl_Customers[Cohort_Month])</f>
        <v>44834</v>
      </c>
      <c r="L4366" s="1" t="str">
        <f ca="1">_xlfn.XLOOKUP(tbl_Invoices[[#This Row],[Customer_ID]], tbl_Customers[Customer_ID], tbl_Customers[Age_Group])</f>
        <v>25–34</v>
      </c>
      <c r="M4366" s="1" t="str">
        <f>_xlfn.XLOOKUP(tbl_Invoices[[#This Row],[Customer_ID]], tbl_Customers[Customer_ID], tbl_Customers[Region])</f>
        <v>West</v>
      </c>
      <c r="N4366" s="1" t="str" cm="1">
        <f t="array" ref="N4366">_xlfn.IFS(
   _xlfn.SINGLE(tbl_Invoices[Plan_ID])="P1","Basic",
   _xlfn.SINGLE(tbl_Invoices[Plan_ID])="P2","Standard",
   _xlfn.SINGLE(tbl_Invoices[Plan_ID])="P3","Premium"
)</f>
        <v>Standard</v>
      </c>
      <c r="O4366" s="2">
        <f>IF(tbl_Invoices[[#This Row],[Revenue_Type]]="Churned",0,1)</f>
        <v>1</v>
      </c>
    </row>
    <row r="4367" spans="1:15" x14ac:dyDescent="0.25">
      <c r="A4367" t="s">
        <v>9797</v>
      </c>
      <c r="B4367" t="s">
        <v>684</v>
      </c>
      <c r="C4367" t="s">
        <v>2883</v>
      </c>
      <c r="D4367" s="1">
        <v>44853</v>
      </c>
      <c r="E4367">
        <v>25</v>
      </c>
      <c r="F4367" t="b">
        <v>1</v>
      </c>
      <c r="G4367" t="s">
        <v>4549</v>
      </c>
      <c r="H4367" t="s">
        <v>2034</v>
      </c>
      <c r="I4367" s="1">
        <f>DATE(YEAR(tbl_Invoices[[#This Row],[Invoice_Date]]), MONTH(tbl_Invoices[[#This Row],[Invoice_Date]]), DAY(tbl_Invoices[[#This Row],[Invoice_Date]]))</f>
        <v>44853</v>
      </c>
      <c r="J4367">
        <f>YEAR(tbl_Invoices[[#This Row],[Invoice_Date]])</f>
        <v>2022</v>
      </c>
      <c r="K4367" s="1">
        <f>_xlfn.XLOOKUP(tbl_Invoices[[#This Row],[Customer_ID]], tbl_Customers[Customer_ID], tbl_Customers[Cohort_Month])</f>
        <v>44530</v>
      </c>
      <c r="L4367" s="1" t="str">
        <f ca="1">_xlfn.XLOOKUP(tbl_Invoices[[#This Row],[Customer_ID]], tbl_Customers[Customer_ID], tbl_Customers[Age_Group])</f>
        <v>25–34</v>
      </c>
      <c r="M4367" s="1" t="str">
        <f>_xlfn.XLOOKUP(tbl_Invoices[[#This Row],[Customer_ID]], tbl_Customers[Customer_ID], tbl_Customers[Region])</f>
        <v>West</v>
      </c>
      <c r="N4367" s="1" t="str" cm="1">
        <f t="array" ref="N4367">_xlfn.IFS(
   _xlfn.SINGLE(tbl_Invoices[Plan_ID])="P1","Basic",
   _xlfn.SINGLE(tbl_Invoices[Plan_ID])="P2","Standard",
   _xlfn.SINGLE(tbl_Invoices[Plan_ID])="P3","Premium"
)</f>
        <v>Standard</v>
      </c>
      <c r="O4367" s="2">
        <f>IF(tbl_Invoices[[#This Row],[Revenue_Type]]="Churned",0,1)</f>
        <v>1</v>
      </c>
    </row>
    <row r="4368" spans="1:15" x14ac:dyDescent="0.25">
      <c r="A4368" t="s">
        <v>5342</v>
      </c>
      <c r="B4368" t="s">
        <v>1030</v>
      </c>
      <c r="C4368" t="s">
        <v>4464</v>
      </c>
      <c r="D4368" s="1">
        <v>44853</v>
      </c>
      <c r="E4368">
        <v>12</v>
      </c>
      <c r="F4368" t="b">
        <v>1</v>
      </c>
      <c r="G4368" t="s">
        <v>4547</v>
      </c>
      <c r="H4368" t="s">
        <v>2027</v>
      </c>
      <c r="I4368" s="1">
        <f>DATE(YEAR(tbl_Invoices[[#This Row],[Invoice_Date]]), MONTH(tbl_Invoices[[#This Row],[Invoice_Date]]), DAY(tbl_Invoices[[#This Row],[Invoice_Date]]))</f>
        <v>44853</v>
      </c>
      <c r="J4368">
        <f>YEAR(tbl_Invoices[[#This Row],[Invoice_Date]])</f>
        <v>2022</v>
      </c>
      <c r="K4368" s="1">
        <f>_xlfn.XLOOKUP(tbl_Invoices[[#This Row],[Customer_ID]], tbl_Customers[Customer_ID], tbl_Customers[Cohort_Month])</f>
        <v>45016</v>
      </c>
      <c r="L4368" s="1" t="str">
        <f ca="1">_xlfn.XLOOKUP(tbl_Invoices[[#This Row],[Customer_ID]], tbl_Customers[Customer_ID], tbl_Customers[Age_Group])</f>
        <v>55+</v>
      </c>
      <c r="M4368" s="1" t="str">
        <f>_xlfn.XLOOKUP(tbl_Invoices[[#This Row],[Customer_ID]], tbl_Customers[Customer_ID], tbl_Customers[Region])</f>
        <v>International</v>
      </c>
      <c r="N4368" s="1" t="str" cm="1">
        <f t="array" ref="N4368">_xlfn.IFS(
   _xlfn.SINGLE(tbl_Invoices[Plan_ID])="P1","Basic",
   _xlfn.SINGLE(tbl_Invoices[Plan_ID])="P2","Standard",
   _xlfn.SINGLE(tbl_Invoices[Plan_ID])="P3","Premium"
)</f>
        <v>Basic</v>
      </c>
      <c r="O4368" s="2">
        <f>IF(tbl_Invoices[[#This Row],[Revenue_Type]]="Churned",0,1)</f>
        <v>1</v>
      </c>
    </row>
    <row r="4369" spans="1:15" x14ac:dyDescent="0.25">
      <c r="A4369" t="s">
        <v>7101</v>
      </c>
      <c r="B4369" t="s">
        <v>1084</v>
      </c>
      <c r="C4369" t="s">
        <v>3227</v>
      </c>
      <c r="D4369" s="1">
        <v>44853</v>
      </c>
      <c r="E4369">
        <v>12</v>
      </c>
      <c r="F4369" t="b">
        <v>1</v>
      </c>
      <c r="G4369" t="s">
        <v>4540</v>
      </c>
      <c r="H4369" t="s">
        <v>2027</v>
      </c>
      <c r="I4369" s="1">
        <f>DATE(YEAR(tbl_Invoices[[#This Row],[Invoice_Date]]), MONTH(tbl_Invoices[[#This Row],[Invoice_Date]]), DAY(tbl_Invoices[[#This Row],[Invoice_Date]]))</f>
        <v>44853</v>
      </c>
      <c r="J4369">
        <f>YEAR(tbl_Invoices[[#This Row],[Invoice_Date]])</f>
        <v>2022</v>
      </c>
      <c r="K4369" s="1">
        <f>_xlfn.XLOOKUP(tbl_Invoices[[#This Row],[Customer_ID]], tbl_Customers[Customer_ID], tbl_Customers[Cohort_Month])</f>
        <v>44712</v>
      </c>
      <c r="L4369" s="1" t="str">
        <f ca="1">_xlfn.XLOOKUP(tbl_Invoices[[#This Row],[Customer_ID]], tbl_Customers[Customer_ID], tbl_Customers[Age_Group])</f>
        <v>55+</v>
      </c>
      <c r="M4369" s="1" t="str">
        <f>_xlfn.XLOOKUP(tbl_Invoices[[#This Row],[Customer_ID]], tbl_Customers[Customer_ID], tbl_Customers[Region])</f>
        <v>Midwest</v>
      </c>
      <c r="N4369" s="1" t="str" cm="1">
        <f t="array" ref="N4369">_xlfn.IFS(
   _xlfn.SINGLE(tbl_Invoices[Plan_ID])="P1","Basic",
   _xlfn.SINGLE(tbl_Invoices[Plan_ID])="P2","Standard",
   _xlfn.SINGLE(tbl_Invoices[Plan_ID])="P3","Premium"
)</f>
        <v>Basic</v>
      </c>
      <c r="O4369" s="2">
        <f>IF(tbl_Invoices[[#This Row],[Revenue_Type]]="Churned",0,1)</f>
        <v>1</v>
      </c>
    </row>
    <row r="4370" spans="1:15" x14ac:dyDescent="0.25">
      <c r="A4370" t="s">
        <v>6794</v>
      </c>
      <c r="B4370" t="s">
        <v>1359</v>
      </c>
      <c r="C4370" t="s">
        <v>3708</v>
      </c>
      <c r="D4370" s="1">
        <v>44853</v>
      </c>
      <c r="E4370">
        <v>12</v>
      </c>
      <c r="F4370" t="b">
        <v>1</v>
      </c>
      <c r="G4370" t="s">
        <v>4538</v>
      </c>
      <c r="H4370" t="s">
        <v>2027</v>
      </c>
      <c r="I4370" s="1">
        <f>DATE(YEAR(tbl_Invoices[[#This Row],[Invoice_Date]]), MONTH(tbl_Invoices[[#This Row],[Invoice_Date]]), DAY(tbl_Invoices[[#This Row],[Invoice_Date]]))</f>
        <v>44853</v>
      </c>
      <c r="J4370">
        <f>YEAR(tbl_Invoices[[#This Row],[Invoice_Date]])</f>
        <v>2022</v>
      </c>
      <c r="K4370" s="1">
        <f>_xlfn.XLOOKUP(tbl_Invoices[[#This Row],[Customer_ID]], tbl_Customers[Customer_ID], tbl_Customers[Cohort_Month])</f>
        <v>44408</v>
      </c>
      <c r="L4370" s="1" t="str">
        <f ca="1">_xlfn.XLOOKUP(tbl_Invoices[[#This Row],[Customer_ID]], tbl_Customers[Customer_ID], tbl_Customers[Age_Group])</f>
        <v>18–24</v>
      </c>
      <c r="M4370" s="1" t="str">
        <f>_xlfn.XLOOKUP(tbl_Invoices[[#This Row],[Customer_ID]], tbl_Customers[Customer_ID], tbl_Customers[Region])</f>
        <v>International</v>
      </c>
      <c r="N4370" s="1" t="str" cm="1">
        <f t="array" ref="N4370">_xlfn.IFS(
   _xlfn.SINGLE(tbl_Invoices[Plan_ID])="P1","Basic",
   _xlfn.SINGLE(tbl_Invoices[Plan_ID])="P2","Standard",
   _xlfn.SINGLE(tbl_Invoices[Plan_ID])="P3","Premium"
)</f>
        <v>Basic</v>
      </c>
      <c r="O4370" s="2">
        <f>IF(tbl_Invoices[[#This Row],[Revenue_Type]]="Churned",0,1)</f>
        <v>1</v>
      </c>
    </row>
    <row r="4371" spans="1:15" x14ac:dyDescent="0.25">
      <c r="A4371" t="s">
        <v>7689</v>
      </c>
      <c r="B4371" t="s">
        <v>1648</v>
      </c>
      <c r="C4371" t="s">
        <v>2931</v>
      </c>
      <c r="D4371" s="1">
        <v>44853</v>
      </c>
      <c r="E4371">
        <v>12</v>
      </c>
      <c r="F4371" t="b">
        <v>1</v>
      </c>
      <c r="G4371" t="s">
        <v>4540</v>
      </c>
      <c r="H4371" t="s">
        <v>2027</v>
      </c>
      <c r="I4371" s="1">
        <f>DATE(YEAR(tbl_Invoices[[#This Row],[Invoice_Date]]), MONTH(tbl_Invoices[[#This Row],[Invoice_Date]]), DAY(tbl_Invoices[[#This Row],[Invoice_Date]]))</f>
        <v>44853</v>
      </c>
      <c r="J4371">
        <f>YEAR(tbl_Invoices[[#This Row],[Invoice_Date]])</f>
        <v>2022</v>
      </c>
      <c r="K4371" s="1">
        <f>_xlfn.XLOOKUP(tbl_Invoices[[#This Row],[Customer_ID]], tbl_Customers[Customer_ID], tbl_Customers[Cohort_Month])</f>
        <v>44316</v>
      </c>
      <c r="L4371" s="1" t="str">
        <f ca="1">_xlfn.XLOOKUP(tbl_Invoices[[#This Row],[Customer_ID]], tbl_Customers[Customer_ID], tbl_Customers[Age_Group])</f>
        <v>25–34</v>
      </c>
      <c r="M4371" s="1" t="str">
        <f>_xlfn.XLOOKUP(tbl_Invoices[[#This Row],[Customer_ID]], tbl_Customers[Customer_ID], tbl_Customers[Region])</f>
        <v>International</v>
      </c>
      <c r="N4371" s="1" t="str" cm="1">
        <f t="array" ref="N4371">_xlfn.IFS(
   _xlfn.SINGLE(tbl_Invoices[Plan_ID])="P1","Basic",
   _xlfn.SINGLE(tbl_Invoices[Plan_ID])="P2","Standard",
   _xlfn.SINGLE(tbl_Invoices[Plan_ID])="P3","Premium"
)</f>
        <v>Basic</v>
      </c>
      <c r="O4371" s="2">
        <f>IF(tbl_Invoices[[#This Row],[Revenue_Type]]="Churned",0,1)</f>
        <v>1</v>
      </c>
    </row>
    <row r="4372" spans="1:15" x14ac:dyDescent="0.25">
      <c r="A4372" t="s">
        <v>7452</v>
      </c>
      <c r="B4372" t="s">
        <v>40</v>
      </c>
      <c r="C4372" t="s">
        <v>2448</v>
      </c>
      <c r="D4372" s="1">
        <v>44854</v>
      </c>
      <c r="E4372">
        <v>12</v>
      </c>
      <c r="F4372" t="b">
        <v>1</v>
      </c>
      <c r="G4372" t="s">
        <v>4545</v>
      </c>
      <c r="H4372" t="s">
        <v>2027</v>
      </c>
      <c r="I4372" s="1">
        <f>DATE(YEAR(tbl_Invoices[[#This Row],[Invoice_Date]]), MONTH(tbl_Invoices[[#This Row],[Invoice_Date]]), DAY(tbl_Invoices[[#This Row],[Invoice_Date]]))</f>
        <v>44854</v>
      </c>
      <c r="J4372">
        <f>YEAR(tbl_Invoices[[#This Row],[Invoice_Date]])</f>
        <v>2022</v>
      </c>
      <c r="K4372" s="1">
        <f>_xlfn.XLOOKUP(tbl_Invoices[[#This Row],[Customer_ID]], tbl_Customers[Customer_ID], tbl_Customers[Cohort_Month])</f>
        <v>44742</v>
      </c>
      <c r="L4372" s="1" t="str">
        <f ca="1">_xlfn.XLOOKUP(tbl_Invoices[[#This Row],[Customer_ID]], tbl_Customers[Customer_ID], tbl_Customers[Age_Group])</f>
        <v>35–44</v>
      </c>
      <c r="M4372" s="1" t="str">
        <f>_xlfn.XLOOKUP(tbl_Invoices[[#This Row],[Customer_ID]], tbl_Customers[Customer_ID], tbl_Customers[Region])</f>
        <v>South</v>
      </c>
      <c r="N4372" s="1" t="str" cm="1">
        <f t="array" ref="N4372">_xlfn.IFS(
   _xlfn.SINGLE(tbl_Invoices[Plan_ID])="P1","Basic",
   _xlfn.SINGLE(tbl_Invoices[Plan_ID])="P2","Standard",
   _xlfn.SINGLE(tbl_Invoices[Plan_ID])="P3","Premium"
)</f>
        <v>Basic</v>
      </c>
      <c r="O4372" s="2">
        <f>IF(tbl_Invoices[[#This Row],[Revenue_Type]]="Churned",0,1)</f>
        <v>0</v>
      </c>
    </row>
    <row r="4373" spans="1:15" x14ac:dyDescent="0.25">
      <c r="A4373" t="s">
        <v>6945</v>
      </c>
      <c r="B4373" t="s">
        <v>730</v>
      </c>
      <c r="C4373" t="s">
        <v>4098</v>
      </c>
      <c r="D4373" s="1">
        <v>44854</v>
      </c>
      <c r="E4373">
        <v>25</v>
      </c>
      <c r="F4373" t="b">
        <v>1</v>
      </c>
      <c r="G4373" t="s">
        <v>4547</v>
      </c>
      <c r="H4373" t="s">
        <v>2034</v>
      </c>
      <c r="I4373" s="1">
        <f>DATE(YEAR(tbl_Invoices[[#This Row],[Invoice_Date]]), MONTH(tbl_Invoices[[#This Row],[Invoice_Date]]), DAY(tbl_Invoices[[#This Row],[Invoice_Date]]))</f>
        <v>44854</v>
      </c>
      <c r="J4373">
        <f>YEAR(tbl_Invoices[[#This Row],[Invoice_Date]])</f>
        <v>2022</v>
      </c>
      <c r="K4373" s="1">
        <f>_xlfn.XLOOKUP(tbl_Invoices[[#This Row],[Customer_ID]], tbl_Customers[Customer_ID], tbl_Customers[Cohort_Month])</f>
        <v>44286</v>
      </c>
      <c r="L4373" s="1" t="str">
        <f ca="1">_xlfn.XLOOKUP(tbl_Invoices[[#This Row],[Customer_ID]], tbl_Customers[Customer_ID], tbl_Customers[Age_Group])</f>
        <v>25–34</v>
      </c>
      <c r="M4373" s="1" t="str">
        <f>_xlfn.XLOOKUP(tbl_Invoices[[#This Row],[Customer_ID]], tbl_Customers[Customer_ID], tbl_Customers[Region])</f>
        <v>International</v>
      </c>
      <c r="N4373" s="1" t="str" cm="1">
        <f t="array" ref="N4373">_xlfn.IFS(
   _xlfn.SINGLE(tbl_Invoices[Plan_ID])="P1","Basic",
   _xlfn.SINGLE(tbl_Invoices[Plan_ID])="P2","Standard",
   _xlfn.SINGLE(tbl_Invoices[Plan_ID])="P3","Premium"
)</f>
        <v>Standard</v>
      </c>
      <c r="O4373" s="2">
        <f>IF(tbl_Invoices[[#This Row],[Revenue_Type]]="Churned",0,1)</f>
        <v>1</v>
      </c>
    </row>
    <row r="4374" spans="1:15" x14ac:dyDescent="0.25">
      <c r="A4374" t="s">
        <v>8857</v>
      </c>
      <c r="B4374" t="s">
        <v>760</v>
      </c>
      <c r="C4374" t="s">
        <v>3286</v>
      </c>
      <c r="D4374" s="1">
        <v>44854</v>
      </c>
      <c r="E4374">
        <v>55</v>
      </c>
      <c r="F4374" t="b">
        <v>1</v>
      </c>
      <c r="G4374" t="s">
        <v>4549</v>
      </c>
      <c r="H4374" t="s">
        <v>2031</v>
      </c>
      <c r="I4374" s="1">
        <f>DATE(YEAR(tbl_Invoices[[#This Row],[Invoice_Date]]), MONTH(tbl_Invoices[[#This Row],[Invoice_Date]]), DAY(tbl_Invoices[[#This Row],[Invoice_Date]]))</f>
        <v>44854</v>
      </c>
      <c r="J4374">
        <f>YEAR(tbl_Invoices[[#This Row],[Invoice_Date]])</f>
        <v>2022</v>
      </c>
      <c r="K4374" s="1">
        <f>_xlfn.XLOOKUP(tbl_Invoices[[#This Row],[Customer_ID]], tbl_Customers[Customer_ID], tbl_Customers[Cohort_Month])</f>
        <v>44957</v>
      </c>
      <c r="L4374" s="1" t="str">
        <f ca="1">_xlfn.XLOOKUP(tbl_Invoices[[#This Row],[Customer_ID]], tbl_Customers[Customer_ID], tbl_Customers[Age_Group])</f>
        <v>55+</v>
      </c>
      <c r="M4374" s="1" t="str">
        <f>_xlfn.XLOOKUP(tbl_Invoices[[#This Row],[Customer_ID]], tbl_Customers[Customer_ID], tbl_Customers[Region])</f>
        <v>Midwest</v>
      </c>
      <c r="N4374" s="1" t="str" cm="1">
        <f t="array" ref="N4374">_xlfn.IFS(
   _xlfn.SINGLE(tbl_Invoices[Plan_ID])="P1","Basic",
   _xlfn.SINGLE(tbl_Invoices[Plan_ID])="P2","Standard",
   _xlfn.SINGLE(tbl_Invoices[Plan_ID])="P3","Premium"
)</f>
        <v>Premium</v>
      </c>
      <c r="O4374" s="2">
        <f>IF(tbl_Invoices[[#This Row],[Revenue_Type]]="Churned",0,1)</f>
        <v>1</v>
      </c>
    </row>
    <row r="4375" spans="1:15" x14ac:dyDescent="0.25">
      <c r="A4375" t="s">
        <v>8459</v>
      </c>
      <c r="B4375" t="s">
        <v>1272</v>
      </c>
      <c r="C4375" t="s">
        <v>3672</v>
      </c>
      <c r="D4375" s="1">
        <v>44854</v>
      </c>
      <c r="E4375">
        <v>55</v>
      </c>
      <c r="F4375" t="b">
        <v>1</v>
      </c>
      <c r="G4375" t="s">
        <v>4545</v>
      </c>
      <c r="H4375" t="s">
        <v>2031</v>
      </c>
      <c r="I4375" s="1">
        <f>DATE(YEAR(tbl_Invoices[[#This Row],[Invoice_Date]]), MONTH(tbl_Invoices[[#This Row],[Invoice_Date]]), DAY(tbl_Invoices[[#This Row],[Invoice_Date]]))</f>
        <v>44854</v>
      </c>
      <c r="J4375">
        <f>YEAR(tbl_Invoices[[#This Row],[Invoice_Date]])</f>
        <v>2022</v>
      </c>
      <c r="K4375" s="1">
        <f>_xlfn.XLOOKUP(tbl_Invoices[[#This Row],[Customer_ID]], tbl_Customers[Customer_ID], tbl_Customers[Cohort_Month])</f>
        <v>44347</v>
      </c>
      <c r="L4375" s="1" t="str">
        <f ca="1">_xlfn.XLOOKUP(tbl_Invoices[[#This Row],[Customer_ID]], tbl_Customers[Customer_ID], tbl_Customers[Age_Group])</f>
        <v>35–44</v>
      </c>
      <c r="M4375" s="1" t="str">
        <f>_xlfn.XLOOKUP(tbl_Invoices[[#This Row],[Customer_ID]], tbl_Customers[Customer_ID], tbl_Customers[Region])</f>
        <v>East</v>
      </c>
      <c r="N4375" s="1" t="str" cm="1">
        <f t="array" ref="N4375">_xlfn.IFS(
   _xlfn.SINGLE(tbl_Invoices[Plan_ID])="P1","Basic",
   _xlfn.SINGLE(tbl_Invoices[Plan_ID])="P2","Standard",
   _xlfn.SINGLE(tbl_Invoices[Plan_ID])="P3","Premium"
)</f>
        <v>Premium</v>
      </c>
      <c r="O4375" s="2">
        <f>IF(tbl_Invoices[[#This Row],[Revenue_Type]]="Churned",0,1)</f>
        <v>0</v>
      </c>
    </row>
    <row r="4376" spans="1:15" x14ac:dyDescent="0.25">
      <c r="A4376" t="s">
        <v>8907</v>
      </c>
      <c r="B4376" t="s">
        <v>1387</v>
      </c>
      <c r="C4376" t="s">
        <v>3456</v>
      </c>
      <c r="D4376" s="1">
        <v>44854</v>
      </c>
      <c r="E4376">
        <v>25</v>
      </c>
      <c r="F4376" t="b">
        <v>1</v>
      </c>
      <c r="G4376" t="s">
        <v>4549</v>
      </c>
      <c r="H4376" t="s">
        <v>2034</v>
      </c>
      <c r="I4376" s="1">
        <f>DATE(YEAR(tbl_Invoices[[#This Row],[Invoice_Date]]), MONTH(tbl_Invoices[[#This Row],[Invoice_Date]]), DAY(tbl_Invoices[[#This Row],[Invoice_Date]]))</f>
        <v>44854</v>
      </c>
      <c r="J4376">
        <f>YEAR(tbl_Invoices[[#This Row],[Invoice_Date]])</f>
        <v>2022</v>
      </c>
      <c r="K4376" s="1">
        <f>_xlfn.XLOOKUP(tbl_Invoices[[#This Row],[Customer_ID]], tbl_Customers[Customer_ID], tbl_Customers[Cohort_Month])</f>
        <v>44227</v>
      </c>
      <c r="L4376" s="1" t="str">
        <f ca="1">_xlfn.XLOOKUP(tbl_Invoices[[#This Row],[Customer_ID]], tbl_Customers[Customer_ID], tbl_Customers[Age_Group])</f>
        <v>55+</v>
      </c>
      <c r="M4376" s="1" t="str">
        <f>_xlfn.XLOOKUP(tbl_Invoices[[#This Row],[Customer_ID]], tbl_Customers[Customer_ID], tbl_Customers[Region])</f>
        <v>West</v>
      </c>
      <c r="N4376" s="1" t="str" cm="1">
        <f t="array" ref="N4376">_xlfn.IFS(
   _xlfn.SINGLE(tbl_Invoices[Plan_ID])="P1","Basic",
   _xlfn.SINGLE(tbl_Invoices[Plan_ID])="P2","Standard",
   _xlfn.SINGLE(tbl_Invoices[Plan_ID])="P3","Premium"
)</f>
        <v>Standard</v>
      </c>
      <c r="O4376" s="2">
        <f>IF(tbl_Invoices[[#This Row],[Revenue_Type]]="Churned",0,1)</f>
        <v>1</v>
      </c>
    </row>
    <row r="4377" spans="1:15" x14ac:dyDescent="0.25">
      <c r="A4377" t="s">
        <v>9138</v>
      </c>
      <c r="B4377" t="s">
        <v>1727</v>
      </c>
      <c r="C4377" t="s">
        <v>4072</v>
      </c>
      <c r="D4377" s="1">
        <v>44854</v>
      </c>
      <c r="E4377">
        <v>25</v>
      </c>
      <c r="F4377" t="b">
        <v>1</v>
      </c>
      <c r="G4377" t="s">
        <v>4547</v>
      </c>
      <c r="H4377" t="s">
        <v>2034</v>
      </c>
      <c r="I4377" s="1">
        <f>DATE(YEAR(tbl_Invoices[[#This Row],[Invoice_Date]]), MONTH(tbl_Invoices[[#This Row],[Invoice_Date]]), DAY(tbl_Invoices[[#This Row],[Invoice_Date]]))</f>
        <v>44854</v>
      </c>
      <c r="J4377">
        <f>YEAR(tbl_Invoices[[#This Row],[Invoice_Date]])</f>
        <v>2022</v>
      </c>
      <c r="K4377" s="1">
        <f>_xlfn.XLOOKUP(tbl_Invoices[[#This Row],[Customer_ID]], tbl_Customers[Customer_ID], tbl_Customers[Cohort_Month])</f>
        <v>44834</v>
      </c>
      <c r="L4377" s="1" t="str">
        <f ca="1">_xlfn.XLOOKUP(tbl_Invoices[[#This Row],[Customer_ID]], tbl_Customers[Customer_ID], tbl_Customers[Age_Group])</f>
        <v>55+</v>
      </c>
      <c r="M4377" s="1" t="str">
        <f>_xlfn.XLOOKUP(tbl_Invoices[[#This Row],[Customer_ID]], tbl_Customers[Customer_ID], tbl_Customers[Region])</f>
        <v>East</v>
      </c>
      <c r="N4377" s="1" t="str" cm="1">
        <f t="array" ref="N4377">_xlfn.IFS(
   _xlfn.SINGLE(tbl_Invoices[Plan_ID])="P1","Basic",
   _xlfn.SINGLE(tbl_Invoices[Plan_ID])="P2","Standard",
   _xlfn.SINGLE(tbl_Invoices[Plan_ID])="P3","Premium"
)</f>
        <v>Standard</v>
      </c>
      <c r="O4377" s="2">
        <f>IF(tbl_Invoices[[#This Row],[Revenue_Type]]="Churned",0,1)</f>
        <v>1</v>
      </c>
    </row>
    <row r="4378" spans="1:15" x14ac:dyDescent="0.25">
      <c r="A4378" t="s">
        <v>8079</v>
      </c>
      <c r="B4378" t="s">
        <v>991</v>
      </c>
      <c r="C4378" t="s">
        <v>3474</v>
      </c>
      <c r="D4378" s="1">
        <v>44855</v>
      </c>
      <c r="E4378">
        <v>12</v>
      </c>
      <c r="F4378" t="b">
        <v>1</v>
      </c>
      <c r="G4378" t="s">
        <v>4549</v>
      </c>
      <c r="H4378" t="s">
        <v>2027</v>
      </c>
      <c r="I4378" s="1">
        <f>DATE(YEAR(tbl_Invoices[[#This Row],[Invoice_Date]]), MONTH(tbl_Invoices[[#This Row],[Invoice_Date]]), DAY(tbl_Invoices[[#This Row],[Invoice_Date]]))</f>
        <v>44855</v>
      </c>
      <c r="J4378">
        <f>YEAR(tbl_Invoices[[#This Row],[Invoice_Date]])</f>
        <v>2022</v>
      </c>
      <c r="K4378" s="1">
        <f>_xlfn.XLOOKUP(tbl_Invoices[[#This Row],[Customer_ID]], tbl_Customers[Customer_ID], tbl_Customers[Cohort_Month])</f>
        <v>44926</v>
      </c>
      <c r="L4378" s="1" t="str">
        <f ca="1">_xlfn.XLOOKUP(tbl_Invoices[[#This Row],[Customer_ID]], tbl_Customers[Customer_ID], tbl_Customers[Age_Group])</f>
        <v>55+</v>
      </c>
      <c r="M4378" s="1" t="str">
        <f>_xlfn.XLOOKUP(tbl_Invoices[[#This Row],[Customer_ID]], tbl_Customers[Customer_ID], tbl_Customers[Region])</f>
        <v>International</v>
      </c>
      <c r="N4378" s="1" t="str" cm="1">
        <f t="array" ref="N4378">_xlfn.IFS(
   _xlfn.SINGLE(tbl_Invoices[Plan_ID])="P1","Basic",
   _xlfn.SINGLE(tbl_Invoices[Plan_ID])="P2","Standard",
   _xlfn.SINGLE(tbl_Invoices[Plan_ID])="P3","Premium"
)</f>
        <v>Basic</v>
      </c>
      <c r="O4378" s="2">
        <f>IF(tbl_Invoices[[#This Row],[Revenue_Type]]="Churned",0,1)</f>
        <v>1</v>
      </c>
    </row>
    <row r="4379" spans="1:15" x14ac:dyDescent="0.25">
      <c r="A4379" t="s">
        <v>5641</v>
      </c>
      <c r="B4379" t="s">
        <v>30</v>
      </c>
      <c r="C4379" t="s">
        <v>4371</v>
      </c>
      <c r="D4379" s="1">
        <v>44856</v>
      </c>
      <c r="E4379">
        <v>12</v>
      </c>
      <c r="F4379" t="b">
        <v>1</v>
      </c>
      <c r="G4379" t="s">
        <v>4547</v>
      </c>
      <c r="H4379" t="s">
        <v>2027</v>
      </c>
      <c r="I4379" s="1">
        <f>DATE(YEAR(tbl_Invoices[[#This Row],[Invoice_Date]]), MONTH(tbl_Invoices[[#This Row],[Invoice_Date]]), DAY(tbl_Invoices[[#This Row],[Invoice_Date]]))</f>
        <v>44856</v>
      </c>
      <c r="J4379">
        <f>YEAR(tbl_Invoices[[#This Row],[Invoice_Date]])</f>
        <v>2022</v>
      </c>
      <c r="K4379" s="1">
        <f>_xlfn.XLOOKUP(tbl_Invoices[[#This Row],[Customer_ID]], tbl_Customers[Customer_ID], tbl_Customers[Cohort_Month])</f>
        <v>44957</v>
      </c>
      <c r="L4379" s="1" t="str">
        <f ca="1">_xlfn.XLOOKUP(tbl_Invoices[[#This Row],[Customer_ID]], tbl_Customers[Customer_ID], tbl_Customers[Age_Group])</f>
        <v>25–34</v>
      </c>
      <c r="M4379" s="1" t="str">
        <f>_xlfn.XLOOKUP(tbl_Invoices[[#This Row],[Customer_ID]], tbl_Customers[Customer_ID], tbl_Customers[Region])</f>
        <v>South</v>
      </c>
      <c r="N4379" s="1" t="str" cm="1">
        <f t="array" ref="N4379">_xlfn.IFS(
   _xlfn.SINGLE(tbl_Invoices[Plan_ID])="P1","Basic",
   _xlfn.SINGLE(tbl_Invoices[Plan_ID])="P2","Standard",
   _xlfn.SINGLE(tbl_Invoices[Plan_ID])="P3","Premium"
)</f>
        <v>Basic</v>
      </c>
      <c r="O4379" s="2">
        <f>IF(tbl_Invoices[[#This Row],[Revenue_Type]]="Churned",0,1)</f>
        <v>1</v>
      </c>
    </row>
    <row r="4380" spans="1:15" x14ac:dyDescent="0.25">
      <c r="A4380" t="s">
        <v>9110</v>
      </c>
      <c r="B4380" t="s">
        <v>371</v>
      </c>
      <c r="C4380" t="s">
        <v>4020</v>
      </c>
      <c r="D4380" s="1">
        <v>44856</v>
      </c>
      <c r="E4380">
        <v>55</v>
      </c>
      <c r="F4380" t="b">
        <v>1</v>
      </c>
      <c r="G4380" t="s">
        <v>4545</v>
      </c>
      <c r="H4380" t="s">
        <v>2031</v>
      </c>
      <c r="I4380" s="1">
        <f>DATE(YEAR(tbl_Invoices[[#This Row],[Invoice_Date]]), MONTH(tbl_Invoices[[#This Row],[Invoice_Date]]), DAY(tbl_Invoices[[#This Row],[Invoice_Date]]))</f>
        <v>44856</v>
      </c>
      <c r="J4380">
        <f>YEAR(tbl_Invoices[[#This Row],[Invoice_Date]])</f>
        <v>2022</v>
      </c>
      <c r="K4380" s="1">
        <f>_xlfn.XLOOKUP(tbl_Invoices[[#This Row],[Customer_ID]], tbl_Customers[Customer_ID], tbl_Customers[Cohort_Month])</f>
        <v>44773</v>
      </c>
      <c r="L4380" s="1" t="str">
        <f ca="1">_xlfn.XLOOKUP(tbl_Invoices[[#This Row],[Customer_ID]], tbl_Customers[Customer_ID], tbl_Customers[Age_Group])</f>
        <v>45–54</v>
      </c>
      <c r="M4380" s="1" t="str">
        <f>_xlfn.XLOOKUP(tbl_Invoices[[#This Row],[Customer_ID]], tbl_Customers[Customer_ID], tbl_Customers[Region])</f>
        <v>East</v>
      </c>
      <c r="N4380" s="1" t="str" cm="1">
        <f t="array" ref="N4380">_xlfn.IFS(
   _xlfn.SINGLE(tbl_Invoices[Plan_ID])="P1","Basic",
   _xlfn.SINGLE(tbl_Invoices[Plan_ID])="P2","Standard",
   _xlfn.SINGLE(tbl_Invoices[Plan_ID])="P3","Premium"
)</f>
        <v>Premium</v>
      </c>
      <c r="O4380" s="2">
        <f>IF(tbl_Invoices[[#This Row],[Revenue_Type]]="Churned",0,1)</f>
        <v>0</v>
      </c>
    </row>
    <row r="4381" spans="1:15" x14ac:dyDescent="0.25">
      <c r="A4381" t="s">
        <v>7160</v>
      </c>
      <c r="B4381" t="s">
        <v>431</v>
      </c>
      <c r="C4381" t="s">
        <v>2899</v>
      </c>
      <c r="D4381" s="1">
        <v>44856</v>
      </c>
      <c r="E4381">
        <v>55</v>
      </c>
      <c r="F4381" t="b">
        <v>1</v>
      </c>
      <c r="G4381" t="s">
        <v>4540</v>
      </c>
      <c r="H4381" t="s">
        <v>2031</v>
      </c>
      <c r="I4381" s="1">
        <f>DATE(YEAR(tbl_Invoices[[#This Row],[Invoice_Date]]), MONTH(tbl_Invoices[[#This Row],[Invoice_Date]]), DAY(tbl_Invoices[[#This Row],[Invoice_Date]]))</f>
        <v>44856</v>
      </c>
      <c r="J4381">
        <f>YEAR(tbl_Invoices[[#This Row],[Invoice_Date]])</f>
        <v>2022</v>
      </c>
      <c r="K4381" s="1">
        <f>_xlfn.XLOOKUP(tbl_Invoices[[#This Row],[Customer_ID]], tbl_Customers[Customer_ID], tbl_Customers[Cohort_Month])</f>
        <v>44286</v>
      </c>
      <c r="L4381" s="1" t="str">
        <f ca="1">_xlfn.XLOOKUP(tbl_Invoices[[#This Row],[Customer_ID]], tbl_Customers[Customer_ID], tbl_Customers[Age_Group])</f>
        <v>45–54</v>
      </c>
      <c r="M4381" s="1" t="str">
        <f>_xlfn.XLOOKUP(tbl_Invoices[[#This Row],[Customer_ID]], tbl_Customers[Customer_ID], tbl_Customers[Region])</f>
        <v>West</v>
      </c>
      <c r="N4381" s="1" t="str" cm="1">
        <f t="array" ref="N4381">_xlfn.IFS(
   _xlfn.SINGLE(tbl_Invoices[Plan_ID])="P1","Basic",
   _xlfn.SINGLE(tbl_Invoices[Plan_ID])="P2","Standard",
   _xlfn.SINGLE(tbl_Invoices[Plan_ID])="P3","Premium"
)</f>
        <v>Premium</v>
      </c>
      <c r="O4381" s="2">
        <f>IF(tbl_Invoices[[#This Row],[Revenue_Type]]="Churned",0,1)</f>
        <v>1</v>
      </c>
    </row>
    <row r="4382" spans="1:15" x14ac:dyDescent="0.25">
      <c r="A4382" t="s">
        <v>8273</v>
      </c>
      <c r="B4382" t="s">
        <v>671</v>
      </c>
      <c r="C4382" t="s">
        <v>3774</v>
      </c>
      <c r="D4382" s="1">
        <v>44856</v>
      </c>
      <c r="E4382">
        <v>25</v>
      </c>
      <c r="F4382" t="b">
        <v>1</v>
      </c>
      <c r="G4382" t="s">
        <v>4538</v>
      </c>
      <c r="H4382" t="s">
        <v>2034</v>
      </c>
      <c r="I4382" s="1">
        <f>DATE(YEAR(tbl_Invoices[[#This Row],[Invoice_Date]]), MONTH(tbl_Invoices[[#This Row],[Invoice_Date]]), DAY(tbl_Invoices[[#This Row],[Invoice_Date]]))</f>
        <v>44856</v>
      </c>
      <c r="J4382">
        <f>YEAR(tbl_Invoices[[#This Row],[Invoice_Date]])</f>
        <v>2022</v>
      </c>
      <c r="K4382" s="1">
        <f>_xlfn.XLOOKUP(tbl_Invoices[[#This Row],[Customer_ID]], tbl_Customers[Customer_ID], tbl_Customers[Cohort_Month])</f>
        <v>44895</v>
      </c>
      <c r="L4382" s="1" t="str">
        <f ca="1">_xlfn.XLOOKUP(tbl_Invoices[[#This Row],[Customer_ID]], tbl_Customers[Customer_ID], tbl_Customers[Age_Group])</f>
        <v>45–54</v>
      </c>
      <c r="M4382" s="1" t="str">
        <f>_xlfn.XLOOKUP(tbl_Invoices[[#This Row],[Customer_ID]], tbl_Customers[Customer_ID], tbl_Customers[Region])</f>
        <v>South</v>
      </c>
      <c r="N4382" s="1" t="str" cm="1">
        <f t="array" ref="N4382">_xlfn.IFS(
   _xlfn.SINGLE(tbl_Invoices[Plan_ID])="P1","Basic",
   _xlfn.SINGLE(tbl_Invoices[Plan_ID])="P2","Standard",
   _xlfn.SINGLE(tbl_Invoices[Plan_ID])="P3","Premium"
)</f>
        <v>Standard</v>
      </c>
      <c r="O4382" s="2">
        <f>IF(tbl_Invoices[[#This Row],[Revenue_Type]]="Churned",0,1)</f>
        <v>1</v>
      </c>
    </row>
    <row r="4383" spans="1:15" x14ac:dyDescent="0.25">
      <c r="A4383" t="s">
        <v>9434</v>
      </c>
      <c r="B4383" t="s">
        <v>810</v>
      </c>
      <c r="C4383" t="s">
        <v>4343</v>
      </c>
      <c r="D4383" s="1">
        <v>44856</v>
      </c>
      <c r="E4383">
        <v>55</v>
      </c>
      <c r="F4383" t="b">
        <v>1</v>
      </c>
      <c r="G4383" t="s">
        <v>4538</v>
      </c>
      <c r="H4383" t="s">
        <v>2031</v>
      </c>
      <c r="I4383" s="1">
        <f>DATE(YEAR(tbl_Invoices[[#This Row],[Invoice_Date]]), MONTH(tbl_Invoices[[#This Row],[Invoice_Date]]), DAY(tbl_Invoices[[#This Row],[Invoice_Date]]))</f>
        <v>44856</v>
      </c>
      <c r="J4383">
        <f>YEAR(tbl_Invoices[[#This Row],[Invoice_Date]])</f>
        <v>2022</v>
      </c>
      <c r="K4383" s="1">
        <f>_xlfn.XLOOKUP(tbl_Invoices[[#This Row],[Customer_ID]], tbl_Customers[Customer_ID], tbl_Customers[Cohort_Month])</f>
        <v>44681</v>
      </c>
      <c r="L4383" s="1" t="str">
        <f ca="1">_xlfn.XLOOKUP(tbl_Invoices[[#This Row],[Customer_ID]], tbl_Customers[Customer_ID], tbl_Customers[Age_Group])</f>
        <v>45–54</v>
      </c>
      <c r="M4383" s="1" t="str">
        <f>_xlfn.XLOOKUP(tbl_Invoices[[#This Row],[Customer_ID]], tbl_Customers[Customer_ID], tbl_Customers[Region])</f>
        <v>International</v>
      </c>
      <c r="N4383" s="1" t="str" cm="1">
        <f t="array" ref="N4383">_xlfn.IFS(
   _xlfn.SINGLE(tbl_Invoices[Plan_ID])="P1","Basic",
   _xlfn.SINGLE(tbl_Invoices[Plan_ID])="P2","Standard",
   _xlfn.SINGLE(tbl_Invoices[Plan_ID])="P3","Premium"
)</f>
        <v>Premium</v>
      </c>
      <c r="O4383" s="2">
        <f>IF(tbl_Invoices[[#This Row],[Revenue_Type]]="Churned",0,1)</f>
        <v>1</v>
      </c>
    </row>
    <row r="4384" spans="1:15" x14ac:dyDescent="0.25">
      <c r="A4384" t="s">
        <v>5373</v>
      </c>
      <c r="B4384" t="s">
        <v>973</v>
      </c>
      <c r="C4384" t="s">
        <v>3653</v>
      </c>
      <c r="D4384" s="1">
        <v>44856</v>
      </c>
      <c r="E4384">
        <v>12</v>
      </c>
      <c r="F4384" t="b">
        <v>1</v>
      </c>
      <c r="G4384" t="s">
        <v>4545</v>
      </c>
      <c r="H4384" t="s">
        <v>2027</v>
      </c>
      <c r="I4384" s="1">
        <f>DATE(YEAR(tbl_Invoices[[#This Row],[Invoice_Date]]), MONTH(tbl_Invoices[[#This Row],[Invoice_Date]]), DAY(tbl_Invoices[[#This Row],[Invoice_Date]]))</f>
        <v>44856</v>
      </c>
      <c r="J4384">
        <f>YEAR(tbl_Invoices[[#This Row],[Invoice_Date]])</f>
        <v>2022</v>
      </c>
      <c r="K4384" s="1">
        <f>_xlfn.XLOOKUP(tbl_Invoices[[#This Row],[Customer_ID]], tbl_Customers[Customer_ID], tbl_Customers[Cohort_Month])</f>
        <v>44530</v>
      </c>
      <c r="L4384" s="1" t="str">
        <f ca="1">_xlfn.XLOOKUP(tbl_Invoices[[#This Row],[Customer_ID]], tbl_Customers[Customer_ID], tbl_Customers[Age_Group])</f>
        <v>45–54</v>
      </c>
      <c r="M4384" s="1" t="str">
        <f>_xlfn.XLOOKUP(tbl_Invoices[[#This Row],[Customer_ID]], tbl_Customers[Customer_ID], tbl_Customers[Region])</f>
        <v>East</v>
      </c>
      <c r="N4384" s="1" t="str" cm="1">
        <f t="array" ref="N4384">_xlfn.IFS(
   _xlfn.SINGLE(tbl_Invoices[Plan_ID])="P1","Basic",
   _xlfn.SINGLE(tbl_Invoices[Plan_ID])="P2","Standard",
   _xlfn.SINGLE(tbl_Invoices[Plan_ID])="P3","Premium"
)</f>
        <v>Basic</v>
      </c>
      <c r="O4384" s="2">
        <f>IF(tbl_Invoices[[#This Row],[Revenue_Type]]="Churned",0,1)</f>
        <v>0</v>
      </c>
    </row>
    <row r="4385" spans="1:15" x14ac:dyDescent="0.25">
      <c r="A4385" t="s">
        <v>4839</v>
      </c>
      <c r="B4385" t="s">
        <v>1263</v>
      </c>
      <c r="C4385" t="s">
        <v>4169</v>
      </c>
      <c r="D4385" s="1">
        <v>44856</v>
      </c>
      <c r="E4385">
        <v>12</v>
      </c>
      <c r="F4385" t="b">
        <v>1</v>
      </c>
      <c r="G4385" t="s">
        <v>4547</v>
      </c>
      <c r="H4385" t="s">
        <v>2027</v>
      </c>
      <c r="I4385" s="1">
        <f>DATE(YEAR(tbl_Invoices[[#This Row],[Invoice_Date]]), MONTH(tbl_Invoices[[#This Row],[Invoice_Date]]), DAY(tbl_Invoices[[#This Row],[Invoice_Date]]))</f>
        <v>44856</v>
      </c>
      <c r="J4385">
        <f>YEAR(tbl_Invoices[[#This Row],[Invoice_Date]])</f>
        <v>2022</v>
      </c>
      <c r="K4385" s="1">
        <f>_xlfn.XLOOKUP(tbl_Invoices[[#This Row],[Customer_ID]], tbl_Customers[Customer_ID], tbl_Customers[Cohort_Month])</f>
        <v>44377</v>
      </c>
      <c r="L4385" s="1" t="str">
        <f ca="1">_xlfn.XLOOKUP(tbl_Invoices[[#This Row],[Customer_ID]], tbl_Customers[Customer_ID], tbl_Customers[Age_Group])</f>
        <v>35–44</v>
      </c>
      <c r="M4385" s="1" t="str">
        <f>_xlfn.XLOOKUP(tbl_Invoices[[#This Row],[Customer_ID]], tbl_Customers[Customer_ID], tbl_Customers[Region])</f>
        <v>South</v>
      </c>
      <c r="N4385" s="1" t="str" cm="1">
        <f t="array" ref="N4385">_xlfn.IFS(
   _xlfn.SINGLE(tbl_Invoices[Plan_ID])="P1","Basic",
   _xlfn.SINGLE(tbl_Invoices[Plan_ID])="P2","Standard",
   _xlfn.SINGLE(tbl_Invoices[Plan_ID])="P3","Premium"
)</f>
        <v>Basic</v>
      </c>
      <c r="O4385" s="2">
        <f>IF(tbl_Invoices[[#This Row],[Revenue_Type]]="Churned",0,1)</f>
        <v>1</v>
      </c>
    </row>
    <row r="4386" spans="1:15" x14ac:dyDescent="0.25">
      <c r="A4386" t="s">
        <v>6957</v>
      </c>
      <c r="B4386" t="s">
        <v>1365</v>
      </c>
      <c r="C4386" t="s">
        <v>3028</v>
      </c>
      <c r="D4386" s="1">
        <v>44856</v>
      </c>
      <c r="E4386">
        <v>25</v>
      </c>
      <c r="F4386" t="b">
        <v>1</v>
      </c>
      <c r="G4386" t="s">
        <v>4540</v>
      </c>
      <c r="H4386" t="s">
        <v>2034</v>
      </c>
      <c r="I4386" s="1">
        <f>DATE(YEAR(tbl_Invoices[[#This Row],[Invoice_Date]]), MONTH(tbl_Invoices[[#This Row],[Invoice_Date]]), DAY(tbl_Invoices[[#This Row],[Invoice_Date]]))</f>
        <v>44856</v>
      </c>
      <c r="J4386">
        <f>YEAR(tbl_Invoices[[#This Row],[Invoice_Date]])</f>
        <v>2022</v>
      </c>
      <c r="K4386" s="1">
        <f>_xlfn.XLOOKUP(tbl_Invoices[[#This Row],[Customer_ID]], tbl_Customers[Customer_ID], tbl_Customers[Cohort_Month])</f>
        <v>44865</v>
      </c>
      <c r="L4386" s="1" t="str">
        <f ca="1">_xlfn.XLOOKUP(tbl_Invoices[[#This Row],[Customer_ID]], tbl_Customers[Customer_ID], tbl_Customers[Age_Group])</f>
        <v>25–34</v>
      </c>
      <c r="M4386" s="1" t="str">
        <f>_xlfn.XLOOKUP(tbl_Invoices[[#This Row],[Customer_ID]], tbl_Customers[Customer_ID], tbl_Customers[Region])</f>
        <v>Midwest</v>
      </c>
      <c r="N4386" s="1" t="str" cm="1">
        <f t="array" ref="N4386">_xlfn.IFS(
   _xlfn.SINGLE(tbl_Invoices[Plan_ID])="P1","Basic",
   _xlfn.SINGLE(tbl_Invoices[Plan_ID])="P2","Standard",
   _xlfn.SINGLE(tbl_Invoices[Plan_ID])="P3","Premium"
)</f>
        <v>Standard</v>
      </c>
      <c r="O4386" s="2">
        <f>IF(tbl_Invoices[[#This Row],[Revenue_Type]]="Churned",0,1)</f>
        <v>1</v>
      </c>
    </row>
    <row r="4387" spans="1:15" x14ac:dyDescent="0.25">
      <c r="A4387" t="s">
        <v>7443</v>
      </c>
      <c r="B4387" t="s">
        <v>1478</v>
      </c>
      <c r="C4387" t="s">
        <v>4022</v>
      </c>
      <c r="D4387" s="1">
        <v>44856</v>
      </c>
      <c r="E4387">
        <v>55</v>
      </c>
      <c r="F4387" t="b">
        <v>1</v>
      </c>
      <c r="G4387" t="s">
        <v>4549</v>
      </c>
      <c r="H4387" t="s">
        <v>2031</v>
      </c>
      <c r="I4387" s="1">
        <f>DATE(YEAR(tbl_Invoices[[#This Row],[Invoice_Date]]), MONTH(tbl_Invoices[[#This Row],[Invoice_Date]]), DAY(tbl_Invoices[[#This Row],[Invoice_Date]]))</f>
        <v>44856</v>
      </c>
      <c r="J4387">
        <f>YEAR(tbl_Invoices[[#This Row],[Invoice_Date]])</f>
        <v>2022</v>
      </c>
      <c r="K4387" s="1">
        <f>_xlfn.XLOOKUP(tbl_Invoices[[#This Row],[Customer_ID]], tbl_Customers[Customer_ID], tbl_Customers[Cohort_Month])</f>
        <v>44255</v>
      </c>
      <c r="L4387" s="1" t="str">
        <f ca="1">_xlfn.XLOOKUP(tbl_Invoices[[#This Row],[Customer_ID]], tbl_Customers[Customer_ID], tbl_Customers[Age_Group])</f>
        <v>35–44</v>
      </c>
      <c r="M4387" s="1" t="str">
        <f>_xlfn.XLOOKUP(tbl_Invoices[[#This Row],[Customer_ID]], tbl_Customers[Customer_ID], tbl_Customers[Region])</f>
        <v>East</v>
      </c>
      <c r="N4387" s="1" t="str" cm="1">
        <f t="array" ref="N4387">_xlfn.IFS(
   _xlfn.SINGLE(tbl_Invoices[Plan_ID])="P1","Basic",
   _xlfn.SINGLE(tbl_Invoices[Plan_ID])="P2","Standard",
   _xlfn.SINGLE(tbl_Invoices[Plan_ID])="P3","Premium"
)</f>
        <v>Premium</v>
      </c>
      <c r="O4387" s="2">
        <f>IF(tbl_Invoices[[#This Row],[Revenue_Type]]="Churned",0,1)</f>
        <v>1</v>
      </c>
    </row>
    <row r="4388" spans="1:15" x14ac:dyDescent="0.25">
      <c r="A4388" t="s">
        <v>6427</v>
      </c>
      <c r="B4388" t="s">
        <v>1708</v>
      </c>
      <c r="C4388" t="s">
        <v>3273</v>
      </c>
      <c r="D4388" s="1">
        <v>44856</v>
      </c>
      <c r="E4388">
        <v>55</v>
      </c>
      <c r="F4388" t="b">
        <v>1</v>
      </c>
      <c r="G4388" t="s">
        <v>4549</v>
      </c>
      <c r="H4388" t="s">
        <v>2031</v>
      </c>
      <c r="I4388" s="1">
        <f>DATE(YEAR(tbl_Invoices[[#This Row],[Invoice_Date]]), MONTH(tbl_Invoices[[#This Row],[Invoice_Date]]), DAY(tbl_Invoices[[#This Row],[Invoice_Date]]))</f>
        <v>44856</v>
      </c>
      <c r="J4388">
        <f>YEAR(tbl_Invoices[[#This Row],[Invoice_Date]])</f>
        <v>2022</v>
      </c>
      <c r="K4388" s="1">
        <f>_xlfn.XLOOKUP(tbl_Invoices[[#This Row],[Customer_ID]], tbl_Customers[Customer_ID], tbl_Customers[Cohort_Month])</f>
        <v>44681</v>
      </c>
      <c r="L4388" s="1" t="str">
        <f ca="1">_xlfn.XLOOKUP(tbl_Invoices[[#This Row],[Customer_ID]], tbl_Customers[Customer_ID], tbl_Customers[Age_Group])</f>
        <v>25–34</v>
      </c>
      <c r="M4388" s="1" t="str">
        <f>_xlfn.XLOOKUP(tbl_Invoices[[#This Row],[Customer_ID]], tbl_Customers[Customer_ID], tbl_Customers[Region])</f>
        <v>International</v>
      </c>
      <c r="N4388" s="1" t="str" cm="1">
        <f t="array" ref="N4388">_xlfn.IFS(
   _xlfn.SINGLE(tbl_Invoices[Plan_ID])="P1","Basic",
   _xlfn.SINGLE(tbl_Invoices[Plan_ID])="P2","Standard",
   _xlfn.SINGLE(tbl_Invoices[Plan_ID])="P3","Premium"
)</f>
        <v>Premium</v>
      </c>
      <c r="O4388" s="2">
        <f>IF(tbl_Invoices[[#This Row],[Revenue_Type]]="Churned",0,1)</f>
        <v>1</v>
      </c>
    </row>
    <row r="4389" spans="1:15" x14ac:dyDescent="0.25">
      <c r="A4389" t="s">
        <v>8584</v>
      </c>
      <c r="B4389" t="s">
        <v>1760</v>
      </c>
      <c r="C4389" t="s">
        <v>4199</v>
      </c>
      <c r="D4389" s="1">
        <v>44856</v>
      </c>
      <c r="E4389">
        <v>25</v>
      </c>
      <c r="F4389" t="b">
        <v>1</v>
      </c>
      <c r="G4389" t="s">
        <v>4547</v>
      </c>
      <c r="H4389" t="s">
        <v>2034</v>
      </c>
      <c r="I4389" s="1">
        <f>DATE(YEAR(tbl_Invoices[[#This Row],[Invoice_Date]]), MONTH(tbl_Invoices[[#This Row],[Invoice_Date]]), DAY(tbl_Invoices[[#This Row],[Invoice_Date]]))</f>
        <v>44856</v>
      </c>
      <c r="J4389">
        <f>YEAR(tbl_Invoices[[#This Row],[Invoice_Date]])</f>
        <v>2022</v>
      </c>
      <c r="K4389" s="1">
        <f>_xlfn.XLOOKUP(tbl_Invoices[[#This Row],[Customer_ID]], tbl_Customers[Customer_ID], tbl_Customers[Cohort_Month])</f>
        <v>44377</v>
      </c>
      <c r="L4389" s="1" t="str">
        <f ca="1">_xlfn.XLOOKUP(tbl_Invoices[[#This Row],[Customer_ID]], tbl_Customers[Customer_ID], tbl_Customers[Age_Group])</f>
        <v>25–34</v>
      </c>
      <c r="M4389" s="1" t="str">
        <f>_xlfn.XLOOKUP(tbl_Invoices[[#This Row],[Customer_ID]], tbl_Customers[Customer_ID], tbl_Customers[Region])</f>
        <v>South</v>
      </c>
      <c r="N4389" s="1" t="str" cm="1">
        <f t="array" ref="N4389">_xlfn.IFS(
   _xlfn.SINGLE(tbl_Invoices[Plan_ID])="P1","Basic",
   _xlfn.SINGLE(tbl_Invoices[Plan_ID])="P2","Standard",
   _xlfn.SINGLE(tbl_Invoices[Plan_ID])="P3","Premium"
)</f>
        <v>Standard</v>
      </c>
      <c r="O4389" s="2">
        <f>IF(tbl_Invoices[[#This Row],[Revenue_Type]]="Churned",0,1)</f>
        <v>1</v>
      </c>
    </row>
    <row r="4390" spans="1:15" x14ac:dyDescent="0.25">
      <c r="A4390" t="s">
        <v>9754</v>
      </c>
      <c r="B4390" t="s">
        <v>1841</v>
      </c>
      <c r="C4390" t="s">
        <v>4490</v>
      </c>
      <c r="D4390" s="1">
        <v>44856</v>
      </c>
      <c r="E4390">
        <v>25</v>
      </c>
      <c r="F4390" t="b">
        <v>1</v>
      </c>
      <c r="G4390" t="s">
        <v>4549</v>
      </c>
      <c r="H4390" t="s">
        <v>2034</v>
      </c>
      <c r="I4390" s="1">
        <f>DATE(YEAR(tbl_Invoices[[#This Row],[Invoice_Date]]), MONTH(tbl_Invoices[[#This Row],[Invoice_Date]]), DAY(tbl_Invoices[[#This Row],[Invoice_Date]]))</f>
        <v>44856</v>
      </c>
      <c r="J4390">
        <f>YEAR(tbl_Invoices[[#This Row],[Invoice_Date]])</f>
        <v>2022</v>
      </c>
      <c r="K4390" s="1">
        <f>_xlfn.XLOOKUP(tbl_Invoices[[#This Row],[Customer_ID]], tbl_Customers[Customer_ID], tbl_Customers[Cohort_Month])</f>
        <v>44804</v>
      </c>
      <c r="L4390" s="1" t="str">
        <f ca="1">_xlfn.XLOOKUP(tbl_Invoices[[#This Row],[Customer_ID]], tbl_Customers[Customer_ID], tbl_Customers[Age_Group])</f>
        <v>35–44</v>
      </c>
      <c r="M4390" s="1" t="str">
        <f>_xlfn.XLOOKUP(tbl_Invoices[[#This Row],[Customer_ID]], tbl_Customers[Customer_ID], tbl_Customers[Region])</f>
        <v>West</v>
      </c>
      <c r="N4390" s="1" t="str" cm="1">
        <f t="array" ref="N4390">_xlfn.IFS(
   _xlfn.SINGLE(tbl_Invoices[Plan_ID])="P1","Basic",
   _xlfn.SINGLE(tbl_Invoices[Plan_ID])="P2","Standard",
   _xlfn.SINGLE(tbl_Invoices[Plan_ID])="P3","Premium"
)</f>
        <v>Standard</v>
      </c>
      <c r="O4390" s="2">
        <f>IF(tbl_Invoices[[#This Row],[Revenue_Type]]="Churned",0,1)</f>
        <v>1</v>
      </c>
    </row>
    <row r="4391" spans="1:15" x14ac:dyDescent="0.25">
      <c r="A4391" t="s">
        <v>10487</v>
      </c>
      <c r="B4391" t="s">
        <v>427</v>
      </c>
      <c r="C4391" t="s">
        <v>2219</v>
      </c>
      <c r="D4391" s="1">
        <v>44857</v>
      </c>
      <c r="E4391">
        <v>12</v>
      </c>
      <c r="F4391" t="b">
        <v>1</v>
      </c>
      <c r="G4391" t="s">
        <v>4538</v>
      </c>
      <c r="H4391" t="s">
        <v>2027</v>
      </c>
      <c r="I4391" s="1">
        <f>DATE(YEAR(tbl_Invoices[[#This Row],[Invoice_Date]]), MONTH(tbl_Invoices[[#This Row],[Invoice_Date]]), DAY(tbl_Invoices[[#This Row],[Invoice_Date]]))</f>
        <v>44857</v>
      </c>
      <c r="J4391">
        <f>YEAR(tbl_Invoices[[#This Row],[Invoice_Date]])</f>
        <v>2022</v>
      </c>
      <c r="K4391" s="1">
        <f>_xlfn.XLOOKUP(tbl_Invoices[[#This Row],[Customer_ID]], tbl_Customers[Customer_ID], tbl_Customers[Cohort_Month])</f>
        <v>44742</v>
      </c>
      <c r="L4391" s="1" t="str">
        <f ca="1">_xlfn.XLOOKUP(tbl_Invoices[[#This Row],[Customer_ID]], tbl_Customers[Customer_ID], tbl_Customers[Age_Group])</f>
        <v>25–34</v>
      </c>
      <c r="M4391" s="1" t="str">
        <f>_xlfn.XLOOKUP(tbl_Invoices[[#This Row],[Customer_ID]], tbl_Customers[Customer_ID], tbl_Customers[Region])</f>
        <v>International</v>
      </c>
      <c r="N4391" s="1" t="str" cm="1">
        <f t="array" ref="N4391">_xlfn.IFS(
   _xlfn.SINGLE(tbl_Invoices[Plan_ID])="P1","Basic",
   _xlfn.SINGLE(tbl_Invoices[Plan_ID])="P2","Standard",
   _xlfn.SINGLE(tbl_Invoices[Plan_ID])="P3","Premium"
)</f>
        <v>Basic</v>
      </c>
      <c r="O4391" s="2">
        <f>IF(tbl_Invoices[[#This Row],[Revenue_Type]]="Churned",0,1)</f>
        <v>1</v>
      </c>
    </row>
    <row r="4392" spans="1:15" x14ac:dyDescent="0.25">
      <c r="A4392" t="s">
        <v>9389</v>
      </c>
      <c r="B4392" t="s">
        <v>440</v>
      </c>
      <c r="C4392" t="s">
        <v>3101</v>
      </c>
      <c r="D4392" s="1">
        <v>44857</v>
      </c>
      <c r="E4392">
        <v>55</v>
      </c>
      <c r="F4392" t="b">
        <v>1</v>
      </c>
      <c r="G4392" t="s">
        <v>4538</v>
      </c>
      <c r="H4392" t="s">
        <v>2031</v>
      </c>
      <c r="I4392" s="1">
        <f>DATE(YEAR(tbl_Invoices[[#This Row],[Invoice_Date]]), MONTH(tbl_Invoices[[#This Row],[Invoice_Date]]), DAY(tbl_Invoices[[#This Row],[Invoice_Date]]))</f>
        <v>44857</v>
      </c>
      <c r="J4392">
        <f>YEAR(tbl_Invoices[[#This Row],[Invoice_Date]])</f>
        <v>2022</v>
      </c>
      <c r="K4392" s="1">
        <f>_xlfn.XLOOKUP(tbl_Invoices[[#This Row],[Customer_ID]], tbl_Customers[Customer_ID], tbl_Customers[Cohort_Month])</f>
        <v>44469</v>
      </c>
      <c r="L4392" s="1" t="str">
        <f ca="1">_xlfn.XLOOKUP(tbl_Invoices[[#This Row],[Customer_ID]], tbl_Customers[Customer_ID], tbl_Customers[Age_Group])</f>
        <v>55+</v>
      </c>
      <c r="M4392" s="1" t="str">
        <f>_xlfn.XLOOKUP(tbl_Invoices[[#This Row],[Customer_ID]], tbl_Customers[Customer_ID], tbl_Customers[Region])</f>
        <v>South</v>
      </c>
      <c r="N4392" s="1" t="str" cm="1">
        <f t="array" ref="N4392">_xlfn.IFS(
   _xlfn.SINGLE(tbl_Invoices[Plan_ID])="P1","Basic",
   _xlfn.SINGLE(tbl_Invoices[Plan_ID])="P2","Standard",
   _xlfn.SINGLE(tbl_Invoices[Plan_ID])="P3","Premium"
)</f>
        <v>Premium</v>
      </c>
      <c r="O4392" s="2">
        <f>IF(tbl_Invoices[[#This Row],[Revenue_Type]]="Churned",0,1)</f>
        <v>1</v>
      </c>
    </row>
    <row r="4393" spans="1:15" x14ac:dyDescent="0.25">
      <c r="A4393" t="s">
        <v>7142</v>
      </c>
      <c r="B4393" t="s">
        <v>714</v>
      </c>
      <c r="C4393" t="s">
        <v>2616</v>
      </c>
      <c r="D4393" s="1">
        <v>44857</v>
      </c>
      <c r="E4393">
        <v>55</v>
      </c>
      <c r="F4393" t="b">
        <v>1</v>
      </c>
      <c r="G4393" t="s">
        <v>4549</v>
      </c>
      <c r="H4393" t="s">
        <v>2031</v>
      </c>
      <c r="I4393" s="1">
        <f>DATE(YEAR(tbl_Invoices[[#This Row],[Invoice_Date]]), MONTH(tbl_Invoices[[#This Row],[Invoice_Date]]), DAY(tbl_Invoices[[#This Row],[Invoice_Date]]))</f>
        <v>44857</v>
      </c>
      <c r="J4393">
        <f>YEAR(tbl_Invoices[[#This Row],[Invoice_Date]])</f>
        <v>2022</v>
      </c>
      <c r="K4393" s="1">
        <f>_xlfn.XLOOKUP(tbl_Invoices[[#This Row],[Customer_ID]], tbl_Customers[Customer_ID], tbl_Customers[Cohort_Month])</f>
        <v>44804</v>
      </c>
      <c r="L4393" s="1" t="str">
        <f ca="1">_xlfn.XLOOKUP(tbl_Invoices[[#This Row],[Customer_ID]], tbl_Customers[Customer_ID], tbl_Customers[Age_Group])</f>
        <v>18–24</v>
      </c>
      <c r="M4393" s="1" t="str">
        <f>_xlfn.XLOOKUP(tbl_Invoices[[#This Row],[Customer_ID]], tbl_Customers[Customer_ID], tbl_Customers[Region])</f>
        <v>South</v>
      </c>
      <c r="N4393" s="1" t="str" cm="1">
        <f t="array" ref="N4393">_xlfn.IFS(
   _xlfn.SINGLE(tbl_Invoices[Plan_ID])="P1","Basic",
   _xlfn.SINGLE(tbl_Invoices[Plan_ID])="P2","Standard",
   _xlfn.SINGLE(tbl_Invoices[Plan_ID])="P3","Premium"
)</f>
        <v>Premium</v>
      </c>
      <c r="O4393" s="2">
        <f>IF(tbl_Invoices[[#This Row],[Revenue_Type]]="Churned",0,1)</f>
        <v>1</v>
      </c>
    </row>
    <row r="4394" spans="1:15" x14ac:dyDescent="0.25">
      <c r="A4394" t="s">
        <v>6418</v>
      </c>
      <c r="B4394" t="s">
        <v>760</v>
      </c>
      <c r="C4394" t="s">
        <v>3286</v>
      </c>
      <c r="D4394" s="1">
        <v>44857</v>
      </c>
      <c r="E4394">
        <v>55</v>
      </c>
      <c r="F4394" t="b">
        <v>1</v>
      </c>
      <c r="G4394" t="s">
        <v>4540</v>
      </c>
      <c r="H4394" t="s">
        <v>2031</v>
      </c>
      <c r="I4394" s="1">
        <f>DATE(YEAR(tbl_Invoices[[#This Row],[Invoice_Date]]), MONTH(tbl_Invoices[[#This Row],[Invoice_Date]]), DAY(tbl_Invoices[[#This Row],[Invoice_Date]]))</f>
        <v>44857</v>
      </c>
      <c r="J4394">
        <f>YEAR(tbl_Invoices[[#This Row],[Invoice_Date]])</f>
        <v>2022</v>
      </c>
      <c r="K4394" s="1">
        <f>_xlfn.XLOOKUP(tbl_Invoices[[#This Row],[Customer_ID]], tbl_Customers[Customer_ID], tbl_Customers[Cohort_Month])</f>
        <v>44957</v>
      </c>
      <c r="L4394" s="1" t="str">
        <f ca="1">_xlfn.XLOOKUP(tbl_Invoices[[#This Row],[Customer_ID]], tbl_Customers[Customer_ID], tbl_Customers[Age_Group])</f>
        <v>55+</v>
      </c>
      <c r="M4394" s="1" t="str">
        <f>_xlfn.XLOOKUP(tbl_Invoices[[#This Row],[Customer_ID]], tbl_Customers[Customer_ID], tbl_Customers[Region])</f>
        <v>Midwest</v>
      </c>
      <c r="N4394" s="1" t="str" cm="1">
        <f t="array" ref="N4394">_xlfn.IFS(
   _xlfn.SINGLE(tbl_Invoices[Plan_ID])="P1","Basic",
   _xlfn.SINGLE(tbl_Invoices[Plan_ID])="P2","Standard",
   _xlfn.SINGLE(tbl_Invoices[Plan_ID])="P3","Premium"
)</f>
        <v>Premium</v>
      </c>
      <c r="O4394" s="2">
        <f>IF(tbl_Invoices[[#This Row],[Revenue_Type]]="Churned",0,1)</f>
        <v>1</v>
      </c>
    </row>
    <row r="4395" spans="1:15" x14ac:dyDescent="0.25">
      <c r="A4395" t="s">
        <v>10534</v>
      </c>
      <c r="B4395" t="s">
        <v>876</v>
      </c>
      <c r="C4395" t="s">
        <v>2979</v>
      </c>
      <c r="D4395" s="1">
        <v>44857</v>
      </c>
      <c r="E4395">
        <v>55</v>
      </c>
      <c r="F4395" t="b">
        <v>1</v>
      </c>
      <c r="G4395" t="s">
        <v>4540</v>
      </c>
      <c r="H4395" t="s">
        <v>2031</v>
      </c>
      <c r="I4395" s="1">
        <f>DATE(YEAR(tbl_Invoices[[#This Row],[Invoice_Date]]), MONTH(tbl_Invoices[[#This Row],[Invoice_Date]]), DAY(tbl_Invoices[[#This Row],[Invoice_Date]]))</f>
        <v>44857</v>
      </c>
      <c r="J4395">
        <f>YEAR(tbl_Invoices[[#This Row],[Invoice_Date]])</f>
        <v>2022</v>
      </c>
      <c r="K4395" s="1">
        <f>_xlfn.XLOOKUP(tbl_Invoices[[#This Row],[Customer_ID]], tbl_Customers[Customer_ID], tbl_Customers[Cohort_Month])</f>
        <v>44834</v>
      </c>
      <c r="L4395" s="1" t="str">
        <f ca="1">_xlfn.XLOOKUP(tbl_Invoices[[#This Row],[Customer_ID]], tbl_Customers[Customer_ID], tbl_Customers[Age_Group])</f>
        <v>55+</v>
      </c>
      <c r="M4395" s="1" t="str">
        <f>_xlfn.XLOOKUP(tbl_Invoices[[#This Row],[Customer_ID]], tbl_Customers[Customer_ID], tbl_Customers[Region])</f>
        <v>International</v>
      </c>
      <c r="N4395" s="1" t="str" cm="1">
        <f t="array" ref="N4395">_xlfn.IFS(
   _xlfn.SINGLE(tbl_Invoices[Plan_ID])="P1","Basic",
   _xlfn.SINGLE(tbl_Invoices[Plan_ID])="P2","Standard",
   _xlfn.SINGLE(tbl_Invoices[Plan_ID])="P3","Premium"
)</f>
        <v>Premium</v>
      </c>
      <c r="O4395" s="2">
        <f>IF(tbl_Invoices[[#This Row],[Revenue_Type]]="Churned",0,1)</f>
        <v>1</v>
      </c>
    </row>
    <row r="4396" spans="1:15" x14ac:dyDescent="0.25">
      <c r="A4396" t="s">
        <v>9769</v>
      </c>
      <c r="B4396" t="s">
        <v>894</v>
      </c>
      <c r="C4396" t="s">
        <v>2225</v>
      </c>
      <c r="D4396" s="1">
        <v>44857</v>
      </c>
      <c r="E4396">
        <v>12</v>
      </c>
      <c r="F4396" t="b">
        <v>1</v>
      </c>
      <c r="G4396" t="s">
        <v>4538</v>
      </c>
      <c r="H4396" t="s">
        <v>2027</v>
      </c>
      <c r="I4396" s="1">
        <f>DATE(YEAR(tbl_Invoices[[#This Row],[Invoice_Date]]), MONTH(tbl_Invoices[[#This Row],[Invoice_Date]]), DAY(tbl_Invoices[[#This Row],[Invoice_Date]]))</f>
        <v>44857</v>
      </c>
      <c r="J4396">
        <f>YEAR(tbl_Invoices[[#This Row],[Invoice_Date]])</f>
        <v>2022</v>
      </c>
      <c r="K4396" s="1">
        <f>_xlfn.XLOOKUP(tbl_Invoices[[#This Row],[Customer_ID]], tbl_Customers[Customer_ID], tbl_Customers[Cohort_Month])</f>
        <v>44347</v>
      </c>
      <c r="L4396" s="1" t="str">
        <f ca="1">_xlfn.XLOOKUP(tbl_Invoices[[#This Row],[Customer_ID]], tbl_Customers[Customer_ID], tbl_Customers[Age_Group])</f>
        <v>45–54</v>
      </c>
      <c r="M4396" s="1" t="str">
        <f>_xlfn.XLOOKUP(tbl_Invoices[[#This Row],[Customer_ID]], tbl_Customers[Customer_ID], tbl_Customers[Region])</f>
        <v>East</v>
      </c>
      <c r="N4396" s="1" t="str" cm="1">
        <f t="array" ref="N4396">_xlfn.IFS(
   _xlfn.SINGLE(tbl_Invoices[Plan_ID])="P1","Basic",
   _xlfn.SINGLE(tbl_Invoices[Plan_ID])="P2","Standard",
   _xlfn.SINGLE(tbl_Invoices[Plan_ID])="P3","Premium"
)</f>
        <v>Basic</v>
      </c>
      <c r="O4396" s="2">
        <f>IF(tbl_Invoices[[#This Row],[Revenue_Type]]="Churned",0,1)</f>
        <v>1</v>
      </c>
    </row>
    <row r="4397" spans="1:15" x14ac:dyDescent="0.25">
      <c r="A4397" t="s">
        <v>5639</v>
      </c>
      <c r="B4397" t="s">
        <v>1295</v>
      </c>
      <c r="C4397" t="s">
        <v>2433</v>
      </c>
      <c r="D4397" s="1">
        <v>44857</v>
      </c>
      <c r="E4397">
        <v>12</v>
      </c>
      <c r="F4397" t="b">
        <v>1</v>
      </c>
      <c r="G4397" t="s">
        <v>4538</v>
      </c>
      <c r="H4397" t="s">
        <v>2027</v>
      </c>
      <c r="I4397" s="1">
        <f>DATE(YEAR(tbl_Invoices[[#This Row],[Invoice_Date]]), MONTH(tbl_Invoices[[#This Row],[Invoice_Date]]), DAY(tbl_Invoices[[#This Row],[Invoice_Date]]))</f>
        <v>44857</v>
      </c>
      <c r="J4397">
        <f>YEAR(tbl_Invoices[[#This Row],[Invoice_Date]])</f>
        <v>2022</v>
      </c>
      <c r="K4397" s="1">
        <f>_xlfn.XLOOKUP(tbl_Invoices[[#This Row],[Customer_ID]], tbl_Customers[Customer_ID], tbl_Customers[Cohort_Month])</f>
        <v>45077</v>
      </c>
      <c r="L4397" s="1" t="str">
        <f ca="1">_xlfn.XLOOKUP(tbl_Invoices[[#This Row],[Customer_ID]], tbl_Customers[Customer_ID], tbl_Customers[Age_Group])</f>
        <v>25–34</v>
      </c>
      <c r="M4397" s="1" t="str">
        <f>_xlfn.XLOOKUP(tbl_Invoices[[#This Row],[Customer_ID]], tbl_Customers[Customer_ID], tbl_Customers[Region])</f>
        <v>Midwest</v>
      </c>
      <c r="N4397" s="1" t="str" cm="1">
        <f t="array" ref="N4397">_xlfn.IFS(
   _xlfn.SINGLE(tbl_Invoices[Plan_ID])="P1","Basic",
   _xlfn.SINGLE(tbl_Invoices[Plan_ID])="P2","Standard",
   _xlfn.SINGLE(tbl_Invoices[Plan_ID])="P3","Premium"
)</f>
        <v>Basic</v>
      </c>
      <c r="O4397" s="2">
        <f>IF(tbl_Invoices[[#This Row],[Revenue_Type]]="Churned",0,1)</f>
        <v>1</v>
      </c>
    </row>
    <row r="4398" spans="1:15" x14ac:dyDescent="0.25">
      <c r="A4398" t="s">
        <v>6345</v>
      </c>
      <c r="B4398" t="s">
        <v>1565</v>
      </c>
      <c r="C4398" t="s">
        <v>4484</v>
      </c>
      <c r="D4398" s="1">
        <v>44857</v>
      </c>
      <c r="E4398">
        <v>12</v>
      </c>
      <c r="F4398" t="b">
        <v>1</v>
      </c>
      <c r="G4398" t="s">
        <v>4549</v>
      </c>
      <c r="H4398" t="s">
        <v>2027</v>
      </c>
      <c r="I4398" s="1">
        <f>DATE(YEAR(tbl_Invoices[[#This Row],[Invoice_Date]]), MONTH(tbl_Invoices[[#This Row],[Invoice_Date]]), DAY(tbl_Invoices[[#This Row],[Invoice_Date]]))</f>
        <v>44857</v>
      </c>
      <c r="J4398">
        <f>YEAR(tbl_Invoices[[#This Row],[Invoice_Date]])</f>
        <v>2022</v>
      </c>
      <c r="K4398" s="1">
        <f>_xlfn.XLOOKUP(tbl_Invoices[[#This Row],[Customer_ID]], tbl_Customers[Customer_ID], tbl_Customers[Cohort_Month])</f>
        <v>44592</v>
      </c>
      <c r="L4398" s="1" t="str">
        <f ca="1">_xlfn.XLOOKUP(tbl_Invoices[[#This Row],[Customer_ID]], tbl_Customers[Customer_ID], tbl_Customers[Age_Group])</f>
        <v>35–44</v>
      </c>
      <c r="M4398" s="1" t="str">
        <f>_xlfn.XLOOKUP(tbl_Invoices[[#This Row],[Customer_ID]], tbl_Customers[Customer_ID], tbl_Customers[Region])</f>
        <v>International</v>
      </c>
      <c r="N4398" s="1" t="str" cm="1">
        <f t="array" ref="N4398">_xlfn.IFS(
   _xlfn.SINGLE(tbl_Invoices[Plan_ID])="P1","Basic",
   _xlfn.SINGLE(tbl_Invoices[Plan_ID])="P2","Standard",
   _xlfn.SINGLE(tbl_Invoices[Plan_ID])="P3","Premium"
)</f>
        <v>Basic</v>
      </c>
      <c r="O4398" s="2">
        <f>IF(tbl_Invoices[[#This Row],[Revenue_Type]]="Churned",0,1)</f>
        <v>1</v>
      </c>
    </row>
    <row r="4399" spans="1:15" x14ac:dyDescent="0.25">
      <c r="A4399" t="s">
        <v>9671</v>
      </c>
      <c r="B4399" t="s">
        <v>1683</v>
      </c>
      <c r="C4399" t="s">
        <v>3079</v>
      </c>
      <c r="D4399" s="1">
        <v>44857</v>
      </c>
      <c r="E4399">
        <v>25</v>
      </c>
      <c r="F4399" t="b">
        <v>1</v>
      </c>
      <c r="G4399" t="s">
        <v>4540</v>
      </c>
      <c r="H4399" t="s">
        <v>2034</v>
      </c>
      <c r="I4399" s="1">
        <f>DATE(YEAR(tbl_Invoices[[#This Row],[Invoice_Date]]), MONTH(tbl_Invoices[[#This Row],[Invoice_Date]]), DAY(tbl_Invoices[[#This Row],[Invoice_Date]]))</f>
        <v>44857</v>
      </c>
      <c r="J4399">
        <f>YEAR(tbl_Invoices[[#This Row],[Invoice_Date]])</f>
        <v>2022</v>
      </c>
      <c r="K4399" s="1">
        <f>_xlfn.XLOOKUP(tbl_Invoices[[#This Row],[Customer_ID]], tbl_Customers[Customer_ID], tbl_Customers[Cohort_Month])</f>
        <v>45107</v>
      </c>
      <c r="L4399" s="1" t="str">
        <f ca="1">_xlfn.XLOOKUP(tbl_Invoices[[#This Row],[Customer_ID]], tbl_Customers[Customer_ID], tbl_Customers[Age_Group])</f>
        <v>55+</v>
      </c>
      <c r="M4399" s="1" t="str">
        <f>_xlfn.XLOOKUP(tbl_Invoices[[#This Row],[Customer_ID]], tbl_Customers[Customer_ID], tbl_Customers[Region])</f>
        <v>East</v>
      </c>
      <c r="N4399" s="1" t="str" cm="1">
        <f t="array" ref="N4399">_xlfn.IFS(
   _xlfn.SINGLE(tbl_Invoices[Plan_ID])="P1","Basic",
   _xlfn.SINGLE(tbl_Invoices[Plan_ID])="P2","Standard",
   _xlfn.SINGLE(tbl_Invoices[Plan_ID])="P3","Premium"
)</f>
        <v>Standard</v>
      </c>
      <c r="O4399" s="2">
        <f>IF(tbl_Invoices[[#This Row],[Revenue_Type]]="Churned",0,1)</f>
        <v>1</v>
      </c>
    </row>
    <row r="4400" spans="1:15" x14ac:dyDescent="0.25">
      <c r="A4400" t="s">
        <v>8850</v>
      </c>
      <c r="B4400" t="s">
        <v>1757</v>
      </c>
      <c r="C4400" t="s">
        <v>3087</v>
      </c>
      <c r="D4400" s="1">
        <v>44857</v>
      </c>
      <c r="E4400">
        <v>25</v>
      </c>
      <c r="F4400" t="b">
        <v>1</v>
      </c>
      <c r="G4400" t="s">
        <v>4540</v>
      </c>
      <c r="H4400" t="s">
        <v>2034</v>
      </c>
      <c r="I4400" s="1">
        <f>DATE(YEAR(tbl_Invoices[[#This Row],[Invoice_Date]]), MONTH(tbl_Invoices[[#This Row],[Invoice_Date]]), DAY(tbl_Invoices[[#This Row],[Invoice_Date]]))</f>
        <v>44857</v>
      </c>
      <c r="J4400">
        <f>YEAR(tbl_Invoices[[#This Row],[Invoice_Date]])</f>
        <v>2022</v>
      </c>
      <c r="K4400" s="1">
        <f>_xlfn.XLOOKUP(tbl_Invoices[[#This Row],[Customer_ID]], tbl_Customers[Customer_ID], tbl_Customers[Cohort_Month])</f>
        <v>44804</v>
      </c>
      <c r="L4400" s="1" t="str">
        <f ca="1">_xlfn.XLOOKUP(tbl_Invoices[[#This Row],[Customer_ID]], tbl_Customers[Customer_ID], tbl_Customers[Age_Group])</f>
        <v>25–34</v>
      </c>
      <c r="M4400" s="1" t="str">
        <f>_xlfn.XLOOKUP(tbl_Invoices[[#This Row],[Customer_ID]], tbl_Customers[Customer_ID], tbl_Customers[Region])</f>
        <v>Midwest</v>
      </c>
      <c r="N4400" s="1" t="str" cm="1">
        <f t="array" ref="N4400">_xlfn.IFS(
   _xlfn.SINGLE(tbl_Invoices[Plan_ID])="P1","Basic",
   _xlfn.SINGLE(tbl_Invoices[Plan_ID])="P2","Standard",
   _xlfn.SINGLE(tbl_Invoices[Plan_ID])="P3","Premium"
)</f>
        <v>Standard</v>
      </c>
      <c r="O4400" s="2">
        <f>IF(tbl_Invoices[[#This Row],[Revenue_Type]]="Churned",0,1)</f>
        <v>1</v>
      </c>
    </row>
    <row r="4401" spans="1:15" x14ac:dyDescent="0.25">
      <c r="A4401" t="s">
        <v>8564</v>
      </c>
      <c r="B4401" t="s">
        <v>1777</v>
      </c>
      <c r="C4401" t="s">
        <v>4132</v>
      </c>
      <c r="D4401" s="1">
        <v>44857</v>
      </c>
      <c r="E4401">
        <v>55</v>
      </c>
      <c r="F4401" t="b">
        <v>1</v>
      </c>
      <c r="G4401" t="s">
        <v>4538</v>
      </c>
      <c r="H4401" t="s">
        <v>2031</v>
      </c>
      <c r="I4401" s="1">
        <f>DATE(YEAR(tbl_Invoices[[#This Row],[Invoice_Date]]), MONTH(tbl_Invoices[[#This Row],[Invoice_Date]]), DAY(tbl_Invoices[[#This Row],[Invoice_Date]]))</f>
        <v>44857</v>
      </c>
      <c r="J4401">
        <f>YEAR(tbl_Invoices[[#This Row],[Invoice_Date]])</f>
        <v>2022</v>
      </c>
      <c r="K4401" s="1">
        <f>_xlfn.XLOOKUP(tbl_Invoices[[#This Row],[Customer_ID]], tbl_Customers[Customer_ID], tbl_Customers[Cohort_Month])</f>
        <v>44592</v>
      </c>
      <c r="L4401" s="1" t="str">
        <f ca="1">_xlfn.XLOOKUP(tbl_Invoices[[#This Row],[Customer_ID]], tbl_Customers[Customer_ID], tbl_Customers[Age_Group])</f>
        <v>45–54</v>
      </c>
      <c r="M4401" s="1" t="str">
        <f>_xlfn.XLOOKUP(tbl_Invoices[[#This Row],[Customer_ID]], tbl_Customers[Customer_ID], tbl_Customers[Region])</f>
        <v>East</v>
      </c>
      <c r="N4401" s="1" t="str" cm="1">
        <f t="array" ref="N4401">_xlfn.IFS(
   _xlfn.SINGLE(tbl_Invoices[Plan_ID])="P1","Basic",
   _xlfn.SINGLE(tbl_Invoices[Plan_ID])="P2","Standard",
   _xlfn.SINGLE(tbl_Invoices[Plan_ID])="P3","Premium"
)</f>
        <v>Premium</v>
      </c>
      <c r="O4401" s="2">
        <f>IF(tbl_Invoices[[#This Row],[Revenue_Type]]="Churned",0,1)</f>
        <v>1</v>
      </c>
    </row>
    <row r="4402" spans="1:15" x14ac:dyDescent="0.25">
      <c r="A4402" t="s">
        <v>7707</v>
      </c>
      <c r="B4402" t="s">
        <v>1996</v>
      </c>
      <c r="C4402" t="s">
        <v>2100</v>
      </c>
      <c r="D4402" s="1">
        <v>44857</v>
      </c>
      <c r="E4402">
        <v>55</v>
      </c>
      <c r="F4402" t="b">
        <v>1</v>
      </c>
      <c r="G4402" t="s">
        <v>4547</v>
      </c>
      <c r="H4402" t="s">
        <v>2031</v>
      </c>
      <c r="I4402" s="1">
        <f>DATE(YEAR(tbl_Invoices[[#This Row],[Invoice_Date]]), MONTH(tbl_Invoices[[#This Row],[Invoice_Date]]), DAY(tbl_Invoices[[#This Row],[Invoice_Date]]))</f>
        <v>44857</v>
      </c>
      <c r="J4402">
        <f>YEAR(tbl_Invoices[[#This Row],[Invoice_Date]])</f>
        <v>2022</v>
      </c>
      <c r="K4402" s="1">
        <f>_xlfn.XLOOKUP(tbl_Invoices[[#This Row],[Customer_ID]], tbl_Customers[Customer_ID], tbl_Customers[Cohort_Month])</f>
        <v>44985</v>
      </c>
      <c r="L4402" s="1" t="str">
        <f ca="1">_xlfn.XLOOKUP(tbl_Invoices[[#This Row],[Customer_ID]], tbl_Customers[Customer_ID], tbl_Customers[Age_Group])</f>
        <v>35–44</v>
      </c>
      <c r="M4402" s="1" t="str">
        <f>_xlfn.XLOOKUP(tbl_Invoices[[#This Row],[Customer_ID]], tbl_Customers[Customer_ID], tbl_Customers[Region])</f>
        <v>Midwest</v>
      </c>
      <c r="N4402" s="1" t="str" cm="1">
        <f t="array" ref="N4402">_xlfn.IFS(
   _xlfn.SINGLE(tbl_Invoices[Plan_ID])="P1","Basic",
   _xlfn.SINGLE(tbl_Invoices[Plan_ID])="P2","Standard",
   _xlfn.SINGLE(tbl_Invoices[Plan_ID])="P3","Premium"
)</f>
        <v>Premium</v>
      </c>
      <c r="O4402" s="2">
        <f>IF(tbl_Invoices[[#This Row],[Revenue_Type]]="Churned",0,1)</f>
        <v>1</v>
      </c>
    </row>
    <row r="4403" spans="1:15" x14ac:dyDescent="0.25">
      <c r="A4403" t="s">
        <v>7848</v>
      </c>
      <c r="B4403" t="s">
        <v>309</v>
      </c>
      <c r="C4403" t="s">
        <v>3555</v>
      </c>
      <c r="D4403" s="1">
        <v>44858</v>
      </c>
      <c r="E4403">
        <v>55</v>
      </c>
      <c r="F4403" t="b">
        <v>1</v>
      </c>
      <c r="G4403" t="s">
        <v>4545</v>
      </c>
      <c r="H4403" t="s">
        <v>2031</v>
      </c>
      <c r="I4403" s="1">
        <f>DATE(YEAR(tbl_Invoices[[#This Row],[Invoice_Date]]), MONTH(tbl_Invoices[[#This Row],[Invoice_Date]]), DAY(tbl_Invoices[[#This Row],[Invoice_Date]]))</f>
        <v>44858</v>
      </c>
      <c r="J4403">
        <f>YEAR(tbl_Invoices[[#This Row],[Invoice_Date]])</f>
        <v>2022</v>
      </c>
      <c r="K4403" s="1">
        <f>_xlfn.XLOOKUP(tbl_Invoices[[#This Row],[Customer_ID]], tbl_Customers[Customer_ID], tbl_Customers[Cohort_Month])</f>
        <v>44286</v>
      </c>
      <c r="L4403" s="1" t="str">
        <f ca="1">_xlfn.XLOOKUP(tbl_Invoices[[#This Row],[Customer_ID]], tbl_Customers[Customer_ID], tbl_Customers[Age_Group])</f>
        <v>25–34</v>
      </c>
      <c r="M4403" s="1" t="str">
        <f>_xlfn.XLOOKUP(tbl_Invoices[[#This Row],[Customer_ID]], tbl_Customers[Customer_ID], tbl_Customers[Region])</f>
        <v>Midwest</v>
      </c>
      <c r="N4403" s="1" t="str" cm="1">
        <f t="array" ref="N4403">_xlfn.IFS(
   _xlfn.SINGLE(tbl_Invoices[Plan_ID])="P1","Basic",
   _xlfn.SINGLE(tbl_Invoices[Plan_ID])="P2","Standard",
   _xlfn.SINGLE(tbl_Invoices[Plan_ID])="P3","Premium"
)</f>
        <v>Premium</v>
      </c>
      <c r="O4403" s="2">
        <f>IF(tbl_Invoices[[#This Row],[Revenue_Type]]="Churned",0,1)</f>
        <v>0</v>
      </c>
    </row>
    <row r="4404" spans="1:15" x14ac:dyDescent="0.25">
      <c r="A4404" t="s">
        <v>5851</v>
      </c>
      <c r="B4404" t="s">
        <v>329</v>
      </c>
      <c r="C4404" t="s">
        <v>4530</v>
      </c>
      <c r="D4404" s="1">
        <v>44858</v>
      </c>
      <c r="E4404">
        <v>12</v>
      </c>
      <c r="F4404" t="b">
        <v>1</v>
      </c>
      <c r="G4404" t="s">
        <v>4540</v>
      </c>
      <c r="H4404" t="s">
        <v>2027</v>
      </c>
      <c r="I4404" s="1">
        <f>DATE(YEAR(tbl_Invoices[[#This Row],[Invoice_Date]]), MONTH(tbl_Invoices[[#This Row],[Invoice_Date]]), DAY(tbl_Invoices[[#This Row],[Invoice_Date]]))</f>
        <v>44858</v>
      </c>
      <c r="J4404">
        <f>YEAR(tbl_Invoices[[#This Row],[Invoice_Date]])</f>
        <v>2022</v>
      </c>
      <c r="K4404" s="1">
        <f>_xlfn.XLOOKUP(tbl_Invoices[[#This Row],[Customer_ID]], tbl_Customers[Customer_ID], tbl_Customers[Cohort_Month])</f>
        <v>45046</v>
      </c>
      <c r="L4404" s="1" t="str">
        <f ca="1">_xlfn.XLOOKUP(tbl_Invoices[[#This Row],[Customer_ID]], tbl_Customers[Customer_ID], tbl_Customers[Age_Group])</f>
        <v>25–34</v>
      </c>
      <c r="M4404" s="1" t="str">
        <f>_xlfn.XLOOKUP(tbl_Invoices[[#This Row],[Customer_ID]], tbl_Customers[Customer_ID], tbl_Customers[Region])</f>
        <v>South</v>
      </c>
      <c r="N4404" s="1" t="str" cm="1">
        <f t="array" ref="N4404">_xlfn.IFS(
   _xlfn.SINGLE(tbl_Invoices[Plan_ID])="P1","Basic",
   _xlfn.SINGLE(tbl_Invoices[Plan_ID])="P2","Standard",
   _xlfn.SINGLE(tbl_Invoices[Plan_ID])="P3","Premium"
)</f>
        <v>Basic</v>
      </c>
      <c r="O4404" s="2">
        <f>IF(tbl_Invoices[[#This Row],[Revenue_Type]]="Churned",0,1)</f>
        <v>1</v>
      </c>
    </row>
    <row r="4405" spans="1:15" x14ac:dyDescent="0.25">
      <c r="A4405" t="s">
        <v>5626</v>
      </c>
      <c r="B4405" t="s">
        <v>507</v>
      </c>
      <c r="C4405" t="s">
        <v>2696</v>
      </c>
      <c r="D4405" s="1">
        <v>44858</v>
      </c>
      <c r="E4405">
        <v>25</v>
      </c>
      <c r="F4405" t="b">
        <v>1</v>
      </c>
      <c r="G4405" t="s">
        <v>4547</v>
      </c>
      <c r="H4405" t="s">
        <v>2034</v>
      </c>
      <c r="I4405" s="1">
        <f>DATE(YEAR(tbl_Invoices[[#This Row],[Invoice_Date]]), MONTH(tbl_Invoices[[#This Row],[Invoice_Date]]), DAY(tbl_Invoices[[#This Row],[Invoice_Date]]))</f>
        <v>44858</v>
      </c>
      <c r="J4405">
        <f>YEAR(tbl_Invoices[[#This Row],[Invoice_Date]])</f>
        <v>2022</v>
      </c>
      <c r="K4405" s="1">
        <f>_xlfn.XLOOKUP(tbl_Invoices[[#This Row],[Customer_ID]], tbl_Customers[Customer_ID], tbl_Customers[Cohort_Month])</f>
        <v>44957</v>
      </c>
      <c r="L4405" s="1" t="str">
        <f ca="1">_xlfn.XLOOKUP(tbl_Invoices[[#This Row],[Customer_ID]], tbl_Customers[Customer_ID], tbl_Customers[Age_Group])</f>
        <v>35–44</v>
      </c>
      <c r="M4405" s="1" t="str">
        <f>_xlfn.XLOOKUP(tbl_Invoices[[#This Row],[Customer_ID]], tbl_Customers[Customer_ID], tbl_Customers[Region])</f>
        <v>South</v>
      </c>
      <c r="N4405" s="1" t="str" cm="1">
        <f t="array" ref="N4405">_xlfn.IFS(
   _xlfn.SINGLE(tbl_Invoices[Plan_ID])="P1","Basic",
   _xlfn.SINGLE(tbl_Invoices[Plan_ID])="P2","Standard",
   _xlfn.SINGLE(tbl_Invoices[Plan_ID])="P3","Premium"
)</f>
        <v>Standard</v>
      </c>
      <c r="O4405" s="2">
        <f>IF(tbl_Invoices[[#This Row],[Revenue_Type]]="Churned",0,1)</f>
        <v>1</v>
      </c>
    </row>
    <row r="4406" spans="1:15" x14ac:dyDescent="0.25">
      <c r="A4406" t="s">
        <v>9724</v>
      </c>
      <c r="B4406" t="s">
        <v>616</v>
      </c>
      <c r="C4406" t="s">
        <v>2867</v>
      </c>
      <c r="D4406" s="1">
        <v>44858</v>
      </c>
      <c r="E4406">
        <v>55</v>
      </c>
      <c r="F4406" t="b">
        <v>1</v>
      </c>
      <c r="G4406" t="s">
        <v>4540</v>
      </c>
      <c r="H4406" t="s">
        <v>2031</v>
      </c>
      <c r="I4406" s="1">
        <f>DATE(YEAR(tbl_Invoices[[#This Row],[Invoice_Date]]), MONTH(tbl_Invoices[[#This Row],[Invoice_Date]]), DAY(tbl_Invoices[[#This Row],[Invoice_Date]]))</f>
        <v>44858</v>
      </c>
      <c r="J4406">
        <f>YEAR(tbl_Invoices[[#This Row],[Invoice_Date]])</f>
        <v>2022</v>
      </c>
      <c r="K4406" s="1">
        <f>_xlfn.XLOOKUP(tbl_Invoices[[#This Row],[Customer_ID]], tbl_Customers[Customer_ID], tbl_Customers[Cohort_Month])</f>
        <v>45107</v>
      </c>
      <c r="L4406" s="1" t="str">
        <f ca="1">_xlfn.XLOOKUP(tbl_Invoices[[#This Row],[Customer_ID]], tbl_Customers[Customer_ID], tbl_Customers[Age_Group])</f>
        <v>45–54</v>
      </c>
      <c r="M4406" s="1" t="str">
        <f>_xlfn.XLOOKUP(tbl_Invoices[[#This Row],[Customer_ID]], tbl_Customers[Customer_ID], tbl_Customers[Region])</f>
        <v>East</v>
      </c>
      <c r="N4406" s="1" t="str" cm="1">
        <f t="array" ref="N4406">_xlfn.IFS(
   _xlfn.SINGLE(tbl_Invoices[Plan_ID])="P1","Basic",
   _xlfn.SINGLE(tbl_Invoices[Plan_ID])="P2","Standard",
   _xlfn.SINGLE(tbl_Invoices[Plan_ID])="P3","Premium"
)</f>
        <v>Premium</v>
      </c>
      <c r="O4406" s="2">
        <f>IF(tbl_Invoices[[#This Row],[Revenue_Type]]="Churned",0,1)</f>
        <v>1</v>
      </c>
    </row>
    <row r="4407" spans="1:15" x14ac:dyDescent="0.25">
      <c r="A4407" t="s">
        <v>10000</v>
      </c>
      <c r="B4407" t="s">
        <v>765</v>
      </c>
      <c r="C4407" t="s">
        <v>4221</v>
      </c>
      <c r="D4407" s="1">
        <v>44858</v>
      </c>
      <c r="E4407">
        <v>55</v>
      </c>
      <c r="F4407" t="b">
        <v>1</v>
      </c>
      <c r="G4407" t="s">
        <v>4549</v>
      </c>
      <c r="H4407" t="s">
        <v>2031</v>
      </c>
      <c r="I4407" s="1">
        <f>DATE(YEAR(tbl_Invoices[[#This Row],[Invoice_Date]]), MONTH(tbl_Invoices[[#This Row],[Invoice_Date]]), DAY(tbl_Invoices[[#This Row],[Invoice_Date]]))</f>
        <v>44858</v>
      </c>
      <c r="J4407">
        <f>YEAR(tbl_Invoices[[#This Row],[Invoice_Date]])</f>
        <v>2022</v>
      </c>
      <c r="K4407" s="1">
        <f>_xlfn.XLOOKUP(tbl_Invoices[[#This Row],[Customer_ID]], tbl_Customers[Customer_ID], tbl_Customers[Cohort_Month])</f>
        <v>44469</v>
      </c>
      <c r="L4407" s="1" t="str">
        <f ca="1">_xlfn.XLOOKUP(tbl_Invoices[[#This Row],[Customer_ID]], tbl_Customers[Customer_ID], tbl_Customers[Age_Group])</f>
        <v>35–44</v>
      </c>
      <c r="M4407" s="1" t="str">
        <f>_xlfn.XLOOKUP(tbl_Invoices[[#This Row],[Customer_ID]], tbl_Customers[Customer_ID], tbl_Customers[Region])</f>
        <v>International</v>
      </c>
      <c r="N4407" s="1" t="str" cm="1">
        <f t="array" ref="N4407">_xlfn.IFS(
   _xlfn.SINGLE(tbl_Invoices[Plan_ID])="P1","Basic",
   _xlfn.SINGLE(tbl_Invoices[Plan_ID])="P2","Standard",
   _xlfn.SINGLE(tbl_Invoices[Plan_ID])="P3","Premium"
)</f>
        <v>Premium</v>
      </c>
      <c r="O4407" s="2">
        <f>IF(tbl_Invoices[[#This Row],[Revenue_Type]]="Churned",0,1)</f>
        <v>1</v>
      </c>
    </row>
    <row r="4408" spans="1:15" x14ac:dyDescent="0.25">
      <c r="A4408" t="s">
        <v>5130</v>
      </c>
      <c r="B4408" t="s">
        <v>856</v>
      </c>
      <c r="C4408" t="s">
        <v>2694</v>
      </c>
      <c r="D4408" s="1">
        <v>44858</v>
      </c>
      <c r="E4408">
        <v>12</v>
      </c>
      <c r="F4408" t="b">
        <v>1</v>
      </c>
      <c r="G4408" t="s">
        <v>4538</v>
      </c>
      <c r="H4408" t="s">
        <v>2027</v>
      </c>
      <c r="I4408" s="1">
        <f>DATE(YEAR(tbl_Invoices[[#This Row],[Invoice_Date]]), MONTH(tbl_Invoices[[#This Row],[Invoice_Date]]), DAY(tbl_Invoices[[#This Row],[Invoice_Date]]))</f>
        <v>44858</v>
      </c>
      <c r="J4408">
        <f>YEAR(tbl_Invoices[[#This Row],[Invoice_Date]])</f>
        <v>2022</v>
      </c>
      <c r="K4408" s="1">
        <f>_xlfn.XLOOKUP(tbl_Invoices[[#This Row],[Customer_ID]], tbl_Customers[Customer_ID], tbl_Customers[Cohort_Month])</f>
        <v>44926</v>
      </c>
      <c r="L4408" s="1" t="str">
        <f ca="1">_xlfn.XLOOKUP(tbl_Invoices[[#This Row],[Customer_ID]], tbl_Customers[Customer_ID], tbl_Customers[Age_Group])</f>
        <v>45–54</v>
      </c>
      <c r="M4408" s="1" t="str">
        <f>_xlfn.XLOOKUP(tbl_Invoices[[#This Row],[Customer_ID]], tbl_Customers[Customer_ID], tbl_Customers[Region])</f>
        <v>Midwest</v>
      </c>
      <c r="N4408" s="1" t="str" cm="1">
        <f t="array" ref="N4408">_xlfn.IFS(
   _xlfn.SINGLE(tbl_Invoices[Plan_ID])="P1","Basic",
   _xlfn.SINGLE(tbl_Invoices[Plan_ID])="P2","Standard",
   _xlfn.SINGLE(tbl_Invoices[Plan_ID])="P3","Premium"
)</f>
        <v>Basic</v>
      </c>
      <c r="O4408" s="2">
        <f>IF(tbl_Invoices[[#This Row],[Revenue_Type]]="Churned",0,1)</f>
        <v>1</v>
      </c>
    </row>
    <row r="4409" spans="1:15" x14ac:dyDescent="0.25">
      <c r="A4409" t="s">
        <v>6656</v>
      </c>
      <c r="B4409" t="s">
        <v>1023</v>
      </c>
      <c r="C4409" t="s">
        <v>2472</v>
      </c>
      <c r="D4409" s="1">
        <v>44858</v>
      </c>
      <c r="E4409">
        <v>55</v>
      </c>
      <c r="F4409" t="b">
        <v>1</v>
      </c>
      <c r="G4409" t="s">
        <v>4549</v>
      </c>
      <c r="H4409" t="s">
        <v>2031</v>
      </c>
      <c r="I4409" s="1">
        <f>DATE(YEAR(tbl_Invoices[[#This Row],[Invoice_Date]]), MONTH(tbl_Invoices[[#This Row],[Invoice_Date]]), DAY(tbl_Invoices[[#This Row],[Invoice_Date]]))</f>
        <v>44858</v>
      </c>
      <c r="J4409">
        <f>YEAR(tbl_Invoices[[#This Row],[Invoice_Date]])</f>
        <v>2022</v>
      </c>
      <c r="K4409" s="1">
        <f>_xlfn.XLOOKUP(tbl_Invoices[[#This Row],[Customer_ID]], tbl_Customers[Customer_ID], tbl_Customers[Cohort_Month])</f>
        <v>44957</v>
      </c>
      <c r="L4409" s="1" t="str">
        <f ca="1">_xlfn.XLOOKUP(tbl_Invoices[[#This Row],[Customer_ID]], tbl_Customers[Customer_ID], tbl_Customers[Age_Group])</f>
        <v>35–44</v>
      </c>
      <c r="M4409" s="1" t="str">
        <f>_xlfn.XLOOKUP(tbl_Invoices[[#This Row],[Customer_ID]], tbl_Customers[Customer_ID], tbl_Customers[Region])</f>
        <v>South</v>
      </c>
      <c r="N4409" s="1" t="str" cm="1">
        <f t="array" ref="N4409">_xlfn.IFS(
   _xlfn.SINGLE(tbl_Invoices[Plan_ID])="P1","Basic",
   _xlfn.SINGLE(tbl_Invoices[Plan_ID])="P2","Standard",
   _xlfn.SINGLE(tbl_Invoices[Plan_ID])="P3","Premium"
)</f>
        <v>Premium</v>
      </c>
      <c r="O4409" s="2">
        <f>IF(tbl_Invoices[[#This Row],[Revenue_Type]]="Churned",0,1)</f>
        <v>1</v>
      </c>
    </row>
    <row r="4410" spans="1:15" x14ac:dyDescent="0.25">
      <c r="A4410" t="s">
        <v>4571</v>
      </c>
      <c r="B4410" t="s">
        <v>183</v>
      </c>
      <c r="C4410" t="s">
        <v>2830</v>
      </c>
      <c r="D4410" s="1">
        <v>44859</v>
      </c>
      <c r="E4410">
        <v>55</v>
      </c>
      <c r="F4410" t="b">
        <v>1</v>
      </c>
      <c r="G4410" t="s">
        <v>4538</v>
      </c>
      <c r="H4410" t="s">
        <v>2031</v>
      </c>
      <c r="I4410" s="1">
        <f>DATE(YEAR(tbl_Invoices[[#This Row],[Invoice_Date]]), MONTH(tbl_Invoices[[#This Row],[Invoice_Date]]), DAY(tbl_Invoices[[#This Row],[Invoice_Date]]))</f>
        <v>44859</v>
      </c>
      <c r="J4410">
        <f>YEAR(tbl_Invoices[[#This Row],[Invoice_Date]])</f>
        <v>2022</v>
      </c>
      <c r="K4410" s="1">
        <f>_xlfn.XLOOKUP(tbl_Invoices[[#This Row],[Customer_ID]], tbl_Customers[Customer_ID], tbl_Customers[Cohort_Month])</f>
        <v>44316</v>
      </c>
      <c r="L4410" s="1" t="str">
        <f ca="1">_xlfn.XLOOKUP(tbl_Invoices[[#This Row],[Customer_ID]], tbl_Customers[Customer_ID], tbl_Customers[Age_Group])</f>
        <v>25–34</v>
      </c>
      <c r="M4410" s="1" t="str">
        <f>_xlfn.XLOOKUP(tbl_Invoices[[#This Row],[Customer_ID]], tbl_Customers[Customer_ID], tbl_Customers[Region])</f>
        <v>South</v>
      </c>
      <c r="N4410" s="1" t="str" cm="1">
        <f t="array" ref="N4410">_xlfn.IFS(
   _xlfn.SINGLE(tbl_Invoices[Plan_ID])="P1","Basic",
   _xlfn.SINGLE(tbl_Invoices[Plan_ID])="P2","Standard",
   _xlfn.SINGLE(tbl_Invoices[Plan_ID])="P3","Premium"
)</f>
        <v>Premium</v>
      </c>
      <c r="O4410" s="2">
        <f>IF(tbl_Invoices[[#This Row],[Revenue_Type]]="Churned",0,1)</f>
        <v>1</v>
      </c>
    </row>
    <row r="4411" spans="1:15" x14ac:dyDescent="0.25">
      <c r="A4411" t="s">
        <v>4920</v>
      </c>
      <c r="B4411" t="s">
        <v>482</v>
      </c>
      <c r="C4411" t="s">
        <v>3507</v>
      </c>
      <c r="D4411" s="1">
        <v>44859</v>
      </c>
      <c r="E4411">
        <v>12</v>
      </c>
      <c r="F4411" t="b">
        <v>1</v>
      </c>
      <c r="G4411" t="s">
        <v>4540</v>
      </c>
      <c r="H4411" t="s">
        <v>2027</v>
      </c>
      <c r="I4411" s="1">
        <f>DATE(YEAR(tbl_Invoices[[#This Row],[Invoice_Date]]), MONTH(tbl_Invoices[[#This Row],[Invoice_Date]]), DAY(tbl_Invoices[[#This Row],[Invoice_Date]]))</f>
        <v>44859</v>
      </c>
      <c r="J4411">
        <f>YEAR(tbl_Invoices[[#This Row],[Invoice_Date]])</f>
        <v>2022</v>
      </c>
      <c r="K4411" s="1">
        <f>_xlfn.XLOOKUP(tbl_Invoices[[#This Row],[Customer_ID]], tbl_Customers[Customer_ID], tbl_Customers[Cohort_Month])</f>
        <v>44469</v>
      </c>
      <c r="L4411" s="1" t="str">
        <f ca="1">_xlfn.XLOOKUP(tbl_Invoices[[#This Row],[Customer_ID]], tbl_Customers[Customer_ID], tbl_Customers[Age_Group])</f>
        <v>35–44</v>
      </c>
      <c r="M4411" s="1" t="str">
        <f>_xlfn.XLOOKUP(tbl_Invoices[[#This Row],[Customer_ID]], tbl_Customers[Customer_ID], tbl_Customers[Region])</f>
        <v>Midwest</v>
      </c>
      <c r="N4411" s="1" t="str" cm="1">
        <f t="array" ref="N4411">_xlfn.IFS(
   _xlfn.SINGLE(tbl_Invoices[Plan_ID])="P1","Basic",
   _xlfn.SINGLE(tbl_Invoices[Plan_ID])="P2","Standard",
   _xlfn.SINGLE(tbl_Invoices[Plan_ID])="P3","Premium"
)</f>
        <v>Basic</v>
      </c>
      <c r="O4411" s="2">
        <f>IF(tbl_Invoices[[#This Row],[Revenue_Type]]="Churned",0,1)</f>
        <v>1</v>
      </c>
    </row>
    <row r="4412" spans="1:15" x14ac:dyDescent="0.25">
      <c r="A4412" t="s">
        <v>4866</v>
      </c>
      <c r="B4412" t="s">
        <v>867</v>
      </c>
      <c r="C4412" t="s">
        <v>3139</v>
      </c>
      <c r="D4412" s="1">
        <v>44859</v>
      </c>
      <c r="E4412">
        <v>12</v>
      </c>
      <c r="F4412" t="b">
        <v>1</v>
      </c>
      <c r="G4412" t="s">
        <v>4547</v>
      </c>
      <c r="H4412" t="s">
        <v>2027</v>
      </c>
      <c r="I4412" s="1">
        <f>DATE(YEAR(tbl_Invoices[[#This Row],[Invoice_Date]]), MONTH(tbl_Invoices[[#This Row],[Invoice_Date]]), DAY(tbl_Invoices[[#This Row],[Invoice_Date]]))</f>
        <v>44859</v>
      </c>
      <c r="J4412">
        <f>YEAR(tbl_Invoices[[#This Row],[Invoice_Date]])</f>
        <v>2022</v>
      </c>
      <c r="K4412" s="1">
        <f>_xlfn.XLOOKUP(tbl_Invoices[[#This Row],[Customer_ID]], tbl_Customers[Customer_ID], tbl_Customers[Cohort_Month])</f>
        <v>44620</v>
      </c>
      <c r="L4412" s="1" t="str">
        <f ca="1">_xlfn.XLOOKUP(tbl_Invoices[[#This Row],[Customer_ID]], tbl_Customers[Customer_ID], tbl_Customers[Age_Group])</f>
        <v>45–54</v>
      </c>
      <c r="M4412" s="1" t="str">
        <f>_xlfn.XLOOKUP(tbl_Invoices[[#This Row],[Customer_ID]], tbl_Customers[Customer_ID], tbl_Customers[Region])</f>
        <v>South</v>
      </c>
      <c r="N4412" s="1" t="str" cm="1">
        <f t="array" ref="N4412">_xlfn.IFS(
   _xlfn.SINGLE(tbl_Invoices[Plan_ID])="P1","Basic",
   _xlfn.SINGLE(tbl_Invoices[Plan_ID])="P2","Standard",
   _xlfn.SINGLE(tbl_Invoices[Plan_ID])="P3","Premium"
)</f>
        <v>Basic</v>
      </c>
      <c r="O4412" s="2">
        <f>IF(tbl_Invoices[[#This Row],[Revenue_Type]]="Churned",0,1)</f>
        <v>1</v>
      </c>
    </row>
    <row r="4413" spans="1:15" x14ac:dyDescent="0.25">
      <c r="A4413" t="s">
        <v>9886</v>
      </c>
      <c r="B4413" t="s">
        <v>1148</v>
      </c>
      <c r="C4413" t="s">
        <v>3388</v>
      </c>
      <c r="D4413" s="1">
        <v>44859</v>
      </c>
      <c r="E4413">
        <v>55</v>
      </c>
      <c r="F4413" t="b">
        <v>1</v>
      </c>
      <c r="G4413" t="s">
        <v>4549</v>
      </c>
      <c r="H4413" t="s">
        <v>2031</v>
      </c>
      <c r="I4413" s="1">
        <f>DATE(YEAR(tbl_Invoices[[#This Row],[Invoice_Date]]), MONTH(tbl_Invoices[[#This Row],[Invoice_Date]]), DAY(tbl_Invoices[[#This Row],[Invoice_Date]]))</f>
        <v>44859</v>
      </c>
      <c r="J4413">
        <f>YEAR(tbl_Invoices[[#This Row],[Invoice_Date]])</f>
        <v>2022</v>
      </c>
      <c r="K4413" s="1">
        <f>_xlfn.XLOOKUP(tbl_Invoices[[#This Row],[Customer_ID]], tbl_Customers[Customer_ID], tbl_Customers[Cohort_Month])</f>
        <v>44255</v>
      </c>
      <c r="L4413" s="1" t="str">
        <f ca="1">_xlfn.XLOOKUP(tbl_Invoices[[#This Row],[Customer_ID]], tbl_Customers[Customer_ID], tbl_Customers[Age_Group])</f>
        <v>55+</v>
      </c>
      <c r="M4413" s="1" t="str">
        <f>_xlfn.XLOOKUP(tbl_Invoices[[#This Row],[Customer_ID]], tbl_Customers[Customer_ID], tbl_Customers[Region])</f>
        <v>South</v>
      </c>
      <c r="N4413" s="1" t="str" cm="1">
        <f t="array" ref="N4413">_xlfn.IFS(
   _xlfn.SINGLE(tbl_Invoices[Plan_ID])="P1","Basic",
   _xlfn.SINGLE(tbl_Invoices[Plan_ID])="P2","Standard",
   _xlfn.SINGLE(tbl_Invoices[Plan_ID])="P3","Premium"
)</f>
        <v>Premium</v>
      </c>
      <c r="O4413" s="2">
        <f>IF(tbl_Invoices[[#This Row],[Revenue_Type]]="Churned",0,1)</f>
        <v>1</v>
      </c>
    </row>
    <row r="4414" spans="1:15" x14ac:dyDescent="0.25">
      <c r="A4414" t="s">
        <v>4642</v>
      </c>
      <c r="B4414" t="s">
        <v>1481</v>
      </c>
      <c r="C4414" t="s">
        <v>2859</v>
      </c>
      <c r="D4414" s="1">
        <v>44859</v>
      </c>
      <c r="E4414">
        <v>55</v>
      </c>
      <c r="F4414" t="b">
        <v>1</v>
      </c>
      <c r="G4414" t="s">
        <v>4549</v>
      </c>
      <c r="H4414" t="s">
        <v>2031</v>
      </c>
      <c r="I4414" s="1">
        <f>DATE(YEAR(tbl_Invoices[[#This Row],[Invoice_Date]]), MONTH(tbl_Invoices[[#This Row],[Invoice_Date]]), DAY(tbl_Invoices[[#This Row],[Invoice_Date]]))</f>
        <v>44859</v>
      </c>
      <c r="J4414">
        <f>YEAR(tbl_Invoices[[#This Row],[Invoice_Date]])</f>
        <v>2022</v>
      </c>
      <c r="K4414" s="1">
        <f>_xlfn.XLOOKUP(tbl_Invoices[[#This Row],[Customer_ID]], tbl_Customers[Customer_ID], tbl_Customers[Cohort_Month])</f>
        <v>44804</v>
      </c>
      <c r="L4414" s="1" t="str">
        <f ca="1">_xlfn.XLOOKUP(tbl_Invoices[[#This Row],[Customer_ID]], tbl_Customers[Customer_ID], tbl_Customers[Age_Group])</f>
        <v>45–54</v>
      </c>
      <c r="M4414" s="1" t="str">
        <f>_xlfn.XLOOKUP(tbl_Invoices[[#This Row],[Customer_ID]], tbl_Customers[Customer_ID], tbl_Customers[Region])</f>
        <v>East</v>
      </c>
      <c r="N4414" s="1" t="str" cm="1">
        <f t="array" ref="N4414">_xlfn.IFS(
   _xlfn.SINGLE(tbl_Invoices[Plan_ID])="P1","Basic",
   _xlfn.SINGLE(tbl_Invoices[Plan_ID])="P2","Standard",
   _xlfn.SINGLE(tbl_Invoices[Plan_ID])="P3","Premium"
)</f>
        <v>Premium</v>
      </c>
      <c r="O4414" s="2">
        <f>IF(tbl_Invoices[[#This Row],[Revenue_Type]]="Churned",0,1)</f>
        <v>1</v>
      </c>
    </row>
    <row r="4415" spans="1:15" x14ac:dyDescent="0.25">
      <c r="A4415" t="s">
        <v>8915</v>
      </c>
      <c r="B4415" t="s">
        <v>1838</v>
      </c>
      <c r="C4415" t="s">
        <v>3337</v>
      </c>
      <c r="D4415" s="1">
        <v>44859</v>
      </c>
      <c r="E4415">
        <v>25</v>
      </c>
      <c r="F4415" t="b">
        <v>1</v>
      </c>
      <c r="G4415" t="s">
        <v>4549</v>
      </c>
      <c r="H4415" t="s">
        <v>2034</v>
      </c>
      <c r="I4415" s="1">
        <f>DATE(YEAR(tbl_Invoices[[#This Row],[Invoice_Date]]), MONTH(tbl_Invoices[[#This Row],[Invoice_Date]]), DAY(tbl_Invoices[[#This Row],[Invoice_Date]]))</f>
        <v>44859</v>
      </c>
      <c r="J4415">
        <f>YEAR(tbl_Invoices[[#This Row],[Invoice_Date]])</f>
        <v>2022</v>
      </c>
      <c r="K4415" s="1">
        <f>_xlfn.XLOOKUP(tbl_Invoices[[#This Row],[Customer_ID]], tbl_Customers[Customer_ID], tbl_Customers[Cohort_Month])</f>
        <v>45016</v>
      </c>
      <c r="L4415" s="1" t="str">
        <f ca="1">_xlfn.XLOOKUP(tbl_Invoices[[#This Row],[Customer_ID]], tbl_Customers[Customer_ID], tbl_Customers[Age_Group])</f>
        <v>55+</v>
      </c>
      <c r="M4415" s="1" t="str">
        <f>_xlfn.XLOOKUP(tbl_Invoices[[#This Row],[Customer_ID]], tbl_Customers[Customer_ID], tbl_Customers[Region])</f>
        <v>East</v>
      </c>
      <c r="N4415" s="1" t="str" cm="1">
        <f t="array" ref="N4415">_xlfn.IFS(
   _xlfn.SINGLE(tbl_Invoices[Plan_ID])="P1","Basic",
   _xlfn.SINGLE(tbl_Invoices[Plan_ID])="P2","Standard",
   _xlfn.SINGLE(tbl_Invoices[Plan_ID])="P3","Premium"
)</f>
        <v>Standard</v>
      </c>
      <c r="O4415" s="2">
        <f>IF(tbl_Invoices[[#This Row],[Revenue_Type]]="Churned",0,1)</f>
        <v>1</v>
      </c>
    </row>
    <row r="4416" spans="1:15" x14ac:dyDescent="0.25">
      <c r="A4416" t="s">
        <v>5272</v>
      </c>
      <c r="B4416" t="s">
        <v>1961</v>
      </c>
      <c r="C4416" t="s">
        <v>2164</v>
      </c>
      <c r="D4416" s="1">
        <v>44859</v>
      </c>
      <c r="E4416">
        <v>12</v>
      </c>
      <c r="F4416" t="b">
        <v>1</v>
      </c>
      <c r="G4416" t="s">
        <v>4545</v>
      </c>
      <c r="H4416" t="s">
        <v>2027</v>
      </c>
      <c r="I4416" s="1">
        <f>DATE(YEAR(tbl_Invoices[[#This Row],[Invoice_Date]]), MONTH(tbl_Invoices[[#This Row],[Invoice_Date]]), DAY(tbl_Invoices[[#This Row],[Invoice_Date]]))</f>
        <v>44859</v>
      </c>
      <c r="J4416">
        <f>YEAR(tbl_Invoices[[#This Row],[Invoice_Date]])</f>
        <v>2022</v>
      </c>
      <c r="K4416" s="1">
        <f>_xlfn.XLOOKUP(tbl_Invoices[[#This Row],[Customer_ID]], tbl_Customers[Customer_ID], tbl_Customers[Cohort_Month])</f>
        <v>44561</v>
      </c>
      <c r="L4416" s="1" t="str">
        <f ca="1">_xlfn.XLOOKUP(tbl_Invoices[[#This Row],[Customer_ID]], tbl_Customers[Customer_ID], tbl_Customers[Age_Group])</f>
        <v>35–44</v>
      </c>
      <c r="M4416" s="1" t="str">
        <f>_xlfn.XLOOKUP(tbl_Invoices[[#This Row],[Customer_ID]], tbl_Customers[Customer_ID], tbl_Customers[Region])</f>
        <v>Midwest</v>
      </c>
      <c r="N4416" s="1" t="str" cm="1">
        <f t="array" ref="N4416">_xlfn.IFS(
   _xlfn.SINGLE(tbl_Invoices[Plan_ID])="P1","Basic",
   _xlfn.SINGLE(tbl_Invoices[Plan_ID])="P2","Standard",
   _xlfn.SINGLE(tbl_Invoices[Plan_ID])="P3","Premium"
)</f>
        <v>Basic</v>
      </c>
      <c r="O4416" s="2">
        <f>IF(tbl_Invoices[[#This Row],[Revenue_Type]]="Churned",0,1)</f>
        <v>0</v>
      </c>
    </row>
    <row r="4417" spans="1:15" x14ac:dyDescent="0.25">
      <c r="A4417" t="s">
        <v>5124</v>
      </c>
      <c r="B4417" t="s">
        <v>411</v>
      </c>
      <c r="C4417" t="s">
        <v>3958</v>
      </c>
      <c r="D4417" s="1">
        <v>44860</v>
      </c>
      <c r="E4417">
        <v>12</v>
      </c>
      <c r="F4417" t="b">
        <v>1</v>
      </c>
      <c r="G4417" t="s">
        <v>4549</v>
      </c>
      <c r="H4417" t="s">
        <v>2027</v>
      </c>
      <c r="I4417" s="1">
        <f>DATE(YEAR(tbl_Invoices[[#This Row],[Invoice_Date]]), MONTH(tbl_Invoices[[#This Row],[Invoice_Date]]), DAY(tbl_Invoices[[#This Row],[Invoice_Date]]))</f>
        <v>44860</v>
      </c>
      <c r="J4417">
        <f>YEAR(tbl_Invoices[[#This Row],[Invoice_Date]])</f>
        <v>2022</v>
      </c>
      <c r="K4417" s="1">
        <f>_xlfn.XLOOKUP(tbl_Invoices[[#This Row],[Customer_ID]], tbl_Customers[Customer_ID], tbl_Customers[Cohort_Month])</f>
        <v>44286</v>
      </c>
      <c r="L4417" s="1" t="str">
        <f ca="1">_xlfn.XLOOKUP(tbl_Invoices[[#This Row],[Customer_ID]], tbl_Customers[Customer_ID], tbl_Customers[Age_Group])</f>
        <v>45–54</v>
      </c>
      <c r="M4417" s="1" t="str">
        <f>_xlfn.XLOOKUP(tbl_Invoices[[#This Row],[Customer_ID]], tbl_Customers[Customer_ID], tbl_Customers[Region])</f>
        <v>West</v>
      </c>
      <c r="N4417" s="1" t="str" cm="1">
        <f t="array" ref="N4417">_xlfn.IFS(
   _xlfn.SINGLE(tbl_Invoices[Plan_ID])="P1","Basic",
   _xlfn.SINGLE(tbl_Invoices[Plan_ID])="P2","Standard",
   _xlfn.SINGLE(tbl_Invoices[Plan_ID])="P3","Premium"
)</f>
        <v>Basic</v>
      </c>
      <c r="O4417" s="2">
        <f>IF(tbl_Invoices[[#This Row],[Revenue_Type]]="Churned",0,1)</f>
        <v>1</v>
      </c>
    </row>
    <row r="4418" spans="1:15" x14ac:dyDescent="0.25">
      <c r="A4418" t="s">
        <v>8547</v>
      </c>
      <c r="B4418" t="s">
        <v>482</v>
      </c>
      <c r="C4418" t="s">
        <v>3176</v>
      </c>
      <c r="D4418" s="1">
        <v>44860</v>
      </c>
      <c r="E4418">
        <v>12</v>
      </c>
      <c r="F4418" t="b">
        <v>1</v>
      </c>
      <c r="G4418" t="s">
        <v>4549</v>
      </c>
      <c r="H4418" t="s">
        <v>2027</v>
      </c>
      <c r="I4418" s="1">
        <f>DATE(YEAR(tbl_Invoices[[#This Row],[Invoice_Date]]), MONTH(tbl_Invoices[[#This Row],[Invoice_Date]]), DAY(tbl_Invoices[[#This Row],[Invoice_Date]]))</f>
        <v>44860</v>
      </c>
      <c r="J4418">
        <f>YEAR(tbl_Invoices[[#This Row],[Invoice_Date]])</f>
        <v>2022</v>
      </c>
      <c r="K4418" s="1">
        <f>_xlfn.XLOOKUP(tbl_Invoices[[#This Row],[Customer_ID]], tbl_Customers[Customer_ID], tbl_Customers[Cohort_Month])</f>
        <v>44469</v>
      </c>
      <c r="L4418" s="1" t="str">
        <f ca="1">_xlfn.XLOOKUP(tbl_Invoices[[#This Row],[Customer_ID]], tbl_Customers[Customer_ID], tbl_Customers[Age_Group])</f>
        <v>35–44</v>
      </c>
      <c r="M4418" s="1" t="str">
        <f>_xlfn.XLOOKUP(tbl_Invoices[[#This Row],[Customer_ID]], tbl_Customers[Customer_ID], tbl_Customers[Region])</f>
        <v>Midwest</v>
      </c>
      <c r="N4418" s="1" t="str" cm="1">
        <f t="array" ref="N4418">_xlfn.IFS(
   _xlfn.SINGLE(tbl_Invoices[Plan_ID])="P1","Basic",
   _xlfn.SINGLE(tbl_Invoices[Plan_ID])="P2","Standard",
   _xlfn.SINGLE(tbl_Invoices[Plan_ID])="P3","Premium"
)</f>
        <v>Basic</v>
      </c>
      <c r="O4418" s="2">
        <f>IF(tbl_Invoices[[#This Row],[Revenue_Type]]="Churned",0,1)</f>
        <v>1</v>
      </c>
    </row>
    <row r="4419" spans="1:15" x14ac:dyDescent="0.25">
      <c r="A4419" t="s">
        <v>4913</v>
      </c>
      <c r="B4419" t="s">
        <v>1569</v>
      </c>
      <c r="C4419" t="s">
        <v>3655</v>
      </c>
      <c r="D4419" s="1">
        <v>44860</v>
      </c>
      <c r="E4419">
        <v>25</v>
      </c>
      <c r="F4419" t="b">
        <v>1</v>
      </c>
      <c r="G4419" t="s">
        <v>4549</v>
      </c>
      <c r="H4419" t="s">
        <v>2034</v>
      </c>
      <c r="I4419" s="1">
        <f>DATE(YEAR(tbl_Invoices[[#This Row],[Invoice_Date]]), MONTH(tbl_Invoices[[#This Row],[Invoice_Date]]), DAY(tbl_Invoices[[#This Row],[Invoice_Date]]))</f>
        <v>44860</v>
      </c>
      <c r="J4419">
        <f>YEAR(tbl_Invoices[[#This Row],[Invoice_Date]])</f>
        <v>2022</v>
      </c>
      <c r="K4419" s="1">
        <f>_xlfn.XLOOKUP(tbl_Invoices[[#This Row],[Customer_ID]], tbl_Customers[Customer_ID], tbl_Customers[Cohort_Month])</f>
        <v>44712</v>
      </c>
      <c r="L4419" s="1" t="str">
        <f ca="1">_xlfn.XLOOKUP(tbl_Invoices[[#This Row],[Customer_ID]], tbl_Customers[Customer_ID], tbl_Customers[Age_Group])</f>
        <v>45–54</v>
      </c>
      <c r="M4419" s="1" t="str">
        <f>_xlfn.XLOOKUP(tbl_Invoices[[#This Row],[Customer_ID]], tbl_Customers[Customer_ID], tbl_Customers[Region])</f>
        <v>Midwest</v>
      </c>
      <c r="N4419" s="1" t="str" cm="1">
        <f t="array" ref="N4419">_xlfn.IFS(
   _xlfn.SINGLE(tbl_Invoices[Plan_ID])="P1","Basic",
   _xlfn.SINGLE(tbl_Invoices[Plan_ID])="P2","Standard",
   _xlfn.SINGLE(tbl_Invoices[Plan_ID])="P3","Premium"
)</f>
        <v>Standard</v>
      </c>
      <c r="O4419" s="2">
        <f>IF(tbl_Invoices[[#This Row],[Revenue_Type]]="Churned",0,1)</f>
        <v>1</v>
      </c>
    </row>
    <row r="4420" spans="1:15" x14ac:dyDescent="0.25">
      <c r="A4420" t="s">
        <v>7854</v>
      </c>
      <c r="B4420" t="s">
        <v>1667</v>
      </c>
      <c r="C4420" t="s">
        <v>4414</v>
      </c>
      <c r="D4420" s="1">
        <v>44860</v>
      </c>
      <c r="E4420">
        <v>25</v>
      </c>
      <c r="F4420" t="b">
        <v>1</v>
      </c>
      <c r="G4420" t="s">
        <v>4549</v>
      </c>
      <c r="H4420" t="s">
        <v>2034</v>
      </c>
      <c r="I4420" s="1">
        <f>DATE(YEAR(tbl_Invoices[[#This Row],[Invoice_Date]]), MONTH(tbl_Invoices[[#This Row],[Invoice_Date]]), DAY(tbl_Invoices[[#This Row],[Invoice_Date]]))</f>
        <v>44860</v>
      </c>
      <c r="J4420">
        <f>YEAR(tbl_Invoices[[#This Row],[Invoice_Date]])</f>
        <v>2022</v>
      </c>
      <c r="K4420" s="1">
        <f>_xlfn.XLOOKUP(tbl_Invoices[[#This Row],[Customer_ID]], tbl_Customers[Customer_ID], tbl_Customers[Cohort_Month])</f>
        <v>44347</v>
      </c>
      <c r="L4420" s="1" t="str">
        <f ca="1">_xlfn.XLOOKUP(tbl_Invoices[[#This Row],[Customer_ID]], tbl_Customers[Customer_ID], tbl_Customers[Age_Group])</f>
        <v>35–44</v>
      </c>
      <c r="M4420" s="1" t="str">
        <f>_xlfn.XLOOKUP(tbl_Invoices[[#This Row],[Customer_ID]], tbl_Customers[Customer_ID], tbl_Customers[Region])</f>
        <v>South</v>
      </c>
      <c r="N4420" s="1" t="str" cm="1">
        <f t="array" ref="N4420">_xlfn.IFS(
   _xlfn.SINGLE(tbl_Invoices[Plan_ID])="P1","Basic",
   _xlfn.SINGLE(tbl_Invoices[Plan_ID])="P2","Standard",
   _xlfn.SINGLE(tbl_Invoices[Plan_ID])="P3","Premium"
)</f>
        <v>Standard</v>
      </c>
      <c r="O4420" s="2">
        <f>IF(tbl_Invoices[[#This Row],[Revenue_Type]]="Churned",0,1)</f>
        <v>1</v>
      </c>
    </row>
    <row r="4421" spans="1:15" x14ac:dyDescent="0.25">
      <c r="A4421" t="s">
        <v>6964</v>
      </c>
      <c r="B4421" t="s">
        <v>1993</v>
      </c>
      <c r="C4421" t="s">
        <v>2884</v>
      </c>
      <c r="D4421" s="1">
        <v>44860</v>
      </c>
      <c r="E4421">
        <v>55</v>
      </c>
      <c r="F4421" t="b">
        <v>1</v>
      </c>
      <c r="G4421" t="s">
        <v>4538</v>
      </c>
      <c r="H4421" t="s">
        <v>2031</v>
      </c>
      <c r="I4421" s="1">
        <f>DATE(YEAR(tbl_Invoices[[#This Row],[Invoice_Date]]), MONTH(tbl_Invoices[[#This Row],[Invoice_Date]]), DAY(tbl_Invoices[[#This Row],[Invoice_Date]]))</f>
        <v>44860</v>
      </c>
      <c r="J4421">
        <f>YEAR(tbl_Invoices[[#This Row],[Invoice_Date]])</f>
        <v>2022</v>
      </c>
      <c r="K4421" s="1">
        <f>_xlfn.XLOOKUP(tbl_Invoices[[#This Row],[Customer_ID]], tbl_Customers[Customer_ID], tbl_Customers[Cohort_Month])</f>
        <v>44651</v>
      </c>
      <c r="L4421" s="1" t="str">
        <f ca="1">_xlfn.XLOOKUP(tbl_Invoices[[#This Row],[Customer_ID]], tbl_Customers[Customer_ID], tbl_Customers[Age_Group])</f>
        <v>45–54</v>
      </c>
      <c r="M4421" s="1" t="str">
        <f>_xlfn.XLOOKUP(tbl_Invoices[[#This Row],[Customer_ID]], tbl_Customers[Customer_ID], tbl_Customers[Region])</f>
        <v>International</v>
      </c>
      <c r="N4421" s="1" t="str" cm="1">
        <f t="array" ref="N4421">_xlfn.IFS(
   _xlfn.SINGLE(tbl_Invoices[Plan_ID])="P1","Basic",
   _xlfn.SINGLE(tbl_Invoices[Plan_ID])="P2","Standard",
   _xlfn.SINGLE(tbl_Invoices[Plan_ID])="P3","Premium"
)</f>
        <v>Premium</v>
      </c>
      <c r="O4421" s="2">
        <f>IF(tbl_Invoices[[#This Row],[Revenue_Type]]="Churned",0,1)</f>
        <v>1</v>
      </c>
    </row>
    <row r="4422" spans="1:15" x14ac:dyDescent="0.25">
      <c r="A4422" t="s">
        <v>9943</v>
      </c>
      <c r="B4422" t="s">
        <v>2013</v>
      </c>
      <c r="C4422" t="s">
        <v>3795</v>
      </c>
      <c r="D4422" s="1">
        <v>44860</v>
      </c>
      <c r="E4422">
        <v>55</v>
      </c>
      <c r="F4422" t="b">
        <v>1</v>
      </c>
      <c r="G4422" t="s">
        <v>4545</v>
      </c>
      <c r="H4422" t="s">
        <v>2031</v>
      </c>
      <c r="I4422" s="1">
        <f>DATE(YEAR(tbl_Invoices[[#This Row],[Invoice_Date]]), MONTH(tbl_Invoices[[#This Row],[Invoice_Date]]), DAY(tbl_Invoices[[#This Row],[Invoice_Date]]))</f>
        <v>44860</v>
      </c>
      <c r="J4422">
        <f>YEAR(tbl_Invoices[[#This Row],[Invoice_Date]])</f>
        <v>2022</v>
      </c>
      <c r="K4422" s="1">
        <f>_xlfn.XLOOKUP(tbl_Invoices[[#This Row],[Customer_ID]], tbl_Customers[Customer_ID], tbl_Customers[Cohort_Month])</f>
        <v>44985</v>
      </c>
      <c r="L4422" s="1" t="str">
        <f ca="1">_xlfn.XLOOKUP(tbl_Invoices[[#This Row],[Customer_ID]], tbl_Customers[Customer_ID], tbl_Customers[Age_Group])</f>
        <v>25–34</v>
      </c>
      <c r="M4422" s="1" t="str">
        <f>_xlfn.XLOOKUP(tbl_Invoices[[#This Row],[Customer_ID]], tbl_Customers[Customer_ID], tbl_Customers[Region])</f>
        <v>Midwest</v>
      </c>
      <c r="N4422" s="1" t="str" cm="1">
        <f t="array" ref="N4422">_xlfn.IFS(
   _xlfn.SINGLE(tbl_Invoices[Plan_ID])="P1","Basic",
   _xlfn.SINGLE(tbl_Invoices[Plan_ID])="P2","Standard",
   _xlfn.SINGLE(tbl_Invoices[Plan_ID])="P3","Premium"
)</f>
        <v>Premium</v>
      </c>
      <c r="O4422" s="2">
        <f>IF(tbl_Invoices[[#This Row],[Revenue_Type]]="Churned",0,1)</f>
        <v>0</v>
      </c>
    </row>
    <row r="4423" spans="1:15" x14ac:dyDescent="0.25">
      <c r="A4423" t="s">
        <v>5046</v>
      </c>
      <c r="B4423" t="s">
        <v>241</v>
      </c>
      <c r="C4423" t="s">
        <v>3537</v>
      </c>
      <c r="D4423" s="1">
        <v>44861</v>
      </c>
      <c r="E4423">
        <v>25</v>
      </c>
      <c r="F4423" t="b">
        <v>1</v>
      </c>
      <c r="G4423" t="s">
        <v>4538</v>
      </c>
      <c r="H4423" t="s">
        <v>2034</v>
      </c>
      <c r="I4423" s="1">
        <f>DATE(YEAR(tbl_Invoices[[#This Row],[Invoice_Date]]), MONTH(tbl_Invoices[[#This Row],[Invoice_Date]]), DAY(tbl_Invoices[[#This Row],[Invoice_Date]]))</f>
        <v>44861</v>
      </c>
      <c r="J4423">
        <f>YEAR(tbl_Invoices[[#This Row],[Invoice_Date]])</f>
        <v>2022</v>
      </c>
      <c r="K4423" s="1">
        <f>_xlfn.XLOOKUP(tbl_Invoices[[#This Row],[Customer_ID]], tbl_Customers[Customer_ID], tbl_Customers[Cohort_Month])</f>
        <v>44227</v>
      </c>
      <c r="L4423" s="1" t="str">
        <f ca="1">_xlfn.XLOOKUP(tbl_Invoices[[#This Row],[Customer_ID]], tbl_Customers[Customer_ID], tbl_Customers[Age_Group])</f>
        <v>35–44</v>
      </c>
      <c r="M4423" s="1" t="str">
        <f>_xlfn.XLOOKUP(tbl_Invoices[[#This Row],[Customer_ID]], tbl_Customers[Customer_ID], tbl_Customers[Region])</f>
        <v>East</v>
      </c>
      <c r="N4423" s="1" t="str" cm="1">
        <f t="array" ref="N4423">_xlfn.IFS(
   _xlfn.SINGLE(tbl_Invoices[Plan_ID])="P1","Basic",
   _xlfn.SINGLE(tbl_Invoices[Plan_ID])="P2","Standard",
   _xlfn.SINGLE(tbl_Invoices[Plan_ID])="P3","Premium"
)</f>
        <v>Standard</v>
      </c>
      <c r="O4423" s="2">
        <f>IF(tbl_Invoices[[#This Row],[Revenue_Type]]="Churned",0,1)</f>
        <v>1</v>
      </c>
    </row>
    <row r="4424" spans="1:15" x14ac:dyDescent="0.25">
      <c r="A4424" t="s">
        <v>9981</v>
      </c>
      <c r="B4424" t="s">
        <v>495</v>
      </c>
      <c r="C4424" t="s">
        <v>3444</v>
      </c>
      <c r="D4424" s="1">
        <v>44861</v>
      </c>
      <c r="E4424">
        <v>25</v>
      </c>
      <c r="F4424" t="b">
        <v>1</v>
      </c>
      <c r="G4424" t="s">
        <v>4545</v>
      </c>
      <c r="H4424" t="s">
        <v>2034</v>
      </c>
      <c r="I4424" s="1">
        <f>DATE(YEAR(tbl_Invoices[[#This Row],[Invoice_Date]]), MONTH(tbl_Invoices[[#This Row],[Invoice_Date]]), DAY(tbl_Invoices[[#This Row],[Invoice_Date]]))</f>
        <v>44861</v>
      </c>
      <c r="J4424">
        <f>YEAR(tbl_Invoices[[#This Row],[Invoice_Date]])</f>
        <v>2022</v>
      </c>
      <c r="K4424" s="1">
        <f>_xlfn.XLOOKUP(tbl_Invoices[[#This Row],[Customer_ID]], tbl_Customers[Customer_ID], tbl_Customers[Cohort_Month])</f>
        <v>44227</v>
      </c>
      <c r="L4424" s="1" t="str">
        <f ca="1">_xlfn.XLOOKUP(tbl_Invoices[[#This Row],[Customer_ID]], tbl_Customers[Customer_ID], tbl_Customers[Age_Group])</f>
        <v>35–44</v>
      </c>
      <c r="M4424" s="1" t="str">
        <f>_xlfn.XLOOKUP(tbl_Invoices[[#This Row],[Customer_ID]], tbl_Customers[Customer_ID], tbl_Customers[Region])</f>
        <v>West</v>
      </c>
      <c r="N4424" s="1" t="str" cm="1">
        <f t="array" ref="N4424">_xlfn.IFS(
   _xlfn.SINGLE(tbl_Invoices[Plan_ID])="P1","Basic",
   _xlfn.SINGLE(tbl_Invoices[Plan_ID])="P2","Standard",
   _xlfn.SINGLE(tbl_Invoices[Plan_ID])="P3","Premium"
)</f>
        <v>Standard</v>
      </c>
      <c r="O4424" s="2">
        <f>IF(tbl_Invoices[[#This Row],[Revenue_Type]]="Churned",0,1)</f>
        <v>0</v>
      </c>
    </row>
    <row r="4425" spans="1:15" x14ac:dyDescent="0.25">
      <c r="A4425" t="s">
        <v>5385</v>
      </c>
      <c r="B4425" t="s">
        <v>1028</v>
      </c>
      <c r="C4425" t="s">
        <v>3000</v>
      </c>
      <c r="D4425" s="1">
        <v>44861</v>
      </c>
      <c r="E4425">
        <v>55</v>
      </c>
      <c r="F4425" t="b">
        <v>1</v>
      </c>
      <c r="G4425" t="s">
        <v>4547</v>
      </c>
      <c r="H4425" t="s">
        <v>2031</v>
      </c>
      <c r="I4425" s="1">
        <f>DATE(YEAR(tbl_Invoices[[#This Row],[Invoice_Date]]), MONTH(tbl_Invoices[[#This Row],[Invoice_Date]]), DAY(tbl_Invoices[[#This Row],[Invoice_Date]]))</f>
        <v>44861</v>
      </c>
      <c r="J4425">
        <f>YEAR(tbl_Invoices[[#This Row],[Invoice_Date]])</f>
        <v>2022</v>
      </c>
      <c r="K4425" s="1">
        <f>_xlfn.XLOOKUP(tbl_Invoices[[#This Row],[Customer_ID]], tbl_Customers[Customer_ID], tbl_Customers[Cohort_Month])</f>
        <v>45046</v>
      </c>
      <c r="L4425" s="1" t="str">
        <f ca="1">_xlfn.XLOOKUP(tbl_Invoices[[#This Row],[Customer_ID]], tbl_Customers[Customer_ID], tbl_Customers[Age_Group])</f>
        <v>25–34</v>
      </c>
      <c r="M4425" s="1" t="str">
        <f>_xlfn.XLOOKUP(tbl_Invoices[[#This Row],[Customer_ID]], tbl_Customers[Customer_ID], tbl_Customers[Region])</f>
        <v>East</v>
      </c>
      <c r="N4425" s="1" t="str" cm="1">
        <f t="array" ref="N4425">_xlfn.IFS(
   _xlfn.SINGLE(tbl_Invoices[Plan_ID])="P1","Basic",
   _xlfn.SINGLE(tbl_Invoices[Plan_ID])="P2","Standard",
   _xlfn.SINGLE(tbl_Invoices[Plan_ID])="P3","Premium"
)</f>
        <v>Premium</v>
      </c>
      <c r="O4425" s="2">
        <f>IF(tbl_Invoices[[#This Row],[Revenue_Type]]="Churned",0,1)</f>
        <v>1</v>
      </c>
    </row>
    <row r="4426" spans="1:15" x14ac:dyDescent="0.25">
      <c r="A4426" t="s">
        <v>8466</v>
      </c>
      <c r="B4426" t="s">
        <v>1200</v>
      </c>
      <c r="C4426" t="s">
        <v>3944</v>
      </c>
      <c r="D4426" s="1">
        <v>44861</v>
      </c>
      <c r="E4426">
        <v>12</v>
      </c>
      <c r="F4426" t="b">
        <v>1</v>
      </c>
      <c r="G4426" t="s">
        <v>4538</v>
      </c>
      <c r="H4426" t="s">
        <v>2027</v>
      </c>
      <c r="I4426" s="1">
        <f>DATE(YEAR(tbl_Invoices[[#This Row],[Invoice_Date]]), MONTH(tbl_Invoices[[#This Row],[Invoice_Date]]), DAY(tbl_Invoices[[#This Row],[Invoice_Date]]))</f>
        <v>44861</v>
      </c>
      <c r="J4426">
        <f>YEAR(tbl_Invoices[[#This Row],[Invoice_Date]])</f>
        <v>2022</v>
      </c>
      <c r="K4426" s="1">
        <f>_xlfn.XLOOKUP(tbl_Invoices[[#This Row],[Customer_ID]], tbl_Customers[Customer_ID], tbl_Customers[Cohort_Month])</f>
        <v>44681</v>
      </c>
      <c r="L4426" s="1" t="str">
        <f ca="1">_xlfn.XLOOKUP(tbl_Invoices[[#This Row],[Customer_ID]], tbl_Customers[Customer_ID], tbl_Customers[Age_Group])</f>
        <v>25–34</v>
      </c>
      <c r="M4426" s="1" t="str">
        <f>_xlfn.XLOOKUP(tbl_Invoices[[#This Row],[Customer_ID]], tbl_Customers[Customer_ID], tbl_Customers[Region])</f>
        <v>International</v>
      </c>
      <c r="N4426" s="1" t="str" cm="1">
        <f t="array" ref="N4426">_xlfn.IFS(
   _xlfn.SINGLE(tbl_Invoices[Plan_ID])="P1","Basic",
   _xlfn.SINGLE(tbl_Invoices[Plan_ID])="P2","Standard",
   _xlfn.SINGLE(tbl_Invoices[Plan_ID])="P3","Premium"
)</f>
        <v>Basic</v>
      </c>
      <c r="O4426" s="2">
        <f>IF(tbl_Invoices[[#This Row],[Revenue_Type]]="Churned",0,1)</f>
        <v>1</v>
      </c>
    </row>
    <row r="4427" spans="1:15" x14ac:dyDescent="0.25">
      <c r="A4427" t="s">
        <v>5870</v>
      </c>
      <c r="B4427" t="s">
        <v>1299</v>
      </c>
      <c r="C4427" t="s">
        <v>3821</v>
      </c>
      <c r="D4427" s="1">
        <v>44861</v>
      </c>
      <c r="E4427">
        <v>12</v>
      </c>
      <c r="F4427" t="b">
        <v>1</v>
      </c>
      <c r="G4427" t="s">
        <v>4540</v>
      </c>
      <c r="H4427" t="s">
        <v>2027</v>
      </c>
      <c r="I4427" s="1">
        <f>DATE(YEAR(tbl_Invoices[[#This Row],[Invoice_Date]]), MONTH(tbl_Invoices[[#This Row],[Invoice_Date]]), DAY(tbl_Invoices[[#This Row],[Invoice_Date]]))</f>
        <v>44861</v>
      </c>
      <c r="J4427">
        <f>YEAR(tbl_Invoices[[#This Row],[Invoice_Date]])</f>
        <v>2022</v>
      </c>
      <c r="K4427" s="1">
        <f>_xlfn.XLOOKUP(tbl_Invoices[[#This Row],[Customer_ID]], tbl_Customers[Customer_ID], tbl_Customers[Cohort_Month])</f>
        <v>44227</v>
      </c>
      <c r="L4427" s="1" t="str">
        <f ca="1">_xlfn.XLOOKUP(tbl_Invoices[[#This Row],[Customer_ID]], tbl_Customers[Customer_ID], tbl_Customers[Age_Group])</f>
        <v>35–44</v>
      </c>
      <c r="M4427" s="1" t="str">
        <f>_xlfn.XLOOKUP(tbl_Invoices[[#This Row],[Customer_ID]], tbl_Customers[Customer_ID], tbl_Customers[Region])</f>
        <v>South</v>
      </c>
      <c r="N4427" s="1" t="str" cm="1">
        <f t="array" ref="N4427">_xlfn.IFS(
   _xlfn.SINGLE(tbl_Invoices[Plan_ID])="P1","Basic",
   _xlfn.SINGLE(tbl_Invoices[Plan_ID])="P2","Standard",
   _xlfn.SINGLE(tbl_Invoices[Plan_ID])="P3","Premium"
)</f>
        <v>Basic</v>
      </c>
      <c r="O4427" s="2">
        <f>IF(tbl_Invoices[[#This Row],[Revenue_Type]]="Churned",0,1)</f>
        <v>1</v>
      </c>
    </row>
    <row r="4428" spans="1:15" x14ac:dyDescent="0.25">
      <c r="A4428" t="s">
        <v>9311</v>
      </c>
      <c r="B4428" t="s">
        <v>1564</v>
      </c>
      <c r="C4428" t="s">
        <v>2406</v>
      </c>
      <c r="D4428" s="1">
        <v>44861</v>
      </c>
      <c r="E4428">
        <v>55</v>
      </c>
      <c r="F4428" t="b">
        <v>1</v>
      </c>
      <c r="G4428" t="s">
        <v>4549</v>
      </c>
      <c r="H4428" t="s">
        <v>2031</v>
      </c>
      <c r="I4428" s="1">
        <f>DATE(YEAR(tbl_Invoices[[#This Row],[Invoice_Date]]), MONTH(tbl_Invoices[[#This Row],[Invoice_Date]]), DAY(tbl_Invoices[[#This Row],[Invoice_Date]]))</f>
        <v>44861</v>
      </c>
      <c r="J4428">
        <f>YEAR(tbl_Invoices[[#This Row],[Invoice_Date]])</f>
        <v>2022</v>
      </c>
      <c r="K4428" s="1">
        <f>_xlfn.XLOOKUP(tbl_Invoices[[#This Row],[Customer_ID]], tbl_Customers[Customer_ID], tbl_Customers[Cohort_Month])</f>
        <v>45107</v>
      </c>
      <c r="L4428" s="1" t="str">
        <f ca="1">_xlfn.XLOOKUP(tbl_Invoices[[#This Row],[Customer_ID]], tbl_Customers[Customer_ID], tbl_Customers[Age_Group])</f>
        <v>45–54</v>
      </c>
      <c r="M4428" s="1" t="str">
        <f>_xlfn.XLOOKUP(tbl_Invoices[[#This Row],[Customer_ID]], tbl_Customers[Customer_ID], tbl_Customers[Region])</f>
        <v>Midwest</v>
      </c>
      <c r="N4428" s="1" t="str" cm="1">
        <f t="array" ref="N4428">_xlfn.IFS(
   _xlfn.SINGLE(tbl_Invoices[Plan_ID])="P1","Basic",
   _xlfn.SINGLE(tbl_Invoices[Plan_ID])="P2","Standard",
   _xlfn.SINGLE(tbl_Invoices[Plan_ID])="P3","Premium"
)</f>
        <v>Premium</v>
      </c>
      <c r="O4428" s="2">
        <f>IF(tbl_Invoices[[#This Row],[Revenue_Type]]="Churned",0,1)</f>
        <v>1</v>
      </c>
    </row>
    <row r="4429" spans="1:15" x14ac:dyDescent="0.25">
      <c r="A4429" t="s">
        <v>9077</v>
      </c>
      <c r="B4429" t="s">
        <v>67</v>
      </c>
      <c r="C4429" t="s">
        <v>4307</v>
      </c>
      <c r="D4429" s="1">
        <v>44862</v>
      </c>
      <c r="E4429">
        <v>12</v>
      </c>
      <c r="F4429" t="b">
        <v>1</v>
      </c>
      <c r="G4429" t="s">
        <v>4538</v>
      </c>
      <c r="H4429" t="s">
        <v>2027</v>
      </c>
      <c r="I4429" s="1">
        <f>DATE(YEAR(tbl_Invoices[[#This Row],[Invoice_Date]]), MONTH(tbl_Invoices[[#This Row],[Invoice_Date]]), DAY(tbl_Invoices[[#This Row],[Invoice_Date]]))</f>
        <v>44862</v>
      </c>
      <c r="J4429">
        <f>YEAR(tbl_Invoices[[#This Row],[Invoice_Date]])</f>
        <v>2022</v>
      </c>
      <c r="K4429" s="1">
        <f>_xlfn.XLOOKUP(tbl_Invoices[[#This Row],[Customer_ID]], tbl_Customers[Customer_ID], tbl_Customers[Cohort_Month])</f>
        <v>44561</v>
      </c>
      <c r="L4429" s="1" t="str">
        <f ca="1">_xlfn.XLOOKUP(tbl_Invoices[[#This Row],[Customer_ID]], tbl_Customers[Customer_ID], tbl_Customers[Age_Group])</f>
        <v>45–54</v>
      </c>
      <c r="M4429" s="1" t="str">
        <f>_xlfn.XLOOKUP(tbl_Invoices[[#This Row],[Customer_ID]], tbl_Customers[Customer_ID], tbl_Customers[Region])</f>
        <v>East</v>
      </c>
      <c r="N4429" s="1" t="str" cm="1">
        <f t="array" ref="N4429">_xlfn.IFS(
   _xlfn.SINGLE(tbl_Invoices[Plan_ID])="P1","Basic",
   _xlfn.SINGLE(tbl_Invoices[Plan_ID])="P2","Standard",
   _xlfn.SINGLE(tbl_Invoices[Plan_ID])="P3","Premium"
)</f>
        <v>Basic</v>
      </c>
      <c r="O4429" s="2">
        <f>IF(tbl_Invoices[[#This Row],[Revenue_Type]]="Churned",0,1)</f>
        <v>1</v>
      </c>
    </row>
    <row r="4430" spans="1:15" x14ac:dyDescent="0.25">
      <c r="A4430" t="s">
        <v>6368</v>
      </c>
      <c r="B4430" t="s">
        <v>74</v>
      </c>
      <c r="C4430" t="s">
        <v>2430</v>
      </c>
      <c r="D4430" s="1">
        <v>44862</v>
      </c>
      <c r="E4430">
        <v>12</v>
      </c>
      <c r="F4430" t="b">
        <v>1</v>
      </c>
      <c r="G4430" t="s">
        <v>4538</v>
      </c>
      <c r="H4430" t="s">
        <v>2027</v>
      </c>
      <c r="I4430" s="1">
        <f>DATE(YEAR(tbl_Invoices[[#This Row],[Invoice_Date]]), MONTH(tbl_Invoices[[#This Row],[Invoice_Date]]), DAY(tbl_Invoices[[#This Row],[Invoice_Date]]))</f>
        <v>44862</v>
      </c>
      <c r="J4430">
        <f>YEAR(tbl_Invoices[[#This Row],[Invoice_Date]])</f>
        <v>2022</v>
      </c>
      <c r="K4430" s="1">
        <f>_xlfn.XLOOKUP(tbl_Invoices[[#This Row],[Customer_ID]], tbl_Customers[Customer_ID], tbl_Customers[Cohort_Month])</f>
        <v>44561</v>
      </c>
      <c r="L4430" s="1" t="str">
        <f ca="1">_xlfn.XLOOKUP(tbl_Invoices[[#This Row],[Customer_ID]], tbl_Customers[Customer_ID], tbl_Customers[Age_Group])</f>
        <v>55+</v>
      </c>
      <c r="M4430" s="1" t="str">
        <f>_xlfn.XLOOKUP(tbl_Invoices[[#This Row],[Customer_ID]], tbl_Customers[Customer_ID], tbl_Customers[Region])</f>
        <v>South</v>
      </c>
      <c r="N4430" s="1" t="str" cm="1">
        <f t="array" ref="N4430">_xlfn.IFS(
   _xlfn.SINGLE(tbl_Invoices[Plan_ID])="P1","Basic",
   _xlfn.SINGLE(tbl_Invoices[Plan_ID])="P2","Standard",
   _xlfn.SINGLE(tbl_Invoices[Plan_ID])="P3","Premium"
)</f>
        <v>Basic</v>
      </c>
      <c r="O4430" s="2">
        <f>IF(tbl_Invoices[[#This Row],[Revenue_Type]]="Churned",0,1)</f>
        <v>1</v>
      </c>
    </row>
    <row r="4431" spans="1:15" x14ac:dyDescent="0.25">
      <c r="A4431" t="s">
        <v>5979</v>
      </c>
      <c r="B4431" t="s">
        <v>81</v>
      </c>
      <c r="C4431" t="s">
        <v>2196</v>
      </c>
      <c r="D4431" s="1">
        <v>44862</v>
      </c>
      <c r="E4431">
        <v>55</v>
      </c>
      <c r="F4431" t="b">
        <v>1</v>
      </c>
      <c r="G4431" t="s">
        <v>4545</v>
      </c>
      <c r="H4431" t="s">
        <v>2031</v>
      </c>
      <c r="I4431" s="1">
        <f>DATE(YEAR(tbl_Invoices[[#This Row],[Invoice_Date]]), MONTH(tbl_Invoices[[#This Row],[Invoice_Date]]), DAY(tbl_Invoices[[#This Row],[Invoice_Date]]))</f>
        <v>44862</v>
      </c>
      <c r="J4431">
        <f>YEAR(tbl_Invoices[[#This Row],[Invoice_Date]])</f>
        <v>2022</v>
      </c>
      <c r="K4431" s="1">
        <f>_xlfn.XLOOKUP(tbl_Invoices[[#This Row],[Customer_ID]], tbl_Customers[Customer_ID], tbl_Customers[Cohort_Month])</f>
        <v>44773</v>
      </c>
      <c r="L4431" s="1" t="str">
        <f ca="1">_xlfn.XLOOKUP(tbl_Invoices[[#This Row],[Customer_ID]], tbl_Customers[Customer_ID], tbl_Customers[Age_Group])</f>
        <v>45–54</v>
      </c>
      <c r="M4431" s="1" t="str">
        <f>_xlfn.XLOOKUP(tbl_Invoices[[#This Row],[Customer_ID]], tbl_Customers[Customer_ID], tbl_Customers[Region])</f>
        <v>West</v>
      </c>
      <c r="N4431" s="1" t="str" cm="1">
        <f t="array" ref="N4431">_xlfn.IFS(
   _xlfn.SINGLE(tbl_Invoices[Plan_ID])="P1","Basic",
   _xlfn.SINGLE(tbl_Invoices[Plan_ID])="P2","Standard",
   _xlfn.SINGLE(tbl_Invoices[Plan_ID])="P3","Premium"
)</f>
        <v>Premium</v>
      </c>
      <c r="O4431" s="2">
        <f>IF(tbl_Invoices[[#This Row],[Revenue_Type]]="Churned",0,1)</f>
        <v>0</v>
      </c>
    </row>
    <row r="4432" spans="1:15" x14ac:dyDescent="0.25">
      <c r="A4432" t="s">
        <v>5048</v>
      </c>
      <c r="B4432" t="s">
        <v>89</v>
      </c>
      <c r="C4432" t="s">
        <v>3042</v>
      </c>
      <c r="D4432" s="1">
        <v>44862</v>
      </c>
      <c r="E4432">
        <v>25</v>
      </c>
      <c r="F4432" t="b">
        <v>1</v>
      </c>
      <c r="G4432" t="s">
        <v>4549</v>
      </c>
      <c r="H4432" t="s">
        <v>2034</v>
      </c>
      <c r="I4432" s="1">
        <f>DATE(YEAR(tbl_Invoices[[#This Row],[Invoice_Date]]), MONTH(tbl_Invoices[[#This Row],[Invoice_Date]]), DAY(tbl_Invoices[[#This Row],[Invoice_Date]]))</f>
        <v>44862</v>
      </c>
      <c r="J4432">
        <f>YEAR(tbl_Invoices[[#This Row],[Invoice_Date]])</f>
        <v>2022</v>
      </c>
      <c r="K4432" s="1">
        <f>_xlfn.XLOOKUP(tbl_Invoices[[#This Row],[Customer_ID]], tbl_Customers[Customer_ID], tbl_Customers[Cohort_Month])</f>
        <v>44834</v>
      </c>
      <c r="L4432" s="1" t="str">
        <f ca="1">_xlfn.XLOOKUP(tbl_Invoices[[#This Row],[Customer_ID]], tbl_Customers[Customer_ID], tbl_Customers[Age_Group])</f>
        <v>45–54</v>
      </c>
      <c r="M4432" s="1" t="str">
        <f>_xlfn.XLOOKUP(tbl_Invoices[[#This Row],[Customer_ID]], tbl_Customers[Customer_ID], tbl_Customers[Region])</f>
        <v>Midwest</v>
      </c>
      <c r="N4432" s="1" t="str" cm="1">
        <f t="array" ref="N4432">_xlfn.IFS(
   _xlfn.SINGLE(tbl_Invoices[Plan_ID])="P1","Basic",
   _xlfn.SINGLE(tbl_Invoices[Plan_ID])="P2","Standard",
   _xlfn.SINGLE(tbl_Invoices[Plan_ID])="P3","Premium"
)</f>
        <v>Standard</v>
      </c>
      <c r="O4432" s="2">
        <f>IF(tbl_Invoices[[#This Row],[Revenue_Type]]="Churned",0,1)</f>
        <v>1</v>
      </c>
    </row>
    <row r="4433" spans="1:15" x14ac:dyDescent="0.25">
      <c r="A4433" t="s">
        <v>7676</v>
      </c>
      <c r="B4433" t="s">
        <v>311</v>
      </c>
      <c r="C4433" t="s">
        <v>2739</v>
      </c>
      <c r="D4433" s="1">
        <v>44862</v>
      </c>
      <c r="E4433">
        <v>25</v>
      </c>
      <c r="F4433" t="b">
        <v>1</v>
      </c>
      <c r="G4433" t="s">
        <v>4545</v>
      </c>
      <c r="H4433" t="s">
        <v>2034</v>
      </c>
      <c r="I4433" s="1">
        <f>DATE(YEAR(tbl_Invoices[[#This Row],[Invoice_Date]]), MONTH(tbl_Invoices[[#This Row],[Invoice_Date]]), DAY(tbl_Invoices[[#This Row],[Invoice_Date]]))</f>
        <v>44862</v>
      </c>
      <c r="J4433">
        <f>YEAR(tbl_Invoices[[#This Row],[Invoice_Date]])</f>
        <v>2022</v>
      </c>
      <c r="K4433" s="1">
        <f>_xlfn.XLOOKUP(tbl_Invoices[[#This Row],[Customer_ID]], tbl_Customers[Customer_ID], tbl_Customers[Cohort_Month])</f>
        <v>45077</v>
      </c>
      <c r="L4433" s="1" t="str">
        <f ca="1">_xlfn.XLOOKUP(tbl_Invoices[[#This Row],[Customer_ID]], tbl_Customers[Customer_ID], tbl_Customers[Age_Group])</f>
        <v>25–34</v>
      </c>
      <c r="M4433" s="1" t="str">
        <f>_xlfn.XLOOKUP(tbl_Invoices[[#This Row],[Customer_ID]], tbl_Customers[Customer_ID], tbl_Customers[Region])</f>
        <v>International</v>
      </c>
      <c r="N4433" s="1" t="str" cm="1">
        <f t="array" ref="N4433">_xlfn.IFS(
   _xlfn.SINGLE(tbl_Invoices[Plan_ID])="P1","Basic",
   _xlfn.SINGLE(tbl_Invoices[Plan_ID])="P2","Standard",
   _xlfn.SINGLE(tbl_Invoices[Plan_ID])="P3","Premium"
)</f>
        <v>Standard</v>
      </c>
      <c r="O4433" s="2">
        <f>IF(tbl_Invoices[[#This Row],[Revenue_Type]]="Churned",0,1)</f>
        <v>0</v>
      </c>
    </row>
    <row r="4434" spans="1:15" x14ac:dyDescent="0.25">
      <c r="A4434" t="s">
        <v>7645</v>
      </c>
      <c r="B4434" t="s">
        <v>366</v>
      </c>
      <c r="C4434" t="s">
        <v>2370</v>
      </c>
      <c r="D4434" s="1">
        <v>44862</v>
      </c>
      <c r="E4434">
        <v>55</v>
      </c>
      <c r="F4434" t="b">
        <v>1</v>
      </c>
      <c r="G4434" t="s">
        <v>4545</v>
      </c>
      <c r="H4434" t="s">
        <v>2031</v>
      </c>
      <c r="I4434" s="1">
        <f>DATE(YEAR(tbl_Invoices[[#This Row],[Invoice_Date]]), MONTH(tbl_Invoices[[#This Row],[Invoice_Date]]), DAY(tbl_Invoices[[#This Row],[Invoice_Date]]))</f>
        <v>44862</v>
      </c>
      <c r="J4434">
        <f>YEAR(tbl_Invoices[[#This Row],[Invoice_Date]])</f>
        <v>2022</v>
      </c>
      <c r="K4434" s="1">
        <f>_xlfn.XLOOKUP(tbl_Invoices[[#This Row],[Customer_ID]], tbl_Customers[Customer_ID], tbl_Customers[Cohort_Month])</f>
        <v>44286</v>
      </c>
      <c r="L4434" s="1" t="str">
        <f ca="1">_xlfn.XLOOKUP(tbl_Invoices[[#This Row],[Customer_ID]], tbl_Customers[Customer_ID], tbl_Customers[Age_Group])</f>
        <v>35–44</v>
      </c>
      <c r="M4434" s="1" t="str">
        <f>_xlfn.XLOOKUP(tbl_Invoices[[#This Row],[Customer_ID]], tbl_Customers[Customer_ID], tbl_Customers[Region])</f>
        <v>South</v>
      </c>
      <c r="N4434" s="1" t="str" cm="1">
        <f t="array" ref="N4434">_xlfn.IFS(
   _xlfn.SINGLE(tbl_Invoices[Plan_ID])="P1","Basic",
   _xlfn.SINGLE(tbl_Invoices[Plan_ID])="P2","Standard",
   _xlfn.SINGLE(tbl_Invoices[Plan_ID])="P3","Premium"
)</f>
        <v>Premium</v>
      </c>
      <c r="O4434" s="2">
        <f>IF(tbl_Invoices[[#This Row],[Revenue_Type]]="Churned",0,1)</f>
        <v>0</v>
      </c>
    </row>
    <row r="4435" spans="1:15" x14ac:dyDescent="0.25">
      <c r="A4435" t="s">
        <v>9352</v>
      </c>
      <c r="B4435" t="s">
        <v>549</v>
      </c>
      <c r="C4435" t="s">
        <v>3457</v>
      </c>
      <c r="D4435" s="1">
        <v>44862</v>
      </c>
      <c r="E4435">
        <v>12</v>
      </c>
      <c r="F4435" t="b">
        <v>1</v>
      </c>
      <c r="G4435" t="s">
        <v>4545</v>
      </c>
      <c r="H4435" t="s">
        <v>2027</v>
      </c>
      <c r="I4435" s="1">
        <f>DATE(YEAR(tbl_Invoices[[#This Row],[Invoice_Date]]), MONTH(tbl_Invoices[[#This Row],[Invoice_Date]]), DAY(tbl_Invoices[[#This Row],[Invoice_Date]]))</f>
        <v>44862</v>
      </c>
      <c r="J4435">
        <f>YEAR(tbl_Invoices[[#This Row],[Invoice_Date]])</f>
        <v>2022</v>
      </c>
      <c r="K4435" s="1">
        <f>_xlfn.XLOOKUP(tbl_Invoices[[#This Row],[Customer_ID]], tbl_Customers[Customer_ID], tbl_Customers[Cohort_Month])</f>
        <v>44377</v>
      </c>
      <c r="L4435" s="1" t="str">
        <f ca="1">_xlfn.XLOOKUP(tbl_Invoices[[#This Row],[Customer_ID]], tbl_Customers[Customer_ID], tbl_Customers[Age_Group])</f>
        <v>25–34</v>
      </c>
      <c r="M4435" s="1" t="str">
        <f>_xlfn.XLOOKUP(tbl_Invoices[[#This Row],[Customer_ID]], tbl_Customers[Customer_ID], tbl_Customers[Region])</f>
        <v>West</v>
      </c>
      <c r="N4435" s="1" t="str" cm="1">
        <f t="array" ref="N4435">_xlfn.IFS(
   _xlfn.SINGLE(tbl_Invoices[Plan_ID])="P1","Basic",
   _xlfn.SINGLE(tbl_Invoices[Plan_ID])="P2","Standard",
   _xlfn.SINGLE(tbl_Invoices[Plan_ID])="P3","Premium"
)</f>
        <v>Basic</v>
      </c>
      <c r="O4435" s="2">
        <f>IF(tbl_Invoices[[#This Row],[Revenue_Type]]="Churned",0,1)</f>
        <v>0</v>
      </c>
    </row>
    <row r="4436" spans="1:15" x14ac:dyDescent="0.25">
      <c r="A4436" t="s">
        <v>10359</v>
      </c>
      <c r="B4436" t="s">
        <v>733</v>
      </c>
      <c r="C4436" t="s">
        <v>3559</v>
      </c>
      <c r="D4436" s="1">
        <v>44862</v>
      </c>
      <c r="E4436">
        <v>55</v>
      </c>
      <c r="F4436" t="b">
        <v>1</v>
      </c>
      <c r="G4436" t="s">
        <v>4549</v>
      </c>
      <c r="H4436" t="s">
        <v>2031</v>
      </c>
      <c r="I4436" s="1">
        <f>DATE(YEAR(tbl_Invoices[[#This Row],[Invoice_Date]]), MONTH(tbl_Invoices[[#This Row],[Invoice_Date]]), DAY(tbl_Invoices[[#This Row],[Invoice_Date]]))</f>
        <v>44862</v>
      </c>
      <c r="J4436">
        <f>YEAR(tbl_Invoices[[#This Row],[Invoice_Date]])</f>
        <v>2022</v>
      </c>
      <c r="K4436" s="1">
        <f>_xlfn.XLOOKUP(tbl_Invoices[[#This Row],[Customer_ID]], tbl_Customers[Customer_ID], tbl_Customers[Cohort_Month])</f>
        <v>44895</v>
      </c>
      <c r="L4436" s="1" t="str">
        <f ca="1">_xlfn.XLOOKUP(tbl_Invoices[[#This Row],[Customer_ID]], tbl_Customers[Customer_ID], tbl_Customers[Age_Group])</f>
        <v>45–54</v>
      </c>
      <c r="M4436" s="1" t="str">
        <f>_xlfn.XLOOKUP(tbl_Invoices[[#This Row],[Customer_ID]], tbl_Customers[Customer_ID], tbl_Customers[Region])</f>
        <v>Midwest</v>
      </c>
      <c r="N4436" s="1" t="str" cm="1">
        <f t="array" ref="N4436">_xlfn.IFS(
   _xlfn.SINGLE(tbl_Invoices[Plan_ID])="P1","Basic",
   _xlfn.SINGLE(tbl_Invoices[Plan_ID])="P2","Standard",
   _xlfn.SINGLE(tbl_Invoices[Plan_ID])="P3","Premium"
)</f>
        <v>Premium</v>
      </c>
      <c r="O4436" s="2">
        <f>IF(tbl_Invoices[[#This Row],[Revenue_Type]]="Churned",0,1)</f>
        <v>1</v>
      </c>
    </row>
    <row r="4437" spans="1:15" x14ac:dyDescent="0.25">
      <c r="A4437" t="s">
        <v>8327</v>
      </c>
      <c r="B4437" t="s">
        <v>995</v>
      </c>
      <c r="C4437" t="s">
        <v>4331</v>
      </c>
      <c r="D4437" s="1">
        <v>44862</v>
      </c>
      <c r="E4437">
        <v>12</v>
      </c>
      <c r="F4437" t="b">
        <v>1</v>
      </c>
      <c r="G4437" t="s">
        <v>4540</v>
      </c>
      <c r="H4437" t="s">
        <v>2027</v>
      </c>
      <c r="I4437" s="1">
        <f>DATE(YEAR(tbl_Invoices[[#This Row],[Invoice_Date]]), MONTH(tbl_Invoices[[#This Row],[Invoice_Date]]), DAY(tbl_Invoices[[#This Row],[Invoice_Date]]))</f>
        <v>44862</v>
      </c>
      <c r="J4437">
        <f>YEAR(tbl_Invoices[[#This Row],[Invoice_Date]])</f>
        <v>2022</v>
      </c>
      <c r="K4437" s="1">
        <f>_xlfn.XLOOKUP(tbl_Invoices[[#This Row],[Customer_ID]], tbl_Customers[Customer_ID], tbl_Customers[Cohort_Month])</f>
        <v>45016</v>
      </c>
      <c r="L4437" s="1" t="str">
        <f ca="1">_xlfn.XLOOKUP(tbl_Invoices[[#This Row],[Customer_ID]], tbl_Customers[Customer_ID], tbl_Customers[Age_Group])</f>
        <v>18–24</v>
      </c>
      <c r="M4437" s="1" t="str">
        <f>_xlfn.XLOOKUP(tbl_Invoices[[#This Row],[Customer_ID]], tbl_Customers[Customer_ID], tbl_Customers[Region])</f>
        <v>South</v>
      </c>
      <c r="N4437" s="1" t="str" cm="1">
        <f t="array" ref="N4437">_xlfn.IFS(
   _xlfn.SINGLE(tbl_Invoices[Plan_ID])="P1","Basic",
   _xlfn.SINGLE(tbl_Invoices[Plan_ID])="P2","Standard",
   _xlfn.SINGLE(tbl_Invoices[Plan_ID])="P3","Premium"
)</f>
        <v>Basic</v>
      </c>
      <c r="O4437" s="2">
        <f>IF(tbl_Invoices[[#This Row],[Revenue_Type]]="Churned",0,1)</f>
        <v>1</v>
      </c>
    </row>
    <row r="4438" spans="1:15" x14ac:dyDescent="0.25">
      <c r="A4438" t="s">
        <v>7830</v>
      </c>
      <c r="B4438" t="s">
        <v>1124</v>
      </c>
      <c r="C4438" t="s">
        <v>3200</v>
      </c>
      <c r="D4438" s="1">
        <v>44862</v>
      </c>
      <c r="E4438">
        <v>12</v>
      </c>
      <c r="F4438" t="b">
        <v>1</v>
      </c>
      <c r="G4438" t="s">
        <v>4538</v>
      </c>
      <c r="H4438" t="s">
        <v>2027</v>
      </c>
      <c r="I4438" s="1">
        <f>DATE(YEAR(tbl_Invoices[[#This Row],[Invoice_Date]]), MONTH(tbl_Invoices[[#This Row],[Invoice_Date]]), DAY(tbl_Invoices[[#This Row],[Invoice_Date]]))</f>
        <v>44862</v>
      </c>
      <c r="J4438">
        <f>YEAR(tbl_Invoices[[#This Row],[Invoice_Date]])</f>
        <v>2022</v>
      </c>
      <c r="K4438" s="1">
        <f>_xlfn.XLOOKUP(tbl_Invoices[[#This Row],[Customer_ID]], tbl_Customers[Customer_ID], tbl_Customers[Cohort_Month])</f>
        <v>44439</v>
      </c>
      <c r="L4438" s="1" t="str">
        <f ca="1">_xlfn.XLOOKUP(tbl_Invoices[[#This Row],[Customer_ID]], tbl_Customers[Customer_ID], tbl_Customers[Age_Group])</f>
        <v>45–54</v>
      </c>
      <c r="M4438" s="1" t="str">
        <f>_xlfn.XLOOKUP(tbl_Invoices[[#This Row],[Customer_ID]], tbl_Customers[Customer_ID], tbl_Customers[Region])</f>
        <v>Midwest</v>
      </c>
      <c r="N4438" s="1" t="str" cm="1">
        <f t="array" ref="N4438">_xlfn.IFS(
   _xlfn.SINGLE(tbl_Invoices[Plan_ID])="P1","Basic",
   _xlfn.SINGLE(tbl_Invoices[Plan_ID])="P2","Standard",
   _xlfn.SINGLE(tbl_Invoices[Plan_ID])="P3","Premium"
)</f>
        <v>Basic</v>
      </c>
      <c r="O4438" s="2">
        <f>IF(tbl_Invoices[[#This Row],[Revenue_Type]]="Churned",0,1)</f>
        <v>1</v>
      </c>
    </row>
    <row r="4439" spans="1:15" x14ac:dyDescent="0.25">
      <c r="A4439" t="s">
        <v>6870</v>
      </c>
      <c r="B4439" t="s">
        <v>1172</v>
      </c>
      <c r="C4439" t="s">
        <v>3384</v>
      </c>
      <c r="D4439" s="1">
        <v>44862</v>
      </c>
      <c r="E4439">
        <v>12</v>
      </c>
      <c r="F4439" t="b">
        <v>1</v>
      </c>
      <c r="G4439" t="s">
        <v>4549</v>
      </c>
      <c r="H4439" t="s">
        <v>2027</v>
      </c>
      <c r="I4439" s="1">
        <f>DATE(YEAR(tbl_Invoices[[#This Row],[Invoice_Date]]), MONTH(tbl_Invoices[[#This Row],[Invoice_Date]]), DAY(tbl_Invoices[[#This Row],[Invoice_Date]]))</f>
        <v>44862</v>
      </c>
      <c r="J4439">
        <f>YEAR(tbl_Invoices[[#This Row],[Invoice_Date]])</f>
        <v>2022</v>
      </c>
      <c r="K4439" s="1">
        <f>_xlfn.XLOOKUP(tbl_Invoices[[#This Row],[Customer_ID]], tbl_Customers[Customer_ID], tbl_Customers[Cohort_Month])</f>
        <v>45046</v>
      </c>
      <c r="L4439" s="1" t="str">
        <f ca="1">_xlfn.XLOOKUP(tbl_Invoices[[#This Row],[Customer_ID]], tbl_Customers[Customer_ID], tbl_Customers[Age_Group])</f>
        <v>35–44</v>
      </c>
      <c r="M4439" s="1" t="str">
        <f>_xlfn.XLOOKUP(tbl_Invoices[[#This Row],[Customer_ID]], tbl_Customers[Customer_ID], tbl_Customers[Region])</f>
        <v>East</v>
      </c>
      <c r="N4439" s="1" t="str" cm="1">
        <f t="array" ref="N4439">_xlfn.IFS(
   _xlfn.SINGLE(tbl_Invoices[Plan_ID])="P1","Basic",
   _xlfn.SINGLE(tbl_Invoices[Plan_ID])="P2","Standard",
   _xlfn.SINGLE(tbl_Invoices[Plan_ID])="P3","Premium"
)</f>
        <v>Basic</v>
      </c>
      <c r="O4439" s="2">
        <f>IF(tbl_Invoices[[#This Row],[Revenue_Type]]="Churned",0,1)</f>
        <v>1</v>
      </c>
    </row>
    <row r="4440" spans="1:15" x14ac:dyDescent="0.25">
      <c r="A4440" t="s">
        <v>7126</v>
      </c>
      <c r="B4440" t="s">
        <v>832</v>
      </c>
      <c r="C4440" t="s">
        <v>4413</v>
      </c>
      <c r="D4440" s="1">
        <v>44863</v>
      </c>
      <c r="E4440">
        <v>12</v>
      </c>
      <c r="F4440" t="b">
        <v>1</v>
      </c>
      <c r="G4440" t="s">
        <v>4538</v>
      </c>
      <c r="H4440" t="s">
        <v>2027</v>
      </c>
      <c r="I4440" s="1">
        <f>DATE(YEAR(tbl_Invoices[[#This Row],[Invoice_Date]]), MONTH(tbl_Invoices[[#This Row],[Invoice_Date]]), DAY(tbl_Invoices[[#This Row],[Invoice_Date]]))</f>
        <v>44863</v>
      </c>
      <c r="J4440">
        <f>YEAR(tbl_Invoices[[#This Row],[Invoice_Date]])</f>
        <v>2022</v>
      </c>
      <c r="K4440" s="1">
        <f>_xlfn.XLOOKUP(tbl_Invoices[[#This Row],[Customer_ID]], tbl_Customers[Customer_ID], tbl_Customers[Cohort_Month])</f>
        <v>44773</v>
      </c>
      <c r="L4440" s="1" t="str">
        <f ca="1">_xlfn.XLOOKUP(tbl_Invoices[[#This Row],[Customer_ID]], tbl_Customers[Customer_ID], tbl_Customers[Age_Group])</f>
        <v>45–54</v>
      </c>
      <c r="M4440" s="1" t="str">
        <f>_xlfn.XLOOKUP(tbl_Invoices[[#This Row],[Customer_ID]], tbl_Customers[Customer_ID], tbl_Customers[Region])</f>
        <v>Midwest</v>
      </c>
      <c r="N4440" s="1" t="str" cm="1">
        <f t="array" ref="N4440">_xlfn.IFS(
   _xlfn.SINGLE(tbl_Invoices[Plan_ID])="P1","Basic",
   _xlfn.SINGLE(tbl_Invoices[Plan_ID])="P2","Standard",
   _xlfn.SINGLE(tbl_Invoices[Plan_ID])="P3","Premium"
)</f>
        <v>Basic</v>
      </c>
      <c r="O4440" s="2">
        <f>IF(tbl_Invoices[[#This Row],[Revenue_Type]]="Churned",0,1)</f>
        <v>1</v>
      </c>
    </row>
    <row r="4441" spans="1:15" x14ac:dyDescent="0.25">
      <c r="A4441" t="s">
        <v>5871</v>
      </c>
      <c r="B4441" t="s">
        <v>843</v>
      </c>
      <c r="C4441" t="s">
        <v>3697</v>
      </c>
      <c r="D4441" s="1">
        <v>44863</v>
      </c>
      <c r="E4441">
        <v>55</v>
      </c>
      <c r="F4441" t="b">
        <v>1</v>
      </c>
      <c r="G4441" t="s">
        <v>4538</v>
      </c>
      <c r="H4441" t="s">
        <v>2031</v>
      </c>
      <c r="I4441" s="1">
        <f>DATE(YEAR(tbl_Invoices[[#This Row],[Invoice_Date]]), MONTH(tbl_Invoices[[#This Row],[Invoice_Date]]), DAY(tbl_Invoices[[#This Row],[Invoice_Date]]))</f>
        <v>44863</v>
      </c>
      <c r="J4441">
        <f>YEAR(tbl_Invoices[[#This Row],[Invoice_Date]])</f>
        <v>2022</v>
      </c>
      <c r="K4441" s="1">
        <f>_xlfn.XLOOKUP(tbl_Invoices[[#This Row],[Customer_ID]], tbl_Customers[Customer_ID], tbl_Customers[Cohort_Month])</f>
        <v>44651</v>
      </c>
      <c r="L4441" s="1" t="str">
        <f ca="1">_xlfn.XLOOKUP(tbl_Invoices[[#This Row],[Customer_ID]], tbl_Customers[Customer_ID], tbl_Customers[Age_Group])</f>
        <v>25–34</v>
      </c>
      <c r="M4441" s="1" t="str">
        <f>_xlfn.XLOOKUP(tbl_Invoices[[#This Row],[Customer_ID]], tbl_Customers[Customer_ID], tbl_Customers[Region])</f>
        <v>International</v>
      </c>
      <c r="N4441" s="1" t="str" cm="1">
        <f t="array" ref="N4441">_xlfn.IFS(
   _xlfn.SINGLE(tbl_Invoices[Plan_ID])="P1","Basic",
   _xlfn.SINGLE(tbl_Invoices[Plan_ID])="P2","Standard",
   _xlfn.SINGLE(tbl_Invoices[Plan_ID])="P3","Premium"
)</f>
        <v>Premium</v>
      </c>
      <c r="O4441" s="2">
        <f>IF(tbl_Invoices[[#This Row],[Revenue_Type]]="Churned",0,1)</f>
        <v>1</v>
      </c>
    </row>
    <row r="4442" spans="1:15" x14ac:dyDescent="0.25">
      <c r="A4442" t="s">
        <v>7621</v>
      </c>
      <c r="B4442" t="s">
        <v>1024</v>
      </c>
      <c r="C4442" t="s">
        <v>2134</v>
      </c>
      <c r="D4442" s="1">
        <v>44863</v>
      </c>
      <c r="E4442">
        <v>12</v>
      </c>
      <c r="F4442" t="b">
        <v>1</v>
      </c>
      <c r="G4442" t="s">
        <v>4540</v>
      </c>
      <c r="H4442" t="s">
        <v>2027</v>
      </c>
      <c r="I4442" s="1">
        <f>DATE(YEAR(tbl_Invoices[[#This Row],[Invoice_Date]]), MONTH(tbl_Invoices[[#This Row],[Invoice_Date]]), DAY(tbl_Invoices[[#This Row],[Invoice_Date]]))</f>
        <v>44863</v>
      </c>
      <c r="J4442">
        <f>YEAR(tbl_Invoices[[#This Row],[Invoice_Date]])</f>
        <v>2022</v>
      </c>
      <c r="K4442" s="1">
        <f>_xlfn.XLOOKUP(tbl_Invoices[[#This Row],[Customer_ID]], tbl_Customers[Customer_ID], tbl_Customers[Cohort_Month])</f>
        <v>44742</v>
      </c>
      <c r="L4442" s="1" t="str">
        <f ca="1">_xlfn.XLOOKUP(tbl_Invoices[[#This Row],[Customer_ID]], tbl_Customers[Customer_ID], tbl_Customers[Age_Group])</f>
        <v>55+</v>
      </c>
      <c r="M4442" s="1" t="str">
        <f>_xlfn.XLOOKUP(tbl_Invoices[[#This Row],[Customer_ID]], tbl_Customers[Customer_ID], tbl_Customers[Region])</f>
        <v>Midwest</v>
      </c>
      <c r="N4442" s="1" t="str" cm="1">
        <f t="array" ref="N4442">_xlfn.IFS(
   _xlfn.SINGLE(tbl_Invoices[Plan_ID])="P1","Basic",
   _xlfn.SINGLE(tbl_Invoices[Plan_ID])="P2","Standard",
   _xlfn.SINGLE(tbl_Invoices[Plan_ID])="P3","Premium"
)</f>
        <v>Basic</v>
      </c>
      <c r="O4442" s="2">
        <f>IF(tbl_Invoices[[#This Row],[Revenue_Type]]="Churned",0,1)</f>
        <v>1</v>
      </c>
    </row>
    <row r="4443" spans="1:15" x14ac:dyDescent="0.25">
      <c r="A4443" t="s">
        <v>10488</v>
      </c>
      <c r="B4443" t="s">
        <v>1205</v>
      </c>
      <c r="C4443" t="s">
        <v>3107</v>
      </c>
      <c r="D4443" s="1">
        <v>44863</v>
      </c>
      <c r="E4443">
        <v>55</v>
      </c>
      <c r="F4443" t="b">
        <v>1</v>
      </c>
      <c r="G4443" t="s">
        <v>4538</v>
      </c>
      <c r="H4443" t="s">
        <v>2031</v>
      </c>
      <c r="I4443" s="1">
        <f>DATE(YEAR(tbl_Invoices[[#This Row],[Invoice_Date]]), MONTH(tbl_Invoices[[#This Row],[Invoice_Date]]), DAY(tbl_Invoices[[#This Row],[Invoice_Date]]))</f>
        <v>44863</v>
      </c>
      <c r="J4443">
        <f>YEAR(tbl_Invoices[[#This Row],[Invoice_Date]])</f>
        <v>2022</v>
      </c>
      <c r="K4443" s="1">
        <f>_xlfn.XLOOKUP(tbl_Invoices[[#This Row],[Customer_ID]], tbl_Customers[Customer_ID], tbl_Customers[Cohort_Month])</f>
        <v>44651</v>
      </c>
      <c r="L4443" s="1" t="str">
        <f ca="1">_xlfn.XLOOKUP(tbl_Invoices[[#This Row],[Customer_ID]], tbl_Customers[Customer_ID], tbl_Customers[Age_Group])</f>
        <v>45–54</v>
      </c>
      <c r="M4443" s="1" t="str">
        <f>_xlfn.XLOOKUP(tbl_Invoices[[#This Row],[Customer_ID]], tbl_Customers[Customer_ID], tbl_Customers[Region])</f>
        <v>South</v>
      </c>
      <c r="N4443" s="1" t="str" cm="1">
        <f t="array" ref="N4443">_xlfn.IFS(
   _xlfn.SINGLE(tbl_Invoices[Plan_ID])="P1","Basic",
   _xlfn.SINGLE(tbl_Invoices[Plan_ID])="P2","Standard",
   _xlfn.SINGLE(tbl_Invoices[Plan_ID])="P3","Premium"
)</f>
        <v>Premium</v>
      </c>
      <c r="O4443" s="2">
        <f>IF(tbl_Invoices[[#This Row],[Revenue_Type]]="Churned",0,1)</f>
        <v>1</v>
      </c>
    </row>
    <row r="4444" spans="1:15" x14ac:dyDescent="0.25">
      <c r="A4444" t="s">
        <v>5438</v>
      </c>
      <c r="B4444" t="s">
        <v>1437</v>
      </c>
      <c r="C4444" t="s">
        <v>3060</v>
      </c>
      <c r="D4444" s="1">
        <v>44863</v>
      </c>
      <c r="E4444">
        <v>25</v>
      </c>
      <c r="F4444" t="b">
        <v>1</v>
      </c>
      <c r="G4444" t="s">
        <v>4549</v>
      </c>
      <c r="H4444" t="s">
        <v>2034</v>
      </c>
      <c r="I4444" s="1">
        <f>DATE(YEAR(tbl_Invoices[[#This Row],[Invoice_Date]]), MONTH(tbl_Invoices[[#This Row],[Invoice_Date]]), DAY(tbl_Invoices[[#This Row],[Invoice_Date]]))</f>
        <v>44863</v>
      </c>
      <c r="J4444">
        <f>YEAR(tbl_Invoices[[#This Row],[Invoice_Date]])</f>
        <v>2022</v>
      </c>
      <c r="K4444" s="1">
        <f>_xlfn.XLOOKUP(tbl_Invoices[[#This Row],[Customer_ID]], tbl_Customers[Customer_ID], tbl_Customers[Cohort_Month])</f>
        <v>44804</v>
      </c>
      <c r="L4444" s="1" t="str">
        <f ca="1">_xlfn.XLOOKUP(tbl_Invoices[[#This Row],[Customer_ID]], tbl_Customers[Customer_ID], tbl_Customers[Age_Group])</f>
        <v>25–34</v>
      </c>
      <c r="M4444" s="1" t="str">
        <f>_xlfn.XLOOKUP(tbl_Invoices[[#This Row],[Customer_ID]], tbl_Customers[Customer_ID], tbl_Customers[Region])</f>
        <v>South</v>
      </c>
      <c r="N4444" s="1" t="str" cm="1">
        <f t="array" ref="N4444">_xlfn.IFS(
   _xlfn.SINGLE(tbl_Invoices[Plan_ID])="P1","Basic",
   _xlfn.SINGLE(tbl_Invoices[Plan_ID])="P2","Standard",
   _xlfn.SINGLE(tbl_Invoices[Plan_ID])="P3","Premium"
)</f>
        <v>Standard</v>
      </c>
      <c r="O4444" s="2">
        <f>IF(tbl_Invoices[[#This Row],[Revenue_Type]]="Churned",0,1)</f>
        <v>1</v>
      </c>
    </row>
    <row r="4445" spans="1:15" x14ac:dyDescent="0.25">
      <c r="A4445" t="s">
        <v>6108</v>
      </c>
      <c r="B4445" t="s">
        <v>1518</v>
      </c>
      <c r="C4445" t="s">
        <v>3593</v>
      </c>
      <c r="D4445" s="1">
        <v>44863</v>
      </c>
      <c r="E4445">
        <v>55</v>
      </c>
      <c r="F4445" t="b">
        <v>1</v>
      </c>
      <c r="G4445" t="s">
        <v>4538</v>
      </c>
      <c r="H4445" t="s">
        <v>2031</v>
      </c>
      <c r="I4445" s="1">
        <f>DATE(YEAR(tbl_Invoices[[#This Row],[Invoice_Date]]), MONTH(tbl_Invoices[[#This Row],[Invoice_Date]]), DAY(tbl_Invoices[[#This Row],[Invoice_Date]]))</f>
        <v>44863</v>
      </c>
      <c r="J4445">
        <f>YEAR(tbl_Invoices[[#This Row],[Invoice_Date]])</f>
        <v>2022</v>
      </c>
      <c r="K4445" s="1">
        <f>_xlfn.XLOOKUP(tbl_Invoices[[#This Row],[Customer_ID]], tbl_Customers[Customer_ID], tbl_Customers[Cohort_Month])</f>
        <v>44985</v>
      </c>
      <c r="L4445" s="1" t="str">
        <f ca="1">_xlfn.XLOOKUP(tbl_Invoices[[#This Row],[Customer_ID]], tbl_Customers[Customer_ID], tbl_Customers[Age_Group])</f>
        <v>45–54</v>
      </c>
      <c r="M4445" s="1" t="str">
        <f>_xlfn.XLOOKUP(tbl_Invoices[[#This Row],[Customer_ID]], tbl_Customers[Customer_ID], tbl_Customers[Region])</f>
        <v>South</v>
      </c>
      <c r="N4445" s="1" t="str" cm="1">
        <f t="array" ref="N4445">_xlfn.IFS(
   _xlfn.SINGLE(tbl_Invoices[Plan_ID])="P1","Basic",
   _xlfn.SINGLE(tbl_Invoices[Plan_ID])="P2","Standard",
   _xlfn.SINGLE(tbl_Invoices[Plan_ID])="P3","Premium"
)</f>
        <v>Premium</v>
      </c>
      <c r="O4445" s="2">
        <f>IF(tbl_Invoices[[#This Row],[Revenue_Type]]="Churned",0,1)</f>
        <v>1</v>
      </c>
    </row>
    <row r="4446" spans="1:15" x14ac:dyDescent="0.25">
      <c r="A4446" t="s">
        <v>9014</v>
      </c>
      <c r="B4446" t="s">
        <v>377</v>
      </c>
      <c r="C4446" t="s">
        <v>4122</v>
      </c>
      <c r="D4446" s="1">
        <v>44864</v>
      </c>
      <c r="E4446">
        <v>55</v>
      </c>
      <c r="F4446" t="b">
        <v>1</v>
      </c>
      <c r="G4446" t="s">
        <v>4540</v>
      </c>
      <c r="H4446" t="s">
        <v>2031</v>
      </c>
      <c r="I4446" s="1">
        <f>DATE(YEAR(tbl_Invoices[[#This Row],[Invoice_Date]]), MONTH(tbl_Invoices[[#This Row],[Invoice_Date]]), DAY(tbl_Invoices[[#This Row],[Invoice_Date]]))</f>
        <v>44864</v>
      </c>
      <c r="J4446">
        <f>YEAR(tbl_Invoices[[#This Row],[Invoice_Date]])</f>
        <v>2022</v>
      </c>
      <c r="K4446" s="1">
        <f>_xlfn.XLOOKUP(tbl_Invoices[[#This Row],[Customer_ID]], tbl_Customers[Customer_ID], tbl_Customers[Cohort_Month])</f>
        <v>44227</v>
      </c>
      <c r="L4446" s="1" t="str">
        <f ca="1">_xlfn.XLOOKUP(tbl_Invoices[[#This Row],[Customer_ID]], tbl_Customers[Customer_ID], tbl_Customers[Age_Group])</f>
        <v>55+</v>
      </c>
      <c r="M4446" s="1" t="str">
        <f>_xlfn.XLOOKUP(tbl_Invoices[[#This Row],[Customer_ID]], tbl_Customers[Customer_ID], tbl_Customers[Region])</f>
        <v>Midwest</v>
      </c>
      <c r="N4446" s="1" t="str" cm="1">
        <f t="array" ref="N4446">_xlfn.IFS(
   _xlfn.SINGLE(tbl_Invoices[Plan_ID])="P1","Basic",
   _xlfn.SINGLE(tbl_Invoices[Plan_ID])="P2","Standard",
   _xlfn.SINGLE(tbl_Invoices[Plan_ID])="P3","Premium"
)</f>
        <v>Premium</v>
      </c>
      <c r="O4446" s="2">
        <f>IF(tbl_Invoices[[#This Row],[Revenue_Type]]="Churned",0,1)</f>
        <v>1</v>
      </c>
    </row>
    <row r="4447" spans="1:15" x14ac:dyDescent="0.25">
      <c r="A4447" t="s">
        <v>7741</v>
      </c>
      <c r="B4447" t="s">
        <v>730</v>
      </c>
      <c r="C4447" t="s">
        <v>2309</v>
      </c>
      <c r="D4447" s="1">
        <v>44864</v>
      </c>
      <c r="E4447">
        <v>12</v>
      </c>
      <c r="F4447" t="b">
        <v>1</v>
      </c>
      <c r="G4447" t="s">
        <v>4538</v>
      </c>
      <c r="H4447" t="s">
        <v>2027</v>
      </c>
      <c r="I4447" s="1">
        <f>DATE(YEAR(tbl_Invoices[[#This Row],[Invoice_Date]]), MONTH(tbl_Invoices[[#This Row],[Invoice_Date]]), DAY(tbl_Invoices[[#This Row],[Invoice_Date]]))</f>
        <v>44864</v>
      </c>
      <c r="J4447">
        <f>YEAR(tbl_Invoices[[#This Row],[Invoice_Date]])</f>
        <v>2022</v>
      </c>
      <c r="K4447" s="1">
        <f>_xlfn.XLOOKUP(tbl_Invoices[[#This Row],[Customer_ID]], tbl_Customers[Customer_ID], tbl_Customers[Cohort_Month])</f>
        <v>44286</v>
      </c>
      <c r="L4447" s="1" t="str">
        <f ca="1">_xlfn.XLOOKUP(tbl_Invoices[[#This Row],[Customer_ID]], tbl_Customers[Customer_ID], tbl_Customers[Age_Group])</f>
        <v>25–34</v>
      </c>
      <c r="M4447" s="1" t="str">
        <f>_xlfn.XLOOKUP(tbl_Invoices[[#This Row],[Customer_ID]], tbl_Customers[Customer_ID], tbl_Customers[Region])</f>
        <v>International</v>
      </c>
      <c r="N4447" s="1" t="str" cm="1">
        <f t="array" ref="N4447">_xlfn.IFS(
   _xlfn.SINGLE(tbl_Invoices[Plan_ID])="P1","Basic",
   _xlfn.SINGLE(tbl_Invoices[Plan_ID])="P2","Standard",
   _xlfn.SINGLE(tbl_Invoices[Plan_ID])="P3","Premium"
)</f>
        <v>Basic</v>
      </c>
      <c r="O4447" s="2">
        <f>IF(tbl_Invoices[[#This Row],[Revenue_Type]]="Churned",0,1)</f>
        <v>1</v>
      </c>
    </row>
    <row r="4448" spans="1:15" x14ac:dyDescent="0.25">
      <c r="A4448" t="s">
        <v>5379</v>
      </c>
      <c r="B4448" t="s">
        <v>1235</v>
      </c>
      <c r="C4448" t="s">
        <v>2990</v>
      </c>
      <c r="D4448" s="1">
        <v>44864</v>
      </c>
      <c r="E4448">
        <v>25</v>
      </c>
      <c r="F4448" t="b">
        <v>1</v>
      </c>
      <c r="G4448" t="s">
        <v>4538</v>
      </c>
      <c r="H4448" t="s">
        <v>2034</v>
      </c>
      <c r="I4448" s="1">
        <f>DATE(YEAR(tbl_Invoices[[#This Row],[Invoice_Date]]), MONTH(tbl_Invoices[[#This Row],[Invoice_Date]]), DAY(tbl_Invoices[[#This Row],[Invoice_Date]]))</f>
        <v>44864</v>
      </c>
      <c r="J4448">
        <f>YEAR(tbl_Invoices[[#This Row],[Invoice_Date]])</f>
        <v>2022</v>
      </c>
      <c r="K4448" s="1">
        <f>_xlfn.XLOOKUP(tbl_Invoices[[#This Row],[Customer_ID]], tbl_Customers[Customer_ID], tbl_Customers[Cohort_Month])</f>
        <v>44500</v>
      </c>
      <c r="L4448" s="1" t="str">
        <f ca="1">_xlfn.XLOOKUP(tbl_Invoices[[#This Row],[Customer_ID]], tbl_Customers[Customer_ID], tbl_Customers[Age_Group])</f>
        <v>35–44</v>
      </c>
      <c r="M4448" s="1" t="str">
        <f>_xlfn.XLOOKUP(tbl_Invoices[[#This Row],[Customer_ID]], tbl_Customers[Customer_ID], tbl_Customers[Region])</f>
        <v>South</v>
      </c>
      <c r="N4448" s="1" t="str" cm="1">
        <f t="array" ref="N4448">_xlfn.IFS(
   _xlfn.SINGLE(tbl_Invoices[Plan_ID])="P1","Basic",
   _xlfn.SINGLE(tbl_Invoices[Plan_ID])="P2","Standard",
   _xlfn.SINGLE(tbl_Invoices[Plan_ID])="P3","Premium"
)</f>
        <v>Standard</v>
      </c>
      <c r="O4448" s="2">
        <f>IF(tbl_Invoices[[#This Row],[Revenue_Type]]="Churned",0,1)</f>
        <v>1</v>
      </c>
    </row>
    <row r="4449" spans="1:15" x14ac:dyDescent="0.25">
      <c r="A4449" t="s">
        <v>9611</v>
      </c>
      <c r="B4449" t="s">
        <v>1377</v>
      </c>
      <c r="C4449" t="s">
        <v>3933</v>
      </c>
      <c r="D4449" s="1">
        <v>44864</v>
      </c>
      <c r="E4449">
        <v>55</v>
      </c>
      <c r="F4449" t="b">
        <v>1</v>
      </c>
      <c r="G4449" t="s">
        <v>4540</v>
      </c>
      <c r="H4449" t="s">
        <v>2031</v>
      </c>
      <c r="I4449" s="1">
        <f>DATE(YEAR(tbl_Invoices[[#This Row],[Invoice_Date]]), MONTH(tbl_Invoices[[#This Row],[Invoice_Date]]), DAY(tbl_Invoices[[#This Row],[Invoice_Date]]))</f>
        <v>44864</v>
      </c>
      <c r="J4449">
        <f>YEAR(tbl_Invoices[[#This Row],[Invoice_Date]])</f>
        <v>2022</v>
      </c>
      <c r="K4449" s="1">
        <f>_xlfn.XLOOKUP(tbl_Invoices[[#This Row],[Customer_ID]], tbl_Customers[Customer_ID], tbl_Customers[Cohort_Month])</f>
        <v>44347</v>
      </c>
      <c r="L4449" s="1" t="str">
        <f ca="1">_xlfn.XLOOKUP(tbl_Invoices[[#This Row],[Customer_ID]], tbl_Customers[Customer_ID], tbl_Customers[Age_Group])</f>
        <v>55+</v>
      </c>
      <c r="M4449" s="1" t="str">
        <f>_xlfn.XLOOKUP(tbl_Invoices[[#This Row],[Customer_ID]], tbl_Customers[Customer_ID], tbl_Customers[Region])</f>
        <v>International</v>
      </c>
      <c r="N4449" s="1" t="str" cm="1">
        <f t="array" ref="N4449">_xlfn.IFS(
   _xlfn.SINGLE(tbl_Invoices[Plan_ID])="P1","Basic",
   _xlfn.SINGLE(tbl_Invoices[Plan_ID])="P2","Standard",
   _xlfn.SINGLE(tbl_Invoices[Plan_ID])="P3","Premium"
)</f>
        <v>Premium</v>
      </c>
      <c r="O4449" s="2">
        <f>IF(tbl_Invoices[[#This Row],[Revenue_Type]]="Churned",0,1)</f>
        <v>1</v>
      </c>
    </row>
    <row r="4450" spans="1:15" x14ac:dyDescent="0.25">
      <c r="A4450" t="s">
        <v>5760</v>
      </c>
      <c r="B4450" t="s">
        <v>1659</v>
      </c>
      <c r="C4450" t="s">
        <v>3235</v>
      </c>
      <c r="D4450" s="1">
        <v>44864</v>
      </c>
      <c r="E4450">
        <v>12</v>
      </c>
      <c r="F4450" t="b">
        <v>1</v>
      </c>
      <c r="G4450" t="s">
        <v>4547</v>
      </c>
      <c r="H4450" t="s">
        <v>2027</v>
      </c>
      <c r="I4450" s="1">
        <f>DATE(YEAR(tbl_Invoices[[#This Row],[Invoice_Date]]), MONTH(tbl_Invoices[[#This Row],[Invoice_Date]]), DAY(tbl_Invoices[[#This Row],[Invoice_Date]]))</f>
        <v>44864</v>
      </c>
      <c r="J4450">
        <f>YEAR(tbl_Invoices[[#This Row],[Invoice_Date]])</f>
        <v>2022</v>
      </c>
      <c r="K4450" s="1">
        <f>_xlfn.XLOOKUP(tbl_Invoices[[#This Row],[Customer_ID]], tbl_Customers[Customer_ID], tbl_Customers[Cohort_Month])</f>
        <v>44347</v>
      </c>
      <c r="L4450" s="1" t="str">
        <f ca="1">_xlfn.XLOOKUP(tbl_Invoices[[#This Row],[Customer_ID]], tbl_Customers[Customer_ID], tbl_Customers[Age_Group])</f>
        <v>55+</v>
      </c>
      <c r="M4450" s="1" t="str">
        <f>_xlfn.XLOOKUP(tbl_Invoices[[#This Row],[Customer_ID]], tbl_Customers[Customer_ID], tbl_Customers[Region])</f>
        <v>East</v>
      </c>
      <c r="N4450" s="1" t="str" cm="1">
        <f t="array" ref="N4450">_xlfn.IFS(
   _xlfn.SINGLE(tbl_Invoices[Plan_ID])="P1","Basic",
   _xlfn.SINGLE(tbl_Invoices[Plan_ID])="P2","Standard",
   _xlfn.SINGLE(tbl_Invoices[Plan_ID])="P3","Premium"
)</f>
        <v>Basic</v>
      </c>
      <c r="O4450" s="2">
        <f>IF(tbl_Invoices[[#This Row],[Revenue_Type]]="Churned",0,1)</f>
        <v>1</v>
      </c>
    </row>
    <row r="4451" spans="1:15" x14ac:dyDescent="0.25">
      <c r="A4451" t="s">
        <v>6149</v>
      </c>
      <c r="B4451" t="s">
        <v>1892</v>
      </c>
      <c r="C4451" t="s">
        <v>4473</v>
      </c>
      <c r="D4451" s="1">
        <v>44864</v>
      </c>
      <c r="E4451">
        <v>25</v>
      </c>
      <c r="F4451" t="b">
        <v>1</v>
      </c>
      <c r="G4451" t="s">
        <v>4545</v>
      </c>
      <c r="H4451" t="s">
        <v>2034</v>
      </c>
      <c r="I4451" s="1">
        <f>DATE(YEAR(tbl_Invoices[[#This Row],[Invoice_Date]]), MONTH(tbl_Invoices[[#This Row],[Invoice_Date]]), DAY(tbl_Invoices[[#This Row],[Invoice_Date]]))</f>
        <v>44864</v>
      </c>
      <c r="J4451">
        <f>YEAR(tbl_Invoices[[#This Row],[Invoice_Date]])</f>
        <v>2022</v>
      </c>
      <c r="K4451" s="1">
        <f>_xlfn.XLOOKUP(tbl_Invoices[[#This Row],[Customer_ID]], tbl_Customers[Customer_ID], tbl_Customers[Cohort_Month])</f>
        <v>44500</v>
      </c>
      <c r="L4451" s="1" t="str">
        <f ca="1">_xlfn.XLOOKUP(tbl_Invoices[[#This Row],[Customer_ID]], tbl_Customers[Customer_ID], tbl_Customers[Age_Group])</f>
        <v>25–34</v>
      </c>
      <c r="M4451" s="1" t="str">
        <f>_xlfn.XLOOKUP(tbl_Invoices[[#This Row],[Customer_ID]], tbl_Customers[Customer_ID], tbl_Customers[Region])</f>
        <v>International</v>
      </c>
      <c r="N4451" s="1" t="str" cm="1">
        <f t="array" ref="N4451">_xlfn.IFS(
   _xlfn.SINGLE(tbl_Invoices[Plan_ID])="P1","Basic",
   _xlfn.SINGLE(tbl_Invoices[Plan_ID])="P2","Standard",
   _xlfn.SINGLE(tbl_Invoices[Plan_ID])="P3","Premium"
)</f>
        <v>Standard</v>
      </c>
      <c r="O4451" s="2">
        <f>IF(tbl_Invoices[[#This Row],[Revenue_Type]]="Churned",0,1)</f>
        <v>0</v>
      </c>
    </row>
    <row r="4452" spans="1:15" x14ac:dyDescent="0.25">
      <c r="A4452" t="s">
        <v>5790</v>
      </c>
      <c r="B4452" t="s">
        <v>348</v>
      </c>
      <c r="C4452" t="s">
        <v>4088</v>
      </c>
      <c r="D4452" s="1">
        <v>44865</v>
      </c>
      <c r="E4452">
        <v>12</v>
      </c>
      <c r="F4452" t="b">
        <v>1</v>
      </c>
      <c r="G4452" t="s">
        <v>4547</v>
      </c>
      <c r="H4452" t="s">
        <v>2027</v>
      </c>
      <c r="I4452" s="1">
        <f>DATE(YEAR(tbl_Invoices[[#This Row],[Invoice_Date]]), MONTH(tbl_Invoices[[#This Row],[Invoice_Date]]), DAY(tbl_Invoices[[#This Row],[Invoice_Date]]))</f>
        <v>44865</v>
      </c>
      <c r="J4452">
        <f>YEAR(tbl_Invoices[[#This Row],[Invoice_Date]])</f>
        <v>2022</v>
      </c>
      <c r="K4452" s="1">
        <f>_xlfn.XLOOKUP(tbl_Invoices[[#This Row],[Customer_ID]], tbl_Customers[Customer_ID], tbl_Customers[Cohort_Month])</f>
        <v>44620</v>
      </c>
      <c r="L4452" s="1" t="str">
        <f ca="1">_xlfn.XLOOKUP(tbl_Invoices[[#This Row],[Customer_ID]], tbl_Customers[Customer_ID], tbl_Customers[Age_Group])</f>
        <v>35–44</v>
      </c>
      <c r="M4452" s="1" t="str">
        <f>_xlfn.XLOOKUP(tbl_Invoices[[#This Row],[Customer_ID]], tbl_Customers[Customer_ID], tbl_Customers[Region])</f>
        <v>International</v>
      </c>
      <c r="N4452" s="1" t="str" cm="1">
        <f t="array" ref="N4452">_xlfn.IFS(
   _xlfn.SINGLE(tbl_Invoices[Plan_ID])="P1","Basic",
   _xlfn.SINGLE(tbl_Invoices[Plan_ID])="P2","Standard",
   _xlfn.SINGLE(tbl_Invoices[Plan_ID])="P3","Premium"
)</f>
        <v>Basic</v>
      </c>
      <c r="O4452" s="2">
        <f>IF(tbl_Invoices[[#This Row],[Revenue_Type]]="Churned",0,1)</f>
        <v>1</v>
      </c>
    </row>
    <row r="4453" spans="1:15" x14ac:dyDescent="0.25">
      <c r="A4453" t="s">
        <v>8906</v>
      </c>
      <c r="B4453" t="s">
        <v>438</v>
      </c>
      <c r="C4453" t="s">
        <v>4318</v>
      </c>
      <c r="D4453" s="1">
        <v>44865</v>
      </c>
      <c r="E4453">
        <v>55</v>
      </c>
      <c r="F4453" t="b">
        <v>1</v>
      </c>
      <c r="G4453" t="s">
        <v>4538</v>
      </c>
      <c r="H4453" t="s">
        <v>2031</v>
      </c>
      <c r="I4453" s="1">
        <f>DATE(YEAR(tbl_Invoices[[#This Row],[Invoice_Date]]), MONTH(tbl_Invoices[[#This Row],[Invoice_Date]]), DAY(tbl_Invoices[[#This Row],[Invoice_Date]]))</f>
        <v>44865</v>
      </c>
      <c r="J4453">
        <f>YEAR(tbl_Invoices[[#This Row],[Invoice_Date]])</f>
        <v>2022</v>
      </c>
      <c r="K4453" s="1">
        <f>_xlfn.XLOOKUP(tbl_Invoices[[#This Row],[Customer_ID]], tbl_Customers[Customer_ID], tbl_Customers[Cohort_Month])</f>
        <v>44347</v>
      </c>
      <c r="L4453" s="1" t="str">
        <f ca="1">_xlfn.XLOOKUP(tbl_Invoices[[#This Row],[Customer_ID]], tbl_Customers[Customer_ID], tbl_Customers[Age_Group])</f>
        <v>25–34</v>
      </c>
      <c r="M4453" s="1" t="str">
        <f>_xlfn.XLOOKUP(tbl_Invoices[[#This Row],[Customer_ID]], tbl_Customers[Customer_ID], tbl_Customers[Region])</f>
        <v>Midwest</v>
      </c>
      <c r="N4453" s="1" t="str" cm="1">
        <f t="array" ref="N4453">_xlfn.IFS(
   _xlfn.SINGLE(tbl_Invoices[Plan_ID])="P1","Basic",
   _xlfn.SINGLE(tbl_Invoices[Plan_ID])="P2","Standard",
   _xlfn.SINGLE(tbl_Invoices[Plan_ID])="P3","Premium"
)</f>
        <v>Premium</v>
      </c>
      <c r="O4453" s="2">
        <f>IF(tbl_Invoices[[#This Row],[Revenue_Type]]="Churned",0,1)</f>
        <v>1</v>
      </c>
    </row>
    <row r="4454" spans="1:15" x14ac:dyDescent="0.25">
      <c r="A4454" t="s">
        <v>5163</v>
      </c>
      <c r="B4454" t="s">
        <v>657</v>
      </c>
      <c r="C4454" t="s">
        <v>2745</v>
      </c>
      <c r="D4454" s="1">
        <v>44865</v>
      </c>
      <c r="E4454">
        <v>12</v>
      </c>
      <c r="F4454" t="b">
        <v>1</v>
      </c>
      <c r="G4454" t="s">
        <v>4547</v>
      </c>
      <c r="H4454" t="s">
        <v>2027</v>
      </c>
      <c r="I4454" s="1">
        <f>DATE(YEAR(tbl_Invoices[[#This Row],[Invoice_Date]]), MONTH(tbl_Invoices[[#This Row],[Invoice_Date]]), DAY(tbl_Invoices[[#This Row],[Invoice_Date]]))</f>
        <v>44865</v>
      </c>
      <c r="J4454">
        <f>YEAR(tbl_Invoices[[#This Row],[Invoice_Date]])</f>
        <v>2022</v>
      </c>
      <c r="K4454" s="1">
        <f>_xlfn.XLOOKUP(tbl_Invoices[[#This Row],[Customer_ID]], tbl_Customers[Customer_ID], tbl_Customers[Cohort_Month])</f>
        <v>44804</v>
      </c>
      <c r="L4454" s="1" t="str">
        <f ca="1">_xlfn.XLOOKUP(tbl_Invoices[[#This Row],[Customer_ID]], tbl_Customers[Customer_ID], tbl_Customers[Age_Group])</f>
        <v>55+</v>
      </c>
      <c r="M4454" s="1" t="str">
        <f>_xlfn.XLOOKUP(tbl_Invoices[[#This Row],[Customer_ID]], tbl_Customers[Customer_ID], tbl_Customers[Region])</f>
        <v>South</v>
      </c>
      <c r="N4454" s="1" t="str" cm="1">
        <f t="array" ref="N4454">_xlfn.IFS(
   _xlfn.SINGLE(tbl_Invoices[Plan_ID])="P1","Basic",
   _xlfn.SINGLE(tbl_Invoices[Plan_ID])="P2","Standard",
   _xlfn.SINGLE(tbl_Invoices[Plan_ID])="P3","Premium"
)</f>
        <v>Basic</v>
      </c>
      <c r="O4454" s="2">
        <f>IF(tbl_Invoices[[#This Row],[Revenue_Type]]="Churned",0,1)</f>
        <v>1</v>
      </c>
    </row>
    <row r="4455" spans="1:15" x14ac:dyDescent="0.25">
      <c r="A4455" t="s">
        <v>7763</v>
      </c>
      <c r="B4455" t="s">
        <v>1040</v>
      </c>
      <c r="C4455" t="s">
        <v>2056</v>
      </c>
      <c r="D4455" s="1">
        <v>44865</v>
      </c>
      <c r="E4455">
        <v>12</v>
      </c>
      <c r="F4455" t="b">
        <v>1</v>
      </c>
      <c r="G4455" t="s">
        <v>4538</v>
      </c>
      <c r="H4455" t="s">
        <v>2027</v>
      </c>
      <c r="I4455" s="1">
        <f>DATE(YEAR(tbl_Invoices[[#This Row],[Invoice_Date]]), MONTH(tbl_Invoices[[#This Row],[Invoice_Date]]), DAY(tbl_Invoices[[#This Row],[Invoice_Date]]))</f>
        <v>44865</v>
      </c>
      <c r="J4455">
        <f>YEAR(tbl_Invoices[[#This Row],[Invoice_Date]])</f>
        <v>2022</v>
      </c>
      <c r="K4455" s="1">
        <f>_xlfn.XLOOKUP(tbl_Invoices[[#This Row],[Customer_ID]], tbl_Customers[Customer_ID], tbl_Customers[Cohort_Month])</f>
        <v>44469</v>
      </c>
      <c r="L4455" s="1" t="str">
        <f ca="1">_xlfn.XLOOKUP(tbl_Invoices[[#This Row],[Customer_ID]], tbl_Customers[Customer_ID], tbl_Customers[Age_Group])</f>
        <v>35–44</v>
      </c>
      <c r="M4455" s="1" t="str">
        <f>_xlfn.XLOOKUP(tbl_Invoices[[#This Row],[Customer_ID]], tbl_Customers[Customer_ID], tbl_Customers[Region])</f>
        <v>Midwest</v>
      </c>
      <c r="N4455" s="1" t="str" cm="1">
        <f t="array" ref="N4455">_xlfn.IFS(
   _xlfn.SINGLE(tbl_Invoices[Plan_ID])="P1","Basic",
   _xlfn.SINGLE(tbl_Invoices[Plan_ID])="P2","Standard",
   _xlfn.SINGLE(tbl_Invoices[Plan_ID])="P3","Premium"
)</f>
        <v>Basic</v>
      </c>
      <c r="O4455" s="2">
        <f>IF(tbl_Invoices[[#This Row],[Revenue_Type]]="Churned",0,1)</f>
        <v>1</v>
      </c>
    </row>
    <row r="4456" spans="1:15" x14ac:dyDescent="0.25">
      <c r="A4456" t="s">
        <v>7663</v>
      </c>
      <c r="B4456" t="s">
        <v>1648</v>
      </c>
      <c r="C4456" t="s">
        <v>2931</v>
      </c>
      <c r="D4456" s="1">
        <v>44865</v>
      </c>
      <c r="E4456">
        <v>12</v>
      </c>
      <c r="F4456" t="b">
        <v>1</v>
      </c>
      <c r="G4456" t="s">
        <v>4538</v>
      </c>
      <c r="H4456" t="s">
        <v>2027</v>
      </c>
      <c r="I4456" s="1">
        <f>DATE(YEAR(tbl_Invoices[[#This Row],[Invoice_Date]]), MONTH(tbl_Invoices[[#This Row],[Invoice_Date]]), DAY(tbl_Invoices[[#This Row],[Invoice_Date]]))</f>
        <v>44865</v>
      </c>
      <c r="J4456">
        <f>YEAR(tbl_Invoices[[#This Row],[Invoice_Date]])</f>
        <v>2022</v>
      </c>
      <c r="K4456" s="1">
        <f>_xlfn.XLOOKUP(tbl_Invoices[[#This Row],[Customer_ID]], tbl_Customers[Customer_ID], tbl_Customers[Cohort_Month])</f>
        <v>44316</v>
      </c>
      <c r="L4456" s="1" t="str">
        <f ca="1">_xlfn.XLOOKUP(tbl_Invoices[[#This Row],[Customer_ID]], tbl_Customers[Customer_ID], tbl_Customers[Age_Group])</f>
        <v>25–34</v>
      </c>
      <c r="M4456" s="1" t="str">
        <f>_xlfn.XLOOKUP(tbl_Invoices[[#This Row],[Customer_ID]], tbl_Customers[Customer_ID], tbl_Customers[Region])</f>
        <v>International</v>
      </c>
      <c r="N4456" s="1" t="str" cm="1">
        <f t="array" ref="N4456">_xlfn.IFS(
   _xlfn.SINGLE(tbl_Invoices[Plan_ID])="P1","Basic",
   _xlfn.SINGLE(tbl_Invoices[Plan_ID])="P2","Standard",
   _xlfn.SINGLE(tbl_Invoices[Plan_ID])="P3","Premium"
)</f>
        <v>Basic</v>
      </c>
      <c r="O4456" s="2">
        <f>IF(tbl_Invoices[[#This Row],[Revenue_Type]]="Churned",0,1)</f>
        <v>1</v>
      </c>
    </row>
    <row r="4457" spans="1:15" x14ac:dyDescent="0.25">
      <c r="A4457" t="s">
        <v>7680</v>
      </c>
      <c r="B4457" t="s">
        <v>1779</v>
      </c>
      <c r="C4457" t="s">
        <v>2837</v>
      </c>
      <c r="D4457" s="1">
        <v>44865</v>
      </c>
      <c r="E4457">
        <v>12</v>
      </c>
      <c r="F4457" t="b">
        <v>1</v>
      </c>
      <c r="G4457" t="s">
        <v>4547</v>
      </c>
      <c r="H4457" t="s">
        <v>2027</v>
      </c>
      <c r="I4457" s="1">
        <f>DATE(YEAR(tbl_Invoices[[#This Row],[Invoice_Date]]), MONTH(tbl_Invoices[[#This Row],[Invoice_Date]]), DAY(tbl_Invoices[[#This Row],[Invoice_Date]]))</f>
        <v>44865</v>
      </c>
      <c r="J4457">
        <f>YEAR(tbl_Invoices[[#This Row],[Invoice_Date]])</f>
        <v>2022</v>
      </c>
      <c r="K4457" s="1">
        <f>_xlfn.XLOOKUP(tbl_Invoices[[#This Row],[Customer_ID]], tbl_Customers[Customer_ID], tbl_Customers[Cohort_Month])</f>
        <v>44926</v>
      </c>
      <c r="L4457" s="1" t="str">
        <f ca="1">_xlfn.XLOOKUP(tbl_Invoices[[#This Row],[Customer_ID]], tbl_Customers[Customer_ID], tbl_Customers[Age_Group])</f>
        <v>45–54</v>
      </c>
      <c r="M4457" s="1" t="str">
        <f>_xlfn.XLOOKUP(tbl_Invoices[[#This Row],[Customer_ID]], tbl_Customers[Customer_ID], tbl_Customers[Region])</f>
        <v>International</v>
      </c>
      <c r="N4457" s="1" t="str" cm="1">
        <f t="array" ref="N4457">_xlfn.IFS(
   _xlfn.SINGLE(tbl_Invoices[Plan_ID])="P1","Basic",
   _xlfn.SINGLE(tbl_Invoices[Plan_ID])="P2","Standard",
   _xlfn.SINGLE(tbl_Invoices[Plan_ID])="P3","Premium"
)</f>
        <v>Basic</v>
      </c>
      <c r="O4457" s="2">
        <f>IF(tbl_Invoices[[#This Row],[Revenue_Type]]="Churned",0,1)</f>
        <v>1</v>
      </c>
    </row>
    <row r="4458" spans="1:15" x14ac:dyDescent="0.25">
      <c r="A4458" t="s">
        <v>9498</v>
      </c>
      <c r="B4458" t="s">
        <v>1930</v>
      </c>
      <c r="C4458" t="s">
        <v>2143</v>
      </c>
      <c r="D4458" s="1">
        <v>44865</v>
      </c>
      <c r="E4458">
        <v>55</v>
      </c>
      <c r="F4458" t="b">
        <v>1</v>
      </c>
      <c r="G4458" t="s">
        <v>4549</v>
      </c>
      <c r="H4458" t="s">
        <v>2031</v>
      </c>
      <c r="I4458" s="1">
        <f>DATE(YEAR(tbl_Invoices[[#This Row],[Invoice_Date]]), MONTH(tbl_Invoices[[#This Row],[Invoice_Date]]), DAY(tbl_Invoices[[#This Row],[Invoice_Date]]))</f>
        <v>44865</v>
      </c>
      <c r="J4458">
        <f>YEAR(tbl_Invoices[[#This Row],[Invoice_Date]])</f>
        <v>2022</v>
      </c>
      <c r="K4458" s="1">
        <f>_xlfn.XLOOKUP(tbl_Invoices[[#This Row],[Customer_ID]], tbl_Customers[Customer_ID], tbl_Customers[Cohort_Month])</f>
        <v>44316</v>
      </c>
      <c r="L4458" s="1" t="str">
        <f ca="1">_xlfn.XLOOKUP(tbl_Invoices[[#This Row],[Customer_ID]], tbl_Customers[Customer_ID], tbl_Customers[Age_Group])</f>
        <v>55+</v>
      </c>
      <c r="M4458" s="1" t="str">
        <f>_xlfn.XLOOKUP(tbl_Invoices[[#This Row],[Customer_ID]], tbl_Customers[Customer_ID], tbl_Customers[Region])</f>
        <v>Midwest</v>
      </c>
      <c r="N4458" s="1" t="str" cm="1">
        <f t="array" ref="N4458">_xlfn.IFS(
   _xlfn.SINGLE(tbl_Invoices[Plan_ID])="P1","Basic",
   _xlfn.SINGLE(tbl_Invoices[Plan_ID])="P2","Standard",
   _xlfn.SINGLE(tbl_Invoices[Plan_ID])="P3","Premium"
)</f>
        <v>Premium</v>
      </c>
      <c r="O4458" s="2">
        <f>IF(tbl_Invoices[[#This Row],[Revenue_Type]]="Churned",0,1)</f>
        <v>1</v>
      </c>
    </row>
    <row r="4459" spans="1:15" x14ac:dyDescent="0.25">
      <c r="A4459" t="s">
        <v>6476</v>
      </c>
      <c r="B4459" t="s">
        <v>460</v>
      </c>
      <c r="C4459" t="s">
        <v>4194</v>
      </c>
      <c r="D4459" s="1">
        <v>44866</v>
      </c>
      <c r="E4459">
        <v>55</v>
      </c>
      <c r="F4459" t="b">
        <v>1</v>
      </c>
      <c r="G4459" t="s">
        <v>4540</v>
      </c>
      <c r="H4459" t="s">
        <v>2031</v>
      </c>
      <c r="I4459" s="1">
        <f>DATE(YEAR(tbl_Invoices[[#This Row],[Invoice_Date]]), MONTH(tbl_Invoices[[#This Row],[Invoice_Date]]), DAY(tbl_Invoices[[#This Row],[Invoice_Date]]))</f>
        <v>44866</v>
      </c>
      <c r="J4459">
        <f>YEAR(tbl_Invoices[[#This Row],[Invoice_Date]])</f>
        <v>2022</v>
      </c>
      <c r="K4459" s="1">
        <f>_xlfn.XLOOKUP(tbl_Invoices[[#This Row],[Customer_ID]], tbl_Customers[Customer_ID], tbl_Customers[Cohort_Month])</f>
        <v>44347</v>
      </c>
      <c r="L4459" s="1" t="str">
        <f ca="1">_xlfn.XLOOKUP(tbl_Invoices[[#This Row],[Customer_ID]], tbl_Customers[Customer_ID], tbl_Customers[Age_Group])</f>
        <v>18–24</v>
      </c>
      <c r="M4459" s="1" t="str">
        <f>_xlfn.XLOOKUP(tbl_Invoices[[#This Row],[Customer_ID]], tbl_Customers[Customer_ID], tbl_Customers[Region])</f>
        <v>East</v>
      </c>
      <c r="N4459" s="1" t="str" cm="1">
        <f t="array" ref="N4459">_xlfn.IFS(
   _xlfn.SINGLE(tbl_Invoices[Plan_ID])="P1","Basic",
   _xlfn.SINGLE(tbl_Invoices[Plan_ID])="P2","Standard",
   _xlfn.SINGLE(tbl_Invoices[Plan_ID])="P3","Premium"
)</f>
        <v>Premium</v>
      </c>
      <c r="O4459" s="2">
        <f>IF(tbl_Invoices[[#This Row],[Revenue_Type]]="Churned",0,1)</f>
        <v>1</v>
      </c>
    </row>
    <row r="4460" spans="1:15" x14ac:dyDescent="0.25">
      <c r="A4460" t="s">
        <v>7451</v>
      </c>
      <c r="B4460" t="s">
        <v>671</v>
      </c>
      <c r="C4460" t="s">
        <v>2764</v>
      </c>
      <c r="D4460" s="1">
        <v>44866</v>
      </c>
      <c r="E4460">
        <v>25</v>
      </c>
      <c r="F4460" t="b">
        <v>1</v>
      </c>
      <c r="G4460" t="s">
        <v>4547</v>
      </c>
      <c r="H4460" t="s">
        <v>2034</v>
      </c>
      <c r="I4460" s="1">
        <f>DATE(YEAR(tbl_Invoices[[#This Row],[Invoice_Date]]), MONTH(tbl_Invoices[[#This Row],[Invoice_Date]]), DAY(tbl_Invoices[[#This Row],[Invoice_Date]]))</f>
        <v>44866</v>
      </c>
      <c r="J4460">
        <f>YEAR(tbl_Invoices[[#This Row],[Invoice_Date]])</f>
        <v>2022</v>
      </c>
      <c r="K4460" s="1">
        <f>_xlfn.XLOOKUP(tbl_Invoices[[#This Row],[Customer_ID]], tbl_Customers[Customer_ID], tbl_Customers[Cohort_Month])</f>
        <v>44895</v>
      </c>
      <c r="L4460" s="1" t="str">
        <f ca="1">_xlfn.XLOOKUP(tbl_Invoices[[#This Row],[Customer_ID]], tbl_Customers[Customer_ID], tbl_Customers[Age_Group])</f>
        <v>45–54</v>
      </c>
      <c r="M4460" s="1" t="str">
        <f>_xlfn.XLOOKUP(tbl_Invoices[[#This Row],[Customer_ID]], tbl_Customers[Customer_ID], tbl_Customers[Region])</f>
        <v>South</v>
      </c>
      <c r="N4460" s="1" t="str" cm="1">
        <f t="array" ref="N4460">_xlfn.IFS(
   _xlfn.SINGLE(tbl_Invoices[Plan_ID])="P1","Basic",
   _xlfn.SINGLE(tbl_Invoices[Plan_ID])="P2","Standard",
   _xlfn.SINGLE(tbl_Invoices[Plan_ID])="P3","Premium"
)</f>
        <v>Standard</v>
      </c>
      <c r="O4460" s="2">
        <f>IF(tbl_Invoices[[#This Row],[Revenue_Type]]="Churned",0,1)</f>
        <v>1</v>
      </c>
    </row>
    <row r="4461" spans="1:15" x14ac:dyDescent="0.25">
      <c r="A4461" t="s">
        <v>8740</v>
      </c>
      <c r="B4461" t="s">
        <v>675</v>
      </c>
      <c r="C4461" t="s">
        <v>2480</v>
      </c>
      <c r="D4461" s="1">
        <v>44866</v>
      </c>
      <c r="E4461">
        <v>55</v>
      </c>
      <c r="F4461" t="b">
        <v>1</v>
      </c>
      <c r="G4461" t="s">
        <v>4547</v>
      </c>
      <c r="H4461" t="s">
        <v>2031</v>
      </c>
      <c r="I4461" s="1">
        <f>DATE(YEAR(tbl_Invoices[[#This Row],[Invoice_Date]]), MONTH(tbl_Invoices[[#This Row],[Invoice_Date]]), DAY(tbl_Invoices[[#This Row],[Invoice_Date]]))</f>
        <v>44866</v>
      </c>
      <c r="J4461">
        <f>YEAR(tbl_Invoices[[#This Row],[Invoice_Date]])</f>
        <v>2022</v>
      </c>
      <c r="K4461" s="1">
        <f>_xlfn.XLOOKUP(tbl_Invoices[[#This Row],[Customer_ID]], tbl_Customers[Customer_ID], tbl_Customers[Cohort_Month])</f>
        <v>44286</v>
      </c>
      <c r="L4461" s="1" t="str">
        <f ca="1">_xlfn.XLOOKUP(tbl_Invoices[[#This Row],[Customer_ID]], tbl_Customers[Customer_ID], tbl_Customers[Age_Group])</f>
        <v>45–54</v>
      </c>
      <c r="M4461" s="1" t="str">
        <f>_xlfn.XLOOKUP(tbl_Invoices[[#This Row],[Customer_ID]], tbl_Customers[Customer_ID], tbl_Customers[Region])</f>
        <v>Midwest</v>
      </c>
      <c r="N4461" s="1" t="str" cm="1">
        <f t="array" ref="N4461">_xlfn.IFS(
   _xlfn.SINGLE(tbl_Invoices[Plan_ID])="P1","Basic",
   _xlfn.SINGLE(tbl_Invoices[Plan_ID])="P2","Standard",
   _xlfn.SINGLE(tbl_Invoices[Plan_ID])="P3","Premium"
)</f>
        <v>Premium</v>
      </c>
      <c r="O4461" s="2">
        <f>IF(tbl_Invoices[[#This Row],[Revenue_Type]]="Churned",0,1)</f>
        <v>1</v>
      </c>
    </row>
    <row r="4462" spans="1:15" x14ac:dyDescent="0.25">
      <c r="A4462" t="s">
        <v>6859</v>
      </c>
      <c r="B4462" t="s">
        <v>1058</v>
      </c>
      <c r="C4462" t="s">
        <v>3639</v>
      </c>
      <c r="D4462" s="1">
        <v>44866</v>
      </c>
      <c r="E4462">
        <v>12</v>
      </c>
      <c r="F4462" t="b">
        <v>1</v>
      </c>
      <c r="G4462" t="s">
        <v>4549</v>
      </c>
      <c r="H4462" t="s">
        <v>2027</v>
      </c>
      <c r="I4462" s="1">
        <f>DATE(YEAR(tbl_Invoices[[#This Row],[Invoice_Date]]), MONTH(tbl_Invoices[[#This Row],[Invoice_Date]]), DAY(tbl_Invoices[[#This Row],[Invoice_Date]]))</f>
        <v>44866</v>
      </c>
      <c r="J4462">
        <f>YEAR(tbl_Invoices[[#This Row],[Invoice_Date]])</f>
        <v>2022</v>
      </c>
      <c r="K4462" s="1">
        <f>_xlfn.XLOOKUP(tbl_Invoices[[#This Row],[Customer_ID]], tbl_Customers[Customer_ID], tbl_Customers[Cohort_Month])</f>
        <v>44712</v>
      </c>
      <c r="L4462" s="1" t="str">
        <f ca="1">_xlfn.XLOOKUP(tbl_Invoices[[#This Row],[Customer_ID]], tbl_Customers[Customer_ID], tbl_Customers[Age_Group])</f>
        <v>35–44</v>
      </c>
      <c r="M4462" s="1" t="str">
        <f>_xlfn.XLOOKUP(tbl_Invoices[[#This Row],[Customer_ID]], tbl_Customers[Customer_ID], tbl_Customers[Region])</f>
        <v>International</v>
      </c>
      <c r="N4462" s="1" t="str" cm="1">
        <f t="array" ref="N4462">_xlfn.IFS(
   _xlfn.SINGLE(tbl_Invoices[Plan_ID])="P1","Basic",
   _xlfn.SINGLE(tbl_Invoices[Plan_ID])="P2","Standard",
   _xlfn.SINGLE(tbl_Invoices[Plan_ID])="P3","Premium"
)</f>
        <v>Basic</v>
      </c>
      <c r="O4462" s="2">
        <f>IF(tbl_Invoices[[#This Row],[Revenue_Type]]="Churned",0,1)</f>
        <v>1</v>
      </c>
    </row>
    <row r="4463" spans="1:15" x14ac:dyDescent="0.25">
      <c r="A4463" t="s">
        <v>8505</v>
      </c>
      <c r="B4463" t="s">
        <v>1118</v>
      </c>
      <c r="C4463" t="s">
        <v>3583</v>
      </c>
      <c r="D4463" s="1">
        <v>44866</v>
      </c>
      <c r="E4463">
        <v>25</v>
      </c>
      <c r="F4463" t="b">
        <v>1</v>
      </c>
      <c r="G4463" t="s">
        <v>4547</v>
      </c>
      <c r="H4463" t="s">
        <v>2034</v>
      </c>
      <c r="I4463" s="1">
        <f>DATE(YEAR(tbl_Invoices[[#This Row],[Invoice_Date]]), MONTH(tbl_Invoices[[#This Row],[Invoice_Date]]), DAY(tbl_Invoices[[#This Row],[Invoice_Date]]))</f>
        <v>44866</v>
      </c>
      <c r="J4463">
        <f>YEAR(tbl_Invoices[[#This Row],[Invoice_Date]])</f>
        <v>2022</v>
      </c>
      <c r="K4463" s="1">
        <f>_xlfn.XLOOKUP(tbl_Invoices[[#This Row],[Customer_ID]], tbl_Customers[Customer_ID], tbl_Customers[Cohort_Month])</f>
        <v>44957</v>
      </c>
      <c r="L4463" s="1" t="str">
        <f ca="1">_xlfn.XLOOKUP(tbl_Invoices[[#This Row],[Customer_ID]], tbl_Customers[Customer_ID], tbl_Customers[Age_Group])</f>
        <v>25–34</v>
      </c>
      <c r="M4463" s="1" t="str">
        <f>_xlfn.XLOOKUP(tbl_Invoices[[#This Row],[Customer_ID]], tbl_Customers[Customer_ID], tbl_Customers[Region])</f>
        <v>International</v>
      </c>
      <c r="N4463" s="1" t="str" cm="1">
        <f t="array" ref="N4463">_xlfn.IFS(
   _xlfn.SINGLE(tbl_Invoices[Plan_ID])="P1","Basic",
   _xlfn.SINGLE(tbl_Invoices[Plan_ID])="P2","Standard",
   _xlfn.SINGLE(tbl_Invoices[Plan_ID])="P3","Premium"
)</f>
        <v>Standard</v>
      </c>
      <c r="O4463" s="2">
        <f>IF(tbl_Invoices[[#This Row],[Revenue_Type]]="Churned",0,1)</f>
        <v>1</v>
      </c>
    </row>
    <row r="4464" spans="1:15" x14ac:dyDescent="0.25">
      <c r="A4464" t="s">
        <v>4868</v>
      </c>
      <c r="B4464" t="s">
        <v>1795</v>
      </c>
      <c r="C4464" t="s">
        <v>3922</v>
      </c>
      <c r="D4464" s="1">
        <v>44866</v>
      </c>
      <c r="E4464">
        <v>55</v>
      </c>
      <c r="F4464" t="b">
        <v>1</v>
      </c>
      <c r="G4464" t="s">
        <v>4545</v>
      </c>
      <c r="H4464" t="s">
        <v>2031</v>
      </c>
      <c r="I4464" s="1">
        <f>DATE(YEAR(tbl_Invoices[[#This Row],[Invoice_Date]]), MONTH(tbl_Invoices[[#This Row],[Invoice_Date]]), DAY(tbl_Invoices[[#This Row],[Invoice_Date]]))</f>
        <v>44866</v>
      </c>
      <c r="J4464">
        <f>YEAR(tbl_Invoices[[#This Row],[Invoice_Date]])</f>
        <v>2022</v>
      </c>
      <c r="K4464" s="1">
        <f>_xlfn.XLOOKUP(tbl_Invoices[[#This Row],[Customer_ID]], tbl_Customers[Customer_ID], tbl_Customers[Cohort_Month])</f>
        <v>44865</v>
      </c>
      <c r="L4464" s="1" t="str">
        <f ca="1">_xlfn.XLOOKUP(tbl_Invoices[[#This Row],[Customer_ID]], tbl_Customers[Customer_ID], tbl_Customers[Age_Group])</f>
        <v>35–44</v>
      </c>
      <c r="M4464" s="1" t="str">
        <f>_xlfn.XLOOKUP(tbl_Invoices[[#This Row],[Customer_ID]], tbl_Customers[Customer_ID], tbl_Customers[Region])</f>
        <v>Midwest</v>
      </c>
      <c r="N4464" s="1" t="str" cm="1">
        <f t="array" ref="N4464">_xlfn.IFS(
   _xlfn.SINGLE(tbl_Invoices[Plan_ID])="P1","Basic",
   _xlfn.SINGLE(tbl_Invoices[Plan_ID])="P2","Standard",
   _xlfn.SINGLE(tbl_Invoices[Plan_ID])="P3","Premium"
)</f>
        <v>Premium</v>
      </c>
      <c r="O4464" s="2">
        <f>IF(tbl_Invoices[[#This Row],[Revenue_Type]]="Churned",0,1)</f>
        <v>0</v>
      </c>
    </row>
    <row r="4465" spans="1:15" x14ac:dyDescent="0.25">
      <c r="A4465" t="s">
        <v>9005</v>
      </c>
      <c r="B4465" t="s">
        <v>1904</v>
      </c>
      <c r="C4465" t="s">
        <v>3126</v>
      </c>
      <c r="D4465" s="1">
        <v>44866</v>
      </c>
      <c r="E4465">
        <v>12</v>
      </c>
      <c r="F4465" t="b">
        <v>1</v>
      </c>
      <c r="G4465" t="s">
        <v>4540</v>
      </c>
      <c r="H4465" t="s">
        <v>2027</v>
      </c>
      <c r="I4465" s="1">
        <f>DATE(YEAR(tbl_Invoices[[#This Row],[Invoice_Date]]), MONTH(tbl_Invoices[[#This Row],[Invoice_Date]]), DAY(tbl_Invoices[[#This Row],[Invoice_Date]]))</f>
        <v>44866</v>
      </c>
      <c r="J4465">
        <f>YEAR(tbl_Invoices[[#This Row],[Invoice_Date]])</f>
        <v>2022</v>
      </c>
      <c r="K4465" s="1">
        <f>_xlfn.XLOOKUP(tbl_Invoices[[#This Row],[Customer_ID]], tbl_Customers[Customer_ID], tbl_Customers[Cohort_Month])</f>
        <v>44742</v>
      </c>
      <c r="L4465" s="1" t="str">
        <f ca="1">_xlfn.XLOOKUP(tbl_Invoices[[#This Row],[Customer_ID]], tbl_Customers[Customer_ID], tbl_Customers[Age_Group])</f>
        <v>55+</v>
      </c>
      <c r="M4465" s="1" t="str">
        <f>_xlfn.XLOOKUP(tbl_Invoices[[#This Row],[Customer_ID]], tbl_Customers[Customer_ID], tbl_Customers[Region])</f>
        <v>South</v>
      </c>
      <c r="N4465" s="1" t="str" cm="1">
        <f t="array" ref="N4465">_xlfn.IFS(
   _xlfn.SINGLE(tbl_Invoices[Plan_ID])="P1","Basic",
   _xlfn.SINGLE(tbl_Invoices[Plan_ID])="P2","Standard",
   _xlfn.SINGLE(tbl_Invoices[Plan_ID])="P3","Premium"
)</f>
        <v>Basic</v>
      </c>
      <c r="O4465" s="2">
        <f>IF(tbl_Invoices[[#This Row],[Revenue_Type]]="Churned",0,1)</f>
        <v>1</v>
      </c>
    </row>
    <row r="4466" spans="1:15" x14ac:dyDescent="0.25">
      <c r="A4466" t="s">
        <v>6275</v>
      </c>
      <c r="B4466" t="s">
        <v>71</v>
      </c>
      <c r="C4466" t="s">
        <v>2423</v>
      </c>
      <c r="D4466" s="1">
        <v>44867</v>
      </c>
      <c r="E4466">
        <v>55</v>
      </c>
      <c r="F4466" t="b">
        <v>1</v>
      </c>
      <c r="G4466" t="s">
        <v>4540</v>
      </c>
      <c r="H4466" t="s">
        <v>2031</v>
      </c>
      <c r="I4466" s="1">
        <f>DATE(YEAR(tbl_Invoices[[#This Row],[Invoice_Date]]), MONTH(tbl_Invoices[[#This Row],[Invoice_Date]]), DAY(tbl_Invoices[[#This Row],[Invoice_Date]]))</f>
        <v>44867</v>
      </c>
      <c r="J4466">
        <f>YEAR(tbl_Invoices[[#This Row],[Invoice_Date]])</f>
        <v>2022</v>
      </c>
      <c r="K4466" s="1">
        <f>_xlfn.XLOOKUP(tbl_Invoices[[#This Row],[Customer_ID]], tbl_Customers[Customer_ID], tbl_Customers[Cohort_Month])</f>
        <v>44316</v>
      </c>
      <c r="L4466" s="1" t="str">
        <f ca="1">_xlfn.XLOOKUP(tbl_Invoices[[#This Row],[Customer_ID]], tbl_Customers[Customer_ID], tbl_Customers[Age_Group])</f>
        <v>55+</v>
      </c>
      <c r="M4466" s="1" t="str">
        <f>_xlfn.XLOOKUP(tbl_Invoices[[#This Row],[Customer_ID]], tbl_Customers[Customer_ID], tbl_Customers[Region])</f>
        <v>East</v>
      </c>
      <c r="N4466" s="1" t="str" cm="1">
        <f t="array" ref="N4466">_xlfn.IFS(
   _xlfn.SINGLE(tbl_Invoices[Plan_ID])="P1","Basic",
   _xlfn.SINGLE(tbl_Invoices[Plan_ID])="P2","Standard",
   _xlfn.SINGLE(tbl_Invoices[Plan_ID])="P3","Premium"
)</f>
        <v>Premium</v>
      </c>
      <c r="O4466" s="2">
        <f>IF(tbl_Invoices[[#This Row],[Revenue_Type]]="Churned",0,1)</f>
        <v>1</v>
      </c>
    </row>
    <row r="4467" spans="1:15" x14ac:dyDescent="0.25">
      <c r="A4467" t="s">
        <v>7217</v>
      </c>
      <c r="B4467" t="s">
        <v>99</v>
      </c>
      <c r="C4467" t="s">
        <v>4424</v>
      </c>
      <c r="D4467" s="1">
        <v>44867</v>
      </c>
      <c r="E4467">
        <v>25</v>
      </c>
      <c r="F4467" t="b">
        <v>1</v>
      </c>
      <c r="G4467" t="s">
        <v>4540</v>
      </c>
      <c r="H4467" t="s">
        <v>2034</v>
      </c>
      <c r="I4467" s="1">
        <f>DATE(YEAR(tbl_Invoices[[#This Row],[Invoice_Date]]), MONTH(tbl_Invoices[[#This Row],[Invoice_Date]]), DAY(tbl_Invoices[[#This Row],[Invoice_Date]]))</f>
        <v>44867</v>
      </c>
      <c r="J4467">
        <f>YEAR(tbl_Invoices[[#This Row],[Invoice_Date]])</f>
        <v>2022</v>
      </c>
      <c r="K4467" s="1">
        <f>_xlfn.XLOOKUP(tbl_Invoices[[#This Row],[Customer_ID]], tbl_Customers[Customer_ID], tbl_Customers[Cohort_Month])</f>
        <v>45016</v>
      </c>
      <c r="L4467" s="1" t="str">
        <f ca="1">_xlfn.XLOOKUP(tbl_Invoices[[#This Row],[Customer_ID]], tbl_Customers[Customer_ID], tbl_Customers[Age_Group])</f>
        <v>45–54</v>
      </c>
      <c r="M4467" s="1" t="str">
        <f>_xlfn.XLOOKUP(tbl_Invoices[[#This Row],[Customer_ID]], tbl_Customers[Customer_ID], tbl_Customers[Region])</f>
        <v>South</v>
      </c>
      <c r="N4467" s="1" t="str" cm="1">
        <f t="array" ref="N4467">_xlfn.IFS(
   _xlfn.SINGLE(tbl_Invoices[Plan_ID])="P1","Basic",
   _xlfn.SINGLE(tbl_Invoices[Plan_ID])="P2","Standard",
   _xlfn.SINGLE(tbl_Invoices[Plan_ID])="P3","Premium"
)</f>
        <v>Standard</v>
      </c>
      <c r="O4467" s="2">
        <f>IF(tbl_Invoices[[#This Row],[Revenue_Type]]="Churned",0,1)</f>
        <v>1</v>
      </c>
    </row>
    <row r="4468" spans="1:15" x14ac:dyDescent="0.25">
      <c r="A4468" t="s">
        <v>7606</v>
      </c>
      <c r="B4468" t="s">
        <v>460</v>
      </c>
      <c r="C4468" t="s">
        <v>3971</v>
      </c>
      <c r="D4468" s="1">
        <v>44867</v>
      </c>
      <c r="E4468">
        <v>12</v>
      </c>
      <c r="F4468" t="b">
        <v>1</v>
      </c>
      <c r="G4468" t="s">
        <v>4547</v>
      </c>
      <c r="H4468" t="s">
        <v>2027</v>
      </c>
      <c r="I4468" s="1">
        <f>DATE(YEAR(tbl_Invoices[[#This Row],[Invoice_Date]]), MONTH(tbl_Invoices[[#This Row],[Invoice_Date]]), DAY(tbl_Invoices[[#This Row],[Invoice_Date]]))</f>
        <v>44867</v>
      </c>
      <c r="J4468">
        <f>YEAR(tbl_Invoices[[#This Row],[Invoice_Date]])</f>
        <v>2022</v>
      </c>
      <c r="K4468" s="1">
        <f>_xlfn.XLOOKUP(tbl_Invoices[[#This Row],[Customer_ID]], tbl_Customers[Customer_ID], tbl_Customers[Cohort_Month])</f>
        <v>44347</v>
      </c>
      <c r="L4468" s="1" t="str">
        <f ca="1">_xlfn.XLOOKUP(tbl_Invoices[[#This Row],[Customer_ID]], tbl_Customers[Customer_ID], tbl_Customers[Age_Group])</f>
        <v>18–24</v>
      </c>
      <c r="M4468" s="1" t="str">
        <f>_xlfn.XLOOKUP(tbl_Invoices[[#This Row],[Customer_ID]], tbl_Customers[Customer_ID], tbl_Customers[Region])</f>
        <v>East</v>
      </c>
      <c r="N4468" s="1" t="str" cm="1">
        <f t="array" ref="N4468">_xlfn.IFS(
   _xlfn.SINGLE(tbl_Invoices[Plan_ID])="P1","Basic",
   _xlfn.SINGLE(tbl_Invoices[Plan_ID])="P2","Standard",
   _xlfn.SINGLE(tbl_Invoices[Plan_ID])="P3","Premium"
)</f>
        <v>Basic</v>
      </c>
      <c r="O4468" s="2">
        <f>IF(tbl_Invoices[[#This Row],[Revenue_Type]]="Churned",0,1)</f>
        <v>1</v>
      </c>
    </row>
    <row r="4469" spans="1:15" x14ac:dyDescent="0.25">
      <c r="A4469" t="s">
        <v>8341</v>
      </c>
      <c r="B4469" t="s">
        <v>1747</v>
      </c>
      <c r="C4469" t="s">
        <v>3769</v>
      </c>
      <c r="D4469" s="1">
        <v>44867</v>
      </c>
      <c r="E4469">
        <v>12</v>
      </c>
      <c r="F4469" t="b">
        <v>1</v>
      </c>
      <c r="G4469" t="s">
        <v>4549</v>
      </c>
      <c r="H4469" t="s">
        <v>2027</v>
      </c>
      <c r="I4469" s="1">
        <f>DATE(YEAR(tbl_Invoices[[#This Row],[Invoice_Date]]), MONTH(tbl_Invoices[[#This Row],[Invoice_Date]]), DAY(tbl_Invoices[[#This Row],[Invoice_Date]]))</f>
        <v>44867</v>
      </c>
      <c r="J4469">
        <f>YEAR(tbl_Invoices[[#This Row],[Invoice_Date]])</f>
        <v>2022</v>
      </c>
      <c r="K4469" s="1">
        <f>_xlfn.XLOOKUP(tbl_Invoices[[#This Row],[Customer_ID]], tbl_Customers[Customer_ID], tbl_Customers[Cohort_Month])</f>
        <v>44773</v>
      </c>
      <c r="L4469" s="1" t="str">
        <f ca="1">_xlfn.XLOOKUP(tbl_Invoices[[#This Row],[Customer_ID]], tbl_Customers[Customer_ID], tbl_Customers[Age_Group])</f>
        <v>45–54</v>
      </c>
      <c r="M4469" s="1" t="str">
        <f>_xlfn.XLOOKUP(tbl_Invoices[[#This Row],[Customer_ID]], tbl_Customers[Customer_ID], tbl_Customers[Region])</f>
        <v>South</v>
      </c>
      <c r="N4469" s="1" t="str" cm="1">
        <f t="array" ref="N4469">_xlfn.IFS(
   _xlfn.SINGLE(tbl_Invoices[Plan_ID])="P1","Basic",
   _xlfn.SINGLE(tbl_Invoices[Plan_ID])="P2","Standard",
   _xlfn.SINGLE(tbl_Invoices[Plan_ID])="P3","Premium"
)</f>
        <v>Basic</v>
      </c>
      <c r="O4469" s="2">
        <f>IF(tbl_Invoices[[#This Row],[Revenue_Type]]="Churned",0,1)</f>
        <v>1</v>
      </c>
    </row>
    <row r="4470" spans="1:15" x14ac:dyDescent="0.25">
      <c r="A4470" t="s">
        <v>4826</v>
      </c>
      <c r="B4470" t="s">
        <v>351</v>
      </c>
      <c r="C4470" t="s">
        <v>3319</v>
      </c>
      <c r="D4470" s="1">
        <v>44868</v>
      </c>
      <c r="E4470">
        <v>25</v>
      </c>
      <c r="F4470" t="b">
        <v>1</v>
      </c>
      <c r="G4470" t="s">
        <v>4538</v>
      </c>
      <c r="H4470" t="s">
        <v>2034</v>
      </c>
      <c r="I4470" s="1">
        <f>DATE(YEAR(tbl_Invoices[[#This Row],[Invoice_Date]]), MONTH(tbl_Invoices[[#This Row],[Invoice_Date]]), DAY(tbl_Invoices[[#This Row],[Invoice_Date]]))</f>
        <v>44868</v>
      </c>
      <c r="J4470">
        <f>YEAR(tbl_Invoices[[#This Row],[Invoice_Date]])</f>
        <v>2022</v>
      </c>
      <c r="K4470" s="1">
        <f>_xlfn.XLOOKUP(tbl_Invoices[[#This Row],[Customer_ID]], tbl_Customers[Customer_ID], tbl_Customers[Cohort_Month])</f>
        <v>45016</v>
      </c>
      <c r="L4470" s="1" t="str">
        <f ca="1">_xlfn.XLOOKUP(tbl_Invoices[[#This Row],[Customer_ID]], tbl_Customers[Customer_ID], tbl_Customers[Age_Group])</f>
        <v>45–54</v>
      </c>
      <c r="M4470" s="1" t="str">
        <f>_xlfn.XLOOKUP(tbl_Invoices[[#This Row],[Customer_ID]], tbl_Customers[Customer_ID], tbl_Customers[Region])</f>
        <v>International</v>
      </c>
      <c r="N4470" s="1" t="str" cm="1">
        <f t="array" ref="N4470">_xlfn.IFS(
   _xlfn.SINGLE(tbl_Invoices[Plan_ID])="P1","Basic",
   _xlfn.SINGLE(tbl_Invoices[Plan_ID])="P2","Standard",
   _xlfn.SINGLE(tbl_Invoices[Plan_ID])="P3","Premium"
)</f>
        <v>Standard</v>
      </c>
      <c r="O4470" s="2">
        <f>IF(tbl_Invoices[[#This Row],[Revenue_Type]]="Churned",0,1)</f>
        <v>1</v>
      </c>
    </row>
    <row r="4471" spans="1:15" x14ac:dyDescent="0.25">
      <c r="A4471" t="s">
        <v>6473</v>
      </c>
      <c r="B4471" t="s">
        <v>639</v>
      </c>
      <c r="C4471" t="s">
        <v>2509</v>
      </c>
      <c r="D4471" s="1">
        <v>44868</v>
      </c>
      <c r="E4471">
        <v>55</v>
      </c>
      <c r="F4471" t="b">
        <v>1</v>
      </c>
      <c r="G4471" t="s">
        <v>4549</v>
      </c>
      <c r="H4471" t="s">
        <v>2031</v>
      </c>
      <c r="I4471" s="1">
        <f>DATE(YEAR(tbl_Invoices[[#This Row],[Invoice_Date]]), MONTH(tbl_Invoices[[#This Row],[Invoice_Date]]), DAY(tbl_Invoices[[#This Row],[Invoice_Date]]))</f>
        <v>44868</v>
      </c>
      <c r="J4471">
        <f>YEAR(tbl_Invoices[[#This Row],[Invoice_Date]])</f>
        <v>2022</v>
      </c>
      <c r="K4471" s="1">
        <f>_xlfn.XLOOKUP(tbl_Invoices[[#This Row],[Customer_ID]], tbl_Customers[Customer_ID], tbl_Customers[Cohort_Month])</f>
        <v>45107</v>
      </c>
      <c r="L4471" s="1" t="str">
        <f ca="1">_xlfn.XLOOKUP(tbl_Invoices[[#This Row],[Customer_ID]], tbl_Customers[Customer_ID], tbl_Customers[Age_Group])</f>
        <v>55+</v>
      </c>
      <c r="M4471" s="1" t="str">
        <f>_xlfn.XLOOKUP(tbl_Invoices[[#This Row],[Customer_ID]], tbl_Customers[Customer_ID], tbl_Customers[Region])</f>
        <v>International</v>
      </c>
      <c r="N4471" s="1" t="str" cm="1">
        <f t="array" ref="N4471">_xlfn.IFS(
   _xlfn.SINGLE(tbl_Invoices[Plan_ID])="P1","Basic",
   _xlfn.SINGLE(tbl_Invoices[Plan_ID])="P2","Standard",
   _xlfn.SINGLE(tbl_Invoices[Plan_ID])="P3","Premium"
)</f>
        <v>Premium</v>
      </c>
      <c r="O4471" s="2">
        <f>IF(tbl_Invoices[[#This Row],[Revenue_Type]]="Churned",0,1)</f>
        <v>1</v>
      </c>
    </row>
    <row r="4472" spans="1:15" x14ac:dyDescent="0.25">
      <c r="A4472" t="s">
        <v>8703</v>
      </c>
      <c r="B4472" t="s">
        <v>662</v>
      </c>
      <c r="C4472" t="s">
        <v>3208</v>
      </c>
      <c r="D4472" s="1">
        <v>44868</v>
      </c>
      <c r="E4472">
        <v>12</v>
      </c>
      <c r="F4472" t="b">
        <v>1</v>
      </c>
      <c r="G4472" t="s">
        <v>4545</v>
      </c>
      <c r="H4472" t="s">
        <v>2027</v>
      </c>
      <c r="I4472" s="1">
        <f>DATE(YEAR(tbl_Invoices[[#This Row],[Invoice_Date]]), MONTH(tbl_Invoices[[#This Row],[Invoice_Date]]), DAY(tbl_Invoices[[#This Row],[Invoice_Date]]))</f>
        <v>44868</v>
      </c>
      <c r="J4472">
        <f>YEAR(tbl_Invoices[[#This Row],[Invoice_Date]])</f>
        <v>2022</v>
      </c>
      <c r="K4472" s="1">
        <f>_xlfn.XLOOKUP(tbl_Invoices[[#This Row],[Customer_ID]], tbl_Customers[Customer_ID], tbl_Customers[Cohort_Month])</f>
        <v>44651</v>
      </c>
      <c r="L4472" s="1" t="str">
        <f ca="1">_xlfn.XLOOKUP(tbl_Invoices[[#This Row],[Customer_ID]], tbl_Customers[Customer_ID], tbl_Customers[Age_Group])</f>
        <v>55+</v>
      </c>
      <c r="M4472" s="1" t="str">
        <f>_xlfn.XLOOKUP(tbl_Invoices[[#This Row],[Customer_ID]], tbl_Customers[Customer_ID], tbl_Customers[Region])</f>
        <v>East</v>
      </c>
      <c r="N4472" s="1" t="str" cm="1">
        <f t="array" ref="N4472">_xlfn.IFS(
   _xlfn.SINGLE(tbl_Invoices[Plan_ID])="P1","Basic",
   _xlfn.SINGLE(tbl_Invoices[Plan_ID])="P2","Standard",
   _xlfn.SINGLE(tbl_Invoices[Plan_ID])="P3","Premium"
)</f>
        <v>Basic</v>
      </c>
      <c r="O4472" s="2">
        <f>IF(tbl_Invoices[[#This Row],[Revenue_Type]]="Churned",0,1)</f>
        <v>0</v>
      </c>
    </row>
    <row r="4473" spans="1:15" x14ac:dyDescent="0.25">
      <c r="A4473" t="s">
        <v>10514</v>
      </c>
      <c r="B4473" t="s">
        <v>1094</v>
      </c>
      <c r="C4473" t="s">
        <v>3906</v>
      </c>
      <c r="D4473" s="1">
        <v>44868</v>
      </c>
      <c r="E4473">
        <v>25</v>
      </c>
      <c r="F4473" t="b">
        <v>1</v>
      </c>
      <c r="G4473" t="s">
        <v>4545</v>
      </c>
      <c r="H4473" t="s">
        <v>2034</v>
      </c>
      <c r="I4473" s="1">
        <f>DATE(YEAR(tbl_Invoices[[#This Row],[Invoice_Date]]), MONTH(tbl_Invoices[[#This Row],[Invoice_Date]]), DAY(tbl_Invoices[[#This Row],[Invoice_Date]]))</f>
        <v>44868</v>
      </c>
      <c r="J4473">
        <f>YEAR(tbl_Invoices[[#This Row],[Invoice_Date]])</f>
        <v>2022</v>
      </c>
      <c r="K4473" s="1">
        <f>_xlfn.XLOOKUP(tbl_Invoices[[#This Row],[Customer_ID]], tbl_Customers[Customer_ID], tbl_Customers[Cohort_Month])</f>
        <v>44530</v>
      </c>
      <c r="L4473" s="1" t="str">
        <f ca="1">_xlfn.XLOOKUP(tbl_Invoices[[#This Row],[Customer_ID]], tbl_Customers[Customer_ID], tbl_Customers[Age_Group])</f>
        <v>18–24</v>
      </c>
      <c r="M4473" s="1" t="str">
        <f>_xlfn.XLOOKUP(tbl_Invoices[[#This Row],[Customer_ID]], tbl_Customers[Customer_ID], tbl_Customers[Region])</f>
        <v>South</v>
      </c>
      <c r="N4473" s="1" t="str" cm="1">
        <f t="array" ref="N4473">_xlfn.IFS(
   _xlfn.SINGLE(tbl_Invoices[Plan_ID])="P1","Basic",
   _xlfn.SINGLE(tbl_Invoices[Plan_ID])="P2","Standard",
   _xlfn.SINGLE(tbl_Invoices[Plan_ID])="P3","Premium"
)</f>
        <v>Standard</v>
      </c>
      <c r="O4473" s="2">
        <f>IF(tbl_Invoices[[#This Row],[Revenue_Type]]="Churned",0,1)</f>
        <v>0</v>
      </c>
    </row>
    <row r="4474" spans="1:15" x14ac:dyDescent="0.25">
      <c r="A4474" t="s">
        <v>5009</v>
      </c>
      <c r="B4474" t="s">
        <v>1108</v>
      </c>
      <c r="C4474" t="s">
        <v>2907</v>
      </c>
      <c r="D4474" s="1">
        <v>44868</v>
      </c>
      <c r="E4474">
        <v>12</v>
      </c>
      <c r="F4474" t="b">
        <v>1</v>
      </c>
      <c r="G4474" t="s">
        <v>4540</v>
      </c>
      <c r="H4474" t="s">
        <v>2027</v>
      </c>
      <c r="I4474" s="1">
        <f>DATE(YEAR(tbl_Invoices[[#This Row],[Invoice_Date]]), MONTH(tbl_Invoices[[#This Row],[Invoice_Date]]), DAY(tbl_Invoices[[#This Row],[Invoice_Date]]))</f>
        <v>44868</v>
      </c>
      <c r="J4474">
        <f>YEAR(tbl_Invoices[[#This Row],[Invoice_Date]])</f>
        <v>2022</v>
      </c>
      <c r="K4474" s="1">
        <f>_xlfn.XLOOKUP(tbl_Invoices[[#This Row],[Customer_ID]], tbl_Customers[Customer_ID], tbl_Customers[Cohort_Month])</f>
        <v>44681</v>
      </c>
      <c r="L4474" s="1" t="str">
        <f ca="1">_xlfn.XLOOKUP(tbl_Invoices[[#This Row],[Customer_ID]], tbl_Customers[Customer_ID], tbl_Customers[Age_Group])</f>
        <v>55+</v>
      </c>
      <c r="M4474" s="1" t="str">
        <f>_xlfn.XLOOKUP(tbl_Invoices[[#This Row],[Customer_ID]], tbl_Customers[Customer_ID], tbl_Customers[Region])</f>
        <v>Midwest</v>
      </c>
      <c r="N4474" s="1" t="str" cm="1">
        <f t="array" ref="N4474">_xlfn.IFS(
   _xlfn.SINGLE(tbl_Invoices[Plan_ID])="P1","Basic",
   _xlfn.SINGLE(tbl_Invoices[Plan_ID])="P2","Standard",
   _xlfn.SINGLE(tbl_Invoices[Plan_ID])="P3","Premium"
)</f>
        <v>Basic</v>
      </c>
      <c r="O4474" s="2">
        <f>IF(tbl_Invoices[[#This Row],[Revenue_Type]]="Churned",0,1)</f>
        <v>1</v>
      </c>
    </row>
    <row r="4475" spans="1:15" x14ac:dyDescent="0.25">
      <c r="A4475" t="s">
        <v>8645</v>
      </c>
      <c r="B4475" t="s">
        <v>1458</v>
      </c>
      <c r="C4475" t="s">
        <v>3130</v>
      </c>
      <c r="D4475" s="1">
        <v>44868</v>
      </c>
      <c r="E4475">
        <v>12</v>
      </c>
      <c r="F4475" t="b">
        <v>1</v>
      </c>
      <c r="G4475" t="s">
        <v>4540</v>
      </c>
      <c r="H4475" t="s">
        <v>2027</v>
      </c>
      <c r="I4475" s="1">
        <f>DATE(YEAR(tbl_Invoices[[#This Row],[Invoice_Date]]), MONTH(tbl_Invoices[[#This Row],[Invoice_Date]]), DAY(tbl_Invoices[[#This Row],[Invoice_Date]]))</f>
        <v>44868</v>
      </c>
      <c r="J4475">
        <f>YEAR(tbl_Invoices[[#This Row],[Invoice_Date]])</f>
        <v>2022</v>
      </c>
      <c r="K4475" s="1">
        <f>_xlfn.XLOOKUP(tbl_Invoices[[#This Row],[Customer_ID]], tbl_Customers[Customer_ID], tbl_Customers[Cohort_Month])</f>
        <v>44804</v>
      </c>
      <c r="L4475" s="1" t="str">
        <f ca="1">_xlfn.XLOOKUP(tbl_Invoices[[#This Row],[Customer_ID]], tbl_Customers[Customer_ID], tbl_Customers[Age_Group])</f>
        <v>25–34</v>
      </c>
      <c r="M4475" s="1" t="str">
        <f>_xlfn.XLOOKUP(tbl_Invoices[[#This Row],[Customer_ID]], tbl_Customers[Customer_ID], tbl_Customers[Region])</f>
        <v>East</v>
      </c>
      <c r="N4475" s="1" t="str" cm="1">
        <f t="array" ref="N4475">_xlfn.IFS(
   _xlfn.SINGLE(tbl_Invoices[Plan_ID])="P1","Basic",
   _xlfn.SINGLE(tbl_Invoices[Plan_ID])="P2","Standard",
   _xlfn.SINGLE(tbl_Invoices[Plan_ID])="P3","Premium"
)</f>
        <v>Basic</v>
      </c>
      <c r="O4475" s="2">
        <f>IF(tbl_Invoices[[#This Row],[Revenue_Type]]="Churned",0,1)</f>
        <v>1</v>
      </c>
    </row>
    <row r="4476" spans="1:15" x14ac:dyDescent="0.25">
      <c r="A4476" t="s">
        <v>9918</v>
      </c>
      <c r="B4476" t="s">
        <v>1854</v>
      </c>
      <c r="C4476" t="s">
        <v>3968</v>
      </c>
      <c r="D4476" s="1">
        <v>44868</v>
      </c>
      <c r="E4476">
        <v>55</v>
      </c>
      <c r="F4476" t="b">
        <v>1</v>
      </c>
      <c r="G4476" t="s">
        <v>4538</v>
      </c>
      <c r="H4476" t="s">
        <v>2031</v>
      </c>
      <c r="I4476" s="1">
        <f>DATE(YEAR(tbl_Invoices[[#This Row],[Invoice_Date]]), MONTH(tbl_Invoices[[#This Row],[Invoice_Date]]), DAY(tbl_Invoices[[#This Row],[Invoice_Date]]))</f>
        <v>44868</v>
      </c>
      <c r="J4476">
        <f>YEAR(tbl_Invoices[[#This Row],[Invoice_Date]])</f>
        <v>2022</v>
      </c>
      <c r="K4476" s="1">
        <f>_xlfn.XLOOKUP(tbl_Invoices[[#This Row],[Customer_ID]], tbl_Customers[Customer_ID], tbl_Customers[Cohort_Month])</f>
        <v>44712</v>
      </c>
      <c r="L4476" s="1" t="str">
        <f ca="1">_xlfn.XLOOKUP(tbl_Invoices[[#This Row],[Customer_ID]], tbl_Customers[Customer_ID], tbl_Customers[Age_Group])</f>
        <v>25–34</v>
      </c>
      <c r="M4476" s="1" t="str">
        <f>_xlfn.XLOOKUP(tbl_Invoices[[#This Row],[Customer_ID]], tbl_Customers[Customer_ID], tbl_Customers[Region])</f>
        <v>Midwest</v>
      </c>
      <c r="N4476" s="1" t="str" cm="1">
        <f t="array" ref="N4476">_xlfn.IFS(
   _xlfn.SINGLE(tbl_Invoices[Plan_ID])="P1","Basic",
   _xlfn.SINGLE(tbl_Invoices[Plan_ID])="P2","Standard",
   _xlfn.SINGLE(tbl_Invoices[Plan_ID])="P3","Premium"
)</f>
        <v>Premium</v>
      </c>
      <c r="O4476" s="2">
        <f>IF(tbl_Invoices[[#This Row],[Revenue_Type]]="Churned",0,1)</f>
        <v>1</v>
      </c>
    </row>
    <row r="4477" spans="1:15" x14ac:dyDescent="0.25">
      <c r="A4477" t="s">
        <v>10517</v>
      </c>
      <c r="B4477" t="s">
        <v>1885</v>
      </c>
      <c r="C4477" t="s">
        <v>2775</v>
      </c>
      <c r="D4477" s="1">
        <v>44868</v>
      </c>
      <c r="E4477">
        <v>12</v>
      </c>
      <c r="F4477" t="b">
        <v>1</v>
      </c>
      <c r="G4477" t="s">
        <v>4540</v>
      </c>
      <c r="H4477" t="s">
        <v>2027</v>
      </c>
      <c r="I4477" s="1">
        <f>DATE(YEAR(tbl_Invoices[[#This Row],[Invoice_Date]]), MONTH(tbl_Invoices[[#This Row],[Invoice_Date]]), DAY(tbl_Invoices[[#This Row],[Invoice_Date]]))</f>
        <v>44868</v>
      </c>
      <c r="J4477">
        <f>YEAR(tbl_Invoices[[#This Row],[Invoice_Date]])</f>
        <v>2022</v>
      </c>
      <c r="K4477" s="1">
        <f>_xlfn.XLOOKUP(tbl_Invoices[[#This Row],[Customer_ID]], tbl_Customers[Customer_ID], tbl_Customers[Cohort_Month])</f>
        <v>44286</v>
      </c>
      <c r="L4477" s="1" t="str">
        <f ca="1">_xlfn.XLOOKUP(tbl_Invoices[[#This Row],[Customer_ID]], tbl_Customers[Customer_ID], tbl_Customers[Age_Group])</f>
        <v>45–54</v>
      </c>
      <c r="M4477" s="1" t="str">
        <f>_xlfn.XLOOKUP(tbl_Invoices[[#This Row],[Customer_ID]], tbl_Customers[Customer_ID], tbl_Customers[Region])</f>
        <v>East</v>
      </c>
      <c r="N4477" s="1" t="str" cm="1">
        <f t="array" ref="N4477">_xlfn.IFS(
   _xlfn.SINGLE(tbl_Invoices[Plan_ID])="P1","Basic",
   _xlfn.SINGLE(tbl_Invoices[Plan_ID])="P2","Standard",
   _xlfn.SINGLE(tbl_Invoices[Plan_ID])="P3","Premium"
)</f>
        <v>Basic</v>
      </c>
      <c r="O4477" s="2">
        <f>IF(tbl_Invoices[[#This Row],[Revenue_Type]]="Churned",0,1)</f>
        <v>1</v>
      </c>
    </row>
    <row r="4478" spans="1:15" x14ac:dyDescent="0.25">
      <c r="A4478" t="s">
        <v>10489</v>
      </c>
      <c r="B4478" t="s">
        <v>237</v>
      </c>
      <c r="C4478" t="s">
        <v>2683</v>
      </c>
      <c r="D4478" s="1">
        <v>44869</v>
      </c>
      <c r="E4478">
        <v>25</v>
      </c>
      <c r="F4478" t="b">
        <v>1</v>
      </c>
      <c r="G4478" t="s">
        <v>4545</v>
      </c>
      <c r="H4478" t="s">
        <v>2034</v>
      </c>
      <c r="I4478" s="1">
        <f>DATE(YEAR(tbl_Invoices[[#This Row],[Invoice_Date]]), MONTH(tbl_Invoices[[#This Row],[Invoice_Date]]), DAY(tbl_Invoices[[#This Row],[Invoice_Date]]))</f>
        <v>44869</v>
      </c>
      <c r="J4478">
        <f>YEAR(tbl_Invoices[[#This Row],[Invoice_Date]])</f>
        <v>2022</v>
      </c>
      <c r="K4478" s="1">
        <f>_xlfn.XLOOKUP(tbl_Invoices[[#This Row],[Customer_ID]], tbl_Customers[Customer_ID], tbl_Customers[Cohort_Month])</f>
        <v>44377</v>
      </c>
      <c r="L4478" s="1" t="str">
        <f ca="1">_xlfn.XLOOKUP(tbl_Invoices[[#This Row],[Customer_ID]], tbl_Customers[Customer_ID], tbl_Customers[Age_Group])</f>
        <v>55+</v>
      </c>
      <c r="M4478" s="1" t="str">
        <f>_xlfn.XLOOKUP(tbl_Invoices[[#This Row],[Customer_ID]], tbl_Customers[Customer_ID], tbl_Customers[Region])</f>
        <v>International</v>
      </c>
      <c r="N4478" s="1" t="str" cm="1">
        <f t="array" ref="N4478">_xlfn.IFS(
   _xlfn.SINGLE(tbl_Invoices[Plan_ID])="P1","Basic",
   _xlfn.SINGLE(tbl_Invoices[Plan_ID])="P2","Standard",
   _xlfn.SINGLE(tbl_Invoices[Plan_ID])="P3","Premium"
)</f>
        <v>Standard</v>
      </c>
      <c r="O4478" s="2">
        <f>IF(tbl_Invoices[[#This Row],[Revenue_Type]]="Churned",0,1)</f>
        <v>0</v>
      </c>
    </row>
    <row r="4479" spans="1:15" x14ac:dyDescent="0.25">
      <c r="A4479" t="s">
        <v>8117</v>
      </c>
      <c r="B4479" t="s">
        <v>324</v>
      </c>
      <c r="C4479" t="s">
        <v>3812</v>
      </c>
      <c r="D4479" s="1">
        <v>44869</v>
      </c>
      <c r="E4479">
        <v>12</v>
      </c>
      <c r="F4479" t="b">
        <v>1</v>
      </c>
      <c r="G4479" t="s">
        <v>4538</v>
      </c>
      <c r="H4479" t="s">
        <v>2027</v>
      </c>
      <c r="I4479" s="1">
        <f>DATE(YEAR(tbl_Invoices[[#This Row],[Invoice_Date]]), MONTH(tbl_Invoices[[#This Row],[Invoice_Date]]), DAY(tbl_Invoices[[#This Row],[Invoice_Date]]))</f>
        <v>44869</v>
      </c>
      <c r="J4479">
        <f>YEAR(tbl_Invoices[[#This Row],[Invoice_Date]])</f>
        <v>2022</v>
      </c>
      <c r="K4479" s="1">
        <f>_xlfn.XLOOKUP(tbl_Invoices[[#This Row],[Customer_ID]], tbl_Customers[Customer_ID], tbl_Customers[Cohort_Month])</f>
        <v>44804</v>
      </c>
      <c r="L4479" s="1" t="str">
        <f ca="1">_xlfn.XLOOKUP(tbl_Invoices[[#This Row],[Customer_ID]], tbl_Customers[Customer_ID], tbl_Customers[Age_Group])</f>
        <v>35–44</v>
      </c>
      <c r="M4479" s="1" t="str">
        <f>_xlfn.XLOOKUP(tbl_Invoices[[#This Row],[Customer_ID]], tbl_Customers[Customer_ID], tbl_Customers[Region])</f>
        <v>East</v>
      </c>
      <c r="N4479" s="1" t="str" cm="1">
        <f t="array" ref="N4479">_xlfn.IFS(
   _xlfn.SINGLE(tbl_Invoices[Plan_ID])="P1","Basic",
   _xlfn.SINGLE(tbl_Invoices[Plan_ID])="P2","Standard",
   _xlfn.SINGLE(tbl_Invoices[Plan_ID])="P3","Premium"
)</f>
        <v>Basic</v>
      </c>
      <c r="O4479" s="2">
        <f>IF(tbl_Invoices[[#This Row],[Revenue_Type]]="Churned",0,1)</f>
        <v>1</v>
      </c>
    </row>
    <row r="4480" spans="1:15" x14ac:dyDescent="0.25">
      <c r="A4480" t="s">
        <v>5153</v>
      </c>
      <c r="B4480" t="s">
        <v>1363</v>
      </c>
      <c r="C4480" t="s">
        <v>3874</v>
      </c>
      <c r="D4480" s="1">
        <v>44869</v>
      </c>
      <c r="E4480">
        <v>55</v>
      </c>
      <c r="F4480" t="b">
        <v>1</v>
      </c>
      <c r="G4480" t="s">
        <v>4538</v>
      </c>
      <c r="H4480" t="s">
        <v>2031</v>
      </c>
      <c r="I4480" s="1">
        <f>DATE(YEAR(tbl_Invoices[[#This Row],[Invoice_Date]]), MONTH(tbl_Invoices[[#This Row],[Invoice_Date]]), DAY(tbl_Invoices[[#This Row],[Invoice_Date]]))</f>
        <v>44869</v>
      </c>
      <c r="J4480">
        <f>YEAR(tbl_Invoices[[#This Row],[Invoice_Date]])</f>
        <v>2022</v>
      </c>
      <c r="K4480" s="1">
        <f>_xlfn.XLOOKUP(tbl_Invoices[[#This Row],[Customer_ID]], tbl_Customers[Customer_ID], tbl_Customers[Cohort_Month])</f>
        <v>44985</v>
      </c>
      <c r="L4480" s="1" t="str">
        <f ca="1">_xlfn.XLOOKUP(tbl_Invoices[[#This Row],[Customer_ID]], tbl_Customers[Customer_ID], tbl_Customers[Age_Group])</f>
        <v>45–54</v>
      </c>
      <c r="M4480" s="1" t="str">
        <f>_xlfn.XLOOKUP(tbl_Invoices[[#This Row],[Customer_ID]], tbl_Customers[Customer_ID], tbl_Customers[Region])</f>
        <v>South</v>
      </c>
      <c r="N4480" s="1" t="str" cm="1">
        <f t="array" ref="N4480">_xlfn.IFS(
   _xlfn.SINGLE(tbl_Invoices[Plan_ID])="P1","Basic",
   _xlfn.SINGLE(tbl_Invoices[Plan_ID])="P2","Standard",
   _xlfn.SINGLE(tbl_Invoices[Plan_ID])="P3","Premium"
)</f>
        <v>Premium</v>
      </c>
      <c r="O4480" s="2">
        <f>IF(tbl_Invoices[[#This Row],[Revenue_Type]]="Churned",0,1)</f>
        <v>1</v>
      </c>
    </row>
    <row r="4481" spans="1:15" x14ac:dyDescent="0.25">
      <c r="A4481" t="s">
        <v>9687</v>
      </c>
      <c r="B4481" t="s">
        <v>1659</v>
      </c>
      <c r="C4481" t="s">
        <v>3047</v>
      </c>
      <c r="D4481" s="1">
        <v>44869</v>
      </c>
      <c r="E4481">
        <v>12</v>
      </c>
      <c r="F4481" t="b">
        <v>1</v>
      </c>
      <c r="G4481" t="s">
        <v>4538</v>
      </c>
      <c r="H4481" t="s">
        <v>2027</v>
      </c>
      <c r="I4481" s="1">
        <f>DATE(YEAR(tbl_Invoices[[#This Row],[Invoice_Date]]), MONTH(tbl_Invoices[[#This Row],[Invoice_Date]]), DAY(tbl_Invoices[[#This Row],[Invoice_Date]]))</f>
        <v>44869</v>
      </c>
      <c r="J4481">
        <f>YEAR(tbl_Invoices[[#This Row],[Invoice_Date]])</f>
        <v>2022</v>
      </c>
      <c r="K4481" s="1">
        <f>_xlfn.XLOOKUP(tbl_Invoices[[#This Row],[Customer_ID]], tbl_Customers[Customer_ID], tbl_Customers[Cohort_Month])</f>
        <v>44347</v>
      </c>
      <c r="L4481" s="1" t="str">
        <f ca="1">_xlfn.XLOOKUP(tbl_Invoices[[#This Row],[Customer_ID]], tbl_Customers[Customer_ID], tbl_Customers[Age_Group])</f>
        <v>55+</v>
      </c>
      <c r="M4481" s="1" t="str">
        <f>_xlfn.XLOOKUP(tbl_Invoices[[#This Row],[Customer_ID]], tbl_Customers[Customer_ID], tbl_Customers[Region])</f>
        <v>East</v>
      </c>
      <c r="N4481" s="1" t="str" cm="1">
        <f t="array" ref="N4481">_xlfn.IFS(
   _xlfn.SINGLE(tbl_Invoices[Plan_ID])="P1","Basic",
   _xlfn.SINGLE(tbl_Invoices[Plan_ID])="P2","Standard",
   _xlfn.SINGLE(tbl_Invoices[Plan_ID])="P3","Premium"
)</f>
        <v>Basic</v>
      </c>
      <c r="O4481" s="2">
        <f>IF(tbl_Invoices[[#This Row],[Revenue_Type]]="Churned",0,1)</f>
        <v>1</v>
      </c>
    </row>
    <row r="4482" spans="1:15" x14ac:dyDescent="0.25">
      <c r="A4482" t="s">
        <v>8132</v>
      </c>
      <c r="B4482" t="s">
        <v>1835</v>
      </c>
      <c r="C4482" t="s">
        <v>2075</v>
      </c>
      <c r="D4482" s="1">
        <v>44869</v>
      </c>
      <c r="E4482">
        <v>25</v>
      </c>
      <c r="F4482" t="b">
        <v>1</v>
      </c>
      <c r="G4482" t="s">
        <v>4538</v>
      </c>
      <c r="H4482" t="s">
        <v>2034</v>
      </c>
      <c r="I4482" s="1">
        <f>DATE(YEAR(tbl_Invoices[[#This Row],[Invoice_Date]]), MONTH(tbl_Invoices[[#This Row],[Invoice_Date]]), DAY(tbl_Invoices[[#This Row],[Invoice_Date]]))</f>
        <v>44869</v>
      </c>
      <c r="J4482">
        <f>YEAR(tbl_Invoices[[#This Row],[Invoice_Date]])</f>
        <v>2022</v>
      </c>
      <c r="K4482" s="1">
        <f>_xlfn.XLOOKUP(tbl_Invoices[[#This Row],[Customer_ID]], tbl_Customers[Customer_ID], tbl_Customers[Cohort_Month])</f>
        <v>44347</v>
      </c>
      <c r="L4482" s="1" t="str">
        <f ca="1">_xlfn.XLOOKUP(tbl_Invoices[[#This Row],[Customer_ID]], tbl_Customers[Customer_ID], tbl_Customers[Age_Group])</f>
        <v>35–44</v>
      </c>
      <c r="M4482" s="1" t="str">
        <f>_xlfn.XLOOKUP(tbl_Invoices[[#This Row],[Customer_ID]], tbl_Customers[Customer_ID], tbl_Customers[Region])</f>
        <v>West</v>
      </c>
      <c r="N4482" s="1" t="str" cm="1">
        <f t="array" ref="N4482">_xlfn.IFS(
   _xlfn.SINGLE(tbl_Invoices[Plan_ID])="P1","Basic",
   _xlfn.SINGLE(tbl_Invoices[Plan_ID])="P2","Standard",
   _xlfn.SINGLE(tbl_Invoices[Plan_ID])="P3","Premium"
)</f>
        <v>Standard</v>
      </c>
      <c r="O4482" s="2">
        <f>IF(tbl_Invoices[[#This Row],[Revenue_Type]]="Churned",0,1)</f>
        <v>1</v>
      </c>
    </row>
    <row r="4483" spans="1:15" x14ac:dyDescent="0.25">
      <c r="A4483" t="s">
        <v>6749</v>
      </c>
      <c r="B4483" t="s">
        <v>1943</v>
      </c>
      <c r="C4483" t="s">
        <v>2873</v>
      </c>
      <c r="D4483" s="1">
        <v>44869</v>
      </c>
      <c r="E4483">
        <v>55</v>
      </c>
      <c r="F4483" t="b">
        <v>1</v>
      </c>
      <c r="G4483" t="s">
        <v>4538</v>
      </c>
      <c r="H4483" t="s">
        <v>2031</v>
      </c>
      <c r="I4483" s="1">
        <f>DATE(YEAR(tbl_Invoices[[#This Row],[Invoice_Date]]), MONTH(tbl_Invoices[[#This Row],[Invoice_Date]]), DAY(tbl_Invoices[[#This Row],[Invoice_Date]]))</f>
        <v>44869</v>
      </c>
      <c r="J4483">
        <f>YEAR(tbl_Invoices[[#This Row],[Invoice_Date]])</f>
        <v>2022</v>
      </c>
      <c r="K4483" s="1">
        <f>_xlfn.XLOOKUP(tbl_Invoices[[#This Row],[Customer_ID]], tbl_Customers[Customer_ID], tbl_Customers[Cohort_Month])</f>
        <v>44286</v>
      </c>
      <c r="L4483" s="1" t="str">
        <f ca="1">_xlfn.XLOOKUP(tbl_Invoices[[#This Row],[Customer_ID]], tbl_Customers[Customer_ID], tbl_Customers[Age_Group])</f>
        <v>45–54</v>
      </c>
      <c r="M4483" s="1" t="str">
        <f>_xlfn.XLOOKUP(tbl_Invoices[[#This Row],[Customer_ID]], tbl_Customers[Customer_ID], tbl_Customers[Region])</f>
        <v>Midwest</v>
      </c>
      <c r="N4483" s="1" t="str" cm="1">
        <f t="array" ref="N4483">_xlfn.IFS(
   _xlfn.SINGLE(tbl_Invoices[Plan_ID])="P1","Basic",
   _xlfn.SINGLE(tbl_Invoices[Plan_ID])="P2","Standard",
   _xlfn.SINGLE(tbl_Invoices[Plan_ID])="P3","Premium"
)</f>
        <v>Premium</v>
      </c>
      <c r="O4483" s="2">
        <f>IF(tbl_Invoices[[#This Row],[Revenue_Type]]="Churned",0,1)</f>
        <v>1</v>
      </c>
    </row>
    <row r="4484" spans="1:15" x14ac:dyDescent="0.25">
      <c r="A4484" t="s">
        <v>5015</v>
      </c>
      <c r="B4484" t="s">
        <v>313</v>
      </c>
      <c r="C4484" t="s">
        <v>3942</v>
      </c>
      <c r="D4484" s="1">
        <v>44870</v>
      </c>
      <c r="E4484">
        <v>55</v>
      </c>
      <c r="F4484" t="b">
        <v>1</v>
      </c>
      <c r="G4484" t="s">
        <v>4549</v>
      </c>
      <c r="H4484" t="s">
        <v>2031</v>
      </c>
      <c r="I4484" s="1">
        <f>DATE(YEAR(tbl_Invoices[[#This Row],[Invoice_Date]]), MONTH(tbl_Invoices[[#This Row],[Invoice_Date]]), DAY(tbl_Invoices[[#This Row],[Invoice_Date]]))</f>
        <v>44870</v>
      </c>
      <c r="J4484">
        <f>YEAR(tbl_Invoices[[#This Row],[Invoice_Date]])</f>
        <v>2022</v>
      </c>
      <c r="K4484" s="1">
        <f>_xlfn.XLOOKUP(tbl_Invoices[[#This Row],[Customer_ID]], tbl_Customers[Customer_ID], tbl_Customers[Cohort_Month])</f>
        <v>44286</v>
      </c>
      <c r="L4484" s="1" t="str">
        <f ca="1">_xlfn.XLOOKUP(tbl_Invoices[[#This Row],[Customer_ID]], tbl_Customers[Customer_ID], tbl_Customers[Age_Group])</f>
        <v>25–34</v>
      </c>
      <c r="M4484" s="1" t="str">
        <f>_xlfn.XLOOKUP(tbl_Invoices[[#This Row],[Customer_ID]], tbl_Customers[Customer_ID], tbl_Customers[Region])</f>
        <v>South</v>
      </c>
      <c r="N4484" s="1" t="str" cm="1">
        <f t="array" ref="N4484">_xlfn.IFS(
   _xlfn.SINGLE(tbl_Invoices[Plan_ID])="P1","Basic",
   _xlfn.SINGLE(tbl_Invoices[Plan_ID])="P2","Standard",
   _xlfn.SINGLE(tbl_Invoices[Plan_ID])="P3","Premium"
)</f>
        <v>Premium</v>
      </c>
      <c r="O4484" s="2">
        <f>IF(tbl_Invoices[[#This Row],[Revenue_Type]]="Churned",0,1)</f>
        <v>1</v>
      </c>
    </row>
    <row r="4485" spans="1:15" x14ac:dyDescent="0.25">
      <c r="A4485" t="s">
        <v>6167</v>
      </c>
      <c r="B4485" t="s">
        <v>345</v>
      </c>
      <c r="C4485" t="s">
        <v>4155</v>
      </c>
      <c r="D4485" s="1">
        <v>44870</v>
      </c>
      <c r="E4485">
        <v>55</v>
      </c>
      <c r="F4485" t="b">
        <v>1</v>
      </c>
      <c r="G4485" t="s">
        <v>4538</v>
      </c>
      <c r="H4485" t="s">
        <v>2031</v>
      </c>
      <c r="I4485" s="1">
        <f>DATE(YEAR(tbl_Invoices[[#This Row],[Invoice_Date]]), MONTH(tbl_Invoices[[#This Row],[Invoice_Date]]), DAY(tbl_Invoices[[#This Row],[Invoice_Date]]))</f>
        <v>44870</v>
      </c>
      <c r="J4485">
        <f>YEAR(tbl_Invoices[[#This Row],[Invoice_Date]])</f>
        <v>2022</v>
      </c>
      <c r="K4485" s="1">
        <f>_xlfn.XLOOKUP(tbl_Invoices[[#This Row],[Customer_ID]], tbl_Customers[Customer_ID], tbl_Customers[Cohort_Month])</f>
        <v>44865</v>
      </c>
      <c r="L4485" s="1" t="str">
        <f ca="1">_xlfn.XLOOKUP(tbl_Invoices[[#This Row],[Customer_ID]], tbl_Customers[Customer_ID], tbl_Customers[Age_Group])</f>
        <v>25–34</v>
      </c>
      <c r="M4485" s="1" t="str">
        <f>_xlfn.XLOOKUP(tbl_Invoices[[#This Row],[Customer_ID]], tbl_Customers[Customer_ID], tbl_Customers[Region])</f>
        <v>East</v>
      </c>
      <c r="N4485" s="1" t="str" cm="1">
        <f t="array" ref="N4485">_xlfn.IFS(
   _xlfn.SINGLE(tbl_Invoices[Plan_ID])="P1","Basic",
   _xlfn.SINGLE(tbl_Invoices[Plan_ID])="P2","Standard",
   _xlfn.SINGLE(tbl_Invoices[Plan_ID])="P3","Premium"
)</f>
        <v>Premium</v>
      </c>
      <c r="O4485" s="2">
        <f>IF(tbl_Invoices[[#This Row],[Revenue_Type]]="Churned",0,1)</f>
        <v>1</v>
      </c>
    </row>
    <row r="4486" spans="1:15" x14ac:dyDescent="0.25">
      <c r="A4486" t="s">
        <v>10448</v>
      </c>
      <c r="B4486" t="s">
        <v>521</v>
      </c>
      <c r="C4486" t="s">
        <v>2579</v>
      </c>
      <c r="D4486" s="1">
        <v>44870</v>
      </c>
      <c r="E4486">
        <v>55</v>
      </c>
      <c r="F4486" t="b">
        <v>1</v>
      </c>
      <c r="G4486" t="s">
        <v>4547</v>
      </c>
      <c r="H4486" t="s">
        <v>2031</v>
      </c>
      <c r="I4486" s="1">
        <f>DATE(YEAR(tbl_Invoices[[#This Row],[Invoice_Date]]), MONTH(tbl_Invoices[[#This Row],[Invoice_Date]]), DAY(tbl_Invoices[[#This Row],[Invoice_Date]]))</f>
        <v>44870</v>
      </c>
      <c r="J4486">
        <f>YEAR(tbl_Invoices[[#This Row],[Invoice_Date]])</f>
        <v>2022</v>
      </c>
      <c r="K4486" s="1">
        <f>_xlfn.XLOOKUP(tbl_Invoices[[#This Row],[Customer_ID]], tbl_Customers[Customer_ID], tbl_Customers[Cohort_Month])</f>
        <v>44742</v>
      </c>
      <c r="L4486" s="1" t="str">
        <f ca="1">_xlfn.XLOOKUP(tbl_Invoices[[#This Row],[Customer_ID]], tbl_Customers[Customer_ID], tbl_Customers[Age_Group])</f>
        <v>45–54</v>
      </c>
      <c r="M4486" s="1" t="str">
        <f>_xlfn.XLOOKUP(tbl_Invoices[[#This Row],[Customer_ID]], tbl_Customers[Customer_ID], tbl_Customers[Region])</f>
        <v>East</v>
      </c>
      <c r="N4486" s="1" t="str" cm="1">
        <f t="array" ref="N4486">_xlfn.IFS(
   _xlfn.SINGLE(tbl_Invoices[Plan_ID])="P1","Basic",
   _xlfn.SINGLE(tbl_Invoices[Plan_ID])="P2","Standard",
   _xlfn.SINGLE(tbl_Invoices[Plan_ID])="P3","Premium"
)</f>
        <v>Premium</v>
      </c>
      <c r="O4486" s="2">
        <f>IF(tbl_Invoices[[#This Row],[Revenue_Type]]="Churned",0,1)</f>
        <v>1</v>
      </c>
    </row>
    <row r="4487" spans="1:15" x14ac:dyDescent="0.25">
      <c r="A4487" t="s">
        <v>4822</v>
      </c>
      <c r="B4487" t="s">
        <v>576</v>
      </c>
      <c r="C4487" t="s">
        <v>4381</v>
      </c>
      <c r="D4487" s="1">
        <v>44870</v>
      </c>
      <c r="E4487">
        <v>25</v>
      </c>
      <c r="F4487" t="b">
        <v>1</v>
      </c>
      <c r="G4487" t="s">
        <v>4540</v>
      </c>
      <c r="H4487" t="s">
        <v>2034</v>
      </c>
      <c r="I4487" s="1">
        <f>DATE(YEAR(tbl_Invoices[[#This Row],[Invoice_Date]]), MONTH(tbl_Invoices[[#This Row],[Invoice_Date]]), DAY(tbl_Invoices[[#This Row],[Invoice_Date]]))</f>
        <v>44870</v>
      </c>
      <c r="J4487">
        <f>YEAR(tbl_Invoices[[#This Row],[Invoice_Date]])</f>
        <v>2022</v>
      </c>
      <c r="K4487" s="1">
        <f>_xlfn.XLOOKUP(tbl_Invoices[[#This Row],[Customer_ID]], tbl_Customers[Customer_ID], tbl_Customers[Cohort_Month])</f>
        <v>44834</v>
      </c>
      <c r="L4487" s="1" t="str">
        <f ca="1">_xlfn.XLOOKUP(tbl_Invoices[[#This Row],[Customer_ID]], tbl_Customers[Customer_ID], tbl_Customers[Age_Group])</f>
        <v>35–44</v>
      </c>
      <c r="M4487" s="1" t="str">
        <f>_xlfn.XLOOKUP(tbl_Invoices[[#This Row],[Customer_ID]], tbl_Customers[Customer_ID], tbl_Customers[Region])</f>
        <v>Midwest</v>
      </c>
      <c r="N4487" s="1" t="str" cm="1">
        <f t="array" ref="N4487">_xlfn.IFS(
   _xlfn.SINGLE(tbl_Invoices[Plan_ID])="P1","Basic",
   _xlfn.SINGLE(tbl_Invoices[Plan_ID])="P2","Standard",
   _xlfn.SINGLE(tbl_Invoices[Plan_ID])="P3","Premium"
)</f>
        <v>Standard</v>
      </c>
      <c r="O4487" s="2">
        <f>IF(tbl_Invoices[[#This Row],[Revenue_Type]]="Churned",0,1)</f>
        <v>1</v>
      </c>
    </row>
    <row r="4488" spans="1:15" x14ac:dyDescent="0.25">
      <c r="A4488" t="s">
        <v>10437</v>
      </c>
      <c r="B4488" t="s">
        <v>624</v>
      </c>
      <c r="C4488" t="s">
        <v>3799</v>
      </c>
      <c r="D4488" s="1">
        <v>44870</v>
      </c>
      <c r="E4488">
        <v>12</v>
      </c>
      <c r="F4488" t="b">
        <v>1</v>
      </c>
      <c r="G4488" t="s">
        <v>4538</v>
      </c>
      <c r="H4488" t="s">
        <v>2027</v>
      </c>
      <c r="I4488" s="1">
        <f>DATE(YEAR(tbl_Invoices[[#This Row],[Invoice_Date]]), MONTH(tbl_Invoices[[#This Row],[Invoice_Date]]), DAY(tbl_Invoices[[#This Row],[Invoice_Date]]))</f>
        <v>44870</v>
      </c>
      <c r="J4488">
        <f>YEAR(tbl_Invoices[[#This Row],[Invoice_Date]])</f>
        <v>2022</v>
      </c>
      <c r="K4488" s="1">
        <f>_xlfn.XLOOKUP(tbl_Invoices[[#This Row],[Customer_ID]], tbl_Customers[Customer_ID], tbl_Customers[Cohort_Month])</f>
        <v>44500</v>
      </c>
      <c r="L4488" s="1" t="str">
        <f ca="1">_xlfn.XLOOKUP(tbl_Invoices[[#This Row],[Customer_ID]], tbl_Customers[Customer_ID], tbl_Customers[Age_Group])</f>
        <v>25–34</v>
      </c>
      <c r="M4488" s="1" t="str">
        <f>_xlfn.XLOOKUP(tbl_Invoices[[#This Row],[Customer_ID]], tbl_Customers[Customer_ID], tbl_Customers[Region])</f>
        <v>East</v>
      </c>
      <c r="N4488" s="1" t="str" cm="1">
        <f t="array" ref="N4488">_xlfn.IFS(
   _xlfn.SINGLE(tbl_Invoices[Plan_ID])="P1","Basic",
   _xlfn.SINGLE(tbl_Invoices[Plan_ID])="P2","Standard",
   _xlfn.SINGLE(tbl_Invoices[Plan_ID])="P3","Premium"
)</f>
        <v>Basic</v>
      </c>
      <c r="O4488" s="2">
        <f>IF(tbl_Invoices[[#This Row],[Revenue_Type]]="Churned",0,1)</f>
        <v>1</v>
      </c>
    </row>
    <row r="4489" spans="1:15" x14ac:dyDescent="0.25">
      <c r="A4489" t="s">
        <v>4736</v>
      </c>
      <c r="B4489" t="s">
        <v>741</v>
      </c>
      <c r="C4489" t="s">
        <v>3171</v>
      </c>
      <c r="D4489" s="1">
        <v>44870</v>
      </c>
      <c r="E4489">
        <v>25</v>
      </c>
      <c r="F4489" t="b">
        <v>1</v>
      </c>
      <c r="G4489" t="s">
        <v>4540</v>
      </c>
      <c r="H4489" t="s">
        <v>2034</v>
      </c>
      <c r="I4489" s="1">
        <f>DATE(YEAR(tbl_Invoices[[#This Row],[Invoice_Date]]), MONTH(tbl_Invoices[[#This Row],[Invoice_Date]]), DAY(tbl_Invoices[[#This Row],[Invoice_Date]]))</f>
        <v>44870</v>
      </c>
      <c r="J4489">
        <f>YEAR(tbl_Invoices[[#This Row],[Invoice_Date]])</f>
        <v>2022</v>
      </c>
      <c r="K4489" s="1">
        <f>_xlfn.XLOOKUP(tbl_Invoices[[#This Row],[Customer_ID]], tbl_Customers[Customer_ID], tbl_Customers[Cohort_Month])</f>
        <v>44895</v>
      </c>
      <c r="L4489" s="1" t="str">
        <f ca="1">_xlfn.XLOOKUP(tbl_Invoices[[#This Row],[Customer_ID]], tbl_Customers[Customer_ID], tbl_Customers[Age_Group])</f>
        <v>55+</v>
      </c>
      <c r="M4489" s="1" t="str">
        <f>_xlfn.XLOOKUP(tbl_Invoices[[#This Row],[Customer_ID]], tbl_Customers[Customer_ID], tbl_Customers[Region])</f>
        <v>West</v>
      </c>
      <c r="N4489" s="1" t="str" cm="1">
        <f t="array" ref="N4489">_xlfn.IFS(
   _xlfn.SINGLE(tbl_Invoices[Plan_ID])="P1","Basic",
   _xlfn.SINGLE(tbl_Invoices[Plan_ID])="P2","Standard",
   _xlfn.SINGLE(tbl_Invoices[Plan_ID])="P3","Premium"
)</f>
        <v>Standard</v>
      </c>
      <c r="O4489" s="2">
        <f>IF(tbl_Invoices[[#This Row],[Revenue_Type]]="Churned",0,1)</f>
        <v>1</v>
      </c>
    </row>
    <row r="4490" spans="1:15" x14ac:dyDescent="0.25">
      <c r="A4490" t="s">
        <v>8495</v>
      </c>
      <c r="B4490" t="s">
        <v>756</v>
      </c>
      <c r="C4490" t="s">
        <v>4349</v>
      </c>
      <c r="D4490" s="1">
        <v>44870</v>
      </c>
      <c r="E4490">
        <v>12</v>
      </c>
      <c r="F4490" t="b">
        <v>1</v>
      </c>
      <c r="G4490" t="s">
        <v>4547</v>
      </c>
      <c r="H4490" t="s">
        <v>2027</v>
      </c>
      <c r="I4490" s="1">
        <f>DATE(YEAR(tbl_Invoices[[#This Row],[Invoice_Date]]), MONTH(tbl_Invoices[[#This Row],[Invoice_Date]]), DAY(tbl_Invoices[[#This Row],[Invoice_Date]]))</f>
        <v>44870</v>
      </c>
      <c r="J4490">
        <f>YEAR(tbl_Invoices[[#This Row],[Invoice_Date]])</f>
        <v>2022</v>
      </c>
      <c r="K4490" s="1">
        <f>_xlfn.XLOOKUP(tbl_Invoices[[#This Row],[Customer_ID]], tbl_Customers[Customer_ID], tbl_Customers[Cohort_Month])</f>
        <v>44651</v>
      </c>
      <c r="L4490" s="1" t="str">
        <f ca="1">_xlfn.XLOOKUP(tbl_Invoices[[#This Row],[Customer_ID]], tbl_Customers[Customer_ID], tbl_Customers[Age_Group])</f>
        <v>35–44</v>
      </c>
      <c r="M4490" s="1" t="str">
        <f>_xlfn.XLOOKUP(tbl_Invoices[[#This Row],[Customer_ID]], tbl_Customers[Customer_ID], tbl_Customers[Region])</f>
        <v>West</v>
      </c>
      <c r="N4490" s="1" t="str" cm="1">
        <f t="array" ref="N4490">_xlfn.IFS(
   _xlfn.SINGLE(tbl_Invoices[Plan_ID])="P1","Basic",
   _xlfn.SINGLE(tbl_Invoices[Plan_ID])="P2","Standard",
   _xlfn.SINGLE(tbl_Invoices[Plan_ID])="P3","Premium"
)</f>
        <v>Basic</v>
      </c>
      <c r="O4490" s="2">
        <f>IF(tbl_Invoices[[#This Row],[Revenue_Type]]="Churned",0,1)</f>
        <v>1</v>
      </c>
    </row>
    <row r="4491" spans="1:15" x14ac:dyDescent="0.25">
      <c r="A4491" t="s">
        <v>6867</v>
      </c>
      <c r="B4491" t="s">
        <v>816</v>
      </c>
      <c r="C4491" t="s">
        <v>2434</v>
      </c>
      <c r="D4491" s="1">
        <v>44870</v>
      </c>
      <c r="E4491">
        <v>12</v>
      </c>
      <c r="F4491" t="b">
        <v>1</v>
      </c>
      <c r="G4491" t="s">
        <v>4545</v>
      </c>
      <c r="H4491" t="s">
        <v>2027</v>
      </c>
      <c r="I4491" s="1">
        <f>DATE(YEAR(tbl_Invoices[[#This Row],[Invoice_Date]]), MONTH(tbl_Invoices[[#This Row],[Invoice_Date]]), DAY(tbl_Invoices[[#This Row],[Invoice_Date]]))</f>
        <v>44870</v>
      </c>
      <c r="J4491">
        <f>YEAR(tbl_Invoices[[#This Row],[Invoice_Date]])</f>
        <v>2022</v>
      </c>
      <c r="K4491" s="1">
        <f>_xlfn.XLOOKUP(tbl_Invoices[[#This Row],[Customer_ID]], tbl_Customers[Customer_ID], tbl_Customers[Cohort_Month])</f>
        <v>44500</v>
      </c>
      <c r="L4491" s="1" t="str">
        <f ca="1">_xlfn.XLOOKUP(tbl_Invoices[[#This Row],[Customer_ID]], tbl_Customers[Customer_ID], tbl_Customers[Age_Group])</f>
        <v>45–54</v>
      </c>
      <c r="M4491" s="1" t="str">
        <f>_xlfn.XLOOKUP(tbl_Invoices[[#This Row],[Customer_ID]], tbl_Customers[Customer_ID], tbl_Customers[Region])</f>
        <v>Midwest</v>
      </c>
      <c r="N4491" s="1" t="str" cm="1">
        <f t="array" ref="N4491">_xlfn.IFS(
   _xlfn.SINGLE(tbl_Invoices[Plan_ID])="P1","Basic",
   _xlfn.SINGLE(tbl_Invoices[Plan_ID])="P2","Standard",
   _xlfn.SINGLE(tbl_Invoices[Plan_ID])="P3","Premium"
)</f>
        <v>Basic</v>
      </c>
      <c r="O4491" s="2">
        <f>IF(tbl_Invoices[[#This Row],[Revenue_Type]]="Churned",0,1)</f>
        <v>0</v>
      </c>
    </row>
    <row r="4492" spans="1:15" x14ac:dyDescent="0.25">
      <c r="A4492" t="s">
        <v>7943</v>
      </c>
      <c r="B4492" t="s">
        <v>892</v>
      </c>
      <c r="C4492" t="s">
        <v>2464</v>
      </c>
      <c r="D4492" s="1">
        <v>44870</v>
      </c>
      <c r="E4492">
        <v>25</v>
      </c>
      <c r="F4492" t="b">
        <v>1</v>
      </c>
      <c r="G4492" t="s">
        <v>4545</v>
      </c>
      <c r="H4492" t="s">
        <v>2034</v>
      </c>
      <c r="I4492" s="1">
        <f>DATE(YEAR(tbl_Invoices[[#This Row],[Invoice_Date]]), MONTH(tbl_Invoices[[#This Row],[Invoice_Date]]), DAY(tbl_Invoices[[#This Row],[Invoice_Date]]))</f>
        <v>44870</v>
      </c>
      <c r="J4492">
        <f>YEAR(tbl_Invoices[[#This Row],[Invoice_Date]])</f>
        <v>2022</v>
      </c>
      <c r="K4492" s="1">
        <f>_xlfn.XLOOKUP(tbl_Invoices[[#This Row],[Customer_ID]], tbl_Customers[Customer_ID], tbl_Customers[Cohort_Month])</f>
        <v>45077</v>
      </c>
      <c r="L4492" s="1" t="str">
        <f ca="1">_xlfn.XLOOKUP(tbl_Invoices[[#This Row],[Customer_ID]], tbl_Customers[Customer_ID], tbl_Customers[Age_Group])</f>
        <v>45–54</v>
      </c>
      <c r="M4492" s="1" t="str">
        <f>_xlfn.XLOOKUP(tbl_Invoices[[#This Row],[Customer_ID]], tbl_Customers[Customer_ID], tbl_Customers[Region])</f>
        <v>International</v>
      </c>
      <c r="N4492" s="1" t="str" cm="1">
        <f t="array" ref="N4492">_xlfn.IFS(
   _xlfn.SINGLE(tbl_Invoices[Plan_ID])="P1","Basic",
   _xlfn.SINGLE(tbl_Invoices[Plan_ID])="P2","Standard",
   _xlfn.SINGLE(tbl_Invoices[Plan_ID])="P3","Premium"
)</f>
        <v>Standard</v>
      </c>
      <c r="O4492" s="2">
        <f>IF(tbl_Invoices[[#This Row],[Revenue_Type]]="Churned",0,1)</f>
        <v>0</v>
      </c>
    </row>
    <row r="4493" spans="1:15" x14ac:dyDescent="0.25">
      <c r="A4493" t="s">
        <v>7853</v>
      </c>
      <c r="B4493" t="s">
        <v>1088</v>
      </c>
      <c r="C4493" t="s">
        <v>2631</v>
      </c>
      <c r="D4493" s="1">
        <v>44870</v>
      </c>
      <c r="E4493">
        <v>55</v>
      </c>
      <c r="F4493" t="b">
        <v>1</v>
      </c>
      <c r="G4493" t="s">
        <v>4549</v>
      </c>
      <c r="H4493" t="s">
        <v>2031</v>
      </c>
      <c r="I4493" s="1">
        <f>DATE(YEAR(tbl_Invoices[[#This Row],[Invoice_Date]]), MONTH(tbl_Invoices[[#This Row],[Invoice_Date]]), DAY(tbl_Invoices[[#This Row],[Invoice_Date]]))</f>
        <v>44870</v>
      </c>
      <c r="J4493">
        <f>YEAR(tbl_Invoices[[#This Row],[Invoice_Date]])</f>
        <v>2022</v>
      </c>
      <c r="K4493" s="1">
        <f>_xlfn.XLOOKUP(tbl_Invoices[[#This Row],[Customer_ID]], tbl_Customers[Customer_ID], tbl_Customers[Cohort_Month])</f>
        <v>44316</v>
      </c>
      <c r="L4493" s="1" t="str">
        <f ca="1">_xlfn.XLOOKUP(tbl_Invoices[[#This Row],[Customer_ID]], tbl_Customers[Customer_ID], tbl_Customers[Age_Group])</f>
        <v>25–34</v>
      </c>
      <c r="M4493" s="1" t="str">
        <f>_xlfn.XLOOKUP(tbl_Invoices[[#This Row],[Customer_ID]], tbl_Customers[Customer_ID], tbl_Customers[Region])</f>
        <v>West</v>
      </c>
      <c r="N4493" s="1" t="str" cm="1">
        <f t="array" ref="N4493">_xlfn.IFS(
   _xlfn.SINGLE(tbl_Invoices[Plan_ID])="P1","Basic",
   _xlfn.SINGLE(tbl_Invoices[Plan_ID])="P2","Standard",
   _xlfn.SINGLE(tbl_Invoices[Plan_ID])="P3","Premium"
)</f>
        <v>Premium</v>
      </c>
      <c r="O4493" s="2">
        <f>IF(tbl_Invoices[[#This Row],[Revenue_Type]]="Churned",0,1)</f>
        <v>1</v>
      </c>
    </row>
    <row r="4494" spans="1:15" x14ac:dyDescent="0.25">
      <c r="A4494" t="s">
        <v>7779</v>
      </c>
      <c r="B4494" t="s">
        <v>1942</v>
      </c>
      <c r="C4494" t="s">
        <v>2186</v>
      </c>
      <c r="D4494" s="1">
        <v>44870</v>
      </c>
      <c r="E4494">
        <v>25</v>
      </c>
      <c r="F4494" t="b">
        <v>1</v>
      </c>
      <c r="G4494" t="s">
        <v>4538</v>
      </c>
      <c r="H4494" t="s">
        <v>2034</v>
      </c>
      <c r="I4494" s="1">
        <f>DATE(YEAR(tbl_Invoices[[#This Row],[Invoice_Date]]), MONTH(tbl_Invoices[[#This Row],[Invoice_Date]]), DAY(tbl_Invoices[[#This Row],[Invoice_Date]]))</f>
        <v>44870</v>
      </c>
      <c r="J4494">
        <f>YEAR(tbl_Invoices[[#This Row],[Invoice_Date]])</f>
        <v>2022</v>
      </c>
      <c r="K4494" s="1">
        <f>_xlfn.XLOOKUP(tbl_Invoices[[#This Row],[Customer_ID]], tbl_Customers[Customer_ID], tbl_Customers[Cohort_Month])</f>
        <v>45077</v>
      </c>
      <c r="L4494" s="1" t="str">
        <f ca="1">_xlfn.XLOOKUP(tbl_Invoices[[#This Row],[Customer_ID]], tbl_Customers[Customer_ID], tbl_Customers[Age_Group])</f>
        <v>25–34</v>
      </c>
      <c r="M4494" s="1" t="str">
        <f>_xlfn.XLOOKUP(tbl_Invoices[[#This Row],[Customer_ID]], tbl_Customers[Customer_ID], tbl_Customers[Region])</f>
        <v>East</v>
      </c>
      <c r="N4494" s="1" t="str" cm="1">
        <f t="array" ref="N4494">_xlfn.IFS(
   _xlfn.SINGLE(tbl_Invoices[Plan_ID])="P1","Basic",
   _xlfn.SINGLE(tbl_Invoices[Plan_ID])="P2","Standard",
   _xlfn.SINGLE(tbl_Invoices[Plan_ID])="P3","Premium"
)</f>
        <v>Standard</v>
      </c>
      <c r="O4494" s="2">
        <f>IF(tbl_Invoices[[#This Row],[Revenue_Type]]="Churned",0,1)</f>
        <v>1</v>
      </c>
    </row>
    <row r="4495" spans="1:15" x14ac:dyDescent="0.25">
      <c r="A4495" t="s">
        <v>6678</v>
      </c>
      <c r="B4495" t="s">
        <v>317</v>
      </c>
      <c r="C4495" t="s">
        <v>3167</v>
      </c>
      <c r="D4495" s="1">
        <v>44871</v>
      </c>
      <c r="E4495">
        <v>25</v>
      </c>
      <c r="F4495" t="b">
        <v>1</v>
      </c>
      <c r="G4495" t="s">
        <v>4540</v>
      </c>
      <c r="H4495" t="s">
        <v>2034</v>
      </c>
      <c r="I4495" s="1">
        <f>DATE(YEAR(tbl_Invoices[[#This Row],[Invoice_Date]]), MONTH(tbl_Invoices[[#This Row],[Invoice_Date]]), DAY(tbl_Invoices[[#This Row],[Invoice_Date]]))</f>
        <v>44871</v>
      </c>
      <c r="J4495">
        <f>YEAR(tbl_Invoices[[#This Row],[Invoice_Date]])</f>
        <v>2022</v>
      </c>
      <c r="K4495" s="1">
        <f>_xlfn.XLOOKUP(tbl_Invoices[[#This Row],[Customer_ID]], tbl_Customers[Customer_ID], tbl_Customers[Cohort_Month])</f>
        <v>44895</v>
      </c>
      <c r="L4495" s="1" t="str">
        <f ca="1">_xlfn.XLOOKUP(tbl_Invoices[[#This Row],[Customer_ID]], tbl_Customers[Customer_ID], tbl_Customers[Age_Group])</f>
        <v>35–44</v>
      </c>
      <c r="M4495" s="1" t="str">
        <f>_xlfn.XLOOKUP(tbl_Invoices[[#This Row],[Customer_ID]], tbl_Customers[Customer_ID], tbl_Customers[Region])</f>
        <v>East</v>
      </c>
      <c r="N4495" s="1" t="str" cm="1">
        <f t="array" ref="N4495">_xlfn.IFS(
   _xlfn.SINGLE(tbl_Invoices[Plan_ID])="P1","Basic",
   _xlfn.SINGLE(tbl_Invoices[Plan_ID])="P2","Standard",
   _xlfn.SINGLE(tbl_Invoices[Plan_ID])="P3","Premium"
)</f>
        <v>Standard</v>
      </c>
      <c r="O4495" s="2">
        <f>IF(tbl_Invoices[[#This Row],[Revenue_Type]]="Churned",0,1)</f>
        <v>1</v>
      </c>
    </row>
    <row r="4496" spans="1:15" x14ac:dyDescent="0.25">
      <c r="A4496" t="s">
        <v>5658</v>
      </c>
      <c r="B4496" t="s">
        <v>327</v>
      </c>
      <c r="C4496" t="s">
        <v>2184</v>
      </c>
      <c r="D4496" s="1">
        <v>44871</v>
      </c>
      <c r="E4496">
        <v>55</v>
      </c>
      <c r="F4496" t="b">
        <v>1</v>
      </c>
      <c r="G4496" t="s">
        <v>4540</v>
      </c>
      <c r="H4496" t="s">
        <v>2031</v>
      </c>
      <c r="I4496" s="1">
        <f>DATE(YEAR(tbl_Invoices[[#This Row],[Invoice_Date]]), MONTH(tbl_Invoices[[#This Row],[Invoice_Date]]), DAY(tbl_Invoices[[#This Row],[Invoice_Date]]))</f>
        <v>44871</v>
      </c>
      <c r="J4496">
        <f>YEAR(tbl_Invoices[[#This Row],[Invoice_Date]])</f>
        <v>2022</v>
      </c>
      <c r="K4496" s="1">
        <f>_xlfn.XLOOKUP(tbl_Invoices[[#This Row],[Customer_ID]], tbl_Customers[Customer_ID], tbl_Customers[Cohort_Month])</f>
        <v>45016</v>
      </c>
      <c r="L4496" s="1" t="str">
        <f ca="1">_xlfn.XLOOKUP(tbl_Invoices[[#This Row],[Customer_ID]], tbl_Customers[Customer_ID], tbl_Customers[Age_Group])</f>
        <v>35–44</v>
      </c>
      <c r="M4496" s="1" t="str">
        <f>_xlfn.XLOOKUP(tbl_Invoices[[#This Row],[Customer_ID]], tbl_Customers[Customer_ID], tbl_Customers[Region])</f>
        <v>South</v>
      </c>
      <c r="N4496" s="1" t="str" cm="1">
        <f t="array" ref="N4496">_xlfn.IFS(
   _xlfn.SINGLE(tbl_Invoices[Plan_ID])="P1","Basic",
   _xlfn.SINGLE(tbl_Invoices[Plan_ID])="P2","Standard",
   _xlfn.SINGLE(tbl_Invoices[Plan_ID])="P3","Premium"
)</f>
        <v>Premium</v>
      </c>
      <c r="O4496" s="2">
        <f>IF(tbl_Invoices[[#This Row],[Revenue_Type]]="Churned",0,1)</f>
        <v>1</v>
      </c>
    </row>
    <row r="4497" spans="1:15" x14ac:dyDescent="0.25">
      <c r="A4497" t="s">
        <v>10539</v>
      </c>
      <c r="B4497" t="s">
        <v>339</v>
      </c>
      <c r="C4497" t="s">
        <v>3103</v>
      </c>
      <c r="D4497" s="1">
        <v>44871</v>
      </c>
      <c r="E4497">
        <v>55</v>
      </c>
      <c r="F4497" t="b">
        <v>1</v>
      </c>
      <c r="G4497" t="s">
        <v>4538</v>
      </c>
      <c r="H4497" t="s">
        <v>2031</v>
      </c>
      <c r="I4497" s="1">
        <f>DATE(YEAR(tbl_Invoices[[#This Row],[Invoice_Date]]), MONTH(tbl_Invoices[[#This Row],[Invoice_Date]]), DAY(tbl_Invoices[[#This Row],[Invoice_Date]]))</f>
        <v>44871</v>
      </c>
      <c r="J4497">
        <f>YEAR(tbl_Invoices[[#This Row],[Invoice_Date]])</f>
        <v>2022</v>
      </c>
      <c r="K4497" s="1">
        <f>_xlfn.XLOOKUP(tbl_Invoices[[#This Row],[Customer_ID]], tbl_Customers[Customer_ID], tbl_Customers[Cohort_Month])</f>
        <v>44681</v>
      </c>
      <c r="L4497" s="1" t="str">
        <f ca="1">_xlfn.XLOOKUP(tbl_Invoices[[#This Row],[Customer_ID]], tbl_Customers[Customer_ID], tbl_Customers[Age_Group])</f>
        <v>35–44</v>
      </c>
      <c r="M4497" s="1" t="str">
        <f>_xlfn.XLOOKUP(tbl_Invoices[[#This Row],[Customer_ID]], tbl_Customers[Customer_ID], tbl_Customers[Region])</f>
        <v>International</v>
      </c>
      <c r="N4497" s="1" t="str" cm="1">
        <f t="array" ref="N4497">_xlfn.IFS(
   _xlfn.SINGLE(tbl_Invoices[Plan_ID])="P1","Basic",
   _xlfn.SINGLE(tbl_Invoices[Plan_ID])="P2","Standard",
   _xlfn.SINGLE(tbl_Invoices[Plan_ID])="P3","Premium"
)</f>
        <v>Premium</v>
      </c>
      <c r="O4497" s="2">
        <f>IF(tbl_Invoices[[#This Row],[Revenue_Type]]="Churned",0,1)</f>
        <v>1</v>
      </c>
    </row>
    <row r="4498" spans="1:15" x14ac:dyDescent="0.25">
      <c r="A4498" t="s">
        <v>7335</v>
      </c>
      <c r="B4498" t="s">
        <v>465</v>
      </c>
      <c r="C4498" t="s">
        <v>3964</v>
      </c>
      <c r="D4498" s="1">
        <v>44871</v>
      </c>
      <c r="E4498">
        <v>25</v>
      </c>
      <c r="F4498" t="b">
        <v>1</v>
      </c>
      <c r="G4498" t="s">
        <v>4549</v>
      </c>
      <c r="H4498" t="s">
        <v>2034</v>
      </c>
      <c r="I4498" s="1">
        <f>DATE(YEAR(tbl_Invoices[[#This Row],[Invoice_Date]]), MONTH(tbl_Invoices[[#This Row],[Invoice_Date]]), DAY(tbl_Invoices[[#This Row],[Invoice_Date]]))</f>
        <v>44871</v>
      </c>
      <c r="J4498">
        <f>YEAR(tbl_Invoices[[#This Row],[Invoice_Date]])</f>
        <v>2022</v>
      </c>
      <c r="K4498" s="1">
        <f>_xlfn.XLOOKUP(tbl_Invoices[[#This Row],[Customer_ID]], tbl_Customers[Customer_ID], tbl_Customers[Cohort_Month])</f>
        <v>44530</v>
      </c>
      <c r="L4498" s="1" t="str">
        <f ca="1">_xlfn.XLOOKUP(tbl_Invoices[[#This Row],[Customer_ID]], tbl_Customers[Customer_ID], tbl_Customers[Age_Group])</f>
        <v>25–34</v>
      </c>
      <c r="M4498" s="1" t="str">
        <f>_xlfn.XLOOKUP(tbl_Invoices[[#This Row],[Customer_ID]], tbl_Customers[Customer_ID], tbl_Customers[Region])</f>
        <v>Midwest</v>
      </c>
      <c r="N4498" s="1" t="str" cm="1">
        <f t="array" ref="N4498">_xlfn.IFS(
   _xlfn.SINGLE(tbl_Invoices[Plan_ID])="P1","Basic",
   _xlfn.SINGLE(tbl_Invoices[Plan_ID])="P2","Standard",
   _xlfn.SINGLE(tbl_Invoices[Plan_ID])="P3","Premium"
)</f>
        <v>Standard</v>
      </c>
      <c r="O4498" s="2">
        <f>IF(tbl_Invoices[[#This Row],[Revenue_Type]]="Churned",0,1)</f>
        <v>1</v>
      </c>
    </row>
    <row r="4499" spans="1:15" x14ac:dyDescent="0.25">
      <c r="A4499" t="s">
        <v>6524</v>
      </c>
      <c r="B4499" t="s">
        <v>801</v>
      </c>
      <c r="C4499" t="s">
        <v>3323</v>
      </c>
      <c r="D4499" s="1">
        <v>44871</v>
      </c>
      <c r="E4499">
        <v>55</v>
      </c>
      <c r="F4499" t="b">
        <v>1</v>
      </c>
      <c r="G4499" t="s">
        <v>4549</v>
      </c>
      <c r="H4499" t="s">
        <v>2031</v>
      </c>
      <c r="I4499" s="1">
        <f>DATE(YEAR(tbl_Invoices[[#This Row],[Invoice_Date]]), MONTH(tbl_Invoices[[#This Row],[Invoice_Date]]), DAY(tbl_Invoices[[#This Row],[Invoice_Date]]))</f>
        <v>44871</v>
      </c>
      <c r="J4499">
        <f>YEAR(tbl_Invoices[[#This Row],[Invoice_Date]])</f>
        <v>2022</v>
      </c>
      <c r="K4499" s="1">
        <f>_xlfn.XLOOKUP(tbl_Invoices[[#This Row],[Customer_ID]], tbl_Customers[Customer_ID], tbl_Customers[Cohort_Month])</f>
        <v>44742</v>
      </c>
      <c r="L4499" s="1" t="str">
        <f ca="1">_xlfn.XLOOKUP(tbl_Invoices[[#This Row],[Customer_ID]], tbl_Customers[Customer_ID], tbl_Customers[Age_Group])</f>
        <v>18–24</v>
      </c>
      <c r="M4499" s="1" t="str">
        <f>_xlfn.XLOOKUP(tbl_Invoices[[#This Row],[Customer_ID]], tbl_Customers[Customer_ID], tbl_Customers[Region])</f>
        <v>East</v>
      </c>
      <c r="N4499" s="1" t="str" cm="1">
        <f t="array" ref="N4499">_xlfn.IFS(
   _xlfn.SINGLE(tbl_Invoices[Plan_ID])="P1","Basic",
   _xlfn.SINGLE(tbl_Invoices[Plan_ID])="P2","Standard",
   _xlfn.SINGLE(tbl_Invoices[Plan_ID])="P3","Premium"
)</f>
        <v>Premium</v>
      </c>
      <c r="O4499" s="2">
        <f>IF(tbl_Invoices[[#This Row],[Revenue_Type]]="Churned",0,1)</f>
        <v>1</v>
      </c>
    </row>
    <row r="4500" spans="1:15" x14ac:dyDescent="0.25">
      <c r="A4500" t="s">
        <v>7746</v>
      </c>
      <c r="B4500" t="s">
        <v>1046</v>
      </c>
      <c r="C4500" t="s">
        <v>3562</v>
      </c>
      <c r="D4500" s="1">
        <v>44871</v>
      </c>
      <c r="E4500">
        <v>12</v>
      </c>
      <c r="F4500" t="b">
        <v>1</v>
      </c>
      <c r="G4500" t="s">
        <v>4545</v>
      </c>
      <c r="H4500" t="s">
        <v>2027</v>
      </c>
      <c r="I4500" s="1">
        <f>DATE(YEAR(tbl_Invoices[[#This Row],[Invoice_Date]]), MONTH(tbl_Invoices[[#This Row],[Invoice_Date]]), DAY(tbl_Invoices[[#This Row],[Invoice_Date]]))</f>
        <v>44871</v>
      </c>
      <c r="J4500">
        <f>YEAR(tbl_Invoices[[#This Row],[Invoice_Date]])</f>
        <v>2022</v>
      </c>
      <c r="K4500" s="1">
        <f>_xlfn.XLOOKUP(tbl_Invoices[[#This Row],[Customer_ID]], tbl_Customers[Customer_ID], tbl_Customers[Cohort_Month])</f>
        <v>44985</v>
      </c>
      <c r="L4500" s="1" t="str">
        <f ca="1">_xlfn.XLOOKUP(tbl_Invoices[[#This Row],[Customer_ID]], tbl_Customers[Customer_ID], tbl_Customers[Age_Group])</f>
        <v>25–34</v>
      </c>
      <c r="M4500" s="1" t="str">
        <f>_xlfn.XLOOKUP(tbl_Invoices[[#This Row],[Customer_ID]], tbl_Customers[Customer_ID], tbl_Customers[Region])</f>
        <v>Midwest</v>
      </c>
      <c r="N4500" s="1" t="str" cm="1">
        <f t="array" ref="N4500">_xlfn.IFS(
   _xlfn.SINGLE(tbl_Invoices[Plan_ID])="P1","Basic",
   _xlfn.SINGLE(tbl_Invoices[Plan_ID])="P2","Standard",
   _xlfn.SINGLE(tbl_Invoices[Plan_ID])="P3","Premium"
)</f>
        <v>Basic</v>
      </c>
      <c r="O4500" s="2">
        <f>IF(tbl_Invoices[[#This Row],[Revenue_Type]]="Churned",0,1)</f>
        <v>0</v>
      </c>
    </row>
    <row r="4501" spans="1:15" x14ac:dyDescent="0.25">
      <c r="A4501" t="s">
        <v>7670</v>
      </c>
      <c r="B4501" t="s">
        <v>1088</v>
      </c>
      <c r="C4501" t="s">
        <v>2893</v>
      </c>
      <c r="D4501" s="1">
        <v>44871</v>
      </c>
      <c r="E4501">
        <v>12</v>
      </c>
      <c r="F4501" t="b">
        <v>1</v>
      </c>
      <c r="G4501" t="s">
        <v>4540</v>
      </c>
      <c r="H4501" t="s">
        <v>2027</v>
      </c>
      <c r="I4501" s="1">
        <f>DATE(YEAR(tbl_Invoices[[#This Row],[Invoice_Date]]), MONTH(tbl_Invoices[[#This Row],[Invoice_Date]]), DAY(tbl_Invoices[[#This Row],[Invoice_Date]]))</f>
        <v>44871</v>
      </c>
      <c r="J4501">
        <f>YEAR(tbl_Invoices[[#This Row],[Invoice_Date]])</f>
        <v>2022</v>
      </c>
      <c r="K4501" s="1">
        <f>_xlfn.XLOOKUP(tbl_Invoices[[#This Row],[Customer_ID]], tbl_Customers[Customer_ID], tbl_Customers[Cohort_Month])</f>
        <v>44316</v>
      </c>
      <c r="L4501" s="1" t="str">
        <f ca="1">_xlfn.XLOOKUP(tbl_Invoices[[#This Row],[Customer_ID]], tbl_Customers[Customer_ID], tbl_Customers[Age_Group])</f>
        <v>25–34</v>
      </c>
      <c r="M4501" s="1" t="str">
        <f>_xlfn.XLOOKUP(tbl_Invoices[[#This Row],[Customer_ID]], tbl_Customers[Customer_ID], tbl_Customers[Region])</f>
        <v>West</v>
      </c>
      <c r="N4501" s="1" t="str" cm="1">
        <f t="array" ref="N4501">_xlfn.IFS(
   _xlfn.SINGLE(tbl_Invoices[Plan_ID])="P1","Basic",
   _xlfn.SINGLE(tbl_Invoices[Plan_ID])="P2","Standard",
   _xlfn.SINGLE(tbl_Invoices[Plan_ID])="P3","Premium"
)</f>
        <v>Basic</v>
      </c>
      <c r="O4501" s="2">
        <f>IF(tbl_Invoices[[#This Row],[Revenue_Type]]="Churned",0,1)</f>
        <v>1</v>
      </c>
    </row>
    <row r="4502" spans="1:15" x14ac:dyDescent="0.25">
      <c r="A4502" t="s">
        <v>7787</v>
      </c>
      <c r="B4502" t="s">
        <v>1154</v>
      </c>
      <c r="C4502" t="s">
        <v>2218</v>
      </c>
      <c r="D4502" s="1">
        <v>44871</v>
      </c>
      <c r="E4502">
        <v>55</v>
      </c>
      <c r="F4502" t="b">
        <v>1</v>
      </c>
      <c r="G4502" t="s">
        <v>4538</v>
      </c>
      <c r="H4502" t="s">
        <v>2031</v>
      </c>
      <c r="I4502" s="1">
        <f>DATE(YEAR(tbl_Invoices[[#This Row],[Invoice_Date]]), MONTH(tbl_Invoices[[#This Row],[Invoice_Date]]), DAY(tbl_Invoices[[#This Row],[Invoice_Date]]))</f>
        <v>44871</v>
      </c>
      <c r="J4502">
        <f>YEAR(tbl_Invoices[[#This Row],[Invoice_Date]])</f>
        <v>2022</v>
      </c>
      <c r="K4502" s="1">
        <f>_xlfn.XLOOKUP(tbl_Invoices[[#This Row],[Customer_ID]], tbl_Customers[Customer_ID], tbl_Customers[Cohort_Month])</f>
        <v>45107</v>
      </c>
      <c r="L4502" s="1" t="str">
        <f ca="1">_xlfn.XLOOKUP(tbl_Invoices[[#This Row],[Customer_ID]], tbl_Customers[Customer_ID], tbl_Customers[Age_Group])</f>
        <v>18–24</v>
      </c>
      <c r="M4502" s="1" t="str">
        <f>_xlfn.XLOOKUP(tbl_Invoices[[#This Row],[Customer_ID]], tbl_Customers[Customer_ID], tbl_Customers[Region])</f>
        <v>Midwest</v>
      </c>
      <c r="N4502" s="1" t="str" cm="1">
        <f t="array" ref="N4502">_xlfn.IFS(
   _xlfn.SINGLE(tbl_Invoices[Plan_ID])="P1","Basic",
   _xlfn.SINGLE(tbl_Invoices[Plan_ID])="P2","Standard",
   _xlfn.SINGLE(tbl_Invoices[Plan_ID])="P3","Premium"
)</f>
        <v>Premium</v>
      </c>
      <c r="O4502" s="2">
        <f>IF(tbl_Invoices[[#This Row],[Revenue_Type]]="Churned",0,1)</f>
        <v>1</v>
      </c>
    </row>
    <row r="4503" spans="1:15" x14ac:dyDescent="0.25">
      <c r="A4503" t="s">
        <v>7179</v>
      </c>
      <c r="B4503" t="s">
        <v>1213</v>
      </c>
      <c r="C4503" t="s">
        <v>2078</v>
      </c>
      <c r="D4503" s="1">
        <v>44871</v>
      </c>
      <c r="E4503">
        <v>12</v>
      </c>
      <c r="F4503" t="b">
        <v>1</v>
      </c>
      <c r="G4503" t="s">
        <v>4547</v>
      </c>
      <c r="H4503" t="s">
        <v>2027</v>
      </c>
      <c r="I4503" s="1">
        <f>DATE(YEAR(tbl_Invoices[[#This Row],[Invoice_Date]]), MONTH(tbl_Invoices[[#This Row],[Invoice_Date]]), DAY(tbl_Invoices[[#This Row],[Invoice_Date]]))</f>
        <v>44871</v>
      </c>
      <c r="J4503">
        <f>YEAR(tbl_Invoices[[#This Row],[Invoice_Date]])</f>
        <v>2022</v>
      </c>
      <c r="K4503" s="1">
        <f>_xlfn.XLOOKUP(tbl_Invoices[[#This Row],[Customer_ID]], tbl_Customers[Customer_ID], tbl_Customers[Cohort_Month])</f>
        <v>44985</v>
      </c>
      <c r="L4503" s="1" t="str">
        <f ca="1">_xlfn.XLOOKUP(tbl_Invoices[[#This Row],[Customer_ID]], tbl_Customers[Customer_ID], tbl_Customers[Age_Group])</f>
        <v>35–44</v>
      </c>
      <c r="M4503" s="1" t="str">
        <f>_xlfn.XLOOKUP(tbl_Invoices[[#This Row],[Customer_ID]], tbl_Customers[Customer_ID], tbl_Customers[Region])</f>
        <v>South</v>
      </c>
      <c r="N4503" s="1" t="str" cm="1">
        <f t="array" ref="N4503">_xlfn.IFS(
   _xlfn.SINGLE(tbl_Invoices[Plan_ID])="P1","Basic",
   _xlfn.SINGLE(tbl_Invoices[Plan_ID])="P2","Standard",
   _xlfn.SINGLE(tbl_Invoices[Plan_ID])="P3","Premium"
)</f>
        <v>Basic</v>
      </c>
      <c r="O4503" s="2">
        <f>IF(tbl_Invoices[[#This Row],[Revenue_Type]]="Churned",0,1)</f>
        <v>1</v>
      </c>
    </row>
    <row r="4504" spans="1:15" x14ac:dyDescent="0.25">
      <c r="A4504" t="s">
        <v>9402</v>
      </c>
      <c r="B4504" t="s">
        <v>1402</v>
      </c>
      <c r="C4504" t="s">
        <v>2428</v>
      </c>
      <c r="D4504" s="1">
        <v>44871</v>
      </c>
      <c r="E4504">
        <v>25</v>
      </c>
      <c r="F4504" t="b">
        <v>1</v>
      </c>
      <c r="G4504" t="s">
        <v>4538</v>
      </c>
      <c r="H4504" t="s">
        <v>2034</v>
      </c>
      <c r="I4504" s="1">
        <f>DATE(YEAR(tbl_Invoices[[#This Row],[Invoice_Date]]), MONTH(tbl_Invoices[[#This Row],[Invoice_Date]]), DAY(tbl_Invoices[[#This Row],[Invoice_Date]]))</f>
        <v>44871</v>
      </c>
      <c r="J4504">
        <f>YEAR(tbl_Invoices[[#This Row],[Invoice_Date]])</f>
        <v>2022</v>
      </c>
      <c r="K4504" s="1">
        <f>_xlfn.XLOOKUP(tbl_Invoices[[#This Row],[Customer_ID]], tbl_Customers[Customer_ID], tbl_Customers[Cohort_Month])</f>
        <v>44742</v>
      </c>
      <c r="L4504" s="1" t="str">
        <f ca="1">_xlfn.XLOOKUP(tbl_Invoices[[#This Row],[Customer_ID]], tbl_Customers[Customer_ID], tbl_Customers[Age_Group])</f>
        <v>45–54</v>
      </c>
      <c r="M4504" s="1" t="str">
        <f>_xlfn.XLOOKUP(tbl_Invoices[[#This Row],[Customer_ID]], tbl_Customers[Customer_ID], tbl_Customers[Region])</f>
        <v>South</v>
      </c>
      <c r="N4504" s="1" t="str" cm="1">
        <f t="array" ref="N4504">_xlfn.IFS(
   _xlfn.SINGLE(tbl_Invoices[Plan_ID])="P1","Basic",
   _xlfn.SINGLE(tbl_Invoices[Plan_ID])="P2","Standard",
   _xlfn.SINGLE(tbl_Invoices[Plan_ID])="P3","Premium"
)</f>
        <v>Standard</v>
      </c>
      <c r="O4504" s="2">
        <f>IF(tbl_Invoices[[#This Row],[Revenue_Type]]="Churned",0,1)</f>
        <v>1</v>
      </c>
    </row>
    <row r="4505" spans="1:15" x14ac:dyDescent="0.25">
      <c r="A4505" t="s">
        <v>10529</v>
      </c>
      <c r="B4505" t="s">
        <v>1770</v>
      </c>
      <c r="C4505" t="s">
        <v>4297</v>
      </c>
      <c r="D4505" s="1">
        <v>44871</v>
      </c>
      <c r="E4505">
        <v>25</v>
      </c>
      <c r="F4505" t="b">
        <v>1</v>
      </c>
      <c r="G4505" t="s">
        <v>4547</v>
      </c>
      <c r="H4505" t="s">
        <v>2034</v>
      </c>
      <c r="I4505" s="1">
        <f>DATE(YEAR(tbl_Invoices[[#This Row],[Invoice_Date]]), MONTH(tbl_Invoices[[#This Row],[Invoice_Date]]), DAY(tbl_Invoices[[#This Row],[Invoice_Date]]))</f>
        <v>44871</v>
      </c>
      <c r="J4505">
        <f>YEAR(tbl_Invoices[[#This Row],[Invoice_Date]])</f>
        <v>2022</v>
      </c>
      <c r="K4505" s="1">
        <f>_xlfn.XLOOKUP(tbl_Invoices[[#This Row],[Customer_ID]], tbl_Customers[Customer_ID], tbl_Customers[Cohort_Month])</f>
        <v>44926</v>
      </c>
      <c r="L4505" s="1" t="str">
        <f ca="1">_xlfn.XLOOKUP(tbl_Invoices[[#This Row],[Customer_ID]], tbl_Customers[Customer_ID], tbl_Customers[Age_Group])</f>
        <v>18–24</v>
      </c>
      <c r="M4505" s="1" t="str">
        <f>_xlfn.XLOOKUP(tbl_Invoices[[#This Row],[Customer_ID]], tbl_Customers[Customer_ID], tbl_Customers[Region])</f>
        <v>International</v>
      </c>
      <c r="N4505" s="1" t="str" cm="1">
        <f t="array" ref="N4505">_xlfn.IFS(
   _xlfn.SINGLE(tbl_Invoices[Plan_ID])="P1","Basic",
   _xlfn.SINGLE(tbl_Invoices[Plan_ID])="P2","Standard",
   _xlfn.SINGLE(tbl_Invoices[Plan_ID])="P3","Premium"
)</f>
        <v>Standard</v>
      </c>
      <c r="O4505" s="2">
        <f>IF(tbl_Invoices[[#This Row],[Revenue_Type]]="Churned",0,1)</f>
        <v>1</v>
      </c>
    </row>
    <row r="4506" spans="1:15" x14ac:dyDescent="0.25">
      <c r="A4506" t="s">
        <v>7367</v>
      </c>
      <c r="B4506" t="s">
        <v>2008</v>
      </c>
      <c r="C4506" t="s">
        <v>2813</v>
      </c>
      <c r="D4506" s="1">
        <v>44871</v>
      </c>
      <c r="E4506">
        <v>55</v>
      </c>
      <c r="F4506" t="b">
        <v>1</v>
      </c>
      <c r="G4506" t="s">
        <v>4538</v>
      </c>
      <c r="H4506" t="s">
        <v>2031</v>
      </c>
      <c r="I4506" s="1">
        <f>DATE(YEAR(tbl_Invoices[[#This Row],[Invoice_Date]]), MONTH(tbl_Invoices[[#This Row],[Invoice_Date]]), DAY(tbl_Invoices[[#This Row],[Invoice_Date]]))</f>
        <v>44871</v>
      </c>
      <c r="J4506">
        <f>YEAR(tbl_Invoices[[#This Row],[Invoice_Date]])</f>
        <v>2022</v>
      </c>
      <c r="K4506" s="1">
        <f>_xlfn.XLOOKUP(tbl_Invoices[[#This Row],[Customer_ID]], tbl_Customers[Customer_ID], tbl_Customers[Cohort_Month])</f>
        <v>44500</v>
      </c>
      <c r="L4506" s="1" t="str">
        <f ca="1">_xlfn.XLOOKUP(tbl_Invoices[[#This Row],[Customer_ID]], tbl_Customers[Customer_ID], tbl_Customers[Age_Group])</f>
        <v>55+</v>
      </c>
      <c r="M4506" s="1" t="str">
        <f>_xlfn.XLOOKUP(tbl_Invoices[[#This Row],[Customer_ID]], tbl_Customers[Customer_ID], tbl_Customers[Region])</f>
        <v>West</v>
      </c>
      <c r="N4506" s="1" t="str" cm="1">
        <f t="array" ref="N4506">_xlfn.IFS(
   _xlfn.SINGLE(tbl_Invoices[Plan_ID])="P1","Basic",
   _xlfn.SINGLE(tbl_Invoices[Plan_ID])="P2","Standard",
   _xlfn.SINGLE(tbl_Invoices[Plan_ID])="P3","Premium"
)</f>
        <v>Premium</v>
      </c>
      <c r="O4506" s="2">
        <f>IF(tbl_Invoices[[#This Row],[Revenue_Type]]="Churned",0,1)</f>
        <v>1</v>
      </c>
    </row>
    <row r="4507" spans="1:15" x14ac:dyDescent="0.25">
      <c r="A4507" t="s">
        <v>9337</v>
      </c>
      <c r="B4507" t="s">
        <v>93</v>
      </c>
      <c r="C4507" t="s">
        <v>2786</v>
      </c>
      <c r="D4507" s="1">
        <v>44872</v>
      </c>
      <c r="E4507">
        <v>55</v>
      </c>
      <c r="F4507" t="b">
        <v>1</v>
      </c>
      <c r="G4507" t="s">
        <v>4538</v>
      </c>
      <c r="H4507" t="s">
        <v>2031</v>
      </c>
      <c r="I4507" s="1">
        <f>DATE(YEAR(tbl_Invoices[[#This Row],[Invoice_Date]]), MONTH(tbl_Invoices[[#This Row],[Invoice_Date]]), DAY(tbl_Invoices[[#This Row],[Invoice_Date]]))</f>
        <v>44872</v>
      </c>
      <c r="J4507">
        <f>YEAR(tbl_Invoices[[#This Row],[Invoice_Date]])</f>
        <v>2022</v>
      </c>
      <c r="K4507" s="1">
        <f>_xlfn.XLOOKUP(tbl_Invoices[[#This Row],[Customer_ID]], tbl_Customers[Customer_ID], tbl_Customers[Cohort_Month])</f>
        <v>44408</v>
      </c>
      <c r="L4507" s="1" t="str">
        <f ca="1">_xlfn.XLOOKUP(tbl_Invoices[[#This Row],[Customer_ID]], tbl_Customers[Customer_ID], tbl_Customers[Age_Group])</f>
        <v>35–44</v>
      </c>
      <c r="M4507" s="1" t="str">
        <f>_xlfn.XLOOKUP(tbl_Invoices[[#This Row],[Customer_ID]], tbl_Customers[Customer_ID], tbl_Customers[Region])</f>
        <v>South</v>
      </c>
      <c r="N4507" s="1" t="str" cm="1">
        <f t="array" ref="N4507">_xlfn.IFS(
   _xlfn.SINGLE(tbl_Invoices[Plan_ID])="P1","Basic",
   _xlfn.SINGLE(tbl_Invoices[Plan_ID])="P2","Standard",
   _xlfn.SINGLE(tbl_Invoices[Plan_ID])="P3","Premium"
)</f>
        <v>Premium</v>
      </c>
      <c r="O4507" s="2">
        <f>IF(tbl_Invoices[[#This Row],[Revenue_Type]]="Churned",0,1)</f>
        <v>1</v>
      </c>
    </row>
    <row r="4508" spans="1:15" x14ac:dyDescent="0.25">
      <c r="A4508" t="s">
        <v>6096</v>
      </c>
      <c r="B4508" t="s">
        <v>454</v>
      </c>
      <c r="C4508" t="s">
        <v>3574</v>
      </c>
      <c r="D4508" s="1">
        <v>44872</v>
      </c>
      <c r="E4508">
        <v>55</v>
      </c>
      <c r="F4508" t="b">
        <v>1</v>
      </c>
      <c r="G4508" t="s">
        <v>4545</v>
      </c>
      <c r="H4508" t="s">
        <v>2031</v>
      </c>
      <c r="I4508" s="1">
        <f>DATE(YEAR(tbl_Invoices[[#This Row],[Invoice_Date]]), MONTH(tbl_Invoices[[#This Row],[Invoice_Date]]), DAY(tbl_Invoices[[#This Row],[Invoice_Date]]))</f>
        <v>44872</v>
      </c>
      <c r="J4508">
        <f>YEAR(tbl_Invoices[[#This Row],[Invoice_Date]])</f>
        <v>2022</v>
      </c>
      <c r="K4508" s="1">
        <f>_xlfn.XLOOKUP(tbl_Invoices[[#This Row],[Customer_ID]], tbl_Customers[Customer_ID], tbl_Customers[Cohort_Month])</f>
        <v>44895</v>
      </c>
      <c r="L4508" s="1" t="str">
        <f ca="1">_xlfn.XLOOKUP(tbl_Invoices[[#This Row],[Customer_ID]], tbl_Customers[Customer_ID], tbl_Customers[Age_Group])</f>
        <v>25–34</v>
      </c>
      <c r="M4508" s="1" t="str">
        <f>_xlfn.XLOOKUP(tbl_Invoices[[#This Row],[Customer_ID]], tbl_Customers[Customer_ID], tbl_Customers[Region])</f>
        <v>Midwest</v>
      </c>
      <c r="N4508" s="1" t="str" cm="1">
        <f t="array" ref="N4508">_xlfn.IFS(
   _xlfn.SINGLE(tbl_Invoices[Plan_ID])="P1","Basic",
   _xlfn.SINGLE(tbl_Invoices[Plan_ID])="P2","Standard",
   _xlfn.SINGLE(tbl_Invoices[Plan_ID])="P3","Premium"
)</f>
        <v>Premium</v>
      </c>
      <c r="O4508" s="2">
        <f>IF(tbl_Invoices[[#This Row],[Revenue_Type]]="Churned",0,1)</f>
        <v>0</v>
      </c>
    </row>
    <row r="4509" spans="1:15" x14ac:dyDescent="0.25">
      <c r="A4509" t="s">
        <v>6590</v>
      </c>
      <c r="B4509" t="s">
        <v>548</v>
      </c>
      <c r="C4509" t="s">
        <v>2842</v>
      </c>
      <c r="D4509" s="1">
        <v>44872</v>
      </c>
      <c r="E4509">
        <v>55</v>
      </c>
      <c r="F4509" t="b">
        <v>1</v>
      </c>
      <c r="G4509" t="s">
        <v>4549</v>
      </c>
      <c r="H4509" t="s">
        <v>2031</v>
      </c>
      <c r="I4509" s="1">
        <f>DATE(YEAR(tbl_Invoices[[#This Row],[Invoice_Date]]), MONTH(tbl_Invoices[[#This Row],[Invoice_Date]]), DAY(tbl_Invoices[[#This Row],[Invoice_Date]]))</f>
        <v>44872</v>
      </c>
      <c r="J4509">
        <f>YEAR(tbl_Invoices[[#This Row],[Invoice_Date]])</f>
        <v>2022</v>
      </c>
      <c r="K4509" s="1">
        <f>_xlfn.XLOOKUP(tbl_Invoices[[#This Row],[Customer_ID]], tbl_Customers[Customer_ID], tbl_Customers[Cohort_Month])</f>
        <v>44926</v>
      </c>
      <c r="L4509" s="1" t="str">
        <f ca="1">_xlfn.XLOOKUP(tbl_Invoices[[#This Row],[Customer_ID]], tbl_Customers[Customer_ID], tbl_Customers[Age_Group])</f>
        <v>45–54</v>
      </c>
      <c r="M4509" s="1" t="str">
        <f>_xlfn.XLOOKUP(tbl_Invoices[[#This Row],[Customer_ID]], tbl_Customers[Customer_ID], tbl_Customers[Region])</f>
        <v>International</v>
      </c>
      <c r="N4509" s="1" t="str" cm="1">
        <f t="array" ref="N4509">_xlfn.IFS(
   _xlfn.SINGLE(tbl_Invoices[Plan_ID])="P1","Basic",
   _xlfn.SINGLE(tbl_Invoices[Plan_ID])="P2","Standard",
   _xlfn.SINGLE(tbl_Invoices[Plan_ID])="P3","Premium"
)</f>
        <v>Premium</v>
      </c>
      <c r="O4509" s="2">
        <f>IF(tbl_Invoices[[#This Row],[Revenue_Type]]="Churned",0,1)</f>
        <v>1</v>
      </c>
    </row>
    <row r="4510" spans="1:15" x14ac:dyDescent="0.25">
      <c r="A4510" t="s">
        <v>9562</v>
      </c>
      <c r="B4510" t="s">
        <v>839</v>
      </c>
      <c r="C4510" t="s">
        <v>2865</v>
      </c>
      <c r="D4510" s="1">
        <v>44872</v>
      </c>
      <c r="E4510">
        <v>12</v>
      </c>
      <c r="F4510" t="b">
        <v>1</v>
      </c>
      <c r="G4510" t="s">
        <v>4549</v>
      </c>
      <c r="H4510" t="s">
        <v>2027</v>
      </c>
      <c r="I4510" s="1">
        <f>DATE(YEAR(tbl_Invoices[[#This Row],[Invoice_Date]]), MONTH(tbl_Invoices[[#This Row],[Invoice_Date]]), DAY(tbl_Invoices[[#This Row],[Invoice_Date]]))</f>
        <v>44872</v>
      </c>
      <c r="J4510">
        <f>YEAR(tbl_Invoices[[#This Row],[Invoice_Date]])</f>
        <v>2022</v>
      </c>
      <c r="K4510" s="1">
        <f>_xlfn.XLOOKUP(tbl_Invoices[[#This Row],[Customer_ID]], tbl_Customers[Customer_ID], tbl_Customers[Cohort_Month])</f>
        <v>44377</v>
      </c>
      <c r="L4510" s="1" t="str">
        <f ca="1">_xlfn.XLOOKUP(tbl_Invoices[[#This Row],[Customer_ID]], tbl_Customers[Customer_ID], tbl_Customers[Age_Group])</f>
        <v>18–24</v>
      </c>
      <c r="M4510" s="1" t="str">
        <f>_xlfn.XLOOKUP(tbl_Invoices[[#This Row],[Customer_ID]], tbl_Customers[Customer_ID], tbl_Customers[Region])</f>
        <v>East</v>
      </c>
      <c r="N4510" s="1" t="str" cm="1">
        <f t="array" ref="N4510">_xlfn.IFS(
   _xlfn.SINGLE(tbl_Invoices[Plan_ID])="P1","Basic",
   _xlfn.SINGLE(tbl_Invoices[Plan_ID])="P2","Standard",
   _xlfn.SINGLE(tbl_Invoices[Plan_ID])="P3","Premium"
)</f>
        <v>Basic</v>
      </c>
      <c r="O4510" s="2">
        <f>IF(tbl_Invoices[[#This Row],[Revenue_Type]]="Churned",0,1)</f>
        <v>1</v>
      </c>
    </row>
    <row r="4511" spans="1:15" x14ac:dyDescent="0.25">
      <c r="A4511" t="s">
        <v>9885</v>
      </c>
      <c r="B4511" t="s">
        <v>1095</v>
      </c>
      <c r="C4511" t="s">
        <v>3926</v>
      </c>
      <c r="D4511" s="1">
        <v>44872</v>
      </c>
      <c r="E4511">
        <v>25</v>
      </c>
      <c r="F4511" t="b">
        <v>1</v>
      </c>
      <c r="G4511" t="s">
        <v>4538</v>
      </c>
      <c r="H4511" t="s">
        <v>2034</v>
      </c>
      <c r="I4511" s="1">
        <f>DATE(YEAR(tbl_Invoices[[#This Row],[Invoice_Date]]), MONTH(tbl_Invoices[[#This Row],[Invoice_Date]]), DAY(tbl_Invoices[[#This Row],[Invoice_Date]]))</f>
        <v>44872</v>
      </c>
      <c r="J4511">
        <f>YEAR(tbl_Invoices[[#This Row],[Invoice_Date]])</f>
        <v>2022</v>
      </c>
      <c r="K4511" s="1">
        <f>_xlfn.XLOOKUP(tbl_Invoices[[#This Row],[Customer_ID]], tbl_Customers[Customer_ID], tbl_Customers[Cohort_Month])</f>
        <v>44895</v>
      </c>
      <c r="L4511" s="1" t="str">
        <f ca="1">_xlfn.XLOOKUP(tbl_Invoices[[#This Row],[Customer_ID]], tbl_Customers[Customer_ID], tbl_Customers[Age_Group])</f>
        <v>55+</v>
      </c>
      <c r="M4511" s="1" t="str">
        <f>_xlfn.XLOOKUP(tbl_Invoices[[#This Row],[Customer_ID]], tbl_Customers[Customer_ID], tbl_Customers[Region])</f>
        <v>International</v>
      </c>
      <c r="N4511" s="1" t="str" cm="1">
        <f t="array" ref="N4511">_xlfn.IFS(
   _xlfn.SINGLE(tbl_Invoices[Plan_ID])="P1","Basic",
   _xlfn.SINGLE(tbl_Invoices[Plan_ID])="P2","Standard",
   _xlfn.SINGLE(tbl_Invoices[Plan_ID])="P3","Premium"
)</f>
        <v>Standard</v>
      </c>
      <c r="O4511" s="2">
        <f>IF(tbl_Invoices[[#This Row],[Revenue_Type]]="Churned",0,1)</f>
        <v>1</v>
      </c>
    </row>
    <row r="4512" spans="1:15" x14ac:dyDescent="0.25">
      <c r="A4512" t="s">
        <v>4816</v>
      </c>
      <c r="B4512" t="s">
        <v>1278</v>
      </c>
      <c r="C4512" t="s">
        <v>2316</v>
      </c>
      <c r="D4512" s="1">
        <v>44872</v>
      </c>
      <c r="E4512">
        <v>12</v>
      </c>
      <c r="F4512" t="b">
        <v>1</v>
      </c>
      <c r="G4512" t="s">
        <v>4547</v>
      </c>
      <c r="H4512" t="s">
        <v>2027</v>
      </c>
      <c r="I4512" s="1">
        <f>DATE(YEAR(tbl_Invoices[[#This Row],[Invoice_Date]]), MONTH(tbl_Invoices[[#This Row],[Invoice_Date]]), DAY(tbl_Invoices[[#This Row],[Invoice_Date]]))</f>
        <v>44872</v>
      </c>
      <c r="J4512">
        <f>YEAR(tbl_Invoices[[#This Row],[Invoice_Date]])</f>
        <v>2022</v>
      </c>
      <c r="K4512" s="1">
        <f>_xlfn.XLOOKUP(tbl_Invoices[[#This Row],[Customer_ID]], tbl_Customers[Customer_ID], tbl_Customers[Cohort_Month])</f>
        <v>44500</v>
      </c>
      <c r="L4512" s="1" t="str">
        <f ca="1">_xlfn.XLOOKUP(tbl_Invoices[[#This Row],[Customer_ID]], tbl_Customers[Customer_ID], tbl_Customers[Age_Group])</f>
        <v>45–54</v>
      </c>
      <c r="M4512" s="1" t="str">
        <f>_xlfn.XLOOKUP(tbl_Invoices[[#This Row],[Customer_ID]], tbl_Customers[Customer_ID], tbl_Customers[Region])</f>
        <v>International</v>
      </c>
      <c r="N4512" s="1" t="str" cm="1">
        <f t="array" ref="N4512">_xlfn.IFS(
   _xlfn.SINGLE(tbl_Invoices[Plan_ID])="P1","Basic",
   _xlfn.SINGLE(tbl_Invoices[Plan_ID])="P2","Standard",
   _xlfn.SINGLE(tbl_Invoices[Plan_ID])="P3","Premium"
)</f>
        <v>Basic</v>
      </c>
      <c r="O4512" s="2">
        <f>IF(tbl_Invoices[[#This Row],[Revenue_Type]]="Churned",0,1)</f>
        <v>1</v>
      </c>
    </row>
    <row r="4513" spans="1:15" x14ac:dyDescent="0.25">
      <c r="A4513" t="s">
        <v>10141</v>
      </c>
      <c r="B4513" t="s">
        <v>1374</v>
      </c>
      <c r="C4513" t="s">
        <v>3654</v>
      </c>
      <c r="D4513" s="1">
        <v>44872</v>
      </c>
      <c r="E4513">
        <v>12</v>
      </c>
      <c r="F4513" t="b">
        <v>1</v>
      </c>
      <c r="G4513" t="s">
        <v>4549</v>
      </c>
      <c r="H4513" t="s">
        <v>2027</v>
      </c>
      <c r="I4513" s="1">
        <f>DATE(YEAR(tbl_Invoices[[#This Row],[Invoice_Date]]), MONTH(tbl_Invoices[[#This Row],[Invoice_Date]]), DAY(tbl_Invoices[[#This Row],[Invoice_Date]]))</f>
        <v>44872</v>
      </c>
      <c r="J4513">
        <f>YEAR(tbl_Invoices[[#This Row],[Invoice_Date]])</f>
        <v>2022</v>
      </c>
      <c r="K4513" s="1">
        <f>_xlfn.XLOOKUP(tbl_Invoices[[#This Row],[Customer_ID]], tbl_Customers[Customer_ID], tbl_Customers[Cohort_Month])</f>
        <v>44651</v>
      </c>
      <c r="L4513" s="1" t="str">
        <f ca="1">_xlfn.XLOOKUP(tbl_Invoices[[#This Row],[Customer_ID]], tbl_Customers[Customer_ID], tbl_Customers[Age_Group])</f>
        <v>35–44</v>
      </c>
      <c r="M4513" s="1" t="str">
        <f>_xlfn.XLOOKUP(tbl_Invoices[[#This Row],[Customer_ID]], tbl_Customers[Customer_ID], tbl_Customers[Region])</f>
        <v>South</v>
      </c>
      <c r="N4513" s="1" t="str" cm="1">
        <f t="array" ref="N4513">_xlfn.IFS(
   _xlfn.SINGLE(tbl_Invoices[Plan_ID])="P1","Basic",
   _xlfn.SINGLE(tbl_Invoices[Plan_ID])="P2","Standard",
   _xlfn.SINGLE(tbl_Invoices[Plan_ID])="P3","Premium"
)</f>
        <v>Basic</v>
      </c>
      <c r="O4513" s="2">
        <f>IF(tbl_Invoices[[#This Row],[Revenue_Type]]="Churned",0,1)</f>
        <v>1</v>
      </c>
    </row>
    <row r="4514" spans="1:15" x14ac:dyDescent="0.25">
      <c r="A4514" t="s">
        <v>6797</v>
      </c>
      <c r="B4514" t="s">
        <v>1558</v>
      </c>
      <c r="C4514" t="s">
        <v>3582</v>
      </c>
      <c r="D4514" s="1">
        <v>44872</v>
      </c>
      <c r="E4514">
        <v>12</v>
      </c>
      <c r="F4514" t="b">
        <v>1</v>
      </c>
      <c r="G4514" t="s">
        <v>4545</v>
      </c>
      <c r="H4514" t="s">
        <v>2027</v>
      </c>
      <c r="I4514" s="1">
        <f>DATE(YEAR(tbl_Invoices[[#This Row],[Invoice_Date]]), MONTH(tbl_Invoices[[#This Row],[Invoice_Date]]), DAY(tbl_Invoices[[#This Row],[Invoice_Date]]))</f>
        <v>44872</v>
      </c>
      <c r="J4514">
        <f>YEAR(tbl_Invoices[[#This Row],[Invoice_Date]])</f>
        <v>2022</v>
      </c>
      <c r="K4514" s="1">
        <f>_xlfn.XLOOKUP(tbl_Invoices[[#This Row],[Customer_ID]], tbl_Customers[Customer_ID], tbl_Customers[Cohort_Month])</f>
        <v>45016</v>
      </c>
      <c r="L4514" s="1" t="str">
        <f ca="1">_xlfn.XLOOKUP(tbl_Invoices[[#This Row],[Customer_ID]], tbl_Customers[Customer_ID], tbl_Customers[Age_Group])</f>
        <v>35–44</v>
      </c>
      <c r="M4514" s="1" t="str">
        <f>_xlfn.XLOOKUP(tbl_Invoices[[#This Row],[Customer_ID]], tbl_Customers[Customer_ID], tbl_Customers[Region])</f>
        <v>West</v>
      </c>
      <c r="N4514" s="1" t="str" cm="1">
        <f t="array" ref="N4514">_xlfn.IFS(
   _xlfn.SINGLE(tbl_Invoices[Plan_ID])="P1","Basic",
   _xlfn.SINGLE(tbl_Invoices[Plan_ID])="P2","Standard",
   _xlfn.SINGLE(tbl_Invoices[Plan_ID])="P3","Premium"
)</f>
        <v>Basic</v>
      </c>
      <c r="O4514" s="2">
        <f>IF(tbl_Invoices[[#This Row],[Revenue_Type]]="Churned",0,1)</f>
        <v>0</v>
      </c>
    </row>
    <row r="4515" spans="1:15" x14ac:dyDescent="0.25">
      <c r="A4515" t="s">
        <v>7568</v>
      </c>
      <c r="B4515" t="s">
        <v>1611</v>
      </c>
      <c r="C4515" t="s">
        <v>4525</v>
      </c>
      <c r="D4515" s="1">
        <v>44872</v>
      </c>
      <c r="E4515">
        <v>25</v>
      </c>
      <c r="F4515" t="b">
        <v>1</v>
      </c>
      <c r="G4515" t="s">
        <v>4549</v>
      </c>
      <c r="H4515" t="s">
        <v>2034</v>
      </c>
      <c r="I4515" s="1">
        <f>DATE(YEAR(tbl_Invoices[[#This Row],[Invoice_Date]]), MONTH(tbl_Invoices[[#This Row],[Invoice_Date]]), DAY(tbl_Invoices[[#This Row],[Invoice_Date]]))</f>
        <v>44872</v>
      </c>
      <c r="J4515">
        <f>YEAR(tbl_Invoices[[#This Row],[Invoice_Date]])</f>
        <v>2022</v>
      </c>
      <c r="K4515" s="1">
        <f>_xlfn.XLOOKUP(tbl_Invoices[[#This Row],[Customer_ID]], tbl_Customers[Customer_ID], tbl_Customers[Cohort_Month])</f>
        <v>44227</v>
      </c>
      <c r="L4515" s="1" t="str">
        <f ca="1">_xlfn.XLOOKUP(tbl_Invoices[[#This Row],[Customer_ID]], tbl_Customers[Customer_ID], tbl_Customers[Age_Group])</f>
        <v>45–54</v>
      </c>
      <c r="M4515" s="1" t="str">
        <f>_xlfn.XLOOKUP(tbl_Invoices[[#This Row],[Customer_ID]], tbl_Customers[Customer_ID], tbl_Customers[Region])</f>
        <v>West</v>
      </c>
      <c r="N4515" s="1" t="str" cm="1">
        <f t="array" ref="N4515">_xlfn.IFS(
   _xlfn.SINGLE(tbl_Invoices[Plan_ID])="P1","Basic",
   _xlfn.SINGLE(tbl_Invoices[Plan_ID])="P2","Standard",
   _xlfn.SINGLE(tbl_Invoices[Plan_ID])="P3","Premium"
)</f>
        <v>Standard</v>
      </c>
      <c r="O4515" s="2">
        <f>IF(tbl_Invoices[[#This Row],[Revenue_Type]]="Churned",0,1)</f>
        <v>1</v>
      </c>
    </row>
    <row r="4516" spans="1:15" x14ac:dyDescent="0.25">
      <c r="A4516" t="s">
        <v>9512</v>
      </c>
      <c r="B4516" t="s">
        <v>1621</v>
      </c>
      <c r="C4516" t="s">
        <v>2527</v>
      </c>
      <c r="D4516" s="1">
        <v>44872</v>
      </c>
      <c r="E4516">
        <v>12</v>
      </c>
      <c r="F4516" t="b">
        <v>1</v>
      </c>
      <c r="G4516" t="s">
        <v>4538</v>
      </c>
      <c r="H4516" t="s">
        <v>2027</v>
      </c>
      <c r="I4516" s="1">
        <f>DATE(YEAR(tbl_Invoices[[#This Row],[Invoice_Date]]), MONTH(tbl_Invoices[[#This Row],[Invoice_Date]]), DAY(tbl_Invoices[[#This Row],[Invoice_Date]]))</f>
        <v>44872</v>
      </c>
      <c r="J4516">
        <f>YEAR(tbl_Invoices[[#This Row],[Invoice_Date]])</f>
        <v>2022</v>
      </c>
      <c r="K4516" s="1">
        <f>_xlfn.XLOOKUP(tbl_Invoices[[#This Row],[Customer_ID]], tbl_Customers[Customer_ID], tbl_Customers[Cohort_Month])</f>
        <v>44985</v>
      </c>
      <c r="L4516" s="1" t="str">
        <f ca="1">_xlfn.XLOOKUP(tbl_Invoices[[#This Row],[Customer_ID]], tbl_Customers[Customer_ID], tbl_Customers[Age_Group])</f>
        <v>25–34</v>
      </c>
      <c r="M4516" s="1" t="str">
        <f>_xlfn.XLOOKUP(tbl_Invoices[[#This Row],[Customer_ID]], tbl_Customers[Customer_ID], tbl_Customers[Region])</f>
        <v>West</v>
      </c>
      <c r="N4516" s="1" t="str" cm="1">
        <f t="array" ref="N4516">_xlfn.IFS(
   _xlfn.SINGLE(tbl_Invoices[Plan_ID])="P1","Basic",
   _xlfn.SINGLE(tbl_Invoices[Plan_ID])="P2","Standard",
   _xlfn.SINGLE(tbl_Invoices[Plan_ID])="P3","Premium"
)</f>
        <v>Basic</v>
      </c>
      <c r="O4516" s="2">
        <f>IF(tbl_Invoices[[#This Row],[Revenue_Type]]="Churned",0,1)</f>
        <v>1</v>
      </c>
    </row>
    <row r="4517" spans="1:15" x14ac:dyDescent="0.25">
      <c r="A4517" t="s">
        <v>5941</v>
      </c>
      <c r="B4517" t="s">
        <v>1843</v>
      </c>
      <c r="C4517" t="s">
        <v>2386</v>
      </c>
      <c r="D4517" s="1">
        <v>44872</v>
      </c>
      <c r="E4517">
        <v>12</v>
      </c>
      <c r="F4517" t="b">
        <v>1</v>
      </c>
      <c r="G4517" t="s">
        <v>4545</v>
      </c>
      <c r="H4517" t="s">
        <v>2027</v>
      </c>
      <c r="I4517" s="1">
        <f>DATE(YEAR(tbl_Invoices[[#This Row],[Invoice_Date]]), MONTH(tbl_Invoices[[#This Row],[Invoice_Date]]), DAY(tbl_Invoices[[#This Row],[Invoice_Date]]))</f>
        <v>44872</v>
      </c>
      <c r="J4517">
        <f>YEAR(tbl_Invoices[[#This Row],[Invoice_Date]])</f>
        <v>2022</v>
      </c>
      <c r="K4517" s="1">
        <f>_xlfn.XLOOKUP(tbl_Invoices[[#This Row],[Customer_ID]], tbl_Customers[Customer_ID], tbl_Customers[Cohort_Month])</f>
        <v>44227</v>
      </c>
      <c r="L4517" s="1" t="str">
        <f ca="1">_xlfn.XLOOKUP(tbl_Invoices[[#This Row],[Customer_ID]], tbl_Customers[Customer_ID], tbl_Customers[Age_Group])</f>
        <v>45–54</v>
      </c>
      <c r="M4517" s="1" t="str">
        <f>_xlfn.XLOOKUP(tbl_Invoices[[#This Row],[Customer_ID]], tbl_Customers[Customer_ID], tbl_Customers[Region])</f>
        <v>West</v>
      </c>
      <c r="N4517" s="1" t="str" cm="1">
        <f t="array" ref="N4517">_xlfn.IFS(
   _xlfn.SINGLE(tbl_Invoices[Plan_ID])="P1","Basic",
   _xlfn.SINGLE(tbl_Invoices[Plan_ID])="P2","Standard",
   _xlfn.SINGLE(tbl_Invoices[Plan_ID])="P3","Premium"
)</f>
        <v>Basic</v>
      </c>
      <c r="O4517" s="2">
        <f>IF(tbl_Invoices[[#This Row],[Revenue_Type]]="Churned",0,1)</f>
        <v>0</v>
      </c>
    </row>
    <row r="4518" spans="1:15" x14ac:dyDescent="0.25">
      <c r="A4518" t="s">
        <v>7408</v>
      </c>
      <c r="B4518" t="s">
        <v>1991</v>
      </c>
      <c r="C4518" t="s">
        <v>4497</v>
      </c>
      <c r="D4518" s="1">
        <v>44872</v>
      </c>
      <c r="E4518">
        <v>55</v>
      </c>
      <c r="F4518" t="b">
        <v>1</v>
      </c>
      <c r="G4518" t="s">
        <v>4549</v>
      </c>
      <c r="H4518" t="s">
        <v>2031</v>
      </c>
      <c r="I4518" s="1">
        <f>DATE(YEAR(tbl_Invoices[[#This Row],[Invoice_Date]]), MONTH(tbl_Invoices[[#This Row],[Invoice_Date]]), DAY(tbl_Invoices[[#This Row],[Invoice_Date]]))</f>
        <v>44872</v>
      </c>
      <c r="J4518">
        <f>YEAR(tbl_Invoices[[#This Row],[Invoice_Date]])</f>
        <v>2022</v>
      </c>
      <c r="K4518" s="1">
        <f>_xlfn.XLOOKUP(tbl_Invoices[[#This Row],[Customer_ID]], tbl_Customers[Customer_ID], tbl_Customers[Cohort_Month])</f>
        <v>44439</v>
      </c>
      <c r="L4518" s="1" t="str">
        <f ca="1">_xlfn.XLOOKUP(tbl_Invoices[[#This Row],[Customer_ID]], tbl_Customers[Customer_ID], tbl_Customers[Age_Group])</f>
        <v>45–54</v>
      </c>
      <c r="M4518" s="1" t="str">
        <f>_xlfn.XLOOKUP(tbl_Invoices[[#This Row],[Customer_ID]], tbl_Customers[Customer_ID], tbl_Customers[Region])</f>
        <v>International</v>
      </c>
      <c r="N4518" s="1" t="str" cm="1">
        <f t="array" ref="N4518">_xlfn.IFS(
   _xlfn.SINGLE(tbl_Invoices[Plan_ID])="P1","Basic",
   _xlfn.SINGLE(tbl_Invoices[Plan_ID])="P2","Standard",
   _xlfn.SINGLE(tbl_Invoices[Plan_ID])="P3","Premium"
)</f>
        <v>Premium</v>
      </c>
      <c r="O4518" s="2">
        <f>IF(tbl_Invoices[[#This Row],[Revenue_Type]]="Churned",0,1)</f>
        <v>1</v>
      </c>
    </row>
    <row r="4519" spans="1:15" x14ac:dyDescent="0.25">
      <c r="A4519" t="s">
        <v>8290</v>
      </c>
      <c r="B4519" t="s">
        <v>74</v>
      </c>
      <c r="C4519" t="s">
        <v>4293</v>
      </c>
      <c r="D4519" s="1">
        <v>44873</v>
      </c>
      <c r="E4519">
        <v>25</v>
      </c>
      <c r="F4519" t="b">
        <v>1</v>
      </c>
      <c r="G4519" t="s">
        <v>4549</v>
      </c>
      <c r="H4519" t="s">
        <v>2034</v>
      </c>
      <c r="I4519" s="1">
        <f>DATE(YEAR(tbl_Invoices[[#This Row],[Invoice_Date]]), MONTH(tbl_Invoices[[#This Row],[Invoice_Date]]), DAY(tbl_Invoices[[#This Row],[Invoice_Date]]))</f>
        <v>44873</v>
      </c>
      <c r="J4519">
        <f>YEAR(tbl_Invoices[[#This Row],[Invoice_Date]])</f>
        <v>2022</v>
      </c>
      <c r="K4519" s="1">
        <f>_xlfn.XLOOKUP(tbl_Invoices[[#This Row],[Customer_ID]], tbl_Customers[Customer_ID], tbl_Customers[Cohort_Month])</f>
        <v>44561</v>
      </c>
      <c r="L4519" s="1" t="str">
        <f ca="1">_xlfn.XLOOKUP(tbl_Invoices[[#This Row],[Customer_ID]], tbl_Customers[Customer_ID], tbl_Customers[Age_Group])</f>
        <v>55+</v>
      </c>
      <c r="M4519" s="1" t="str">
        <f>_xlfn.XLOOKUP(tbl_Invoices[[#This Row],[Customer_ID]], tbl_Customers[Customer_ID], tbl_Customers[Region])</f>
        <v>South</v>
      </c>
      <c r="N4519" s="1" t="str" cm="1">
        <f t="array" ref="N4519">_xlfn.IFS(
   _xlfn.SINGLE(tbl_Invoices[Plan_ID])="P1","Basic",
   _xlfn.SINGLE(tbl_Invoices[Plan_ID])="P2","Standard",
   _xlfn.SINGLE(tbl_Invoices[Plan_ID])="P3","Premium"
)</f>
        <v>Standard</v>
      </c>
      <c r="O4519" s="2">
        <f>IF(tbl_Invoices[[#This Row],[Revenue_Type]]="Churned",0,1)</f>
        <v>1</v>
      </c>
    </row>
    <row r="4520" spans="1:15" x14ac:dyDescent="0.25">
      <c r="A4520" t="s">
        <v>5349</v>
      </c>
      <c r="B4520" t="s">
        <v>179</v>
      </c>
      <c r="C4520" t="s">
        <v>2646</v>
      </c>
      <c r="D4520" s="1">
        <v>44873</v>
      </c>
      <c r="E4520">
        <v>12</v>
      </c>
      <c r="F4520" t="b">
        <v>1</v>
      </c>
      <c r="G4520" t="s">
        <v>4545</v>
      </c>
      <c r="H4520" t="s">
        <v>2027</v>
      </c>
      <c r="I4520" s="1">
        <f>DATE(YEAR(tbl_Invoices[[#This Row],[Invoice_Date]]), MONTH(tbl_Invoices[[#This Row],[Invoice_Date]]), DAY(tbl_Invoices[[#This Row],[Invoice_Date]]))</f>
        <v>44873</v>
      </c>
      <c r="J4520">
        <f>YEAR(tbl_Invoices[[#This Row],[Invoice_Date]])</f>
        <v>2022</v>
      </c>
      <c r="K4520" s="1">
        <f>_xlfn.XLOOKUP(tbl_Invoices[[#This Row],[Customer_ID]], tbl_Customers[Customer_ID], tbl_Customers[Cohort_Month])</f>
        <v>44316</v>
      </c>
      <c r="L4520" s="1" t="str">
        <f ca="1">_xlfn.XLOOKUP(tbl_Invoices[[#This Row],[Customer_ID]], tbl_Customers[Customer_ID], tbl_Customers[Age_Group])</f>
        <v>18–24</v>
      </c>
      <c r="M4520" s="1" t="str">
        <f>_xlfn.XLOOKUP(tbl_Invoices[[#This Row],[Customer_ID]], tbl_Customers[Customer_ID], tbl_Customers[Region])</f>
        <v>International</v>
      </c>
      <c r="N4520" s="1" t="str" cm="1">
        <f t="array" ref="N4520">_xlfn.IFS(
   _xlfn.SINGLE(tbl_Invoices[Plan_ID])="P1","Basic",
   _xlfn.SINGLE(tbl_Invoices[Plan_ID])="P2","Standard",
   _xlfn.SINGLE(tbl_Invoices[Plan_ID])="P3","Premium"
)</f>
        <v>Basic</v>
      </c>
      <c r="O4520" s="2">
        <f>IF(tbl_Invoices[[#This Row],[Revenue_Type]]="Churned",0,1)</f>
        <v>0</v>
      </c>
    </row>
    <row r="4521" spans="1:15" x14ac:dyDescent="0.25">
      <c r="A4521" t="s">
        <v>10228</v>
      </c>
      <c r="B4521" t="s">
        <v>564</v>
      </c>
      <c r="C4521" t="s">
        <v>3307</v>
      </c>
      <c r="D4521" s="1">
        <v>44873</v>
      </c>
      <c r="E4521">
        <v>55</v>
      </c>
      <c r="F4521" t="b">
        <v>1</v>
      </c>
      <c r="G4521" t="s">
        <v>4549</v>
      </c>
      <c r="H4521" t="s">
        <v>2031</v>
      </c>
      <c r="I4521" s="1">
        <f>DATE(YEAR(tbl_Invoices[[#This Row],[Invoice_Date]]), MONTH(tbl_Invoices[[#This Row],[Invoice_Date]]), DAY(tbl_Invoices[[#This Row],[Invoice_Date]]))</f>
        <v>44873</v>
      </c>
      <c r="J4521">
        <f>YEAR(tbl_Invoices[[#This Row],[Invoice_Date]])</f>
        <v>2022</v>
      </c>
      <c r="K4521" s="1">
        <f>_xlfn.XLOOKUP(tbl_Invoices[[#This Row],[Customer_ID]], tbl_Customers[Customer_ID], tbl_Customers[Cohort_Month])</f>
        <v>44255</v>
      </c>
      <c r="L4521" s="1" t="str">
        <f ca="1">_xlfn.XLOOKUP(tbl_Invoices[[#This Row],[Customer_ID]], tbl_Customers[Customer_ID], tbl_Customers[Age_Group])</f>
        <v>55+</v>
      </c>
      <c r="M4521" s="1" t="str">
        <f>_xlfn.XLOOKUP(tbl_Invoices[[#This Row],[Customer_ID]], tbl_Customers[Customer_ID], tbl_Customers[Region])</f>
        <v>West</v>
      </c>
      <c r="N4521" s="1" t="str" cm="1">
        <f t="array" ref="N4521">_xlfn.IFS(
   _xlfn.SINGLE(tbl_Invoices[Plan_ID])="P1","Basic",
   _xlfn.SINGLE(tbl_Invoices[Plan_ID])="P2","Standard",
   _xlfn.SINGLE(tbl_Invoices[Plan_ID])="P3","Premium"
)</f>
        <v>Premium</v>
      </c>
      <c r="O4521" s="2">
        <f>IF(tbl_Invoices[[#This Row],[Revenue_Type]]="Churned",0,1)</f>
        <v>1</v>
      </c>
    </row>
    <row r="4522" spans="1:15" x14ac:dyDescent="0.25">
      <c r="A4522" t="s">
        <v>7340</v>
      </c>
      <c r="B4522" t="s">
        <v>1065</v>
      </c>
      <c r="C4522" t="s">
        <v>3754</v>
      </c>
      <c r="D4522" s="1">
        <v>44873</v>
      </c>
      <c r="E4522">
        <v>12</v>
      </c>
      <c r="F4522" t="b">
        <v>1</v>
      </c>
      <c r="G4522" t="s">
        <v>4547</v>
      </c>
      <c r="H4522" t="s">
        <v>2027</v>
      </c>
      <c r="I4522" s="1">
        <f>DATE(YEAR(tbl_Invoices[[#This Row],[Invoice_Date]]), MONTH(tbl_Invoices[[#This Row],[Invoice_Date]]), DAY(tbl_Invoices[[#This Row],[Invoice_Date]]))</f>
        <v>44873</v>
      </c>
      <c r="J4522">
        <f>YEAR(tbl_Invoices[[#This Row],[Invoice_Date]])</f>
        <v>2022</v>
      </c>
      <c r="K4522" s="1">
        <f>_xlfn.XLOOKUP(tbl_Invoices[[#This Row],[Customer_ID]], tbl_Customers[Customer_ID], tbl_Customers[Cohort_Month])</f>
        <v>44834</v>
      </c>
      <c r="L4522" s="1" t="str">
        <f ca="1">_xlfn.XLOOKUP(tbl_Invoices[[#This Row],[Customer_ID]], tbl_Customers[Customer_ID], tbl_Customers[Age_Group])</f>
        <v>35–44</v>
      </c>
      <c r="M4522" s="1" t="str">
        <f>_xlfn.XLOOKUP(tbl_Invoices[[#This Row],[Customer_ID]], tbl_Customers[Customer_ID], tbl_Customers[Region])</f>
        <v>West</v>
      </c>
      <c r="N4522" s="1" t="str" cm="1">
        <f t="array" ref="N4522">_xlfn.IFS(
   _xlfn.SINGLE(tbl_Invoices[Plan_ID])="P1","Basic",
   _xlfn.SINGLE(tbl_Invoices[Plan_ID])="P2","Standard",
   _xlfn.SINGLE(tbl_Invoices[Plan_ID])="P3","Premium"
)</f>
        <v>Basic</v>
      </c>
      <c r="O4522" s="2">
        <f>IF(tbl_Invoices[[#This Row],[Revenue_Type]]="Churned",0,1)</f>
        <v>1</v>
      </c>
    </row>
    <row r="4523" spans="1:15" x14ac:dyDescent="0.25">
      <c r="A4523" t="s">
        <v>5341</v>
      </c>
      <c r="B4523" t="s">
        <v>1135</v>
      </c>
      <c r="C4523" t="s">
        <v>2454</v>
      </c>
      <c r="D4523" s="1">
        <v>44873</v>
      </c>
      <c r="E4523">
        <v>55</v>
      </c>
      <c r="F4523" t="b">
        <v>1</v>
      </c>
      <c r="G4523" t="s">
        <v>4538</v>
      </c>
      <c r="H4523" t="s">
        <v>2031</v>
      </c>
      <c r="I4523" s="1">
        <f>DATE(YEAR(tbl_Invoices[[#This Row],[Invoice_Date]]), MONTH(tbl_Invoices[[#This Row],[Invoice_Date]]), DAY(tbl_Invoices[[#This Row],[Invoice_Date]]))</f>
        <v>44873</v>
      </c>
      <c r="J4523">
        <f>YEAR(tbl_Invoices[[#This Row],[Invoice_Date]])</f>
        <v>2022</v>
      </c>
      <c r="K4523" s="1">
        <f>_xlfn.XLOOKUP(tbl_Invoices[[#This Row],[Customer_ID]], tbl_Customers[Customer_ID], tbl_Customers[Cohort_Month])</f>
        <v>45077</v>
      </c>
      <c r="L4523" s="1" t="str">
        <f ca="1">_xlfn.XLOOKUP(tbl_Invoices[[#This Row],[Customer_ID]], tbl_Customers[Customer_ID], tbl_Customers[Age_Group])</f>
        <v>35–44</v>
      </c>
      <c r="M4523" s="1" t="str">
        <f>_xlfn.XLOOKUP(tbl_Invoices[[#This Row],[Customer_ID]], tbl_Customers[Customer_ID], tbl_Customers[Region])</f>
        <v>East</v>
      </c>
      <c r="N4523" s="1" t="str" cm="1">
        <f t="array" ref="N4523">_xlfn.IFS(
   _xlfn.SINGLE(tbl_Invoices[Plan_ID])="P1","Basic",
   _xlfn.SINGLE(tbl_Invoices[Plan_ID])="P2","Standard",
   _xlfn.SINGLE(tbl_Invoices[Plan_ID])="P3","Premium"
)</f>
        <v>Premium</v>
      </c>
      <c r="O4523" s="2">
        <f>IF(tbl_Invoices[[#This Row],[Revenue_Type]]="Churned",0,1)</f>
        <v>1</v>
      </c>
    </row>
    <row r="4524" spans="1:15" x14ac:dyDescent="0.25">
      <c r="A4524" t="s">
        <v>6286</v>
      </c>
      <c r="B4524" t="s">
        <v>1439</v>
      </c>
      <c r="C4524" t="s">
        <v>4271</v>
      </c>
      <c r="D4524" s="1">
        <v>44873</v>
      </c>
      <c r="E4524">
        <v>25</v>
      </c>
      <c r="F4524" t="b">
        <v>1</v>
      </c>
      <c r="G4524" t="s">
        <v>4540</v>
      </c>
      <c r="H4524" t="s">
        <v>2034</v>
      </c>
      <c r="I4524" s="1">
        <f>DATE(YEAR(tbl_Invoices[[#This Row],[Invoice_Date]]), MONTH(tbl_Invoices[[#This Row],[Invoice_Date]]), DAY(tbl_Invoices[[#This Row],[Invoice_Date]]))</f>
        <v>44873</v>
      </c>
      <c r="J4524">
        <f>YEAR(tbl_Invoices[[#This Row],[Invoice_Date]])</f>
        <v>2022</v>
      </c>
      <c r="K4524" s="1">
        <f>_xlfn.XLOOKUP(tbl_Invoices[[#This Row],[Customer_ID]], tbl_Customers[Customer_ID], tbl_Customers[Cohort_Month])</f>
        <v>44895</v>
      </c>
      <c r="L4524" s="1" t="str">
        <f ca="1">_xlfn.XLOOKUP(tbl_Invoices[[#This Row],[Customer_ID]], tbl_Customers[Customer_ID], tbl_Customers[Age_Group])</f>
        <v>35–44</v>
      </c>
      <c r="M4524" s="1" t="str">
        <f>_xlfn.XLOOKUP(tbl_Invoices[[#This Row],[Customer_ID]], tbl_Customers[Customer_ID], tbl_Customers[Region])</f>
        <v>International</v>
      </c>
      <c r="N4524" s="1" t="str" cm="1">
        <f t="array" ref="N4524">_xlfn.IFS(
   _xlfn.SINGLE(tbl_Invoices[Plan_ID])="P1","Basic",
   _xlfn.SINGLE(tbl_Invoices[Plan_ID])="P2","Standard",
   _xlfn.SINGLE(tbl_Invoices[Plan_ID])="P3","Premium"
)</f>
        <v>Standard</v>
      </c>
      <c r="O4524" s="2">
        <f>IF(tbl_Invoices[[#This Row],[Revenue_Type]]="Churned",0,1)</f>
        <v>1</v>
      </c>
    </row>
    <row r="4525" spans="1:15" x14ac:dyDescent="0.25">
      <c r="A4525" t="s">
        <v>4951</v>
      </c>
      <c r="B4525" t="s">
        <v>1785</v>
      </c>
      <c r="C4525" t="s">
        <v>3959</v>
      </c>
      <c r="D4525" s="1">
        <v>44873</v>
      </c>
      <c r="E4525">
        <v>25</v>
      </c>
      <c r="F4525" t="b">
        <v>1</v>
      </c>
      <c r="G4525" t="s">
        <v>4538</v>
      </c>
      <c r="H4525" t="s">
        <v>2034</v>
      </c>
      <c r="I4525" s="1">
        <f>DATE(YEAR(tbl_Invoices[[#This Row],[Invoice_Date]]), MONTH(tbl_Invoices[[#This Row],[Invoice_Date]]), DAY(tbl_Invoices[[#This Row],[Invoice_Date]]))</f>
        <v>44873</v>
      </c>
      <c r="J4525">
        <f>YEAR(tbl_Invoices[[#This Row],[Invoice_Date]])</f>
        <v>2022</v>
      </c>
      <c r="K4525" s="1">
        <f>_xlfn.XLOOKUP(tbl_Invoices[[#This Row],[Customer_ID]], tbl_Customers[Customer_ID], tbl_Customers[Cohort_Month])</f>
        <v>44620</v>
      </c>
      <c r="L4525" s="1" t="str">
        <f ca="1">_xlfn.XLOOKUP(tbl_Invoices[[#This Row],[Customer_ID]], tbl_Customers[Customer_ID], tbl_Customers[Age_Group])</f>
        <v>25–34</v>
      </c>
      <c r="M4525" s="1" t="str">
        <f>_xlfn.XLOOKUP(tbl_Invoices[[#This Row],[Customer_ID]], tbl_Customers[Customer_ID], tbl_Customers[Region])</f>
        <v>Midwest</v>
      </c>
      <c r="N4525" s="1" t="str" cm="1">
        <f t="array" ref="N4525">_xlfn.IFS(
   _xlfn.SINGLE(tbl_Invoices[Plan_ID])="P1","Basic",
   _xlfn.SINGLE(tbl_Invoices[Plan_ID])="P2","Standard",
   _xlfn.SINGLE(tbl_Invoices[Plan_ID])="P3","Premium"
)</f>
        <v>Standard</v>
      </c>
      <c r="O4525" s="2">
        <f>IF(tbl_Invoices[[#This Row],[Revenue_Type]]="Churned",0,1)</f>
        <v>1</v>
      </c>
    </row>
    <row r="4526" spans="1:15" x14ac:dyDescent="0.25">
      <c r="A4526" t="s">
        <v>8030</v>
      </c>
      <c r="B4526" t="s">
        <v>114</v>
      </c>
      <c r="C4526" t="s">
        <v>2609</v>
      </c>
      <c r="D4526" s="1">
        <v>44874</v>
      </c>
      <c r="E4526">
        <v>55</v>
      </c>
      <c r="F4526" t="b">
        <v>1</v>
      </c>
      <c r="G4526" t="s">
        <v>4540</v>
      </c>
      <c r="H4526" t="s">
        <v>2031</v>
      </c>
      <c r="I4526" s="1">
        <f>DATE(YEAR(tbl_Invoices[[#This Row],[Invoice_Date]]), MONTH(tbl_Invoices[[#This Row],[Invoice_Date]]), DAY(tbl_Invoices[[#This Row],[Invoice_Date]]))</f>
        <v>44874</v>
      </c>
      <c r="J4526">
        <f>YEAR(tbl_Invoices[[#This Row],[Invoice_Date]])</f>
        <v>2022</v>
      </c>
      <c r="K4526" s="1">
        <f>_xlfn.XLOOKUP(tbl_Invoices[[#This Row],[Customer_ID]], tbl_Customers[Customer_ID], tbl_Customers[Cohort_Month])</f>
        <v>44561</v>
      </c>
      <c r="L4526" s="1" t="str">
        <f ca="1">_xlfn.XLOOKUP(tbl_Invoices[[#This Row],[Customer_ID]], tbl_Customers[Customer_ID], tbl_Customers[Age_Group])</f>
        <v>45–54</v>
      </c>
      <c r="M4526" s="1" t="str">
        <f>_xlfn.XLOOKUP(tbl_Invoices[[#This Row],[Customer_ID]], tbl_Customers[Customer_ID], tbl_Customers[Region])</f>
        <v>Midwest</v>
      </c>
      <c r="N4526" s="1" t="str" cm="1">
        <f t="array" ref="N4526">_xlfn.IFS(
   _xlfn.SINGLE(tbl_Invoices[Plan_ID])="P1","Basic",
   _xlfn.SINGLE(tbl_Invoices[Plan_ID])="P2","Standard",
   _xlfn.SINGLE(tbl_Invoices[Plan_ID])="P3","Premium"
)</f>
        <v>Premium</v>
      </c>
      <c r="O4526" s="2">
        <f>IF(tbl_Invoices[[#This Row],[Revenue_Type]]="Churned",0,1)</f>
        <v>1</v>
      </c>
    </row>
    <row r="4527" spans="1:15" x14ac:dyDescent="0.25">
      <c r="A4527" t="s">
        <v>8691</v>
      </c>
      <c r="B4527" t="s">
        <v>414</v>
      </c>
      <c r="C4527" t="s">
        <v>2458</v>
      </c>
      <c r="D4527" s="1">
        <v>44874</v>
      </c>
      <c r="E4527">
        <v>55</v>
      </c>
      <c r="F4527" t="b">
        <v>1</v>
      </c>
      <c r="G4527" t="s">
        <v>4540</v>
      </c>
      <c r="H4527" t="s">
        <v>2031</v>
      </c>
      <c r="I4527" s="1">
        <f>DATE(YEAR(tbl_Invoices[[#This Row],[Invoice_Date]]), MONTH(tbl_Invoices[[#This Row],[Invoice_Date]]), DAY(tbl_Invoices[[#This Row],[Invoice_Date]]))</f>
        <v>44874</v>
      </c>
      <c r="J4527">
        <f>YEAR(tbl_Invoices[[#This Row],[Invoice_Date]])</f>
        <v>2022</v>
      </c>
      <c r="K4527" s="1">
        <f>_xlfn.XLOOKUP(tbl_Invoices[[#This Row],[Customer_ID]], tbl_Customers[Customer_ID], tbl_Customers[Cohort_Month])</f>
        <v>44773</v>
      </c>
      <c r="L4527" s="1" t="str">
        <f ca="1">_xlfn.XLOOKUP(tbl_Invoices[[#This Row],[Customer_ID]], tbl_Customers[Customer_ID], tbl_Customers[Age_Group])</f>
        <v>25–34</v>
      </c>
      <c r="M4527" s="1" t="str">
        <f>_xlfn.XLOOKUP(tbl_Invoices[[#This Row],[Customer_ID]], tbl_Customers[Customer_ID], tbl_Customers[Region])</f>
        <v>International</v>
      </c>
      <c r="N4527" s="1" t="str" cm="1">
        <f t="array" ref="N4527">_xlfn.IFS(
   _xlfn.SINGLE(tbl_Invoices[Plan_ID])="P1","Basic",
   _xlfn.SINGLE(tbl_Invoices[Plan_ID])="P2","Standard",
   _xlfn.SINGLE(tbl_Invoices[Plan_ID])="P3","Premium"
)</f>
        <v>Premium</v>
      </c>
      <c r="O4527" s="2">
        <f>IF(tbl_Invoices[[#This Row],[Revenue_Type]]="Churned",0,1)</f>
        <v>1</v>
      </c>
    </row>
    <row r="4528" spans="1:15" x14ac:dyDescent="0.25">
      <c r="A4528" t="s">
        <v>9958</v>
      </c>
      <c r="B4528" t="s">
        <v>660</v>
      </c>
      <c r="C4528" t="s">
        <v>3753</v>
      </c>
      <c r="D4528" s="1">
        <v>44874</v>
      </c>
      <c r="E4528">
        <v>12</v>
      </c>
      <c r="F4528" t="b">
        <v>1</v>
      </c>
      <c r="G4528" t="s">
        <v>4545</v>
      </c>
      <c r="H4528" t="s">
        <v>2027</v>
      </c>
      <c r="I4528" s="1">
        <f>DATE(YEAR(tbl_Invoices[[#This Row],[Invoice_Date]]), MONTH(tbl_Invoices[[#This Row],[Invoice_Date]]), DAY(tbl_Invoices[[#This Row],[Invoice_Date]]))</f>
        <v>44874</v>
      </c>
      <c r="J4528">
        <f>YEAR(tbl_Invoices[[#This Row],[Invoice_Date]])</f>
        <v>2022</v>
      </c>
      <c r="K4528" s="1">
        <f>_xlfn.XLOOKUP(tbl_Invoices[[#This Row],[Customer_ID]], tbl_Customers[Customer_ID], tbl_Customers[Cohort_Month])</f>
        <v>44255</v>
      </c>
      <c r="L4528" s="1" t="str">
        <f ca="1">_xlfn.XLOOKUP(tbl_Invoices[[#This Row],[Customer_ID]], tbl_Customers[Customer_ID], tbl_Customers[Age_Group])</f>
        <v>25–34</v>
      </c>
      <c r="M4528" s="1" t="str">
        <f>_xlfn.XLOOKUP(tbl_Invoices[[#This Row],[Customer_ID]], tbl_Customers[Customer_ID], tbl_Customers[Region])</f>
        <v>South</v>
      </c>
      <c r="N4528" s="1" t="str" cm="1">
        <f t="array" ref="N4528">_xlfn.IFS(
   _xlfn.SINGLE(tbl_Invoices[Plan_ID])="P1","Basic",
   _xlfn.SINGLE(tbl_Invoices[Plan_ID])="P2","Standard",
   _xlfn.SINGLE(tbl_Invoices[Plan_ID])="P3","Premium"
)</f>
        <v>Basic</v>
      </c>
      <c r="O4528" s="2">
        <f>IF(tbl_Invoices[[#This Row],[Revenue_Type]]="Churned",0,1)</f>
        <v>0</v>
      </c>
    </row>
    <row r="4529" spans="1:15" x14ac:dyDescent="0.25">
      <c r="A4529" t="s">
        <v>9866</v>
      </c>
      <c r="B4529" t="s">
        <v>1272</v>
      </c>
      <c r="C4529" t="s">
        <v>3672</v>
      </c>
      <c r="D4529" s="1">
        <v>44874</v>
      </c>
      <c r="E4529">
        <v>55</v>
      </c>
      <c r="F4529" t="b">
        <v>1</v>
      </c>
      <c r="G4529" t="s">
        <v>4547</v>
      </c>
      <c r="H4529" t="s">
        <v>2031</v>
      </c>
      <c r="I4529" s="1">
        <f>DATE(YEAR(tbl_Invoices[[#This Row],[Invoice_Date]]), MONTH(tbl_Invoices[[#This Row],[Invoice_Date]]), DAY(tbl_Invoices[[#This Row],[Invoice_Date]]))</f>
        <v>44874</v>
      </c>
      <c r="J4529">
        <f>YEAR(tbl_Invoices[[#This Row],[Invoice_Date]])</f>
        <v>2022</v>
      </c>
      <c r="K4529" s="1">
        <f>_xlfn.XLOOKUP(tbl_Invoices[[#This Row],[Customer_ID]], tbl_Customers[Customer_ID], tbl_Customers[Cohort_Month])</f>
        <v>44347</v>
      </c>
      <c r="L4529" s="1" t="str">
        <f ca="1">_xlfn.XLOOKUP(tbl_Invoices[[#This Row],[Customer_ID]], tbl_Customers[Customer_ID], tbl_Customers[Age_Group])</f>
        <v>35–44</v>
      </c>
      <c r="M4529" s="1" t="str">
        <f>_xlfn.XLOOKUP(tbl_Invoices[[#This Row],[Customer_ID]], tbl_Customers[Customer_ID], tbl_Customers[Region])</f>
        <v>East</v>
      </c>
      <c r="N4529" s="1" t="str" cm="1">
        <f t="array" ref="N4529">_xlfn.IFS(
   _xlfn.SINGLE(tbl_Invoices[Plan_ID])="P1","Basic",
   _xlfn.SINGLE(tbl_Invoices[Plan_ID])="P2","Standard",
   _xlfn.SINGLE(tbl_Invoices[Plan_ID])="P3","Premium"
)</f>
        <v>Premium</v>
      </c>
      <c r="O4529" s="2">
        <f>IF(tbl_Invoices[[#This Row],[Revenue_Type]]="Churned",0,1)</f>
        <v>1</v>
      </c>
    </row>
    <row r="4530" spans="1:15" x14ac:dyDescent="0.25">
      <c r="A4530" t="s">
        <v>4965</v>
      </c>
      <c r="B4530" t="s">
        <v>1363</v>
      </c>
      <c r="C4530" t="s">
        <v>3726</v>
      </c>
      <c r="D4530" s="1">
        <v>44874</v>
      </c>
      <c r="E4530">
        <v>25</v>
      </c>
      <c r="F4530" t="b">
        <v>1</v>
      </c>
      <c r="G4530" t="s">
        <v>4545</v>
      </c>
      <c r="H4530" t="s">
        <v>2034</v>
      </c>
      <c r="I4530" s="1">
        <f>DATE(YEAR(tbl_Invoices[[#This Row],[Invoice_Date]]), MONTH(tbl_Invoices[[#This Row],[Invoice_Date]]), DAY(tbl_Invoices[[#This Row],[Invoice_Date]]))</f>
        <v>44874</v>
      </c>
      <c r="J4530">
        <f>YEAR(tbl_Invoices[[#This Row],[Invoice_Date]])</f>
        <v>2022</v>
      </c>
      <c r="K4530" s="1">
        <f>_xlfn.XLOOKUP(tbl_Invoices[[#This Row],[Customer_ID]], tbl_Customers[Customer_ID], tbl_Customers[Cohort_Month])</f>
        <v>44985</v>
      </c>
      <c r="L4530" s="1" t="str">
        <f ca="1">_xlfn.XLOOKUP(tbl_Invoices[[#This Row],[Customer_ID]], tbl_Customers[Customer_ID], tbl_Customers[Age_Group])</f>
        <v>45–54</v>
      </c>
      <c r="M4530" s="1" t="str">
        <f>_xlfn.XLOOKUP(tbl_Invoices[[#This Row],[Customer_ID]], tbl_Customers[Customer_ID], tbl_Customers[Region])</f>
        <v>South</v>
      </c>
      <c r="N4530" s="1" t="str" cm="1">
        <f t="array" ref="N4530">_xlfn.IFS(
   _xlfn.SINGLE(tbl_Invoices[Plan_ID])="P1","Basic",
   _xlfn.SINGLE(tbl_Invoices[Plan_ID])="P2","Standard",
   _xlfn.SINGLE(tbl_Invoices[Plan_ID])="P3","Premium"
)</f>
        <v>Standard</v>
      </c>
      <c r="O4530" s="2">
        <f>IF(tbl_Invoices[[#This Row],[Revenue_Type]]="Churned",0,1)</f>
        <v>0</v>
      </c>
    </row>
    <row r="4531" spans="1:15" x14ac:dyDescent="0.25">
      <c r="A4531" t="s">
        <v>7803</v>
      </c>
      <c r="B4531" t="s">
        <v>331</v>
      </c>
      <c r="C4531" t="s">
        <v>3995</v>
      </c>
      <c r="D4531" s="1">
        <v>44875</v>
      </c>
      <c r="E4531">
        <v>12</v>
      </c>
      <c r="F4531" t="b">
        <v>1</v>
      </c>
      <c r="G4531" t="s">
        <v>4549</v>
      </c>
      <c r="H4531" t="s">
        <v>2027</v>
      </c>
      <c r="I4531" s="1">
        <f>DATE(YEAR(tbl_Invoices[[#This Row],[Invoice_Date]]), MONTH(tbl_Invoices[[#This Row],[Invoice_Date]]), DAY(tbl_Invoices[[#This Row],[Invoice_Date]]))</f>
        <v>44875</v>
      </c>
      <c r="J4531">
        <f>YEAR(tbl_Invoices[[#This Row],[Invoice_Date]])</f>
        <v>2022</v>
      </c>
      <c r="K4531" s="1">
        <f>_xlfn.XLOOKUP(tbl_Invoices[[#This Row],[Customer_ID]], tbl_Customers[Customer_ID], tbl_Customers[Cohort_Month])</f>
        <v>44408</v>
      </c>
      <c r="L4531" s="1" t="str">
        <f ca="1">_xlfn.XLOOKUP(tbl_Invoices[[#This Row],[Customer_ID]], tbl_Customers[Customer_ID], tbl_Customers[Age_Group])</f>
        <v>18–24</v>
      </c>
      <c r="M4531" s="1" t="str">
        <f>_xlfn.XLOOKUP(tbl_Invoices[[#This Row],[Customer_ID]], tbl_Customers[Customer_ID], tbl_Customers[Region])</f>
        <v>East</v>
      </c>
      <c r="N4531" s="1" t="str" cm="1">
        <f t="array" ref="N4531">_xlfn.IFS(
   _xlfn.SINGLE(tbl_Invoices[Plan_ID])="P1","Basic",
   _xlfn.SINGLE(tbl_Invoices[Plan_ID])="P2","Standard",
   _xlfn.SINGLE(tbl_Invoices[Plan_ID])="P3","Premium"
)</f>
        <v>Basic</v>
      </c>
      <c r="O4531" s="2">
        <f>IF(tbl_Invoices[[#This Row],[Revenue_Type]]="Churned",0,1)</f>
        <v>1</v>
      </c>
    </row>
    <row r="4532" spans="1:15" x14ac:dyDescent="0.25">
      <c r="A4532" t="s">
        <v>7153</v>
      </c>
      <c r="B4532" t="s">
        <v>484</v>
      </c>
      <c r="C4532" t="s">
        <v>2177</v>
      </c>
      <c r="D4532" s="1">
        <v>44875</v>
      </c>
      <c r="E4532">
        <v>55</v>
      </c>
      <c r="F4532" t="b">
        <v>1</v>
      </c>
      <c r="G4532" t="s">
        <v>4538</v>
      </c>
      <c r="H4532" t="s">
        <v>2031</v>
      </c>
      <c r="I4532" s="1">
        <f>DATE(YEAR(tbl_Invoices[[#This Row],[Invoice_Date]]), MONTH(tbl_Invoices[[#This Row],[Invoice_Date]]), DAY(tbl_Invoices[[#This Row],[Invoice_Date]]))</f>
        <v>44875</v>
      </c>
      <c r="J4532">
        <f>YEAR(tbl_Invoices[[#This Row],[Invoice_Date]])</f>
        <v>2022</v>
      </c>
      <c r="K4532" s="1">
        <f>_xlfn.XLOOKUP(tbl_Invoices[[#This Row],[Customer_ID]], tbl_Customers[Customer_ID], tbl_Customers[Cohort_Month])</f>
        <v>44500</v>
      </c>
      <c r="L4532" s="1" t="str">
        <f ca="1">_xlfn.XLOOKUP(tbl_Invoices[[#This Row],[Customer_ID]], tbl_Customers[Customer_ID], tbl_Customers[Age_Group])</f>
        <v>25–34</v>
      </c>
      <c r="M4532" s="1" t="str">
        <f>_xlfn.XLOOKUP(tbl_Invoices[[#This Row],[Customer_ID]], tbl_Customers[Customer_ID], tbl_Customers[Region])</f>
        <v>Midwest</v>
      </c>
      <c r="N4532" s="1" t="str" cm="1">
        <f t="array" ref="N4532">_xlfn.IFS(
   _xlfn.SINGLE(tbl_Invoices[Plan_ID])="P1","Basic",
   _xlfn.SINGLE(tbl_Invoices[Plan_ID])="P2","Standard",
   _xlfn.SINGLE(tbl_Invoices[Plan_ID])="P3","Premium"
)</f>
        <v>Premium</v>
      </c>
      <c r="O4532" s="2">
        <f>IF(tbl_Invoices[[#This Row],[Revenue_Type]]="Churned",0,1)</f>
        <v>1</v>
      </c>
    </row>
    <row r="4533" spans="1:15" x14ac:dyDescent="0.25">
      <c r="A4533" t="s">
        <v>8814</v>
      </c>
      <c r="B4533" t="s">
        <v>714</v>
      </c>
      <c r="C4533" t="s">
        <v>2616</v>
      </c>
      <c r="D4533" s="1">
        <v>44875</v>
      </c>
      <c r="E4533">
        <v>55</v>
      </c>
      <c r="F4533" t="b">
        <v>1</v>
      </c>
      <c r="G4533" t="s">
        <v>4540</v>
      </c>
      <c r="H4533" t="s">
        <v>2031</v>
      </c>
      <c r="I4533" s="1">
        <f>DATE(YEAR(tbl_Invoices[[#This Row],[Invoice_Date]]), MONTH(tbl_Invoices[[#This Row],[Invoice_Date]]), DAY(tbl_Invoices[[#This Row],[Invoice_Date]]))</f>
        <v>44875</v>
      </c>
      <c r="J4533">
        <f>YEAR(tbl_Invoices[[#This Row],[Invoice_Date]])</f>
        <v>2022</v>
      </c>
      <c r="K4533" s="1">
        <f>_xlfn.XLOOKUP(tbl_Invoices[[#This Row],[Customer_ID]], tbl_Customers[Customer_ID], tbl_Customers[Cohort_Month])</f>
        <v>44804</v>
      </c>
      <c r="L4533" s="1" t="str">
        <f ca="1">_xlfn.XLOOKUP(tbl_Invoices[[#This Row],[Customer_ID]], tbl_Customers[Customer_ID], tbl_Customers[Age_Group])</f>
        <v>18–24</v>
      </c>
      <c r="M4533" s="1" t="str">
        <f>_xlfn.XLOOKUP(tbl_Invoices[[#This Row],[Customer_ID]], tbl_Customers[Customer_ID], tbl_Customers[Region])</f>
        <v>South</v>
      </c>
      <c r="N4533" s="1" t="str" cm="1">
        <f t="array" ref="N4533">_xlfn.IFS(
   _xlfn.SINGLE(tbl_Invoices[Plan_ID])="P1","Basic",
   _xlfn.SINGLE(tbl_Invoices[Plan_ID])="P2","Standard",
   _xlfn.SINGLE(tbl_Invoices[Plan_ID])="P3","Premium"
)</f>
        <v>Premium</v>
      </c>
      <c r="O4533" s="2">
        <f>IF(tbl_Invoices[[#This Row],[Revenue_Type]]="Churned",0,1)</f>
        <v>1</v>
      </c>
    </row>
    <row r="4534" spans="1:15" x14ac:dyDescent="0.25">
      <c r="A4534" t="s">
        <v>5841</v>
      </c>
      <c r="B4534" t="s">
        <v>724</v>
      </c>
      <c r="C4534" t="s">
        <v>3215</v>
      </c>
      <c r="D4534" s="1">
        <v>44875</v>
      </c>
      <c r="E4534">
        <v>25</v>
      </c>
      <c r="F4534" t="b">
        <v>1</v>
      </c>
      <c r="G4534" t="s">
        <v>4545</v>
      </c>
      <c r="H4534" t="s">
        <v>2034</v>
      </c>
      <c r="I4534" s="1">
        <f>DATE(YEAR(tbl_Invoices[[#This Row],[Invoice_Date]]), MONTH(tbl_Invoices[[#This Row],[Invoice_Date]]), DAY(tbl_Invoices[[#This Row],[Invoice_Date]]))</f>
        <v>44875</v>
      </c>
      <c r="J4534">
        <f>YEAR(tbl_Invoices[[#This Row],[Invoice_Date]])</f>
        <v>2022</v>
      </c>
      <c r="K4534" s="1">
        <f>_xlfn.XLOOKUP(tbl_Invoices[[#This Row],[Customer_ID]], tbl_Customers[Customer_ID], tbl_Customers[Cohort_Month])</f>
        <v>44681</v>
      </c>
      <c r="L4534" s="1" t="str">
        <f ca="1">_xlfn.XLOOKUP(tbl_Invoices[[#This Row],[Customer_ID]], tbl_Customers[Customer_ID], tbl_Customers[Age_Group])</f>
        <v>35–44</v>
      </c>
      <c r="M4534" s="1" t="str">
        <f>_xlfn.XLOOKUP(tbl_Invoices[[#This Row],[Customer_ID]], tbl_Customers[Customer_ID], tbl_Customers[Region])</f>
        <v>South</v>
      </c>
      <c r="N4534" s="1" t="str" cm="1">
        <f t="array" ref="N4534">_xlfn.IFS(
   _xlfn.SINGLE(tbl_Invoices[Plan_ID])="P1","Basic",
   _xlfn.SINGLE(tbl_Invoices[Plan_ID])="P2","Standard",
   _xlfn.SINGLE(tbl_Invoices[Plan_ID])="P3","Premium"
)</f>
        <v>Standard</v>
      </c>
      <c r="O4534" s="2">
        <f>IF(tbl_Invoices[[#This Row],[Revenue_Type]]="Churned",0,1)</f>
        <v>0</v>
      </c>
    </row>
    <row r="4535" spans="1:15" x14ac:dyDescent="0.25">
      <c r="A4535" t="s">
        <v>6795</v>
      </c>
      <c r="B4535" t="s">
        <v>1116</v>
      </c>
      <c r="C4535" t="s">
        <v>2267</v>
      </c>
      <c r="D4535" s="1">
        <v>44875</v>
      </c>
      <c r="E4535">
        <v>25</v>
      </c>
      <c r="F4535" t="b">
        <v>1</v>
      </c>
      <c r="G4535" t="s">
        <v>4545</v>
      </c>
      <c r="H4535" t="s">
        <v>2034</v>
      </c>
      <c r="I4535" s="1">
        <f>DATE(YEAR(tbl_Invoices[[#This Row],[Invoice_Date]]), MONTH(tbl_Invoices[[#This Row],[Invoice_Date]]), DAY(tbl_Invoices[[#This Row],[Invoice_Date]]))</f>
        <v>44875</v>
      </c>
      <c r="J4535">
        <f>YEAR(tbl_Invoices[[#This Row],[Invoice_Date]])</f>
        <v>2022</v>
      </c>
      <c r="K4535" s="1">
        <f>_xlfn.XLOOKUP(tbl_Invoices[[#This Row],[Customer_ID]], tbl_Customers[Customer_ID], tbl_Customers[Cohort_Month])</f>
        <v>44530</v>
      </c>
      <c r="L4535" s="1" t="str">
        <f ca="1">_xlfn.XLOOKUP(tbl_Invoices[[#This Row],[Customer_ID]], tbl_Customers[Customer_ID], tbl_Customers[Age_Group])</f>
        <v>25–34</v>
      </c>
      <c r="M4535" s="1" t="str">
        <f>_xlfn.XLOOKUP(tbl_Invoices[[#This Row],[Customer_ID]], tbl_Customers[Customer_ID], tbl_Customers[Region])</f>
        <v>Midwest</v>
      </c>
      <c r="N4535" s="1" t="str" cm="1">
        <f t="array" ref="N4535">_xlfn.IFS(
   _xlfn.SINGLE(tbl_Invoices[Plan_ID])="P1","Basic",
   _xlfn.SINGLE(tbl_Invoices[Plan_ID])="P2","Standard",
   _xlfn.SINGLE(tbl_Invoices[Plan_ID])="P3","Premium"
)</f>
        <v>Standard</v>
      </c>
      <c r="O4535" s="2">
        <f>IF(tbl_Invoices[[#This Row],[Revenue_Type]]="Churned",0,1)</f>
        <v>0</v>
      </c>
    </row>
    <row r="4536" spans="1:15" x14ac:dyDescent="0.25">
      <c r="A4536" t="s">
        <v>7401</v>
      </c>
      <c r="B4536" t="s">
        <v>2010</v>
      </c>
      <c r="C4536" t="s">
        <v>2980</v>
      </c>
      <c r="D4536" s="1">
        <v>44875</v>
      </c>
      <c r="E4536">
        <v>25</v>
      </c>
      <c r="F4536" t="b">
        <v>1</v>
      </c>
      <c r="G4536" t="s">
        <v>4540</v>
      </c>
      <c r="H4536" t="s">
        <v>2034</v>
      </c>
      <c r="I4536" s="1">
        <f>DATE(YEAR(tbl_Invoices[[#This Row],[Invoice_Date]]), MONTH(tbl_Invoices[[#This Row],[Invoice_Date]]), DAY(tbl_Invoices[[#This Row],[Invoice_Date]]))</f>
        <v>44875</v>
      </c>
      <c r="J4536">
        <f>YEAR(tbl_Invoices[[#This Row],[Invoice_Date]])</f>
        <v>2022</v>
      </c>
      <c r="K4536" s="1">
        <f>_xlfn.XLOOKUP(tbl_Invoices[[#This Row],[Customer_ID]], tbl_Customers[Customer_ID], tbl_Customers[Cohort_Month])</f>
        <v>44408</v>
      </c>
      <c r="L4536" s="1" t="str">
        <f ca="1">_xlfn.XLOOKUP(tbl_Invoices[[#This Row],[Customer_ID]], tbl_Customers[Customer_ID], tbl_Customers[Age_Group])</f>
        <v>18–24</v>
      </c>
      <c r="M4536" s="1" t="str">
        <f>_xlfn.XLOOKUP(tbl_Invoices[[#This Row],[Customer_ID]], tbl_Customers[Customer_ID], tbl_Customers[Region])</f>
        <v>International</v>
      </c>
      <c r="N4536" s="1" t="str" cm="1">
        <f t="array" ref="N4536">_xlfn.IFS(
   _xlfn.SINGLE(tbl_Invoices[Plan_ID])="P1","Basic",
   _xlfn.SINGLE(tbl_Invoices[Plan_ID])="P2","Standard",
   _xlfn.SINGLE(tbl_Invoices[Plan_ID])="P3","Premium"
)</f>
        <v>Standard</v>
      </c>
      <c r="O4536" s="2">
        <f>IF(tbl_Invoices[[#This Row],[Revenue_Type]]="Churned",0,1)</f>
        <v>1</v>
      </c>
    </row>
    <row r="4537" spans="1:15" x14ac:dyDescent="0.25">
      <c r="A4537" t="s">
        <v>10111</v>
      </c>
      <c r="B4537" t="s">
        <v>727</v>
      </c>
      <c r="C4537" t="s">
        <v>3354</v>
      </c>
      <c r="D4537" s="1">
        <v>44876</v>
      </c>
      <c r="E4537">
        <v>25</v>
      </c>
      <c r="F4537" t="b">
        <v>1</v>
      </c>
      <c r="G4537" t="s">
        <v>4549</v>
      </c>
      <c r="H4537" t="s">
        <v>2034</v>
      </c>
      <c r="I4537" s="1">
        <f>DATE(YEAR(tbl_Invoices[[#This Row],[Invoice_Date]]), MONTH(tbl_Invoices[[#This Row],[Invoice_Date]]), DAY(tbl_Invoices[[#This Row],[Invoice_Date]]))</f>
        <v>44876</v>
      </c>
      <c r="J4537">
        <f>YEAR(tbl_Invoices[[#This Row],[Invoice_Date]])</f>
        <v>2022</v>
      </c>
      <c r="K4537" s="1">
        <f>_xlfn.XLOOKUP(tbl_Invoices[[#This Row],[Customer_ID]], tbl_Customers[Customer_ID], tbl_Customers[Cohort_Month])</f>
        <v>44957</v>
      </c>
      <c r="L4537" s="1" t="str">
        <f ca="1">_xlfn.XLOOKUP(tbl_Invoices[[#This Row],[Customer_ID]], tbl_Customers[Customer_ID], tbl_Customers[Age_Group])</f>
        <v>35–44</v>
      </c>
      <c r="M4537" s="1" t="str">
        <f>_xlfn.XLOOKUP(tbl_Invoices[[#This Row],[Customer_ID]], tbl_Customers[Customer_ID], tbl_Customers[Region])</f>
        <v>Midwest</v>
      </c>
      <c r="N4537" s="1" t="str" cm="1">
        <f t="array" ref="N4537">_xlfn.IFS(
   _xlfn.SINGLE(tbl_Invoices[Plan_ID])="P1","Basic",
   _xlfn.SINGLE(tbl_Invoices[Plan_ID])="P2","Standard",
   _xlfn.SINGLE(tbl_Invoices[Plan_ID])="P3","Premium"
)</f>
        <v>Standard</v>
      </c>
      <c r="O4537" s="2">
        <f>IF(tbl_Invoices[[#This Row],[Revenue_Type]]="Churned",0,1)</f>
        <v>1</v>
      </c>
    </row>
    <row r="4538" spans="1:15" x14ac:dyDescent="0.25">
      <c r="A4538" t="s">
        <v>10124</v>
      </c>
      <c r="B4538" t="s">
        <v>994</v>
      </c>
      <c r="C4538" t="s">
        <v>2383</v>
      </c>
      <c r="D4538" s="1">
        <v>44876</v>
      </c>
      <c r="E4538">
        <v>55</v>
      </c>
      <c r="F4538" t="b">
        <v>1</v>
      </c>
      <c r="G4538" t="s">
        <v>4545</v>
      </c>
      <c r="H4538" t="s">
        <v>2031</v>
      </c>
      <c r="I4538" s="1">
        <f>DATE(YEAR(tbl_Invoices[[#This Row],[Invoice_Date]]), MONTH(tbl_Invoices[[#This Row],[Invoice_Date]]), DAY(tbl_Invoices[[#This Row],[Invoice_Date]]))</f>
        <v>44876</v>
      </c>
      <c r="J4538">
        <f>YEAR(tbl_Invoices[[#This Row],[Invoice_Date]])</f>
        <v>2022</v>
      </c>
      <c r="K4538" s="1">
        <f>_xlfn.XLOOKUP(tbl_Invoices[[#This Row],[Customer_ID]], tbl_Customers[Customer_ID], tbl_Customers[Cohort_Month])</f>
        <v>44347</v>
      </c>
      <c r="L4538" s="1" t="str">
        <f ca="1">_xlfn.XLOOKUP(tbl_Invoices[[#This Row],[Customer_ID]], tbl_Customers[Customer_ID], tbl_Customers[Age_Group])</f>
        <v>45–54</v>
      </c>
      <c r="M4538" s="1" t="str">
        <f>_xlfn.XLOOKUP(tbl_Invoices[[#This Row],[Customer_ID]], tbl_Customers[Customer_ID], tbl_Customers[Region])</f>
        <v>West</v>
      </c>
      <c r="N4538" s="1" t="str" cm="1">
        <f t="array" ref="N4538">_xlfn.IFS(
   _xlfn.SINGLE(tbl_Invoices[Plan_ID])="P1","Basic",
   _xlfn.SINGLE(tbl_Invoices[Plan_ID])="P2","Standard",
   _xlfn.SINGLE(tbl_Invoices[Plan_ID])="P3","Premium"
)</f>
        <v>Premium</v>
      </c>
      <c r="O4538" s="2">
        <f>IF(tbl_Invoices[[#This Row],[Revenue_Type]]="Churned",0,1)</f>
        <v>0</v>
      </c>
    </row>
    <row r="4539" spans="1:15" x14ac:dyDescent="0.25">
      <c r="A4539" t="s">
        <v>6338</v>
      </c>
      <c r="B4539" t="s">
        <v>1044</v>
      </c>
      <c r="C4539" t="s">
        <v>4312</v>
      </c>
      <c r="D4539" s="1">
        <v>44876</v>
      </c>
      <c r="E4539">
        <v>55</v>
      </c>
      <c r="F4539" t="b">
        <v>1</v>
      </c>
      <c r="G4539" t="s">
        <v>4547</v>
      </c>
      <c r="H4539" t="s">
        <v>2031</v>
      </c>
      <c r="I4539" s="1">
        <f>DATE(YEAR(tbl_Invoices[[#This Row],[Invoice_Date]]), MONTH(tbl_Invoices[[#This Row],[Invoice_Date]]), DAY(tbl_Invoices[[#This Row],[Invoice_Date]]))</f>
        <v>44876</v>
      </c>
      <c r="J4539">
        <f>YEAR(tbl_Invoices[[#This Row],[Invoice_Date]])</f>
        <v>2022</v>
      </c>
      <c r="K4539" s="1">
        <f>_xlfn.XLOOKUP(tbl_Invoices[[#This Row],[Customer_ID]], tbl_Customers[Customer_ID], tbl_Customers[Cohort_Month])</f>
        <v>44681</v>
      </c>
      <c r="L4539" s="1" t="str">
        <f ca="1">_xlfn.XLOOKUP(tbl_Invoices[[#This Row],[Customer_ID]], tbl_Customers[Customer_ID], tbl_Customers[Age_Group])</f>
        <v>45–54</v>
      </c>
      <c r="M4539" s="1" t="str">
        <f>_xlfn.XLOOKUP(tbl_Invoices[[#This Row],[Customer_ID]], tbl_Customers[Customer_ID], tbl_Customers[Region])</f>
        <v>South</v>
      </c>
      <c r="N4539" s="1" t="str" cm="1">
        <f t="array" ref="N4539">_xlfn.IFS(
   _xlfn.SINGLE(tbl_Invoices[Plan_ID])="P1","Basic",
   _xlfn.SINGLE(tbl_Invoices[Plan_ID])="P2","Standard",
   _xlfn.SINGLE(tbl_Invoices[Plan_ID])="P3","Premium"
)</f>
        <v>Premium</v>
      </c>
      <c r="O4539" s="2">
        <f>IF(tbl_Invoices[[#This Row],[Revenue_Type]]="Churned",0,1)</f>
        <v>1</v>
      </c>
    </row>
    <row r="4540" spans="1:15" x14ac:dyDescent="0.25">
      <c r="A4540" t="s">
        <v>4782</v>
      </c>
      <c r="B4540" t="s">
        <v>1073</v>
      </c>
      <c r="C4540" t="s">
        <v>3522</v>
      </c>
      <c r="D4540" s="1">
        <v>44876</v>
      </c>
      <c r="E4540">
        <v>12</v>
      </c>
      <c r="F4540" t="b">
        <v>1</v>
      </c>
      <c r="G4540" t="s">
        <v>4538</v>
      </c>
      <c r="H4540" t="s">
        <v>2027</v>
      </c>
      <c r="I4540" s="1">
        <f>DATE(YEAR(tbl_Invoices[[#This Row],[Invoice_Date]]), MONTH(tbl_Invoices[[#This Row],[Invoice_Date]]), DAY(tbl_Invoices[[#This Row],[Invoice_Date]]))</f>
        <v>44876</v>
      </c>
      <c r="J4540">
        <f>YEAR(tbl_Invoices[[#This Row],[Invoice_Date]])</f>
        <v>2022</v>
      </c>
      <c r="K4540" s="1">
        <f>_xlfn.XLOOKUP(tbl_Invoices[[#This Row],[Customer_ID]], tbl_Customers[Customer_ID], tbl_Customers[Cohort_Month])</f>
        <v>44469</v>
      </c>
      <c r="L4540" s="1" t="str">
        <f ca="1">_xlfn.XLOOKUP(tbl_Invoices[[#This Row],[Customer_ID]], tbl_Customers[Customer_ID], tbl_Customers[Age_Group])</f>
        <v>35–44</v>
      </c>
      <c r="M4540" s="1" t="str">
        <f>_xlfn.XLOOKUP(tbl_Invoices[[#This Row],[Customer_ID]], tbl_Customers[Customer_ID], tbl_Customers[Region])</f>
        <v>East</v>
      </c>
      <c r="N4540" s="1" t="str" cm="1">
        <f t="array" ref="N4540">_xlfn.IFS(
   _xlfn.SINGLE(tbl_Invoices[Plan_ID])="P1","Basic",
   _xlfn.SINGLE(tbl_Invoices[Plan_ID])="P2","Standard",
   _xlfn.SINGLE(tbl_Invoices[Plan_ID])="P3","Premium"
)</f>
        <v>Basic</v>
      </c>
      <c r="O4540" s="2">
        <f>IF(tbl_Invoices[[#This Row],[Revenue_Type]]="Churned",0,1)</f>
        <v>1</v>
      </c>
    </row>
    <row r="4541" spans="1:15" x14ac:dyDescent="0.25">
      <c r="A4541" t="s">
        <v>7497</v>
      </c>
      <c r="B4541" t="s">
        <v>1593</v>
      </c>
      <c r="C4541" t="s">
        <v>2422</v>
      </c>
      <c r="D4541" s="1">
        <v>44876</v>
      </c>
      <c r="E4541">
        <v>12</v>
      </c>
      <c r="F4541" t="b">
        <v>1</v>
      </c>
      <c r="G4541" t="s">
        <v>4545</v>
      </c>
      <c r="H4541" t="s">
        <v>2027</v>
      </c>
      <c r="I4541" s="1">
        <f>DATE(YEAR(tbl_Invoices[[#This Row],[Invoice_Date]]), MONTH(tbl_Invoices[[#This Row],[Invoice_Date]]), DAY(tbl_Invoices[[#This Row],[Invoice_Date]]))</f>
        <v>44876</v>
      </c>
      <c r="J4541">
        <f>YEAR(tbl_Invoices[[#This Row],[Invoice_Date]])</f>
        <v>2022</v>
      </c>
      <c r="K4541" s="1">
        <f>_xlfn.XLOOKUP(tbl_Invoices[[#This Row],[Customer_ID]], tbl_Customers[Customer_ID], tbl_Customers[Cohort_Month])</f>
        <v>44926</v>
      </c>
      <c r="L4541" s="1" t="str">
        <f ca="1">_xlfn.XLOOKUP(tbl_Invoices[[#This Row],[Customer_ID]], tbl_Customers[Customer_ID], tbl_Customers[Age_Group])</f>
        <v>35–44</v>
      </c>
      <c r="M4541" s="1" t="str">
        <f>_xlfn.XLOOKUP(tbl_Invoices[[#This Row],[Customer_ID]], tbl_Customers[Customer_ID], tbl_Customers[Region])</f>
        <v>Midwest</v>
      </c>
      <c r="N4541" s="1" t="str" cm="1">
        <f t="array" ref="N4541">_xlfn.IFS(
   _xlfn.SINGLE(tbl_Invoices[Plan_ID])="P1","Basic",
   _xlfn.SINGLE(tbl_Invoices[Plan_ID])="P2","Standard",
   _xlfn.SINGLE(tbl_Invoices[Plan_ID])="P3","Premium"
)</f>
        <v>Basic</v>
      </c>
      <c r="O4541" s="2">
        <f>IF(tbl_Invoices[[#This Row],[Revenue_Type]]="Churned",0,1)</f>
        <v>0</v>
      </c>
    </row>
    <row r="4542" spans="1:15" x14ac:dyDescent="0.25">
      <c r="A4542" t="s">
        <v>6831</v>
      </c>
      <c r="B4542" t="s">
        <v>452</v>
      </c>
      <c r="C4542" t="s">
        <v>4311</v>
      </c>
      <c r="D4542" s="1">
        <v>44877</v>
      </c>
      <c r="E4542">
        <v>12</v>
      </c>
      <c r="F4542" t="b">
        <v>1</v>
      </c>
      <c r="G4542" t="s">
        <v>4538</v>
      </c>
      <c r="H4542" t="s">
        <v>2027</v>
      </c>
      <c r="I4542" s="1">
        <f>DATE(YEAR(tbl_Invoices[[#This Row],[Invoice_Date]]), MONTH(tbl_Invoices[[#This Row],[Invoice_Date]]), DAY(tbl_Invoices[[#This Row],[Invoice_Date]]))</f>
        <v>44877</v>
      </c>
      <c r="J4542">
        <f>YEAR(tbl_Invoices[[#This Row],[Invoice_Date]])</f>
        <v>2022</v>
      </c>
      <c r="K4542" s="1">
        <f>_xlfn.XLOOKUP(tbl_Invoices[[#This Row],[Customer_ID]], tbl_Customers[Customer_ID], tbl_Customers[Cohort_Month])</f>
        <v>44469</v>
      </c>
      <c r="L4542" s="1" t="str">
        <f ca="1">_xlfn.XLOOKUP(tbl_Invoices[[#This Row],[Customer_ID]], tbl_Customers[Customer_ID], tbl_Customers[Age_Group])</f>
        <v>25–34</v>
      </c>
      <c r="M4542" s="1" t="str">
        <f>_xlfn.XLOOKUP(tbl_Invoices[[#This Row],[Customer_ID]], tbl_Customers[Customer_ID], tbl_Customers[Region])</f>
        <v>Midwest</v>
      </c>
      <c r="N4542" s="1" t="str" cm="1">
        <f t="array" ref="N4542">_xlfn.IFS(
   _xlfn.SINGLE(tbl_Invoices[Plan_ID])="P1","Basic",
   _xlfn.SINGLE(tbl_Invoices[Plan_ID])="P2","Standard",
   _xlfn.SINGLE(tbl_Invoices[Plan_ID])="P3","Premium"
)</f>
        <v>Basic</v>
      </c>
      <c r="O4542" s="2">
        <f>IF(tbl_Invoices[[#This Row],[Revenue_Type]]="Churned",0,1)</f>
        <v>1</v>
      </c>
    </row>
    <row r="4543" spans="1:15" x14ac:dyDescent="0.25">
      <c r="A4543" t="s">
        <v>9249</v>
      </c>
      <c r="B4543" t="s">
        <v>481</v>
      </c>
      <c r="C4543" t="s">
        <v>2492</v>
      </c>
      <c r="D4543" s="1">
        <v>44877</v>
      </c>
      <c r="E4543">
        <v>55</v>
      </c>
      <c r="F4543" t="b">
        <v>1</v>
      </c>
      <c r="G4543" t="s">
        <v>4547</v>
      </c>
      <c r="H4543" t="s">
        <v>2031</v>
      </c>
      <c r="I4543" s="1">
        <f>DATE(YEAR(tbl_Invoices[[#This Row],[Invoice_Date]]), MONTH(tbl_Invoices[[#This Row],[Invoice_Date]]), DAY(tbl_Invoices[[#This Row],[Invoice_Date]]))</f>
        <v>44877</v>
      </c>
      <c r="J4543">
        <f>YEAR(tbl_Invoices[[#This Row],[Invoice_Date]])</f>
        <v>2022</v>
      </c>
      <c r="K4543" s="1">
        <f>_xlfn.XLOOKUP(tbl_Invoices[[#This Row],[Customer_ID]], tbl_Customers[Customer_ID], tbl_Customers[Cohort_Month])</f>
        <v>45107</v>
      </c>
      <c r="L4543" s="1" t="str">
        <f ca="1">_xlfn.XLOOKUP(tbl_Invoices[[#This Row],[Customer_ID]], tbl_Customers[Customer_ID], tbl_Customers[Age_Group])</f>
        <v>25–34</v>
      </c>
      <c r="M4543" s="1" t="str">
        <f>_xlfn.XLOOKUP(tbl_Invoices[[#This Row],[Customer_ID]], tbl_Customers[Customer_ID], tbl_Customers[Region])</f>
        <v>International</v>
      </c>
      <c r="N4543" s="1" t="str" cm="1">
        <f t="array" ref="N4543">_xlfn.IFS(
   _xlfn.SINGLE(tbl_Invoices[Plan_ID])="P1","Basic",
   _xlfn.SINGLE(tbl_Invoices[Plan_ID])="P2","Standard",
   _xlfn.SINGLE(tbl_Invoices[Plan_ID])="P3","Premium"
)</f>
        <v>Premium</v>
      </c>
      <c r="O4543" s="2">
        <f>IF(tbl_Invoices[[#This Row],[Revenue_Type]]="Churned",0,1)</f>
        <v>1</v>
      </c>
    </row>
    <row r="4544" spans="1:15" x14ac:dyDescent="0.25">
      <c r="A4544" t="s">
        <v>5301</v>
      </c>
      <c r="B4544" t="s">
        <v>674</v>
      </c>
      <c r="C4544" t="s">
        <v>3628</v>
      </c>
      <c r="D4544" s="1">
        <v>44877</v>
      </c>
      <c r="E4544">
        <v>12</v>
      </c>
      <c r="F4544" t="b">
        <v>1</v>
      </c>
      <c r="G4544" t="s">
        <v>4547</v>
      </c>
      <c r="H4544" t="s">
        <v>2027</v>
      </c>
      <c r="I4544" s="1">
        <f>DATE(YEAR(tbl_Invoices[[#This Row],[Invoice_Date]]), MONTH(tbl_Invoices[[#This Row],[Invoice_Date]]), DAY(tbl_Invoices[[#This Row],[Invoice_Date]]))</f>
        <v>44877</v>
      </c>
      <c r="J4544">
        <f>YEAR(tbl_Invoices[[#This Row],[Invoice_Date]])</f>
        <v>2022</v>
      </c>
      <c r="K4544" s="1">
        <f>_xlfn.XLOOKUP(tbl_Invoices[[#This Row],[Customer_ID]], tbl_Customers[Customer_ID], tbl_Customers[Cohort_Month])</f>
        <v>44651</v>
      </c>
      <c r="L4544" s="1" t="str">
        <f ca="1">_xlfn.XLOOKUP(tbl_Invoices[[#This Row],[Customer_ID]], tbl_Customers[Customer_ID], tbl_Customers[Age_Group])</f>
        <v>35–44</v>
      </c>
      <c r="M4544" s="1" t="str">
        <f>_xlfn.XLOOKUP(tbl_Invoices[[#This Row],[Customer_ID]], tbl_Customers[Customer_ID], tbl_Customers[Region])</f>
        <v>Midwest</v>
      </c>
      <c r="N4544" s="1" t="str" cm="1">
        <f t="array" ref="N4544">_xlfn.IFS(
   _xlfn.SINGLE(tbl_Invoices[Plan_ID])="P1","Basic",
   _xlfn.SINGLE(tbl_Invoices[Plan_ID])="P2","Standard",
   _xlfn.SINGLE(tbl_Invoices[Plan_ID])="P3","Premium"
)</f>
        <v>Basic</v>
      </c>
      <c r="O4544" s="2">
        <f>IF(tbl_Invoices[[#This Row],[Revenue_Type]]="Churned",0,1)</f>
        <v>1</v>
      </c>
    </row>
    <row r="4545" spans="1:15" x14ac:dyDescent="0.25">
      <c r="A4545" t="s">
        <v>10206</v>
      </c>
      <c r="B4545" t="s">
        <v>716</v>
      </c>
      <c r="C4545" t="s">
        <v>4002</v>
      </c>
      <c r="D4545" s="1">
        <v>44877</v>
      </c>
      <c r="E4545">
        <v>12</v>
      </c>
      <c r="F4545" t="b">
        <v>1</v>
      </c>
      <c r="G4545" t="s">
        <v>4540</v>
      </c>
      <c r="H4545" t="s">
        <v>2027</v>
      </c>
      <c r="I4545" s="1">
        <f>DATE(YEAR(tbl_Invoices[[#This Row],[Invoice_Date]]), MONTH(tbl_Invoices[[#This Row],[Invoice_Date]]), DAY(tbl_Invoices[[#This Row],[Invoice_Date]]))</f>
        <v>44877</v>
      </c>
      <c r="J4545">
        <f>YEAR(tbl_Invoices[[#This Row],[Invoice_Date]])</f>
        <v>2022</v>
      </c>
      <c r="K4545" s="1">
        <f>_xlfn.XLOOKUP(tbl_Invoices[[#This Row],[Customer_ID]], tbl_Customers[Customer_ID], tbl_Customers[Cohort_Month])</f>
        <v>44895</v>
      </c>
      <c r="L4545" s="1" t="str">
        <f ca="1">_xlfn.XLOOKUP(tbl_Invoices[[#This Row],[Customer_ID]], tbl_Customers[Customer_ID], tbl_Customers[Age_Group])</f>
        <v>35–44</v>
      </c>
      <c r="M4545" s="1" t="str">
        <f>_xlfn.XLOOKUP(tbl_Invoices[[#This Row],[Customer_ID]], tbl_Customers[Customer_ID], tbl_Customers[Region])</f>
        <v>East</v>
      </c>
      <c r="N4545" s="1" t="str" cm="1">
        <f t="array" ref="N4545">_xlfn.IFS(
   _xlfn.SINGLE(tbl_Invoices[Plan_ID])="P1","Basic",
   _xlfn.SINGLE(tbl_Invoices[Plan_ID])="P2","Standard",
   _xlfn.SINGLE(tbl_Invoices[Plan_ID])="P3","Premium"
)</f>
        <v>Basic</v>
      </c>
      <c r="O4545" s="2">
        <f>IF(tbl_Invoices[[#This Row],[Revenue_Type]]="Churned",0,1)</f>
        <v>1</v>
      </c>
    </row>
    <row r="4546" spans="1:15" x14ac:dyDescent="0.25">
      <c r="A4546" t="s">
        <v>5613</v>
      </c>
      <c r="B4546" t="s">
        <v>802</v>
      </c>
      <c r="C4546" t="s">
        <v>3178</v>
      </c>
      <c r="D4546" s="1">
        <v>44877</v>
      </c>
      <c r="E4546">
        <v>25</v>
      </c>
      <c r="F4546" t="b">
        <v>1</v>
      </c>
      <c r="G4546" t="s">
        <v>4540</v>
      </c>
      <c r="H4546" t="s">
        <v>2034</v>
      </c>
      <c r="I4546" s="1">
        <f>DATE(YEAR(tbl_Invoices[[#This Row],[Invoice_Date]]), MONTH(tbl_Invoices[[#This Row],[Invoice_Date]]), DAY(tbl_Invoices[[#This Row],[Invoice_Date]]))</f>
        <v>44877</v>
      </c>
      <c r="J4546">
        <f>YEAR(tbl_Invoices[[#This Row],[Invoice_Date]])</f>
        <v>2022</v>
      </c>
      <c r="K4546" s="1">
        <f>_xlfn.XLOOKUP(tbl_Invoices[[#This Row],[Customer_ID]], tbl_Customers[Customer_ID], tbl_Customers[Cohort_Month])</f>
        <v>44651</v>
      </c>
      <c r="L4546" s="1" t="str">
        <f ca="1">_xlfn.XLOOKUP(tbl_Invoices[[#This Row],[Customer_ID]], tbl_Customers[Customer_ID], tbl_Customers[Age_Group])</f>
        <v>35–44</v>
      </c>
      <c r="M4546" s="1" t="str">
        <f>_xlfn.XLOOKUP(tbl_Invoices[[#This Row],[Customer_ID]], tbl_Customers[Customer_ID], tbl_Customers[Region])</f>
        <v>Midwest</v>
      </c>
      <c r="N4546" s="1" t="str" cm="1">
        <f t="array" ref="N4546">_xlfn.IFS(
   _xlfn.SINGLE(tbl_Invoices[Plan_ID])="P1","Basic",
   _xlfn.SINGLE(tbl_Invoices[Plan_ID])="P2","Standard",
   _xlfn.SINGLE(tbl_Invoices[Plan_ID])="P3","Premium"
)</f>
        <v>Standard</v>
      </c>
      <c r="O4546" s="2">
        <f>IF(tbl_Invoices[[#This Row],[Revenue_Type]]="Churned",0,1)</f>
        <v>1</v>
      </c>
    </row>
    <row r="4547" spans="1:15" x14ac:dyDescent="0.25">
      <c r="A4547" t="s">
        <v>6978</v>
      </c>
      <c r="B4547" t="s">
        <v>1740</v>
      </c>
      <c r="C4547" t="s">
        <v>2826</v>
      </c>
      <c r="D4547" s="1">
        <v>44877</v>
      </c>
      <c r="E4547">
        <v>12</v>
      </c>
      <c r="F4547" t="b">
        <v>1</v>
      </c>
      <c r="G4547" t="s">
        <v>4545</v>
      </c>
      <c r="H4547" t="s">
        <v>2027</v>
      </c>
      <c r="I4547" s="1">
        <f>DATE(YEAR(tbl_Invoices[[#This Row],[Invoice_Date]]), MONTH(tbl_Invoices[[#This Row],[Invoice_Date]]), DAY(tbl_Invoices[[#This Row],[Invoice_Date]]))</f>
        <v>44877</v>
      </c>
      <c r="J4547">
        <f>YEAR(tbl_Invoices[[#This Row],[Invoice_Date]])</f>
        <v>2022</v>
      </c>
      <c r="K4547" s="1">
        <f>_xlfn.XLOOKUP(tbl_Invoices[[#This Row],[Customer_ID]], tbl_Customers[Customer_ID], tbl_Customers[Cohort_Month])</f>
        <v>44255</v>
      </c>
      <c r="L4547" s="1" t="str">
        <f ca="1">_xlfn.XLOOKUP(tbl_Invoices[[#This Row],[Customer_ID]], tbl_Customers[Customer_ID], tbl_Customers[Age_Group])</f>
        <v>25–34</v>
      </c>
      <c r="M4547" s="1" t="str">
        <f>_xlfn.XLOOKUP(tbl_Invoices[[#This Row],[Customer_ID]], tbl_Customers[Customer_ID], tbl_Customers[Region])</f>
        <v>East</v>
      </c>
      <c r="N4547" s="1" t="str" cm="1">
        <f t="array" ref="N4547">_xlfn.IFS(
   _xlfn.SINGLE(tbl_Invoices[Plan_ID])="P1","Basic",
   _xlfn.SINGLE(tbl_Invoices[Plan_ID])="P2","Standard",
   _xlfn.SINGLE(tbl_Invoices[Plan_ID])="P3","Premium"
)</f>
        <v>Basic</v>
      </c>
      <c r="O4547" s="2">
        <f>IF(tbl_Invoices[[#This Row],[Revenue_Type]]="Churned",0,1)</f>
        <v>0</v>
      </c>
    </row>
    <row r="4548" spans="1:15" x14ac:dyDescent="0.25">
      <c r="A4548" t="s">
        <v>6621</v>
      </c>
      <c r="B4548" t="s">
        <v>1885</v>
      </c>
      <c r="C4548" t="s">
        <v>2775</v>
      </c>
      <c r="D4548" s="1">
        <v>44877</v>
      </c>
      <c r="E4548">
        <v>12</v>
      </c>
      <c r="F4548" t="b">
        <v>1</v>
      </c>
      <c r="G4548" t="s">
        <v>4549</v>
      </c>
      <c r="H4548" t="s">
        <v>2027</v>
      </c>
      <c r="I4548" s="1">
        <f>DATE(YEAR(tbl_Invoices[[#This Row],[Invoice_Date]]), MONTH(tbl_Invoices[[#This Row],[Invoice_Date]]), DAY(tbl_Invoices[[#This Row],[Invoice_Date]]))</f>
        <v>44877</v>
      </c>
      <c r="J4548">
        <f>YEAR(tbl_Invoices[[#This Row],[Invoice_Date]])</f>
        <v>2022</v>
      </c>
      <c r="K4548" s="1">
        <f>_xlfn.XLOOKUP(tbl_Invoices[[#This Row],[Customer_ID]], tbl_Customers[Customer_ID], tbl_Customers[Cohort_Month])</f>
        <v>44286</v>
      </c>
      <c r="L4548" s="1" t="str">
        <f ca="1">_xlfn.XLOOKUP(tbl_Invoices[[#This Row],[Customer_ID]], tbl_Customers[Customer_ID], tbl_Customers[Age_Group])</f>
        <v>45–54</v>
      </c>
      <c r="M4548" s="1" t="str">
        <f>_xlfn.XLOOKUP(tbl_Invoices[[#This Row],[Customer_ID]], tbl_Customers[Customer_ID], tbl_Customers[Region])</f>
        <v>East</v>
      </c>
      <c r="N4548" s="1" t="str" cm="1">
        <f t="array" ref="N4548">_xlfn.IFS(
   _xlfn.SINGLE(tbl_Invoices[Plan_ID])="P1","Basic",
   _xlfn.SINGLE(tbl_Invoices[Plan_ID])="P2","Standard",
   _xlfn.SINGLE(tbl_Invoices[Plan_ID])="P3","Premium"
)</f>
        <v>Basic</v>
      </c>
      <c r="O4548" s="2">
        <f>IF(tbl_Invoices[[#This Row],[Revenue_Type]]="Churned",0,1)</f>
        <v>1</v>
      </c>
    </row>
    <row r="4549" spans="1:15" x14ac:dyDescent="0.25">
      <c r="A4549" t="s">
        <v>7303</v>
      </c>
      <c r="B4549" t="s">
        <v>156</v>
      </c>
      <c r="C4549" t="s">
        <v>3499</v>
      </c>
      <c r="D4549" s="1">
        <v>44878</v>
      </c>
      <c r="E4549">
        <v>12</v>
      </c>
      <c r="F4549" t="b">
        <v>1</v>
      </c>
      <c r="G4549" t="s">
        <v>4540</v>
      </c>
      <c r="H4549" t="s">
        <v>2027</v>
      </c>
      <c r="I4549" s="1">
        <f>DATE(YEAR(tbl_Invoices[[#This Row],[Invoice_Date]]), MONTH(tbl_Invoices[[#This Row],[Invoice_Date]]), DAY(tbl_Invoices[[#This Row],[Invoice_Date]]))</f>
        <v>44878</v>
      </c>
      <c r="J4549">
        <f>YEAR(tbl_Invoices[[#This Row],[Invoice_Date]])</f>
        <v>2022</v>
      </c>
      <c r="K4549" s="1">
        <f>_xlfn.XLOOKUP(tbl_Invoices[[#This Row],[Customer_ID]], tbl_Customers[Customer_ID], tbl_Customers[Cohort_Month])</f>
        <v>44895</v>
      </c>
      <c r="L4549" s="1" t="str">
        <f ca="1">_xlfn.XLOOKUP(tbl_Invoices[[#This Row],[Customer_ID]], tbl_Customers[Customer_ID], tbl_Customers[Age_Group])</f>
        <v>45–54</v>
      </c>
      <c r="M4549" s="1" t="str">
        <f>_xlfn.XLOOKUP(tbl_Invoices[[#This Row],[Customer_ID]], tbl_Customers[Customer_ID], tbl_Customers[Region])</f>
        <v>Midwest</v>
      </c>
      <c r="N4549" s="1" t="str" cm="1">
        <f t="array" ref="N4549">_xlfn.IFS(
   _xlfn.SINGLE(tbl_Invoices[Plan_ID])="P1","Basic",
   _xlfn.SINGLE(tbl_Invoices[Plan_ID])="P2","Standard",
   _xlfn.SINGLE(tbl_Invoices[Plan_ID])="P3","Premium"
)</f>
        <v>Basic</v>
      </c>
      <c r="O4549" s="2">
        <f>IF(tbl_Invoices[[#This Row],[Revenue_Type]]="Churned",0,1)</f>
        <v>1</v>
      </c>
    </row>
    <row r="4550" spans="1:15" x14ac:dyDescent="0.25">
      <c r="A4550" t="s">
        <v>10240</v>
      </c>
      <c r="B4550" t="s">
        <v>220</v>
      </c>
      <c r="C4550" t="s">
        <v>2953</v>
      </c>
      <c r="D4550" s="1">
        <v>44878</v>
      </c>
      <c r="E4550">
        <v>12</v>
      </c>
      <c r="F4550" t="b">
        <v>1</v>
      </c>
      <c r="G4550" t="s">
        <v>4547</v>
      </c>
      <c r="H4550" t="s">
        <v>2027</v>
      </c>
      <c r="I4550" s="1">
        <f>DATE(YEAR(tbl_Invoices[[#This Row],[Invoice_Date]]), MONTH(tbl_Invoices[[#This Row],[Invoice_Date]]), DAY(tbl_Invoices[[#This Row],[Invoice_Date]]))</f>
        <v>44878</v>
      </c>
      <c r="J4550">
        <f>YEAR(tbl_Invoices[[#This Row],[Invoice_Date]])</f>
        <v>2022</v>
      </c>
      <c r="K4550" s="1">
        <f>_xlfn.XLOOKUP(tbl_Invoices[[#This Row],[Customer_ID]], tbl_Customers[Customer_ID], tbl_Customers[Cohort_Month])</f>
        <v>44469</v>
      </c>
      <c r="L4550" s="1" t="str">
        <f ca="1">_xlfn.XLOOKUP(tbl_Invoices[[#This Row],[Customer_ID]], tbl_Customers[Customer_ID], tbl_Customers[Age_Group])</f>
        <v>45–54</v>
      </c>
      <c r="M4550" s="1" t="str">
        <f>_xlfn.XLOOKUP(tbl_Invoices[[#This Row],[Customer_ID]], tbl_Customers[Customer_ID], tbl_Customers[Region])</f>
        <v>International</v>
      </c>
      <c r="N4550" s="1" t="str" cm="1">
        <f t="array" ref="N4550">_xlfn.IFS(
   _xlfn.SINGLE(tbl_Invoices[Plan_ID])="P1","Basic",
   _xlfn.SINGLE(tbl_Invoices[Plan_ID])="P2","Standard",
   _xlfn.SINGLE(tbl_Invoices[Plan_ID])="P3","Premium"
)</f>
        <v>Basic</v>
      </c>
      <c r="O4550" s="2">
        <f>IF(tbl_Invoices[[#This Row],[Revenue_Type]]="Churned",0,1)</f>
        <v>1</v>
      </c>
    </row>
    <row r="4551" spans="1:15" x14ac:dyDescent="0.25">
      <c r="A4551" t="s">
        <v>7521</v>
      </c>
      <c r="B4551" t="s">
        <v>285</v>
      </c>
      <c r="C4551" t="s">
        <v>2692</v>
      </c>
      <c r="D4551" s="1">
        <v>44878</v>
      </c>
      <c r="E4551">
        <v>25</v>
      </c>
      <c r="F4551" t="b">
        <v>1</v>
      </c>
      <c r="G4551" t="s">
        <v>4549</v>
      </c>
      <c r="H4551" t="s">
        <v>2034</v>
      </c>
      <c r="I4551" s="1">
        <f>DATE(YEAR(tbl_Invoices[[#This Row],[Invoice_Date]]), MONTH(tbl_Invoices[[#This Row],[Invoice_Date]]), DAY(tbl_Invoices[[#This Row],[Invoice_Date]]))</f>
        <v>44878</v>
      </c>
      <c r="J4551">
        <f>YEAR(tbl_Invoices[[#This Row],[Invoice_Date]])</f>
        <v>2022</v>
      </c>
      <c r="K4551" s="1">
        <f>_xlfn.XLOOKUP(tbl_Invoices[[#This Row],[Customer_ID]], tbl_Customers[Customer_ID], tbl_Customers[Cohort_Month])</f>
        <v>44620</v>
      </c>
      <c r="L4551" s="1" t="str">
        <f ca="1">_xlfn.XLOOKUP(tbl_Invoices[[#This Row],[Customer_ID]], tbl_Customers[Customer_ID], tbl_Customers[Age_Group])</f>
        <v>35–44</v>
      </c>
      <c r="M4551" s="1" t="str">
        <f>_xlfn.XLOOKUP(tbl_Invoices[[#This Row],[Customer_ID]], tbl_Customers[Customer_ID], tbl_Customers[Region])</f>
        <v>Midwest</v>
      </c>
      <c r="N4551" s="1" t="str" cm="1">
        <f t="array" ref="N4551">_xlfn.IFS(
   _xlfn.SINGLE(tbl_Invoices[Plan_ID])="P1","Basic",
   _xlfn.SINGLE(tbl_Invoices[Plan_ID])="P2","Standard",
   _xlfn.SINGLE(tbl_Invoices[Plan_ID])="P3","Premium"
)</f>
        <v>Standard</v>
      </c>
      <c r="O4551" s="2">
        <f>IF(tbl_Invoices[[#This Row],[Revenue_Type]]="Churned",0,1)</f>
        <v>1</v>
      </c>
    </row>
    <row r="4552" spans="1:15" x14ac:dyDescent="0.25">
      <c r="A4552" t="s">
        <v>7275</v>
      </c>
      <c r="B4552" t="s">
        <v>1157</v>
      </c>
      <c r="C4552" t="s">
        <v>3423</v>
      </c>
      <c r="D4552" s="1">
        <v>44878</v>
      </c>
      <c r="E4552">
        <v>25</v>
      </c>
      <c r="F4552" t="b">
        <v>1</v>
      </c>
      <c r="G4552" t="s">
        <v>4540</v>
      </c>
      <c r="H4552" t="s">
        <v>2034</v>
      </c>
      <c r="I4552" s="1">
        <f>DATE(YEAR(tbl_Invoices[[#This Row],[Invoice_Date]]), MONTH(tbl_Invoices[[#This Row],[Invoice_Date]]), DAY(tbl_Invoices[[#This Row],[Invoice_Date]]))</f>
        <v>44878</v>
      </c>
      <c r="J4552">
        <f>YEAR(tbl_Invoices[[#This Row],[Invoice_Date]])</f>
        <v>2022</v>
      </c>
      <c r="K4552" s="1">
        <f>_xlfn.XLOOKUP(tbl_Invoices[[#This Row],[Customer_ID]], tbl_Customers[Customer_ID], tbl_Customers[Cohort_Month])</f>
        <v>44316</v>
      </c>
      <c r="L4552" s="1" t="str">
        <f ca="1">_xlfn.XLOOKUP(tbl_Invoices[[#This Row],[Customer_ID]], tbl_Customers[Customer_ID], tbl_Customers[Age_Group])</f>
        <v>25–34</v>
      </c>
      <c r="M4552" s="1" t="str">
        <f>_xlfn.XLOOKUP(tbl_Invoices[[#This Row],[Customer_ID]], tbl_Customers[Customer_ID], tbl_Customers[Region])</f>
        <v>Midwest</v>
      </c>
      <c r="N4552" s="1" t="str" cm="1">
        <f t="array" ref="N4552">_xlfn.IFS(
   _xlfn.SINGLE(tbl_Invoices[Plan_ID])="P1","Basic",
   _xlfn.SINGLE(tbl_Invoices[Plan_ID])="P2","Standard",
   _xlfn.SINGLE(tbl_Invoices[Plan_ID])="P3","Premium"
)</f>
        <v>Standard</v>
      </c>
      <c r="O4552" s="2">
        <f>IF(tbl_Invoices[[#This Row],[Revenue_Type]]="Churned",0,1)</f>
        <v>1</v>
      </c>
    </row>
    <row r="4553" spans="1:15" x14ac:dyDescent="0.25">
      <c r="A4553" t="s">
        <v>7141</v>
      </c>
      <c r="B4553" t="s">
        <v>1318</v>
      </c>
      <c r="C4553" t="s">
        <v>2494</v>
      </c>
      <c r="D4553" s="1">
        <v>44878</v>
      </c>
      <c r="E4553">
        <v>25</v>
      </c>
      <c r="F4553" t="b">
        <v>1</v>
      </c>
      <c r="G4553" t="s">
        <v>4540</v>
      </c>
      <c r="H4553" t="s">
        <v>2034</v>
      </c>
      <c r="I4553" s="1">
        <f>DATE(YEAR(tbl_Invoices[[#This Row],[Invoice_Date]]), MONTH(tbl_Invoices[[#This Row],[Invoice_Date]]), DAY(tbl_Invoices[[#This Row],[Invoice_Date]]))</f>
        <v>44878</v>
      </c>
      <c r="J4553">
        <f>YEAR(tbl_Invoices[[#This Row],[Invoice_Date]])</f>
        <v>2022</v>
      </c>
      <c r="K4553" s="1">
        <f>_xlfn.XLOOKUP(tbl_Invoices[[#This Row],[Customer_ID]], tbl_Customers[Customer_ID], tbl_Customers[Cohort_Month])</f>
        <v>45046</v>
      </c>
      <c r="L4553" s="1" t="str">
        <f ca="1">_xlfn.XLOOKUP(tbl_Invoices[[#This Row],[Customer_ID]], tbl_Customers[Customer_ID], tbl_Customers[Age_Group])</f>
        <v>45–54</v>
      </c>
      <c r="M4553" s="1" t="str">
        <f>_xlfn.XLOOKUP(tbl_Invoices[[#This Row],[Customer_ID]], tbl_Customers[Customer_ID], tbl_Customers[Region])</f>
        <v>International</v>
      </c>
      <c r="N4553" s="1" t="str" cm="1">
        <f t="array" ref="N4553">_xlfn.IFS(
   _xlfn.SINGLE(tbl_Invoices[Plan_ID])="P1","Basic",
   _xlfn.SINGLE(tbl_Invoices[Plan_ID])="P2","Standard",
   _xlfn.SINGLE(tbl_Invoices[Plan_ID])="P3","Premium"
)</f>
        <v>Standard</v>
      </c>
      <c r="O4553" s="2">
        <f>IF(tbl_Invoices[[#This Row],[Revenue_Type]]="Churned",0,1)</f>
        <v>1</v>
      </c>
    </row>
    <row r="4554" spans="1:15" x14ac:dyDescent="0.25">
      <c r="A4554" t="s">
        <v>8159</v>
      </c>
      <c r="B4554" t="s">
        <v>1324</v>
      </c>
      <c r="C4554" t="s">
        <v>4214</v>
      </c>
      <c r="D4554" s="1">
        <v>44878</v>
      </c>
      <c r="E4554">
        <v>12</v>
      </c>
      <c r="F4554" t="b">
        <v>1</v>
      </c>
      <c r="G4554" t="s">
        <v>4547</v>
      </c>
      <c r="H4554" t="s">
        <v>2027</v>
      </c>
      <c r="I4554" s="1">
        <f>DATE(YEAR(tbl_Invoices[[#This Row],[Invoice_Date]]), MONTH(tbl_Invoices[[#This Row],[Invoice_Date]]), DAY(tbl_Invoices[[#This Row],[Invoice_Date]]))</f>
        <v>44878</v>
      </c>
      <c r="J4554">
        <f>YEAR(tbl_Invoices[[#This Row],[Invoice_Date]])</f>
        <v>2022</v>
      </c>
      <c r="K4554" s="1">
        <f>_xlfn.XLOOKUP(tbl_Invoices[[#This Row],[Customer_ID]], tbl_Customers[Customer_ID], tbl_Customers[Cohort_Month])</f>
        <v>44561</v>
      </c>
      <c r="L4554" s="1" t="str">
        <f ca="1">_xlfn.XLOOKUP(tbl_Invoices[[#This Row],[Customer_ID]], tbl_Customers[Customer_ID], tbl_Customers[Age_Group])</f>
        <v>25–34</v>
      </c>
      <c r="M4554" s="1" t="str">
        <f>_xlfn.XLOOKUP(tbl_Invoices[[#This Row],[Customer_ID]], tbl_Customers[Customer_ID], tbl_Customers[Region])</f>
        <v>Midwest</v>
      </c>
      <c r="N4554" s="1" t="str" cm="1">
        <f t="array" ref="N4554">_xlfn.IFS(
   _xlfn.SINGLE(tbl_Invoices[Plan_ID])="P1","Basic",
   _xlfn.SINGLE(tbl_Invoices[Plan_ID])="P2","Standard",
   _xlfn.SINGLE(tbl_Invoices[Plan_ID])="P3","Premium"
)</f>
        <v>Basic</v>
      </c>
      <c r="O4554" s="2">
        <f>IF(tbl_Invoices[[#This Row],[Revenue_Type]]="Churned",0,1)</f>
        <v>1</v>
      </c>
    </row>
    <row r="4555" spans="1:15" x14ac:dyDescent="0.25">
      <c r="A4555" t="s">
        <v>4882</v>
      </c>
      <c r="B4555" t="s">
        <v>1474</v>
      </c>
      <c r="C4555" t="s">
        <v>2288</v>
      </c>
      <c r="D4555" s="1">
        <v>44878</v>
      </c>
      <c r="E4555">
        <v>25</v>
      </c>
      <c r="F4555" t="b">
        <v>1</v>
      </c>
      <c r="G4555" t="s">
        <v>4540</v>
      </c>
      <c r="H4555" t="s">
        <v>2034</v>
      </c>
      <c r="I4555" s="1">
        <f>DATE(YEAR(tbl_Invoices[[#This Row],[Invoice_Date]]), MONTH(tbl_Invoices[[#This Row],[Invoice_Date]]), DAY(tbl_Invoices[[#This Row],[Invoice_Date]]))</f>
        <v>44878</v>
      </c>
      <c r="J4555">
        <f>YEAR(tbl_Invoices[[#This Row],[Invoice_Date]])</f>
        <v>2022</v>
      </c>
      <c r="K4555" s="1">
        <f>_xlfn.XLOOKUP(tbl_Invoices[[#This Row],[Customer_ID]], tbl_Customers[Customer_ID], tbl_Customers[Cohort_Month])</f>
        <v>45046</v>
      </c>
      <c r="L4555" s="1" t="str">
        <f ca="1">_xlfn.XLOOKUP(tbl_Invoices[[#This Row],[Customer_ID]], tbl_Customers[Customer_ID], tbl_Customers[Age_Group])</f>
        <v>25–34</v>
      </c>
      <c r="M4555" s="1" t="str">
        <f>_xlfn.XLOOKUP(tbl_Invoices[[#This Row],[Customer_ID]], tbl_Customers[Customer_ID], tbl_Customers[Region])</f>
        <v>South</v>
      </c>
      <c r="N4555" s="1" t="str" cm="1">
        <f t="array" ref="N4555">_xlfn.IFS(
   _xlfn.SINGLE(tbl_Invoices[Plan_ID])="P1","Basic",
   _xlfn.SINGLE(tbl_Invoices[Plan_ID])="P2","Standard",
   _xlfn.SINGLE(tbl_Invoices[Plan_ID])="P3","Premium"
)</f>
        <v>Standard</v>
      </c>
      <c r="O4555" s="2">
        <f>IF(tbl_Invoices[[#This Row],[Revenue_Type]]="Churned",0,1)</f>
        <v>1</v>
      </c>
    </row>
    <row r="4556" spans="1:15" x14ac:dyDescent="0.25">
      <c r="A4556" t="s">
        <v>7423</v>
      </c>
      <c r="B4556" t="s">
        <v>1779</v>
      </c>
      <c r="C4556" t="s">
        <v>2837</v>
      </c>
      <c r="D4556" s="1">
        <v>44878</v>
      </c>
      <c r="E4556">
        <v>12</v>
      </c>
      <c r="F4556" t="b">
        <v>1</v>
      </c>
      <c r="G4556" t="s">
        <v>4540</v>
      </c>
      <c r="H4556" t="s">
        <v>2027</v>
      </c>
      <c r="I4556" s="1">
        <f>DATE(YEAR(tbl_Invoices[[#This Row],[Invoice_Date]]), MONTH(tbl_Invoices[[#This Row],[Invoice_Date]]), DAY(tbl_Invoices[[#This Row],[Invoice_Date]]))</f>
        <v>44878</v>
      </c>
      <c r="J4556">
        <f>YEAR(tbl_Invoices[[#This Row],[Invoice_Date]])</f>
        <v>2022</v>
      </c>
      <c r="K4556" s="1">
        <f>_xlfn.XLOOKUP(tbl_Invoices[[#This Row],[Customer_ID]], tbl_Customers[Customer_ID], tbl_Customers[Cohort_Month])</f>
        <v>44926</v>
      </c>
      <c r="L4556" s="1" t="str">
        <f ca="1">_xlfn.XLOOKUP(tbl_Invoices[[#This Row],[Customer_ID]], tbl_Customers[Customer_ID], tbl_Customers[Age_Group])</f>
        <v>45–54</v>
      </c>
      <c r="M4556" s="1" t="str">
        <f>_xlfn.XLOOKUP(tbl_Invoices[[#This Row],[Customer_ID]], tbl_Customers[Customer_ID], tbl_Customers[Region])</f>
        <v>International</v>
      </c>
      <c r="N4556" s="1" t="str" cm="1">
        <f t="array" ref="N4556">_xlfn.IFS(
   _xlfn.SINGLE(tbl_Invoices[Plan_ID])="P1","Basic",
   _xlfn.SINGLE(tbl_Invoices[Plan_ID])="P2","Standard",
   _xlfn.SINGLE(tbl_Invoices[Plan_ID])="P3","Premium"
)</f>
        <v>Basic</v>
      </c>
      <c r="O4556" s="2">
        <f>IF(tbl_Invoices[[#This Row],[Revenue_Type]]="Churned",0,1)</f>
        <v>1</v>
      </c>
    </row>
    <row r="4557" spans="1:15" x14ac:dyDescent="0.25">
      <c r="A4557" t="s">
        <v>5454</v>
      </c>
      <c r="B4557" t="s">
        <v>1977</v>
      </c>
      <c r="C4557" t="s">
        <v>2206</v>
      </c>
      <c r="D4557" s="1">
        <v>44878</v>
      </c>
      <c r="E4557">
        <v>12</v>
      </c>
      <c r="F4557" t="b">
        <v>1</v>
      </c>
      <c r="G4557" t="s">
        <v>4538</v>
      </c>
      <c r="H4557" t="s">
        <v>2027</v>
      </c>
      <c r="I4557" s="1">
        <f>DATE(YEAR(tbl_Invoices[[#This Row],[Invoice_Date]]), MONTH(tbl_Invoices[[#This Row],[Invoice_Date]]), DAY(tbl_Invoices[[#This Row],[Invoice_Date]]))</f>
        <v>44878</v>
      </c>
      <c r="J4557">
        <f>YEAR(tbl_Invoices[[#This Row],[Invoice_Date]])</f>
        <v>2022</v>
      </c>
      <c r="K4557" s="1">
        <f>_xlfn.XLOOKUP(tbl_Invoices[[#This Row],[Customer_ID]], tbl_Customers[Customer_ID], tbl_Customers[Cohort_Month])</f>
        <v>44377</v>
      </c>
      <c r="L4557" s="1" t="str">
        <f ca="1">_xlfn.XLOOKUP(tbl_Invoices[[#This Row],[Customer_ID]], tbl_Customers[Customer_ID], tbl_Customers[Age_Group])</f>
        <v>25–34</v>
      </c>
      <c r="M4557" s="1" t="str">
        <f>_xlfn.XLOOKUP(tbl_Invoices[[#This Row],[Customer_ID]], tbl_Customers[Customer_ID], tbl_Customers[Region])</f>
        <v>West</v>
      </c>
      <c r="N4557" s="1" t="str" cm="1">
        <f t="array" ref="N4557">_xlfn.IFS(
   _xlfn.SINGLE(tbl_Invoices[Plan_ID])="P1","Basic",
   _xlfn.SINGLE(tbl_Invoices[Plan_ID])="P2","Standard",
   _xlfn.SINGLE(tbl_Invoices[Plan_ID])="P3","Premium"
)</f>
        <v>Basic</v>
      </c>
      <c r="O4557" s="2">
        <f>IF(tbl_Invoices[[#This Row],[Revenue_Type]]="Churned",0,1)</f>
        <v>1</v>
      </c>
    </row>
    <row r="4558" spans="1:15" x14ac:dyDescent="0.25">
      <c r="A4558" t="s">
        <v>7427</v>
      </c>
      <c r="B4558" t="s">
        <v>1994</v>
      </c>
      <c r="C4558" t="s">
        <v>4314</v>
      </c>
      <c r="D4558" s="1">
        <v>44878</v>
      </c>
      <c r="E4558">
        <v>25</v>
      </c>
      <c r="F4558" t="b">
        <v>1</v>
      </c>
      <c r="G4558" t="s">
        <v>4545</v>
      </c>
      <c r="H4558" t="s">
        <v>2034</v>
      </c>
      <c r="I4558" s="1">
        <f>DATE(YEAR(tbl_Invoices[[#This Row],[Invoice_Date]]), MONTH(tbl_Invoices[[#This Row],[Invoice_Date]]), DAY(tbl_Invoices[[#This Row],[Invoice_Date]]))</f>
        <v>44878</v>
      </c>
      <c r="J4558">
        <f>YEAR(tbl_Invoices[[#This Row],[Invoice_Date]])</f>
        <v>2022</v>
      </c>
      <c r="K4558" s="1">
        <f>_xlfn.XLOOKUP(tbl_Invoices[[#This Row],[Customer_ID]], tbl_Customers[Customer_ID], tbl_Customers[Cohort_Month])</f>
        <v>45077</v>
      </c>
      <c r="L4558" s="1" t="str">
        <f ca="1">_xlfn.XLOOKUP(tbl_Invoices[[#This Row],[Customer_ID]], tbl_Customers[Customer_ID], tbl_Customers[Age_Group])</f>
        <v>45–54</v>
      </c>
      <c r="M4558" s="1" t="str">
        <f>_xlfn.XLOOKUP(tbl_Invoices[[#This Row],[Customer_ID]], tbl_Customers[Customer_ID], tbl_Customers[Region])</f>
        <v>West</v>
      </c>
      <c r="N4558" s="1" t="str" cm="1">
        <f t="array" ref="N4558">_xlfn.IFS(
   _xlfn.SINGLE(tbl_Invoices[Plan_ID])="P1","Basic",
   _xlfn.SINGLE(tbl_Invoices[Plan_ID])="P2","Standard",
   _xlfn.SINGLE(tbl_Invoices[Plan_ID])="P3","Premium"
)</f>
        <v>Standard</v>
      </c>
      <c r="O4558" s="2">
        <f>IF(tbl_Invoices[[#This Row],[Revenue_Type]]="Churned",0,1)</f>
        <v>0</v>
      </c>
    </row>
    <row r="4559" spans="1:15" x14ac:dyDescent="0.25">
      <c r="A4559" t="s">
        <v>10062</v>
      </c>
      <c r="B4559" t="s">
        <v>551</v>
      </c>
      <c r="C4559" t="s">
        <v>4234</v>
      </c>
      <c r="D4559" s="1">
        <v>44879</v>
      </c>
      <c r="E4559">
        <v>25</v>
      </c>
      <c r="F4559" t="b">
        <v>1</v>
      </c>
      <c r="G4559" t="s">
        <v>4540</v>
      </c>
      <c r="H4559" t="s">
        <v>2034</v>
      </c>
      <c r="I4559" s="1">
        <f>DATE(YEAR(tbl_Invoices[[#This Row],[Invoice_Date]]), MONTH(tbl_Invoices[[#This Row],[Invoice_Date]]), DAY(tbl_Invoices[[#This Row],[Invoice_Date]]))</f>
        <v>44879</v>
      </c>
      <c r="J4559">
        <f>YEAR(tbl_Invoices[[#This Row],[Invoice_Date]])</f>
        <v>2022</v>
      </c>
      <c r="K4559" s="1">
        <f>_xlfn.XLOOKUP(tbl_Invoices[[#This Row],[Customer_ID]], tbl_Customers[Customer_ID], tbl_Customers[Cohort_Month])</f>
        <v>44255</v>
      </c>
      <c r="L4559" s="1" t="str">
        <f ca="1">_xlfn.XLOOKUP(tbl_Invoices[[#This Row],[Customer_ID]], tbl_Customers[Customer_ID], tbl_Customers[Age_Group])</f>
        <v>55+</v>
      </c>
      <c r="M4559" s="1" t="str">
        <f>_xlfn.XLOOKUP(tbl_Invoices[[#This Row],[Customer_ID]], tbl_Customers[Customer_ID], tbl_Customers[Region])</f>
        <v>Midwest</v>
      </c>
      <c r="N4559" s="1" t="str" cm="1">
        <f t="array" ref="N4559">_xlfn.IFS(
   _xlfn.SINGLE(tbl_Invoices[Plan_ID])="P1","Basic",
   _xlfn.SINGLE(tbl_Invoices[Plan_ID])="P2","Standard",
   _xlfn.SINGLE(tbl_Invoices[Plan_ID])="P3","Premium"
)</f>
        <v>Standard</v>
      </c>
      <c r="O4559" s="2">
        <f>IF(tbl_Invoices[[#This Row],[Revenue_Type]]="Churned",0,1)</f>
        <v>1</v>
      </c>
    </row>
    <row r="4560" spans="1:15" x14ac:dyDescent="0.25">
      <c r="A4560" t="s">
        <v>8224</v>
      </c>
      <c r="B4560" t="s">
        <v>1552</v>
      </c>
      <c r="C4560" t="s">
        <v>3659</v>
      </c>
      <c r="D4560" s="1">
        <v>44879</v>
      </c>
      <c r="E4560">
        <v>12</v>
      </c>
      <c r="F4560" t="b">
        <v>1</v>
      </c>
      <c r="G4560" t="s">
        <v>4538</v>
      </c>
      <c r="H4560" t="s">
        <v>2027</v>
      </c>
      <c r="I4560" s="1">
        <f>DATE(YEAR(tbl_Invoices[[#This Row],[Invoice_Date]]), MONTH(tbl_Invoices[[#This Row],[Invoice_Date]]), DAY(tbl_Invoices[[#This Row],[Invoice_Date]]))</f>
        <v>44879</v>
      </c>
      <c r="J4560">
        <f>YEAR(tbl_Invoices[[#This Row],[Invoice_Date]])</f>
        <v>2022</v>
      </c>
      <c r="K4560" s="1">
        <f>_xlfn.XLOOKUP(tbl_Invoices[[#This Row],[Customer_ID]], tbl_Customers[Customer_ID], tbl_Customers[Cohort_Month])</f>
        <v>44347</v>
      </c>
      <c r="L4560" s="1" t="str">
        <f ca="1">_xlfn.XLOOKUP(tbl_Invoices[[#This Row],[Customer_ID]], tbl_Customers[Customer_ID], tbl_Customers[Age_Group])</f>
        <v>55+</v>
      </c>
      <c r="M4560" s="1" t="str">
        <f>_xlfn.XLOOKUP(tbl_Invoices[[#This Row],[Customer_ID]], tbl_Customers[Customer_ID], tbl_Customers[Region])</f>
        <v>South</v>
      </c>
      <c r="N4560" s="1" t="str" cm="1">
        <f t="array" ref="N4560">_xlfn.IFS(
   _xlfn.SINGLE(tbl_Invoices[Plan_ID])="P1","Basic",
   _xlfn.SINGLE(tbl_Invoices[Plan_ID])="P2","Standard",
   _xlfn.SINGLE(tbl_Invoices[Plan_ID])="P3","Premium"
)</f>
        <v>Basic</v>
      </c>
      <c r="O4560" s="2">
        <f>IF(tbl_Invoices[[#This Row],[Revenue_Type]]="Churned",0,1)</f>
        <v>1</v>
      </c>
    </row>
    <row r="4561" spans="1:15" x14ac:dyDescent="0.25">
      <c r="A4561" t="s">
        <v>6693</v>
      </c>
      <c r="B4561" t="s">
        <v>1606</v>
      </c>
      <c r="C4561" t="s">
        <v>3005</v>
      </c>
      <c r="D4561" s="1">
        <v>44879</v>
      </c>
      <c r="E4561">
        <v>12</v>
      </c>
      <c r="F4561" t="b">
        <v>1</v>
      </c>
      <c r="G4561" t="s">
        <v>4538</v>
      </c>
      <c r="H4561" t="s">
        <v>2027</v>
      </c>
      <c r="I4561" s="1">
        <f>DATE(YEAR(tbl_Invoices[[#This Row],[Invoice_Date]]), MONTH(tbl_Invoices[[#This Row],[Invoice_Date]]), DAY(tbl_Invoices[[#This Row],[Invoice_Date]]))</f>
        <v>44879</v>
      </c>
      <c r="J4561">
        <f>YEAR(tbl_Invoices[[#This Row],[Invoice_Date]])</f>
        <v>2022</v>
      </c>
      <c r="K4561" s="1">
        <f>_xlfn.XLOOKUP(tbl_Invoices[[#This Row],[Customer_ID]], tbl_Customers[Customer_ID], tbl_Customers[Cohort_Month])</f>
        <v>44592</v>
      </c>
      <c r="L4561" s="1" t="str">
        <f ca="1">_xlfn.XLOOKUP(tbl_Invoices[[#This Row],[Customer_ID]], tbl_Customers[Customer_ID], tbl_Customers[Age_Group])</f>
        <v>45–54</v>
      </c>
      <c r="M4561" s="1" t="str">
        <f>_xlfn.XLOOKUP(tbl_Invoices[[#This Row],[Customer_ID]], tbl_Customers[Customer_ID], tbl_Customers[Region])</f>
        <v>South</v>
      </c>
      <c r="N4561" s="1" t="str" cm="1">
        <f t="array" ref="N4561">_xlfn.IFS(
   _xlfn.SINGLE(tbl_Invoices[Plan_ID])="P1","Basic",
   _xlfn.SINGLE(tbl_Invoices[Plan_ID])="P2","Standard",
   _xlfn.SINGLE(tbl_Invoices[Plan_ID])="P3","Premium"
)</f>
        <v>Basic</v>
      </c>
      <c r="O4561" s="2">
        <f>IF(tbl_Invoices[[#This Row],[Revenue_Type]]="Churned",0,1)</f>
        <v>1</v>
      </c>
    </row>
    <row r="4562" spans="1:15" x14ac:dyDescent="0.25">
      <c r="A4562" t="s">
        <v>6906</v>
      </c>
      <c r="B4562" t="s">
        <v>1628</v>
      </c>
      <c r="C4562" t="s">
        <v>3379</v>
      </c>
      <c r="D4562" s="1">
        <v>44879</v>
      </c>
      <c r="E4562">
        <v>12</v>
      </c>
      <c r="F4562" t="b">
        <v>1</v>
      </c>
      <c r="G4562" t="s">
        <v>4549</v>
      </c>
      <c r="H4562" t="s">
        <v>2027</v>
      </c>
      <c r="I4562" s="1">
        <f>DATE(YEAR(tbl_Invoices[[#This Row],[Invoice_Date]]), MONTH(tbl_Invoices[[#This Row],[Invoice_Date]]), DAY(tbl_Invoices[[#This Row],[Invoice_Date]]))</f>
        <v>44879</v>
      </c>
      <c r="J4562">
        <f>YEAR(tbl_Invoices[[#This Row],[Invoice_Date]])</f>
        <v>2022</v>
      </c>
      <c r="K4562" s="1">
        <f>_xlfn.XLOOKUP(tbl_Invoices[[#This Row],[Customer_ID]], tbl_Customers[Customer_ID], tbl_Customers[Cohort_Month])</f>
        <v>45016</v>
      </c>
      <c r="L4562" s="1" t="str">
        <f ca="1">_xlfn.XLOOKUP(tbl_Invoices[[#This Row],[Customer_ID]], tbl_Customers[Customer_ID], tbl_Customers[Age_Group])</f>
        <v>25–34</v>
      </c>
      <c r="M4562" s="1" t="str">
        <f>_xlfn.XLOOKUP(tbl_Invoices[[#This Row],[Customer_ID]], tbl_Customers[Customer_ID], tbl_Customers[Region])</f>
        <v>South</v>
      </c>
      <c r="N4562" s="1" t="str" cm="1">
        <f t="array" ref="N4562">_xlfn.IFS(
   _xlfn.SINGLE(tbl_Invoices[Plan_ID])="P1","Basic",
   _xlfn.SINGLE(tbl_Invoices[Plan_ID])="P2","Standard",
   _xlfn.SINGLE(tbl_Invoices[Plan_ID])="P3","Premium"
)</f>
        <v>Basic</v>
      </c>
      <c r="O4562" s="2">
        <f>IF(tbl_Invoices[[#This Row],[Revenue_Type]]="Churned",0,1)</f>
        <v>1</v>
      </c>
    </row>
    <row r="4563" spans="1:15" x14ac:dyDescent="0.25">
      <c r="A4563" t="s">
        <v>5462</v>
      </c>
      <c r="B4563" t="s">
        <v>1937</v>
      </c>
      <c r="C4563" t="s">
        <v>3074</v>
      </c>
      <c r="D4563" s="1">
        <v>44879</v>
      </c>
      <c r="E4563">
        <v>55</v>
      </c>
      <c r="F4563" t="b">
        <v>1</v>
      </c>
      <c r="G4563" t="s">
        <v>4545</v>
      </c>
      <c r="H4563" t="s">
        <v>2031</v>
      </c>
      <c r="I4563" s="1">
        <f>DATE(YEAR(tbl_Invoices[[#This Row],[Invoice_Date]]), MONTH(tbl_Invoices[[#This Row],[Invoice_Date]]), DAY(tbl_Invoices[[#This Row],[Invoice_Date]]))</f>
        <v>44879</v>
      </c>
      <c r="J4563">
        <f>YEAR(tbl_Invoices[[#This Row],[Invoice_Date]])</f>
        <v>2022</v>
      </c>
      <c r="K4563" s="1">
        <f>_xlfn.XLOOKUP(tbl_Invoices[[#This Row],[Customer_ID]], tbl_Customers[Customer_ID], tbl_Customers[Cohort_Month])</f>
        <v>44377</v>
      </c>
      <c r="L4563" s="1" t="str">
        <f ca="1">_xlfn.XLOOKUP(tbl_Invoices[[#This Row],[Customer_ID]], tbl_Customers[Customer_ID], tbl_Customers[Age_Group])</f>
        <v>45–54</v>
      </c>
      <c r="M4563" s="1" t="str">
        <f>_xlfn.XLOOKUP(tbl_Invoices[[#This Row],[Customer_ID]], tbl_Customers[Customer_ID], tbl_Customers[Region])</f>
        <v>East</v>
      </c>
      <c r="N4563" s="1" t="str" cm="1">
        <f t="array" ref="N4563">_xlfn.IFS(
   _xlfn.SINGLE(tbl_Invoices[Plan_ID])="P1","Basic",
   _xlfn.SINGLE(tbl_Invoices[Plan_ID])="P2","Standard",
   _xlfn.SINGLE(tbl_Invoices[Plan_ID])="P3","Premium"
)</f>
        <v>Premium</v>
      </c>
      <c r="O4563" s="2">
        <f>IF(tbl_Invoices[[#This Row],[Revenue_Type]]="Churned",0,1)</f>
        <v>0</v>
      </c>
    </row>
    <row r="4564" spans="1:15" x14ac:dyDescent="0.25">
      <c r="A4564" t="s">
        <v>8156</v>
      </c>
      <c r="B4564" t="s">
        <v>2004</v>
      </c>
      <c r="C4564" t="s">
        <v>3484</v>
      </c>
      <c r="D4564" s="1">
        <v>44879</v>
      </c>
      <c r="E4564">
        <v>12</v>
      </c>
      <c r="F4564" t="b">
        <v>1</v>
      </c>
      <c r="G4564" t="s">
        <v>4540</v>
      </c>
      <c r="H4564" t="s">
        <v>2027</v>
      </c>
      <c r="I4564" s="1">
        <f>DATE(YEAR(tbl_Invoices[[#This Row],[Invoice_Date]]), MONTH(tbl_Invoices[[#This Row],[Invoice_Date]]), DAY(tbl_Invoices[[#This Row],[Invoice_Date]]))</f>
        <v>44879</v>
      </c>
      <c r="J4564">
        <f>YEAR(tbl_Invoices[[#This Row],[Invoice_Date]])</f>
        <v>2022</v>
      </c>
      <c r="K4564" s="1">
        <f>_xlfn.XLOOKUP(tbl_Invoices[[#This Row],[Customer_ID]], tbl_Customers[Customer_ID], tbl_Customers[Cohort_Month])</f>
        <v>44834</v>
      </c>
      <c r="L4564" s="1" t="str">
        <f ca="1">_xlfn.XLOOKUP(tbl_Invoices[[#This Row],[Customer_ID]], tbl_Customers[Customer_ID], tbl_Customers[Age_Group])</f>
        <v>45–54</v>
      </c>
      <c r="M4564" s="1" t="str">
        <f>_xlfn.XLOOKUP(tbl_Invoices[[#This Row],[Customer_ID]], tbl_Customers[Customer_ID], tbl_Customers[Region])</f>
        <v>South</v>
      </c>
      <c r="N4564" s="1" t="str" cm="1">
        <f t="array" ref="N4564">_xlfn.IFS(
   _xlfn.SINGLE(tbl_Invoices[Plan_ID])="P1","Basic",
   _xlfn.SINGLE(tbl_Invoices[Plan_ID])="P2","Standard",
   _xlfn.SINGLE(tbl_Invoices[Plan_ID])="P3","Premium"
)</f>
        <v>Basic</v>
      </c>
      <c r="O4564" s="2">
        <f>IF(tbl_Invoices[[#This Row],[Revenue_Type]]="Churned",0,1)</f>
        <v>1</v>
      </c>
    </row>
    <row r="4565" spans="1:15" x14ac:dyDescent="0.25">
      <c r="A4565" t="s">
        <v>10460</v>
      </c>
      <c r="B4565" t="s">
        <v>794</v>
      </c>
      <c r="C4565" t="s">
        <v>2333</v>
      </c>
      <c r="D4565" s="1">
        <v>44880</v>
      </c>
      <c r="E4565">
        <v>25</v>
      </c>
      <c r="F4565" t="b">
        <v>1</v>
      </c>
      <c r="G4565" t="s">
        <v>4547</v>
      </c>
      <c r="H4565" t="s">
        <v>2034</v>
      </c>
      <c r="I4565" s="1">
        <f>DATE(YEAR(tbl_Invoices[[#This Row],[Invoice_Date]]), MONTH(tbl_Invoices[[#This Row],[Invoice_Date]]), DAY(tbl_Invoices[[#This Row],[Invoice_Date]]))</f>
        <v>44880</v>
      </c>
      <c r="J4565">
        <f>YEAR(tbl_Invoices[[#This Row],[Invoice_Date]])</f>
        <v>2022</v>
      </c>
      <c r="K4565" s="1">
        <f>_xlfn.XLOOKUP(tbl_Invoices[[#This Row],[Customer_ID]], tbl_Customers[Customer_ID], tbl_Customers[Cohort_Month])</f>
        <v>44834</v>
      </c>
      <c r="L4565" s="1" t="str">
        <f ca="1">_xlfn.XLOOKUP(tbl_Invoices[[#This Row],[Customer_ID]], tbl_Customers[Customer_ID], tbl_Customers[Age_Group])</f>
        <v>45–54</v>
      </c>
      <c r="M4565" s="1" t="str">
        <f>_xlfn.XLOOKUP(tbl_Invoices[[#This Row],[Customer_ID]], tbl_Customers[Customer_ID], tbl_Customers[Region])</f>
        <v>East</v>
      </c>
      <c r="N4565" s="1" t="str" cm="1">
        <f t="array" ref="N4565">_xlfn.IFS(
   _xlfn.SINGLE(tbl_Invoices[Plan_ID])="P1","Basic",
   _xlfn.SINGLE(tbl_Invoices[Plan_ID])="P2","Standard",
   _xlfn.SINGLE(tbl_Invoices[Plan_ID])="P3","Premium"
)</f>
        <v>Standard</v>
      </c>
      <c r="O4565" s="2">
        <f>IF(tbl_Invoices[[#This Row],[Revenue_Type]]="Churned",0,1)</f>
        <v>1</v>
      </c>
    </row>
    <row r="4566" spans="1:15" x14ac:dyDescent="0.25">
      <c r="A4566" t="s">
        <v>9244</v>
      </c>
      <c r="B4566" t="s">
        <v>904</v>
      </c>
      <c r="C4566" t="s">
        <v>4191</v>
      </c>
      <c r="D4566" s="1">
        <v>44880</v>
      </c>
      <c r="E4566">
        <v>12</v>
      </c>
      <c r="F4566" t="b">
        <v>1</v>
      </c>
      <c r="G4566" t="s">
        <v>4545</v>
      </c>
      <c r="H4566" t="s">
        <v>2027</v>
      </c>
      <c r="I4566" s="1">
        <f>DATE(YEAR(tbl_Invoices[[#This Row],[Invoice_Date]]), MONTH(tbl_Invoices[[#This Row],[Invoice_Date]]), DAY(tbl_Invoices[[#This Row],[Invoice_Date]]))</f>
        <v>44880</v>
      </c>
      <c r="J4566">
        <f>YEAR(tbl_Invoices[[#This Row],[Invoice_Date]])</f>
        <v>2022</v>
      </c>
      <c r="K4566" s="1">
        <f>_xlfn.XLOOKUP(tbl_Invoices[[#This Row],[Customer_ID]], tbl_Customers[Customer_ID], tbl_Customers[Cohort_Month])</f>
        <v>44865</v>
      </c>
      <c r="L4566" s="1" t="str">
        <f ca="1">_xlfn.XLOOKUP(tbl_Invoices[[#This Row],[Customer_ID]], tbl_Customers[Customer_ID], tbl_Customers[Age_Group])</f>
        <v>25–34</v>
      </c>
      <c r="M4566" s="1" t="str">
        <f>_xlfn.XLOOKUP(tbl_Invoices[[#This Row],[Customer_ID]], tbl_Customers[Customer_ID], tbl_Customers[Region])</f>
        <v>Midwest</v>
      </c>
      <c r="N4566" s="1" t="str" cm="1">
        <f t="array" ref="N4566">_xlfn.IFS(
   _xlfn.SINGLE(tbl_Invoices[Plan_ID])="P1","Basic",
   _xlfn.SINGLE(tbl_Invoices[Plan_ID])="P2","Standard",
   _xlfn.SINGLE(tbl_Invoices[Plan_ID])="P3","Premium"
)</f>
        <v>Basic</v>
      </c>
      <c r="O4566" s="2">
        <f>IF(tbl_Invoices[[#This Row],[Revenue_Type]]="Churned",0,1)</f>
        <v>0</v>
      </c>
    </row>
    <row r="4567" spans="1:15" x14ac:dyDescent="0.25">
      <c r="A4567" t="s">
        <v>10465</v>
      </c>
      <c r="B4567" t="s">
        <v>980</v>
      </c>
      <c r="C4567" t="s">
        <v>2808</v>
      </c>
      <c r="D4567" s="1">
        <v>44880</v>
      </c>
      <c r="E4567">
        <v>55</v>
      </c>
      <c r="F4567" t="b">
        <v>1</v>
      </c>
      <c r="G4567" t="s">
        <v>4549</v>
      </c>
      <c r="H4567" t="s">
        <v>2031</v>
      </c>
      <c r="I4567" s="1">
        <f>DATE(YEAR(tbl_Invoices[[#This Row],[Invoice_Date]]), MONTH(tbl_Invoices[[#This Row],[Invoice_Date]]), DAY(tbl_Invoices[[#This Row],[Invoice_Date]]))</f>
        <v>44880</v>
      </c>
      <c r="J4567">
        <f>YEAR(tbl_Invoices[[#This Row],[Invoice_Date]])</f>
        <v>2022</v>
      </c>
      <c r="K4567" s="1">
        <f>_xlfn.XLOOKUP(tbl_Invoices[[#This Row],[Customer_ID]], tbl_Customers[Customer_ID], tbl_Customers[Cohort_Month])</f>
        <v>44286</v>
      </c>
      <c r="L4567" s="1" t="str">
        <f ca="1">_xlfn.XLOOKUP(tbl_Invoices[[#This Row],[Customer_ID]], tbl_Customers[Customer_ID], tbl_Customers[Age_Group])</f>
        <v>55+</v>
      </c>
      <c r="M4567" s="1" t="str">
        <f>_xlfn.XLOOKUP(tbl_Invoices[[#This Row],[Customer_ID]], tbl_Customers[Customer_ID], tbl_Customers[Region])</f>
        <v>International</v>
      </c>
      <c r="N4567" s="1" t="str" cm="1">
        <f t="array" ref="N4567">_xlfn.IFS(
   _xlfn.SINGLE(tbl_Invoices[Plan_ID])="P1","Basic",
   _xlfn.SINGLE(tbl_Invoices[Plan_ID])="P2","Standard",
   _xlfn.SINGLE(tbl_Invoices[Plan_ID])="P3","Premium"
)</f>
        <v>Premium</v>
      </c>
      <c r="O4567" s="2">
        <f>IF(tbl_Invoices[[#This Row],[Revenue_Type]]="Churned",0,1)</f>
        <v>1</v>
      </c>
    </row>
    <row r="4568" spans="1:15" x14ac:dyDescent="0.25">
      <c r="A4568" t="s">
        <v>5177</v>
      </c>
      <c r="B4568" t="s">
        <v>1016</v>
      </c>
      <c r="C4568" t="s">
        <v>4208</v>
      </c>
      <c r="D4568" s="1">
        <v>44880</v>
      </c>
      <c r="E4568">
        <v>25</v>
      </c>
      <c r="F4568" t="b">
        <v>1</v>
      </c>
      <c r="G4568" t="s">
        <v>4540</v>
      </c>
      <c r="H4568" t="s">
        <v>2034</v>
      </c>
      <c r="I4568" s="1">
        <f>DATE(YEAR(tbl_Invoices[[#This Row],[Invoice_Date]]), MONTH(tbl_Invoices[[#This Row],[Invoice_Date]]), DAY(tbl_Invoices[[#This Row],[Invoice_Date]]))</f>
        <v>44880</v>
      </c>
      <c r="J4568">
        <f>YEAR(tbl_Invoices[[#This Row],[Invoice_Date]])</f>
        <v>2022</v>
      </c>
      <c r="K4568" s="1">
        <f>_xlfn.XLOOKUP(tbl_Invoices[[#This Row],[Customer_ID]], tbl_Customers[Customer_ID], tbl_Customers[Cohort_Month])</f>
        <v>44865</v>
      </c>
      <c r="L4568" s="1" t="str">
        <f ca="1">_xlfn.XLOOKUP(tbl_Invoices[[#This Row],[Customer_ID]], tbl_Customers[Customer_ID], tbl_Customers[Age_Group])</f>
        <v>25–34</v>
      </c>
      <c r="M4568" s="1" t="str">
        <f>_xlfn.XLOOKUP(tbl_Invoices[[#This Row],[Customer_ID]], tbl_Customers[Customer_ID], tbl_Customers[Region])</f>
        <v>East</v>
      </c>
      <c r="N4568" s="1" t="str" cm="1">
        <f t="array" ref="N4568">_xlfn.IFS(
   _xlfn.SINGLE(tbl_Invoices[Plan_ID])="P1","Basic",
   _xlfn.SINGLE(tbl_Invoices[Plan_ID])="P2","Standard",
   _xlfn.SINGLE(tbl_Invoices[Plan_ID])="P3","Premium"
)</f>
        <v>Standard</v>
      </c>
      <c r="O4568" s="2">
        <f>IF(tbl_Invoices[[#This Row],[Revenue_Type]]="Churned",0,1)</f>
        <v>1</v>
      </c>
    </row>
    <row r="4569" spans="1:15" x14ac:dyDescent="0.25">
      <c r="A4569" t="s">
        <v>8680</v>
      </c>
      <c r="B4569" t="s">
        <v>1085</v>
      </c>
      <c r="C4569" t="s">
        <v>3053</v>
      </c>
      <c r="D4569" s="1">
        <v>44880</v>
      </c>
      <c r="E4569">
        <v>25</v>
      </c>
      <c r="F4569" t="b">
        <v>1</v>
      </c>
      <c r="G4569" t="s">
        <v>4549</v>
      </c>
      <c r="H4569" t="s">
        <v>2034</v>
      </c>
      <c r="I4569" s="1">
        <f>DATE(YEAR(tbl_Invoices[[#This Row],[Invoice_Date]]), MONTH(tbl_Invoices[[#This Row],[Invoice_Date]]), DAY(tbl_Invoices[[#This Row],[Invoice_Date]]))</f>
        <v>44880</v>
      </c>
      <c r="J4569">
        <f>YEAR(tbl_Invoices[[#This Row],[Invoice_Date]])</f>
        <v>2022</v>
      </c>
      <c r="K4569" s="1">
        <f>_xlfn.XLOOKUP(tbl_Invoices[[#This Row],[Customer_ID]], tbl_Customers[Customer_ID], tbl_Customers[Cohort_Month])</f>
        <v>44681</v>
      </c>
      <c r="L4569" s="1" t="str">
        <f ca="1">_xlfn.XLOOKUP(tbl_Invoices[[#This Row],[Customer_ID]], tbl_Customers[Customer_ID], tbl_Customers[Age_Group])</f>
        <v>45–54</v>
      </c>
      <c r="M4569" s="1" t="str">
        <f>_xlfn.XLOOKUP(tbl_Invoices[[#This Row],[Customer_ID]], tbl_Customers[Customer_ID], tbl_Customers[Region])</f>
        <v>Midwest</v>
      </c>
      <c r="N4569" s="1" t="str" cm="1">
        <f t="array" ref="N4569">_xlfn.IFS(
   _xlfn.SINGLE(tbl_Invoices[Plan_ID])="P1","Basic",
   _xlfn.SINGLE(tbl_Invoices[Plan_ID])="P2","Standard",
   _xlfn.SINGLE(tbl_Invoices[Plan_ID])="P3","Premium"
)</f>
        <v>Standard</v>
      </c>
      <c r="O4569" s="2">
        <f>IF(tbl_Invoices[[#This Row],[Revenue_Type]]="Churned",0,1)</f>
        <v>1</v>
      </c>
    </row>
    <row r="4570" spans="1:15" x14ac:dyDescent="0.25">
      <c r="A4570" t="s">
        <v>9369</v>
      </c>
      <c r="B4570" t="s">
        <v>1295</v>
      </c>
      <c r="C4570" t="s">
        <v>3511</v>
      </c>
      <c r="D4570" s="1">
        <v>44880</v>
      </c>
      <c r="E4570">
        <v>12</v>
      </c>
      <c r="F4570" t="b">
        <v>1</v>
      </c>
      <c r="G4570" t="s">
        <v>4540</v>
      </c>
      <c r="H4570" t="s">
        <v>2027</v>
      </c>
      <c r="I4570" s="1">
        <f>DATE(YEAR(tbl_Invoices[[#This Row],[Invoice_Date]]), MONTH(tbl_Invoices[[#This Row],[Invoice_Date]]), DAY(tbl_Invoices[[#This Row],[Invoice_Date]]))</f>
        <v>44880</v>
      </c>
      <c r="J4570">
        <f>YEAR(tbl_Invoices[[#This Row],[Invoice_Date]])</f>
        <v>2022</v>
      </c>
      <c r="K4570" s="1">
        <f>_xlfn.XLOOKUP(tbl_Invoices[[#This Row],[Customer_ID]], tbl_Customers[Customer_ID], tbl_Customers[Cohort_Month])</f>
        <v>45077</v>
      </c>
      <c r="L4570" s="1" t="str">
        <f ca="1">_xlfn.XLOOKUP(tbl_Invoices[[#This Row],[Customer_ID]], tbl_Customers[Customer_ID], tbl_Customers[Age_Group])</f>
        <v>25–34</v>
      </c>
      <c r="M4570" s="1" t="str">
        <f>_xlfn.XLOOKUP(tbl_Invoices[[#This Row],[Customer_ID]], tbl_Customers[Customer_ID], tbl_Customers[Region])</f>
        <v>Midwest</v>
      </c>
      <c r="N4570" s="1" t="str" cm="1">
        <f t="array" ref="N4570">_xlfn.IFS(
   _xlfn.SINGLE(tbl_Invoices[Plan_ID])="P1","Basic",
   _xlfn.SINGLE(tbl_Invoices[Plan_ID])="P2","Standard",
   _xlfn.SINGLE(tbl_Invoices[Plan_ID])="P3","Premium"
)</f>
        <v>Basic</v>
      </c>
      <c r="O4570" s="2">
        <f>IF(tbl_Invoices[[#This Row],[Revenue_Type]]="Churned",0,1)</f>
        <v>1</v>
      </c>
    </row>
    <row r="4571" spans="1:15" x14ac:dyDescent="0.25">
      <c r="A4571" t="s">
        <v>6188</v>
      </c>
      <c r="B4571" t="s">
        <v>1926</v>
      </c>
      <c r="C4571" t="s">
        <v>3887</v>
      </c>
      <c r="D4571" s="1">
        <v>44880</v>
      </c>
      <c r="E4571">
        <v>12</v>
      </c>
      <c r="F4571" t="b">
        <v>1</v>
      </c>
      <c r="G4571" t="s">
        <v>4547</v>
      </c>
      <c r="H4571" t="s">
        <v>2027</v>
      </c>
      <c r="I4571" s="1">
        <f>DATE(YEAR(tbl_Invoices[[#This Row],[Invoice_Date]]), MONTH(tbl_Invoices[[#This Row],[Invoice_Date]]), DAY(tbl_Invoices[[#This Row],[Invoice_Date]]))</f>
        <v>44880</v>
      </c>
      <c r="J4571">
        <f>YEAR(tbl_Invoices[[#This Row],[Invoice_Date]])</f>
        <v>2022</v>
      </c>
      <c r="K4571" s="1">
        <f>_xlfn.XLOOKUP(tbl_Invoices[[#This Row],[Customer_ID]], tbl_Customers[Customer_ID], tbl_Customers[Cohort_Month])</f>
        <v>44681</v>
      </c>
      <c r="L4571" s="1" t="str">
        <f ca="1">_xlfn.XLOOKUP(tbl_Invoices[[#This Row],[Customer_ID]], tbl_Customers[Customer_ID], tbl_Customers[Age_Group])</f>
        <v>45–54</v>
      </c>
      <c r="M4571" s="1" t="str">
        <f>_xlfn.XLOOKUP(tbl_Invoices[[#This Row],[Customer_ID]], tbl_Customers[Customer_ID], tbl_Customers[Region])</f>
        <v>Midwest</v>
      </c>
      <c r="N4571" s="1" t="str" cm="1">
        <f t="array" ref="N4571">_xlfn.IFS(
   _xlfn.SINGLE(tbl_Invoices[Plan_ID])="P1","Basic",
   _xlfn.SINGLE(tbl_Invoices[Plan_ID])="P2","Standard",
   _xlfn.SINGLE(tbl_Invoices[Plan_ID])="P3","Premium"
)</f>
        <v>Basic</v>
      </c>
      <c r="O4571" s="2">
        <f>IF(tbl_Invoices[[#This Row],[Revenue_Type]]="Churned",0,1)</f>
        <v>1</v>
      </c>
    </row>
    <row r="4572" spans="1:15" x14ac:dyDescent="0.25">
      <c r="A4572" t="s">
        <v>5604</v>
      </c>
      <c r="B4572" t="s">
        <v>1948</v>
      </c>
      <c r="C4572" t="s">
        <v>2413</v>
      </c>
      <c r="D4572" s="1">
        <v>44880</v>
      </c>
      <c r="E4572">
        <v>12</v>
      </c>
      <c r="F4572" t="b">
        <v>1</v>
      </c>
      <c r="G4572" t="s">
        <v>4538</v>
      </c>
      <c r="H4572" t="s">
        <v>2027</v>
      </c>
      <c r="I4572" s="1">
        <f>DATE(YEAR(tbl_Invoices[[#This Row],[Invoice_Date]]), MONTH(tbl_Invoices[[#This Row],[Invoice_Date]]), DAY(tbl_Invoices[[#This Row],[Invoice_Date]]))</f>
        <v>44880</v>
      </c>
      <c r="J4572">
        <f>YEAR(tbl_Invoices[[#This Row],[Invoice_Date]])</f>
        <v>2022</v>
      </c>
      <c r="K4572" s="1">
        <f>_xlfn.XLOOKUP(tbl_Invoices[[#This Row],[Customer_ID]], tbl_Customers[Customer_ID], tbl_Customers[Cohort_Month])</f>
        <v>44957</v>
      </c>
      <c r="L4572" s="1" t="str">
        <f ca="1">_xlfn.XLOOKUP(tbl_Invoices[[#This Row],[Customer_ID]], tbl_Customers[Customer_ID], tbl_Customers[Age_Group])</f>
        <v>55+</v>
      </c>
      <c r="M4572" s="1" t="str">
        <f>_xlfn.XLOOKUP(tbl_Invoices[[#This Row],[Customer_ID]], tbl_Customers[Customer_ID], tbl_Customers[Region])</f>
        <v>South</v>
      </c>
      <c r="N4572" s="1" t="str" cm="1">
        <f t="array" ref="N4572">_xlfn.IFS(
   _xlfn.SINGLE(tbl_Invoices[Plan_ID])="P1","Basic",
   _xlfn.SINGLE(tbl_Invoices[Plan_ID])="P2","Standard",
   _xlfn.SINGLE(tbl_Invoices[Plan_ID])="P3","Premium"
)</f>
        <v>Basic</v>
      </c>
      <c r="O4572" s="2">
        <f>IF(tbl_Invoices[[#This Row],[Revenue_Type]]="Churned",0,1)</f>
        <v>1</v>
      </c>
    </row>
    <row r="4573" spans="1:15" x14ac:dyDescent="0.25">
      <c r="A4573" t="s">
        <v>7690</v>
      </c>
      <c r="B4573" t="s">
        <v>648</v>
      </c>
      <c r="C4573" t="s">
        <v>3833</v>
      </c>
      <c r="D4573" s="1">
        <v>44881</v>
      </c>
      <c r="E4573">
        <v>25</v>
      </c>
      <c r="F4573" t="b">
        <v>1</v>
      </c>
      <c r="G4573" t="s">
        <v>4549</v>
      </c>
      <c r="H4573" t="s">
        <v>2034</v>
      </c>
      <c r="I4573" s="1">
        <f>DATE(YEAR(tbl_Invoices[[#This Row],[Invoice_Date]]), MONTH(tbl_Invoices[[#This Row],[Invoice_Date]]), DAY(tbl_Invoices[[#This Row],[Invoice_Date]]))</f>
        <v>44881</v>
      </c>
      <c r="J4573">
        <f>YEAR(tbl_Invoices[[#This Row],[Invoice_Date]])</f>
        <v>2022</v>
      </c>
      <c r="K4573" s="1">
        <f>_xlfn.XLOOKUP(tbl_Invoices[[#This Row],[Customer_ID]], tbl_Customers[Customer_ID], tbl_Customers[Cohort_Month])</f>
        <v>44561</v>
      </c>
      <c r="L4573" s="1" t="str">
        <f ca="1">_xlfn.XLOOKUP(tbl_Invoices[[#This Row],[Customer_ID]], tbl_Customers[Customer_ID], tbl_Customers[Age_Group])</f>
        <v>35–44</v>
      </c>
      <c r="M4573" s="1" t="str">
        <f>_xlfn.XLOOKUP(tbl_Invoices[[#This Row],[Customer_ID]], tbl_Customers[Customer_ID], tbl_Customers[Region])</f>
        <v>International</v>
      </c>
      <c r="N4573" s="1" t="str" cm="1">
        <f t="array" ref="N4573">_xlfn.IFS(
   _xlfn.SINGLE(tbl_Invoices[Plan_ID])="P1","Basic",
   _xlfn.SINGLE(tbl_Invoices[Plan_ID])="P2","Standard",
   _xlfn.SINGLE(tbl_Invoices[Plan_ID])="P3","Premium"
)</f>
        <v>Standard</v>
      </c>
      <c r="O4573" s="2">
        <f>IF(tbl_Invoices[[#This Row],[Revenue_Type]]="Churned",0,1)</f>
        <v>1</v>
      </c>
    </row>
    <row r="4574" spans="1:15" x14ac:dyDescent="0.25">
      <c r="A4574" t="s">
        <v>9859</v>
      </c>
      <c r="B4574" t="s">
        <v>1255</v>
      </c>
      <c r="C4574" t="s">
        <v>3067</v>
      </c>
      <c r="D4574" s="1">
        <v>44881</v>
      </c>
      <c r="E4574">
        <v>25</v>
      </c>
      <c r="F4574" t="b">
        <v>1</v>
      </c>
      <c r="G4574" t="s">
        <v>4538</v>
      </c>
      <c r="H4574" t="s">
        <v>2034</v>
      </c>
      <c r="I4574" s="1">
        <f>DATE(YEAR(tbl_Invoices[[#This Row],[Invoice_Date]]), MONTH(tbl_Invoices[[#This Row],[Invoice_Date]]), DAY(tbl_Invoices[[#This Row],[Invoice_Date]]))</f>
        <v>44881</v>
      </c>
      <c r="J4574">
        <f>YEAR(tbl_Invoices[[#This Row],[Invoice_Date]])</f>
        <v>2022</v>
      </c>
      <c r="K4574" s="1">
        <f>_xlfn.XLOOKUP(tbl_Invoices[[#This Row],[Customer_ID]], tbl_Customers[Customer_ID], tbl_Customers[Cohort_Month])</f>
        <v>44439</v>
      </c>
      <c r="L4574" s="1" t="str">
        <f ca="1">_xlfn.XLOOKUP(tbl_Invoices[[#This Row],[Customer_ID]], tbl_Customers[Customer_ID], tbl_Customers[Age_Group])</f>
        <v>35–44</v>
      </c>
      <c r="M4574" s="1" t="str">
        <f>_xlfn.XLOOKUP(tbl_Invoices[[#This Row],[Customer_ID]], tbl_Customers[Customer_ID], tbl_Customers[Region])</f>
        <v>South</v>
      </c>
      <c r="N4574" s="1" t="str" cm="1">
        <f t="array" ref="N4574">_xlfn.IFS(
   _xlfn.SINGLE(tbl_Invoices[Plan_ID])="P1","Basic",
   _xlfn.SINGLE(tbl_Invoices[Plan_ID])="P2","Standard",
   _xlfn.SINGLE(tbl_Invoices[Plan_ID])="P3","Premium"
)</f>
        <v>Standard</v>
      </c>
      <c r="O4574" s="2">
        <f>IF(tbl_Invoices[[#This Row],[Revenue_Type]]="Churned",0,1)</f>
        <v>1</v>
      </c>
    </row>
    <row r="4575" spans="1:15" x14ac:dyDescent="0.25">
      <c r="A4575" t="s">
        <v>5232</v>
      </c>
      <c r="B4575" t="s">
        <v>247</v>
      </c>
      <c r="C4575" t="s">
        <v>2142</v>
      </c>
      <c r="D4575" s="1">
        <v>44882</v>
      </c>
      <c r="E4575">
        <v>55</v>
      </c>
      <c r="F4575" t="b">
        <v>1</v>
      </c>
      <c r="G4575" t="s">
        <v>4549</v>
      </c>
      <c r="H4575" t="s">
        <v>2031</v>
      </c>
      <c r="I4575" s="1">
        <f>DATE(YEAR(tbl_Invoices[[#This Row],[Invoice_Date]]), MONTH(tbl_Invoices[[#This Row],[Invoice_Date]]), DAY(tbl_Invoices[[#This Row],[Invoice_Date]]))</f>
        <v>44882</v>
      </c>
      <c r="J4575">
        <f>YEAR(tbl_Invoices[[#This Row],[Invoice_Date]])</f>
        <v>2022</v>
      </c>
      <c r="K4575" s="1">
        <f>_xlfn.XLOOKUP(tbl_Invoices[[#This Row],[Customer_ID]], tbl_Customers[Customer_ID], tbl_Customers[Cohort_Month])</f>
        <v>44592</v>
      </c>
      <c r="L4575" s="1" t="str">
        <f ca="1">_xlfn.XLOOKUP(tbl_Invoices[[#This Row],[Customer_ID]], tbl_Customers[Customer_ID], tbl_Customers[Age_Group])</f>
        <v>35–44</v>
      </c>
      <c r="M4575" s="1" t="str">
        <f>_xlfn.XLOOKUP(tbl_Invoices[[#This Row],[Customer_ID]], tbl_Customers[Customer_ID], tbl_Customers[Region])</f>
        <v>East</v>
      </c>
      <c r="N4575" s="1" t="str" cm="1">
        <f t="array" ref="N4575">_xlfn.IFS(
   _xlfn.SINGLE(tbl_Invoices[Plan_ID])="P1","Basic",
   _xlfn.SINGLE(tbl_Invoices[Plan_ID])="P2","Standard",
   _xlfn.SINGLE(tbl_Invoices[Plan_ID])="P3","Premium"
)</f>
        <v>Premium</v>
      </c>
      <c r="O4575" s="2">
        <f>IF(tbl_Invoices[[#This Row],[Revenue_Type]]="Churned",0,1)</f>
        <v>1</v>
      </c>
    </row>
    <row r="4576" spans="1:15" x14ac:dyDescent="0.25">
      <c r="A4576" t="s">
        <v>6824</v>
      </c>
      <c r="B4576" t="s">
        <v>420</v>
      </c>
      <c r="C4576" t="s">
        <v>3798</v>
      </c>
      <c r="D4576" s="1">
        <v>44882</v>
      </c>
      <c r="E4576">
        <v>12</v>
      </c>
      <c r="F4576" t="b">
        <v>1</v>
      </c>
      <c r="G4576" t="s">
        <v>4547</v>
      </c>
      <c r="H4576" t="s">
        <v>2027</v>
      </c>
      <c r="I4576" s="1">
        <f>DATE(YEAR(tbl_Invoices[[#This Row],[Invoice_Date]]), MONTH(tbl_Invoices[[#This Row],[Invoice_Date]]), DAY(tbl_Invoices[[#This Row],[Invoice_Date]]))</f>
        <v>44882</v>
      </c>
      <c r="J4576">
        <f>YEAR(tbl_Invoices[[#This Row],[Invoice_Date]])</f>
        <v>2022</v>
      </c>
      <c r="K4576" s="1">
        <f>_xlfn.XLOOKUP(tbl_Invoices[[#This Row],[Customer_ID]], tbl_Customers[Customer_ID], tbl_Customers[Cohort_Month])</f>
        <v>44804</v>
      </c>
      <c r="L4576" s="1" t="str">
        <f ca="1">_xlfn.XLOOKUP(tbl_Invoices[[#This Row],[Customer_ID]], tbl_Customers[Customer_ID], tbl_Customers[Age_Group])</f>
        <v>45–54</v>
      </c>
      <c r="M4576" s="1" t="str">
        <f>_xlfn.XLOOKUP(tbl_Invoices[[#This Row],[Customer_ID]], tbl_Customers[Customer_ID], tbl_Customers[Region])</f>
        <v>East</v>
      </c>
      <c r="N4576" s="1" t="str" cm="1">
        <f t="array" ref="N4576">_xlfn.IFS(
   _xlfn.SINGLE(tbl_Invoices[Plan_ID])="P1","Basic",
   _xlfn.SINGLE(tbl_Invoices[Plan_ID])="P2","Standard",
   _xlfn.SINGLE(tbl_Invoices[Plan_ID])="P3","Premium"
)</f>
        <v>Basic</v>
      </c>
      <c r="O4576" s="2">
        <f>IF(tbl_Invoices[[#This Row],[Revenue_Type]]="Churned",0,1)</f>
        <v>1</v>
      </c>
    </row>
    <row r="4577" spans="1:15" x14ac:dyDescent="0.25">
      <c r="A4577" t="s">
        <v>9133</v>
      </c>
      <c r="B4577" t="s">
        <v>546</v>
      </c>
      <c r="C4577" t="s">
        <v>2561</v>
      </c>
      <c r="D4577" s="1">
        <v>44882</v>
      </c>
      <c r="E4577">
        <v>12</v>
      </c>
      <c r="F4577" t="b">
        <v>1</v>
      </c>
      <c r="G4577" t="s">
        <v>4545</v>
      </c>
      <c r="H4577" t="s">
        <v>2027</v>
      </c>
      <c r="I4577" s="1">
        <f>DATE(YEAR(tbl_Invoices[[#This Row],[Invoice_Date]]), MONTH(tbl_Invoices[[#This Row],[Invoice_Date]]), DAY(tbl_Invoices[[#This Row],[Invoice_Date]]))</f>
        <v>44882</v>
      </c>
      <c r="J4577">
        <f>YEAR(tbl_Invoices[[#This Row],[Invoice_Date]])</f>
        <v>2022</v>
      </c>
      <c r="K4577" s="1">
        <f>_xlfn.XLOOKUP(tbl_Invoices[[#This Row],[Customer_ID]], tbl_Customers[Customer_ID], tbl_Customers[Cohort_Month])</f>
        <v>44316</v>
      </c>
      <c r="L4577" s="1" t="str">
        <f ca="1">_xlfn.XLOOKUP(tbl_Invoices[[#This Row],[Customer_ID]], tbl_Customers[Customer_ID], tbl_Customers[Age_Group])</f>
        <v>45–54</v>
      </c>
      <c r="M4577" s="1" t="str">
        <f>_xlfn.XLOOKUP(tbl_Invoices[[#This Row],[Customer_ID]], tbl_Customers[Customer_ID], tbl_Customers[Region])</f>
        <v>International</v>
      </c>
      <c r="N4577" s="1" t="str" cm="1">
        <f t="array" ref="N4577">_xlfn.IFS(
   _xlfn.SINGLE(tbl_Invoices[Plan_ID])="P1","Basic",
   _xlfn.SINGLE(tbl_Invoices[Plan_ID])="P2","Standard",
   _xlfn.SINGLE(tbl_Invoices[Plan_ID])="P3","Premium"
)</f>
        <v>Basic</v>
      </c>
      <c r="O4577" s="2">
        <f>IF(tbl_Invoices[[#This Row],[Revenue_Type]]="Churned",0,1)</f>
        <v>0</v>
      </c>
    </row>
    <row r="4578" spans="1:15" x14ac:dyDescent="0.25">
      <c r="A4578" t="s">
        <v>8308</v>
      </c>
      <c r="B4578" t="s">
        <v>1084</v>
      </c>
      <c r="C4578" t="s">
        <v>3227</v>
      </c>
      <c r="D4578" s="1">
        <v>44882</v>
      </c>
      <c r="E4578">
        <v>12</v>
      </c>
      <c r="F4578" t="b">
        <v>1</v>
      </c>
      <c r="G4578" t="s">
        <v>4538</v>
      </c>
      <c r="H4578" t="s">
        <v>2027</v>
      </c>
      <c r="I4578" s="1">
        <f>DATE(YEAR(tbl_Invoices[[#This Row],[Invoice_Date]]), MONTH(tbl_Invoices[[#This Row],[Invoice_Date]]), DAY(tbl_Invoices[[#This Row],[Invoice_Date]]))</f>
        <v>44882</v>
      </c>
      <c r="J4578">
        <f>YEAR(tbl_Invoices[[#This Row],[Invoice_Date]])</f>
        <v>2022</v>
      </c>
      <c r="K4578" s="1">
        <f>_xlfn.XLOOKUP(tbl_Invoices[[#This Row],[Customer_ID]], tbl_Customers[Customer_ID], tbl_Customers[Cohort_Month])</f>
        <v>44712</v>
      </c>
      <c r="L4578" s="1" t="str">
        <f ca="1">_xlfn.XLOOKUP(tbl_Invoices[[#This Row],[Customer_ID]], tbl_Customers[Customer_ID], tbl_Customers[Age_Group])</f>
        <v>55+</v>
      </c>
      <c r="M4578" s="1" t="str">
        <f>_xlfn.XLOOKUP(tbl_Invoices[[#This Row],[Customer_ID]], tbl_Customers[Customer_ID], tbl_Customers[Region])</f>
        <v>Midwest</v>
      </c>
      <c r="N4578" s="1" t="str" cm="1">
        <f t="array" ref="N4578">_xlfn.IFS(
   _xlfn.SINGLE(tbl_Invoices[Plan_ID])="P1","Basic",
   _xlfn.SINGLE(tbl_Invoices[Plan_ID])="P2","Standard",
   _xlfn.SINGLE(tbl_Invoices[Plan_ID])="P3","Premium"
)</f>
        <v>Basic</v>
      </c>
      <c r="O4578" s="2">
        <f>IF(tbl_Invoices[[#This Row],[Revenue_Type]]="Churned",0,1)</f>
        <v>1</v>
      </c>
    </row>
    <row r="4579" spans="1:15" x14ac:dyDescent="0.25">
      <c r="A4579" t="s">
        <v>9210</v>
      </c>
      <c r="B4579" t="s">
        <v>1987</v>
      </c>
      <c r="C4579" t="s">
        <v>3520</v>
      </c>
      <c r="D4579" s="1">
        <v>44882</v>
      </c>
      <c r="E4579">
        <v>12</v>
      </c>
      <c r="F4579" t="b">
        <v>1</v>
      </c>
      <c r="G4579" t="s">
        <v>4545</v>
      </c>
      <c r="H4579" t="s">
        <v>2027</v>
      </c>
      <c r="I4579" s="1">
        <f>DATE(YEAR(tbl_Invoices[[#This Row],[Invoice_Date]]), MONTH(tbl_Invoices[[#This Row],[Invoice_Date]]), DAY(tbl_Invoices[[#This Row],[Invoice_Date]]))</f>
        <v>44882</v>
      </c>
      <c r="J4579">
        <f>YEAR(tbl_Invoices[[#This Row],[Invoice_Date]])</f>
        <v>2022</v>
      </c>
      <c r="K4579" s="1">
        <f>_xlfn.XLOOKUP(tbl_Invoices[[#This Row],[Customer_ID]], tbl_Customers[Customer_ID], tbl_Customers[Cohort_Month])</f>
        <v>44316</v>
      </c>
      <c r="L4579" s="1" t="str">
        <f ca="1">_xlfn.XLOOKUP(tbl_Invoices[[#This Row],[Customer_ID]], tbl_Customers[Customer_ID], tbl_Customers[Age_Group])</f>
        <v>25–34</v>
      </c>
      <c r="M4579" s="1" t="str">
        <f>_xlfn.XLOOKUP(tbl_Invoices[[#This Row],[Customer_ID]], tbl_Customers[Customer_ID], tbl_Customers[Region])</f>
        <v>International</v>
      </c>
      <c r="N4579" s="1" t="str" cm="1">
        <f t="array" ref="N4579">_xlfn.IFS(
   _xlfn.SINGLE(tbl_Invoices[Plan_ID])="P1","Basic",
   _xlfn.SINGLE(tbl_Invoices[Plan_ID])="P2","Standard",
   _xlfn.SINGLE(tbl_Invoices[Plan_ID])="P3","Premium"
)</f>
        <v>Basic</v>
      </c>
      <c r="O4579" s="2">
        <f>IF(tbl_Invoices[[#This Row],[Revenue_Type]]="Churned",0,1)</f>
        <v>0</v>
      </c>
    </row>
    <row r="4580" spans="1:15" x14ac:dyDescent="0.25">
      <c r="A4580" t="s">
        <v>6741</v>
      </c>
      <c r="B4580" t="s">
        <v>90</v>
      </c>
      <c r="C4580" t="s">
        <v>3857</v>
      </c>
      <c r="D4580" s="1">
        <v>44883</v>
      </c>
      <c r="E4580">
        <v>55</v>
      </c>
      <c r="F4580" t="b">
        <v>1</v>
      </c>
      <c r="G4580" t="s">
        <v>4547</v>
      </c>
      <c r="H4580" t="s">
        <v>2031</v>
      </c>
      <c r="I4580" s="1">
        <f>DATE(YEAR(tbl_Invoices[[#This Row],[Invoice_Date]]), MONTH(tbl_Invoices[[#This Row],[Invoice_Date]]), DAY(tbl_Invoices[[#This Row],[Invoice_Date]]))</f>
        <v>44883</v>
      </c>
      <c r="J4580">
        <f>YEAR(tbl_Invoices[[#This Row],[Invoice_Date]])</f>
        <v>2022</v>
      </c>
      <c r="K4580" s="1">
        <f>_xlfn.XLOOKUP(tbl_Invoices[[#This Row],[Customer_ID]], tbl_Customers[Customer_ID], tbl_Customers[Cohort_Month])</f>
        <v>45107</v>
      </c>
      <c r="L4580" s="1" t="str">
        <f ca="1">_xlfn.XLOOKUP(tbl_Invoices[[#This Row],[Customer_ID]], tbl_Customers[Customer_ID], tbl_Customers[Age_Group])</f>
        <v>35–44</v>
      </c>
      <c r="M4580" s="1" t="str">
        <f>_xlfn.XLOOKUP(tbl_Invoices[[#This Row],[Customer_ID]], tbl_Customers[Customer_ID], tbl_Customers[Region])</f>
        <v>Midwest</v>
      </c>
      <c r="N4580" s="1" t="str" cm="1">
        <f t="array" ref="N4580">_xlfn.IFS(
   _xlfn.SINGLE(tbl_Invoices[Plan_ID])="P1","Basic",
   _xlfn.SINGLE(tbl_Invoices[Plan_ID])="P2","Standard",
   _xlfn.SINGLE(tbl_Invoices[Plan_ID])="P3","Premium"
)</f>
        <v>Premium</v>
      </c>
      <c r="O4580" s="2">
        <f>IF(tbl_Invoices[[#This Row],[Revenue_Type]]="Churned",0,1)</f>
        <v>1</v>
      </c>
    </row>
    <row r="4581" spans="1:15" x14ac:dyDescent="0.25">
      <c r="A4581" t="s">
        <v>10345</v>
      </c>
      <c r="B4581" t="s">
        <v>216</v>
      </c>
      <c r="C4581" t="s">
        <v>3027</v>
      </c>
      <c r="D4581" s="1">
        <v>44883</v>
      </c>
      <c r="E4581">
        <v>12</v>
      </c>
      <c r="F4581" t="b">
        <v>1</v>
      </c>
      <c r="G4581" t="s">
        <v>4540</v>
      </c>
      <c r="H4581" t="s">
        <v>2027</v>
      </c>
      <c r="I4581" s="1">
        <f>DATE(YEAR(tbl_Invoices[[#This Row],[Invoice_Date]]), MONTH(tbl_Invoices[[#This Row],[Invoice_Date]]), DAY(tbl_Invoices[[#This Row],[Invoice_Date]]))</f>
        <v>44883</v>
      </c>
      <c r="J4581">
        <f>YEAR(tbl_Invoices[[#This Row],[Invoice_Date]])</f>
        <v>2022</v>
      </c>
      <c r="K4581" s="1">
        <f>_xlfn.XLOOKUP(tbl_Invoices[[#This Row],[Customer_ID]], tbl_Customers[Customer_ID], tbl_Customers[Cohort_Month])</f>
        <v>44227</v>
      </c>
      <c r="L4581" s="1" t="str">
        <f ca="1">_xlfn.XLOOKUP(tbl_Invoices[[#This Row],[Customer_ID]], tbl_Customers[Customer_ID], tbl_Customers[Age_Group])</f>
        <v>45–54</v>
      </c>
      <c r="M4581" s="1" t="str">
        <f>_xlfn.XLOOKUP(tbl_Invoices[[#This Row],[Customer_ID]], tbl_Customers[Customer_ID], tbl_Customers[Region])</f>
        <v>Midwest</v>
      </c>
      <c r="N4581" s="1" t="str" cm="1">
        <f t="array" ref="N4581">_xlfn.IFS(
   _xlfn.SINGLE(tbl_Invoices[Plan_ID])="P1","Basic",
   _xlfn.SINGLE(tbl_Invoices[Plan_ID])="P2","Standard",
   _xlfn.SINGLE(tbl_Invoices[Plan_ID])="P3","Premium"
)</f>
        <v>Basic</v>
      </c>
      <c r="O4581" s="2">
        <f>IF(tbl_Invoices[[#This Row],[Revenue_Type]]="Churned",0,1)</f>
        <v>1</v>
      </c>
    </row>
    <row r="4582" spans="1:15" x14ac:dyDescent="0.25">
      <c r="A4582" t="s">
        <v>4983</v>
      </c>
      <c r="B4582" t="s">
        <v>264</v>
      </c>
      <c r="C4582" t="s">
        <v>3705</v>
      </c>
      <c r="D4582" s="1">
        <v>44883</v>
      </c>
      <c r="E4582">
        <v>25</v>
      </c>
      <c r="F4582" t="b">
        <v>1</v>
      </c>
      <c r="G4582" t="s">
        <v>4545</v>
      </c>
      <c r="H4582" t="s">
        <v>2034</v>
      </c>
      <c r="I4582" s="1">
        <f>DATE(YEAR(tbl_Invoices[[#This Row],[Invoice_Date]]), MONTH(tbl_Invoices[[#This Row],[Invoice_Date]]), DAY(tbl_Invoices[[#This Row],[Invoice_Date]]))</f>
        <v>44883</v>
      </c>
      <c r="J4582">
        <f>YEAR(tbl_Invoices[[#This Row],[Invoice_Date]])</f>
        <v>2022</v>
      </c>
      <c r="K4582" s="1">
        <f>_xlfn.XLOOKUP(tbl_Invoices[[#This Row],[Customer_ID]], tbl_Customers[Customer_ID], tbl_Customers[Cohort_Month])</f>
        <v>44742</v>
      </c>
      <c r="L4582" s="1" t="str">
        <f ca="1">_xlfn.XLOOKUP(tbl_Invoices[[#This Row],[Customer_ID]], tbl_Customers[Customer_ID], tbl_Customers[Age_Group])</f>
        <v>45–54</v>
      </c>
      <c r="M4582" s="1" t="str">
        <f>_xlfn.XLOOKUP(tbl_Invoices[[#This Row],[Customer_ID]], tbl_Customers[Customer_ID], tbl_Customers[Region])</f>
        <v>East</v>
      </c>
      <c r="N4582" s="1" t="str" cm="1">
        <f t="array" ref="N4582">_xlfn.IFS(
   _xlfn.SINGLE(tbl_Invoices[Plan_ID])="P1","Basic",
   _xlfn.SINGLE(tbl_Invoices[Plan_ID])="P2","Standard",
   _xlfn.SINGLE(tbl_Invoices[Plan_ID])="P3","Premium"
)</f>
        <v>Standard</v>
      </c>
      <c r="O4582" s="2">
        <f>IF(tbl_Invoices[[#This Row],[Revenue_Type]]="Churned",0,1)</f>
        <v>0</v>
      </c>
    </row>
    <row r="4583" spans="1:15" x14ac:dyDescent="0.25">
      <c r="A4583" t="s">
        <v>7425</v>
      </c>
      <c r="B4583" t="s">
        <v>761</v>
      </c>
      <c r="C4583" t="s">
        <v>3921</v>
      </c>
      <c r="D4583" s="1">
        <v>44883</v>
      </c>
      <c r="E4583">
        <v>12</v>
      </c>
      <c r="F4583" t="b">
        <v>1</v>
      </c>
      <c r="G4583" t="s">
        <v>4538</v>
      </c>
      <c r="H4583" t="s">
        <v>2027</v>
      </c>
      <c r="I4583" s="1">
        <f>DATE(YEAR(tbl_Invoices[[#This Row],[Invoice_Date]]), MONTH(tbl_Invoices[[#This Row],[Invoice_Date]]), DAY(tbl_Invoices[[#This Row],[Invoice_Date]]))</f>
        <v>44883</v>
      </c>
      <c r="J4583">
        <f>YEAR(tbl_Invoices[[#This Row],[Invoice_Date]])</f>
        <v>2022</v>
      </c>
      <c r="K4583" s="1">
        <f>_xlfn.XLOOKUP(tbl_Invoices[[#This Row],[Customer_ID]], tbl_Customers[Customer_ID], tbl_Customers[Cohort_Month])</f>
        <v>44926</v>
      </c>
      <c r="L4583" s="1" t="str">
        <f ca="1">_xlfn.XLOOKUP(tbl_Invoices[[#This Row],[Customer_ID]], tbl_Customers[Customer_ID], tbl_Customers[Age_Group])</f>
        <v>45–54</v>
      </c>
      <c r="M4583" s="1" t="str">
        <f>_xlfn.XLOOKUP(tbl_Invoices[[#This Row],[Customer_ID]], tbl_Customers[Customer_ID], tbl_Customers[Region])</f>
        <v>Midwest</v>
      </c>
      <c r="N4583" s="1" t="str" cm="1">
        <f t="array" ref="N4583">_xlfn.IFS(
   _xlfn.SINGLE(tbl_Invoices[Plan_ID])="P1","Basic",
   _xlfn.SINGLE(tbl_Invoices[Plan_ID])="P2","Standard",
   _xlfn.SINGLE(tbl_Invoices[Plan_ID])="P3","Premium"
)</f>
        <v>Basic</v>
      </c>
      <c r="O4583" s="2">
        <f>IF(tbl_Invoices[[#This Row],[Revenue_Type]]="Churned",0,1)</f>
        <v>1</v>
      </c>
    </row>
    <row r="4584" spans="1:15" x14ac:dyDescent="0.25">
      <c r="A4584" t="s">
        <v>7669</v>
      </c>
      <c r="B4584" t="s">
        <v>848</v>
      </c>
      <c r="C4584" t="s">
        <v>3665</v>
      </c>
      <c r="D4584" s="1">
        <v>44883</v>
      </c>
      <c r="E4584">
        <v>55</v>
      </c>
      <c r="F4584" t="b">
        <v>1</v>
      </c>
      <c r="G4584" t="s">
        <v>4547</v>
      </c>
      <c r="H4584" t="s">
        <v>2031</v>
      </c>
      <c r="I4584" s="1">
        <f>DATE(YEAR(tbl_Invoices[[#This Row],[Invoice_Date]]), MONTH(tbl_Invoices[[#This Row],[Invoice_Date]]), DAY(tbl_Invoices[[#This Row],[Invoice_Date]]))</f>
        <v>44883</v>
      </c>
      <c r="J4584">
        <f>YEAR(tbl_Invoices[[#This Row],[Invoice_Date]])</f>
        <v>2022</v>
      </c>
      <c r="K4584" s="1">
        <f>_xlfn.XLOOKUP(tbl_Invoices[[#This Row],[Customer_ID]], tbl_Customers[Customer_ID], tbl_Customers[Cohort_Month])</f>
        <v>44651</v>
      </c>
      <c r="L4584" s="1" t="str">
        <f ca="1">_xlfn.XLOOKUP(tbl_Invoices[[#This Row],[Customer_ID]], tbl_Customers[Customer_ID], tbl_Customers[Age_Group])</f>
        <v>45–54</v>
      </c>
      <c r="M4584" s="1" t="str">
        <f>_xlfn.XLOOKUP(tbl_Invoices[[#This Row],[Customer_ID]], tbl_Customers[Customer_ID], tbl_Customers[Region])</f>
        <v>International</v>
      </c>
      <c r="N4584" s="1" t="str" cm="1">
        <f t="array" ref="N4584">_xlfn.IFS(
   _xlfn.SINGLE(tbl_Invoices[Plan_ID])="P1","Basic",
   _xlfn.SINGLE(tbl_Invoices[Plan_ID])="P2","Standard",
   _xlfn.SINGLE(tbl_Invoices[Plan_ID])="P3","Premium"
)</f>
        <v>Premium</v>
      </c>
      <c r="O4584" s="2">
        <f>IF(tbl_Invoices[[#This Row],[Revenue_Type]]="Churned",0,1)</f>
        <v>1</v>
      </c>
    </row>
    <row r="4585" spans="1:15" x14ac:dyDescent="0.25">
      <c r="A4585" t="s">
        <v>9897</v>
      </c>
      <c r="B4585" t="s">
        <v>1252</v>
      </c>
      <c r="C4585" t="s">
        <v>3528</v>
      </c>
      <c r="D4585" s="1">
        <v>44883</v>
      </c>
      <c r="E4585">
        <v>12</v>
      </c>
      <c r="F4585" t="b">
        <v>1</v>
      </c>
      <c r="G4585" t="s">
        <v>4538</v>
      </c>
      <c r="H4585" t="s">
        <v>2027</v>
      </c>
      <c r="I4585" s="1">
        <f>DATE(YEAR(tbl_Invoices[[#This Row],[Invoice_Date]]), MONTH(tbl_Invoices[[#This Row],[Invoice_Date]]), DAY(tbl_Invoices[[#This Row],[Invoice_Date]]))</f>
        <v>44883</v>
      </c>
      <c r="J4585">
        <f>YEAR(tbl_Invoices[[#This Row],[Invoice_Date]])</f>
        <v>2022</v>
      </c>
      <c r="K4585" s="1">
        <f>_xlfn.XLOOKUP(tbl_Invoices[[#This Row],[Customer_ID]], tbl_Customers[Customer_ID], tbl_Customers[Cohort_Month])</f>
        <v>44651</v>
      </c>
      <c r="L4585" s="1" t="str">
        <f ca="1">_xlfn.XLOOKUP(tbl_Invoices[[#This Row],[Customer_ID]], tbl_Customers[Customer_ID], tbl_Customers[Age_Group])</f>
        <v>45–54</v>
      </c>
      <c r="M4585" s="1" t="str">
        <f>_xlfn.XLOOKUP(tbl_Invoices[[#This Row],[Customer_ID]], tbl_Customers[Customer_ID], tbl_Customers[Region])</f>
        <v>East</v>
      </c>
      <c r="N4585" s="1" t="str" cm="1">
        <f t="array" ref="N4585">_xlfn.IFS(
   _xlfn.SINGLE(tbl_Invoices[Plan_ID])="P1","Basic",
   _xlfn.SINGLE(tbl_Invoices[Plan_ID])="P2","Standard",
   _xlfn.SINGLE(tbl_Invoices[Plan_ID])="P3","Premium"
)</f>
        <v>Basic</v>
      </c>
      <c r="O4585" s="2">
        <f>IF(tbl_Invoices[[#This Row],[Revenue_Type]]="Churned",0,1)</f>
        <v>1</v>
      </c>
    </row>
    <row r="4586" spans="1:15" x14ac:dyDescent="0.25">
      <c r="A4586" t="s">
        <v>4671</v>
      </c>
      <c r="B4586" t="s">
        <v>1422</v>
      </c>
      <c r="C4586" t="s">
        <v>4163</v>
      </c>
      <c r="D4586" s="1">
        <v>44883</v>
      </c>
      <c r="E4586">
        <v>25</v>
      </c>
      <c r="F4586" t="b">
        <v>1</v>
      </c>
      <c r="G4586" t="s">
        <v>4540</v>
      </c>
      <c r="H4586" t="s">
        <v>2034</v>
      </c>
      <c r="I4586" s="1">
        <f>DATE(YEAR(tbl_Invoices[[#This Row],[Invoice_Date]]), MONTH(tbl_Invoices[[#This Row],[Invoice_Date]]), DAY(tbl_Invoices[[#This Row],[Invoice_Date]]))</f>
        <v>44883</v>
      </c>
      <c r="J4586">
        <f>YEAR(tbl_Invoices[[#This Row],[Invoice_Date]])</f>
        <v>2022</v>
      </c>
      <c r="K4586" s="1">
        <f>_xlfn.XLOOKUP(tbl_Invoices[[#This Row],[Customer_ID]], tbl_Customers[Customer_ID], tbl_Customers[Cohort_Month])</f>
        <v>44500</v>
      </c>
      <c r="L4586" s="1" t="str">
        <f ca="1">_xlfn.XLOOKUP(tbl_Invoices[[#This Row],[Customer_ID]], tbl_Customers[Customer_ID], tbl_Customers[Age_Group])</f>
        <v>18–24</v>
      </c>
      <c r="M4586" s="1" t="str">
        <f>_xlfn.XLOOKUP(tbl_Invoices[[#This Row],[Customer_ID]], tbl_Customers[Customer_ID], tbl_Customers[Region])</f>
        <v>South</v>
      </c>
      <c r="N4586" s="1" t="str" cm="1">
        <f t="array" ref="N4586">_xlfn.IFS(
   _xlfn.SINGLE(tbl_Invoices[Plan_ID])="P1","Basic",
   _xlfn.SINGLE(tbl_Invoices[Plan_ID])="P2","Standard",
   _xlfn.SINGLE(tbl_Invoices[Plan_ID])="P3","Premium"
)</f>
        <v>Standard</v>
      </c>
      <c r="O4586" s="2">
        <f>IF(tbl_Invoices[[#This Row],[Revenue_Type]]="Churned",0,1)</f>
        <v>1</v>
      </c>
    </row>
    <row r="4587" spans="1:15" x14ac:dyDescent="0.25">
      <c r="A4587" t="s">
        <v>5622</v>
      </c>
      <c r="B4587" t="s">
        <v>1834</v>
      </c>
      <c r="C4587" t="s">
        <v>2754</v>
      </c>
      <c r="D4587" s="1">
        <v>44883</v>
      </c>
      <c r="E4587">
        <v>12</v>
      </c>
      <c r="F4587" t="b">
        <v>1</v>
      </c>
      <c r="G4587" t="s">
        <v>4540</v>
      </c>
      <c r="H4587" t="s">
        <v>2027</v>
      </c>
      <c r="I4587" s="1">
        <f>DATE(YEAR(tbl_Invoices[[#This Row],[Invoice_Date]]), MONTH(tbl_Invoices[[#This Row],[Invoice_Date]]), DAY(tbl_Invoices[[#This Row],[Invoice_Date]]))</f>
        <v>44883</v>
      </c>
      <c r="J4587">
        <f>YEAR(tbl_Invoices[[#This Row],[Invoice_Date]])</f>
        <v>2022</v>
      </c>
      <c r="K4587" s="1">
        <f>_xlfn.XLOOKUP(tbl_Invoices[[#This Row],[Customer_ID]], tbl_Customers[Customer_ID], tbl_Customers[Cohort_Month])</f>
        <v>44227</v>
      </c>
      <c r="L4587" s="1" t="str">
        <f ca="1">_xlfn.XLOOKUP(tbl_Invoices[[#This Row],[Customer_ID]], tbl_Customers[Customer_ID], tbl_Customers[Age_Group])</f>
        <v>55+</v>
      </c>
      <c r="M4587" s="1" t="str">
        <f>_xlfn.XLOOKUP(tbl_Invoices[[#This Row],[Customer_ID]], tbl_Customers[Customer_ID], tbl_Customers[Region])</f>
        <v>International</v>
      </c>
      <c r="N4587" s="1" t="str" cm="1">
        <f t="array" ref="N4587">_xlfn.IFS(
   _xlfn.SINGLE(tbl_Invoices[Plan_ID])="P1","Basic",
   _xlfn.SINGLE(tbl_Invoices[Plan_ID])="P2","Standard",
   _xlfn.SINGLE(tbl_Invoices[Plan_ID])="P3","Premium"
)</f>
        <v>Basic</v>
      </c>
      <c r="O4587" s="2">
        <f>IF(tbl_Invoices[[#This Row],[Revenue_Type]]="Churned",0,1)</f>
        <v>1</v>
      </c>
    </row>
    <row r="4588" spans="1:15" x14ac:dyDescent="0.25">
      <c r="A4588" t="s">
        <v>5877</v>
      </c>
      <c r="B4588" t="s">
        <v>1796</v>
      </c>
      <c r="C4588" t="s">
        <v>3383</v>
      </c>
      <c r="D4588" s="1">
        <v>44884</v>
      </c>
      <c r="E4588">
        <v>12</v>
      </c>
      <c r="F4588" t="b">
        <v>1</v>
      </c>
      <c r="G4588" t="s">
        <v>4547</v>
      </c>
      <c r="H4588" t="s">
        <v>2027</v>
      </c>
      <c r="I4588" s="1">
        <f>DATE(YEAR(tbl_Invoices[[#This Row],[Invoice_Date]]), MONTH(tbl_Invoices[[#This Row],[Invoice_Date]]), DAY(tbl_Invoices[[#This Row],[Invoice_Date]]))</f>
        <v>44884</v>
      </c>
      <c r="J4588">
        <f>YEAR(tbl_Invoices[[#This Row],[Invoice_Date]])</f>
        <v>2022</v>
      </c>
      <c r="K4588" s="1">
        <f>_xlfn.XLOOKUP(tbl_Invoices[[#This Row],[Customer_ID]], tbl_Customers[Customer_ID], tbl_Customers[Cohort_Month])</f>
        <v>44865</v>
      </c>
      <c r="L4588" s="1" t="str">
        <f ca="1">_xlfn.XLOOKUP(tbl_Invoices[[#This Row],[Customer_ID]], tbl_Customers[Customer_ID], tbl_Customers[Age_Group])</f>
        <v>25–34</v>
      </c>
      <c r="M4588" s="1" t="str">
        <f>_xlfn.XLOOKUP(tbl_Invoices[[#This Row],[Customer_ID]], tbl_Customers[Customer_ID], tbl_Customers[Region])</f>
        <v>East</v>
      </c>
      <c r="N4588" s="1" t="str" cm="1">
        <f t="array" ref="N4588">_xlfn.IFS(
   _xlfn.SINGLE(tbl_Invoices[Plan_ID])="P1","Basic",
   _xlfn.SINGLE(tbl_Invoices[Plan_ID])="P2","Standard",
   _xlfn.SINGLE(tbl_Invoices[Plan_ID])="P3","Premium"
)</f>
        <v>Basic</v>
      </c>
      <c r="O4588" s="2">
        <f>IF(tbl_Invoices[[#This Row],[Revenue_Type]]="Churned",0,1)</f>
        <v>1</v>
      </c>
    </row>
    <row r="4589" spans="1:15" x14ac:dyDescent="0.25">
      <c r="A4589" t="s">
        <v>4685</v>
      </c>
      <c r="B4589" t="s">
        <v>1837</v>
      </c>
      <c r="C4589" t="s">
        <v>4411</v>
      </c>
      <c r="D4589" s="1">
        <v>44884</v>
      </c>
      <c r="E4589">
        <v>12</v>
      </c>
      <c r="F4589" t="b">
        <v>1</v>
      </c>
      <c r="G4589" t="s">
        <v>4545</v>
      </c>
      <c r="H4589" t="s">
        <v>2027</v>
      </c>
      <c r="I4589" s="1">
        <f>DATE(YEAR(tbl_Invoices[[#This Row],[Invoice_Date]]), MONTH(tbl_Invoices[[#This Row],[Invoice_Date]]), DAY(tbl_Invoices[[#This Row],[Invoice_Date]]))</f>
        <v>44884</v>
      </c>
      <c r="J4589">
        <f>YEAR(tbl_Invoices[[#This Row],[Invoice_Date]])</f>
        <v>2022</v>
      </c>
      <c r="K4589" s="1">
        <f>_xlfn.XLOOKUP(tbl_Invoices[[#This Row],[Customer_ID]], tbl_Customers[Customer_ID], tbl_Customers[Cohort_Month])</f>
        <v>44592</v>
      </c>
      <c r="L4589" s="1" t="str">
        <f ca="1">_xlfn.XLOOKUP(tbl_Invoices[[#This Row],[Customer_ID]], tbl_Customers[Customer_ID], tbl_Customers[Age_Group])</f>
        <v>55+</v>
      </c>
      <c r="M4589" s="1" t="str">
        <f>_xlfn.XLOOKUP(tbl_Invoices[[#This Row],[Customer_ID]], tbl_Customers[Customer_ID], tbl_Customers[Region])</f>
        <v>East</v>
      </c>
      <c r="N4589" s="1" t="str" cm="1">
        <f t="array" ref="N4589">_xlfn.IFS(
   _xlfn.SINGLE(tbl_Invoices[Plan_ID])="P1","Basic",
   _xlfn.SINGLE(tbl_Invoices[Plan_ID])="P2","Standard",
   _xlfn.SINGLE(tbl_Invoices[Plan_ID])="P3","Premium"
)</f>
        <v>Basic</v>
      </c>
      <c r="O4589" s="2">
        <f>IF(tbl_Invoices[[#This Row],[Revenue_Type]]="Churned",0,1)</f>
        <v>0</v>
      </c>
    </row>
    <row r="4590" spans="1:15" x14ac:dyDescent="0.25">
      <c r="A4590" t="s">
        <v>6772</v>
      </c>
      <c r="B4590" t="s">
        <v>1838</v>
      </c>
      <c r="C4590" t="s">
        <v>3337</v>
      </c>
      <c r="D4590" s="1">
        <v>44884</v>
      </c>
      <c r="E4590">
        <v>25</v>
      </c>
      <c r="F4590" t="b">
        <v>1</v>
      </c>
      <c r="G4590" t="s">
        <v>4547</v>
      </c>
      <c r="H4590" t="s">
        <v>2034</v>
      </c>
      <c r="I4590" s="1">
        <f>DATE(YEAR(tbl_Invoices[[#This Row],[Invoice_Date]]), MONTH(tbl_Invoices[[#This Row],[Invoice_Date]]), DAY(tbl_Invoices[[#This Row],[Invoice_Date]]))</f>
        <v>44884</v>
      </c>
      <c r="J4590">
        <f>YEAR(tbl_Invoices[[#This Row],[Invoice_Date]])</f>
        <v>2022</v>
      </c>
      <c r="K4590" s="1">
        <f>_xlfn.XLOOKUP(tbl_Invoices[[#This Row],[Customer_ID]], tbl_Customers[Customer_ID], tbl_Customers[Cohort_Month])</f>
        <v>45016</v>
      </c>
      <c r="L4590" s="1" t="str">
        <f ca="1">_xlfn.XLOOKUP(tbl_Invoices[[#This Row],[Customer_ID]], tbl_Customers[Customer_ID], tbl_Customers[Age_Group])</f>
        <v>55+</v>
      </c>
      <c r="M4590" s="1" t="str">
        <f>_xlfn.XLOOKUP(tbl_Invoices[[#This Row],[Customer_ID]], tbl_Customers[Customer_ID], tbl_Customers[Region])</f>
        <v>East</v>
      </c>
      <c r="N4590" s="1" t="str" cm="1">
        <f t="array" ref="N4590">_xlfn.IFS(
   _xlfn.SINGLE(tbl_Invoices[Plan_ID])="P1","Basic",
   _xlfn.SINGLE(tbl_Invoices[Plan_ID])="P2","Standard",
   _xlfn.SINGLE(tbl_Invoices[Plan_ID])="P3","Premium"
)</f>
        <v>Standard</v>
      </c>
      <c r="O4590" s="2">
        <f>IF(tbl_Invoices[[#This Row],[Revenue_Type]]="Churned",0,1)</f>
        <v>1</v>
      </c>
    </row>
    <row r="4591" spans="1:15" x14ac:dyDescent="0.25">
      <c r="A4591" t="s">
        <v>9721</v>
      </c>
      <c r="B4591" t="s">
        <v>1871</v>
      </c>
      <c r="C4591" t="s">
        <v>4380</v>
      </c>
      <c r="D4591" s="1">
        <v>44884</v>
      </c>
      <c r="E4591">
        <v>55</v>
      </c>
      <c r="F4591" t="b">
        <v>1</v>
      </c>
      <c r="G4591" t="s">
        <v>4545</v>
      </c>
      <c r="H4591" t="s">
        <v>2031</v>
      </c>
      <c r="I4591" s="1">
        <f>DATE(YEAR(tbl_Invoices[[#This Row],[Invoice_Date]]), MONTH(tbl_Invoices[[#This Row],[Invoice_Date]]), DAY(tbl_Invoices[[#This Row],[Invoice_Date]]))</f>
        <v>44884</v>
      </c>
      <c r="J4591">
        <f>YEAR(tbl_Invoices[[#This Row],[Invoice_Date]])</f>
        <v>2022</v>
      </c>
      <c r="K4591" s="1">
        <f>_xlfn.XLOOKUP(tbl_Invoices[[#This Row],[Customer_ID]], tbl_Customers[Customer_ID], tbl_Customers[Cohort_Month])</f>
        <v>44530</v>
      </c>
      <c r="L4591" s="1" t="str">
        <f ca="1">_xlfn.XLOOKUP(tbl_Invoices[[#This Row],[Customer_ID]], tbl_Customers[Customer_ID], tbl_Customers[Age_Group])</f>
        <v>35–44</v>
      </c>
      <c r="M4591" s="1" t="str">
        <f>_xlfn.XLOOKUP(tbl_Invoices[[#This Row],[Customer_ID]], tbl_Customers[Customer_ID], tbl_Customers[Region])</f>
        <v>Midwest</v>
      </c>
      <c r="N4591" s="1" t="str" cm="1">
        <f t="array" ref="N4591">_xlfn.IFS(
   _xlfn.SINGLE(tbl_Invoices[Plan_ID])="P1","Basic",
   _xlfn.SINGLE(tbl_Invoices[Plan_ID])="P2","Standard",
   _xlfn.SINGLE(tbl_Invoices[Plan_ID])="P3","Premium"
)</f>
        <v>Premium</v>
      </c>
      <c r="O4591" s="2">
        <f>IF(tbl_Invoices[[#This Row],[Revenue_Type]]="Churned",0,1)</f>
        <v>0</v>
      </c>
    </row>
    <row r="4592" spans="1:15" x14ac:dyDescent="0.25">
      <c r="A4592" t="s">
        <v>5879</v>
      </c>
      <c r="B4592" t="s">
        <v>646</v>
      </c>
      <c r="C4592" t="s">
        <v>3817</v>
      </c>
      <c r="D4592" s="1">
        <v>44885</v>
      </c>
      <c r="E4592">
        <v>12</v>
      </c>
      <c r="F4592" t="b">
        <v>1</v>
      </c>
      <c r="G4592" t="s">
        <v>4540</v>
      </c>
      <c r="H4592" t="s">
        <v>2027</v>
      </c>
      <c r="I4592" s="1">
        <f>DATE(YEAR(tbl_Invoices[[#This Row],[Invoice_Date]]), MONTH(tbl_Invoices[[#This Row],[Invoice_Date]]), DAY(tbl_Invoices[[#This Row],[Invoice_Date]]))</f>
        <v>44885</v>
      </c>
      <c r="J4592">
        <f>YEAR(tbl_Invoices[[#This Row],[Invoice_Date]])</f>
        <v>2022</v>
      </c>
      <c r="K4592" s="1">
        <f>_xlfn.XLOOKUP(tbl_Invoices[[#This Row],[Customer_ID]], tbl_Customers[Customer_ID], tbl_Customers[Cohort_Month])</f>
        <v>44834</v>
      </c>
      <c r="L4592" s="1" t="str">
        <f ca="1">_xlfn.XLOOKUP(tbl_Invoices[[#This Row],[Customer_ID]], tbl_Customers[Customer_ID], tbl_Customers[Age_Group])</f>
        <v>25–34</v>
      </c>
      <c r="M4592" s="1" t="str">
        <f>_xlfn.XLOOKUP(tbl_Invoices[[#This Row],[Customer_ID]], tbl_Customers[Customer_ID], tbl_Customers[Region])</f>
        <v>West</v>
      </c>
      <c r="N4592" s="1" t="str" cm="1">
        <f t="array" ref="N4592">_xlfn.IFS(
   _xlfn.SINGLE(tbl_Invoices[Plan_ID])="P1","Basic",
   _xlfn.SINGLE(tbl_Invoices[Plan_ID])="P2","Standard",
   _xlfn.SINGLE(tbl_Invoices[Plan_ID])="P3","Premium"
)</f>
        <v>Basic</v>
      </c>
      <c r="O4592" s="2">
        <f>IF(tbl_Invoices[[#This Row],[Revenue_Type]]="Churned",0,1)</f>
        <v>1</v>
      </c>
    </row>
    <row r="4593" spans="1:15" x14ac:dyDescent="0.25">
      <c r="A4593" t="s">
        <v>5467</v>
      </c>
      <c r="B4593" t="s">
        <v>792</v>
      </c>
      <c r="C4593" t="s">
        <v>4016</v>
      </c>
      <c r="D4593" s="1">
        <v>44885</v>
      </c>
      <c r="E4593">
        <v>12</v>
      </c>
      <c r="F4593" t="b">
        <v>1</v>
      </c>
      <c r="G4593" t="s">
        <v>4549</v>
      </c>
      <c r="H4593" t="s">
        <v>2027</v>
      </c>
      <c r="I4593" s="1">
        <f>DATE(YEAR(tbl_Invoices[[#This Row],[Invoice_Date]]), MONTH(tbl_Invoices[[#This Row],[Invoice_Date]]), DAY(tbl_Invoices[[#This Row],[Invoice_Date]]))</f>
        <v>44885</v>
      </c>
      <c r="J4593">
        <f>YEAR(tbl_Invoices[[#This Row],[Invoice_Date]])</f>
        <v>2022</v>
      </c>
      <c r="K4593" s="1">
        <f>_xlfn.XLOOKUP(tbl_Invoices[[#This Row],[Customer_ID]], tbl_Customers[Customer_ID], tbl_Customers[Cohort_Month])</f>
        <v>44742</v>
      </c>
      <c r="L4593" s="1" t="str">
        <f ca="1">_xlfn.XLOOKUP(tbl_Invoices[[#This Row],[Customer_ID]], tbl_Customers[Customer_ID], tbl_Customers[Age_Group])</f>
        <v>18–24</v>
      </c>
      <c r="M4593" s="1" t="str">
        <f>_xlfn.XLOOKUP(tbl_Invoices[[#This Row],[Customer_ID]], tbl_Customers[Customer_ID], tbl_Customers[Region])</f>
        <v>South</v>
      </c>
      <c r="N4593" s="1" t="str" cm="1">
        <f t="array" ref="N4593">_xlfn.IFS(
   _xlfn.SINGLE(tbl_Invoices[Plan_ID])="P1","Basic",
   _xlfn.SINGLE(tbl_Invoices[Plan_ID])="P2","Standard",
   _xlfn.SINGLE(tbl_Invoices[Plan_ID])="P3","Premium"
)</f>
        <v>Basic</v>
      </c>
      <c r="O4593" s="2">
        <f>IF(tbl_Invoices[[#This Row],[Revenue_Type]]="Churned",0,1)</f>
        <v>1</v>
      </c>
    </row>
    <row r="4594" spans="1:15" x14ac:dyDescent="0.25">
      <c r="A4594" t="s">
        <v>7267</v>
      </c>
      <c r="B4594" t="s">
        <v>1157</v>
      </c>
      <c r="C4594" t="s">
        <v>3423</v>
      </c>
      <c r="D4594" s="1">
        <v>44885</v>
      </c>
      <c r="E4594">
        <v>25</v>
      </c>
      <c r="F4594" t="b">
        <v>1</v>
      </c>
      <c r="G4594" t="s">
        <v>4540</v>
      </c>
      <c r="H4594" t="s">
        <v>2034</v>
      </c>
      <c r="I4594" s="1">
        <f>DATE(YEAR(tbl_Invoices[[#This Row],[Invoice_Date]]), MONTH(tbl_Invoices[[#This Row],[Invoice_Date]]), DAY(tbl_Invoices[[#This Row],[Invoice_Date]]))</f>
        <v>44885</v>
      </c>
      <c r="J4594">
        <f>YEAR(tbl_Invoices[[#This Row],[Invoice_Date]])</f>
        <v>2022</v>
      </c>
      <c r="K4594" s="1">
        <f>_xlfn.XLOOKUP(tbl_Invoices[[#This Row],[Customer_ID]], tbl_Customers[Customer_ID], tbl_Customers[Cohort_Month])</f>
        <v>44316</v>
      </c>
      <c r="L4594" s="1" t="str">
        <f ca="1">_xlfn.XLOOKUP(tbl_Invoices[[#This Row],[Customer_ID]], tbl_Customers[Customer_ID], tbl_Customers[Age_Group])</f>
        <v>25–34</v>
      </c>
      <c r="M4594" s="1" t="str">
        <f>_xlfn.XLOOKUP(tbl_Invoices[[#This Row],[Customer_ID]], tbl_Customers[Customer_ID], tbl_Customers[Region])</f>
        <v>Midwest</v>
      </c>
      <c r="N4594" s="1" t="str" cm="1">
        <f t="array" ref="N4594">_xlfn.IFS(
   _xlfn.SINGLE(tbl_Invoices[Plan_ID])="P1","Basic",
   _xlfn.SINGLE(tbl_Invoices[Plan_ID])="P2","Standard",
   _xlfn.SINGLE(tbl_Invoices[Plan_ID])="P3","Premium"
)</f>
        <v>Standard</v>
      </c>
      <c r="O4594" s="2">
        <f>IF(tbl_Invoices[[#This Row],[Revenue_Type]]="Churned",0,1)</f>
        <v>1</v>
      </c>
    </row>
    <row r="4595" spans="1:15" x14ac:dyDescent="0.25">
      <c r="A4595" t="s">
        <v>5857</v>
      </c>
      <c r="B4595" t="s">
        <v>1868</v>
      </c>
      <c r="C4595" t="s">
        <v>3523</v>
      </c>
      <c r="D4595" s="1">
        <v>44885</v>
      </c>
      <c r="E4595">
        <v>12</v>
      </c>
      <c r="F4595" t="b">
        <v>1</v>
      </c>
      <c r="G4595" t="s">
        <v>4547</v>
      </c>
      <c r="H4595" t="s">
        <v>2027</v>
      </c>
      <c r="I4595" s="1">
        <f>DATE(YEAR(tbl_Invoices[[#This Row],[Invoice_Date]]), MONTH(tbl_Invoices[[#This Row],[Invoice_Date]]), DAY(tbl_Invoices[[#This Row],[Invoice_Date]]))</f>
        <v>44885</v>
      </c>
      <c r="J4595">
        <f>YEAR(tbl_Invoices[[#This Row],[Invoice_Date]])</f>
        <v>2022</v>
      </c>
      <c r="K4595" s="1">
        <f>_xlfn.XLOOKUP(tbl_Invoices[[#This Row],[Customer_ID]], tbl_Customers[Customer_ID], tbl_Customers[Cohort_Month])</f>
        <v>45107</v>
      </c>
      <c r="L4595" s="1" t="str">
        <f ca="1">_xlfn.XLOOKUP(tbl_Invoices[[#This Row],[Customer_ID]], tbl_Customers[Customer_ID], tbl_Customers[Age_Group])</f>
        <v>45–54</v>
      </c>
      <c r="M4595" s="1" t="str">
        <f>_xlfn.XLOOKUP(tbl_Invoices[[#This Row],[Customer_ID]], tbl_Customers[Customer_ID], tbl_Customers[Region])</f>
        <v>Midwest</v>
      </c>
      <c r="N4595" s="1" t="str" cm="1">
        <f t="array" ref="N4595">_xlfn.IFS(
   _xlfn.SINGLE(tbl_Invoices[Plan_ID])="P1","Basic",
   _xlfn.SINGLE(tbl_Invoices[Plan_ID])="P2","Standard",
   _xlfn.SINGLE(tbl_Invoices[Plan_ID])="P3","Premium"
)</f>
        <v>Basic</v>
      </c>
      <c r="O4595" s="2">
        <f>IF(tbl_Invoices[[#This Row],[Revenue_Type]]="Churned",0,1)</f>
        <v>1</v>
      </c>
    </row>
    <row r="4596" spans="1:15" x14ac:dyDescent="0.25">
      <c r="A4596" t="s">
        <v>5944</v>
      </c>
      <c r="B4596" t="s">
        <v>1989</v>
      </c>
      <c r="C4596" t="s">
        <v>4049</v>
      </c>
      <c r="D4596" s="1">
        <v>44885</v>
      </c>
      <c r="E4596">
        <v>55</v>
      </c>
      <c r="F4596" t="b">
        <v>1</v>
      </c>
      <c r="G4596" t="s">
        <v>4540</v>
      </c>
      <c r="H4596" t="s">
        <v>2031</v>
      </c>
      <c r="I4596" s="1">
        <f>DATE(YEAR(tbl_Invoices[[#This Row],[Invoice_Date]]), MONTH(tbl_Invoices[[#This Row],[Invoice_Date]]), DAY(tbl_Invoices[[#This Row],[Invoice_Date]]))</f>
        <v>44885</v>
      </c>
      <c r="J4596">
        <f>YEAR(tbl_Invoices[[#This Row],[Invoice_Date]])</f>
        <v>2022</v>
      </c>
      <c r="K4596" s="1">
        <f>_xlfn.XLOOKUP(tbl_Invoices[[#This Row],[Customer_ID]], tbl_Customers[Customer_ID], tbl_Customers[Cohort_Month])</f>
        <v>44500</v>
      </c>
      <c r="L4596" s="1" t="str">
        <f ca="1">_xlfn.XLOOKUP(tbl_Invoices[[#This Row],[Customer_ID]], tbl_Customers[Customer_ID], tbl_Customers[Age_Group])</f>
        <v>45–54</v>
      </c>
      <c r="M4596" s="1" t="str">
        <f>_xlfn.XLOOKUP(tbl_Invoices[[#This Row],[Customer_ID]], tbl_Customers[Customer_ID], tbl_Customers[Region])</f>
        <v>West</v>
      </c>
      <c r="N4596" s="1" t="str" cm="1">
        <f t="array" ref="N4596">_xlfn.IFS(
   _xlfn.SINGLE(tbl_Invoices[Plan_ID])="P1","Basic",
   _xlfn.SINGLE(tbl_Invoices[Plan_ID])="P2","Standard",
   _xlfn.SINGLE(tbl_Invoices[Plan_ID])="P3","Premium"
)</f>
        <v>Premium</v>
      </c>
      <c r="O4596" s="2">
        <f>IF(tbl_Invoices[[#This Row],[Revenue_Type]]="Churned",0,1)</f>
        <v>1</v>
      </c>
    </row>
    <row r="4597" spans="1:15" x14ac:dyDescent="0.25">
      <c r="A4597" t="s">
        <v>7393</v>
      </c>
      <c r="B4597" t="s">
        <v>389</v>
      </c>
      <c r="C4597" t="s">
        <v>2096</v>
      </c>
      <c r="D4597" s="1">
        <v>44886</v>
      </c>
      <c r="E4597">
        <v>12</v>
      </c>
      <c r="F4597" t="b">
        <v>1</v>
      </c>
      <c r="G4597" t="s">
        <v>4547</v>
      </c>
      <c r="H4597" t="s">
        <v>2027</v>
      </c>
      <c r="I4597" s="1">
        <f>DATE(YEAR(tbl_Invoices[[#This Row],[Invoice_Date]]), MONTH(tbl_Invoices[[#This Row],[Invoice_Date]]), DAY(tbl_Invoices[[#This Row],[Invoice_Date]]))</f>
        <v>44886</v>
      </c>
      <c r="J4597">
        <f>YEAR(tbl_Invoices[[#This Row],[Invoice_Date]])</f>
        <v>2022</v>
      </c>
      <c r="K4597" s="1">
        <f>_xlfn.XLOOKUP(tbl_Invoices[[#This Row],[Customer_ID]], tbl_Customers[Customer_ID], tbl_Customers[Cohort_Month])</f>
        <v>44286</v>
      </c>
      <c r="L4597" s="1" t="str">
        <f ca="1">_xlfn.XLOOKUP(tbl_Invoices[[#This Row],[Customer_ID]], tbl_Customers[Customer_ID], tbl_Customers[Age_Group])</f>
        <v>25–34</v>
      </c>
      <c r="M4597" s="1" t="str">
        <f>_xlfn.XLOOKUP(tbl_Invoices[[#This Row],[Customer_ID]], tbl_Customers[Customer_ID], tbl_Customers[Region])</f>
        <v>East</v>
      </c>
      <c r="N4597" s="1" t="str" cm="1">
        <f t="array" ref="N4597">_xlfn.IFS(
   _xlfn.SINGLE(tbl_Invoices[Plan_ID])="P1","Basic",
   _xlfn.SINGLE(tbl_Invoices[Plan_ID])="P2","Standard",
   _xlfn.SINGLE(tbl_Invoices[Plan_ID])="P3","Premium"
)</f>
        <v>Basic</v>
      </c>
      <c r="O4597" s="2">
        <f>IF(tbl_Invoices[[#This Row],[Revenue_Type]]="Churned",0,1)</f>
        <v>1</v>
      </c>
    </row>
    <row r="4598" spans="1:15" x14ac:dyDescent="0.25">
      <c r="A4598" t="s">
        <v>9408</v>
      </c>
      <c r="B4598" t="s">
        <v>414</v>
      </c>
      <c r="C4598" t="s">
        <v>2586</v>
      </c>
      <c r="D4598" s="1">
        <v>44886</v>
      </c>
      <c r="E4598">
        <v>12</v>
      </c>
      <c r="F4598" t="b">
        <v>1</v>
      </c>
      <c r="G4598" t="s">
        <v>4538</v>
      </c>
      <c r="H4598" t="s">
        <v>2027</v>
      </c>
      <c r="I4598" s="1">
        <f>DATE(YEAR(tbl_Invoices[[#This Row],[Invoice_Date]]), MONTH(tbl_Invoices[[#This Row],[Invoice_Date]]), DAY(tbl_Invoices[[#This Row],[Invoice_Date]]))</f>
        <v>44886</v>
      </c>
      <c r="J4598">
        <f>YEAR(tbl_Invoices[[#This Row],[Invoice_Date]])</f>
        <v>2022</v>
      </c>
      <c r="K4598" s="1">
        <f>_xlfn.XLOOKUP(tbl_Invoices[[#This Row],[Customer_ID]], tbl_Customers[Customer_ID], tbl_Customers[Cohort_Month])</f>
        <v>44773</v>
      </c>
      <c r="L4598" s="1" t="str">
        <f ca="1">_xlfn.XLOOKUP(tbl_Invoices[[#This Row],[Customer_ID]], tbl_Customers[Customer_ID], tbl_Customers[Age_Group])</f>
        <v>25–34</v>
      </c>
      <c r="M4598" s="1" t="str">
        <f>_xlfn.XLOOKUP(tbl_Invoices[[#This Row],[Customer_ID]], tbl_Customers[Customer_ID], tbl_Customers[Region])</f>
        <v>International</v>
      </c>
      <c r="N4598" s="1" t="str" cm="1">
        <f t="array" ref="N4598">_xlfn.IFS(
   _xlfn.SINGLE(tbl_Invoices[Plan_ID])="P1","Basic",
   _xlfn.SINGLE(tbl_Invoices[Plan_ID])="P2","Standard",
   _xlfn.SINGLE(tbl_Invoices[Plan_ID])="P3","Premium"
)</f>
        <v>Basic</v>
      </c>
      <c r="O4598" s="2">
        <f>IF(tbl_Invoices[[#This Row],[Revenue_Type]]="Churned",0,1)</f>
        <v>1</v>
      </c>
    </row>
    <row r="4599" spans="1:15" x14ac:dyDescent="0.25">
      <c r="A4599" t="s">
        <v>5162</v>
      </c>
      <c r="B4599" t="s">
        <v>591</v>
      </c>
      <c r="C4599" t="s">
        <v>4474</v>
      </c>
      <c r="D4599" s="1">
        <v>44886</v>
      </c>
      <c r="E4599">
        <v>25</v>
      </c>
      <c r="F4599" t="b">
        <v>1</v>
      </c>
      <c r="G4599" t="s">
        <v>4545</v>
      </c>
      <c r="H4599" t="s">
        <v>2034</v>
      </c>
      <c r="I4599" s="1">
        <f>DATE(YEAR(tbl_Invoices[[#This Row],[Invoice_Date]]), MONTH(tbl_Invoices[[#This Row],[Invoice_Date]]), DAY(tbl_Invoices[[#This Row],[Invoice_Date]]))</f>
        <v>44886</v>
      </c>
      <c r="J4599">
        <f>YEAR(tbl_Invoices[[#This Row],[Invoice_Date]])</f>
        <v>2022</v>
      </c>
      <c r="K4599" s="1">
        <f>_xlfn.XLOOKUP(tbl_Invoices[[#This Row],[Customer_ID]], tbl_Customers[Customer_ID], tbl_Customers[Cohort_Month])</f>
        <v>44620</v>
      </c>
      <c r="L4599" s="1" t="str">
        <f ca="1">_xlfn.XLOOKUP(tbl_Invoices[[#This Row],[Customer_ID]], tbl_Customers[Customer_ID], tbl_Customers[Age_Group])</f>
        <v>35–44</v>
      </c>
      <c r="M4599" s="1" t="str">
        <f>_xlfn.XLOOKUP(tbl_Invoices[[#This Row],[Customer_ID]], tbl_Customers[Customer_ID], tbl_Customers[Region])</f>
        <v>Midwest</v>
      </c>
      <c r="N4599" s="1" t="str" cm="1">
        <f t="array" ref="N4599">_xlfn.IFS(
   _xlfn.SINGLE(tbl_Invoices[Plan_ID])="P1","Basic",
   _xlfn.SINGLE(tbl_Invoices[Plan_ID])="P2","Standard",
   _xlfn.SINGLE(tbl_Invoices[Plan_ID])="P3","Premium"
)</f>
        <v>Standard</v>
      </c>
      <c r="O4599" s="2">
        <f>IF(tbl_Invoices[[#This Row],[Revenue_Type]]="Churned",0,1)</f>
        <v>0</v>
      </c>
    </row>
    <row r="4600" spans="1:15" x14ac:dyDescent="0.25">
      <c r="A4600" t="s">
        <v>5978</v>
      </c>
      <c r="B4600" t="s">
        <v>716</v>
      </c>
      <c r="C4600" t="s">
        <v>4002</v>
      </c>
      <c r="D4600" s="1">
        <v>44886</v>
      </c>
      <c r="E4600">
        <v>12</v>
      </c>
      <c r="F4600" t="b">
        <v>1</v>
      </c>
      <c r="G4600" t="s">
        <v>4545</v>
      </c>
      <c r="H4600" t="s">
        <v>2027</v>
      </c>
      <c r="I4600" s="1">
        <f>DATE(YEAR(tbl_Invoices[[#This Row],[Invoice_Date]]), MONTH(tbl_Invoices[[#This Row],[Invoice_Date]]), DAY(tbl_Invoices[[#This Row],[Invoice_Date]]))</f>
        <v>44886</v>
      </c>
      <c r="J4600">
        <f>YEAR(tbl_Invoices[[#This Row],[Invoice_Date]])</f>
        <v>2022</v>
      </c>
      <c r="K4600" s="1">
        <f>_xlfn.XLOOKUP(tbl_Invoices[[#This Row],[Customer_ID]], tbl_Customers[Customer_ID], tbl_Customers[Cohort_Month])</f>
        <v>44895</v>
      </c>
      <c r="L4600" s="1" t="str">
        <f ca="1">_xlfn.XLOOKUP(tbl_Invoices[[#This Row],[Customer_ID]], tbl_Customers[Customer_ID], tbl_Customers[Age_Group])</f>
        <v>35–44</v>
      </c>
      <c r="M4600" s="1" t="str">
        <f>_xlfn.XLOOKUP(tbl_Invoices[[#This Row],[Customer_ID]], tbl_Customers[Customer_ID], tbl_Customers[Region])</f>
        <v>East</v>
      </c>
      <c r="N4600" s="1" t="str" cm="1">
        <f t="array" ref="N4600">_xlfn.IFS(
   _xlfn.SINGLE(tbl_Invoices[Plan_ID])="P1","Basic",
   _xlfn.SINGLE(tbl_Invoices[Plan_ID])="P2","Standard",
   _xlfn.SINGLE(tbl_Invoices[Plan_ID])="P3","Premium"
)</f>
        <v>Basic</v>
      </c>
      <c r="O4600" s="2">
        <f>IF(tbl_Invoices[[#This Row],[Revenue_Type]]="Churned",0,1)</f>
        <v>0</v>
      </c>
    </row>
    <row r="4601" spans="1:15" x14ac:dyDescent="0.25">
      <c r="A4601" t="s">
        <v>4999</v>
      </c>
      <c r="B4601" t="s">
        <v>859</v>
      </c>
      <c r="C4601" t="s">
        <v>4507</v>
      </c>
      <c r="D4601" s="1">
        <v>44886</v>
      </c>
      <c r="E4601">
        <v>12</v>
      </c>
      <c r="F4601" t="b">
        <v>1</v>
      </c>
      <c r="G4601" t="s">
        <v>4549</v>
      </c>
      <c r="H4601" t="s">
        <v>2027</v>
      </c>
      <c r="I4601" s="1">
        <f>DATE(YEAR(tbl_Invoices[[#This Row],[Invoice_Date]]), MONTH(tbl_Invoices[[#This Row],[Invoice_Date]]), DAY(tbl_Invoices[[#This Row],[Invoice_Date]]))</f>
        <v>44886</v>
      </c>
      <c r="J4601">
        <f>YEAR(tbl_Invoices[[#This Row],[Invoice_Date]])</f>
        <v>2022</v>
      </c>
      <c r="K4601" s="1">
        <f>_xlfn.XLOOKUP(tbl_Invoices[[#This Row],[Customer_ID]], tbl_Customers[Customer_ID], tbl_Customers[Cohort_Month])</f>
        <v>44985</v>
      </c>
      <c r="L4601" s="1" t="str">
        <f ca="1">_xlfn.XLOOKUP(tbl_Invoices[[#This Row],[Customer_ID]], tbl_Customers[Customer_ID], tbl_Customers[Age_Group])</f>
        <v>55+</v>
      </c>
      <c r="M4601" s="1" t="str">
        <f>_xlfn.XLOOKUP(tbl_Invoices[[#This Row],[Customer_ID]], tbl_Customers[Customer_ID], tbl_Customers[Region])</f>
        <v>West</v>
      </c>
      <c r="N4601" s="1" t="str" cm="1">
        <f t="array" ref="N4601">_xlfn.IFS(
   _xlfn.SINGLE(tbl_Invoices[Plan_ID])="P1","Basic",
   _xlfn.SINGLE(tbl_Invoices[Plan_ID])="P2","Standard",
   _xlfn.SINGLE(tbl_Invoices[Plan_ID])="P3","Premium"
)</f>
        <v>Basic</v>
      </c>
      <c r="O4601" s="2">
        <f>IF(tbl_Invoices[[#This Row],[Revenue_Type]]="Churned",0,1)</f>
        <v>1</v>
      </c>
    </row>
    <row r="4602" spans="1:15" x14ac:dyDescent="0.25">
      <c r="A4602" t="s">
        <v>5026</v>
      </c>
      <c r="B4602" t="s">
        <v>1097</v>
      </c>
      <c r="C4602" t="s">
        <v>3700</v>
      </c>
      <c r="D4602" s="1">
        <v>44886</v>
      </c>
      <c r="E4602">
        <v>12</v>
      </c>
      <c r="F4602" t="b">
        <v>1</v>
      </c>
      <c r="G4602" t="s">
        <v>4538</v>
      </c>
      <c r="H4602" t="s">
        <v>2027</v>
      </c>
      <c r="I4602" s="1">
        <f>DATE(YEAR(tbl_Invoices[[#This Row],[Invoice_Date]]), MONTH(tbl_Invoices[[#This Row],[Invoice_Date]]), DAY(tbl_Invoices[[#This Row],[Invoice_Date]]))</f>
        <v>44886</v>
      </c>
      <c r="J4602">
        <f>YEAR(tbl_Invoices[[#This Row],[Invoice_Date]])</f>
        <v>2022</v>
      </c>
      <c r="K4602" s="1">
        <f>_xlfn.XLOOKUP(tbl_Invoices[[#This Row],[Customer_ID]], tbl_Customers[Customer_ID], tbl_Customers[Cohort_Month])</f>
        <v>44592</v>
      </c>
      <c r="L4602" s="1" t="str">
        <f ca="1">_xlfn.XLOOKUP(tbl_Invoices[[#This Row],[Customer_ID]], tbl_Customers[Customer_ID], tbl_Customers[Age_Group])</f>
        <v>45–54</v>
      </c>
      <c r="M4602" s="1" t="str">
        <f>_xlfn.XLOOKUP(tbl_Invoices[[#This Row],[Customer_ID]], tbl_Customers[Customer_ID], tbl_Customers[Region])</f>
        <v>Midwest</v>
      </c>
      <c r="N4602" s="1" t="str" cm="1">
        <f t="array" ref="N4602">_xlfn.IFS(
   _xlfn.SINGLE(tbl_Invoices[Plan_ID])="P1","Basic",
   _xlfn.SINGLE(tbl_Invoices[Plan_ID])="P2","Standard",
   _xlfn.SINGLE(tbl_Invoices[Plan_ID])="P3","Premium"
)</f>
        <v>Basic</v>
      </c>
      <c r="O4602" s="2">
        <f>IF(tbl_Invoices[[#This Row],[Revenue_Type]]="Churned",0,1)</f>
        <v>1</v>
      </c>
    </row>
    <row r="4603" spans="1:15" x14ac:dyDescent="0.25">
      <c r="A4603" t="s">
        <v>4601</v>
      </c>
      <c r="B4603" t="s">
        <v>1885</v>
      </c>
      <c r="C4603" t="s">
        <v>2790</v>
      </c>
      <c r="D4603" s="1">
        <v>44886</v>
      </c>
      <c r="E4603">
        <v>55</v>
      </c>
      <c r="F4603" t="b">
        <v>1</v>
      </c>
      <c r="G4603" t="s">
        <v>4538</v>
      </c>
      <c r="H4603" t="s">
        <v>2031</v>
      </c>
      <c r="I4603" s="1">
        <f>DATE(YEAR(tbl_Invoices[[#This Row],[Invoice_Date]]), MONTH(tbl_Invoices[[#This Row],[Invoice_Date]]), DAY(tbl_Invoices[[#This Row],[Invoice_Date]]))</f>
        <v>44886</v>
      </c>
      <c r="J4603">
        <f>YEAR(tbl_Invoices[[#This Row],[Invoice_Date]])</f>
        <v>2022</v>
      </c>
      <c r="K4603" s="1">
        <f>_xlfn.XLOOKUP(tbl_Invoices[[#This Row],[Customer_ID]], tbl_Customers[Customer_ID], tbl_Customers[Cohort_Month])</f>
        <v>44286</v>
      </c>
      <c r="L4603" s="1" t="str">
        <f ca="1">_xlfn.XLOOKUP(tbl_Invoices[[#This Row],[Customer_ID]], tbl_Customers[Customer_ID], tbl_Customers[Age_Group])</f>
        <v>45–54</v>
      </c>
      <c r="M4603" s="1" t="str">
        <f>_xlfn.XLOOKUP(tbl_Invoices[[#This Row],[Customer_ID]], tbl_Customers[Customer_ID], tbl_Customers[Region])</f>
        <v>East</v>
      </c>
      <c r="N4603" s="1" t="str" cm="1">
        <f t="array" ref="N4603">_xlfn.IFS(
   _xlfn.SINGLE(tbl_Invoices[Plan_ID])="P1","Basic",
   _xlfn.SINGLE(tbl_Invoices[Plan_ID])="P2","Standard",
   _xlfn.SINGLE(tbl_Invoices[Plan_ID])="P3","Premium"
)</f>
        <v>Premium</v>
      </c>
      <c r="O4603" s="2">
        <f>IF(tbl_Invoices[[#This Row],[Revenue_Type]]="Churned",0,1)</f>
        <v>1</v>
      </c>
    </row>
    <row r="4604" spans="1:15" x14ac:dyDescent="0.25">
      <c r="A4604" t="s">
        <v>10375</v>
      </c>
      <c r="B4604" t="s">
        <v>843</v>
      </c>
      <c r="C4604" t="s">
        <v>3697</v>
      </c>
      <c r="D4604" s="1">
        <v>44887</v>
      </c>
      <c r="E4604">
        <v>55</v>
      </c>
      <c r="F4604" t="b">
        <v>1</v>
      </c>
      <c r="G4604" t="s">
        <v>4547</v>
      </c>
      <c r="H4604" t="s">
        <v>2031</v>
      </c>
      <c r="I4604" s="1">
        <f>DATE(YEAR(tbl_Invoices[[#This Row],[Invoice_Date]]), MONTH(tbl_Invoices[[#This Row],[Invoice_Date]]), DAY(tbl_Invoices[[#This Row],[Invoice_Date]]))</f>
        <v>44887</v>
      </c>
      <c r="J4604">
        <f>YEAR(tbl_Invoices[[#This Row],[Invoice_Date]])</f>
        <v>2022</v>
      </c>
      <c r="K4604" s="1">
        <f>_xlfn.XLOOKUP(tbl_Invoices[[#This Row],[Customer_ID]], tbl_Customers[Customer_ID], tbl_Customers[Cohort_Month])</f>
        <v>44651</v>
      </c>
      <c r="L4604" s="1" t="str">
        <f ca="1">_xlfn.XLOOKUP(tbl_Invoices[[#This Row],[Customer_ID]], tbl_Customers[Customer_ID], tbl_Customers[Age_Group])</f>
        <v>25–34</v>
      </c>
      <c r="M4604" s="1" t="str">
        <f>_xlfn.XLOOKUP(tbl_Invoices[[#This Row],[Customer_ID]], tbl_Customers[Customer_ID], tbl_Customers[Region])</f>
        <v>International</v>
      </c>
      <c r="N4604" s="1" t="str" cm="1">
        <f t="array" ref="N4604">_xlfn.IFS(
   _xlfn.SINGLE(tbl_Invoices[Plan_ID])="P1","Basic",
   _xlfn.SINGLE(tbl_Invoices[Plan_ID])="P2","Standard",
   _xlfn.SINGLE(tbl_Invoices[Plan_ID])="P3","Premium"
)</f>
        <v>Premium</v>
      </c>
      <c r="O4604" s="2">
        <f>IF(tbl_Invoices[[#This Row],[Revenue_Type]]="Churned",0,1)</f>
        <v>1</v>
      </c>
    </row>
    <row r="4605" spans="1:15" x14ac:dyDescent="0.25">
      <c r="A4605" t="s">
        <v>9266</v>
      </c>
      <c r="B4605" t="s">
        <v>1058</v>
      </c>
      <c r="C4605" t="s">
        <v>3639</v>
      </c>
      <c r="D4605" s="1">
        <v>44887</v>
      </c>
      <c r="E4605">
        <v>12</v>
      </c>
      <c r="F4605" t="b">
        <v>1</v>
      </c>
      <c r="G4605" t="s">
        <v>4545</v>
      </c>
      <c r="H4605" t="s">
        <v>2027</v>
      </c>
      <c r="I4605" s="1">
        <f>DATE(YEAR(tbl_Invoices[[#This Row],[Invoice_Date]]), MONTH(tbl_Invoices[[#This Row],[Invoice_Date]]), DAY(tbl_Invoices[[#This Row],[Invoice_Date]]))</f>
        <v>44887</v>
      </c>
      <c r="J4605">
        <f>YEAR(tbl_Invoices[[#This Row],[Invoice_Date]])</f>
        <v>2022</v>
      </c>
      <c r="K4605" s="1">
        <f>_xlfn.XLOOKUP(tbl_Invoices[[#This Row],[Customer_ID]], tbl_Customers[Customer_ID], tbl_Customers[Cohort_Month])</f>
        <v>44712</v>
      </c>
      <c r="L4605" s="1" t="str">
        <f ca="1">_xlfn.XLOOKUP(tbl_Invoices[[#This Row],[Customer_ID]], tbl_Customers[Customer_ID], tbl_Customers[Age_Group])</f>
        <v>35–44</v>
      </c>
      <c r="M4605" s="1" t="str">
        <f>_xlfn.XLOOKUP(tbl_Invoices[[#This Row],[Customer_ID]], tbl_Customers[Customer_ID], tbl_Customers[Region])</f>
        <v>International</v>
      </c>
      <c r="N4605" s="1" t="str" cm="1">
        <f t="array" ref="N4605">_xlfn.IFS(
   _xlfn.SINGLE(tbl_Invoices[Plan_ID])="P1","Basic",
   _xlfn.SINGLE(tbl_Invoices[Plan_ID])="P2","Standard",
   _xlfn.SINGLE(tbl_Invoices[Plan_ID])="P3","Premium"
)</f>
        <v>Basic</v>
      </c>
      <c r="O4605" s="2">
        <f>IF(tbl_Invoices[[#This Row],[Revenue_Type]]="Churned",0,1)</f>
        <v>0</v>
      </c>
    </row>
    <row r="4606" spans="1:15" x14ac:dyDescent="0.25">
      <c r="A4606" t="s">
        <v>8039</v>
      </c>
      <c r="B4606" t="s">
        <v>1170</v>
      </c>
      <c r="C4606" t="s">
        <v>2778</v>
      </c>
      <c r="D4606" s="1">
        <v>44887</v>
      </c>
      <c r="E4606">
        <v>55</v>
      </c>
      <c r="F4606" t="b">
        <v>1</v>
      </c>
      <c r="G4606" t="s">
        <v>4545</v>
      </c>
      <c r="H4606" t="s">
        <v>2031</v>
      </c>
      <c r="I4606" s="1">
        <f>DATE(YEAR(tbl_Invoices[[#This Row],[Invoice_Date]]), MONTH(tbl_Invoices[[#This Row],[Invoice_Date]]), DAY(tbl_Invoices[[#This Row],[Invoice_Date]]))</f>
        <v>44887</v>
      </c>
      <c r="J4606">
        <f>YEAR(tbl_Invoices[[#This Row],[Invoice_Date]])</f>
        <v>2022</v>
      </c>
      <c r="K4606" s="1">
        <f>_xlfn.XLOOKUP(tbl_Invoices[[#This Row],[Customer_ID]], tbl_Customers[Customer_ID], tbl_Customers[Cohort_Month])</f>
        <v>44712</v>
      </c>
      <c r="L4606" s="1" t="str">
        <f ca="1">_xlfn.XLOOKUP(tbl_Invoices[[#This Row],[Customer_ID]], tbl_Customers[Customer_ID], tbl_Customers[Age_Group])</f>
        <v>18–24</v>
      </c>
      <c r="M4606" s="1" t="str">
        <f>_xlfn.XLOOKUP(tbl_Invoices[[#This Row],[Customer_ID]], tbl_Customers[Customer_ID], tbl_Customers[Region])</f>
        <v>East</v>
      </c>
      <c r="N4606" s="1" t="str" cm="1">
        <f t="array" ref="N4606">_xlfn.IFS(
   _xlfn.SINGLE(tbl_Invoices[Plan_ID])="P1","Basic",
   _xlfn.SINGLE(tbl_Invoices[Plan_ID])="P2","Standard",
   _xlfn.SINGLE(tbl_Invoices[Plan_ID])="P3","Premium"
)</f>
        <v>Premium</v>
      </c>
      <c r="O4606" s="2">
        <f>IF(tbl_Invoices[[#This Row],[Revenue_Type]]="Churned",0,1)</f>
        <v>0</v>
      </c>
    </row>
    <row r="4607" spans="1:15" x14ac:dyDescent="0.25">
      <c r="A4607" t="s">
        <v>8972</v>
      </c>
      <c r="B4607" t="s">
        <v>1249</v>
      </c>
      <c r="C4607" t="s">
        <v>3845</v>
      </c>
      <c r="D4607" s="1">
        <v>44887</v>
      </c>
      <c r="E4607">
        <v>25</v>
      </c>
      <c r="F4607" t="b">
        <v>1</v>
      </c>
      <c r="G4607" t="s">
        <v>4549</v>
      </c>
      <c r="H4607" t="s">
        <v>2034</v>
      </c>
      <c r="I4607" s="1">
        <f>DATE(YEAR(tbl_Invoices[[#This Row],[Invoice_Date]]), MONTH(tbl_Invoices[[#This Row],[Invoice_Date]]), DAY(tbl_Invoices[[#This Row],[Invoice_Date]]))</f>
        <v>44887</v>
      </c>
      <c r="J4607">
        <f>YEAR(tbl_Invoices[[#This Row],[Invoice_Date]])</f>
        <v>2022</v>
      </c>
      <c r="K4607" s="1">
        <f>_xlfn.XLOOKUP(tbl_Invoices[[#This Row],[Customer_ID]], tbl_Customers[Customer_ID], tbl_Customers[Cohort_Month])</f>
        <v>44895</v>
      </c>
      <c r="L4607" s="1" t="str">
        <f ca="1">_xlfn.XLOOKUP(tbl_Invoices[[#This Row],[Customer_ID]], tbl_Customers[Customer_ID], tbl_Customers[Age_Group])</f>
        <v>25–34</v>
      </c>
      <c r="M4607" s="1" t="str">
        <f>_xlfn.XLOOKUP(tbl_Invoices[[#This Row],[Customer_ID]], tbl_Customers[Customer_ID], tbl_Customers[Region])</f>
        <v>Midwest</v>
      </c>
      <c r="N4607" s="1" t="str" cm="1">
        <f t="array" ref="N4607">_xlfn.IFS(
   _xlfn.SINGLE(tbl_Invoices[Plan_ID])="P1","Basic",
   _xlfn.SINGLE(tbl_Invoices[Plan_ID])="P2","Standard",
   _xlfn.SINGLE(tbl_Invoices[Plan_ID])="P3","Premium"
)</f>
        <v>Standard</v>
      </c>
      <c r="O4607" s="2">
        <f>IF(tbl_Invoices[[#This Row],[Revenue_Type]]="Churned",0,1)</f>
        <v>1</v>
      </c>
    </row>
    <row r="4608" spans="1:15" x14ac:dyDescent="0.25">
      <c r="A4608" t="s">
        <v>6573</v>
      </c>
      <c r="B4608" t="s">
        <v>44</v>
      </c>
      <c r="C4608" t="s">
        <v>3131</v>
      </c>
      <c r="D4608" s="1">
        <v>44888</v>
      </c>
      <c r="E4608">
        <v>55</v>
      </c>
      <c r="F4608" t="b">
        <v>1</v>
      </c>
      <c r="G4608" t="s">
        <v>4549</v>
      </c>
      <c r="H4608" t="s">
        <v>2031</v>
      </c>
      <c r="I4608" s="1">
        <f>DATE(YEAR(tbl_Invoices[[#This Row],[Invoice_Date]]), MONTH(tbl_Invoices[[#This Row],[Invoice_Date]]), DAY(tbl_Invoices[[#This Row],[Invoice_Date]]))</f>
        <v>44888</v>
      </c>
      <c r="J4608">
        <f>YEAR(tbl_Invoices[[#This Row],[Invoice_Date]])</f>
        <v>2022</v>
      </c>
      <c r="K4608" s="1">
        <f>_xlfn.XLOOKUP(tbl_Invoices[[#This Row],[Customer_ID]], tbl_Customers[Customer_ID], tbl_Customers[Cohort_Month])</f>
        <v>44408</v>
      </c>
      <c r="L4608" s="1" t="str">
        <f ca="1">_xlfn.XLOOKUP(tbl_Invoices[[#This Row],[Customer_ID]], tbl_Customers[Customer_ID], tbl_Customers[Age_Group])</f>
        <v>35–44</v>
      </c>
      <c r="M4608" s="1" t="str">
        <f>_xlfn.XLOOKUP(tbl_Invoices[[#This Row],[Customer_ID]], tbl_Customers[Customer_ID], tbl_Customers[Region])</f>
        <v>West</v>
      </c>
      <c r="N4608" s="1" t="str" cm="1">
        <f t="array" ref="N4608">_xlfn.IFS(
   _xlfn.SINGLE(tbl_Invoices[Plan_ID])="P1","Basic",
   _xlfn.SINGLE(tbl_Invoices[Plan_ID])="P2","Standard",
   _xlfn.SINGLE(tbl_Invoices[Plan_ID])="P3","Premium"
)</f>
        <v>Premium</v>
      </c>
      <c r="O4608" s="2">
        <f>IF(tbl_Invoices[[#This Row],[Revenue_Type]]="Churned",0,1)</f>
        <v>1</v>
      </c>
    </row>
    <row r="4609" spans="1:15" x14ac:dyDescent="0.25">
      <c r="A4609" t="s">
        <v>6724</v>
      </c>
      <c r="B4609" t="s">
        <v>103</v>
      </c>
      <c r="C4609" t="s">
        <v>3476</v>
      </c>
      <c r="D4609" s="1">
        <v>44888</v>
      </c>
      <c r="E4609">
        <v>25</v>
      </c>
      <c r="F4609" t="b">
        <v>1</v>
      </c>
      <c r="G4609" t="s">
        <v>4549</v>
      </c>
      <c r="H4609" t="s">
        <v>2034</v>
      </c>
      <c r="I4609" s="1">
        <f>DATE(YEAR(tbl_Invoices[[#This Row],[Invoice_Date]]), MONTH(tbl_Invoices[[#This Row],[Invoice_Date]]), DAY(tbl_Invoices[[#This Row],[Invoice_Date]]))</f>
        <v>44888</v>
      </c>
      <c r="J4609">
        <f>YEAR(tbl_Invoices[[#This Row],[Invoice_Date]])</f>
        <v>2022</v>
      </c>
      <c r="K4609" s="1">
        <f>_xlfn.XLOOKUP(tbl_Invoices[[#This Row],[Customer_ID]], tbl_Customers[Customer_ID], tbl_Customers[Cohort_Month])</f>
        <v>44439</v>
      </c>
      <c r="L4609" s="1" t="str">
        <f ca="1">_xlfn.XLOOKUP(tbl_Invoices[[#This Row],[Customer_ID]], tbl_Customers[Customer_ID], tbl_Customers[Age_Group])</f>
        <v>35–44</v>
      </c>
      <c r="M4609" s="1" t="str">
        <f>_xlfn.XLOOKUP(tbl_Invoices[[#This Row],[Customer_ID]], tbl_Customers[Customer_ID], tbl_Customers[Region])</f>
        <v>West</v>
      </c>
      <c r="N4609" s="1" t="str" cm="1">
        <f t="array" ref="N4609">_xlfn.IFS(
   _xlfn.SINGLE(tbl_Invoices[Plan_ID])="P1","Basic",
   _xlfn.SINGLE(tbl_Invoices[Plan_ID])="P2","Standard",
   _xlfn.SINGLE(tbl_Invoices[Plan_ID])="P3","Premium"
)</f>
        <v>Standard</v>
      </c>
      <c r="O4609" s="2">
        <f>IF(tbl_Invoices[[#This Row],[Revenue_Type]]="Churned",0,1)</f>
        <v>1</v>
      </c>
    </row>
    <row r="4610" spans="1:15" x14ac:dyDescent="0.25">
      <c r="A4610" t="s">
        <v>6109</v>
      </c>
      <c r="B4610" t="s">
        <v>140</v>
      </c>
      <c r="C4610" t="s">
        <v>4423</v>
      </c>
      <c r="D4610" s="1">
        <v>44888</v>
      </c>
      <c r="E4610">
        <v>55</v>
      </c>
      <c r="F4610" t="b">
        <v>1</v>
      </c>
      <c r="G4610" t="s">
        <v>4549</v>
      </c>
      <c r="H4610" t="s">
        <v>2031</v>
      </c>
      <c r="I4610" s="1">
        <f>DATE(YEAR(tbl_Invoices[[#This Row],[Invoice_Date]]), MONTH(tbl_Invoices[[#This Row],[Invoice_Date]]), DAY(tbl_Invoices[[#This Row],[Invoice_Date]]))</f>
        <v>44888</v>
      </c>
      <c r="J4610">
        <f>YEAR(tbl_Invoices[[#This Row],[Invoice_Date]])</f>
        <v>2022</v>
      </c>
      <c r="K4610" s="1">
        <f>_xlfn.XLOOKUP(tbl_Invoices[[#This Row],[Customer_ID]], tbl_Customers[Customer_ID], tbl_Customers[Cohort_Month])</f>
        <v>45016</v>
      </c>
      <c r="L4610" s="1" t="str">
        <f ca="1">_xlfn.XLOOKUP(tbl_Invoices[[#This Row],[Customer_ID]], tbl_Customers[Customer_ID], tbl_Customers[Age_Group])</f>
        <v>45–54</v>
      </c>
      <c r="M4610" s="1" t="str">
        <f>_xlfn.XLOOKUP(tbl_Invoices[[#This Row],[Customer_ID]], tbl_Customers[Customer_ID], tbl_Customers[Region])</f>
        <v>East</v>
      </c>
      <c r="N4610" s="1" t="str" cm="1">
        <f t="array" ref="N4610">_xlfn.IFS(
   _xlfn.SINGLE(tbl_Invoices[Plan_ID])="P1","Basic",
   _xlfn.SINGLE(tbl_Invoices[Plan_ID])="P2","Standard",
   _xlfn.SINGLE(tbl_Invoices[Plan_ID])="P3","Premium"
)</f>
        <v>Premium</v>
      </c>
      <c r="O4610" s="2">
        <f>IF(tbl_Invoices[[#This Row],[Revenue_Type]]="Churned",0,1)</f>
        <v>1</v>
      </c>
    </row>
    <row r="4611" spans="1:15" x14ac:dyDescent="0.25">
      <c r="A4611" t="s">
        <v>6441</v>
      </c>
      <c r="B4611" t="s">
        <v>779</v>
      </c>
      <c r="C4611" t="s">
        <v>4158</v>
      </c>
      <c r="D4611" s="1">
        <v>44888</v>
      </c>
      <c r="E4611">
        <v>25</v>
      </c>
      <c r="F4611" t="b">
        <v>1</v>
      </c>
      <c r="G4611" t="s">
        <v>4549</v>
      </c>
      <c r="H4611" t="s">
        <v>2034</v>
      </c>
      <c r="I4611" s="1">
        <f>DATE(YEAR(tbl_Invoices[[#This Row],[Invoice_Date]]), MONTH(tbl_Invoices[[#This Row],[Invoice_Date]]), DAY(tbl_Invoices[[#This Row],[Invoice_Date]]))</f>
        <v>44888</v>
      </c>
      <c r="J4611">
        <f>YEAR(tbl_Invoices[[#This Row],[Invoice_Date]])</f>
        <v>2022</v>
      </c>
      <c r="K4611" s="1">
        <f>_xlfn.XLOOKUP(tbl_Invoices[[#This Row],[Customer_ID]], tbl_Customers[Customer_ID], tbl_Customers[Cohort_Month])</f>
        <v>44926</v>
      </c>
      <c r="L4611" s="1" t="str">
        <f ca="1">_xlfn.XLOOKUP(tbl_Invoices[[#This Row],[Customer_ID]], tbl_Customers[Customer_ID], tbl_Customers[Age_Group])</f>
        <v>45–54</v>
      </c>
      <c r="M4611" s="1" t="str">
        <f>_xlfn.XLOOKUP(tbl_Invoices[[#This Row],[Customer_ID]], tbl_Customers[Customer_ID], tbl_Customers[Region])</f>
        <v>East</v>
      </c>
      <c r="N4611" s="1" t="str" cm="1">
        <f t="array" ref="N4611">_xlfn.IFS(
   _xlfn.SINGLE(tbl_Invoices[Plan_ID])="P1","Basic",
   _xlfn.SINGLE(tbl_Invoices[Plan_ID])="P2","Standard",
   _xlfn.SINGLE(tbl_Invoices[Plan_ID])="P3","Premium"
)</f>
        <v>Standard</v>
      </c>
      <c r="O4611" s="2">
        <f>IF(tbl_Invoices[[#This Row],[Revenue_Type]]="Churned",0,1)</f>
        <v>1</v>
      </c>
    </row>
    <row r="4612" spans="1:15" x14ac:dyDescent="0.25">
      <c r="A4612" t="s">
        <v>10389</v>
      </c>
      <c r="B4612" t="s">
        <v>1253</v>
      </c>
      <c r="C4612" t="s">
        <v>4069</v>
      </c>
      <c r="D4612" s="1">
        <v>44888</v>
      </c>
      <c r="E4612">
        <v>55</v>
      </c>
      <c r="F4612" t="b">
        <v>1</v>
      </c>
      <c r="G4612" t="s">
        <v>4540</v>
      </c>
      <c r="H4612" t="s">
        <v>2031</v>
      </c>
      <c r="I4612" s="1">
        <f>DATE(YEAR(tbl_Invoices[[#This Row],[Invoice_Date]]), MONTH(tbl_Invoices[[#This Row],[Invoice_Date]]), DAY(tbl_Invoices[[#This Row],[Invoice_Date]]))</f>
        <v>44888</v>
      </c>
      <c r="J4612">
        <f>YEAR(tbl_Invoices[[#This Row],[Invoice_Date]])</f>
        <v>2022</v>
      </c>
      <c r="K4612" s="1">
        <f>_xlfn.XLOOKUP(tbl_Invoices[[#This Row],[Customer_ID]], tbl_Customers[Customer_ID], tbl_Customers[Cohort_Month])</f>
        <v>44316</v>
      </c>
      <c r="L4612" s="1" t="str">
        <f ca="1">_xlfn.XLOOKUP(tbl_Invoices[[#This Row],[Customer_ID]], tbl_Customers[Customer_ID], tbl_Customers[Age_Group])</f>
        <v>35–44</v>
      </c>
      <c r="M4612" s="1" t="str">
        <f>_xlfn.XLOOKUP(tbl_Invoices[[#This Row],[Customer_ID]], tbl_Customers[Customer_ID], tbl_Customers[Region])</f>
        <v>West</v>
      </c>
      <c r="N4612" s="1" t="str" cm="1">
        <f t="array" ref="N4612">_xlfn.IFS(
   _xlfn.SINGLE(tbl_Invoices[Plan_ID])="P1","Basic",
   _xlfn.SINGLE(tbl_Invoices[Plan_ID])="P2","Standard",
   _xlfn.SINGLE(tbl_Invoices[Plan_ID])="P3","Premium"
)</f>
        <v>Premium</v>
      </c>
      <c r="O4612" s="2">
        <f>IF(tbl_Invoices[[#This Row],[Revenue_Type]]="Churned",0,1)</f>
        <v>1</v>
      </c>
    </row>
    <row r="4613" spans="1:15" x14ac:dyDescent="0.25">
      <c r="A4613" t="s">
        <v>6784</v>
      </c>
      <c r="B4613" t="s">
        <v>1320</v>
      </c>
      <c r="C4613" t="s">
        <v>2356</v>
      </c>
      <c r="D4613" s="1">
        <v>44888</v>
      </c>
      <c r="E4613">
        <v>12</v>
      </c>
      <c r="F4613" t="b">
        <v>1</v>
      </c>
      <c r="G4613" t="s">
        <v>4547</v>
      </c>
      <c r="H4613" t="s">
        <v>2027</v>
      </c>
      <c r="I4613" s="1">
        <f>DATE(YEAR(tbl_Invoices[[#This Row],[Invoice_Date]]), MONTH(tbl_Invoices[[#This Row],[Invoice_Date]]), DAY(tbl_Invoices[[#This Row],[Invoice_Date]]))</f>
        <v>44888</v>
      </c>
      <c r="J4613">
        <f>YEAR(tbl_Invoices[[#This Row],[Invoice_Date]])</f>
        <v>2022</v>
      </c>
      <c r="K4613" s="1">
        <f>_xlfn.XLOOKUP(tbl_Invoices[[#This Row],[Customer_ID]], tbl_Customers[Customer_ID], tbl_Customers[Cohort_Month])</f>
        <v>44316</v>
      </c>
      <c r="L4613" s="1" t="str">
        <f ca="1">_xlfn.XLOOKUP(tbl_Invoices[[#This Row],[Customer_ID]], tbl_Customers[Customer_ID], tbl_Customers[Age_Group])</f>
        <v>25–34</v>
      </c>
      <c r="M4613" s="1" t="str">
        <f>_xlfn.XLOOKUP(tbl_Invoices[[#This Row],[Customer_ID]], tbl_Customers[Customer_ID], tbl_Customers[Region])</f>
        <v>International</v>
      </c>
      <c r="N4613" s="1" t="str" cm="1">
        <f t="array" ref="N4613">_xlfn.IFS(
   _xlfn.SINGLE(tbl_Invoices[Plan_ID])="P1","Basic",
   _xlfn.SINGLE(tbl_Invoices[Plan_ID])="P2","Standard",
   _xlfn.SINGLE(tbl_Invoices[Plan_ID])="P3","Premium"
)</f>
        <v>Basic</v>
      </c>
      <c r="O4613" s="2">
        <f>IF(tbl_Invoices[[#This Row],[Revenue_Type]]="Churned",0,1)</f>
        <v>1</v>
      </c>
    </row>
    <row r="4614" spans="1:15" x14ac:dyDescent="0.25">
      <c r="A4614" t="s">
        <v>5028</v>
      </c>
      <c r="B4614" t="s">
        <v>1358</v>
      </c>
      <c r="C4614" t="s">
        <v>2991</v>
      </c>
      <c r="D4614" s="1">
        <v>44888</v>
      </c>
      <c r="E4614">
        <v>55</v>
      </c>
      <c r="F4614" t="b">
        <v>1</v>
      </c>
      <c r="G4614" t="s">
        <v>4549</v>
      </c>
      <c r="H4614" t="s">
        <v>2031</v>
      </c>
      <c r="I4614" s="1">
        <f>DATE(YEAR(tbl_Invoices[[#This Row],[Invoice_Date]]), MONTH(tbl_Invoices[[#This Row],[Invoice_Date]]), DAY(tbl_Invoices[[#This Row],[Invoice_Date]]))</f>
        <v>44888</v>
      </c>
      <c r="J4614">
        <f>YEAR(tbl_Invoices[[#This Row],[Invoice_Date]])</f>
        <v>2022</v>
      </c>
      <c r="K4614" s="1">
        <f>_xlfn.XLOOKUP(tbl_Invoices[[#This Row],[Customer_ID]], tbl_Customers[Customer_ID], tbl_Customers[Cohort_Month])</f>
        <v>44255</v>
      </c>
      <c r="L4614" s="1" t="str">
        <f ca="1">_xlfn.XLOOKUP(tbl_Invoices[[#This Row],[Customer_ID]], tbl_Customers[Customer_ID], tbl_Customers[Age_Group])</f>
        <v>18–24</v>
      </c>
      <c r="M4614" s="1" t="str">
        <f>_xlfn.XLOOKUP(tbl_Invoices[[#This Row],[Customer_ID]], tbl_Customers[Customer_ID], tbl_Customers[Region])</f>
        <v>International</v>
      </c>
      <c r="N4614" s="1" t="str" cm="1">
        <f t="array" ref="N4614">_xlfn.IFS(
   _xlfn.SINGLE(tbl_Invoices[Plan_ID])="P1","Basic",
   _xlfn.SINGLE(tbl_Invoices[Plan_ID])="P2","Standard",
   _xlfn.SINGLE(tbl_Invoices[Plan_ID])="P3","Premium"
)</f>
        <v>Premium</v>
      </c>
      <c r="O4614" s="2">
        <f>IF(tbl_Invoices[[#This Row],[Revenue_Type]]="Churned",0,1)</f>
        <v>1</v>
      </c>
    </row>
    <row r="4615" spans="1:15" x14ac:dyDescent="0.25">
      <c r="A4615" t="s">
        <v>5755</v>
      </c>
      <c r="B4615" t="s">
        <v>1835</v>
      </c>
      <c r="C4615" t="s">
        <v>3807</v>
      </c>
      <c r="D4615" s="1">
        <v>44888</v>
      </c>
      <c r="E4615">
        <v>12</v>
      </c>
      <c r="F4615" t="b">
        <v>1</v>
      </c>
      <c r="G4615" t="s">
        <v>4540</v>
      </c>
      <c r="H4615" t="s">
        <v>2027</v>
      </c>
      <c r="I4615" s="1">
        <f>DATE(YEAR(tbl_Invoices[[#This Row],[Invoice_Date]]), MONTH(tbl_Invoices[[#This Row],[Invoice_Date]]), DAY(tbl_Invoices[[#This Row],[Invoice_Date]]))</f>
        <v>44888</v>
      </c>
      <c r="J4615">
        <f>YEAR(tbl_Invoices[[#This Row],[Invoice_Date]])</f>
        <v>2022</v>
      </c>
      <c r="K4615" s="1">
        <f>_xlfn.XLOOKUP(tbl_Invoices[[#This Row],[Customer_ID]], tbl_Customers[Customer_ID], tbl_Customers[Cohort_Month])</f>
        <v>44347</v>
      </c>
      <c r="L4615" s="1" t="str">
        <f ca="1">_xlfn.XLOOKUP(tbl_Invoices[[#This Row],[Customer_ID]], tbl_Customers[Customer_ID], tbl_Customers[Age_Group])</f>
        <v>35–44</v>
      </c>
      <c r="M4615" s="1" t="str">
        <f>_xlfn.XLOOKUP(tbl_Invoices[[#This Row],[Customer_ID]], tbl_Customers[Customer_ID], tbl_Customers[Region])</f>
        <v>West</v>
      </c>
      <c r="N4615" s="1" t="str" cm="1">
        <f t="array" ref="N4615">_xlfn.IFS(
   _xlfn.SINGLE(tbl_Invoices[Plan_ID])="P1","Basic",
   _xlfn.SINGLE(tbl_Invoices[Plan_ID])="P2","Standard",
   _xlfn.SINGLE(tbl_Invoices[Plan_ID])="P3","Premium"
)</f>
        <v>Basic</v>
      </c>
      <c r="O4615" s="2">
        <f>IF(tbl_Invoices[[#This Row],[Revenue_Type]]="Churned",0,1)</f>
        <v>1</v>
      </c>
    </row>
    <row r="4616" spans="1:15" x14ac:dyDescent="0.25">
      <c r="A4616" t="s">
        <v>4911</v>
      </c>
      <c r="B4616" t="s">
        <v>90</v>
      </c>
      <c r="C4616" t="s">
        <v>3857</v>
      </c>
      <c r="D4616" s="1">
        <v>44889</v>
      </c>
      <c r="E4616">
        <v>55</v>
      </c>
      <c r="F4616" t="b">
        <v>1</v>
      </c>
      <c r="G4616" t="s">
        <v>4540</v>
      </c>
      <c r="H4616" t="s">
        <v>2031</v>
      </c>
      <c r="I4616" s="1">
        <f>DATE(YEAR(tbl_Invoices[[#This Row],[Invoice_Date]]), MONTH(tbl_Invoices[[#This Row],[Invoice_Date]]), DAY(tbl_Invoices[[#This Row],[Invoice_Date]]))</f>
        <v>44889</v>
      </c>
      <c r="J4616">
        <f>YEAR(tbl_Invoices[[#This Row],[Invoice_Date]])</f>
        <v>2022</v>
      </c>
      <c r="K4616" s="1">
        <f>_xlfn.XLOOKUP(tbl_Invoices[[#This Row],[Customer_ID]], tbl_Customers[Customer_ID], tbl_Customers[Cohort_Month])</f>
        <v>45107</v>
      </c>
      <c r="L4616" s="1" t="str">
        <f ca="1">_xlfn.XLOOKUP(tbl_Invoices[[#This Row],[Customer_ID]], tbl_Customers[Customer_ID], tbl_Customers[Age_Group])</f>
        <v>35–44</v>
      </c>
      <c r="M4616" s="1" t="str">
        <f>_xlfn.XLOOKUP(tbl_Invoices[[#This Row],[Customer_ID]], tbl_Customers[Customer_ID], tbl_Customers[Region])</f>
        <v>Midwest</v>
      </c>
      <c r="N4616" s="1" t="str" cm="1">
        <f t="array" ref="N4616">_xlfn.IFS(
   _xlfn.SINGLE(tbl_Invoices[Plan_ID])="P1","Basic",
   _xlfn.SINGLE(tbl_Invoices[Plan_ID])="P2","Standard",
   _xlfn.SINGLE(tbl_Invoices[Plan_ID])="P3","Premium"
)</f>
        <v>Premium</v>
      </c>
      <c r="O4616" s="2">
        <f>IF(tbl_Invoices[[#This Row],[Revenue_Type]]="Churned",0,1)</f>
        <v>1</v>
      </c>
    </row>
    <row r="4617" spans="1:15" x14ac:dyDescent="0.25">
      <c r="A4617" t="s">
        <v>7836</v>
      </c>
      <c r="B4617" t="s">
        <v>355</v>
      </c>
      <c r="C4617" t="s">
        <v>4460</v>
      </c>
      <c r="D4617" s="1">
        <v>44889</v>
      </c>
      <c r="E4617">
        <v>12</v>
      </c>
      <c r="F4617" t="b">
        <v>1</v>
      </c>
      <c r="G4617" t="s">
        <v>4540</v>
      </c>
      <c r="H4617" t="s">
        <v>2027</v>
      </c>
      <c r="I4617" s="1">
        <f>DATE(YEAR(tbl_Invoices[[#This Row],[Invoice_Date]]), MONTH(tbl_Invoices[[#This Row],[Invoice_Date]]), DAY(tbl_Invoices[[#This Row],[Invoice_Date]]))</f>
        <v>44889</v>
      </c>
      <c r="J4617">
        <f>YEAR(tbl_Invoices[[#This Row],[Invoice_Date]])</f>
        <v>2022</v>
      </c>
      <c r="K4617" s="1">
        <f>_xlfn.XLOOKUP(tbl_Invoices[[#This Row],[Customer_ID]], tbl_Customers[Customer_ID], tbl_Customers[Cohort_Month])</f>
        <v>44408</v>
      </c>
      <c r="L4617" s="1" t="str">
        <f ca="1">_xlfn.XLOOKUP(tbl_Invoices[[#This Row],[Customer_ID]], tbl_Customers[Customer_ID], tbl_Customers[Age_Group])</f>
        <v>45–54</v>
      </c>
      <c r="M4617" s="1" t="str">
        <f>_xlfn.XLOOKUP(tbl_Invoices[[#This Row],[Customer_ID]], tbl_Customers[Customer_ID], tbl_Customers[Region])</f>
        <v>West</v>
      </c>
      <c r="N4617" s="1" t="str" cm="1">
        <f t="array" ref="N4617">_xlfn.IFS(
   _xlfn.SINGLE(tbl_Invoices[Plan_ID])="P1","Basic",
   _xlfn.SINGLE(tbl_Invoices[Plan_ID])="P2","Standard",
   _xlfn.SINGLE(tbl_Invoices[Plan_ID])="P3","Premium"
)</f>
        <v>Basic</v>
      </c>
      <c r="O4617" s="2">
        <f>IF(tbl_Invoices[[#This Row],[Revenue_Type]]="Churned",0,1)</f>
        <v>1</v>
      </c>
    </row>
    <row r="4618" spans="1:15" x14ac:dyDescent="0.25">
      <c r="A4618" t="s">
        <v>7138</v>
      </c>
      <c r="B4618" t="s">
        <v>1726</v>
      </c>
      <c r="C4618" t="s">
        <v>2938</v>
      </c>
      <c r="D4618" s="1">
        <v>44889</v>
      </c>
      <c r="E4618">
        <v>55</v>
      </c>
      <c r="F4618" t="b">
        <v>1</v>
      </c>
      <c r="G4618" t="s">
        <v>4545</v>
      </c>
      <c r="H4618" t="s">
        <v>2031</v>
      </c>
      <c r="I4618" s="1">
        <f>DATE(YEAR(tbl_Invoices[[#This Row],[Invoice_Date]]), MONTH(tbl_Invoices[[#This Row],[Invoice_Date]]), DAY(tbl_Invoices[[#This Row],[Invoice_Date]]))</f>
        <v>44889</v>
      </c>
      <c r="J4618">
        <f>YEAR(tbl_Invoices[[#This Row],[Invoice_Date]])</f>
        <v>2022</v>
      </c>
      <c r="K4618" s="1">
        <f>_xlfn.XLOOKUP(tbl_Invoices[[#This Row],[Customer_ID]], tbl_Customers[Customer_ID], tbl_Customers[Cohort_Month])</f>
        <v>44561</v>
      </c>
      <c r="L4618" s="1" t="str">
        <f ca="1">_xlfn.XLOOKUP(tbl_Invoices[[#This Row],[Customer_ID]], tbl_Customers[Customer_ID], tbl_Customers[Age_Group])</f>
        <v>45–54</v>
      </c>
      <c r="M4618" s="1" t="str">
        <f>_xlfn.XLOOKUP(tbl_Invoices[[#This Row],[Customer_ID]], tbl_Customers[Customer_ID], tbl_Customers[Region])</f>
        <v>International</v>
      </c>
      <c r="N4618" s="1" t="str" cm="1">
        <f t="array" ref="N4618">_xlfn.IFS(
   _xlfn.SINGLE(tbl_Invoices[Plan_ID])="P1","Basic",
   _xlfn.SINGLE(tbl_Invoices[Plan_ID])="P2","Standard",
   _xlfn.SINGLE(tbl_Invoices[Plan_ID])="P3","Premium"
)</f>
        <v>Premium</v>
      </c>
      <c r="O4618" s="2">
        <f>IF(tbl_Invoices[[#This Row],[Revenue_Type]]="Churned",0,1)</f>
        <v>0</v>
      </c>
    </row>
    <row r="4619" spans="1:15" x14ac:dyDescent="0.25">
      <c r="A4619" t="s">
        <v>6080</v>
      </c>
      <c r="B4619" t="s">
        <v>510</v>
      </c>
      <c r="C4619" t="s">
        <v>4077</v>
      </c>
      <c r="D4619" s="1">
        <v>44890</v>
      </c>
      <c r="E4619">
        <v>25</v>
      </c>
      <c r="F4619" t="b">
        <v>1</v>
      </c>
      <c r="G4619" t="s">
        <v>4547</v>
      </c>
      <c r="H4619" t="s">
        <v>2034</v>
      </c>
      <c r="I4619" s="1">
        <f>DATE(YEAR(tbl_Invoices[[#This Row],[Invoice_Date]]), MONTH(tbl_Invoices[[#This Row],[Invoice_Date]]), DAY(tbl_Invoices[[#This Row],[Invoice_Date]]))</f>
        <v>44890</v>
      </c>
      <c r="J4619">
        <f>YEAR(tbl_Invoices[[#This Row],[Invoice_Date]])</f>
        <v>2022</v>
      </c>
      <c r="K4619" s="1">
        <f>_xlfn.XLOOKUP(tbl_Invoices[[#This Row],[Customer_ID]], tbl_Customers[Customer_ID], tbl_Customers[Cohort_Month])</f>
        <v>44500</v>
      </c>
      <c r="L4619" s="1" t="str">
        <f ca="1">_xlfn.XLOOKUP(tbl_Invoices[[#This Row],[Customer_ID]], tbl_Customers[Customer_ID], tbl_Customers[Age_Group])</f>
        <v>35–44</v>
      </c>
      <c r="M4619" s="1" t="str">
        <f>_xlfn.XLOOKUP(tbl_Invoices[[#This Row],[Customer_ID]], tbl_Customers[Customer_ID], tbl_Customers[Region])</f>
        <v>South</v>
      </c>
      <c r="N4619" s="1" t="str" cm="1">
        <f t="array" ref="N4619">_xlfn.IFS(
   _xlfn.SINGLE(tbl_Invoices[Plan_ID])="P1","Basic",
   _xlfn.SINGLE(tbl_Invoices[Plan_ID])="P2","Standard",
   _xlfn.SINGLE(tbl_Invoices[Plan_ID])="P3","Premium"
)</f>
        <v>Standard</v>
      </c>
      <c r="O4619" s="2">
        <f>IF(tbl_Invoices[[#This Row],[Revenue_Type]]="Churned",0,1)</f>
        <v>1</v>
      </c>
    </row>
    <row r="4620" spans="1:15" x14ac:dyDescent="0.25">
      <c r="A4620" t="s">
        <v>4796</v>
      </c>
      <c r="B4620" t="s">
        <v>545</v>
      </c>
      <c r="C4620" t="s">
        <v>2784</v>
      </c>
      <c r="D4620" s="1">
        <v>44890</v>
      </c>
      <c r="E4620">
        <v>55</v>
      </c>
      <c r="F4620" t="b">
        <v>1</v>
      </c>
      <c r="G4620" t="s">
        <v>4547</v>
      </c>
      <c r="H4620" t="s">
        <v>2031</v>
      </c>
      <c r="I4620" s="1">
        <f>DATE(YEAR(tbl_Invoices[[#This Row],[Invoice_Date]]), MONTH(tbl_Invoices[[#This Row],[Invoice_Date]]), DAY(tbl_Invoices[[#This Row],[Invoice_Date]]))</f>
        <v>44890</v>
      </c>
      <c r="J4620">
        <f>YEAR(tbl_Invoices[[#This Row],[Invoice_Date]])</f>
        <v>2022</v>
      </c>
      <c r="K4620" s="1">
        <f>_xlfn.XLOOKUP(tbl_Invoices[[#This Row],[Customer_ID]], tbl_Customers[Customer_ID], tbl_Customers[Cohort_Month])</f>
        <v>44227</v>
      </c>
      <c r="L4620" s="1" t="str">
        <f ca="1">_xlfn.XLOOKUP(tbl_Invoices[[#This Row],[Customer_ID]], tbl_Customers[Customer_ID], tbl_Customers[Age_Group])</f>
        <v>45–54</v>
      </c>
      <c r="M4620" s="1" t="str">
        <f>_xlfn.XLOOKUP(tbl_Invoices[[#This Row],[Customer_ID]], tbl_Customers[Customer_ID], tbl_Customers[Region])</f>
        <v>East</v>
      </c>
      <c r="N4620" s="1" t="str" cm="1">
        <f t="array" ref="N4620">_xlfn.IFS(
   _xlfn.SINGLE(tbl_Invoices[Plan_ID])="P1","Basic",
   _xlfn.SINGLE(tbl_Invoices[Plan_ID])="P2","Standard",
   _xlfn.SINGLE(tbl_Invoices[Plan_ID])="P3","Premium"
)</f>
        <v>Premium</v>
      </c>
      <c r="O4620" s="2">
        <f>IF(tbl_Invoices[[#This Row],[Revenue_Type]]="Churned",0,1)</f>
        <v>1</v>
      </c>
    </row>
    <row r="4621" spans="1:15" x14ac:dyDescent="0.25">
      <c r="A4621" t="s">
        <v>6272</v>
      </c>
      <c r="B4621" t="s">
        <v>730</v>
      </c>
      <c r="C4621" t="s">
        <v>2309</v>
      </c>
      <c r="D4621" s="1">
        <v>44890</v>
      </c>
      <c r="E4621">
        <v>12</v>
      </c>
      <c r="F4621" t="b">
        <v>1</v>
      </c>
      <c r="G4621" t="s">
        <v>4549</v>
      </c>
      <c r="H4621" t="s">
        <v>2027</v>
      </c>
      <c r="I4621" s="1">
        <f>DATE(YEAR(tbl_Invoices[[#This Row],[Invoice_Date]]), MONTH(tbl_Invoices[[#This Row],[Invoice_Date]]), DAY(tbl_Invoices[[#This Row],[Invoice_Date]]))</f>
        <v>44890</v>
      </c>
      <c r="J4621">
        <f>YEAR(tbl_Invoices[[#This Row],[Invoice_Date]])</f>
        <v>2022</v>
      </c>
      <c r="K4621" s="1">
        <f>_xlfn.XLOOKUP(tbl_Invoices[[#This Row],[Customer_ID]], tbl_Customers[Customer_ID], tbl_Customers[Cohort_Month])</f>
        <v>44286</v>
      </c>
      <c r="L4621" s="1" t="str">
        <f ca="1">_xlfn.XLOOKUP(tbl_Invoices[[#This Row],[Customer_ID]], tbl_Customers[Customer_ID], tbl_Customers[Age_Group])</f>
        <v>25–34</v>
      </c>
      <c r="M4621" s="1" t="str">
        <f>_xlfn.XLOOKUP(tbl_Invoices[[#This Row],[Customer_ID]], tbl_Customers[Customer_ID], tbl_Customers[Region])</f>
        <v>International</v>
      </c>
      <c r="N4621" s="1" t="str" cm="1">
        <f t="array" ref="N4621">_xlfn.IFS(
   _xlfn.SINGLE(tbl_Invoices[Plan_ID])="P1","Basic",
   _xlfn.SINGLE(tbl_Invoices[Plan_ID])="P2","Standard",
   _xlfn.SINGLE(tbl_Invoices[Plan_ID])="P3","Premium"
)</f>
        <v>Basic</v>
      </c>
      <c r="O4621" s="2">
        <f>IF(tbl_Invoices[[#This Row],[Revenue_Type]]="Churned",0,1)</f>
        <v>1</v>
      </c>
    </row>
    <row r="4622" spans="1:15" x14ac:dyDescent="0.25">
      <c r="A4622" t="s">
        <v>8003</v>
      </c>
      <c r="B4622" t="s">
        <v>1095</v>
      </c>
      <c r="C4622" t="s">
        <v>3556</v>
      </c>
      <c r="D4622" s="1">
        <v>44890</v>
      </c>
      <c r="E4622">
        <v>25</v>
      </c>
      <c r="F4622" t="b">
        <v>1</v>
      </c>
      <c r="G4622" t="s">
        <v>4538</v>
      </c>
      <c r="H4622" t="s">
        <v>2034</v>
      </c>
      <c r="I4622" s="1">
        <f>DATE(YEAR(tbl_Invoices[[#This Row],[Invoice_Date]]), MONTH(tbl_Invoices[[#This Row],[Invoice_Date]]), DAY(tbl_Invoices[[#This Row],[Invoice_Date]]))</f>
        <v>44890</v>
      </c>
      <c r="J4622">
        <f>YEAR(tbl_Invoices[[#This Row],[Invoice_Date]])</f>
        <v>2022</v>
      </c>
      <c r="K4622" s="1">
        <f>_xlfn.XLOOKUP(tbl_Invoices[[#This Row],[Customer_ID]], tbl_Customers[Customer_ID], tbl_Customers[Cohort_Month])</f>
        <v>44895</v>
      </c>
      <c r="L4622" s="1" t="str">
        <f ca="1">_xlfn.XLOOKUP(tbl_Invoices[[#This Row],[Customer_ID]], tbl_Customers[Customer_ID], tbl_Customers[Age_Group])</f>
        <v>55+</v>
      </c>
      <c r="M4622" s="1" t="str">
        <f>_xlfn.XLOOKUP(tbl_Invoices[[#This Row],[Customer_ID]], tbl_Customers[Customer_ID], tbl_Customers[Region])</f>
        <v>International</v>
      </c>
      <c r="N4622" s="1" t="str" cm="1">
        <f t="array" ref="N4622">_xlfn.IFS(
   _xlfn.SINGLE(tbl_Invoices[Plan_ID])="P1","Basic",
   _xlfn.SINGLE(tbl_Invoices[Plan_ID])="P2","Standard",
   _xlfn.SINGLE(tbl_Invoices[Plan_ID])="P3","Premium"
)</f>
        <v>Standard</v>
      </c>
      <c r="O4622" s="2">
        <f>IF(tbl_Invoices[[#This Row],[Revenue_Type]]="Churned",0,1)</f>
        <v>1</v>
      </c>
    </row>
    <row r="4623" spans="1:15" x14ac:dyDescent="0.25">
      <c r="A4623" t="s">
        <v>6775</v>
      </c>
      <c r="B4623" t="s">
        <v>1198</v>
      </c>
      <c r="C4623" t="s">
        <v>2128</v>
      </c>
      <c r="D4623" s="1">
        <v>44890</v>
      </c>
      <c r="E4623">
        <v>12</v>
      </c>
      <c r="F4623" t="b">
        <v>1</v>
      </c>
      <c r="G4623" t="s">
        <v>4545</v>
      </c>
      <c r="H4623" t="s">
        <v>2027</v>
      </c>
      <c r="I4623" s="1">
        <f>DATE(YEAR(tbl_Invoices[[#This Row],[Invoice_Date]]), MONTH(tbl_Invoices[[#This Row],[Invoice_Date]]), DAY(tbl_Invoices[[#This Row],[Invoice_Date]]))</f>
        <v>44890</v>
      </c>
      <c r="J4623">
        <f>YEAR(tbl_Invoices[[#This Row],[Invoice_Date]])</f>
        <v>2022</v>
      </c>
      <c r="K4623" s="1">
        <f>_xlfn.XLOOKUP(tbl_Invoices[[#This Row],[Customer_ID]], tbl_Customers[Customer_ID], tbl_Customers[Cohort_Month])</f>
        <v>44742</v>
      </c>
      <c r="L4623" s="1" t="str">
        <f ca="1">_xlfn.XLOOKUP(tbl_Invoices[[#This Row],[Customer_ID]], tbl_Customers[Customer_ID], tbl_Customers[Age_Group])</f>
        <v>25–34</v>
      </c>
      <c r="M4623" s="1" t="str">
        <f>_xlfn.XLOOKUP(tbl_Invoices[[#This Row],[Customer_ID]], tbl_Customers[Customer_ID], tbl_Customers[Region])</f>
        <v>South</v>
      </c>
      <c r="N4623" s="1" t="str" cm="1">
        <f t="array" ref="N4623">_xlfn.IFS(
   _xlfn.SINGLE(tbl_Invoices[Plan_ID])="P1","Basic",
   _xlfn.SINGLE(tbl_Invoices[Plan_ID])="P2","Standard",
   _xlfn.SINGLE(tbl_Invoices[Plan_ID])="P3","Premium"
)</f>
        <v>Basic</v>
      </c>
      <c r="O4623" s="2">
        <f>IF(tbl_Invoices[[#This Row],[Revenue_Type]]="Churned",0,1)</f>
        <v>0</v>
      </c>
    </row>
    <row r="4624" spans="1:15" x14ac:dyDescent="0.25">
      <c r="A4624" t="s">
        <v>5198</v>
      </c>
      <c r="B4624" t="s">
        <v>1396</v>
      </c>
      <c r="C4624" t="s">
        <v>3418</v>
      </c>
      <c r="D4624" s="1">
        <v>44890</v>
      </c>
      <c r="E4624">
        <v>55</v>
      </c>
      <c r="F4624" t="b">
        <v>1</v>
      </c>
      <c r="G4624" t="s">
        <v>4538</v>
      </c>
      <c r="H4624" t="s">
        <v>2031</v>
      </c>
      <c r="I4624" s="1">
        <f>DATE(YEAR(tbl_Invoices[[#This Row],[Invoice_Date]]), MONTH(tbl_Invoices[[#This Row],[Invoice_Date]]), DAY(tbl_Invoices[[#This Row],[Invoice_Date]]))</f>
        <v>44890</v>
      </c>
      <c r="J4624">
        <f>YEAR(tbl_Invoices[[#This Row],[Invoice_Date]])</f>
        <v>2022</v>
      </c>
      <c r="K4624" s="1">
        <f>_xlfn.XLOOKUP(tbl_Invoices[[#This Row],[Customer_ID]], tbl_Customers[Customer_ID], tbl_Customers[Cohort_Month])</f>
        <v>44865</v>
      </c>
      <c r="L4624" s="1" t="str">
        <f ca="1">_xlfn.XLOOKUP(tbl_Invoices[[#This Row],[Customer_ID]], tbl_Customers[Customer_ID], tbl_Customers[Age_Group])</f>
        <v>18–24</v>
      </c>
      <c r="M4624" s="1" t="str">
        <f>_xlfn.XLOOKUP(tbl_Invoices[[#This Row],[Customer_ID]], tbl_Customers[Customer_ID], tbl_Customers[Region])</f>
        <v>South</v>
      </c>
      <c r="N4624" s="1" t="str" cm="1">
        <f t="array" ref="N4624">_xlfn.IFS(
   _xlfn.SINGLE(tbl_Invoices[Plan_ID])="P1","Basic",
   _xlfn.SINGLE(tbl_Invoices[Plan_ID])="P2","Standard",
   _xlfn.SINGLE(tbl_Invoices[Plan_ID])="P3","Premium"
)</f>
        <v>Premium</v>
      </c>
      <c r="O4624" s="2">
        <f>IF(tbl_Invoices[[#This Row],[Revenue_Type]]="Churned",0,1)</f>
        <v>1</v>
      </c>
    </row>
    <row r="4625" spans="1:15" x14ac:dyDescent="0.25">
      <c r="A4625" t="s">
        <v>5499</v>
      </c>
      <c r="B4625" t="s">
        <v>1590</v>
      </c>
      <c r="C4625" t="s">
        <v>3274</v>
      </c>
      <c r="D4625" s="1">
        <v>44890</v>
      </c>
      <c r="E4625">
        <v>55</v>
      </c>
      <c r="F4625" t="b">
        <v>1</v>
      </c>
      <c r="G4625" t="s">
        <v>4538</v>
      </c>
      <c r="H4625" t="s">
        <v>2031</v>
      </c>
      <c r="I4625" s="1">
        <f>DATE(YEAR(tbl_Invoices[[#This Row],[Invoice_Date]]), MONTH(tbl_Invoices[[#This Row],[Invoice_Date]]), DAY(tbl_Invoices[[#This Row],[Invoice_Date]]))</f>
        <v>44890</v>
      </c>
      <c r="J4625">
        <f>YEAR(tbl_Invoices[[#This Row],[Invoice_Date]])</f>
        <v>2022</v>
      </c>
      <c r="K4625" s="1">
        <f>_xlfn.XLOOKUP(tbl_Invoices[[#This Row],[Customer_ID]], tbl_Customers[Customer_ID], tbl_Customers[Cohort_Month])</f>
        <v>44530</v>
      </c>
      <c r="L4625" s="1" t="str">
        <f ca="1">_xlfn.XLOOKUP(tbl_Invoices[[#This Row],[Customer_ID]], tbl_Customers[Customer_ID], tbl_Customers[Age_Group])</f>
        <v>45–54</v>
      </c>
      <c r="M4625" s="1" t="str">
        <f>_xlfn.XLOOKUP(tbl_Invoices[[#This Row],[Customer_ID]], tbl_Customers[Customer_ID], tbl_Customers[Region])</f>
        <v>South</v>
      </c>
      <c r="N4625" s="1" t="str" cm="1">
        <f t="array" ref="N4625">_xlfn.IFS(
   _xlfn.SINGLE(tbl_Invoices[Plan_ID])="P1","Basic",
   _xlfn.SINGLE(tbl_Invoices[Plan_ID])="P2","Standard",
   _xlfn.SINGLE(tbl_Invoices[Plan_ID])="P3","Premium"
)</f>
        <v>Premium</v>
      </c>
      <c r="O4625" s="2">
        <f>IF(tbl_Invoices[[#This Row],[Revenue_Type]]="Churned",0,1)</f>
        <v>1</v>
      </c>
    </row>
    <row r="4626" spans="1:15" x14ac:dyDescent="0.25">
      <c r="A4626" t="s">
        <v>8011</v>
      </c>
      <c r="B4626" t="s">
        <v>1591</v>
      </c>
      <c r="C4626" t="s">
        <v>2531</v>
      </c>
      <c r="D4626" s="1">
        <v>44890</v>
      </c>
      <c r="E4626">
        <v>25</v>
      </c>
      <c r="F4626" t="b">
        <v>1</v>
      </c>
      <c r="G4626" t="s">
        <v>4538</v>
      </c>
      <c r="H4626" t="s">
        <v>2034</v>
      </c>
      <c r="I4626" s="1">
        <f>DATE(YEAR(tbl_Invoices[[#This Row],[Invoice_Date]]), MONTH(tbl_Invoices[[#This Row],[Invoice_Date]]), DAY(tbl_Invoices[[#This Row],[Invoice_Date]]))</f>
        <v>44890</v>
      </c>
      <c r="J4626">
        <f>YEAR(tbl_Invoices[[#This Row],[Invoice_Date]])</f>
        <v>2022</v>
      </c>
      <c r="K4626" s="1">
        <f>_xlfn.XLOOKUP(tbl_Invoices[[#This Row],[Customer_ID]], tbl_Customers[Customer_ID], tbl_Customers[Cohort_Month])</f>
        <v>44865</v>
      </c>
      <c r="L4626" s="1" t="str">
        <f ca="1">_xlfn.XLOOKUP(tbl_Invoices[[#This Row],[Customer_ID]], tbl_Customers[Customer_ID], tbl_Customers[Age_Group])</f>
        <v>45–54</v>
      </c>
      <c r="M4626" s="1" t="str">
        <f>_xlfn.XLOOKUP(tbl_Invoices[[#This Row],[Customer_ID]], tbl_Customers[Customer_ID], tbl_Customers[Region])</f>
        <v>International</v>
      </c>
      <c r="N4626" s="1" t="str" cm="1">
        <f t="array" ref="N4626">_xlfn.IFS(
   _xlfn.SINGLE(tbl_Invoices[Plan_ID])="P1","Basic",
   _xlfn.SINGLE(tbl_Invoices[Plan_ID])="P2","Standard",
   _xlfn.SINGLE(tbl_Invoices[Plan_ID])="P3","Premium"
)</f>
        <v>Standard</v>
      </c>
      <c r="O4626" s="2">
        <f>IF(tbl_Invoices[[#This Row],[Revenue_Type]]="Churned",0,1)</f>
        <v>1</v>
      </c>
    </row>
    <row r="4627" spans="1:15" x14ac:dyDescent="0.25">
      <c r="A4627" t="s">
        <v>4625</v>
      </c>
      <c r="B4627" t="s">
        <v>1665</v>
      </c>
      <c r="C4627" t="s">
        <v>3434</v>
      </c>
      <c r="D4627" s="1">
        <v>44890</v>
      </c>
      <c r="E4627">
        <v>55</v>
      </c>
      <c r="F4627" t="b">
        <v>1</v>
      </c>
      <c r="G4627" t="s">
        <v>4540</v>
      </c>
      <c r="H4627" t="s">
        <v>2031</v>
      </c>
      <c r="I4627" s="1">
        <f>DATE(YEAR(tbl_Invoices[[#This Row],[Invoice_Date]]), MONTH(tbl_Invoices[[#This Row],[Invoice_Date]]), DAY(tbl_Invoices[[#This Row],[Invoice_Date]]))</f>
        <v>44890</v>
      </c>
      <c r="J4627">
        <f>YEAR(tbl_Invoices[[#This Row],[Invoice_Date]])</f>
        <v>2022</v>
      </c>
      <c r="K4627" s="1">
        <f>_xlfn.XLOOKUP(tbl_Invoices[[#This Row],[Customer_ID]], tbl_Customers[Customer_ID], tbl_Customers[Cohort_Month])</f>
        <v>44377</v>
      </c>
      <c r="L4627" s="1" t="str">
        <f ca="1">_xlfn.XLOOKUP(tbl_Invoices[[#This Row],[Customer_ID]], tbl_Customers[Customer_ID], tbl_Customers[Age_Group])</f>
        <v>35–44</v>
      </c>
      <c r="M4627" s="1" t="str">
        <f>_xlfn.XLOOKUP(tbl_Invoices[[#This Row],[Customer_ID]], tbl_Customers[Customer_ID], tbl_Customers[Region])</f>
        <v>International</v>
      </c>
      <c r="N4627" s="1" t="str" cm="1">
        <f t="array" ref="N4627">_xlfn.IFS(
   _xlfn.SINGLE(tbl_Invoices[Plan_ID])="P1","Basic",
   _xlfn.SINGLE(tbl_Invoices[Plan_ID])="P2","Standard",
   _xlfn.SINGLE(tbl_Invoices[Plan_ID])="P3","Premium"
)</f>
        <v>Premium</v>
      </c>
      <c r="O4627" s="2">
        <f>IF(tbl_Invoices[[#This Row],[Revenue_Type]]="Churned",0,1)</f>
        <v>1</v>
      </c>
    </row>
    <row r="4628" spans="1:15" x14ac:dyDescent="0.25">
      <c r="A4628" t="s">
        <v>5109</v>
      </c>
      <c r="B4628" t="s">
        <v>216</v>
      </c>
      <c r="C4628" t="s">
        <v>3027</v>
      </c>
      <c r="D4628" s="1">
        <v>44891</v>
      </c>
      <c r="E4628">
        <v>12</v>
      </c>
      <c r="F4628" t="b">
        <v>1</v>
      </c>
      <c r="G4628" t="s">
        <v>4538</v>
      </c>
      <c r="H4628" t="s">
        <v>2027</v>
      </c>
      <c r="I4628" s="1">
        <f>DATE(YEAR(tbl_Invoices[[#This Row],[Invoice_Date]]), MONTH(tbl_Invoices[[#This Row],[Invoice_Date]]), DAY(tbl_Invoices[[#This Row],[Invoice_Date]]))</f>
        <v>44891</v>
      </c>
      <c r="J4628">
        <f>YEAR(tbl_Invoices[[#This Row],[Invoice_Date]])</f>
        <v>2022</v>
      </c>
      <c r="K4628" s="1">
        <f>_xlfn.XLOOKUP(tbl_Invoices[[#This Row],[Customer_ID]], tbl_Customers[Customer_ID], tbl_Customers[Cohort_Month])</f>
        <v>44227</v>
      </c>
      <c r="L4628" s="1" t="str">
        <f ca="1">_xlfn.XLOOKUP(tbl_Invoices[[#This Row],[Customer_ID]], tbl_Customers[Customer_ID], tbl_Customers[Age_Group])</f>
        <v>45–54</v>
      </c>
      <c r="M4628" s="1" t="str">
        <f>_xlfn.XLOOKUP(tbl_Invoices[[#This Row],[Customer_ID]], tbl_Customers[Customer_ID], tbl_Customers[Region])</f>
        <v>Midwest</v>
      </c>
      <c r="N4628" s="1" t="str" cm="1">
        <f t="array" ref="N4628">_xlfn.IFS(
   _xlfn.SINGLE(tbl_Invoices[Plan_ID])="P1","Basic",
   _xlfn.SINGLE(tbl_Invoices[Plan_ID])="P2","Standard",
   _xlfn.SINGLE(tbl_Invoices[Plan_ID])="P3","Premium"
)</f>
        <v>Basic</v>
      </c>
      <c r="O4628" s="2">
        <f>IF(tbl_Invoices[[#This Row],[Revenue_Type]]="Churned",0,1)</f>
        <v>1</v>
      </c>
    </row>
    <row r="4629" spans="1:15" x14ac:dyDescent="0.25">
      <c r="A4629" t="s">
        <v>7927</v>
      </c>
      <c r="B4629" t="s">
        <v>216</v>
      </c>
      <c r="C4629" t="s">
        <v>3027</v>
      </c>
      <c r="D4629" s="1">
        <v>44891</v>
      </c>
      <c r="E4629">
        <v>12</v>
      </c>
      <c r="F4629" t="b">
        <v>1</v>
      </c>
      <c r="G4629" t="s">
        <v>4538</v>
      </c>
      <c r="H4629" t="s">
        <v>2027</v>
      </c>
      <c r="I4629" s="1">
        <f>DATE(YEAR(tbl_Invoices[[#This Row],[Invoice_Date]]), MONTH(tbl_Invoices[[#This Row],[Invoice_Date]]), DAY(tbl_Invoices[[#This Row],[Invoice_Date]]))</f>
        <v>44891</v>
      </c>
      <c r="J4629">
        <f>YEAR(tbl_Invoices[[#This Row],[Invoice_Date]])</f>
        <v>2022</v>
      </c>
      <c r="K4629" s="1">
        <f>_xlfn.XLOOKUP(tbl_Invoices[[#This Row],[Customer_ID]], tbl_Customers[Customer_ID], tbl_Customers[Cohort_Month])</f>
        <v>44227</v>
      </c>
      <c r="L4629" s="1" t="str">
        <f ca="1">_xlfn.XLOOKUP(tbl_Invoices[[#This Row],[Customer_ID]], tbl_Customers[Customer_ID], tbl_Customers[Age_Group])</f>
        <v>45–54</v>
      </c>
      <c r="M4629" s="1" t="str">
        <f>_xlfn.XLOOKUP(tbl_Invoices[[#This Row],[Customer_ID]], tbl_Customers[Customer_ID], tbl_Customers[Region])</f>
        <v>Midwest</v>
      </c>
      <c r="N4629" s="1" t="str" cm="1">
        <f t="array" ref="N4629">_xlfn.IFS(
   _xlfn.SINGLE(tbl_Invoices[Plan_ID])="P1","Basic",
   _xlfn.SINGLE(tbl_Invoices[Plan_ID])="P2","Standard",
   _xlfn.SINGLE(tbl_Invoices[Plan_ID])="P3","Premium"
)</f>
        <v>Basic</v>
      </c>
      <c r="O4629" s="2">
        <f>IF(tbl_Invoices[[#This Row],[Revenue_Type]]="Churned",0,1)</f>
        <v>1</v>
      </c>
    </row>
    <row r="4630" spans="1:15" x14ac:dyDescent="0.25">
      <c r="A4630" t="s">
        <v>10260</v>
      </c>
      <c r="B4630" t="s">
        <v>411</v>
      </c>
      <c r="C4630" t="s">
        <v>3958</v>
      </c>
      <c r="D4630" s="1">
        <v>44891</v>
      </c>
      <c r="E4630">
        <v>12</v>
      </c>
      <c r="F4630" t="b">
        <v>1</v>
      </c>
      <c r="G4630" t="s">
        <v>4545</v>
      </c>
      <c r="H4630" t="s">
        <v>2027</v>
      </c>
      <c r="I4630" s="1">
        <f>DATE(YEAR(tbl_Invoices[[#This Row],[Invoice_Date]]), MONTH(tbl_Invoices[[#This Row],[Invoice_Date]]), DAY(tbl_Invoices[[#This Row],[Invoice_Date]]))</f>
        <v>44891</v>
      </c>
      <c r="J4630">
        <f>YEAR(tbl_Invoices[[#This Row],[Invoice_Date]])</f>
        <v>2022</v>
      </c>
      <c r="K4630" s="1">
        <f>_xlfn.XLOOKUP(tbl_Invoices[[#This Row],[Customer_ID]], tbl_Customers[Customer_ID], tbl_Customers[Cohort_Month])</f>
        <v>44286</v>
      </c>
      <c r="L4630" s="1" t="str">
        <f ca="1">_xlfn.XLOOKUP(tbl_Invoices[[#This Row],[Customer_ID]], tbl_Customers[Customer_ID], tbl_Customers[Age_Group])</f>
        <v>45–54</v>
      </c>
      <c r="M4630" s="1" t="str">
        <f>_xlfn.XLOOKUP(tbl_Invoices[[#This Row],[Customer_ID]], tbl_Customers[Customer_ID], tbl_Customers[Region])</f>
        <v>West</v>
      </c>
      <c r="N4630" s="1" t="str" cm="1">
        <f t="array" ref="N4630">_xlfn.IFS(
   _xlfn.SINGLE(tbl_Invoices[Plan_ID])="P1","Basic",
   _xlfn.SINGLE(tbl_Invoices[Plan_ID])="P2","Standard",
   _xlfn.SINGLE(tbl_Invoices[Plan_ID])="P3","Premium"
)</f>
        <v>Basic</v>
      </c>
      <c r="O4630" s="2">
        <f>IF(tbl_Invoices[[#This Row],[Revenue_Type]]="Churned",0,1)</f>
        <v>0</v>
      </c>
    </row>
    <row r="4631" spans="1:15" x14ac:dyDescent="0.25">
      <c r="A4631" t="s">
        <v>7628</v>
      </c>
      <c r="B4631" t="s">
        <v>435</v>
      </c>
      <c r="C4631" t="s">
        <v>4337</v>
      </c>
      <c r="D4631" s="1">
        <v>44891</v>
      </c>
      <c r="E4631">
        <v>25</v>
      </c>
      <c r="F4631" t="b">
        <v>1</v>
      </c>
      <c r="G4631" t="s">
        <v>4538</v>
      </c>
      <c r="H4631" t="s">
        <v>2034</v>
      </c>
      <c r="I4631" s="1">
        <f>DATE(YEAR(tbl_Invoices[[#This Row],[Invoice_Date]]), MONTH(tbl_Invoices[[#This Row],[Invoice_Date]]), DAY(tbl_Invoices[[#This Row],[Invoice_Date]]))</f>
        <v>44891</v>
      </c>
      <c r="J4631">
        <f>YEAR(tbl_Invoices[[#This Row],[Invoice_Date]])</f>
        <v>2022</v>
      </c>
      <c r="K4631" s="1">
        <f>_xlfn.XLOOKUP(tbl_Invoices[[#This Row],[Customer_ID]], tbl_Customers[Customer_ID], tbl_Customers[Cohort_Month])</f>
        <v>45107</v>
      </c>
      <c r="L4631" s="1" t="str">
        <f ca="1">_xlfn.XLOOKUP(tbl_Invoices[[#This Row],[Customer_ID]], tbl_Customers[Customer_ID], tbl_Customers[Age_Group])</f>
        <v>25–34</v>
      </c>
      <c r="M4631" s="1" t="str">
        <f>_xlfn.XLOOKUP(tbl_Invoices[[#This Row],[Customer_ID]], tbl_Customers[Customer_ID], tbl_Customers[Region])</f>
        <v>South</v>
      </c>
      <c r="N4631" s="1" t="str" cm="1">
        <f t="array" ref="N4631">_xlfn.IFS(
   _xlfn.SINGLE(tbl_Invoices[Plan_ID])="P1","Basic",
   _xlfn.SINGLE(tbl_Invoices[Plan_ID])="P2","Standard",
   _xlfn.SINGLE(tbl_Invoices[Plan_ID])="P3","Premium"
)</f>
        <v>Standard</v>
      </c>
      <c r="O4631" s="2">
        <f>IF(tbl_Invoices[[#This Row],[Revenue_Type]]="Churned",0,1)</f>
        <v>1</v>
      </c>
    </row>
    <row r="4632" spans="1:15" x14ac:dyDescent="0.25">
      <c r="A4632" t="s">
        <v>8195</v>
      </c>
      <c r="B4632" t="s">
        <v>436</v>
      </c>
      <c r="C4632" t="s">
        <v>3519</v>
      </c>
      <c r="D4632" s="1">
        <v>44891</v>
      </c>
      <c r="E4632">
        <v>55</v>
      </c>
      <c r="F4632" t="b">
        <v>1</v>
      </c>
      <c r="G4632" t="s">
        <v>4540</v>
      </c>
      <c r="H4632" t="s">
        <v>2031</v>
      </c>
      <c r="I4632" s="1">
        <f>DATE(YEAR(tbl_Invoices[[#This Row],[Invoice_Date]]), MONTH(tbl_Invoices[[#This Row],[Invoice_Date]]), DAY(tbl_Invoices[[#This Row],[Invoice_Date]]))</f>
        <v>44891</v>
      </c>
      <c r="J4632">
        <f>YEAR(tbl_Invoices[[#This Row],[Invoice_Date]])</f>
        <v>2022</v>
      </c>
      <c r="K4632" s="1">
        <f>_xlfn.XLOOKUP(tbl_Invoices[[#This Row],[Customer_ID]], tbl_Customers[Customer_ID], tbl_Customers[Cohort_Month])</f>
        <v>44439</v>
      </c>
      <c r="L4632" s="1" t="str">
        <f ca="1">_xlfn.XLOOKUP(tbl_Invoices[[#This Row],[Customer_ID]], tbl_Customers[Customer_ID], tbl_Customers[Age_Group])</f>
        <v>45–54</v>
      </c>
      <c r="M4632" s="1" t="str">
        <f>_xlfn.XLOOKUP(tbl_Invoices[[#This Row],[Customer_ID]], tbl_Customers[Customer_ID], tbl_Customers[Region])</f>
        <v>Midwest</v>
      </c>
      <c r="N4632" s="1" t="str" cm="1">
        <f t="array" ref="N4632">_xlfn.IFS(
   _xlfn.SINGLE(tbl_Invoices[Plan_ID])="P1","Basic",
   _xlfn.SINGLE(tbl_Invoices[Plan_ID])="P2","Standard",
   _xlfn.SINGLE(tbl_Invoices[Plan_ID])="P3","Premium"
)</f>
        <v>Premium</v>
      </c>
      <c r="O4632" s="2">
        <f>IF(tbl_Invoices[[#This Row],[Revenue_Type]]="Churned",0,1)</f>
        <v>1</v>
      </c>
    </row>
    <row r="4633" spans="1:15" x14ac:dyDescent="0.25">
      <c r="A4633" t="s">
        <v>6168</v>
      </c>
      <c r="B4633" t="s">
        <v>623</v>
      </c>
      <c r="C4633" t="s">
        <v>2861</v>
      </c>
      <c r="D4633" s="1">
        <v>44891</v>
      </c>
      <c r="E4633">
        <v>25</v>
      </c>
      <c r="F4633" t="b">
        <v>1</v>
      </c>
      <c r="G4633" t="s">
        <v>4540</v>
      </c>
      <c r="H4633" t="s">
        <v>2034</v>
      </c>
      <c r="I4633" s="1">
        <f>DATE(YEAR(tbl_Invoices[[#This Row],[Invoice_Date]]), MONTH(tbl_Invoices[[#This Row],[Invoice_Date]]), DAY(tbl_Invoices[[#This Row],[Invoice_Date]]))</f>
        <v>44891</v>
      </c>
      <c r="J4633">
        <f>YEAR(tbl_Invoices[[#This Row],[Invoice_Date]])</f>
        <v>2022</v>
      </c>
      <c r="K4633" s="1">
        <f>_xlfn.XLOOKUP(tbl_Invoices[[#This Row],[Customer_ID]], tbl_Customers[Customer_ID], tbl_Customers[Cohort_Month])</f>
        <v>44561</v>
      </c>
      <c r="L4633" s="1" t="str">
        <f ca="1">_xlfn.XLOOKUP(tbl_Invoices[[#This Row],[Customer_ID]], tbl_Customers[Customer_ID], tbl_Customers[Age_Group])</f>
        <v>18–24</v>
      </c>
      <c r="M4633" s="1" t="str">
        <f>_xlfn.XLOOKUP(tbl_Invoices[[#This Row],[Customer_ID]], tbl_Customers[Customer_ID], tbl_Customers[Region])</f>
        <v>South</v>
      </c>
      <c r="N4633" s="1" t="str" cm="1">
        <f t="array" ref="N4633">_xlfn.IFS(
   _xlfn.SINGLE(tbl_Invoices[Plan_ID])="P1","Basic",
   _xlfn.SINGLE(tbl_Invoices[Plan_ID])="P2","Standard",
   _xlfn.SINGLE(tbl_Invoices[Plan_ID])="P3","Premium"
)</f>
        <v>Standard</v>
      </c>
      <c r="O4633" s="2">
        <f>IF(tbl_Invoices[[#This Row],[Revenue_Type]]="Churned",0,1)</f>
        <v>1</v>
      </c>
    </row>
    <row r="4634" spans="1:15" x14ac:dyDescent="0.25">
      <c r="A4634" t="s">
        <v>5965</v>
      </c>
      <c r="B4634" t="s">
        <v>751</v>
      </c>
      <c r="C4634" t="s">
        <v>2384</v>
      </c>
      <c r="D4634" s="1">
        <v>44891</v>
      </c>
      <c r="E4634">
        <v>25</v>
      </c>
      <c r="F4634" t="b">
        <v>1</v>
      </c>
      <c r="G4634" t="s">
        <v>4545</v>
      </c>
      <c r="H4634" t="s">
        <v>2034</v>
      </c>
      <c r="I4634" s="1">
        <f>DATE(YEAR(tbl_Invoices[[#This Row],[Invoice_Date]]), MONTH(tbl_Invoices[[#This Row],[Invoice_Date]]), DAY(tbl_Invoices[[#This Row],[Invoice_Date]]))</f>
        <v>44891</v>
      </c>
      <c r="J4634">
        <f>YEAR(tbl_Invoices[[#This Row],[Invoice_Date]])</f>
        <v>2022</v>
      </c>
      <c r="K4634" s="1">
        <f>_xlfn.XLOOKUP(tbl_Invoices[[#This Row],[Customer_ID]], tbl_Customers[Customer_ID], tbl_Customers[Cohort_Month])</f>
        <v>44834</v>
      </c>
      <c r="L4634" s="1" t="str">
        <f ca="1">_xlfn.XLOOKUP(tbl_Invoices[[#This Row],[Customer_ID]], tbl_Customers[Customer_ID], tbl_Customers[Age_Group])</f>
        <v>35–44</v>
      </c>
      <c r="M4634" s="1" t="str">
        <f>_xlfn.XLOOKUP(tbl_Invoices[[#This Row],[Customer_ID]], tbl_Customers[Customer_ID], tbl_Customers[Region])</f>
        <v>East</v>
      </c>
      <c r="N4634" s="1" t="str" cm="1">
        <f t="array" ref="N4634">_xlfn.IFS(
   _xlfn.SINGLE(tbl_Invoices[Plan_ID])="P1","Basic",
   _xlfn.SINGLE(tbl_Invoices[Plan_ID])="P2","Standard",
   _xlfn.SINGLE(tbl_Invoices[Plan_ID])="P3","Premium"
)</f>
        <v>Standard</v>
      </c>
      <c r="O4634" s="2">
        <f>IF(tbl_Invoices[[#This Row],[Revenue_Type]]="Churned",0,1)</f>
        <v>0</v>
      </c>
    </row>
    <row r="4635" spans="1:15" x14ac:dyDescent="0.25">
      <c r="A4635" t="s">
        <v>7576</v>
      </c>
      <c r="B4635" t="s">
        <v>977</v>
      </c>
      <c r="C4635" t="s">
        <v>4212</v>
      </c>
      <c r="D4635" s="1">
        <v>44891</v>
      </c>
      <c r="E4635">
        <v>55</v>
      </c>
      <c r="F4635" t="b">
        <v>1</v>
      </c>
      <c r="G4635" t="s">
        <v>4545</v>
      </c>
      <c r="H4635" t="s">
        <v>2031</v>
      </c>
      <c r="I4635" s="1">
        <f>DATE(YEAR(tbl_Invoices[[#This Row],[Invoice_Date]]), MONTH(tbl_Invoices[[#This Row],[Invoice_Date]]), DAY(tbl_Invoices[[#This Row],[Invoice_Date]]))</f>
        <v>44891</v>
      </c>
      <c r="J4635">
        <f>YEAR(tbl_Invoices[[#This Row],[Invoice_Date]])</f>
        <v>2022</v>
      </c>
      <c r="K4635" s="1">
        <f>_xlfn.XLOOKUP(tbl_Invoices[[#This Row],[Customer_ID]], tbl_Customers[Customer_ID], tbl_Customers[Cohort_Month])</f>
        <v>44620</v>
      </c>
      <c r="L4635" s="1" t="str">
        <f ca="1">_xlfn.XLOOKUP(tbl_Invoices[[#This Row],[Customer_ID]], tbl_Customers[Customer_ID], tbl_Customers[Age_Group])</f>
        <v>45–54</v>
      </c>
      <c r="M4635" s="1" t="str">
        <f>_xlfn.XLOOKUP(tbl_Invoices[[#This Row],[Customer_ID]], tbl_Customers[Customer_ID], tbl_Customers[Region])</f>
        <v>East</v>
      </c>
      <c r="N4635" s="1" t="str" cm="1">
        <f t="array" ref="N4635">_xlfn.IFS(
   _xlfn.SINGLE(tbl_Invoices[Plan_ID])="P1","Basic",
   _xlfn.SINGLE(tbl_Invoices[Plan_ID])="P2","Standard",
   _xlfn.SINGLE(tbl_Invoices[Plan_ID])="P3","Premium"
)</f>
        <v>Premium</v>
      </c>
      <c r="O4635" s="2">
        <f>IF(tbl_Invoices[[#This Row],[Revenue_Type]]="Churned",0,1)</f>
        <v>0</v>
      </c>
    </row>
    <row r="4636" spans="1:15" x14ac:dyDescent="0.25">
      <c r="A4636" t="s">
        <v>7957</v>
      </c>
      <c r="B4636" t="s">
        <v>1148</v>
      </c>
      <c r="C4636" t="s">
        <v>2989</v>
      </c>
      <c r="D4636" s="1">
        <v>44891</v>
      </c>
      <c r="E4636">
        <v>25</v>
      </c>
      <c r="F4636" t="b">
        <v>1</v>
      </c>
      <c r="G4636" t="s">
        <v>4545</v>
      </c>
      <c r="H4636" t="s">
        <v>2034</v>
      </c>
      <c r="I4636" s="1">
        <f>DATE(YEAR(tbl_Invoices[[#This Row],[Invoice_Date]]), MONTH(tbl_Invoices[[#This Row],[Invoice_Date]]), DAY(tbl_Invoices[[#This Row],[Invoice_Date]]))</f>
        <v>44891</v>
      </c>
      <c r="J4636">
        <f>YEAR(tbl_Invoices[[#This Row],[Invoice_Date]])</f>
        <v>2022</v>
      </c>
      <c r="K4636" s="1">
        <f>_xlfn.XLOOKUP(tbl_Invoices[[#This Row],[Customer_ID]], tbl_Customers[Customer_ID], tbl_Customers[Cohort_Month])</f>
        <v>44255</v>
      </c>
      <c r="L4636" s="1" t="str">
        <f ca="1">_xlfn.XLOOKUP(tbl_Invoices[[#This Row],[Customer_ID]], tbl_Customers[Customer_ID], tbl_Customers[Age_Group])</f>
        <v>55+</v>
      </c>
      <c r="M4636" s="1" t="str">
        <f>_xlfn.XLOOKUP(tbl_Invoices[[#This Row],[Customer_ID]], tbl_Customers[Customer_ID], tbl_Customers[Region])</f>
        <v>South</v>
      </c>
      <c r="N4636" s="1" t="str" cm="1">
        <f t="array" ref="N4636">_xlfn.IFS(
   _xlfn.SINGLE(tbl_Invoices[Plan_ID])="P1","Basic",
   _xlfn.SINGLE(tbl_Invoices[Plan_ID])="P2","Standard",
   _xlfn.SINGLE(tbl_Invoices[Plan_ID])="P3","Premium"
)</f>
        <v>Standard</v>
      </c>
      <c r="O4636" s="2">
        <f>IF(tbl_Invoices[[#This Row],[Revenue_Type]]="Churned",0,1)</f>
        <v>0</v>
      </c>
    </row>
    <row r="4637" spans="1:15" x14ac:dyDescent="0.25">
      <c r="A4637" t="s">
        <v>6895</v>
      </c>
      <c r="B4637" t="s">
        <v>1187</v>
      </c>
      <c r="C4637" t="s">
        <v>2562</v>
      </c>
      <c r="D4637" s="1">
        <v>44891</v>
      </c>
      <c r="E4637">
        <v>25</v>
      </c>
      <c r="F4637" t="b">
        <v>1</v>
      </c>
      <c r="G4637" t="s">
        <v>4545</v>
      </c>
      <c r="H4637" t="s">
        <v>2034</v>
      </c>
      <c r="I4637" s="1">
        <f>DATE(YEAR(tbl_Invoices[[#This Row],[Invoice_Date]]), MONTH(tbl_Invoices[[#This Row],[Invoice_Date]]), DAY(tbl_Invoices[[#This Row],[Invoice_Date]]))</f>
        <v>44891</v>
      </c>
      <c r="J4637">
        <f>YEAR(tbl_Invoices[[#This Row],[Invoice_Date]])</f>
        <v>2022</v>
      </c>
      <c r="K4637" s="1">
        <f>_xlfn.XLOOKUP(tbl_Invoices[[#This Row],[Customer_ID]], tbl_Customers[Customer_ID], tbl_Customers[Cohort_Month])</f>
        <v>44469</v>
      </c>
      <c r="L4637" s="1" t="str">
        <f ca="1">_xlfn.XLOOKUP(tbl_Invoices[[#This Row],[Customer_ID]], tbl_Customers[Customer_ID], tbl_Customers[Age_Group])</f>
        <v>18–24</v>
      </c>
      <c r="M4637" s="1" t="str">
        <f>_xlfn.XLOOKUP(tbl_Invoices[[#This Row],[Customer_ID]], tbl_Customers[Customer_ID], tbl_Customers[Region])</f>
        <v>West</v>
      </c>
      <c r="N4637" s="1" t="str" cm="1">
        <f t="array" ref="N4637">_xlfn.IFS(
   _xlfn.SINGLE(tbl_Invoices[Plan_ID])="P1","Basic",
   _xlfn.SINGLE(tbl_Invoices[Plan_ID])="P2","Standard",
   _xlfn.SINGLE(tbl_Invoices[Plan_ID])="P3","Premium"
)</f>
        <v>Standard</v>
      </c>
      <c r="O4637" s="2">
        <f>IF(tbl_Invoices[[#This Row],[Revenue_Type]]="Churned",0,1)</f>
        <v>0</v>
      </c>
    </row>
    <row r="4638" spans="1:15" x14ac:dyDescent="0.25">
      <c r="A4638" t="s">
        <v>7354</v>
      </c>
      <c r="B4638" t="s">
        <v>1462</v>
      </c>
      <c r="C4638" t="s">
        <v>3269</v>
      </c>
      <c r="D4638" s="1">
        <v>44891</v>
      </c>
      <c r="E4638">
        <v>55</v>
      </c>
      <c r="F4638" t="b">
        <v>1</v>
      </c>
      <c r="G4638" t="s">
        <v>4540</v>
      </c>
      <c r="H4638" t="s">
        <v>2031</v>
      </c>
      <c r="I4638" s="1">
        <f>DATE(YEAR(tbl_Invoices[[#This Row],[Invoice_Date]]), MONTH(tbl_Invoices[[#This Row],[Invoice_Date]]), DAY(tbl_Invoices[[#This Row],[Invoice_Date]]))</f>
        <v>44891</v>
      </c>
      <c r="J4638">
        <f>YEAR(tbl_Invoices[[#This Row],[Invoice_Date]])</f>
        <v>2022</v>
      </c>
      <c r="K4638" s="1">
        <f>_xlfn.XLOOKUP(tbl_Invoices[[#This Row],[Customer_ID]], tbl_Customers[Customer_ID], tbl_Customers[Cohort_Month])</f>
        <v>45016</v>
      </c>
      <c r="L4638" s="1" t="str">
        <f ca="1">_xlfn.XLOOKUP(tbl_Invoices[[#This Row],[Customer_ID]], tbl_Customers[Customer_ID], tbl_Customers[Age_Group])</f>
        <v>45–54</v>
      </c>
      <c r="M4638" s="1" t="str">
        <f>_xlfn.XLOOKUP(tbl_Invoices[[#This Row],[Customer_ID]], tbl_Customers[Customer_ID], tbl_Customers[Region])</f>
        <v>West</v>
      </c>
      <c r="N4638" s="1" t="str" cm="1">
        <f t="array" ref="N4638">_xlfn.IFS(
   _xlfn.SINGLE(tbl_Invoices[Plan_ID])="P1","Basic",
   _xlfn.SINGLE(tbl_Invoices[Plan_ID])="P2","Standard",
   _xlfn.SINGLE(tbl_Invoices[Plan_ID])="P3","Premium"
)</f>
        <v>Premium</v>
      </c>
      <c r="O4638" s="2">
        <f>IF(tbl_Invoices[[#This Row],[Revenue_Type]]="Churned",0,1)</f>
        <v>1</v>
      </c>
    </row>
    <row r="4639" spans="1:15" x14ac:dyDescent="0.25">
      <c r="A4639" t="s">
        <v>5706</v>
      </c>
      <c r="B4639" t="s">
        <v>1525</v>
      </c>
      <c r="C4639" t="s">
        <v>3829</v>
      </c>
      <c r="D4639" s="1">
        <v>44891</v>
      </c>
      <c r="E4639">
        <v>55</v>
      </c>
      <c r="F4639" t="b">
        <v>1</v>
      </c>
      <c r="G4639" t="s">
        <v>4547</v>
      </c>
      <c r="H4639" t="s">
        <v>2031</v>
      </c>
      <c r="I4639" s="1">
        <f>DATE(YEAR(tbl_Invoices[[#This Row],[Invoice_Date]]), MONTH(tbl_Invoices[[#This Row],[Invoice_Date]]), DAY(tbl_Invoices[[#This Row],[Invoice_Date]]))</f>
        <v>44891</v>
      </c>
      <c r="J4639">
        <f>YEAR(tbl_Invoices[[#This Row],[Invoice_Date]])</f>
        <v>2022</v>
      </c>
      <c r="K4639" s="1">
        <f>_xlfn.XLOOKUP(tbl_Invoices[[#This Row],[Customer_ID]], tbl_Customers[Customer_ID], tbl_Customers[Cohort_Month])</f>
        <v>44439</v>
      </c>
      <c r="L4639" s="1" t="str">
        <f ca="1">_xlfn.XLOOKUP(tbl_Invoices[[#This Row],[Customer_ID]], tbl_Customers[Customer_ID], tbl_Customers[Age_Group])</f>
        <v>35–44</v>
      </c>
      <c r="M4639" s="1" t="str">
        <f>_xlfn.XLOOKUP(tbl_Invoices[[#This Row],[Customer_ID]], tbl_Customers[Customer_ID], tbl_Customers[Region])</f>
        <v>Midwest</v>
      </c>
      <c r="N4639" s="1" t="str" cm="1">
        <f t="array" ref="N4639">_xlfn.IFS(
   _xlfn.SINGLE(tbl_Invoices[Plan_ID])="P1","Basic",
   _xlfn.SINGLE(tbl_Invoices[Plan_ID])="P2","Standard",
   _xlfn.SINGLE(tbl_Invoices[Plan_ID])="P3","Premium"
)</f>
        <v>Premium</v>
      </c>
      <c r="O4639" s="2">
        <f>IF(tbl_Invoices[[#This Row],[Revenue_Type]]="Churned",0,1)</f>
        <v>1</v>
      </c>
    </row>
    <row r="4640" spans="1:15" x14ac:dyDescent="0.25">
      <c r="A4640" t="s">
        <v>5968</v>
      </c>
      <c r="B4640" t="s">
        <v>1915</v>
      </c>
      <c r="C4640" t="s">
        <v>4404</v>
      </c>
      <c r="D4640" s="1">
        <v>44891</v>
      </c>
      <c r="E4640">
        <v>25</v>
      </c>
      <c r="F4640" t="b">
        <v>1</v>
      </c>
      <c r="G4640" t="s">
        <v>4540</v>
      </c>
      <c r="H4640" t="s">
        <v>2034</v>
      </c>
      <c r="I4640" s="1">
        <f>DATE(YEAR(tbl_Invoices[[#This Row],[Invoice_Date]]), MONTH(tbl_Invoices[[#This Row],[Invoice_Date]]), DAY(tbl_Invoices[[#This Row],[Invoice_Date]]))</f>
        <v>44891</v>
      </c>
      <c r="J4640">
        <f>YEAR(tbl_Invoices[[#This Row],[Invoice_Date]])</f>
        <v>2022</v>
      </c>
      <c r="K4640" s="1">
        <f>_xlfn.XLOOKUP(tbl_Invoices[[#This Row],[Customer_ID]], tbl_Customers[Customer_ID], tbl_Customers[Cohort_Month])</f>
        <v>44985</v>
      </c>
      <c r="L4640" s="1" t="str">
        <f ca="1">_xlfn.XLOOKUP(tbl_Invoices[[#This Row],[Customer_ID]], tbl_Customers[Customer_ID], tbl_Customers[Age_Group])</f>
        <v>45–54</v>
      </c>
      <c r="M4640" s="1" t="str">
        <f>_xlfn.XLOOKUP(tbl_Invoices[[#This Row],[Customer_ID]], tbl_Customers[Customer_ID], tbl_Customers[Region])</f>
        <v>South</v>
      </c>
      <c r="N4640" s="1" t="str" cm="1">
        <f t="array" ref="N4640">_xlfn.IFS(
   _xlfn.SINGLE(tbl_Invoices[Plan_ID])="P1","Basic",
   _xlfn.SINGLE(tbl_Invoices[Plan_ID])="P2","Standard",
   _xlfn.SINGLE(tbl_Invoices[Plan_ID])="P3","Premium"
)</f>
        <v>Standard</v>
      </c>
      <c r="O4640" s="2">
        <f>IF(tbl_Invoices[[#This Row],[Revenue_Type]]="Churned",0,1)</f>
        <v>1</v>
      </c>
    </row>
    <row r="4641" spans="1:15" x14ac:dyDescent="0.25">
      <c r="A4641" t="s">
        <v>7493</v>
      </c>
      <c r="B4641" t="s">
        <v>90</v>
      </c>
      <c r="C4641" t="s">
        <v>3857</v>
      </c>
      <c r="D4641" s="1">
        <v>44892</v>
      </c>
      <c r="E4641">
        <v>55</v>
      </c>
      <c r="F4641" t="b">
        <v>1</v>
      </c>
      <c r="G4641" t="s">
        <v>4538</v>
      </c>
      <c r="H4641" t="s">
        <v>2031</v>
      </c>
      <c r="I4641" s="1">
        <f>DATE(YEAR(tbl_Invoices[[#This Row],[Invoice_Date]]), MONTH(tbl_Invoices[[#This Row],[Invoice_Date]]), DAY(tbl_Invoices[[#This Row],[Invoice_Date]]))</f>
        <v>44892</v>
      </c>
      <c r="J4641">
        <f>YEAR(tbl_Invoices[[#This Row],[Invoice_Date]])</f>
        <v>2022</v>
      </c>
      <c r="K4641" s="1">
        <f>_xlfn.XLOOKUP(tbl_Invoices[[#This Row],[Customer_ID]], tbl_Customers[Customer_ID], tbl_Customers[Cohort_Month])</f>
        <v>45107</v>
      </c>
      <c r="L4641" s="1" t="str">
        <f ca="1">_xlfn.XLOOKUP(tbl_Invoices[[#This Row],[Customer_ID]], tbl_Customers[Customer_ID], tbl_Customers[Age_Group])</f>
        <v>35–44</v>
      </c>
      <c r="M4641" s="1" t="str">
        <f>_xlfn.XLOOKUP(tbl_Invoices[[#This Row],[Customer_ID]], tbl_Customers[Customer_ID], tbl_Customers[Region])</f>
        <v>Midwest</v>
      </c>
      <c r="N4641" s="1" t="str" cm="1">
        <f t="array" ref="N4641">_xlfn.IFS(
   _xlfn.SINGLE(tbl_Invoices[Plan_ID])="P1","Basic",
   _xlfn.SINGLE(tbl_Invoices[Plan_ID])="P2","Standard",
   _xlfn.SINGLE(tbl_Invoices[Plan_ID])="P3","Premium"
)</f>
        <v>Premium</v>
      </c>
      <c r="O4641" s="2">
        <f>IF(tbl_Invoices[[#This Row],[Revenue_Type]]="Churned",0,1)</f>
        <v>1</v>
      </c>
    </row>
    <row r="4642" spans="1:15" x14ac:dyDescent="0.25">
      <c r="A4642" t="s">
        <v>9296</v>
      </c>
      <c r="B4642" t="s">
        <v>706</v>
      </c>
      <c r="C4642" t="s">
        <v>2585</v>
      </c>
      <c r="D4642" s="1">
        <v>44892</v>
      </c>
      <c r="E4642">
        <v>55</v>
      </c>
      <c r="F4642" t="b">
        <v>1</v>
      </c>
      <c r="G4642" t="s">
        <v>4538</v>
      </c>
      <c r="H4642" t="s">
        <v>2031</v>
      </c>
      <c r="I4642" s="1">
        <f>DATE(YEAR(tbl_Invoices[[#This Row],[Invoice_Date]]), MONTH(tbl_Invoices[[#This Row],[Invoice_Date]]), DAY(tbl_Invoices[[#This Row],[Invoice_Date]]))</f>
        <v>44892</v>
      </c>
      <c r="J4642">
        <f>YEAR(tbl_Invoices[[#This Row],[Invoice_Date]])</f>
        <v>2022</v>
      </c>
      <c r="K4642" s="1">
        <f>_xlfn.XLOOKUP(tbl_Invoices[[#This Row],[Customer_ID]], tbl_Customers[Customer_ID], tbl_Customers[Cohort_Month])</f>
        <v>44773</v>
      </c>
      <c r="L4642" s="1" t="str">
        <f ca="1">_xlfn.XLOOKUP(tbl_Invoices[[#This Row],[Customer_ID]], tbl_Customers[Customer_ID], tbl_Customers[Age_Group])</f>
        <v>25–34</v>
      </c>
      <c r="M4642" s="1" t="str">
        <f>_xlfn.XLOOKUP(tbl_Invoices[[#This Row],[Customer_ID]], tbl_Customers[Customer_ID], tbl_Customers[Region])</f>
        <v>South</v>
      </c>
      <c r="N4642" s="1" t="str" cm="1">
        <f t="array" ref="N4642">_xlfn.IFS(
   _xlfn.SINGLE(tbl_Invoices[Plan_ID])="P1","Basic",
   _xlfn.SINGLE(tbl_Invoices[Plan_ID])="P2","Standard",
   _xlfn.SINGLE(tbl_Invoices[Plan_ID])="P3","Premium"
)</f>
        <v>Premium</v>
      </c>
      <c r="O4642" s="2">
        <f>IF(tbl_Invoices[[#This Row],[Revenue_Type]]="Churned",0,1)</f>
        <v>1</v>
      </c>
    </row>
    <row r="4643" spans="1:15" x14ac:dyDescent="0.25">
      <c r="A4643" t="s">
        <v>10162</v>
      </c>
      <c r="B4643" t="s">
        <v>811</v>
      </c>
      <c r="C4643" t="s">
        <v>2259</v>
      </c>
      <c r="D4643" s="1">
        <v>44892</v>
      </c>
      <c r="E4643">
        <v>12</v>
      </c>
      <c r="F4643" t="b">
        <v>1</v>
      </c>
      <c r="G4643" t="s">
        <v>4545</v>
      </c>
      <c r="H4643" t="s">
        <v>2027</v>
      </c>
      <c r="I4643" s="1">
        <f>DATE(YEAR(tbl_Invoices[[#This Row],[Invoice_Date]]), MONTH(tbl_Invoices[[#This Row],[Invoice_Date]]), DAY(tbl_Invoices[[#This Row],[Invoice_Date]]))</f>
        <v>44892</v>
      </c>
      <c r="J4643">
        <f>YEAR(tbl_Invoices[[#This Row],[Invoice_Date]])</f>
        <v>2022</v>
      </c>
      <c r="K4643" s="1">
        <f>_xlfn.XLOOKUP(tbl_Invoices[[#This Row],[Customer_ID]], tbl_Customers[Customer_ID], tbl_Customers[Cohort_Month])</f>
        <v>44469</v>
      </c>
      <c r="L4643" s="1" t="str">
        <f ca="1">_xlfn.XLOOKUP(tbl_Invoices[[#This Row],[Customer_ID]], tbl_Customers[Customer_ID], tbl_Customers[Age_Group])</f>
        <v>55+</v>
      </c>
      <c r="M4643" s="1" t="str">
        <f>_xlfn.XLOOKUP(tbl_Invoices[[#This Row],[Customer_ID]], tbl_Customers[Customer_ID], tbl_Customers[Region])</f>
        <v>East</v>
      </c>
      <c r="N4643" s="1" t="str" cm="1">
        <f t="array" ref="N4643">_xlfn.IFS(
   _xlfn.SINGLE(tbl_Invoices[Plan_ID])="P1","Basic",
   _xlfn.SINGLE(tbl_Invoices[Plan_ID])="P2","Standard",
   _xlfn.SINGLE(tbl_Invoices[Plan_ID])="P3","Premium"
)</f>
        <v>Basic</v>
      </c>
      <c r="O4643" s="2">
        <f>IF(tbl_Invoices[[#This Row],[Revenue_Type]]="Churned",0,1)</f>
        <v>0</v>
      </c>
    </row>
    <row r="4644" spans="1:15" x14ac:dyDescent="0.25">
      <c r="A4644" t="s">
        <v>8677</v>
      </c>
      <c r="B4644" t="s">
        <v>917</v>
      </c>
      <c r="C4644" t="s">
        <v>4190</v>
      </c>
      <c r="D4644" s="1">
        <v>44892</v>
      </c>
      <c r="E4644">
        <v>25</v>
      </c>
      <c r="F4644" t="b">
        <v>1</v>
      </c>
      <c r="G4644" t="s">
        <v>4538</v>
      </c>
      <c r="H4644" t="s">
        <v>2034</v>
      </c>
      <c r="I4644" s="1">
        <f>DATE(YEAR(tbl_Invoices[[#This Row],[Invoice_Date]]), MONTH(tbl_Invoices[[#This Row],[Invoice_Date]]), DAY(tbl_Invoices[[#This Row],[Invoice_Date]]))</f>
        <v>44892</v>
      </c>
      <c r="J4644">
        <f>YEAR(tbl_Invoices[[#This Row],[Invoice_Date]])</f>
        <v>2022</v>
      </c>
      <c r="K4644" s="1">
        <f>_xlfn.XLOOKUP(tbl_Invoices[[#This Row],[Customer_ID]], tbl_Customers[Customer_ID], tbl_Customers[Cohort_Month])</f>
        <v>44561</v>
      </c>
      <c r="L4644" s="1" t="str">
        <f ca="1">_xlfn.XLOOKUP(tbl_Invoices[[#This Row],[Customer_ID]], tbl_Customers[Customer_ID], tbl_Customers[Age_Group])</f>
        <v>25–34</v>
      </c>
      <c r="M4644" s="1" t="str">
        <f>_xlfn.XLOOKUP(tbl_Invoices[[#This Row],[Customer_ID]], tbl_Customers[Customer_ID], tbl_Customers[Region])</f>
        <v>International</v>
      </c>
      <c r="N4644" s="1" t="str" cm="1">
        <f t="array" ref="N4644">_xlfn.IFS(
   _xlfn.SINGLE(tbl_Invoices[Plan_ID])="P1","Basic",
   _xlfn.SINGLE(tbl_Invoices[Plan_ID])="P2","Standard",
   _xlfn.SINGLE(tbl_Invoices[Plan_ID])="P3","Premium"
)</f>
        <v>Standard</v>
      </c>
      <c r="O4644" s="2">
        <f>IF(tbl_Invoices[[#This Row],[Revenue_Type]]="Churned",0,1)</f>
        <v>1</v>
      </c>
    </row>
    <row r="4645" spans="1:15" x14ac:dyDescent="0.25">
      <c r="A4645" t="s">
        <v>10169</v>
      </c>
      <c r="B4645" t="s">
        <v>962</v>
      </c>
      <c r="C4645" t="s">
        <v>2723</v>
      </c>
      <c r="D4645" s="1">
        <v>44892</v>
      </c>
      <c r="E4645">
        <v>55</v>
      </c>
      <c r="F4645" t="b">
        <v>1</v>
      </c>
      <c r="G4645" t="s">
        <v>4547</v>
      </c>
      <c r="H4645" t="s">
        <v>2031</v>
      </c>
      <c r="I4645" s="1">
        <f>DATE(YEAR(tbl_Invoices[[#This Row],[Invoice_Date]]), MONTH(tbl_Invoices[[#This Row],[Invoice_Date]]), DAY(tbl_Invoices[[#This Row],[Invoice_Date]]))</f>
        <v>44892</v>
      </c>
      <c r="J4645">
        <f>YEAR(tbl_Invoices[[#This Row],[Invoice_Date]])</f>
        <v>2022</v>
      </c>
      <c r="K4645" s="1">
        <f>_xlfn.XLOOKUP(tbl_Invoices[[#This Row],[Customer_ID]], tbl_Customers[Customer_ID], tbl_Customers[Cohort_Month])</f>
        <v>44834</v>
      </c>
      <c r="L4645" s="1" t="str">
        <f ca="1">_xlfn.XLOOKUP(tbl_Invoices[[#This Row],[Customer_ID]], tbl_Customers[Customer_ID], tbl_Customers[Age_Group])</f>
        <v>18–24</v>
      </c>
      <c r="M4645" s="1" t="str">
        <f>_xlfn.XLOOKUP(tbl_Invoices[[#This Row],[Customer_ID]], tbl_Customers[Customer_ID], tbl_Customers[Region])</f>
        <v>East</v>
      </c>
      <c r="N4645" s="1" t="str" cm="1">
        <f t="array" ref="N4645">_xlfn.IFS(
   _xlfn.SINGLE(tbl_Invoices[Plan_ID])="P1","Basic",
   _xlfn.SINGLE(tbl_Invoices[Plan_ID])="P2","Standard",
   _xlfn.SINGLE(tbl_Invoices[Plan_ID])="P3","Premium"
)</f>
        <v>Premium</v>
      </c>
      <c r="O4645" s="2">
        <f>IF(tbl_Invoices[[#This Row],[Revenue_Type]]="Churned",0,1)</f>
        <v>1</v>
      </c>
    </row>
    <row r="4646" spans="1:15" x14ac:dyDescent="0.25">
      <c r="A4646" t="s">
        <v>8058</v>
      </c>
      <c r="B4646" t="s">
        <v>1282</v>
      </c>
      <c r="C4646" t="s">
        <v>4106</v>
      </c>
      <c r="D4646" s="1">
        <v>44892</v>
      </c>
      <c r="E4646">
        <v>12</v>
      </c>
      <c r="F4646" t="b">
        <v>1</v>
      </c>
      <c r="G4646" t="s">
        <v>4540</v>
      </c>
      <c r="H4646" t="s">
        <v>2027</v>
      </c>
      <c r="I4646" s="1">
        <f>DATE(YEAR(tbl_Invoices[[#This Row],[Invoice_Date]]), MONTH(tbl_Invoices[[#This Row],[Invoice_Date]]), DAY(tbl_Invoices[[#This Row],[Invoice_Date]]))</f>
        <v>44892</v>
      </c>
      <c r="J4646">
        <f>YEAR(tbl_Invoices[[#This Row],[Invoice_Date]])</f>
        <v>2022</v>
      </c>
      <c r="K4646" s="1">
        <f>_xlfn.XLOOKUP(tbl_Invoices[[#This Row],[Customer_ID]], tbl_Customers[Customer_ID], tbl_Customers[Cohort_Month])</f>
        <v>44651</v>
      </c>
      <c r="L4646" s="1" t="str">
        <f ca="1">_xlfn.XLOOKUP(tbl_Invoices[[#This Row],[Customer_ID]], tbl_Customers[Customer_ID], tbl_Customers[Age_Group])</f>
        <v>35–44</v>
      </c>
      <c r="M4646" s="1" t="str">
        <f>_xlfn.XLOOKUP(tbl_Invoices[[#This Row],[Customer_ID]], tbl_Customers[Customer_ID], tbl_Customers[Region])</f>
        <v>West</v>
      </c>
      <c r="N4646" s="1" t="str" cm="1">
        <f t="array" ref="N4646">_xlfn.IFS(
   _xlfn.SINGLE(tbl_Invoices[Plan_ID])="P1","Basic",
   _xlfn.SINGLE(tbl_Invoices[Plan_ID])="P2","Standard",
   _xlfn.SINGLE(tbl_Invoices[Plan_ID])="P3","Premium"
)</f>
        <v>Basic</v>
      </c>
      <c r="O4646" s="2">
        <f>IF(tbl_Invoices[[#This Row],[Revenue_Type]]="Churned",0,1)</f>
        <v>1</v>
      </c>
    </row>
    <row r="4647" spans="1:15" x14ac:dyDescent="0.25">
      <c r="A4647" t="s">
        <v>10273</v>
      </c>
      <c r="B4647" t="s">
        <v>1334</v>
      </c>
      <c r="C4647" t="s">
        <v>3085</v>
      </c>
      <c r="D4647" s="1">
        <v>44892</v>
      </c>
      <c r="E4647">
        <v>12</v>
      </c>
      <c r="F4647" t="b">
        <v>1</v>
      </c>
      <c r="G4647" t="s">
        <v>4540</v>
      </c>
      <c r="H4647" t="s">
        <v>2027</v>
      </c>
      <c r="I4647" s="1">
        <f>DATE(YEAR(tbl_Invoices[[#This Row],[Invoice_Date]]), MONTH(tbl_Invoices[[#This Row],[Invoice_Date]]), DAY(tbl_Invoices[[#This Row],[Invoice_Date]]))</f>
        <v>44892</v>
      </c>
      <c r="J4647">
        <f>YEAR(tbl_Invoices[[#This Row],[Invoice_Date]])</f>
        <v>2022</v>
      </c>
      <c r="K4647" s="1">
        <f>_xlfn.XLOOKUP(tbl_Invoices[[#This Row],[Customer_ID]], tbl_Customers[Customer_ID], tbl_Customers[Cohort_Month])</f>
        <v>44500</v>
      </c>
      <c r="L4647" s="1" t="str">
        <f ca="1">_xlfn.XLOOKUP(tbl_Invoices[[#This Row],[Customer_ID]], tbl_Customers[Customer_ID], tbl_Customers[Age_Group])</f>
        <v>25–34</v>
      </c>
      <c r="M4647" s="1" t="str">
        <f>_xlfn.XLOOKUP(tbl_Invoices[[#This Row],[Customer_ID]], tbl_Customers[Customer_ID], tbl_Customers[Region])</f>
        <v>International</v>
      </c>
      <c r="N4647" s="1" t="str" cm="1">
        <f t="array" ref="N4647">_xlfn.IFS(
   _xlfn.SINGLE(tbl_Invoices[Plan_ID])="P1","Basic",
   _xlfn.SINGLE(tbl_Invoices[Plan_ID])="P2","Standard",
   _xlfn.SINGLE(tbl_Invoices[Plan_ID])="P3","Premium"
)</f>
        <v>Basic</v>
      </c>
      <c r="O4647" s="2">
        <f>IF(tbl_Invoices[[#This Row],[Revenue_Type]]="Churned",0,1)</f>
        <v>1</v>
      </c>
    </row>
    <row r="4648" spans="1:15" x14ac:dyDescent="0.25">
      <c r="A4648" t="s">
        <v>7634</v>
      </c>
      <c r="B4648" t="s">
        <v>1760</v>
      </c>
      <c r="C4648" t="s">
        <v>2425</v>
      </c>
      <c r="D4648" s="1">
        <v>44892</v>
      </c>
      <c r="E4648">
        <v>55</v>
      </c>
      <c r="F4648" t="b">
        <v>1</v>
      </c>
      <c r="G4648" t="s">
        <v>4547</v>
      </c>
      <c r="H4648" t="s">
        <v>2031</v>
      </c>
      <c r="I4648" s="1">
        <f>DATE(YEAR(tbl_Invoices[[#This Row],[Invoice_Date]]), MONTH(tbl_Invoices[[#This Row],[Invoice_Date]]), DAY(tbl_Invoices[[#This Row],[Invoice_Date]]))</f>
        <v>44892</v>
      </c>
      <c r="J4648">
        <f>YEAR(tbl_Invoices[[#This Row],[Invoice_Date]])</f>
        <v>2022</v>
      </c>
      <c r="K4648" s="1">
        <f>_xlfn.XLOOKUP(tbl_Invoices[[#This Row],[Customer_ID]], tbl_Customers[Customer_ID], tbl_Customers[Cohort_Month])</f>
        <v>44377</v>
      </c>
      <c r="L4648" s="1" t="str">
        <f ca="1">_xlfn.XLOOKUP(tbl_Invoices[[#This Row],[Customer_ID]], tbl_Customers[Customer_ID], tbl_Customers[Age_Group])</f>
        <v>25–34</v>
      </c>
      <c r="M4648" s="1" t="str">
        <f>_xlfn.XLOOKUP(tbl_Invoices[[#This Row],[Customer_ID]], tbl_Customers[Customer_ID], tbl_Customers[Region])</f>
        <v>South</v>
      </c>
      <c r="N4648" s="1" t="str" cm="1">
        <f t="array" ref="N4648">_xlfn.IFS(
   _xlfn.SINGLE(tbl_Invoices[Plan_ID])="P1","Basic",
   _xlfn.SINGLE(tbl_Invoices[Plan_ID])="P2","Standard",
   _xlfn.SINGLE(tbl_Invoices[Plan_ID])="P3","Premium"
)</f>
        <v>Premium</v>
      </c>
      <c r="O4648" s="2">
        <f>IF(tbl_Invoices[[#This Row],[Revenue_Type]]="Churned",0,1)</f>
        <v>1</v>
      </c>
    </row>
    <row r="4649" spans="1:15" x14ac:dyDescent="0.25">
      <c r="A4649" t="s">
        <v>10071</v>
      </c>
      <c r="B4649" t="s">
        <v>1891</v>
      </c>
      <c r="C4649" t="s">
        <v>2124</v>
      </c>
      <c r="D4649" s="1">
        <v>44892</v>
      </c>
      <c r="E4649">
        <v>12</v>
      </c>
      <c r="F4649" t="b">
        <v>1</v>
      </c>
      <c r="G4649" t="s">
        <v>4547</v>
      </c>
      <c r="H4649" t="s">
        <v>2027</v>
      </c>
      <c r="I4649" s="1">
        <f>DATE(YEAR(tbl_Invoices[[#This Row],[Invoice_Date]]), MONTH(tbl_Invoices[[#This Row],[Invoice_Date]]), DAY(tbl_Invoices[[#This Row],[Invoice_Date]]))</f>
        <v>44892</v>
      </c>
      <c r="J4649">
        <f>YEAR(tbl_Invoices[[#This Row],[Invoice_Date]])</f>
        <v>2022</v>
      </c>
      <c r="K4649" s="1">
        <f>_xlfn.XLOOKUP(tbl_Invoices[[#This Row],[Customer_ID]], tbl_Customers[Customer_ID], tbl_Customers[Cohort_Month])</f>
        <v>44347</v>
      </c>
      <c r="L4649" s="1" t="str">
        <f ca="1">_xlfn.XLOOKUP(tbl_Invoices[[#This Row],[Customer_ID]], tbl_Customers[Customer_ID], tbl_Customers[Age_Group])</f>
        <v>55+</v>
      </c>
      <c r="M4649" s="1" t="str">
        <f>_xlfn.XLOOKUP(tbl_Invoices[[#This Row],[Customer_ID]], tbl_Customers[Customer_ID], tbl_Customers[Region])</f>
        <v>West</v>
      </c>
      <c r="N4649" s="1" t="str" cm="1">
        <f t="array" ref="N4649">_xlfn.IFS(
   _xlfn.SINGLE(tbl_Invoices[Plan_ID])="P1","Basic",
   _xlfn.SINGLE(tbl_Invoices[Plan_ID])="P2","Standard",
   _xlfn.SINGLE(tbl_Invoices[Plan_ID])="P3","Premium"
)</f>
        <v>Basic</v>
      </c>
      <c r="O4649" s="2">
        <f>IF(tbl_Invoices[[#This Row],[Revenue_Type]]="Churned",0,1)</f>
        <v>1</v>
      </c>
    </row>
    <row r="4650" spans="1:15" x14ac:dyDescent="0.25">
      <c r="A4650" t="s">
        <v>7514</v>
      </c>
      <c r="B4650" t="s">
        <v>214</v>
      </c>
      <c r="C4650" t="s">
        <v>2789</v>
      </c>
      <c r="D4650" s="1">
        <v>44893</v>
      </c>
      <c r="E4650">
        <v>12</v>
      </c>
      <c r="F4650" t="b">
        <v>1</v>
      </c>
      <c r="G4650" t="s">
        <v>4545</v>
      </c>
      <c r="H4650" t="s">
        <v>2027</v>
      </c>
      <c r="I4650" s="1">
        <f>DATE(YEAR(tbl_Invoices[[#This Row],[Invoice_Date]]), MONTH(tbl_Invoices[[#This Row],[Invoice_Date]]), DAY(tbl_Invoices[[#This Row],[Invoice_Date]]))</f>
        <v>44893</v>
      </c>
      <c r="J4650">
        <f>YEAR(tbl_Invoices[[#This Row],[Invoice_Date]])</f>
        <v>2022</v>
      </c>
      <c r="K4650" s="1">
        <f>_xlfn.XLOOKUP(tbl_Invoices[[#This Row],[Customer_ID]], tbl_Customers[Customer_ID], tbl_Customers[Cohort_Month])</f>
        <v>44377</v>
      </c>
      <c r="L4650" s="1" t="str">
        <f ca="1">_xlfn.XLOOKUP(tbl_Invoices[[#This Row],[Customer_ID]], tbl_Customers[Customer_ID], tbl_Customers[Age_Group])</f>
        <v>35–44</v>
      </c>
      <c r="M4650" s="1" t="str">
        <f>_xlfn.XLOOKUP(tbl_Invoices[[#This Row],[Customer_ID]], tbl_Customers[Customer_ID], tbl_Customers[Region])</f>
        <v>South</v>
      </c>
      <c r="N4650" s="1" t="str" cm="1">
        <f t="array" ref="N4650">_xlfn.IFS(
   _xlfn.SINGLE(tbl_Invoices[Plan_ID])="P1","Basic",
   _xlfn.SINGLE(tbl_Invoices[Plan_ID])="P2","Standard",
   _xlfn.SINGLE(tbl_Invoices[Plan_ID])="P3","Premium"
)</f>
        <v>Basic</v>
      </c>
      <c r="O4650" s="2">
        <f>IF(tbl_Invoices[[#This Row],[Revenue_Type]]="Churned",0,1)</f>
        <v>0</v>
      </c>
    </row>
    <row r="4651" spans="1:15" x14ac:dyDescent="0.25">
      <c r="A4651" t="s">
        <v>5799</v>
      </c>
      <c r="B4651" t="s">
        <v>264</v>
      </c>
      <c r="C4651" t="s">
        <v>3705</v>
      </c>
      <c r="D4651" s="1">
        <v>44893</v>
      </c>
      <c r="E4651">
        <v>25</v>
      </c>
      <c r="F4651" t="b">
        <v>1</v>
      </c>
      <c r="G4651" t="s">
        <v>4545</v>
      </c>
      <c r="H4651" t="s">
        <v>2034</v>
      </c>
      <c r="I4651" s="1">
        <f>DATE(YEAR(tbl_Invoices[[#This Row],[Invoice_Date]]), MONTH(tbl_Invoices[[#This Row],[Invoice_Date]]), DAY(tbl_Invoices[[#This Row],[Invoice_Date]]))</f>
        <v>44893</v>
      </c>
      <c r="J4651">
        <f>YEAR(tbl_Invoices[[#This Row],[Invoice_Date]])</f>
        <v>2022</v>
      </c>
      <c r="K4651" s="1">
        <f>_xlfn.XLOOKUP(tbl_Invoices[[#This Row],[Customer_ID]], tbl_Customers[Customer_ID], tbl_Customers[Cohort_Month])</f>
        <v>44742</v>
      </c>
      <c r="L4651" s="1" t="str">
        <f ca="1">_xlfn.XLOOKUP(tbl_Invoices[[#This Row],[Customer_ID]], tbl_Customers[Customer_ID], tbl_Customers[Age_Group])</f>
        <v>45–54</v>
      </c>
      <c r="M4651" s="1" t="str">
        <f>_xlfn.XLOOKUP(tbl_Invoices[[#This Row],[Customer_ID]], tbl_Customers[Customer_ID], tbl_Customers[Region])</f>
        <v>East</v>
      </c>
      <c r="N4651" s="1" t="str" cm="1">
        <f t="array" ref="N4651">_xlfn.IFS(
   _xlfn.SINGLE(tbl_Invoices[Plan_ID])="P1","Basic",
   _xlfn.SINGLE(tbl_Invoices[Plan_ID])="P2","Standard",
   _xlfn.SINGLE(tbl_Invoices[Plan_ID])="P3","Premium"
)</f>
        <v>Standard</v>
      </c>
      <c r="O4651" s="2">
        <f>IF(tbl_Invoices[[#This Row],[Revenue_Type]]="Churned",0,1)</f>
        <v>0</v>
      </c>
    </row>
    <row r="4652" spans="1:15" x14ac:dyDescent="0.25">
      <c r="A4652" t="s">
        <v>6823</v>
      </c>
      <c r="B4652" t="s">
        <v>827</v>
      </c>
      <c r="C4652" t="s">
        <v>4111</v>
      </c>
      <c r="D4652" s="1">
        <v>44893</v>
      </c>
      <c r="E4652">
        <v>25</v>
      </c>
      <c r="F4652" t="b">
        <v>1</v>
      </c>
      <c r="G4652" t="s">
        <v>4538</v>
      </c>
      <c r="H4652" t="s">
        <v>2034</v>
      </c>
      <c r="I4652" s="1">
        <f>DATE(YEAR(tbl_Invoices[[#This Row],[Invoice_Date]]), MONTH(tbl_Invoices[[#This Row],[Invoice_Date]]), DAY(tbl_Invoices[[#This Row],[Invoice_Date]]))</f>
        <v>44893</v>
      </c>
      <c r="J4652">
        <f>YEAR(tbl_Invoices[[#This Row],[Invoice_Date]])</f>
        <v>2022</v>
      </c>
      <c r="K4652" s="1">
        <f>_xlfn.XLOOKUP(tbl_Invoices[[#This Row],[Customer_ID]], tbl_Customers[Customer_ID], tbl_Customers[Cohort_Month])</f>
        <v>44500</v>
      </c>
      <c r="L4652" s="1" t="str">
        <f ca="1">_xlfn.XLOOKUP(tbl_Invoices[[#This Row],[Customer_ID]], tbl_Customers[Customer_ID], tbl_Customers[Age_Group])</f>
        <v>35–44</v>
      </c>
      <c r="M4652" s="1" t="str">
        <f>_xlfn.XLOOKUP(tbl_Invoices[[#This Row],[Customer_ID]], tbl_Customers[Customer_ID], tbl_Customers[Region])</f>
        <v>International</v>
      </c>
      <c r="N4652" s="1" t="str" cm="1">
        <f t="array" ref="N4652">_xlfn.IFS(
   _xlfn.SINGLE(tbl_Invoices[Plan_ID])="P1","Basic",
   _xlfn.SINGLE(tbl_Invoices[Plan_ID])="P2","Standard",
   _xlfn.SINGLE(tbl_Invoices[Plan_ID])="P3","Premium"
)</f>
        <v>Standard</v>
      </c>
      <c r="O4652" s="2">
        <f>IF(tbl_Invoices[[#This Row],[Revenue_Type]]="Churned",0,1)</f>
        <v>1</v>
      </c>
    </row>
    <row r="4653" spans="1:15" x14ac:dyDescent="0.25">
      <c r="A4653" t="s">
        <v>9339</v>
      </c>
      <c r="B4653" t="s">
        <v>1191</v>
      </c>
      <c r="C4653" t="s">
        <v>2083</v>
      </c>
      <c r="D4653" s="1">
        <v>44893</v>
      </c>
      <c r="E4653">
        <v>12</v>
      </c>
      <c r="F4653" t="b">
        <v>1</v>
      </c>
      <c r="G4653" t="s">
        <v>4549</v>
      </c>
      <c r="H4653" t="s">
        <v>2027</v>
      </c>
      <c r="I4653" s="1">
        <f>DATE(YEAR(tbl_Invoices[[#This Row],[Invoice_Date]]), MONTH(tbl_Invoices[[#This Row],[Invoice_Date]]), DAY(tbl_Invoices[[#This Row],[Invoice_Date]]))</f>
        <v>44893</v>
      </c>
      <c r="J4653">
        <f>YEAR(tbl_Invoices[[#This Row],[Invoice_Date]])</f>
        <v>2022</v>
      </c>
      <c r="K4653" s="1">
        <f>_xlfn.XLOOKUP(tbl_Invoices[[#This Row],[Customer_ID]], tbl_Customers[Customer_ID], tbl_Customers[Cohort_Month])</f>
        <v>44651</v>
      </c>
      <c r="L4653" s="1" t="str">
        <f ca="1">_xlfn.XLOOKUP(tbl_Invoices[[#This Row],[Customer_ID]], tbl_Customers[Customer_ID], tbl_Customers[Age_Group])</f>
        <v>35–44</v>
      </c>
      <c r="M4653" s="1" t="str">
        <f>_xlfn.XLOOKUP(tbl_Invoices[[#This Row],[Customer_ID]], tbl_Customers[Customer_ID], tbl_Customers[Region])</f>
        <v>Midwest</v>
      </c>
      <c r="N4653" s="1" t="str" cm="1">
        <f t="array" ref="N4653">_xlfn.IFS(
   _xlfn.SINGLE(tbl_Invoices[Plan_ID])="P1","Basic",
   _xlfn.SINGLE(tbl_Invoices[Plan_ID])="P2","Standard",
   _xlfn.SINGLE(tbl_Invoices[Plan_ID])="P3","Premium"
)</f>
        <v>Basic</v>
      </c>
      <c r="O4653" s="2">
        <f>IF(tbl_Invoices[[#This Row],[Revenue_Type]]="Churned",0,1)</f>
        <v>1</v>
      </c>
    </row>
    <row r="4654" spans="1:15" x14ac:dyDescent="0.25">
      <c r="A4654" t="s">
        <v>10089</v>
      </c>
      <c r="B4654" t="s">
        <v>1318</v>
      </c>
      <c r="C4654" t="s">
        <v>3932</v>
      </c>
      <c r="D4654" s="1">
        <v>44893</v>
      </c>
      <c r="E4654">
        <v>25</v>
      </c>
      <c r="F4654" t="b">
        <v>1</v>
      </c>
      <c r="G4654" t="s">
        <v>4549</v>
      </c>
      <c r="H4654" t="s">
        <v>2034</v>
      </c>
      <c r="I4654" s="1">
        <f>DATE(YEAR(tbl_Invoices[[#This Row],[Invoice_Date]]), MONTH(tbl_Invoices[[#This Row],[Invoice_Date]]), DAY(tbl_Invoices[[#This Row],[Invoice_Date]]))</f>
        <v>44893</v>
      </c>
      <c r="J4654">
        <f>YEAR(tbl_Invoices[[#This Row],[Invoice_Date]])</f>
        <v>2022</v>
      </c>
      <c r="K4654" s="1">
        <f>_xlfn.XLOOKUP(tbl_Invoices[[#This Row],[Customer_ID]], tbl_Customers[Customer_ID], tbl_Customers[Cohort_Month])</f>
        <v>45046</v>
      </c>
      <c r="L4654" s="1" t="str">
        <f ca="1">_xlfn.XLOOKUP(tbl_Invoices[[#This Row],[Customer_ID]], tbl_Customers[Customer_ID], tbl_Customers[Age_Group])</f>
        <v>45–54</v>
      </c>
      <c r="M4654" s="1" t="str">
        <f>_xlfn.XLOOKUP(tbl_Invoices[[#This Row],[Customer_ID]], tbl_Customers[Customer_ID], tbl_Customers[Region])</f>
        <v>International</v>
      </c>
      <c r="N4654" s="1" t="str" cm="1">
        <f t="array" ref="N4654">_xlfn.IFS(
   _xlfn.SINGLE(tbl_Invoices[Plan_ID])="P1","Basic",
   _xlfn.SINGLE(tbl_Invoices[Plan_ID])="P2","Standard",
   _xlfn.SINGLE(tbl_Invoices[Plan_ID])="P3","Premium"
)</f>
        <v>Standard</v>
      </c>
      <c r="O4654" s="2">
        <f>IF(tbl_Invoices[[#This Row],[Revenue_Type]]="Churned",0,1)</f>
        <v>1</v>
      </c>
    </row>
    <row r="4655" spans="1:15" x14ac:dyDescent="0.25">
      <c r="A4655" t="s">
        <v>8868</v>
      </c>
      <c r="B4655" t="s">
        <v>1331</v>
      </c>
      <c r="C4655" t="s">
        <v>2917</v>
      </c>
      <c r="D4655" s="1">
        <v>44893</v>
      </c>
      <c r="E4655">
        <v>25</v>
      </c>
      <c r="F4655" t="b">
        <v>1</v>
      </c>
      <c r="G4655" t="s">
        <v>4549</v>
      </c>
      <c r="H4655" t="s">
        <v>2034</v>
      </c>
      <c r="I4655" s="1">
        <f>DATE(YEAR(tbl_Invoices[[#This Row],[Invoice_Date]]), MONTH(tbl_Invoices[[#This Row],[Invoice_Date]]), DAY(tbl_Invoices[[#This Row],[Invoice_Date]]))</f>
        <v>44893</v>
      </c>
      <c r="J4655">
        <f>YEAR(tbl_Invoices[[#This Row],[Invoice_Date]])</f>
        <v>2022</v>
      </c>
      <c r="K4655" s="1">
        <f>_xlfn.XLOOKUP(tbl_Invoices[[#This Row],[Customer_ID]], tbl_Customers[Customer_ID], tbl_Customers[Cohort_Month])</f>
        <v>44620</v>
      </c>
      <c r="L4655" s="1" t="str">
        <f ca="1">_xlfn.XLOOKUP(tbl_Invoices[[#This Row],[Customer_ID]], tbl_Customers[Customer_ID], tbl_Customers[Age_Group])</f>
        <v>25–34</v>
      </c>
      <c r="M4655" s="1" t="str">
        <f>_xlfn.XLOOKUP(tbl_Invoices[[#This Row],[Customer_ID]], tbl_Customers[Customer_ID], tbl_Customers[Region])</f>
        <v>Midwest</v>
      </c>
      <c r="N4655" s="1" t="str" cm="1">
        <f t="array" ref="N4655">_xlfn.IFS(
   _xlfn.SINGLE(tbl_Invoices[Plan_ID])="P1","Basic",
   _xlfn.SINGLE(tbl_Invoices[Plan_ID])="P2","Standard",
   _xlfn.SINGLE(tbl_Invoices[Plan_ID])="P3","Premium"
)</f>
        <v>Standard</v>
      </c>
      <c r="O4655" s="2">
        <f>IF(tbl_Invoices[[#This Row],[Revenue_Type]]="Churned",0,1)</f>
        <v>1</v>
      </c>
    </row>
    <row r="4656" spans="1:15" x14ac:dyDescent="0.25">
      <c r="A4656" t="s">
        <v>9090</v>
      </c>
      <c r="B4656" t="s">
        <v>1384</v>
      </c>
      <c r="C4656" t="s">
        <v>4166</v>
      </c>
      <c r="D4656" s="1">
        <v>44893</v>
      </c>
      <c r="E4656">
        <v>12</v>
      </c>
      <c r="F4656" t="b">
        <v>1</v>
      </c>
      <c r="G4656" t="s">
        <v>4549</v>
      </c>
      <c r="H4656" t="s">
        <v>2027</v>
      </c>
      <c r="I4656" s="1">
        <f>DATE(YEAR(tbl_Invoices[[#This Row],[Invoice_Date]]), MONTH(tbl_Invoices[[#This Row],[Invoice_Date]]), DAY(tbl_Invoices[[#This Row],[Invoice_Date]]))</f>
        <v>44893</v>
      </c>
      <c r="J4656">
        <f>YEAR(tbl_Invoices[[#This Row],[Invoice_Date]])</f>
        <v>2022</v>
      </c>
      <c r="K4656" s="1">
        <f>_xlfn.XLOOKUP(tbl_Invoices[[#This Row],[Customer_ID]], tbl_Customers[Customer_ID], tbl_Customers[Cohort_Month])</f>
        <v>44377</v>
      </c>
      <c r="L4656" s="1" t="str">
        <f ca="1">_xlfn.XLOOKUP(tbl_Invoices[[#This Row],[Customer_ID]], tbl_Customers[Customer_ID], tbl_Customers[Age_Group])</f>
        <v>35–44</v>
      </c>
      <c r="M4656" s="1" t="str">
        <f>_xlfn.XLOOKUP(tbl_Invoices[[#This Row],[Customer_ID]], tbl_Customers[Customer_ID], tbl_Customers[Region])</f>
        <v>West</v>
      </c>
      <c r="N4656" s="1" t="str" cm="1">
        <f t="array" ref="N4656">_xlfn.IFS(
   _xlfn.SINGLE(tbl_Invoices[Plan_ID])="P1","Basic",
   _xlfn.SINGLE(tbl_Invoices[Plan_ID])="P2","Standard",
   _xlfn.SINGLE(tbl_Invoices[Plan_ID])="P3","Premium"
)</f>
        <v>Basic</v>
      </c>
      <c r="O4656" s="2">
        <f>IF(tbl_Invoices[[#This Row],[Revenue_Type]]="Churned",0,1)</f>
        <v>1</v>
      </c>
    </row>
    <row r="4657" spans="1:15" x14ac:dyDescent="0.25">
      <c r="A4657" t="s">
        <v>4802</v>
      </c>
      <c r="B4657" t="s">
        <v>1386</v>
      </c>
      <c r="C4657" t="s">
        <v>2137</v>
      </c>
      <c r="D4657" s="1">
        <v>44893</v>
      </c>
      <c r="E4657">
        <v>55</v>
      </c>
      <c r="F4657" t="b">
        <v>1</v>
      </c>
      <c r="G4657" t="s">
        <v>4549</v>
      </c>
      <c r="H4657" t="s">
        <v>2031</v>
      </c>
      <c r="I4657" s="1">
        <f>DATE(YEAR(tbl_Invoices[[#This Row],[Invoice_Date]]), MONTH(tbl_Invoices[[#This Row],[Invoice_Date]]), DAY(tbl_Invoices[[#This Row],[Invoice_Date]]))</f>
        <v>44893</v>
      </c>
      <c r="J4657">
        <f>YEAR(tbl_Invoices[[#This Row],[Invoice_Date]])</f>
        <v>2022</v>
      </c>
      <c r="K4657" s="1">
        <f>_xlfn.XLOOKUP(tbl_Invoices[[#This Row],[Customer_ID]], tbl_Customers[Customer_ID], tbl_Customers[Cohort_Month])</f>
        <v>44773</v>
      </c>
      <c r="L4657" s="1" t="str">
        <f ca="1">_xlfn.XLOOKUP(tbl_Invoices[[#This Row],[Customer_ID]], tbl_Customers[Customer_ID], tbl_Customers[Age_Group])</f>
        <v>35–44</v>
      </c>
      <c r="M4657" s="1" t="str">
        <f>_xlfn.XLOOKUP(tbl_Invoices[[#This Row],[Customer_ID]], tbl_Customers[Customer_ID], tbl_Customers[Region])</f>
        <v>International</v>
      </c>
      <c r="N4657" s="1" t="str" cm="1">
        <f t="array" ref="N4657">_xlfn.IFS(
   _xlfn.SINGLE(tbl_Invoices[Plan_ID])="P1","Basic",
   _xlfn.SINGLE(tbl_Invoices[Plan_ID])="P2","Standard",
   _xlfn.SINGLE(tbl_Invoices[Plan_ID])="P3","Premium"
)</f>
        <v>Premium</v>
      </c>
      <c r="O4657" s="2">
        <f>IF(tbl_Invoices[[#This Row],[Revenue_Type]]="Churned",0,1)</f>
        <v>1</v>
      </c>
    </row>
    <row r="4658" spans="1:15" x14ac:dyDescent="0.25">
      <c r="A4658" t="s">
        <v>5988</v>
      </c>
      <c r="B4658" t="s">
        <v>1618</v>
      </c>
      <c r="C4658" t="s">
        <v>2555</v>
      </c>
      <c r="D4658" s="1">
        <v>44893</v>
      </c>
      <c r="E4658">
        <v>12</v>
      </c>
      <c r="F4658" t="b">
        <v>1</v>
      </c>
      <c r="G4658" t="s">
        <v>4540</v>
      </c>
      <c r="H4658" t="s">
        <v>2027</v>
      </c>
      <c r="I4658" s="1">
        <f>DATE(YEAR(tbl_Invoices[[#This Row],[Invoice_Date]]), MONTH(tbl_Invoices[[#This Row],[Invoice_Date]]), DAY(tbl_Invoices[[#This Row],[Invoice_Date]]))</f>
        <v>44893</v>
      </c>
      <c r="J4658">
        <f>YEAR(tbl_Invoices[[#This Row],[Invoice_Date]])</f>
        <v>2022</v>
      </c>
      <c r="K4658" s="1">
        <f>_xlfn.XLOOKUP(tbl_Invoices[[#This Row],[Customer_ID]], tbl_Customers[Customer_ID], tbl_Customers[Cohort_Month])</f>
        <v>45107</v>
      </c>
      <c r="L4658" s="1" t="str">
        <f ca="1">_xlfn.XLOOKUP(tbl_Invoices[[#This Row],[Customer_ID]], tbl_Customers[Customer_ID], tbl_Customers[Age_Group])</f>
        <v>25–34</v>
      </c>
      <c r="M4658" s="1" t="str">
        <f>_xlfn.XLOOKUP(tbl_Invoices[[#This Row],[Customer_ID]], tbl_Customers[Customer_ID], tbl_Customers[Region])</f>
        <v>East</v>
      </c>
      <c r="N4658" s="1" t="str" cm="1">
        <f t="array" ref="N4658">_xlfn.IFS(
   _xlfn.SINGLE(tbl_Invoices[Plan_ID])="P1","Basic",
   _xlfn.SINGLE(tbl_Invoices[Plan_ID])="P2","Standard",
   _xlfn.SINGLE(tbl_Invoices[Plan_ID])="P3","Premium"
)</f>
        <v>Basic</v>
      </c>
      <c r="O4658" s="2">
        <f>IF(tbl_Invoices[[#This Row],[Revenue_Type]]="Churned",0,1)</f>
        <v>1</v>
      </c>
    </row>
    <row r="4659" spans="1:15" x14ac:dyDescent="0.25">
      <c r="A4659" t="s">
        <v>5905</v>
      </c>
      <c r="B4659" t="s">
        <v>1827</v>
      </c>
      <c r="C4659" t="s">
        <v>4153</v>
      </c>
      <c r="D4659" s="1">
        <v>44893</v>
      </c>
      <c r="E4659">
        <v>12</v>
      </c>
      <c r="F4659" t="b">
        <v>1</v>
      </c>
      <c r="G4659" t="s">
        <v>4549</v>
      </c>
      <c r="H4659" t="s">
        <v>2027</v>
      </c>
      <c r="I4659" s="1">
        <f>DATE(YEAR(tbl_Invoices[[#This Row],[Invoice_Date]]), MONTH(tbl_Invoices[[#This Row],[Invoice_Date]]), DAY(tbl_Invoices[[#This Row],[Invoice_Date]]))</f>
        <v>44893</v>
      </c>
      <c r="J4659">
        <f>YEAR(tbl_Invoices[[#This Row],[Invoice_Date]])</f>
        <v>2022</v>
      </c>
      <c r="K4659" s="1">
        <f>_xlfn.XLOOKUP(tbl_Invoices[[#This Row],[Customer_ID]], tbl_Customers[Customer_ID], tbl_Customers[Cohort_Month])</f>
        <v>44773</v>
      </c>
      <c r="L4659" s="1" t="str">
        <f ca="1">_xlfn.XLOOKUP(tbl_Invoices[[#This Row],[Customer_ID]], tbl_Customers[Customer_ID], tbl_Customers[Age_Group])</f>
        <v>55+</v>
      </c>
      <c r="M4659" s="1" t="str">
        <f>_xlfn.XLOOKUP(tbl_Invoices[[#This Row],[Customer_ID]], tbl_Customers[Customer_ID], tbl_Customers[Region])</f>
        <v>South</v>
      </c>
      <c r="N4659" s="1" t="str" cm="1">
        <f t="array" ref="N4659">_xlfn.IFS(
   _xlfn.SINGLE(tbl_Invoices[Plan_ID])="P1","Basic",
   _xlfn.SINGLE(tbl_Invoices[Plan_ID])="P2","Standard",
   _xlfn.SINGLE(tbl_Invoices[Plan_ID])="P3","Premium"
)</f>
        <v>Basic</v>
      </c>
      <c r="O4659" s="2">
        <f>IF(tbl_Invoices[[#This Row],[Revenue_Type]]="Churned",0,1)</f>
        <v>1</v>
      </c>
    </row>
    <row r="4660" spans="1:15" x14ac:dyDescent="0.25">
      <c r="A4660" t="s">
        <v>9998</v>
      </c>
      <c r="B4660" t="s">
        <v>64</v>
      </c>
      <c r="C4660" t="s">
        <v>4334</v>
      </c>
      <c r="D4660" s="1">
        <v>44894</v>
      </c>
      <c r="E4660">
        <v>25</v>
      </c>
      <c r="F4660" t="b">
        <v>1</v>
      </c>
      <c r="G4660" t="s">
        <v>4549</v>
      </c>
      <c r="H4660" t="s">
        <v>2034</v>
      </c>
      <c r="I4660" s="1">
        <f>DATE(YEAR(tbl_Invoices[[#This Row],[Invoice_Date]]), MONTH(tbl_Invoices[[#This Row],[Invoice_Date]]), DAY(tbl_Invoices[[#This Row],[Invoice_Date]]))</f>
        <v>44894</v>
      </c>
      <c r="J4660">
        <f>YEAR(tbl_Invoices[[#This Row],[Invoice_Date]])</f>
        <v>2022</v>
      </c>
      <c r="K4660" s="1">
        <f>_xlfn.XLOOKUP(tbl_Invoices[[#This Row],[Customer_ID]], tbl_Customers[Customer_ID], tbl_Customers[Cohort_Month])</f>
        <v>44377</v>
      </c>
      <c r="L4660" s="1" t="str">
        <f ca="1">_xlfn.XLOOKUP(tbl_Invoices[[#This Row],[Customer_ID]], tbl_Customers[Customer_ID], tbl_Customers[Age_Group])</f>
        <v>45–54</v>
      </c>
      <c r="M4660" s="1" t="str">
        <f>_xlfn.XLOOKUP(tbl_Invoices[[#This Row],[Customer_ID]], tbl_Customers[Customer_ID], tbl_Customers[Region])</f>
        <v>South</v>
      </c>
      <c r="N4660" s="1" t="str" cm="1">
        <f t="array" ref="N4660">_xlfn.IFS(
   _xlfn.SINGLE(tbl_Invoices[Plan_ID])="P1","Basic",
   _xlfn.SINGLE(tbl_Invoices[Plan_ID])="P2","Standard",
   _xlfn.SINGLE(tbl_Invoices[Plan_ID])="P3","Premium"
)</f>
        <v>Standard</v>
      </c>
      <c r="O4660" s="2">
        <f>IF(tbl_Invoices[[#This Row],[Revenue_Type]]="Churned",0,1)</f>
        <v>1</v>
      </c>
    </row>
    <row r="4661" spans="1:15" x14ac:dyDescent="0.25">
      <c r="A4661" t="s">
        <v>10054</v>
      </c>
      <c r="B4661" t="s">
        <v>75</v>
      </c>
      <c r="C4661" t="s">
        <v>2945</v>
      </c>
      <c r="D4661" s="1">
        <v>44894</v>
      </c>
      <c r="E4661">
        <v>55</v>
      </c>
      <c r="F4661" t="b">
        <v>1</v>
      </c>
      <c r="G4661" t="s">
        <v>4540</v>
      </c>
      <c r="H4661" t="s">
        <v>2031</v>
      </c>
      <c r="I4661" s="1">
        <f>DATE(YEAR(tbl_Invoices[[#This Row],[Invoice_Date]]), MONTH(tbl_Invoices[[#This Row],[Invoice_Date]]), DAY(tbl_Invoices[[#This Row],[Invoice_Date]]))</f>
        <v>44894</v>
      </c>
      <c r="J4661">
        <f>YEAR(tbl_Invoices[[#This Row],[Invoice_Date]])</f>
        <v>2022</v>
      </c>
      <c r="K4661" s="1">
        <f>_xlfn.XLOOKUP(tbl_Invoices[[#This Row],[Customer_ID]], tbl_Customers[Customer_ID], tbl_Customers[Cohort_Month])</f>
        <v>44834</v>
      </c>
      <c r="L4661" s="1" t="str">
        <f ca="1">_xlfn.XLOOKUP(tbl_Invoices[[#This Row],[Customer_ID]], tbl_Customers[Customer_ID], tbl_Customers[Age_Group])</f>
        <v>25–34</v>
      </c>
      <c r="M4661" s="1" t="str">
        <f>_xlfn.XLOOKUP(tbl_Invoices[[#This Row],[Customer_ID]], tbl_Customers[Customer_ID], tbl_Customers[Region])</f>
        <v>West</v>
      </c>
      <c r="N4661" s="1" t="str" cm="1">
        <f t="array" ref="N4661">_xlfn.IFS(
   _xlfn.SINGLE(tbl_Invoices[Plan_ID])="P1","Basic",
   _xlfn.SINGLE(tbl_Invoices[Plan_ID])="P2","Standard",
   _xlfn.SINGLE(tbl_Invoices[Plan_ID])="P3","Premium"
)</f>
        <v>Premium</v>
      </c>
      <c r="O4661" s="2">
        <f>IF(tbl_Invoices[[#This Row],[Revenue_Type]]="Churned",0,1)</f>
        <v>1</v>
      </c>
    </row>
    <row r="4662" spans="1:15" x14ac:dyDescent="0.25">
      <c r="A4662" t="s">
        <v>5355</v>
      </c>
      <c r="B4662" t="s">
        <v>140</v>
      </c>
      <c r="C4662" t="s">
        <v>3749</v>
      </c>
      <c r="D4662" s="1">
        <v>44894</v>
      </c>
      <c r="E4662">
        <v>25</v>
      </c>
      <c r="F4662" t="b">
        <v>1</v>
      </c>
      <c r="G4662" t="s">
        <v>4547</v>
      </c>
      <c r="H4662" t="s">
        <v>2034</v>
      </c>
      <c r="I4662" s="1">
        <f>DATE(YEAR(tbl_Invoices[[#This Row],[Invoice_Date]]), MONTH(tbl_Invoices[[#This Row],[Invoice_Date]]), DAY(tbl_Invoices[[#This Row],[Invoice_Date]]))</f>
        <v>44894</v>
      </c>
      <c r="J4662">
        <f>YEAR(tbl_Invoices[[#This Row],[Invoice_Date]])</f>
        <v>2022</v>
      </c>
      <c r="K4662" s="1">
        <f>_xlfn.XLOOKUP(tbl_Invoices[[#This Row],[Customer_ID]], tbl_Customers[Customer_ID], tbl_Customers[Cohort_Month])</f>
        <v>45016</v>
      </c>
      <c r="L4662" s="1" t="str">
        <f ca="1">_xlfn.XLOOKUP(tbl_Invoices[[#This Row],[Customer_ID]], tbl_Customers[Customer_ID], tbl_Customers[Age_Group])</f>
        <v>45–54</v>
      </c>
      <c r="M4662" s="1" t="str">
        <f>_xlfn.XLOOKUP(tbl_Invoices[[#This Row],[Customer_ID]], tbl_Customers[Customer_ID], tbl_Customers[Region])</f>
        <v>East</v>
      </c>
      <c r="N4662" s="1" t="str" cm="1">
        <f t="array" ref="N4662">_xlfn.IFS(
   _xlfn.SINGLE(tbl_Invoices[Plan_ID])="P1","Basic",
   _xlfn.SINGLE(tbl_Invoices[Plan_ID])="P2","Standard",
   _xlfn.SINGLE(tbl_Invoices[Plan_ID])="P3","Premium"
)</f>
        <v>Standard</v>
      </c>
      <c r="O4662" s="2">
        <f>IF(tbl_Invoices[[#This Row],[Revenue_Type]]="Churned",0,1)</f>
        <v>1</v>
      </c>
    </row>
    <row r="4663" spans="1:15" x14ac:dyDescent="0.25">
      <c r="A4663" t="s">
        <v>5972</v>
      </c>
      <c r="B4663" t="s">
        <v>557</v>
      </c>
      <c r="C4663" t="s">
        <v>4364</v>
      </c>
      <c r="D4663" s="1">
        <v>44894</v>
      </c>
      <c r="E4663">
        <v>25</v>
      </c>
      <c r="F4663" t="b">
        <v>1</v>
      </c>
      <c r="G4663" t="s">
        <v>4547</v>
      </c>
      <c r="H4663" t="s">
        <v>2034</v>
      </c>
      <c r="I4663" s="1">
        <f>DATE(YEAR(tbl_Invoices[[#This Row],[Invoice_Date]]), MONTH(tbl_Invoices[[#This Row],[Invoice_Date]]), DAY(tbl_Invoices[[#This Row],[Invoice_Date]]))</f>
        <v>44894</v>
      </c>
      <c r="J4663">
        <f>YEAR(tbl_Invoices[[#This Row],[Invoice_Date]])</f>
        <v>2022</v>
      </c>
      <c r="K4663" s="1">
        <f>_xlfn.XLOOKUP(tbl_Invoices[[#This Row],[Customer_ID]], tbl_Customers[Customer_ID], tbl_Customers[Cohort_Month])</f>
        <v>44651</v>
      </c>
      <c r="L4663" s="1" t="str">
        <f ca="1">_xlfn.XLOOKUP(tbl_Invoices[[#This Row],[Customer_ID]], tbl_Customers[Customer_ID], tbl_Customers[Age_Group])</f>
        <v>55+</v>
      </c>
      <c r="M4663" s="1" t="str">
        <f>_xlfn.XLOOKUP(tbl_Invoices[[#This Row],[Customer_ID]], tbl_Customers[Customer_ID], tbl_Customers[Region])</f>
        <v>East</v>
      </c>
      <c r="N4663" s="1" t="str" cm="1">
        <f t="array" ref="N4663">_xlfn.IFS(
   _xlfn.SINGLE(tbl_Invoices[Plan_ID])="P1","Basic",
   _xlfn.SINGLE(tbl_Invoices[Plan_ID])="P2","Standard",
   _xlfn.SINGLE(tbl_Invoices[Plan_ID])="P3","Premium"
)</f>
        <v>Standard</v>
      </c>
      <c r="O4663" s="2">
        <f>IF(tbl_Invoices[[#This Row],[Revenue_Type]]="Churned",0,1)</f>
        <v>1</v>
      </c>
    </row>
    <row r="4664" spans="1:15" x14ac:dyDescent="0.25">
      <c r="A4664" t="s">
        <v>4801</v>
      </c>
      <c r="B4664" t="s">
        <v>669</v>
      </c>
      <c r="C4664" t="s">
        <v>3578</v>
      </c>
      <c r="D4664" s="1">
        <v>44894</v>
      </c>
      <c r="E4664">
        <v>55</v>
      </c>
      <c r="F4664" t="b">
        <v>1</v>
      </c>
      <c r="G4664" t="s">
        <v>4547</v>
      </c>
      <c r="H4664" t="s">
        <v>2031</v>
      </c>
      <c r="I4664" s="1">
        <f>DATE(YEAR(tbl_Invoices[[#This Row],[Invoice_Date]]), MONTH(tbl_Invoices[[#This Row],[Invoice_Date]]), DAY(tbl_Invoices[[#This Row],[Invoice_Date]]))</f>
        <v>44894</v>
      </c>
      <c r="J4664">
        <f>YEAR(tbl_Invoices[[#This Row],[Invoice_Date]])</f>
        <v>2022</v>
      </c>
      <c r="K4664" s="1">
        <f>_xlfn.XLOOKUP(tbl_Invoices[[#This Row],[Customer_ID]], tbl_Customers[Customer_ID], tbl_Customers[Cohort_Month])</f>
        <v>44957</v>
      </c>
      <c r="L4664" s="1" t="str">
        <f ca="1">_xlfn.XLOOKUP(tbl_Invoices[[#This Row],[Customer_ID]], tbl_Customers[Customer_ID], tbl_Customers[Age_Group])</f>
        <v>18–24</v>
      </c>
      <c r="M4664" s="1" t="str">
        <f>_xlfn.XLOOKUP(tbl_Invoices[[#This Row],[Customer_ID]], tbl_Customers[Customer_ID], tbl_Customers[Region])</f>
        <v>International</v>
      </c>
      <c r="N4664" s="1" t="str" cm="1">
        <f t="array" ref="N4664">_xlfn.IFS(
   _xlfn.SINGLE(tbl_Invoices[Plan_ID])="P1","Basic",
   _xlfn.SINGLE(tbl_Invoices[Plan_ID])="P2","Standard",
   _xlfn.SINGLE(tbl_Invoices[Plan_ID])="P3","Premium"
)</f>
        <v>Premium</v>
      </c>
      <c r="O4664" s="2">
        <f>IF(tbl_Invoices[[#This Row],[Revenue_Type]]="Churned",0,1)</f>
        <v>1</v>
      </c>
    </row>
    <row r="4665" spans="1:15" x14ac:dyDescent="0.25">
      <c r="A4665" t="s">
        <v>10434</v>
      </c>
      <c r="B4665" t="s">
        <v>1368</v>
      </c>
      <c r="C4665" t="s">
        <v>2135</v>
      </c>
      <c r="D4665" s="1">
        <v>44894</v>
      </c>
      <c r="E4665">
        <v>55</v>
      </c>
      <c r="F4665" t="b">
        <v>1</v>
      </c>
      <c r="G4665" t="s">
        <v>4540</v>
      </c>
      <c r="H4665" t="s">
        <v>2031</v>
      </c>
      <c r="I4665" s="1">
        <f>DATE(YEAR(tbl_Invoices[[#This Row],[Invoice_Date]]), MONTH(tbl_Invoices[[#This Row],[Invoice_Date]]), DAY(tbl_Invoices[[#This Row],[Invoice_Date]]))</f>
        <v>44894</v>
      </c>
      <c r="J4665">
        <f>YEAR(tbl_Invoices[[#This Row],[Invoice_Date]])</f>
        <v>2022</v>
      </c>
      <c r="K4665" s="1">
        <f>_xlfn.XLOOKUP(tbl_Invoices[[#This Row],[Customer_ID]], tbl_Customers[Customer_ID], tbl_Customers[Cohort_Month])</f>
        <v>44255</v>
      </c>
      <c r="L4665" s="1" t="str">
        <f ca="1">_xlfn.XLOOKUP(tbl_Invoices[[#This Row],[Customer_ID]], tbl_Customers[Customer_ID], tbl_Customers[Age_Group])</f>
        <v>55+</v>
      </c>
      <c r="M4665" s="1" t="str">
        <f>_xlfn.XLOOKUP(tbl_Invoices[[#This Row],[Customer_ID]], tbl_Customers[Customer_ID], tbl_Customers[Region])</f>
        <v>South</v>
      </c>
      <c r="N4665" s="1" t="str" cm="1">
        <f t="array" ref="N4665">_xlfn.IFS(
   _xlfn.SINGLE(tbl_Invoices[Plan_ID])="P1","Basic",
   _xlfn.SINGLE(tbl_Invoices[Plan_ID])="P2","Standard",
   _xlfn.SINGLE(tbl_Invoices[Plan_ID])="P3","Premium"
)</f>
        <v>Premium</v>
      </c>
      <c r="O4665" s="2">
        <f>IF(tbl_Invoices[[#This Row],[Revenue_Type]]="Churned",0,1)</f>
        <v>1</v>
      </c>
    </row>
    <row r="4666" spans="1:15" x14ac:dyDescent="0.25">
      <c r="A4666" t="s">
        <v>9004</v>
      </c>
      <c r="B4666" t="s">
        <v>1703</v>
      </c>
      <c r="C4666" t="s">
        <v>2878</v>
      </c>
      <c r="D4666" s="1">
        <v>44894</v>
      </c>
      <c r="E4666">
        <v>55</v>
      </c>
      <c r="F4666" t="b">
        <v>1</v>
      </c>
      <c r="G4666" t="s">
        <v>4545</v>
      </c>
      <c r="H4666" t="s">
        <v>2031</v>
      </c>
      <c r="I4666" s="1">
        <f>DATE(YEAR(tbl_Invoices[[#This Row],[Invoice_Date]]), MONTH(tbl_Invoices[[#This Row],[Invoice_Date]]), DAY(tbl_Invoices[[#This Row],[Invoice_Date]]))</f>
        <v>44894</v>
      </c>
      <c r="J4666">
        <f>YEAR(tbl_Invoices[[#This Row],[Invoice_Date]])</f>
        <v>2022</v>
      </c>
      <c r="K4666" s="1">
        <f>_xlfn.XLOOKUP(tbl_Invoices[[#This Row],[Customer_ID]], tbl_Customers[Customer_ID], tbl_Customers[Cohort_Month])</f>
        <v>44620</v>
      </c>
      <c r="L4666" s="1" t="str">
        <f ca="1">_xlfn.XLOOKUP(tbl_Invoices[[#This Row],[Customer_ID]], tbl_Customers[Customer_ID], tbl_Customers[Age_Group])</f>
        <v>25–34</v>
      </c>
      <c r="M4666" s="1" t="str">
        <f>_xlfn.XLOOKUP(tbl_Invoices[[#This Row],[Customer_ID]], tbl_Customers[Customer_ID], tbl_Customers[Region])</f>
        <v>Midwest</v>
      </c>
      <c r="N4666" s="1" t="str" cm="1">
        <f t="array" ref="N4666">_xlfn.IFS(
   _xlfn.SINGLE(tbl_Invoices[Plan_ID])="P1","Basic",
   _xlfn.SINGLE(tbl_Invoices[Plan_ID])="P2","Standard",
   _xlfn.SINGLE(tbl_Invoices[Plan_ID])="P3","Premium"
)</f>
        <v>Premium</v>
      </c>
      <c r="O4666" s="2">
        <f>IF(tbl_Invoices[[#This Row],[Revenue_Type]]="Churned",0,1)</f>
        <v>0</v>
      </c>
    </row>
    <row r="4667" spans="1:15" x14ac:dyDescent="0.25">
      <c r="A4667" t="s">
        <v>10200</v>
      </c>
      <c r="B4667" t="s">
        <v>1744</v>
      </c>
      <c r="C4667" t="s">
        <v>3813</v>
      </c>
      <c r="D4667" s="1">
        <v>44894</v>
      </c>
      <c r="E4667">
        <v>12</v>
      </c>
      <c r="F4667" t="b">
        <v>1</v>
      </c>
      <c r="G4667" t="s">
        <v>4545</v>
      </c>
      <c r="H4667" t="s">
        <v>2027</v>
      </c>
      <c r="I4667" s="1">
        <f>DATE(YEAR(tbl_Invoices[[#This Row],[Invoice_Date]]), MONTH(tbl_Invoices[[#This Row],[Invoice_Date]]), DAY(tbl_Invoices[[#This Row],[Invoice_Date]]))</f>
        <v>44894</v>
      </c>
      <c r="J4667">
        <f>YEAR(tbl_Invoices[[#This Row],[Invoice_Date]])</f>
        <v>2022</v>
      </c>
      <c r="K4667" s="1">
        <f>_xlfn.XLOOKUP(tbl_Invoices[[#This Row],[Customer_ID]], tbl_Customers[Customer_ID], tbl_Customers[Cohort_Month])</f>
        <v>44316</v>
      </c>
      <c r="L4667" s="1" t="str">
        <f ca="1">_xlfn.XLOOKUP(tbl_Invoices[[#This Row],[Customer_ID]], tbl_Customers[Customer_ID], tbl_Customers[Age_Group])</f>
        <v>55+</v>
      </c>
      <c r="M4667" s="1" t="str">
        <f>_xlfn.XLOOKUP(tbl_Invoices[[#This Row],[Customer_ID]], tbl_Customers[Customer_ID], tbl_Customers[Region])</f>
        <v>International</v>
      </c>
      <c r="N4667" s="1" t="str" cm="1">
        <f t="array" ref="N4667">_xlfn.IFS(
   _xlfn.SINGLE(tbl_Invoices[Plan_ID])="P1","Basic",
   _xlfn.SINGLE(tbl_Invoices[Plan_ID])="P2","Standard",
   _xlfn.SINGLE(tbl_Invoices[Plan_ID])="P3","Premium"
)</f>
        <v>Basic</v>
      </c>
      <c r="O4667" s="2">
        <f>IF(tbl_Invoices[[#This Row],[Revenue_Type]]="Churned",0,1)</f>
        <v>0</v>
      </c>
    </row>
    <row r="4668" spans="1:15" x14ac:dyDescent="0.25">
      <c r="A4668" t="s">
        <v>7147</v>
      </c>
      <c r="B4668" t="s">
        <v>1955</v>
      </c>
      <c r="C4668" t="s">
        <v>3358</v>
      </c>
      <c r="D4668" s="1">
        <v>44894</v>
      </c>
      <c r="E4668">
        <v>12</v>
      </c>
      <c r="F4668" t="b">
        <v>1</v>
      </c>
      <c r="G4668" t="s">
        <v>4549</v>
      </c>
      <c r="H4668" t="s">
        <v>2027</v>
      </c>
      <c r="I4668" s="1">
        <f>DATE(YEAR(tbl_Invoices[[#This Row],[Invoice_Date]]), MONTH(tbl_Invoices[[#This Row],[Invoice_Date]]), DAY(tbl_Invoices[[#This Row],[Invoice_Date]]))</f>
        <v>44894</v>
      </c>
      <c r="J4668">
        <f>YEAR(tbl_Invoices[[#This Row],[Invoice_Date]])</f>
        <v>2022</v>
      </c>
      <c r="K4668" s="1">
        <f>_xlfn.XLOOKUP(tbl_Invoices[[#This Row],[Customer_ID]], tbl_Customers[Customer_ID], tbl_Customers[Cohort_Month])</f>
        <v>44773</v>
      </c>
      <c r="L4668" s="1" t="str">
        <f ca="1">_xlfn.XLOOKUP(tbl_Invoices[[#This Row],[Customer_ID]], tbl_Customers[Customer_ID], tbl_Customers[Age_Group])</f>
        <v>35–44</v>
      </c>
      <c r="M4668" s="1" t="str">
        <f>_xlfn.XLOOKUP(tbl_Invoices[[#This Row],[Customer_ID]], tbl_Customers[Customer_ID], tbl_Customers[Region])</f>
        <v>International</v>
      </c>
      <c r="N4668" s="1" t="str" cm="1">
        <f t="array" ref="N4668">_xlfn.IFS(
   _xlfn.SINGLE(tbl_Invoices[Plan_ID])="P1","Basic",
   _xlfn.SINGLE(tbl_Invoices[Plan_ID])="P2","Standard",
   _xlfn.SINGLE(tbl_Invoices[Plan_ID])="P3","Premium"
)</f>
        <v>Basic</v>
      </c>
      <c r="O4668" s="2">
        <f>IF(tbl_Invoices[[#This Row],[Revenue_Type]]="Churned",0,1)</f>
        <v>1</v>
      </c>
    </row>
    <row r="4669" spans="1:15" x14ac:dyDescent="0.25">
      <c r="A4669" t="s">
        <v>9726</v>
      </c>
      <c r="B4669" t="s">
        <v>41</v>
      </c>
      <c r="C4669" t="s">
        <v>4512</v>
      </c>
      <c r="D4669" s="1">
        <v>44895</v>
      </c>
      <c r="E4669">
        <v>25</v>
      </c>
      <c r="F4669" t="b">
        <v>1</v>
      </c>
      <c r="G4669" t="s">
        <v>4540</v>
      </c>
      <c r="H4669" t="s">
        <v>2034</v>
      </c>
      <c r="I4669" s="1">
        <f>DATE(YEAR(tbl_Invoices[[#This Row],[Invoice_Date]]), MONTH(tbl_Invoices[[#This Row],[Invoice_Date]]), DAY(tbl_Invoices[[#This Row],[Invoice_Date]]))</f>
        <v>44895</v>
      </c>
      <c r="J4669">
        <f>YEAR(tbl_Invoices[[#This Row],[Invoice_Date]])</f>
        <v>2022</v>
      </c>
      <c r="K4669" s="1">
        <f>_xlfn.XLOOKUP(tbl_Invoices[[#This Row],[Customer_ID]], tbl_Customers[Customer_ID], tbl_Customers[Cohort_Month])</f>
        <v>44834</v>
      </c>
      <c r="L4669" s="1" t="str">
        <f ca="1">_xlfn.XLOOKUP(tbl_Invoices[[#This Row],[Customer_ID]], tbl_Customers[Customer_ID], tbl_Customers[Age_Group])</f>
        <v>25–34</v>
      </c>
      <c r="M4669" s="1" t="str">
        <f>_xlfn.XLOOKUP(tbl_Invoices[[#This Row],[Customer_ID]], tbl_Customers[Customer_ID], tbl_Customers[Region])</f>
        <v>West</v>
      </c>
      <c r="N4669" s="1" t="str" cm="1">
        <f t="array" ref="N4669">_xlfn.IFS(
   _xlfn.SINGLE(tbl_Invoices[Plan_ID])="P1","Basic",
   _xlfn.SINGLE(tbl_Invoices[Plan_ID])="P2","Standard",
   _xlfn.SINGLE(tbl_Invoices[Plan_ID])="P3","Premium"
)</f>
        <v>Standard</v>
      </c>
      <c r="O4669" s="2">
        <f>IF(tbl_Invoices[[#This Row],[Revenue_Type]]="Churned",0,1)</f>
        <v>1</v>
      </c>
    </row>
    <row r="4670" spans="1:15" x14ac:dyDescent="0.25">
      <c r="A4670" t="s">
        <v>9107</v>
      </c>
      <c r="B4670" t="s">
        <v>431</v>
      </c>
      <c r="C4670" t="s">
        <v>2899</v>
      </c>
      <c r="D4670" s="1">
        <v>44895</v>
      </c>
      <c r="E4670">
        <v>55</v>
      </c>
      <c r="F4670" t="b">
        <v>1</v>
      </c>
      <c r="G4670" t="s">
        <v>4549</v>
      </c>
      <c r="H4670" t="s">
        <v>2031</v>
      </c>
      <c r="I4670" s="1">
        <f>DATE(YEAR(tbl_Invoices[[#This Row],[Invoice_Date]]), MONTH(tbl_Invoices[[#This Row],[Invoice_Date]]), DAY(tbl_Invoices[[#This Row],[Invoice_Date]]))</f>
        <v>44895</v>
      </c>
      <c r="J4670">
        <f>YEAR(tbl_Invoices[[#This Row],[Invoice_Date]])</f>
        <v>2022</v>
      </c>
      <c r="K4670" s="1">
        <f>_xlfn.XLOOKUP(tbl_Invoices[[#This Row],[Customer_ID]], tbl_Customers[Customer_ID], tbl_Customers[Cohort_Month])</f>
        <v>44286</v>
      </c>
      <c r="L4670" s="1" t="str">
        <f ca="1">_xlfn.XLOOKUP(tbl_Invoices[[#This Row],[Customer_ID]], tbl_Customers[Customer_ID], tbl_Customers[Age_Group])</f>
        <v>45–54</v>
      </c>
      <c r="M4670" s="1" t="str">
        <f>_xlfn.XLOOKUP(tbl_Invoices[[#This Row],[Customer_ID]], tbl_Customers[Customer_ID], tbl_Customers[Region])</f>
        <v>West</v>
      </c>
      <c r="N4670" s="1" t="str" cm="1">
        <f t="array" ref="N4670">_xlfn.IFS(
   _xlfn.SINGLE(tbl_Invoices[Plan_ID])="P1","Basic",
   _xlfn.SINGLE(tbl_Invoices[Plan_ID])="P2","Standard",
   _xlfn.SINGLE(tbl_Invoices[Plan_ID])="P3","Premium"
)</f>
        <v>Premium</v>
      </c>
      <c r="O4670" s="2">
        <f>IF(tbl_Invoices[[#This Row],[Revenue_Type]]="Churned",0,1)</f>
        <v>1</v>
      </c>
    </row>
    <row r="4671" spans="1:15" x14ac:dyDescent="0.25">
      <c r="A4671" t="s">
        <v>8167</v>
      </c>
      <c r="B4671" t="s">
        <v>530</v>
      </c>
      <c r="C4671" t="s">
        <v>2679</v>
      </c>
      <c r="D4671" s="1">
        <v>44895</v>
      </c>
      <c r="E4671">
        <v>25</v>
      </c>
      <c r="F4671" t="b">
        <v>1</v>
      </c>
      <c r="G4671" t="s">
        <v>4549</v>
      </c>
      <c r="H4671" t="s">
        <v>2034</v>
      </c>
      <c r="I4671" s="1">
        <f>DATE(YEAR(tbl_Invoices[[#This Row],[Invoice_Date]]), MONTH(tbl_Invoices[[#This Row],[Invoice_Date]]), DAY(tbl_Invoices[[#This Row],[Invoice_Date]]))</f>
        <v>44895</v>
      </c>
      <c r="J4671">
        <f>YEAR(tbl_Invoices[[#This Row],[Invoice_Date]])</f>
        <v>2022</v>
      </c>
      <c r="K4671" s="1">
        <f>_xlfn.XLOOKUP(tbl_Invoices[[#This Row],[Customer_ID]], tbl_Customers[Customer_ID], tbl_Customers[Cohort_Month])</f>
        <v>44500</v>
      </c>
      <c r="L4671" s="1" t="str">
        <f ca="1">_xlfn.XLOOKUP(tbl_Invoices[[#This Row],[Customer_ID]], tbl_Customers[Customer_ID], tbl_Customers[Age_Group])</f>
        <v>18–24</v>
      </c>
      <c r="M4671" s="1" t="str">
        <f>_xlfn.XLOOKUP(tbl_Invoices[[#This Row],[Customer_ID]], tbl_Customers[Customer_ID], tbl_Customers[Region])</f>
        <v>West</v>
      </c>
      <c r="N4671" s="1" t="str" cm="1">
        <f t="array" ref="N4671">_xlfn.IFS(
   _xlfn.SINGLE(tbl_Invoices[Plan_ID])="P1","Basic",
   _xlfn.SINGLE(tbl_Invoices[Plan_ID])="P2","Standard",
   _xlfn.SINGLE(tbl_Invoices[Plan_ID])="P3","Premium"
)</f>
        <v>Standard</v>
      </c>
      <c r="O4671" s="2">
        <f>IF(tbl_Invoices[[#This Row],[Revenue_Type]]="Churned",0,1)</f>
        <v>1</v>
      </c>
    </row>
    <row r="4672" spans="1:15" x14ac:dyDescent="0.25">
      <c r="A4672" t="s">
        <v>7297</v>
      </c>
      <c r="B4672" t="s">
        <v>734</v>
      </c>
      <c r="C4672" t="s">
        <v>3282</v>
      </c>
      <c r="D4672" s="1">
        <v>44895</v>
      </c>
      <c r="E4672">
        <v>12</v>
      </c>
      <c r="F4672" t="b">
        <v>1</v>
      </c>
      <c r="G4672" t="s">
        <v>4545</v>
      </c>
      <c r="H4672" t="s">
        <v>2027</v>
      </c>
      <c r="I4672" s="1">
        <f>DATE(YEAR(tbl_Invoices[[#This Row],[Invoice_Date]]), MONTH(tbl_Invoices[[#This Row],[Invoice_Date]]), DAY(tbl_Invoices[[#This Row],[Invoice_Date]]))</f>
        <v>44895</v>
      </c>
      <c r="J4672">
        <f>YEAR(tbl_Invoices[[#This Row],[Invoice_Date]])</f>
        <v>2022</v>
      </c>
      <c r="K4672" s="1">
        <f>_xlfn.XLOOKUP(tbl_Invoices[[#This Row],[Customer_ID]], tbl_Customers[Customer_ID], tbl_Customers[Cohort_Month])</f>
        <v>44865</v>
      </c>
      <c r="L4672" s="1" t="str">
        <f ca="1">_xlfn.XLOOKUP(tbl_Invoices[[#This Row],[Customer_ID]], tbl_Customers[Customer_ID], tbl_Customers[Age_Group])</f>
        <v>45–54</v>
      </c>
      <c r="M4672" s="1" t="str">
        <f>_xlfn.XLOOKUP(tbl_Invoices[[#This Row],[Customer_ID]], tbl_Customers[Customer_ID], tbl_Customers[Region])</f>
        <v>South</v>
      </c>
      <c r="N4672" s="1" t="str" cm="1">
        <f t="array" ref="N4672">_xlfn.IFS(
   _xlfn.SINGLE(tbl_Invoices[Plan_ID])="P1","Basic",
   _xlfn.SINGLE(tbl_Invoices[Plan_ID])="P2","Standard",
   _xlfn.SINGLE(tbl_Invoices[Plan_ID])="P3","Premium"
)</f>
        <v>Basic</v>
      </c>
      <c r="O4672" s="2">
        <f>IF(tbl_Invoices[[#This Row],[Revenue_Type]]="Churned",0,1)</f>
        <v>0</v>
      </c>
    </row>
    <row r="4673" spans="1:15" x14ac:dyDescent="0.25">
      <c r="A4673" t="s">
        <v>5832</v>
      </c>
      <c r="B4673" t="s">
        <v>1257</v>
      </c>
      <c r="C4673" t="s">
        <v>3884</v>
      </c>
      <c r="D4673" s="1">
        <v>44895</v>
      </c>
      <c r="E4673">
        <v>55</v>
      </c>
      <c r="F4673" t="b">
        <v>1</v>
      </c>
      <c r="G4673" t="s">
        <v>4549</v>
      </c>
      <c r="H4673" t="s">
        <v>2031</v>
      </c>
      <c r="I4673" s="1">
        <f>DATE(YEAR(tbl_Invoices[[#This Row],[Invoice_Date]]), MONTH(tbl_Invoices[[#This Row],[Invoice_Date]]), DAY(tbl_Invoices[[#This Row],[Invoice_Date]]))</f>
        <v>44895</v>
      </c>
      <c r="J4673">
        <f>YEAR(tbl_Invoices[[#This Row],[Invoice_Date]])</f>
        <v>2022</v>
      </c>
      <c r="K4673" s="1">
        <f>_xlfn.XLOOKUP(tbl_Invoices[[#This Row],[Customer_ID]], tbl_Customers[Customer_ID], tbl_Customers[Cohort_Month])</f>
        <v>44377</v>
      </c>
      <c r="L4673" s="1" t="str">
        <f ca="1">_xlfn.XLOOKUP(tbl_Invoices[[#This Row],[Customer_ID]], tbl_Customers[Customer_ID], tbl_Customers[Age_Group])</f>
        <v>45–54</v>
      </c>
      <c r="M4673" s="1" t="str">
        <f>_xlfn.XLOOKUP(tbl_Invoices[[#This Row],[Customer_ID]], tbl_Customers[Customer_ID], tbl_Customers[Region])</f>
        <v>South</v>
      </c>
      <c r="N4673" s="1" t="str" cm="1">
        <f t="array" ref="N4673">_xlfn.IFS(
   _xlfn.SINGLE(tbl_Invoices[Plan_ID])="P1","Basic",
   _xlfn.SINGLE(tbl_Invoices[Plan_ID])="P2","Standard",
   _xlfn.SINGLE(tbl_Invoices[Plan_ID])="P3","Premium"
)</f>
        <v>Premium</v>
      </c>
      <c r="O4673" s="2">
        <f>IF(tbl_Invoices[[#This Row],[Revenue_Type]]="Churned",0,1)</f>
        <v>1</v>
      </c>
    </row>
    <row r="4674" spans="1:15" x14ac:dyDescent="0.25">
      <c r="A4674" t="s">
        <v>5319</v>
      </c>
      <c r="B4674" t="s">
        <v>1332</v>
      </c>
      <c r="C4674" t="s">
        <v>2146</v>
      </c>
      <c r="D4674" s="1">
        <v>44895</v>
      </c>
      <c r="E4674">
        <v>12</v>
      </c>
      <c r="F4674" t="b">
        <v>1</v>
      </c>
      <c r="G4674" t="s">
        <v>4540</v>
      </c>
      <c r="H4674" t="s">
        <v>2027</v>
      </c>
      <c r="I4674" s="1">
        <f>DATE(YEAR(tbl_Invoices[[#This Row],[Invoice_Date]]), MONTH(tbl_Invoices[[#This Row],[Invoice_Date]]), DAY(tbl_Invoices[[#This Row],[Invoice_Date]]))</f>
        <v>44895</v>
      </c>
      <c r="J4674">
        <f>YEAR(tbl_Invoices[[#This Row],[Invoice_Date]])</f>
        <v>2022</v>
      </c>
      <c r="K4674" s="1">
        <f>_xlfn.XLOOKUP(tbl_Invoices[[#This Row],[Customer_ID]], tbl_Customers[Customer_ID], tbl_Customers[Cohort_Month])</f>
        <v>44926</v>
      </c>
      <c r="L4674" s="1" t="str">
        <f ca="1">_xlfn.XLOOKUP(tbl_Invoices[[#This Row],[Customer_ID]], tbl_Customers[Customer_ID], tbl_Customers[Age_Group])</f>
        <v>18–24</v>
      </c>
      <c r="M4674" s="1" t="str">
        <f>_xlfn.XLOOKUP(tbl_Invoices[[#This Row],[Customer_ID]], tbl_Customers[Customer_ID], tbl_Customers[Region])</f>
        <v>Midwest</v>
      </c>
      <c r="N4674" s="1" t="str" cm="1">
        <f t="array" ref="N4674">_xlfn.IFS(
   _xlfn.SINGLE(tbl_Invoices[Plan_ID])="P1","Basic",
   _xlfn.SINGLE(tbl_Invoices[Plan_ID])="P2","Standard",
   _xlfn.SINGLE(tbl_Invoices[Plan_ID])="P3","Premium"
)</f>
        <v>Basic</v>
      </c>
      <c r="O4674" s="2">
        <f>IF(tbl_Invoices[[#This Row],[Revenue_Type]]="Churned",0,1)</f>
        <v>1</v>
      </c>
    </row>
    <row r="4675" spans="1:15" x14ac:dyDescent="0.25">
      <c r="A4675" t="s">
        <v>5945</v>
      </c>
      <c r="B4675" t="s">
        <v>1371</v>
      </c>
      <c r="C4675" t="s">
        <v>4184</v>
      </c>
      <c r="D4675" s="1">
        <v>44895</v>
      </c>
      <c r="E4675">
        <v>25</v>
      </c>
      <c r="F4675" t="b">
        <v>1</v>
      </c>
      <c r="G4675" t="s">
        <v>4545</v>
      </c>
      <c r="H4675" t="s">
        <v>2034</v>
      </c>
      <c r="I4675" s="1">
        <f>DATE(YEAR(tbl_Invoices[[#This Row],[Invoice_Date]]), MONTH(tbl_Invoices[[#This Row],[Invoice_Date]]), DAY(tbl_Invoices[[#This Row],[Invoice_Date]]))</f>
        <v>44895</v>
      </c>
      <c r="J4675">
        <f>YEAR(tbl_Invoices[[#This Row],[Invoice_Date]])</f>
        <v>2022</v>
      </c>
      <c r="K4675" s="1">
        <f>_xlfn.XLOOKUP(tbl_Invoices[[#This Row],[Customer_ID]], tbl_Customers[Customer_ID], tbl_Customers[Cohort_Month])</f>
        <v>44773</v>
      </c>
      <c r="L4675" s="1" t="str">
        <f ca="1">_xlfn.XLOOKUP(tbl_Invoices[[#This Row],[Customer_ID]], tbl_Customers[Customer_ID], tbl_Customers[Age_Group])</f>
        <v>25–34</v>
      </c>
      <c r="M4675" s="1" t="str">
        <f>_xlfn.XLOOKUP(tbl_Invoices[[#This Row],[Customer_ID]], tbl_Customers[Customer_ID], tbl_Customers[Region])</f>
        <v>East</v>
      </c>
      <c r="N4675" s="1" t="str" cm="1">
        <f t="array" ref="N4675">_xlfn.IFS(
   _xlfn.SINGLE(tbl_Invoices[Plan_ID])="P1","Basic",
   _xlfn.SINGLE(tbl_Invoices[Plan_ID])="P2","Standard",
   _xlfn.SINGLE(tbl_Invoices[Plan_ID])="P3","Premium"
)</f>
        <v>Standard</v>
      </c>
      <c r="O4675" s="2">
        <f>IF(tbl_Invoices[[#This Row],[Revenue_Type]]="Churned",0,1)</f>
        <v>0</v>
      </c>
    </row>
    <row r="4676" spans="1:15" x14ac:dyDescent="0.25">
      <c r="A4676" t="s">
        <v>9100</v>
      </c>
      <c r="B4676" t="s">
        <v>1588</v>
      </c>
      <c r="C4676" t="s">
        <v>2787</v>
      </c>
      <c r="D4676" s="1">
        <v>44895</v>
      </c>
      <c r="E4676">
        <v>55</v>
      </c>
      <c r="F4676" t="b">
        <v>1</v>
      </c>
      <c r="G4676" t="s">
        <v>4547</v>
      </c>
      <c r="H4676" t="s">
        <v>2031</v>
      </c>
      <c r="I4676" s="1">
        <f>DATE(YEAR(tbl_Invoices[[#This Row],[Invoice_Date]]), MONTH(tbl_Invoices[[#This Row],[Invoice_Date]]), DAY(tbl_Invoices[[#This Row],[Invoice_Date]]))</f>
        <v>44895</v>
      </c>
      <c r="J4676">
        <f>YEAR(tbl_Invoices[[#This Row],[Invoice_Date]])</f>
        <v>2022</v>
      </c>
      <c r="K4676" s="1">
        <f>_xlfn.XLOOKUP(tbl_Invoices[[#This Row],[Customer_ID]], tbl_Customers[Customer_ID], tbl_Customers[Cohort_Month])</f>
        <v>44561</v>
      </c>
      <c r="L4676" s="1" t="str">
        <f ca="1">_xlfn.XLOOKUP(tbl_Invoices[[#This Row],[Customer_ID]], tbl_Customers[Customer_ID], tbl_Customers[Age_Group])</f>
        <v>55+</v>
      </c>
      <c r="M4676" s="1" t="str">
        <f>_xlfn.XLOOKUP(tbl_Invoices[[#This Row],[Customer_ID]], tbl_Customers[Customer_ID], tbl_Customers[Region])</f>
        <v>Midwest</v>
      </c>
      <c r="N4676" s="1" t="str" cm="1">
        <f t="array" ref="N4676">_xlfn.IFS(
   _xlfn.SINGLE(tbl_Invoices[Plan_ID])="P1","Basic",
   _xlfn.SINGLE(tbl_Invoices[Plan_ID])="P2","Standard",
   _xlfn.SINGLE(tbl_Invoices[Plan_ID])="P3","Premium"
)</f>
        <v>Premium</v>
      </c>
      <c r="O4676" s="2">
        <f>IF(tbl_Invoices[[#This Row],[Revenue_Type]]="Churned",0,1)</f>
        <v>1</v>
      </c>
    </row>
    <row r="4677" spans="1:15" x14ac:dyDescent="0.25">
      <c r="A4677" t="s">
        <v>8995</v>
      </c>
      <c r="B4677" t="s">
        <v>1750</v>
      </c>
      <c r="C4677" t="s">
        <v>4110</v>
      </c>
      <c r="D4677" s="1">
        <v>44895</v>
      </c>
      <c r="E4677">
        <v>55</v>
      </c>
      <c r="F4677" t="b">
        <v>1</v>
      </c>
      <c r="G4677" t="s">
        <v>4540</v>
      </c>
      <c r="H4677" t="s">
        <v>2031</v>
      </c>
      <c r="I4677" s="1">
        <f>DATE(YEAR(tbl_Invoices[[#This Row],[Invoice_Date]]), MONTH(tbl_Invoices[[#This Row],[Invoice_Date]]), DAY(tbl_Invoices[[#This Row],[Invoice_Date]]))</f>
        <v>44895</v>
      </c>
      <c r="J4677">
        <f>YEAR(tbl_Invoices[[#This Row],[Invoice_Date]])</f>
        <v>2022</v>
      </c>
      <c r="K4677" s="1">
        <f>_xlfn.XLOOKUP(tbl_Invoices[[#This Row],[Customer_ID]], tbl_Customers[Customer_ID], tbl_Customers[Cohort_Month])</f>
        <v>44681</v>
      </c>
      <c r="L4677" s="1" t="str">
        <f ca="1">_xlfn.XLOOKUP(tbl_Invoices[[#This Row],[Customer_ID]], tbl_Customers[Customer_ID], tbl_Customers[Age_Group])</f>
        <v>25–34</v>
      </c>
      <c r="M4677" s="1" t="str">
        <f>_xlfn.XLOOKUP(tbl_Invoices[[#This Row],[Customer_ID]], tbl_Customers[Customer_ID], tbl_Customers[Region])</f>
        <v>Midwest</v>
      </c>
      <c r="N4677" s="1" t="str" cm="1">
        <f t="array" ref="N4677">_xlfn.IFS(
   _xlfn.SINGLE(tbl_Invoices[Plan_ID])="P1","Basic",
   _xlfn.SINGLE(tbl_Invoices[Plan_ID])="P2","Standard",
   _xlfn.SINGLE(tbl_Invoices[Plan_ID])="P3","Premium"
)</f>
        <v>Premium</v>
      </c>
      <c r="O4677" s="2">
        <f>IF(tbl_Invoices[[#This Row],[Revenue_Type]]="Churned",0,1)</f>
        <v>1</v>
      </c>
    </row>
    <row r="4678" spans="1:15" x14ac:dyDescent="0.25">
      <c r="A4678" t="s">
        <v>10279</v>
      </c>
      <c r="B4678" t="s">
        <v>275</v>
      </c>
      <c r="C4678" t="s">
        <v>4104</v>
      </c>
      <c r="D4678" s="1">
        <v>44896</v>
      </c>
      <c r="E4678">
        <v>55</v>
      </c>
      <c r="F4678" t="b">
        <v>1</v>
      </c>
      <c r="G4678" t="s">
        <v>4545</v>
      </c>
      <c r="H4678" t="s">
        <v>2031</v>
      </c>
      <c r="I4678" s="1">
        <f>DATE(YEAR(tbl_Invoices[[#This Row],[Invoice_Date]]), MONTH(tbl_Invoices[[#This Row],[Invoice_Date]]), DAY(tbl_Invoices[[#This Row],[Invoice_Date]]))</f>
        <v>44896</v>
      </c>
      <c r="J4678">
        <f>YEAR(tbl_Invoices[[#This Row],[Invoice_Date]])</f>
        <v>2022</v>
      </c>
      <c r="K4678" s="1">
        <f>_xlfn.XLOOKUP(tbl_Invoices[[#This Row],[Customer_ID]], tbl_Customers[Customer_ID], tbl_Customers[Cohort_Month])</f>
        <v>44834</v>
      </c>
      <c r="L4678" s="1" t="str">
        <f ca="1">_xlfn.XLOOKUP(tbl_Invoices[[#This Row],[Customer_ID]], tbl_Customers[Customer_ID], tbl_Customers[Age_Group])</f>
        <v>35–44</v>
      </c>
      <c r="M4678" s="1" t="str">
        <f>_xlfn.XLOOKUP(tbl_Invoices[[#This Row],[Customer_ID]], tbl_Customers[Customer_ID], tbl_Customers[Region])</f>
        <v>South</v>
      </c>
      <c r="N4678" s="1" t="str" cm="1">
        <f t="array" ref="N4678">_xlfn.IFS(
   _xlfn.SINGLE(tbl_Invoices[Plan_ID])="P1","Basic",
   _xlfn.SINGLE(tbl_Invoices[Plan_ID])="P2","Standard",
   _xlfn.SINGLE(tbl_Invoices[Plan_ID])="P3","Premium"
)</f>
        <v>Premium</v>
      </c>
      <c r="O4678" s="2">
        <f>IF(tbl_Invoices[[#This Row],[Revenue_Type]]="Churned",0,1)</f>
        <v>0</v>
      </c>
    </row>
    <row r="4679" spans="1:15" x14ac:dyDescent="0.25">
      <c r="A4679" t="s">
        <v>8310</v>
      </c>
      <c r="B4679" t="s">
        <v>290</v>
      </c>
      <c r="C4679" t="s">
        <v>3704</v>
      </c>
      <c r="D4679" s="1">
        <v>44896</v>
      </c>
      <c r="E4679">
        <v>25</v>
      </c>
      <c r="F4679" t="b">
        <v>1</v>
      </c>
      <c r="G4679" t="s">
        <v>4545</v>
      </c>
      <c r="H4679" t="s">
        <v>2034</v>
      </c>
      <c r="I4679" s="1">
        <f>DATE(YEAR(tbl_Invoices[[#This Row],[Invoice_Date]]), MONTH(tbl_Invoices[[#This Row],[Invoice_Date]]), DAY(tbl_Invoices[[#This Row],[Invoice_Date]]))</f>
        <v>44896</v>
      </c>
      <c r="J4679">
        <f>YEAR(tbl_Invoices[[#This Row],[Invoice_Date]])</f>
        <v>2022</v>
      </c>
      <c r="K4679" s="1">
        <f>_xlfn.XLOOKUP(tbl_Invoices[[#This Row],[Customer_ID]], tbl_Customers[Customer_ID], tbl_Customers[Cohort_Month])</f>
        <v>44742</v>
      </c>
      <c r="L4679" s="1" t="str">
        <f ca="1">_xlfn.XLOOKUP(tbl_Invoices[[#This Row],[Customer_ID]], tbl_Customers[Customer_ID], tbl_Customers[Age_Group])</f>
        <v>25–34</v>
      </c>
      <c r="M4679" s="1" t="str">
        <f>_xlfn.XLOOKUP(tbl_Invoices[[#This Row],[Customer_ID]], tbl_Customers[Customer_ID], tbl_Customers[Region])</f>
        <v>South</v>
      </c>
      <c r="N4679" s="1" t="str" cm="1">
        <f t="array" ref="N4679">_xlfn.IFS(
   _xlfn.SINGLE(tbl_Invoices[Plan_ID])="P1","Basic",
   _xlfn.SINGLE(tbl_Invoices[Plan_ID])="P2","Standard",
   _xlfn.SINGLE(tbl_Invoices[Plan_ID])="P3","Premium"
)</f>
        <v>Standard</v>
      </c>
      <c r="O4679" s="2">
        <f>IF(tbl_Invoices[[#This Row],[Revenue_Type]]="Churned",0,1)</f>
        <v>0</v>
      </c>
    </row>
    <row r="4680" spans="1:15" x14ac:dyDescent="0.25">
      <c r="A4680" t="s">
        <v>9030</v>
      </c>
      <c r="B4680" t="s">
        <v>307</v>
      </c>
      <c r="C4680" t="s">
        <v>3837</v>
      </c>
      <c r="D4680" s="1">
        <v>44896</v>
      </c>
      <c r="E4680">
        <v>12</v>
      </c>
      <c r="F4680" t="b">
        <v>1</v>
      </c>
      <c r="G4680" t="s">
        <v>4547</v>
      </c>
      <c r="H4680" t="s">
        <v>2027</v>
      </c>
      <c r="I4680" s="1">
        <f>DATE(YEAR(tbl_Invoices[[#This Row],[Invoice_Date]]), MONTH(tbl_Invoices[[#This Row],[Invoice_Date]]), DAY(tbl_Invoices[[#This Row],[Invoice_Date]]))</f>
        <v>44896</v>
      </c>
      <c r="J4680">
        <f>YEAR(tbl_Invoices[[#This Row],[Invoice_Date]])</f>
        <v>2022</v>
      </c>
      <c r="K4680" s="1">
        <f>_xlfn.XLOOKUP(tbl_Invoices[[#This Row],[Customer_ID]], tbl_Customers[Customer_ID], tbl_Customers[Cohort_Month])</f>
        <v>44286</v>
      </c>
      <c r="L4680" s="1" t="str">
        <f ca="1">_xlfn.XLOOKUP(tbl_Invoices[[#This Row],[Customer_ID]], tbl_Customers[Customer_ID], tbl_Customers[Age_Group])</f>
        <v>35–44</v>
      </c>
      <c r="M4680" s="1" t="str">
        <f>_xlfn.XLOOKUP(tbl_Invoices[[#This Row],[Customer_ID]], tbl_Customers[Customer_ID], tbl_Customers[Region])</f>
        <v>South</v>
      </c>
      <c r="N4680" s="1" t="str" cm="1">
        <f t="array" ref="N4680">_xlfn.IFS(
   _xlfn.SINGLE(tbl_Invoices[Plan_ID])="P1","Basic",
   _xlfn.SINGLE(tbl_Invoices[Plan_ID])="P2","Standard",
   _xlfn.SINGLE(tbl_Invoices[Plan_ID])="P3","Premium"
)</f>
        <v>Basic</v>
      </c>
      <c r="O4680" s="2">
        <f>IF(tbl_Invoices[[#This Row],[Revenue_Type]]="Churned",0,1)</f>
        <v>1</v>
      </c>
    </row>
    <row r="4681" spans="1:15" x14ac:dyDescent="0.25">
      <c r="A4681" t="s">
        <v>6448</v>
      </c>
      <c r="B4681" t="s">
        <v>545</v>
      </c>
      <c r="C4681" t="s">
        <v>2784</v>
      </c>
      <c r="D4681" s="1">
        <v>44896</v>
      </c>
      <c r="E4681">
        <v>55</v>
      </c>
      <c r="F4681" t="b">
        <v>1</v>
      </c>
      <c r="G4681" t="s">
        <v>4549</v>
      </c>
      <c r="H4681" t="s">
        <v>2031</v>
      </c>
      <c r="I4681" s="1">
        <f>DATE(YEAR(tbl_Invoices[[#This Row],[Invoice_Date]]), MONTH(tbl_Invoices[[#This Row],[Invoice_Date]]), DAY(tbl_Invoices[[#This Row],[Invoice_Date]]))</f>
        <v>44896</v>
      </c>
      <c r="J4681">
        <f>YEAR(tbl_Invoices[[#This Row],[Invoice_Date]])</f>
        <v>2022</v>
      </c>
      <c r="K4681" s="1">
        <f>_xlfn.XLOOKUP(tbl_Invoices[[#This Row],[Customer_ID]], tbl_Customers[Customer_ID], tbl_Customers[Cohort_Month])</f>
        <v>44227</v>
      </c>
      <c r="L4681" s="1" t="str">
        <f ca="1">_xlfn.XLOOKUP(tbl_Invoices[[#This Row],[Customer_ID]], tbl_Customers[Customer_ID], tbl_Customers[Age_Group])</f>
        <v>45–54</v>
      </c>
      <c r="M4681" s="1" t="str">
        <f>_xlfn.XLOOKUP(tbl_Invoices[[#This Row],[Customer_ID]], tbl_Customers[Customer_ID], tbl_Customers[Region])</f>
        <v>East</v>
      </c>
      <c r="N4681" s="1" t="str" cm="1">
        <f t="array" ref="N4681">_xlfn.IFS(
   _xlfn.SINGLE(tbl_Invoices[Plan_ID])="P1","Basic",
   _xlfn.SINGLE(tbl_Invoices[Plan_ID])="P2","Standard",
   _xlfn.SINGLE(tbl_Invoices[Plan_ID])="P3","Premium"
)</f>
        <v>Premium</v>
      </c>
      <c r="O4681" s="2">
        <f>IF(tbl_Invoices[[#This Row],[Revenue_Type]]="Churned",0,1)</f>
        <v>1</v>
      </c>
    </row>
    <row r="4682" spans="1:15" x14ac:dyDescent="0.25">
      <c r="A4682" t="s">
        <v>8649</v>
      </c>
      <c r="B4682" t="s">
        <v>140</v>
      </c>
      <c r="C4682" t="s">
        <v>3749</v>
      </c>
      <c r="D4682" s="1">
        <v>44897</v>
      </c>
      <c r="E4682">
        <v>25</v>
      </c>
      <c r="F4682" t="b">
        <v>1</v>
      </c>
      <c r="G4682" t="s">
        <v>4549</v>
      </c>
      <c r="H4682" t="s">
        <v>2034</v>
      </c>
      <c r="I4682" s="1">
        <f>DATE(YEAR(tbl_Invoices[[#This Row],[Invoice_Date]]), MONTH(tbl_Invoices[[#This Row],[Invoice_Date]]), DAY(tbl_Invoices[[#This Row],[Invoice_Date]]))</f>
        <v>44897</v>
      </c>
      <c r="J4682">
        <f>YEAR(tbl_Invoices[[#This Row],[Invoice_Date]])</f>
        <v>2022</v>
      </c>
      <c r="K4682" s="1">
        <f>_xlfn.XLOOKUP(tbl_Invoices[[#This Row],[Customer_ID]], tbl_Customers[Customer_ID], tbl_Customers[Cohort_Month])</f>
        <v>45016</v>
      </c>
      <c r="L4682" s="1" t="str">
        <f ca="1">_xlfn.XLOOKUP(tbl_Invoices[[#This Row],[Customer_ID]], tbl_Customers[Customer_ID], tbl_Customers[Age_Group])</f>
        <v>45–54</v>
      </c>
      <c r="M4682" s="1" t="str">
        <f>_xlfn.XLOOKUP(tbl_Invoices[[#This Row],[Customer_ID]], tbl_Customers[Customer_ID], tbl_Customers[Region])</f>
        <v>East</v>
      </c>
      <c r="N4682" s="1" t="str" cm="1">
        <f t="array" ref="N4682">_xlfn.IFS(
   _xlfn.SINGLE(tbl_Invoices[Plan_ID])="P1","Basic",
   _xlfn.SINGLE(tbl_Invoices[Plan_ID])="P2","Standard",
   _xlfn.SINGLE(tbl_Invoices[Plan_ID])="P3","Premium"
)</f>
        <v>Standard</v>
      </c>
      <c r="O4682" s="2">
        <f>IF(tbl_Invoices[[#This Row],[Revenue_Type]]="Churned",0,1)</f>
        <v>1</v>
      </c>
    </row>
    <row r="4683" spans="1:15" x14ac:dyDescent="0.25">
      <c r="A4683" t="s">
        <v>7874</v>
      </c>
      <c r="B4683" t="s">
        <v>248</v>
      </c>
      <c r="C4683" t="s">
        <v>2600</v>
      </c>
      <c r="D4683" s="1">
        <v>44897</v>
      </c>
      <c r="E4683">
        <v>12</v>
      </c>
      <c r="F4683" t="b">
        <v>1</v>
      </c>
      <c r="G4683" t="s">
        <v>4547</v>
      </c>
      <c r="H4683" t="s">
        <v>2027</v>
      </c>
      <c r="I4683" s="1">
        <f>DATE(YEAR(tbl_Invoices[[#This Row],[Invoice_Date]]), MONTH(tbl_Invoices[[#This Row],[Invoice_Date]]), DAY(tbl_Invoices[[#This Row],[Invoice_Date]]))</f>
        <v>44897</v>
      </c>
      <c r="J4683">
        <f>YEAR(tbl_Invoices[[#This Row],[Invoice_Date]])</f>
        <v>2022</v>
      </c>
      <c r="K4683" s="1">
        <f>_xlfn.XLOOKUP(tbl_Invoices[[#This Row],[Customer_ID]], tbl_Customers[Customer_ID], tbl_Customers[Cohort_Month])</f>
        <v>45107</v>
      </c>
      <c r="L4683" s="1" t="str">
        <f ca="1">_xlfn.XLOOKUP(tbl_Invoices[[#This Row],[Customer_ID]], tbl_Customers[Customer_ID], tbl_Customers[Age_Group])</f>
        <v>55+</v>
      </c>
      <c r="M4683" s="1" t="str">
        <f>_xlfn.XLOOKUP(tbl_Invoices[[#This Row],[Customer_ID]], tbl_Customers[Customer_ID], tbl_Customers[Region])</f>
        <v>West</v>
      </c>
      <c r="N4683" s="1" t="str" cm="1">
        <f t="array" ref="N4683">_xlfn.IFS(
   _xlfn.SINGLE(tbl_Invoices[Plan_ID])="P1","Basic",
   _xlfn.SINGLE(tbl_Invoices[Plan_ID])="P2","Standard",
   _xlfn.SINGLE(tbl_Invoices[Plan_ID])="P3","Premium"
)</f>
        <v>Basic</v>
      </c>
      <c r="O4683" s="2">
        <f>IF(tbl_Invoices[[#This Row],[Revenue_Type]]="Churned",0,1)</f>
        <v>1</v>
      </c>
    </row>
    <row r="4684" spans="1:15" x14ac:dyDescent="0.25">
      <c r="A4684" t="s">
        <v>4641</v>
      </c>
      <c r="B4684" t="s">
        <v>1143</v>
      </c>
      <c r="C4684" t="s">
        <v>3288</v>
      </c>
      <c r="D4684" s="1">
        <v>44897</v>
      </c>
      <c r="E4684">
        <v>12</v>
      </c>
      <c r="F4684" t="b">
        <v>1</v>
      </c>
      <c r="G4684" t="s">
        <v>4547</v>
      </c>
      <c r="H4684" t="s">
        <v>2027</v>
      </c>
      <c r="I4684" s="1">
        <f>DATE(YEAR(tbl_Invoices[[#This Row],[Invoice_Date]]), MONTH(tbl_Invoices[[#This Row],[Invoice_Date]]), DAY(tbl_Invoices[[#This Row],[Invoice_Date]]))</f>
        <v>44897</v>
      </c>
      <c r="J4684">
        <f>YEAR(tbl_Invoices[[#This Row],[Invoice_Date]])</f>
        <v>2022</v>
      </c>
      <c r="K4684" s="1">
        <f>_xlfn.XLOOKUP(tbl_Invoices[[#This Row],[Customer_ID]], tbl_Customers[Customer_ID], tbl_Customers[Cohort_Month])</f>
        <v>44926</v>
      </c>
      <c r="L4684" s="1" t="str">
        <f ca="1">_xlfn.XLOOKUP(tbl_Invoices[[#This Row],[Customer_ID]], tbl_Customers[Customer_ID], tbl_Customers[Age_Group])</f>
        <v>55+</v>
      </c>
      <c r="M4684" s="1" t="str">
        <f>_xlfn.XLOOKUP(tbl_Invoices[[#This Row],[Customer_ID]], tbl_Customers[Customer_ID], tbl_Customers[Region])</f>
        <v>West</v>
      </c>
      <c r="N4684" s="1" t="str" cm="1">
        <f t="array" ref="N4684">_xlfn.IFS(
   _xlfn.SINGLE(tbl_Invoices[Plan_ID])="P1","Basic",
   _xlfn.SINGLE(tbl_Invoices[Plan_ID])="P2","Standard",
   _xlfn.SINGLE(tbl_Invoices[Plan_ID])="P3","Premium"
)</f>
        <v>Basic</v>
      </c>
      <c r="O4684" s="2">
        <f>IF(tbl_Invoices[[#This Row],[Revenue_Type]]="Churned",0,1)</f>
        <v>1</v>
      </c>
    </row>
    <row r="4685" spans="1:15" x14ac:dyDescent="0.25">
      <c r="A4685" t="s">
        <v>9190</v>
      </c>
      <c r="B4685" t="s">
        <v>1178</v>
      </c>
      <c r="C4685" t="s">
        <v>3536</v>
      </c>
      <c r="D4685" s="1">
        <v>44897</v>
      </c>
      <c r="E4685">
        <v>12</v>
      </c>
      <c r="F4685" t="b">
        <v>1</v>
      </c>
      <c r="G4685" t="s">
        <v>4547</v>
      </c>
      <c r="H4685" t="s">
        <v>2027</v>
      </c>
      <c r="I4685" s="1">
        <f>DATE(YEAR(tbl_Invoices[[#This Row],[Invoice_Date]]), MONTH(tbl_Invoices[[#This Row],[Invoice_Date]]), DAY(tbl_Invoices[[#This Row],[Invoice_Date]]))</f>
        <v>44897</v>
      </c>
      <c r="J4685">
        <f>YEAR(tbl_Invoices[[#This Row],[Invoice_Date]])</f>
        <v>2022</v>
      </c>
      <c r="K4685" s="1">
        <f>_xlfn.XLOOKUP(tbl_Invoices[[#This Row],[Customer_ID]], tbl_Customers[Customer_ID], tbl_Customers[Cohort_Month])</f>
        <v>44865</v>
      </c>
      <c r="L4685" s="1" t="str">
        <f ca="1">_xlfn.XLOOKUP(tbl_Invoices[[#This Row],[Customer_ID]], tbl_Customers[Customer_ID], tbl_Customers[Age_Group])</f>
        <v>25–34</v>
      </c>
      <c r="M4685" s="1" t="str">
        <f>_xlfn.XLOOKUP(tbl_Invoices[[#This Row],[Customer_ID]], tbl_Customers[Customer_ID], tbl_Customers[Region])</f>
        <v>International</v>
      </c>
      <c r="N4685" s="1" t="str" cm="1">
        <f t="array" ref="N4685">_xlfn.IFS(
   _xlfn.SINGLE(tbl_Invoices[Plan_ID])="P1","Basic",
   _xlfn.SINGLE(tbl_Invoices[Plan_ID])="P2","Standard",
   _xlfn.SINGLE(tbl_Invoices[Plan_ID])="P3","Premium"
)</f>
        <v>Basic</v>
      </c>
      <c r="O4685" s="2">
        <f>IF(tbl_Invoices[[#This Row],[Revenue_Type]]="Churned",0,1)</f>
        <v>1</v>
      </c>
    </row>
    <row r="4686" spans="1:15" x14ac:dyDescent="0.25">
      <c r="A4686" t="s">
        <v>8033</v>
      </c>
      <c r="B4686" t="s">
        <v>1329</v>
      </c>
      <c r="C4686" t="s">
        <v>3261</v>
      </c>
      <c r="D4686" s="1">
        <v>44897</v>
      </c>
      <c r="E4686">
        <v>25</v>
      </c>
      <c r="F4686" t="b">
        <v>1</v>
      </c>
      <c r="G4686" t="s">
        <v>4540</v>
      </c>
      <c r="H4686" t="s">
        <v>2034</v>
      </c>
      <c r="I4686" s="1">
        <f>DATE(YEAR(tbl_Invoices[[#This Row],[Invoice_Date]]), MONTH(tbl_Invoices[[#This Row],[Invoice_Date]]), DAY(tbl_Invoices[[#This Row],[Invoice_Date]]))</f>
        <v>44897</v>
      </c>
      <c r="J4686">
        <f>YEAR(tbl_Invoices[[#This Row],[Invoice_Date]])</f>
        <v>2022</v>
      </c>
      <c r="K4686" s="1">
        <f>_xlfn.XLOOKUP(tbl_Invoices[[#This Row],[Customer_ID]], tbl_Customers[Customer_ID], tbl_Customers[Cohort_Month])</f>
        <v>44377</v>
      </c>
      <c r="L4686" s="1" t="str">
        <f ca="1">_xlfn.XLOOKUP(tbl_Invoices[[#This Row],[Customer_ID]], tbl_Customers[Customer_ID], tbl_Customers[Age_Group])</f>
        <v>25–34</v>
      </c>
      <c r="M4686" s="1" t="str">
        <f>_xlfn.XLOOKUP(tbl_Invoices[[#This Row],[Customer_ID]], tbl_Customers[Customer_ID], tbl_Customers[Region])</f>
        <v>International</v>
      </c>
      <c r="N4686" s="1" t="str" cm="1">
        <f t="array" ref="N4686">_xlfn.IFS(
   _xlfn.SINGLE(tbl_Invoices[Plan_ID])="P1","Basic",
   _xlfn.SINGLE(tbl_Invoices[Plan_ID])="P2","Standard",
   _xlfn.SINGLE(tbl_Invoices[Plan_ID])="P3","Premium"
)</f>
        <v>Standard</v>
      </c>
      <c r="O4686" s="2">
        <f>IF(tbl_Invoices[[#This Row],[Revenue_Type]]="Churned",0,1)</f>
        <v>1</v>
      </c>
    </row>
    <row r="4687" spans="1:15" x14ac:dyDescent="0.25">
      <c r="A4687" t="s">
        <v>8192</v>
      </c>
      <c r="B4687" t="s">
        <v>1832</v>
      </c>
      <c r="C4687" t="s">
        <v>2632</v>
      </c>
      <c r="D4687" s="1">
        <v>44897</v>
      </c>
      <c r="E4687">
        <v>25</v>
      </c>
      <c r="F4687" t="b">
        <v>1</v>
      </c>
      <c r="G4687" t="s">
        <v>4538</v>
      </c>
      <c r="H4687" t="s">
        <v>2034</v>
      </c>
      <c r="I4687" s="1">
        <f>DATE(YEAR(tbl_Invoices[[#This Row],[Invoice_Date]]), MONTH(tbl_Invoices[[#This Row],[Invoice_Date]]), DAY(tbl_Invoices[[#This Row],[Invoice_Date]]))</f>
        <v>44897</v>
      </c>
      <c r="J4687">
        <f>YEAR(tbl_Invoices[[#This Row],[Invoice_Date]])</f>
        <v>2022</v>
      </c>
      <c r="K4687" s="1">
        <f>_xlfn.XLOOKUP(tbl_Invoices[[#This Row],[Customer_ID]], tbl_Customers[Customer_ID], tbl_Customers[Cohort_Month])</f>
        <v>44895</v>
      </c>
      <c r="L4687" s="1" t="str">
        <f ca="1">_xlfn.XLOOKUP(tbl_Invoices[[#This Row],[Customer_ID]], tbl_Customers[Customer_ID], tbl_Customers[Age_Group])</f>
        <v>45–54</v>
      </c>
      <c r="M4687" s="1" t="str">
        <f>_xlfn.XLOOKUP(tbl_Invoices[[#This Row],[Customer_ID]], tbl_Customers[Customer_ID], tbl_Customers[Region])</f>
        <v>International</v>
      </c>
      <c r="N4687" s="1" t="str" cm="1">
        <f t="array" ref="N4687">_xlfn.IFS(
   _xlfn.SINGLE(tbl_Invoices[Plan_ID])="P1","Basic",
   _xlfn.SINGLE(tbl_Invoices[Plan_ID])="P2","Standard",
   _xlfn.SINGLE(tbl_Invoices[Plan_ID])="P3","Premium"
)</f>
        <v>Standard</v>
      </c>
      <c r="O4687" s="2">
        <f>IF(tbl_Invoices[[#This Row],[Revenue_Type]]="Churned",0,1)</f>
        <v>1</v>
      </c>
    </row>
    <row r="4688" spans="1:15" x14ac:dyDescent="0.25">
      <c r="A4688" t="s">
        <v>4932</v>
      </c>
      <c r="B4688" t="s">
        <v>1922</v>
      </c>
      <c r="C4688" t="s">
        <v>3435</v>
      </c>
      <c r="D4688" s="1">
        <v>44897</v>
      </c>
      <c r="E4688">
        <v>12</v>
      </c>
      <c r="F4688" t="b">
        <v>1</v>
      </c>
      <c r="G4688" t="s">
        <v>4547</v>
      </c>
      <c r="H4688" t="s">
        <v>2027</v>
      </c>
      <c r="I4688" s="1">
        <f>DATE(YEAR(tbl_Invoices[[#This Row],[Invoice_Date]]), MONTH(tbl_Invoices[[#This Row],[Invoice_Date]]), DAY(tbl_Invoices[[#This Row],[Invoice_Date]]))</f>
        <v>44897</v>
      </c>
      <c r="J4688">
        <f>YEAR(tbl_Invoices[[#This Row],[Invoice_Date]])</f>
        <v>2022</v>
      </c>
      <c r="K4688" s="1">
        <f>_xlfn.XLOOKUP(tbl_Invoices[[#This Row],[Customer_ID]], tbl_Customers[Customer_ID], tbl_Customers[Cohort_Month])</f>
        <v>44439</v>
      </c>
      <c r="L4688" s="1" t="str">
        <f ca="1">_xlfn.XLOOKUP(tbl_Invoices[[#This Row],[Customer_ID]], tbl_Customers[Customer_ID], tbl_Customers[Age_Group])</f>
        <v>25–34</v>
      </c>
      <c r="M4688" s="1" t="str">
        <f>_xlfn.XLOOKUP(tbl_Invoices[[#This Row],[Customer_ID]], tbl_Customers[Customer_ID], tbl_Customers[Region])</f>
        <v>West</v>
      </c>
      <c r="N4688" s="1" t="str" cm="1">
        <f t="array" ref="N4688">_xlfn.IFS(
   _xlfn.SINGLE(tbl_Invoices[Plan_ID])="P1","Basic",
   _xlfn.SINGLE(tbl_Invoices[Plan_ID])="P2","Standard",
   _xlfn.SINGLE(tbl_Invoices[Plan_ID])="P3","Premium"
)</f>
        <v>Basic</v>
      </c>
      <c r="O4688" s="2">
        <f>IF(tbl_Invoices[[#This Row],[Revenue_Type]]="Churned",0,1)</f>
        <v>1</v>
      </c>
    </row>
    <row r="4689" spans="1:15" x14ac:dyDescent="0.25">
      <c r="A4689" t="s">
        <v>6631</v>
      </c>
      <c r="B4689" t="s">
        <v>662</v>
      </c>
      <c r="C4689" t="s">
        <v>3208</v>
      </c>
      <c r="D4689" s="1">
        <v>44898</v>
      </c>
      <c r="E4689">
        <v>12</v>
      </c>
      <c r="F4689" t="b">
        <v>1</v>
      </c>
      <c r="G4689" t="s">
        <v>4547</v>
      </c>
      <c r="H4689" t="s">
        <v>2027</v>
      </c>
      <c r="I4689" s="1">
        <f>DATE(YEAR(tbl_Invoices[[#This Row],[Invoice_Date]]), MONTH(tbl_Invoices[[#This Row],[Invoice_Date]]), DAY(tbl_Invoices[[#This Row],[Invoice_Date]]))</f>
        <v>44898</v>
      </c>
      <c r="J4689">
        <f>YEAR(tbl_Invoices[[#This Row],[Invoice_Date]])</f>
        <v>2022</v>
      </c>
      <c r="K4689" s="1">
        <f>_xlfn.XLOOKUP(tbl_Invoices[[#This Row],[Customer_ID]], tbl_Customers[Customer_ID], tbl_Customers[Cohort_Month])</f>
        <v>44651</v>
      </c>
      <c r="L4689" s="1" t="str">
        <f ca="1">_xlfn.XLOOKUP(tbl_Invoices[[#This Row],[Customer_ID]], tbl_Customers[Customer_ID], tbl_Customers[Age_Group])</f>
        <v>55+</v>
      </c>
      <c r="M4689" s="1" t="str">
        <f>_xlfn.XLOOKUP(tbl_Invoices[[#This Row],[Customer_ID]], tbl_Customers[Customer_ID], tbl_Customers[Region])</f>
        <v>East</v>
      </c>
      <c r="N4689" s="1" t="str" cm="1">
        <f t="array" ref="N4689">_xlfn.IFS(
   _xlfn.SINGLE(tbl_Invoices[Plan_ID])="P1","Basic",
   _xlfn.SINGLE(tbl_Invoices[Plan_ID])="P2","Standard",
   _xlfn.SINGLE(tbl_Invoices[Plan_ID])="P3","Premium"
)</f>
        <v>Basic</v>
      </c>
      <c r="O4689" s="2">
        <f>IF(tbl_Invoices[[#This Row],[Revenue_Type]]="Churned",0,1)</f>
        <v>1</v>
      </c>
    </row>
    <row r="4690" spans="1:15" x14ac:dyDescent="0.25">
      <c r="A4690" t="s">
        <v>8402</v>
      </c>
      <c r="B4690" t="s">
        <v>724</v>
      </c>
      <c r="C4690" t="s">
        <v>3215</v>
      </c>
      <c r="D4690" s="1">
        <v>44898</v>
      </c>
      <c r="E4690">
        <v>25</v>
      </c>
      <c r="F4690" t="b">
        <v>1</v>
      </c>
      <c r="G4690" t="s">
        <v>4547</v>
      </c>
      <c r="H4690" t="s">
        <v>2034</v>
      </c>
      <c r="I4690" s="1">
        <f>DATE(YEAR(tbl_Invoices[[#This Row],[Invoice_Date]]), MONTH(tbl_Invoices[[#This Row],[Invoice_Date]]), DAY(tbl_Invoices[[#This Row],[Invoice_Date]]))</f>
        <v>44898</v>
      </c>
      <c r="J4690">
        <f>YEAR(tbl_Invoices[[#This Row],[Invoice_Date]])</f>
        <v>2022</v>
      </c>
      <c r="K4690" s="1">
        <f>_xlfn.XLOOKUP(tbl_Invoices[[#This Row],[Customer_ID]], tbl_Customers[Customer_ID], tbl_Customers[Cohort_Month])</f>
        <v>44681</v>
      </c>
      <c r="L4690" s="1" t="str">
        <f ca="1">_xlfn.XLOOKUP(tbl_Invoices[[#This Row],[Customer_ID]], tbl_Customers[Customer_ID], tbl_Customers[Age_Group])</f>
        <v>35–44</v>
      </c>
      <c r="M4690" s="1" t="str">
        <f>_xlfn.XLOOKUP(tbl_Invoices[[#This Row],[Customer_ID]], tbl_Customers[Customer_ID], tbl_Customers[Region])</f>
        <v>South</v>
      </c>
      <c r="N4690" s="1" t="str" cm="1">
        <f t="array" ref="N4690">_xlfn.IFS(
   _xlfn.SINGLE(tbl_Invoices[Plan_ID])="P1","Basic",
   _xlfn.SINGLE(tbl_Invoices[Plan_ID])="P2","Standard",
   _xlfn.SINGLE(tbl_Invoices[Plan_ID])="P3","Premium"
)</f>
        <v>Standard</v>
      </c>
      <c r="O4690" s="2">
        <f>IF(tbl_Invoices[[#This Row],[Revenue_Type]]="Churned",0,1)</f>
        <v>1</v>
      </c>
    </row>
    <row r="4691" spans="1:15" x14ac:dyDescent="0.25">
      <c r="A4691" t="s">
        <v>8010</v>
      </c>
      <c r="B4691" t="s">
        <v>735</v>
      </c>
      <c r="C4691" t="s">
        <v>3608</v>
      </c>
      <c r="D4691" s="1">
        <v>44898</v>
      </c>
      <c r="E4691">
        <v>55</v>
      </c>
      <c r="F4691" t="b">
        <v>1</v>
      </c>
      <c r="G4691" t="s">
        <v>4549</v>
      </c>
      <c r="H4691" t="s">
        <v>2031</v>
      </c>
      <c r="I4691" s="1">
        <f>DATE(YEAR(tbl_Invoices[[#This Row],[Invoice_Date]]), MONTH(tbl_Invoices[[#This Row],[Invoice_Date]]), DAY(tbl_Invoices[[#This Row],[Invoice_Date]]))</f>
        <v>44898</v>
      </c>
      <c r="J4691">
        <f>YEAR(tbl_Invoices[[#This Row],[Invoice_Date]])</f>
        <v>2022</v>
      </c>
      <c r="K4691" s="1">
        <f>_xlfn.XLOOKUP(tbl_Invoices[[#This Row],[Customer_ID]], tbl_Customers[Customer_ID], tbl_Customers[Cohort_Month])</f>
        <v>44834</v>
      </c>
      <c r="L4691" s="1" t="str">
        <f ca="1">_xlfn.XLOOKUP(tbl_Invoices[[#This Row],[Customer_ID]], tbl_Customers[Customer_ID], tbl_Customers[Age_Group])</f>
        <v>35–44</v>
      </c>
      <c r="M4691" s="1" t="str">
        <f>_xlfn.XLOOKUP(tbl_Invoices[[#This Row],[Customer_ID]], tbl_Customers[Customer_ID], tbl_Customers[Region])</f>
        <v>East</v>
      </c>
      <c r="N4691" s="1" t="str" cm="1">
        <f t="array" ref="N4691">_xlfn.IFS(
   _xlfn.SINGLE(tbl_Invoices[Plan_ID])="P1","Basic",
   _xlfn.SINGLE(tbl_Invoices[Plan_ID])="P2","Standard",
   _xlfn.SINGLE(tbl_Invoices[Plan_ID])="P3","Premium"
)</f>
        <v>Premium</v>
      </c>
      <c r="O4691" s="2">
        <f>IF(tbl_Invoices[[#This Row],[Revenue_Type]]="Churned",0,1)</f>
        <v>1</v>
      </c>
    </row>
    <row r="4692" spans="1:15" x14ac:dyDescent="0.25">
      <c r="A4692" t="s">
        <v>10197</v>
      </c>
      <c r="B4692" t="s">
        <v>839</v>
      </c>
      <c r="C4692" t="s">
        <v>2865</v>
      </c>
      <c r="D4692" s="1">
        <v>44898</v>
      </c>
      <c r="E4692">
        <v>12</v>
      </c>
      <c r="F4692" t="b">
        <v>1</v>
      </c>
      <c r="G4692" t="s">
        <v>4538</v>
      </c>
      <c r="H4692" t="s">
        <v>2027</v>
      </c>
      <c r="I4692" s="1">
        <f>DATE(YEAR(tbl_Invoices[[#This Row],[Invoice_Date]]), MONTH(tbl_Invoices[[#This Row],[Invoice_Date]]), DAY(tbl_Invoices[[#This Row],[Invoice_Date]]))</f>
        <v>44898</v>
      </c>
      <c r="J4692">
        <f>YEAR(tbl_Invoices[[#This Row],[Invoice_Date]])</f>
        <v>2022</v>
      </c>
      <c r="K4692" s="1">
        <f>_xlfn.XLOOKUP(tbl_Invoices[[#This Row],[Customer_ID]], tbl_Customers[Customer_ID], tbl_Customers[Cohort_Month])</f>
        <v>44377</v>
      </c>
      <c r="L4692" s="1" t="str">
        <f ca="1">_xlfn.XLOOKUP(tbl_Invoices[[#This Row],[Customer_ID]], tbl_Customers[Customer_ID], tbl_Customers[Age_Group])</f>
        <v>18–24</v>
      </c>
      <c r="M4692" s="1" t="str">
        <f>_xlfn.XLOOKUP(tbl_Invoices[[#This Row],[Customer_ID]], tbl_Customers[Customer_ID], tbl_Customers[Region])</f>
        <v>East</v>
      </c>
      <c r="N4692" s="1" t="str" cm="1">
        <f t="array" ref="N4692">_xlfn.IFS(
   _xlfn.SINGLE(tbl_Invoices[Plan_ID])="P1","Basic",
   _xlfn.SINGLE(tbl_Invoices[Plan_ID])="P2","Standard",
   _xlfn.SINGLE(tbl_Invoices[Plan_ID])="P3","Premium"
)</f>
        <v>Basic</v>
      </c>
      <c r="O4692" s="2">
        <f>IF(tbl_Invoices[[#This Row],[Revenue_Type]]="Churned",0,1)</f>
        <v>1</v>
      </c>
    </row>
    <row r="4693" spans="1:15" x14ac:dyDescent="0.25">
      <c r="A4693" t="s">
        <v>10308</v>
      </c>
      <c r="B4693" t="s">
        <v>1104</v>
      </c>
      <c r="C4693" t="s">
        <v>3264</v>
      </c>
      <c r="D4693" s="1">
        <v>44898</v>
      </c>
      <c r="E4693">
        <v>12</v>
      </c>
      <c r="F4693" t="b">
        <v>1</v>
      </c>
      <c r="G4693" t="s">
        <v>4547</v>
      </c>
      <c r="H4693" t="s">
        <v>2027</v>
      </c>
      <c r="I4693" s="1">
        <f>DATE(YEAR(tbl_Invoices[[#This Row],[Invoice_Date]]), MONTH(tbl_Invoices[[#This Row],[Invoice_Date]]), DAY(tbl_Invoices[[#This Row],[Invoice_Date]]))</f>
        <v>44898</v>
      </c>
      <c r="J4693">
        <f>YEAR(tbl_Invoices[[#This Row],[Invoice_Date]])</f>
        <v>2022</v>
      </c>
      <c r="K4693" s="1">
        <f>_xlfn.XLOOKUP(tbl_Invoices[[#This Row],[Customer_ID]], tbl_Customers[Customer_ID], tbl_Customers[Cohort_Month])</f>
        <v>44773</v>
      </c>
      <c r="L4693" s="1" t="str">
        <f ca="1">_xlfn.XLOOKUP(tbl_Invoices[[#This Row],[Customer_ID]], tbl_Customers[Customer_ID], tbl_Customers[Age_Group])</f>
        <v>25–34</v>
      </c>
      <c r="M4693" s="1" t="str">
        <f>_xlfn.XLOOKUP(tbl_Invoices[[#This Row],[Customer_ID]], tbl_Customers[Customer_ID], tbl_Customers[Region])</f>
        <v>International</v>
      </c>
      <c r="N4693" s="1" t="str" cm="1">
        <f t="array" ref="N4693">_xlfn.IFS(
   _xlfn.SINGLE(tbl_Invoices[Plan_ID])="P1","Basic",
   _xlfn.SINGLE(tbl_Invoices[Plan_ID])="P2","Standard",
   _xlfn.SINGLE(tbl_Invoices[Plan_ID])="P3","Premium"
)</f>
        <v>Basic</v>
      </c>
      <c r="O4693" s="2">
        <f>IF(tbl_Invoices[[#This Row],[Revenue_Type]]="Churned",0,1)</f>
        <v>1</v>
      </c>
    </row>
    <row r="4694" spans="1:15" x14ac:dyDescent="0.25">
      <c r="A4694" t="s">
        <v>5147</v>
      </c>
      <c r="B4694" t="s">
        <v>1218</v>
      </c>
      <c r="C4694" t="s">
        <v>3216</v>
      </c>
      <c r="D4694" s="1">
        <v>44898</v>
      </c>
      <c r="E4694">
        <v>25</v>
      </c>
      <c r="F4694" t="b">
        <v>1</v>
      </c>
      <c r="G4694" t="s">
        <v>4540</v>
      </c>
      <c r="H4694" t="s">
        <v>2034</v>
      </c>
      <c r="I4694" s="1">
        <f>DATE(YEAR(tbl_Invoices[[#This Row],[Invoice_Date]]), MONTH(tbl_Invoices[[#This Row],[Invoice_Date]]), DAY(tbl_Invoices[[#This Row],[Invoice_Date]]))</f>
        <v>44898</v>
      </c>
      <c r="J4694">
        <f>YEAR(tbl_Invoices[[#This Row],[Invoice_Date]])</f>
        <v>2022</v>
      </c>
      <c r="K4694" s="1">
        <f>_xlfn.XLOOKUP(tbl_Invoices[[#This Row],[Customer_ID]], tbl_Customers[Customer_ID], tbl_Customers[Cohort_Month])</f>
        <v>44895</v>
      </c>
      <c r="L4694" s="1" t="str">
        <f ca="1">_xlfn.XLOOKUP(tbl_Invoices[[#This Row],[Customer_ID]], tbl_Customers[Customer_ID], tbl_Customers[Age_Group])</f>
        <v>45–54</v>
      </c>
      <c r="M4694" s="1" t="str">
        <f>_xlfn.XLOOKUP(tbl_Invoices[[#This Row],[Customer_ID]], tbl_Customers[Customer_ID], tbl_Customers[Region])</f>
        <v>International</v>
      </c>
      <c r="N4694" s="1" t="str" cm="1">
        <f t="array" ref="N4694">_xlfn.IFS(
   _xlfn.SINGLE(tbl_Invoices[Plan_ID])="P1","Basic",
   _xlfn.SINGLE(tbl_Invoices[Plan_ID])="P2","Standard",
   _xlfn.SINGLE(tbl_Invoices[Plan_ID])="P3","Premium"
)</f>
        <v>Standard</v>
      </c>
      <c r="O4694" s="2">
        <f>IF(tbl_Invoices[[#This Row],[Revenue_Type]]="Churned",0,1)</f>
        <v>1</v>
      </c>
    </row>
    <row r="4695" spans="1:15" x14ac:dyDescent="0.25">
      <c r="A4695" t="s">
        <v>4878</v>
      </c>
      <c r="B4695" t="s">
        <v>1946</v>
      </c>
      <c r="C4695" t="s">
        <v>2567</v>
      </c>
      <c r="D4695" s="1">
        <v>44898</v>
      </c>
      <c r="E4695">
        <v>12</v>
      </c>
      <c r="F4695" t="b">
        <v>1</v>
      </c>
      <c r="G4695" t="s">
        <v>4545</v>
      </c>
      <c r="H4695" t="s">
        <v>2027</v>
      </c>
      <c r="I4695" s="1">
        <f>DATE(YEAR(tbl_Invoices[[#This Row],[Invoice_Date]]), MONTH(tbl_Invoices[[#This Row],[Invoice_Date]]), DAY(tbl_Invoices[[#This Row],[Invoice_Date]]))</f>
        <v>44898</v>
      </c>
      <c r="J4695">
        <f>YEAR(tbl_Invoices[[#This Row],[Invoice_Date]])</f>
        <v>2022</v>
      </c>
      <c r="K4695" s="1">
        <f>_xlfn.XLOOKUP(tbl_Invoices[[#This Row],[Customer_ID]], tbl_Customers[Customer_ID], tbl_Customers[Cohort_Month])</f>
        <v>44316</v>
      </c>
      <c r="L4695" s="1" t="str">
        <f ca="1">_xlfn.XLOOKUP(tbl_Invoices[[#This Row],[Customer_ID]], tbl_Customers[Customer_ID], tbl_Customers[Age_Group])</f>
        <v>55+</v>
      </c>
      <c r="M4695" s="1" t="str">
        <f>_xlfn.XLOOKUP(tbl_Invoices[[#This Row],[Customer_ID]], tbl_Customers[Customer_ID], tbl_Customers[Region])</f>
        <v>West</v>
      </c>
      <c r="N4695" s="1" t="str" cm="1">
        <f t="array" ref="N4695">_xlfn.IFS(
   _xlfn.SINGLE(tbl_Invoices[Plan_ID])="P1","Basic",
   _xlfn.SINGLE(tbl_Invoices[Plan_ID])="P2","Standard",
   _xlfn.SINGLE(tbl_Invoices[Plan_ID])="P3","Premium"
)</f>
        <v>Basic</v>
      </c>
      <c r="O4695" s="2">
        <f>IF(tbl_Invoices[[#This Row],[Revenue_Type]]="Churned",0,1)</f>
        <v>0</v>
      </c>
    </row>
    <row r="4696" spans="1:15" x14ac:dyDescent="0.25">
      <c r="A4696" t="s">
        <v>9939</v>
      </c>
      <c r="B4696" t="s">
        <v>1180</v>
      </c>
      <c r="C4696" t="s">
        <v>3304</v>
      </c>
      <c r="D4696" s="1">
        <v>44899</v>
      </c>
      <c r="E4696">
        <v>12</v>
      </c>
      <c r="F4696" t="b">
        <v>1</v>
      </c>
      <c r="G4696" t="s">
        <v>4545</v>
      </c>
      <c r="H4696" t="s">
        <v>2027</v>
      </c>
      <c r="I4696" s="1">
        <f>DATE(YEAR(tbl_Invoices[[#This Row],[Invoice_Date]]), MONTH(tbl_Invoices[[#This Row],[Invoice_Date]]), DAY(tbl_Invoices[[#This Row],[Invoice_Date]]))</f>
        <v>44899</v>
      </c>
      <c r="J4696">
        <f>YEAR(tbl_Invoices[[#This Row],[Invoice_Date]])</f>
        <v>2022</v>
      </c>
      <c r="K4696" s="1">
        <f>_xlfn.XLOOKUP(tbl_Invoices[[#This Row],[Customer_ID]], tbl_Customers[Customer_ID], tbl_Customers[Cohort_Month])</f>
        <v>44255</v>
      </c>
      <c r="L4696" s="1" t="str">
        <f ca="1">_xlfn.XLOOKUP(tbl_Invoices[[#This Row],[Customer_ID]], tbl_Customers[Customer_ID], tbl_Customers[Age_Group])</f>
        <v>35–44</v>
      </c>
      <c r="M4696" s="1" t="str">
        <f>_xlfn.XLOOKUP(tbl_Invoices[[#This Row],[Customer_ID]], tbl_Customers[Customer_ID], tbl_Customers[Region])</f>
        <v>International</v>
      </c>
      <c r="N4696" s="1" t="str" cm="1">
        <f t="array" ref="N4696">_xlfn.IFS(
   _xlfn.SINGLE(tbl_Invoices[Plan_ID])="P1","Basic",
   _xlfn.SINGLE(tbl_Invoices[Plan_ID])="P2","Standard",
   _xlfn.SINGLE(tbl_Invoices[Plan_ID])="P3","Premium"
)</f>
        <v>Basic</v>
      </c>
      <c r="O4696" s="2">
        <f>IF(tbl_Invoices[[#This Row],[Revenue_Type]]="Churned",0,1)</f>
        <v>0</v>
      </c>
    </row>
    <row r="4697" spans="1:15" x14ac:dyDescent="0.25">
      <c r="A4697" t="s">
        <v>4914</v>
      </c>
      <c r="B4697" t="s">
        <v>1312</v>
      </c>
      <c r="C4697" t="s">
        <v>3518</v>
      </c>
      <c r="D4697" s="1">
        <v>44899</v>
      </c>
      <c r="E4697">
        <v>25</v>
      </c>
      <c r="F4697" t="b">
        <v>1</v>
      </c>
      <c r="G4697" t="s">
        <v>4547</v>
      </c>
      <c r="H4697" t="s">
        <v>2034</v>
      </c>
      <c r="I4697" s="1">
        <f>DATE(YEAR(tbl_Invoices[[#This Row],[Invoice_Date]]), MONTH(tbl_Invoices[[#This Row],[Invoice_Date]]), DAY(tbl_Invoices[[#This Row],[Invoice_Date]]))</f>
        <v>44899</v>
      </c>
      <c r="J4697">
        <f>YEAR(tbl_Invoices[[#This Row],[Invoice_Date]])</f>
        <v>2022</v>
      </c>
      <c r="K4697" s="1">
        <f>_xlfn.XLOOKUP(tbl_Invoices[[#This Row],[Customer_ID]], tbl_Customers[Customer_ID], tbl_Customers[Cohort_Month])</f>
        <v>44651</v>
      </c>
      <c r="L4697" s="1" t="str">
        <f ca="1">_xlfn.XLOOKUP(tbl_Invoices[[#This Row],[Customer_ID]], tbl_Customers[Customer_ID], tbl_Customers[Age_Group])</f>
        <v>18–24</v>
      </c>
      <c r="M4697" s="1" t="str">
        <f>_xlfn.XLOOKUP(tbl_Invoices[[#This Row],[Customer_ID]], tbl_Customers[Customer_ID], tbl_Customers[Region])</f>
        <v>East</v>
      </c>
      <c r="N4697" s="1" t="str" cm="1">
        <f t="array" ref="N4697">_xlfn.IFS(
   _xlfn.SINGLE(tbl_Invoices[Plan_ID])="P1","Basic",
   _xlfn.SINGLE(tbl_Invoices[Plan_ID])="P2","Standard",
   _xlfn.SINGLE(tbl_Invoices[Plan_ID])="P3","Premium"
)</f>
        <v>Standard</v>
      </c>
      <c r="O4697" s="2">
        <f>IF(tbl_Invoices[[#This Row],[Revenue_Type]]="Churned",0,1)</f>
        <v>1</v>
      </c>
    </row>
    <row r="4698" spans="1:15" x14ac:dyDescent="0.25">
      <c r="A4698" t="s">
        <v>7334</v>
      </c>
      <c r="B4698" t="s">
        <v>1359</v>
      </c>
      <c r="C4698" t="s">
        <v>3302</v>
      </c>
      <c r="D4698" s="1">
        <v>44899</v>
      </c>
      <c r="E4698">
        <v>55</v>
      </c>
      <c r="F4698" t="b">
        <v>1</v>
      </c>
      <c r="G4698" t="s">
        <v>4545</v>
      </c>
      <c r="H4698" t="s">
        <v>2031</v>
      </c>
      <c r="I4698" s="1">
        <f>DATE(YEAR(tbl_Invoices[[#This Row],[Invoice_Date]]), MONTH(tbl_Invoices[[#This Row],[Invoice_Date]]), DAY(tbl_Invoices[[#This Row],[Invoice_Date]]))</f>
        <v>44899</v>
      </c>
      <c r="J4698">
        <f>YEAR(tbl_Invoices[[#This Row],[Invoice_Date]])</f>
        <v>2022</v>
      </c>
      <c r="K4698" s="1">
        <f>_xlfn.XLOOKUP(tbl_Invoices[[#This Row],[Customer_ID]], tbl_Customers[Customer_ID], tbl_Customers[Cohort_Month])</f>
        <v>44408</v>
      </c>
      <c r="L4698" s="1" t="str">
        <f ca="1">_xlfn.XLOOKUP(tbl_Invoices[[#This Row],[Customer_ID]], tbl_Customers[Customer_ID], tbl_Customers[Age_Group])</f>
        <v>18–24</v>
      </c>
      <c r="M4698" s="1" t="str">
        <f>_xlfn.XLOOKUP(tbl_Invoices[[#This Row],[Customer_ID]], tbl_Customers[Customer_ID], tbl_Customers[Region])</f>
        <v>International</v>
      </c>
      <c r="N4698" s="1" t="str" cm="1">
        <f t="array" ref="N4698">_xlfn.IFS(
   _xlfn.SINGLE(tbl_Invoices[Plan_ID])="P1","Basic",
   _xlfn.SINGLE(tbl_Invoices[Plan_ID])="P2","Standard",
   _xlfn.SINGLE(tbl_Invoices[Plan_ID])="P3","Premium"
)</f>
        <v>Premium</v>
      </c>
      <c r="O4698" s="2">
        <f>IF(tbl_Invoices[[#This Row],[Revenue_Type]]="Churned",0,1)</f>
        <v>0</v>
      </c>
    </row>
    <row r="4699" spans="1:15" x14ac:dyDescent="0.25">
      <c r="A4699" t="s">
        <v>6531</v>
      </c>
      <c r="B4699" t="s">
        <v>1361</v>
      </c>
      <c r="C4699" t="s">
        <v>2929</v>
      </c>
      <c r="D4699" s="1">
        <v>44899</v>
      </c>
      <c r="E4699">
        <v>25</v>
      </c>
      <c r="F4699" t="b">
        <v>1</v>
      </c>
      <c r="G4699" t="s">
        <v>4549</v>
      </c>
      <c r="H4699" t="s">
        <v>2034</v>
      </c>
      <c r="I4699" s="1">
        <f>DATE(YEAR(tbl_Invoices[[#This Row],[Invoice_Date]]), MONTH(tbl_Invoices[[#This Row],[Invoice_Date]]), DAY(tbl_Invoices[[#This Row],[Invoice_Date]]))</f>
        <v>44899</v>
      </c>
      <c r="J4699">
        <f>YEAR(tbl_Invoices[[#This Row],[Invoice_Date]])</f>
        <v>2022</v>
      </c>
      <c r="K4699" s="1">
        <f>_xlfn.XLOOKUP(tbl_Invoices[[#This Row],[Customer_ID]], tbl_Customers[Customer_ID], tbl_Customers[Cohort_Month])</f>
        <v>44592</v>
      </c>
      <c r="L4699" s="1" t="str">
        <f ca="1">_xlfn.XLOOKUP(tbl_Invoices[[#This Row],[Customer_ID]], tbl_Customers[Customer_ID], tbl_Customers[Age_Group])</f>
        <v>18–24</v>
      </c>
      <c r="M4699" s="1" t="str">
        <f>_xlfn.XLOOKUP(tbl_Invoices[[#This Row],[Customer_ID]], tbl_Customers[Customer_ID], tbl_Customers[Region])</f>
        <v>West</v>
      </c>
      <c r="N4699" s="1" t="str" cm="1">
        <f t="array" ref="N4699">_xlfn.IFS(
   _xlfn.SINGLE(tbl_Invoices[Plan_ID])="P1","Basic",
   _xlfn.SINGLE(tbl_Invoices[Plan_ID])="P2","Standard",
   _xlfn.SINGLE(tbl_Invoices[Plan_ID])="P3","Premium"
)</f>
        <v>Standard</v>
      </c>
      <c r="O4699" s="2">
        <f>IF(tbl_Invoices[[#This Row],[Revenue_Type]]="Churned",0,1)</f>
        <v>1</v>
      </c>
    </row>
    <row r="4700" spans="1:15" x14ac:dyDescent="0.25">
      <c r="A4700" t="s">
        <v>10132</v>
      </c>
      <c r="B4700" t="s">
        <v>1962</v>
      </c>
      <c r="C4700" t="s">
        <v>3969</v>
      </c>
      <c r="D4700" s="1">
        <v>44899</v>
      </c>
      <c r="E4700">
        <v>55</v>
      </c>
      <c r="F4700" t="b">
        <v>1</v>
      </c>
      <c r="G4700" t="s">
        <v>4549</v>
      </c>
      <c r="H4700" t="s">
        <v>2031</v>
      </c>
      <c r="I4700" s="1">
        <f>DATE(YEAR(tbl_Invoices[[#This Row],[Invoice_Date]]), MONTH(tbl_Invoices[[#This Row],[Invoice_Date]]), DAY(tbl_Invoices[[#This Row],[Invoice_Date]]))</f>
        <v>44899</v>
      </c>
      <c r="J4700">
        <f>YEAR(tbl_Invoices[[#This Row],[Invoice_Date]])</f>
        <v>2022</v>
      </c>
      <c r="K4700" s="1">
        <f>_xlfn.XLOOKUP(tbl_Invoices[[#This Row],[Customer_ID]], tbl_Customers[Customer_ID], tbl_Customers[Cohort_Month])</f>
        <v>45107</v>
      </c>
      <c r="L4700" s="1" t="str">
        <f ca="1">_xlfn.XLOOKUP(tbl_Invoices[[#This Row],[Customer_ID]], tbl_Customers[Customer_ID], tbl_Customers[Age_Group])</f>
        <v>45–54</v>
      </c>
      <c r="M4700" s="1" t="str">
        <f>_xlfn.XLOOKUP(tbl_Invoices[[#This Row],[Customer_ID]], tbl_Customers[Customer_ID], tbl_Customers[Region])</f>
        <v>West</v>
      </c>
      <c r="N4700" s="1" t="str" cm="1">
        <f t="array" ref="N4700">_xlfn.IFS(
   _xlfn.SINGLE(tbl_Invoices[Plan_ID])="P1","Basic",
   _xlfn.SINGLE(tbl_Invoices[Plan_ID])="P2","Standard",
   _xlfn.SINGLE(tbl_Invoices[Plan_ID])="P3","Premium"
)</f>
        <v>Premium</v>
      </c>
      <c r="O4700" s="2">
        <f>IF(tbl_Invoices[[#This Row],[Revenue_Type]]="Churned",0,1)</f>
        <v>1</v>
      </c>
    </row>
    <row r="4701" spans="1:15" x14ac:dyDescent="0.25">
      <c r="A4701" t="s">
        <v>8555</v>
      </c>
      <c r="B4701" t="s">
        <v>246</v>
      </c>
      <c r="C4701" t="s">
        <v>2688</v>
      </c>
      <c r="D4701" s="1">
        <v>44900</v>
      </c>
      <c r="E4701">
        <v>55</v>
      </c>
      <c r="F4701" t="b">
        <v>1</v>
      </c>
      <c r="G4701" t="s">
        <v>4540</v>
      </c>
      <c r="H4701" t="s">
        <v>2031</v>
      </c>
      <c r="I4701" s="1">
        <f>DATE(YEAR(tbl_Invoices[[#This Row],[Invoice_Date]]), MONTH(tbl_Invoices[[#This Row],[Invoice_Date]]), DAY(tbl_Invoices[[#This Row],[Invoice_Date]]))</f>
        <v>44900</v>
      </c>
      <c r="J4701">
        <f>YEAR(tbl_Invoices[[#This Row],[Invoice_Date]])</f>
        <v>2022</v>
      </c>
      <c r="K4701" s="1">
        <f>_xlfn.XLOOKUP(tbl_Invoices[[#This Row],[Customer_ID]], tbl_Customers[Customer_ID], tbl_Customers[Cohort_Month])</f>
        <v>44316</v>
      </c>
      <c r="L4701" s="1" t="str">
        <f ca="1">_xlfn.XLOOKUP(tbl_Invoices[[#This Row],[Customer_ID]], tbl_Customers[Customer_ID], tbl_Customers[Age_Group])</f>
        <v>45–54</v>
      </c>
      <c r="M4701" s="1" t="str">
        <f>_xlfn.XLOOKUP(tbl_Invoices[[#This Row],[Customer_ID]], tbl_Customers[Customer_ID], tbl_Customers[Region])</f>
        <v>International</v>
      </c>
      <c r="N4701" s="1" t="str" cm="1">
        <f t="array" ref="N4701">_xlfn.IFS(
   _xlfn.SINGLE(tbl_Invoices[Plan_ID])="P1","Basic",
   _xlfn.SINGLE(tbl_Invoices[Plan_ID])="P2","Standard",
   _xlfn.SINGLE(tbl_Invoices[Plan_ID])="P3","Premium"
)</f>
        <v>Premium</v>
      </c>
      <c r="O4701" s="2">
        <f>IF(tbl_Invoices[[#This Row],[Revenue_Type]]="Churned",0,1)</f>
        <v>1</v>
      </c>
    </row>
    <row r="4702" spans="1:15" x14ac:dyDescent="0.25">
      <c r="A4702" t="s">
        <v>8651</v>
      </c>
      <c r="B4702" t="s">
        <v>375</v>
      </c>
      <c r="C4702" t="s">
        <v>2701</v>
      </c>
      <c r="D4702" s="1">
        <v>44900</v>
      </c>
      <c r="E4702">
        <v>55</v>
      </c>
      <c r="F4702" t="b">
        <v>1</v>
      </c>
      <c r="G4702" t="s">
        <v>4549</v>
      </c>
      <c r="H4702" t="s">
        <v>2031</v>
      </c>
      <c r="I4702" s="1">
        <f>DATE(YEAR(tbl_Invoices[[#This Row],[Invoice_Date]]), MONTH(tbl_Invoices[[#This Row],[Invoice_Date]]), DAY(tbl_Invoices[[#This Row],[Invoice_Date]]))</f>
        <v>44900</v>
      </c>
      <c r="J4702">
        <f>YEAR(tbl_Invoices[[#This Row],[Invoice_Date]])</f>
        <v>2022</v>
      </c>
      <c r="K4702" s="1">
        <f>_xlfn.XLOOKUP(tbl_Invoices[[#This Row],[Customer_ID]], tbl_Customers[Customer_ID], tbl_Customers[Cohort_Month])</f>
        <v>44773</v>
      </c>
      <c r="L4702" s="1" t="str">
        <f ca="1">_xlfn.XLOOKUP(tbl_Invoices[[#This Row],[Customer_ID]], tbl_Customers[Customer_ID], tbl_Customers[Age_Group])</f>
        <v>55+</v>
      </c>
      <c r="M4702" s="1" t="str">
        <f>_xlfn.XLOOKUP(tbl_Invoices[[#This Row],[Customer_ID]], tbl_Customers[Customer_ID], tbl_Customers[Region])</f>
        <v>East</v>
      </c>
      <c r="N4702" s="1" t="str" cm="1">
        <f t="array" ref="N4702">_xlfn.IFS(
   _xlfn.SINGLE(tbl_Invoices[Plan_ID])="P1","Basic",
   _xlfn.SINGLE(tbl_Invoices[Plan_ID])="P2","Standard",
   _xlfn.SINGLE(tbl_Invoices[Plan_ID])="P3","Premium"
)</f>
        <v>Premium</v>
      </c>
      <c r="O4702" s="2">
        <f>IF(tbl_Invoices[[#This Row],[Revenue_Type]]="Churned",0,1)</f>
        <v>1</v>
      </c>
    </row>
    <row r="4703" spans="1:15" x14ac:dyDescent="0.25">
      <c r="A4703" t="s">
        <v>9624</v>
      </c>
      <c r="B4703" t="s">
        <v>399</v>
      </c>
      <c r="C4703" t="s">
        <v>3961</v>
      </c>
      <c r="D4703" s="1">
        <v>44900</v>
      </c>
      <c r="E4703">
        <v>25</v>
      </c>
      <c r="F4703" t="b">
        <v>1</v>
      </c>
      <c r="G4703" t="s">
        <v>4545</v>
      </c>
      <c r="H4703" t="s">
        <v>2034</v>
      </c>
      <c r="I4703" s="1">
        <f>DATE(YEAR(tbl_Invoices[[#This Row],[Invoice_Date]]), MONTH(tbl_Invoices[[#This Row],[Invoice_Date]]), DAY(tbl_Invoices[[#This Row],[Invoice_Date]]))</f>
        <v>44900</v>
      </c>
      <c r="J4703">
        <f>YEAR(tbl_Invoices[[#This Row],[Invoice_Date]])</f>
        <v>2022</v>
      </c>
      <c r="K4703" s="1">
        <f>_xlfn.XLOOKUP(tbl_Invoices[[#This Row],[Customer_ID]], tbl_Customers[Customer_ID], tbl_Customers[Cohort_Month])</f>
        <v>44651</v>
      </c>
      <c r="L4703" s="1" t="str">
        <f ca="1">_xlfn.XLOOKUP(tbl_Invoices[[#This Row],[Customer_ID]], tbl_Customers[Customer_ID], tbl_Customers[Age_Group])</f>
        <v>25–34</v>
      </c>
      <c r="M4703" s="1" t="str">
        <f>_xlfn.XLOOKUP(tbl_Invoices[[#This Row],[Customer_ID]], tbl_Customers[Customer_ID], tbl_Customers[Region])</f>
        <v>International</v>
      </c>
      <c r="N4703" s="1" t="str" cm="1">
        <f t="array" ref="N4703">_xlfn.IFS(
   _xlfn.SINGLE(tbl_Invoices[Plan_ID])="P1","Basic",
   _xlfn.SINGLE(tbl_Invoices[Plan_ID])="P2","Standard",
   _xlfn.SINGLE(tbl_Invoices[Plan_ID])="P3","Premium"
)</f>
        <v>Standard</v>
      </c>
      <c r="O4703" s="2">
        <f>IF(tbl_Invoices[[#This Row],[Revenue_Type]]="Churned",0,1)</f>
        <v>0</v>
      </c>
    </row>
    <row r="4704" spans="1:15" x14ac:dyDescent="0.25">
      <c r="A4704" t="s">
        <v>7939</v>
      </c>
      <c r="B4704" t="s">
        <v>452</v>
      </c>
      <c r="C4704" t="s">
        <v>3835</v>
      </c>
      <c r="D4704" s="1">
        <v>44900</v>
      </c>
      <c r="E4704">
        <v>55</v>
      </c>
      <c r="F4704" t="b">
        <v>1</v>
      </c>
      <c r="G4704" t="s">
        <v>4545</v>
      </c>
      <c r="H4704" t="s">
        <v>2031</v>
      </c>
      <c r="I4704" s="1">
        <f>DATE(YEAR(tbl_Invoices[[#This Row],[Invoice_Date]]), MONTH(tbl_Invoices[[#This Row],[Invoice_Date]]), DAY(tbl_Invoices[[#This Row],[Invoice_Date]]))</f>
        <v>44900</v>
      </c>
      <c r="J4704">
        <f>YEAR(tbl_Invoices[[#This Row],[Invoice_Date]])</f>
        <v>2022</v>
      </c>
      <c r="K4704" s="1">
        <f>_xlfn.XLOOKUP(tbl_Invoices[[#This Row],[Customer_ID]], tbl_Customers[Customer_ID], tbl_Customers[Cohort_Month])</f>
        <v>44469</v>
      </c>
      <c r="L4704" s="1" t="str">
        <f ca="1">_xlfn.XLOOKUP(tbl_Invoices[[#This Row],[Customer_ID]], tbl_Customers[Customer_ID], tbl_Customers[Age_Group])</f>
        <v>25–34</v>
      </c>
      <c r="M4704" s="1" t="str">
        <f>_xlfn.XLOOKUP(tbl_Invoices[[#This Row],[Customer_ID]], tbl_Customers[Customer_ID], tbl_Customers[Region])</f>
        <v>Midwest</v>
      </c>
      <c r="N4704" s="1" t="str" cm="1">
        <f t="array" ref="N4704">_xlfn.IFS(
   _xlfn.SINGLE(tbl_Invoices[Plan_ID])="P1","Basic",
   _xlfn.SINGLE(tbl_Invoices[Plan_ID])="P2","Standard",
   _xlfn.SINGLE(tbl_Invoices[Plan_ID])="P3","Premium"
)</f>
        <v>Premium</v>
      </c>
      <c r="O4704" s="2">
        <f>IF(tbl_Invoices[[#This Row],[Revenue_Type]]="Churned",0,1)</f>
        <v>0</v>
      </c>
    </row>
    <row r="4705" spans="1:15" x14ac:dyDescent="0.25">
      <c r="A4705" t="s">
        <v>8681</v>
      </c>
      <c r="B4705" t="s">
        <v>592</v>
      </c>
      <c r="C4705" t="s">
        <v>2465</v>
      </c>
      <c r="D4705" s="1">
        <v>44900</v>
      </c>
      <c r="E4705">
        <v>12</v>
      </c>
      <c r="F4705" t="b">
        <v>1</v>
      </c>
      <c r="G4705" t="s">
        <v>4549</v>
      </c>
      <c r="H4705" t="s">
        <v>2027</v>
      </c>
      <c r="I4705" s="1">
        <f>DATE(YEAR(tbl_Invoices[[#This Row],[Invoice_Date]]), MONTH(tbl_Invoices[[#This Row],[Invoice_Date]]), DAY(tbl_Invoices[[#This Row],[Invoice_Date]]))</f>
        <v>44900</v>
      </c>
      <c r="J4705">
        <f>YEAR(tbl_Invoices[[#This Row],[Invoice_Date]])</f>
        <v>2022</v>
      </c>
      <c r="K4705" s="1">
        <f>_xlfn.XLOOKUP(tbl_Invoices[[#This Row],[Customer_ID]], tbl_Customers[Customer_ID], tbl_Customers[Cohort_Month])</f>
        <v>45046</v>
      </c>
      <c r="L4705" s="1" t="str">
        <f ca="1">_xlfn.XLOOKUP(tbl_Invoices[[#This Row],[Customer_ID]], tbl_Customers[Customer_ID], tbl_Customers[Age_Group])</f>
        <v>45–54</v>
      </c>
      <c r="M4705" s="1" t="str">
        <f>_xlfn.XLOOKUP(tbl_Invoices[[#This Row],[Customer_ID]], tbl_Customers[Customer_ID], tbl_Customers[Region])</f>
        <v>International</v>
      </c>
      <c r="N4705" s="1" t="str" cm="1">
        <f t="array" ref="N4705">_xlfn.IFS(
   _xlfn.SINGLE(tbl_Invoices[Plan_ID])="P1","Basic",
   _xlfn.SINGLE(tbl_Invoices[Plan_ID])="P2","Standard",
   _xlfn.SINGLE(tbl_Invoices[Plan_ID])="P3","Premium"
)</f>
        <v>Basic</v>
      </c>
      <c r="O4705" s="2">
        <f>IF(tbl_Invoices[[#This Row],[Revenue_Type]]="Churned",0,1)</f>
        <v>1</v>
      </c>
    </row>
    <row r="4706" spans="1:15" x14ac:dyDescent="0.25">
      <c r="A4706" t="s">
        <v>4551</v>
      </c>
      <c r="B4706" t="s">
        <v>753</v>
      </c>
      <c r="C4706" t="s">
        <v>3326</v>
      </c>
      <c r="D4706" s="1">
        <v>44900</v>
      </c>
      <c r="E4706">
        <v>25</v>
      </c>
      <c r="F4706" t="b">
        <v>1</v>
      </c>
      <c r="G4706" t="s">
        <v>4549</v>
      </c>
      <c r="H4706" t="s">
        <v>2034</v>
      </c>
      <c r="I4706" s="1">
        <f>DATE(YEAR(tbl_Invoices[[#This Row],[Invoice_Date]]), MONTH(tbl_Invoices[[#This Row],[Invoice_Date]]), DAY(tbl_Invoices[[#This Row],[Invoice_Date]]))</f>
        <v>44900</v>
      </c>
      <c r="J4706">
        <f>YEAR(tbl_Invoices[[#This Row],[Invoice_Date]])</f>
        <v>2022</v>
      </c>
      <c r="K4706" s="1">
        <f>_xlfn.XLOOKUP(tbl_Invoices[[#This Row],[Customer_ID]], tbl_Customers[Customer_ID], tbl_Customers[Cohort_Month])</f>
        <v>44985</v>
      </c>
      <c r="L4706" s="1" t="str">
        <f ca="1">_xlfn.XLOOKUP(tbl_Invoices[[#This Row],[Customer_ID]], tbl_Customers[Customer_ID], tbl_Customers[Age_Group])</f>
        <v>55+</v>
      </c>
      <c r="M4706" s="1" t="str">
        <f>_xlfn.XLOOKUP(tbl_Invoices[[#This Row],[Customer_ID]], tbl_Customers[Customer_ID], tbl_Customers[Region])</f>
        <v>Midwest</v>
      </c>
      <c r="N4706" s="1" t="str" cm="1">
        <f t="array" ref="N4706">_xlfn.IFS(
   _xlfn.SINGLE(tbl_Invoices[Plan_ID])="P1","Basic",
   _xlfn.SINGLE(tbl_Invoices[Plan_ID])="P2","Standard",
   _xlfn.SINGLE(tbl_Invoices[Plan_ID])="P3","Premium"
)</f>
        <v>Standard</v>
      </c>
      <c r="O4706" s="2">
        <f>IF(tbl_Invoices[[#This Row],[Revenue_Type]]="Churned",0,1)</f>
        <v>1</v>
      </c>
    </row>
    <row r="4707" spans="1:15" x14ac:dyDescent="0.25">
      <c r="A4707" t="s">
        <v>9550</v>
      </c>
      <c r="B4707" t="s">
        <v>1363</v>
      </c>
      <c r="C4707" t="s">
        <v>3874</v>
      </c>
      <c r="D4707" s="1">
        <v>44900</v>
      </c>
      <c r="E4707">
        <v>55</v>
      </c>
      <c r="F4707" t="b">
        <v>1</v>
      </c>
      <c r="G4707" t="s">
        <v>4547</v>
      </c>
      <c r="H4707" t="s">
        <v>2031</v>
      </c>
      <c r="I4707" s="1">
        <f>DATE(YEAR(tbl_Invoices[[#This Row],[Invoice_Date]]), MONTH(tbl_Invoices[[#This Row],[Invoice_Date]]), DAY(tbl_Invoices[[#This Row],[Invoice_Date]]))</f>
        <v>44900</v>
      </c>
      <c r="J4707">
        <f>YEAR(tbl_Invoices[[#This Row],[Invoice_Date]])</f>
        <v>2022</v>
      </c>
      <c r="K4707" s="1">
        <f>_xlfn.XLOOKUP(tbl_Invoices[[#This Row],[Customer_ID]], tbl_Customers[Customer_ID], tbl_Customers[Cohort_Month])</f>
        <v>44985</v>
      </c>
      <c r="L4707" s="1" t="str">
        <f ca="1">_xlfn.XLOOKUP(tbl_Invoices[[#This Row],[Customer_ID]], tbl_Customers[Customer_ID], tbl_Customers[Age_Group])</f>
        <v>45–54</v>
      </c>
      <c r="M4707" s="1" t="str">
        <f>_xlfn.XLOOKUP(tbl_Invoices[[#This Row],[Customer_ID]], tbl_Customers[Customer_ID], tbl_Customers[Region])</f>
        <v>South</v>
      </c>
      <c r="N4707" s="1" t="str" cm="1">
        <f t="array" ref="N4707">_xlfn.IFS(
   _xlfn.SINGLE(tbl_Invoices[Plan_ID])="P1","Basic",
   _xlfn.SINGLE(tbl_Invoices[Plan_ID])="P2","Standard",
   _xlfn.SINGLE(tbl_Invoices[Plan_ID])="P3","Premium"
)</f>
        <v>Premium</v>
      </c>
      <c r="O4707" s="2">
        <f>IF(tbl_Invoices[[#This Row],[Revenue_Type]]="Churned",0,1)</f>
        <v>1</v>
      </c>
    </row>
    <row r="4708" spans="1:15" x14ac:dyDescent="0.25">
      <c r="A4708" t="s">
        <v>4652</v>
      </c>
      <c r="B4708" t="s">
        <v>1865</v>
      </c>
      <c r="C4708" t="s">
        <v>3776</v>
      </c>
      <c r="D4708" s="1">
        <v>44900</v>
      </c>
      <c r="E4708">
        <v>55</v>
      </c>
      <c r="F4708" t="b">
        <v>1</v>
      </c>
      <c r="G4708" t="s">
        <v>4549</v>
      </c>
      <c r="H4708" t="s">
        <v>2031</v>
      </c>
      <c r="I4708" s="1">
        <f>DATE(YEAR(tbl_Invoices[[#This Row],[Invoice_Date]]), MONTH(tbl_Invoices[[#This Row],[Invoice_Date]]), DAY(tbl_Invoices[[#This Row],[Invoice_Date]]))</f>
        <v>44900</v>
      </c>
      <c r="J4708">
        <f>YEAR(tbl_Invoices[[#This Row],[Invoice_Date]])</f>
        <v>2022</v>
      </c>
      <c r="K4708" s="1">
        <f>_xlfn.XLOOKUP(tbl_Invoices[[#This Row],[Customer_ID]], tbl_Customers[Customer_ID], tbl_Customers[Cohort_Month])</f>
        <v>44255</v>
      </c>
      <c r="L4708" s="1" t="str">
        <f ca="1">_xlfn.XLOOKUP(tbl_Invoices[[#This Row],[Customer_ID]], tbl_Customers[Customer_ID], tbl_Customers[Age_Group])</f>
        <v>45–54</v>
      </c>
      <c r="M4708" s="1" t="str">
        <f>_xlfn.XLOOKUP(tbl_Invoices[[#This Row],[Customer_ID]], tbl_Customers[Customer_ID], tbl_Customers[Region])</f>
        <v>West</v>
      </c>
      <c r="N4708" s="1" t="str" cm="1">
        <f t="array" ref="N4708">_xlfn.IFS(
   _xlfn.SINGLE(tbl_Invoices[Plan_ID])="P1","Basic",
   _xlfn.SINGLE(tbl_Invoices[Plan_ID])="P2","Standard",
   _xlfn.SINGLE(tbl_Invoices[Plan_ID])="P3","Premium"
)</f>
        <v>Premium</v>
      </c>
      <c r="O4708" s="2">
        <f>IF(tbl_Invoices[[#This Row],[Revenue_Type]]="Churned",0,1)</f>
        <v>1</v>
      </c>
    </row>
    <row r="4709" spans="1:15" x14ac:dyDescent="0.25">
      <c r="A4709" t="s">
        <v>6981</v>
      </c>
      <c r="B4709" t="s">
        <v>1976</v>
      </c>
      <c r="C4709" t="s">
        <v>2666</v>
      </c>
      <c r="D4709" s="1">
        <v>44900</v>
      </c>
      <c r="E4709">
        <v>55</v>
      </c>
      <c r="F4709" t="b">
        <v>1</v>
      </c>
      <c r="G4709" t="s">
        <v>4538</v>
      </c>
      <c r="H4709" t="s">
        <v>2031</v>
      </c>
      <c r="I4709" s="1">
        <f>DATE(YEAR(tbl_Invoices[[#This Row],[Invoice_Date]]), MONTH(tbl_Invoices[[#This Row],[Invoice_Date]]), DAY(tbl_Invoices[[#This Row],[Invoice_Date]]))</f>
        <v>44900</v>
      </c>
      <c r="J4709">
        <f>YEAR(tbl_Invoices[[#This Row],[Invoice_Date]])</f>
        <v>2022</v>
      </c>
      <c r="K4709" s="1">
        <f>_xlfn.XLOOKUP(tbl_Invoices[[#This Row],[Customer_ID]], tbl_Customers[Customer_ID], tbl_Customers[Cohort_Month])</f>
        <v>44439</v>
      </c>
      <c r="L4709" s="1" t="str">
        <f ca="1">_xlfn.XLOOKUP(tbl_Invoices[[#This Row],[Customer_ID]], tbl_Customers[Customer_ID], tbl_Customers[Age_Group])</f>
        <v>45–54</v>
      </c>
      <c r="M4709" s="1" t="str">
        <f>_xlfn.XLOOKUP(tbl_Invoices[[#This Row],[Customer_ID]], tbl_Customers[Customer_ID], tbl_Customers[Region])</f>
        <v>Midwest</v>
      </c>
      <c r="N4709" s="1" t="str" cm="1">
        <f t="array" ref="N4709">_xlfn.IFS(
   _xlfn.SINGLE(tbl_Invoices[Plan_ID])="P1","Basic",
   _xlfn.SINGLE(tbl_Invoices[Plan_ID])="P2","Standard",
   _xlfn.SINGLE(tbl_Invoices[Plan_ID])="P3","Premium"
)</f>
        <v>Premium</v>
      </c>
      <c r="O4709" s="2">
        <f>IF(tbl_Invoices[[#This Row],[Revenue_Type]]="Churned",0,1)</f>
        <v>1</v>
      </c>
    </row>
    <row r="4710" spans="1:15" x14ac:dyDescent="0.25">
      <c r="A4710" t="s">
        <v>7801</v>
      </c>
      <c r="B4710" t="s">
        <v>399</v>
      </c>
      <c r="C4710" t="s">
        <v>3961</v>
      </c>
      <c r="D4710" s="1">
        <v>44901</v>
      </c>
      <c r="E4710">
        <v>25</v>
      </c>
      <c r="F4710" t="b">
        <v>1</v>
      </c>
      <c r="G4710" t="s">
        <v>4538</v>
      </c>
      <c r="H4710" t="s">
        <v>2034</v>
      </c>
      <c r="I4710" s="1">
        <f>DATE(YEAR(tbl_Invoices[[#This Row],[Invoice_Date]]), MONTH(tbl_Invoices[[#This Row],[Invoice_Date]]), DAY(tbl_Invoices[[#This Row],[Invoice_Date]]))</f>
        <v>44901</v>
      </c>
      <c r="J4710">
        <f>YEAR(tbl_Invoices[[#This Row],[Invoice_Date]])</f>
        <v>2022</v>
      </c>
      <c r="K4710" s="1">
        <f>_xlfn.XLOOKUP(tbl_Invoices[[#This Row],[Customer_ID]], tbl_Customers[Customer_ID], tbl_Customers[Cohort_Month])</f>
        <v>44651</v>
      </c>
      <c r="L4710" s="1" t="str">
        <f ca="1">_xlfn.XLOOKUP(tbl_Invoices[[#This Row],[Customer_ID]], tbl_Customers[Customer_ID], tbl_Customers[Age_Group])</f>
        <v>25–34</v>
      </c>
      <c r="M4710" s="1" t="str">
        <f>_xlfn.XLOOKUP(tbl_Invoices[[#This Row],[Customer_ID]], tbl_Customers[Customer_ID], tbl_Customers[Region])</f>
        <v>International</v>
      </c>
      <c r="N4710" s="1" t="str" cm="1">
        <f t="array" ref="N4710">_xlfn.IFS(
   _xlfn.SINGLE(tbl_Invoices[Plan_ID])="P1","Basic",
   _xlfn.SINGLE(tbl_Invoices[Plan_ID])="P2","Standard",
   _xlfn.SINGLE(tbl_Invoices[Plan_ID])="P3","Premium"
)</f>
        <v>Standard</v>
      </c>
      <c r="O4710" s="2">
        <f>IF(tbl_Invoices[[#This Row],[Revenue_Type]]="Churned",0,1)</f>
        <v>1</v>
      </c>
    </row>
    <row r="4711" spans="1:15" x14ac:dyDescent="0.25">
      <c r="A4711" t="s">
        <v>10050</v>
      </c>
      <c r="B4711" t="s">
        <v>1005</v>
      </c>
      <c r="C4711" t="s">
        <v>3246</v>
      </c>
      <c r="D4711" s="1">
        <v>44901</v>
      </c>
      <c r="E4711">
        <v>55</v>
      </c>
      <c r="F4711" t="b">
        <v>1</v>
      </c>
      <c r="G4711" t="s">
        <v>4547</v>
      </c>
      <c r="H4711" t="s">
        <v>2031</v>
      </c>
      <c r="I4711" s="1">
        <f>DATE(YEAR(tbl_Invoices[[#This Row],[Invoice_Date]]), MONTH(tbl_Invoices[[#This Row],[Invoice_Date]]), DAY(tbl_Invoices[[#This Row],[Invoice_Date]]))</f>
        <v>44901</v>
      </c>
      <c r="J4711">
        <f>YEAR(tbl_Invoices[[#This Row],[Invoice_Date]])</f>
        <v>2022</v>
      </c>
      <c r="K4711" s="1">
        <f>_xlfn.XLOOKUP(tbl_Invoices[[#This Row],[Customer_ID]], tbl_Customers[Customer_ID], tbl_Customers[Cohort_Month])</f>
        <v>44742</v>
      </c>
      <c r="L4711" s="1" t="str">
        <f ca="1">_xlfn.XLOOKUP(tbl_Invoices[[#This Row],[Customer_ID]], tbl_Customers[Customer_ID], tbl_Customers[Age_Group])</f>
        <v>35–44</v>
      </c>
      <c r="M4711" s="1" t="str">
        <f>_xlfn.XLOOKUP(tbl_Invoices[[#This Row],[Customer_ID]], tbl_Customers[Customer_ID], tbl_Customers[Region])</f>
        <v>Midwest</v>
      </c>
      <c r="N4711" s="1" t="str" cm="1">
        <f t="array" ref="N4711">_xlfn.IFS(
   _xlfn.SINGLE(tbl_Invoices[Plan_ID])="P1","Basic",
   _xlfn.SINGLE(tbl_Invoices[Plan_ID])="P2","Standard",
   _xlfn.SINGLE(tbl_Invoices[Plan_ID])="P3","Premium"
)</f>
        <v>Premium</v>
      </c>
      <c r="O4711" s="2">
        <f>IF(tbl_Invoices[[#This Row],[Revenue_Type]]="Churned",0,1)</f>
        <v>1</v>
      </c>
    </row>
    <row r="4712" spans="1:15" x14ac:dyDescent="0.25">
      <c r="A4712" t="s">
        <v>9837</v>
      </c>
      <c r="B4712" t="s">
        <v>1098</v>
      </c>
      <c r="C4712" t="s">
        <v>3954</v>
      </c>
      <c r="D4712" s="1">
        <v>44901</v>
      </c>
      <c r="E4712">
        <v>55</v>
      </c>
      <c r="F4712" t="b">
        <v>1</v>
      </c>
      <c r="G4712" t="s">
        <v>4545</v>
      </c>
      <c r="H4712" t="s">
        <v>2031</v>
      </c>
      <c r="I4712" s="1">
        <f>DATE(YEAR(tbl_Invoices[[#This Row],[Invoice_Date]]), MONTH(tbl_Invoices[[#This Row],[Invoice_Date]]), DAY(tbl_Invoices[[#This Row],[Invoice_Date]]))</f>
        <v>44901</v>
      </c>
      <c r="J4712">
        <f>YEAR(tbl_Invoices[[#This Row],[Invoice_Date]])</f>
        <v>2022</v>
      </c>
      <c r="K4712" s="1">
        <f>_xlfn.XLOOKUP(tbl_Invoices[[#This Row],[Customer_ID]], tbl_Customers[Customer_ID], tbl_Customers[Cohort_Month])</f>
        <v>44681</v>
      </c>
      <c r="L4712" s="1" t="str">
        <f ca="1">_xlfn.XLOOKUP(tbl_Invoices[[#This Row],[Customer_ID]], tbl_Customers[Customer_ID], tbl_Customers[Age_Group])</f>
        <v>45–54</v>
      </c>
      <c r="M4712" s="1" t="str">
        <f>_xlfn.XLOOKUP(tbl_Invoices[[#This Row],[Customer_ID]], tbl_Customers[Customer_ID], tbl_Customers[Region])</f>
        <v>South</v>
      </c>
      <c r="N4712" s="1" t="str" cm="1">
        <f t="array" ref="N4712">_xlfn.IFS(
   _xlfn.SINGLE(tbl_Invoices[Plan_ID])="P1","Basic",
   _xlfn.SINGLE(tbl_Invoices[Plan_ID])="P2","Standard",
   _xlfn.SINGLE(tbl_Invoices[Plan_ID])="P3","Premium"
)</f>
        <v>Premium</v>
      </c>
      <c r="O4712" s="2">
        <f>IF(tbl_Invoices[[#This Row],[Revenue_Type]]="Churned",0,1)</f>
        <v>0</v>
      </c>
    </row>
    <row r="4713" spans="1:15" x14ac:dyDescent="0.25">
      <c r="A4713" t="s">
        <v>9825</v>
      </c>
      <c r="B4713" t="s">
        <v>1144</v>
      </c>
      <c r="C4713" t="s">
        <v>3713</v>
      </c>
      <c r="D4713" s="1">
        <v>44901</v>
      </c>
      <c r="E4713">
        <v>55</v>
      </c>
      <c r="F4713" t="b">
        <v>1</v>
      </c>
      <c r="G4713" t="s">
        <v>4540</v>
      </c>
      <c r="H4713" t="s">
        <v>2031</v>
      </c>
      <c r="I4713" s="1">
        <f>DATE(YEAR(tbl_Invoices[[#This Row],[Invoice_Date]]), MONTH(tbl_Invoices[[#This Row],[Invoice_Date]]), DAY(tbl_Invoices[[#This Row],[Invoice_Date]]))</f>
        <v>44901</v>
      </c>
      <c r="J4713">
        <f>YEAR(tbl_Invoices[[#This Row],[Invoice_Date]])</f>
        <v>2022</v>
      </c>
      <c r="K4713" s="1">
        <f>_xlfn.XLOOKUP(tbl_Invoices[[#This Row],[Customer_ID]], tbl_Customers[Customer_ID], tbl_Customers[Cohort_Month])</f>
        <v>44773</v>
      </c>
      <c r="L4713" s="1" t="str">
        <f ca="1">_xlfn.XLOOKUP(tbl_Invoices[[#This Row],[Customer_ID]], tbl_Customers[Customer_ID], tbl_Customers[Age_Group])</f>
        <v>55+</v>
      </c>
      <c r="M4713" s="1" t="str">
        <f>_xlfn.XLOOKUP(tbl_Invoices[[#This Row],[Customer_ID]], tbl_Customers[Customer_ID], tbl_Customers[Region])</f>
        <v>South</v>
      </c>
      <c r="N4713" s="1" t="str" cm="1">
        <f t="array" ref="N4713">_xlfn.IFS(
   _xlfn.SINGLE(tbl_Invoices[Plan_ID])="P1","Basic",
   _xlfn.SINGLE(tbl_Invoices[Plan_ID])="P2","Standard",
   _xlfn.SINGLE(tbl_Invoices[Plan_ID])="P3","Premium"
)</f>
        <v>Premium</v>
      </c>
      <c r="O4713" s="2">
        <f>IF(tbl_Invoices[[#This Row],[Revenue_Type]]="Churned",0,1)</f>
        <v>1</v>
      </c>
    </row>
    <row r="4714" spans="1:15" x14ac:dyDescent="0.25">
      <c r="A4714" t="s">
        <v>10401</v>
      </c>
      <c r="B4714" t="s">
        <v>1181</v>
      </c>
      <c r="C4714" t="s">
        <v>3408</v>
      </c>
      <c r="D4714" s="1">
        <v>44901</v>
      </c>
      <c r="E4714">
        <v>55</v>
      </c>
      <c r="F4714" t="b">
        <v>1</v>
      </c>
      <c r="G4714" t="s">
        <v>4549</v>
      </c>
      <c r="H4714" t="s">
        <v>2031</v>
      </c>
      <c r="I4714" s="1">
        <f>DATE(YEAR(tbl_Invoices[[#This Row],[Invoice_Date]]), MONTH(tbl_Invoices[[#This Row],[Invoice_Date]]), DAY(tbl_Invoices[[#This Row],[Invoice_Date]]))</f>
        <v>44901</v>
      </c>
      <c r="J4714">
        <f>YEAR(tbl_Invoices[[#This Row],[Invoice_Date]])</f>
        <v>2022</v>
      </c>
      <c r="K4714" s="1">
        <f>_xlfn.XLOOKUP(tbl_Invoices[[#This Row],[Customer_ID]], tbl_Customers[Customer_ID], tbl_Customers[Cohort_Month])</f>
        <v>44377</v>
      </c>
      <c r="L4714" s="1" t="str">
        <f ca="1">_xlfn.XLOOKUP(tbl_Invoices[[#This Row],[Customer_ID]], tbl_Customers[Customer_ID], tbl_Customers[Age_Group])</f>
        <v>18–24</v>
      </c>
      <c r="M4714" s="1" t="str">
        <f>_xlfn.XLOOKUP(tbl_Invoices[[#This Row],[Customer_ID]], tbl_Customers[Customer_ID], tbl_Customers[Region])</f>
        <v>Midwest</v>
      </c>
      <c r="N4714" s="1" t="str" cm="1">
        <f t="array" ref="N4714">_xlfn.IFS(
   _xlfn.SINGLE(tbl_Invoices[Plan_ID])="P1","Basic",
   _xlfn.SINGLE(tbl_Invoices[Plan_ID])="P2","Standard",
   _xlfn.SINGLE(tbl_Invoices[Plan_ID])="P3","Premium"
)</f>
        <v>Premium</v>
      </c>
      <c r="O4714" s="2">
        <f>IF(tbl_Invoices[[#This Row],[Revenue_Type]]="Churned",0,1)</f>
        <v>1</v>
      </c>
    </row>
    <row r="4715" spans="1:15" x14ac:dyDescent="0.25">
      <c r="A4715" t="s">
        <v>6903</v>
      </c>
      <c r="B4715" t="s">
        <v>1187</v>
      </c>
      <c r="C4715" t="s">
        <v>2562</v>
      </c>
      <c r="D4715" s="1">
        <v>44901</v>
      </c>
      <c r="E4715">
        <v>25</v>
      </c>
      <c r="F4715" t="b">
        <v>1</v>
      </c>
      <c r="G4715" t="s">
        <v>4540</v>
      </c>
      <c r="H4715" t="s">
        <v>2034</v>
      </c>
      <c r="I4715" s="1">
        <f>DATE(YEAR(tbl_Invoices[[#This Row],[Invoice_Date]]), MONTH(tbl_Invoices[[#This Row],[Invoice_Date]]), DAY(tbl_Invoices[[#This Row],[Invoice_Date]]))</f>
        <v>44901</v>
      </c>
      <c r="J4715">
        <f>YEAR(tbl_Invoices[[#This Row],[Invoice_Date]])</f>
        <v>2022</v>
      </c>
      <c r="K4715" s="1">
        <f>_xlfn.XLOOKUP(tbl_Invoices[[#This Row],[Customer_ID]], tbl_Customers[Customer_ID], tbl_Customers[Cohort_Month])</f>
        <v>44469</v>
      </c>
      <c r="L4715" s="1" t="str">
        <f ca="1">_xlfn.XLOOKUP(tbl_Invoices[[#This Row],[Customer_ID]], tbl_Customers[Customer_ID], tbl_Customers[Age_Group])</f>
        <v>18–24</v>
      </c>
      <c r="M4715" s="1" t="str">
        <f>_xlfn.XLOOKUP(tbl_Invoices[[#This Row],[Customer_ID]], tbl_Customers[Customer_ID], tbl_Customers[Region])</f>
        <v>West</v>
      </c>
      <c r="N4715" s="1" t="str" cm="1">
        <f t="array" ref="N4715">_xlfn.IFS(
   _xlfn.SINGLE(tbl_Invoices[Plan_ID])="P1","Basic",
   _xlfn.SINGLE(tbl_Invoices[Plan_ID])="P2","Standard",
   _xlfn.SINGLE(tbl_Invoices[Plan_ID])="P3","Premium"
)</f>
        <v>Standard</v>
      </c>
      <c r="O4715" s="2">
        <f>IF(tbl_Invoices[[#This Row],[Revenue_Type]]="Churned",0,1)</f>
        <v>1</v>
      </c>
    </row>
    <row r="4716" spans="1:15" x14ac:dyDescent="0.25">
      <c r="A4716" t="s">
        <v>9812</v>
      </c>
      <c r="B4716" t="s">
        <v>1272</v>
      </c>
      <c r="C4716" t="s">
        <v>3485</v>
      </c>
      <c r="D4716" s="1">
        <v>44901</v>
      </c>
      <c r="E4716">
        <v>55</v>
      </c>
      <c r="F4716" t="b">
        <v>1</v>
      </c>
      <c r="G4716" t="s">
        <v>4540</v>
      </c>
      <c r="H4716" t="s">
        <v>2031</v>
      </c>
      <c r="I4716" s="1">
        <f>DATE(YEAR(tbl_Invoices[[#This Row],[Invoice_Date]]), MONTH(tbl_Invoices[[#This Row],[Invoice_Date]]), DAY(tbl_Invoices[[#This Row],[Invoice_Date]]))</f>
        <v>44901</v>
      </c>
      <c r="J4716">
        <f>YEAR(tbl_Invoices[[#This Row],[Invoice_Date]])</f>
        <v>2022</v>
      </c>
      <c r="K4716" s="1">
        <f>_xlfn.XLOOKUP(tbl_Invoices[[#This Row],[Customer_ID]], tbl_Customers[Customer_ID], tbl_Customers[Cohort_Month])</f>
        <v>44347</v>
      </c>
      <c r="L4716" s="1" t="str">
        <f ca="1">_xlfn.XLOOKUP(tbl_Invoices[[#This Row],[Customer_ID]], tbl_Customers[Customer_ID], tbl_Customers[Age_Group])</f>
        <v>35–44</v>
      </c>
      <c r="M4716" s="1" t="str">
        <f>_xlfn.XLOOKUP(tbl_Invoices[[#This Row],[Customer_ID]], tbl_Customers[Customer_ID], tbl_Customers[Region])</f>
        <v>East</v>
      </c>
      <c r="N4716" s="1" t="str" cm="1">
        <f t="array" ref="N4716">_xlfn.IFS(
   _xlfn.SINGLE(tbl_Invoices[Plan_ID])="P1","Basic",
   _xlfn.SINGLE(tbl_Invoices[Plan_ID])="P2","Standard",
   _xlfn.SINGLE(tbl_Invoices[Plan_ID])="P3","Premium"
)</f>
        <v>Premium</v>
      </c>
      <c r="O4716" s="2">
        <f>IF(tbl_Invoices[[#This Row],[Revenue_Type]]="Churned",0,1)</f>
        <v>1</v>
      </c>
    </row>
    <row r="4717" spans="1:15" x14ac:dyDescent="0.25">
      <c r="A4717" t="s">
        <v>8503</v>
      </c>
      <c r="B4717" t="s">
        <v>1628</v>
      </c>
      <c r="C4717" t="s">
        <v>3379</v>
      </c>
      <c r="D4717" s="1">
        <v>44901</v>
      </c>
      <c r="E4717">
        <v>12</v>
      </c>
      <c r="F4717" t="b">
        <v>1</v>
      </c>
      <c r="G4717" t="s">
        <v>4547</v>
      </c>
      <c r="H4717" t="s">
        <v>2027</v>
      </c>
      <c r="I4717" s="1">
        <f>DATE(YEAR(tbl_Invoices[[#This Row],[Invoice_Date]]), MONTH(tbl_Invoices[[#This Row],[Invoice_Date]]), DAY(tbl_Invoices[[#This Row],[Invoice_Date]]))</f>
        <v>44901</v>
      </c>
      <c r="J4717">
        <f>YEAR(tbl_Invoices[[#This Row],[Invoice_Date]])</f>
        <v>2022</v>
      </c>
      <c r="K4717" s="1">
        <f>_xlfn.XLOOKUP(tbl_Invoices[[#This Row],[Customer_ID]], tbl_Customers[Customer_ID], tbl_Customers[Cohort_Month])</f>
        <v>45016</v>
      </c>
      <c r="L4717" s="1" t="str">
        <f ca="1">_xlfn.XLOOKUP(tbl_Invoices[[#This Row],[Customer_ID]], tbl_Customers[Customer_ID], tbl_Customers[Age_Group])</f>
        <v>25–34</v>
      </c>
      <c r="M4717" s="1" t="str">
        <f>_xlfn.XLOOKUP(tbl_Invoices[[#This Row],[Customer_ID]], tbl_Customers[Customer_ID], tbl_Customers[Region])</f>
        <v>South</v>
      </c>
      <c r="N4717" s="1" t="str" cm="1">
        <f t="array" ref="N4717">_xlfn.IFS(
   _xlfn.SINGLE(tbl_Invoices[Plan_ID])="P1","Basic",
   _xlfn.SINGLE(tbl_Invoices[Plan_ID])="P2","Standard",
   _xlfn.SINGLE(tbl_Invoices[Plan_ID])="P3","Premium"
)</f>
        <v>Basic</v>
      </c>
      <c r="O4717" s="2">
        <f>IF(tbl_Invoices[[#This Row],[Revenue_Type]]="Churned",0,1)</f>
        <v>1</v>
      </c>
    </row>
    <row r="4718" spans="1:15" x14ac:dyDescent="0.25">
      <c r="A4718" t="s">
        <v>9696</v>
      </c>
      <c r="B4718" t="s">
        <v>1685</v>
      </c>
      <c r="C4718" t="s">
        <v>3747</v>
      </c>
      <c r="D4718" s="1">
        <v>44901</v>
      </c>
      <c r="E4718">
        <v>25</v>
      </c>
      <c r="F4718" t="b">
        <v>1</v>
      </c>
      <c r="G4718" t="s">
        <v>4538</v>
      </c>
      <c r="H4718" t="s">
        <v>2034</v>
      </c>
      <c r="I4718" s="1">
        <f>DATE(YEAR(tbl_Invoices[[#This Row],[Invoice_Date]]), MONTH(tbl_Invoices[[#This Row],[Invoice_Date]]), DAY(tbl_Invoices[[#This Row],[Invoice_Date]]))</f>
        <v>44901</v>
      </c>
      <c r="J4718">
        <f>YEAR(tbl_Invoices[[#This Row],[Invoice_Date]])</f>
        <v>2022</v>
      </c>
      <c r="K4718" s="1">
        <f>_xlfn.XLOOKUP(tbl_Invoices[[#This Row],[Customer_ID]], tbl_Customers[Customer_ID], tbl_Customers[Cohort_Month])</f>
        <v>45046</v>
      </c>
      <c r="L4718" s="1" t="str">
        <f ca="1">_xlfn.XLOOKUP(tbl_Invoices[[#This Row],[Customer_ID]], tbl_Customers[Customer_ID], tbl_Customers[Age_Group])</f>
        <v>45–54</v>
      </c>
      <c r="M4718" s="1" t="str">
        <f>_xlfn.XLOOKUP(tbl_Invoices[[#This Row],[Customer_ID]], tbl_Customers[Customer_ID], tbl_Customers[Region])</f>
        <v>International</v>
      </c>
      <c r="N4718" s="1" t="str" cm="1">
        <f t="array" ref="N4718">_xlfn.IFS(
   _xlfn.SINGLE(tbl_Invoices[Plan_ID])="P1","Basic",
   _xlfn.SINGLE(tbl_Invoices[Plan_ID])="P2","Standard",
   _xlfn.SINGLE(tbl_Invoices[Plan_ID])="P3","Premium"
)</f>
        <v>Standard</v>
      </c>
      <c r="O4718" s="2">
        <f>IF(tbl_Invoices[[#This Row],[Revenue_Type]]="Churned",0,1)</f>
        <v>1</v>
      </c>
    </row>
    <row r="4719" spans="1:15" x14ac:dyDescent="0.25">
      <c r="A4719" t="s">
        <v>7660</v>
      </c>
      <c r="B4719" t="s">
        <v>1812</v>
      </c>
      <c r="C4719" t="s">
        <v>2302</v>
      </c>
      <c r="D4719" s="1">
        <v>44901</v>
      </c>
      <c r="E4719">
        <v>55</v>
      </c>
      <c r="F4719" t="b">
        <v>1</v>
      </c>
      <c r="G4719" t="s">
        <v>4540</v>
      </c>
      <c r="H4719" t="s">
        <v>2031</v>
      </c>
      <c r="I4719" s="1">
        <f>DATE(YEAR(tbl_Invoices[[#This Row],[Invoice_Date]]), MONTH(tbl_Invoices[[#This Row],[Invoice_Date]]), DAY(tbl_Invoices[[#This Row],[Invoice_Date]]))</f>
        <v>44901</v>
      </c>
      <c r="J4719">
        <f>YEAR(tbl_Invoices[[#This Row],[Invoice_Date]])</f>
        <v>2022</v>
      </c>
      <c r="K4719" s="1">
        <f>_xlfn.XLOOKUP(tbl_Invoices[[#This Row],[Customer_ID]], tbl_Customers[Customer_ID], tbl_Customers[Cohort_Month])</f>
        <v>44804</v>
      </c>
      <c r="L4719" s="1" t="str">
        <f ca="1">_xlfn.XLOOKUP(tbl_Invoices[[#This Row],[Customer_ID]], tbl_Customers[Customer_ID], tbl_Customers[Age_Group])</f>
        <v>35–44</v>
      </c>
      <c r="M4719" s="1" t="str">
        <f>_xlfn.XLOOKUP(tbl_Invoices[[#This Row],[Customer_ID]], tbl_Customers[Customer_ID], tbl_Customers[Region])</f>
        <v>South</v>
      </c>
      <c r="N4719" s="1" t="str" cm="1">
        <f t="array" ref="N4719">_xlfn.IFS(
   _xlfn.SINGLE(tbl_Invoices[Plan_ID])="P1","Basic",
   _xlfn.SINGLE(tbl_Invoices[Plan_ID])="P2","Standard",
   _xlfn.SINGLE(tbl_Invoices[Plan_ID])="P3","Premium"
)</f>
        <v>Premium</v>
      </c>
      <c r="O4719" s="2">
        <f>IF(tbl_Invoices[[#This Row],[Revenue_Type]]="Churned",0,1)</f>
        <v>1</v>
      </c>
    </row>
    <row r="4720" spans="1:15" x14ac:dyDescent="0.25">
      <c r="A4720" t="s">
        <v>9338</v>
      </c>
      <c r="B4720" t="s">
        <v>30</v>
      </c>
      <c r="C4720" t="s">
        <v>2936</v>
      </c>
      <c r="D4720" s="1">
        <v>44902</v>
      </c>
      <c r="E4720">
        <v>12</v>
      </c>
      <c r="F4720" t="b">
        <v>1</v>
      </c>
      <c r="G4720" t="s">
        <v>4549</v>
      </c>
      <c r="H4720" t="s">
        <v>2027</v>
      </c>
      <c r="I4720" s="1">
        <f>DATE(YEAR(tbl_Invoices[[#This Row],[Invoice_Date]]), MONTH(tbl_Invoices[[#This Row],[Invoice_Date]]), DAY(tbl_Invoices[[#This Row],[Invoice_Date]]))</f>
        <v>44902</v>
      </c>
      <c r="J4720">
        <f>YEAR(tbl_Invoices[[#This Row],[Invoice_Date]])</f>
        <v>2022</v>
      </c>
      <c r="K4720" s="1">
        <f>_xlfn.XLOOKUP(tbl_Invoices[[#This Row],[Customer_ID]], tbl_Customers[Customer_ID], tbl_Customers[Cohort_Month])</f>
        <v>44957</v>
      </c>
      <c r="L4720" s="1" t="str">
        <f ca="1">_xlfn.XLOOKUP(tbl_Invoices[[#This Row],[Customer_ID]], tbl_Customers[Customer_ID], tbl_Customers[Age_Group])</f>
        <v>25–34</v>
      </c>
      <c r="M4720" s="1" t="str">
        <f>_xlfn.XLOOKUP(tbl_Invoices[[#This Row],[Customer_ID]], tbl_Customers[Customer_ID], tbl_Customers[Region])</f>
        <v>South</v>
      </c>
      <c r="N4720" s="1" t="str" cm="1">
        <f t="array" ref="N4720">_xlfn.IFS(
   _xlfn.SINGLE(tbl_Invoices[Plan_ID])="P1","Basic",
   _xlfn.SINGLE(tbl_Invoices[Plan_ID])="P2","Standard",
   _xlfn.SINGLE(tbl_Invoices[Plan_ID])="P3","Premium"
)</f>
        <v>Basic</v>
      </c>
      <c r="O4720" s="2">
        <f>IF(tbl_Invoices[[#This Row],[Revenue_Type]]="Churned",0,1)</f>
        <v>1</v>
      </c>
    </row>
    <row r="4721" spans="1:15" x14ac:dyDescent="0.25">
      <c r="A4721" t="s">
        <v>6578</v>
      </c>
      <c r="B4721" t="s">
        <v>257</v>
      </c>
      <c r="C4721" t="s">
        <v>2403</v>
      </c>
      <c r="D4721" s="1">
        <v>44902</v>
      </c>
      <c r="E4721">
        <v>25</v>
      </c>
      <c r="F4721" t="b">
        <v>1</v>
      </c>
      <c r="G4721" t="s">
        <v>4547</v>
      </c>
      <c r="H4721" t="s">
        <v>2034</v>
      </c>
      <c r="I4721" s="1">
        <f>DATE(YEAR(tbl_Invoices[[#This Row],[Invoice_Date]]), MONTH(tbl_Invoices[[#This Row],[Invoice_Date]]), DAY(tbl_Invoices[[#This Row],[Invoice_Date]]))</f>
        <v>44902</v>
      </c>
      <c r="J4721">
        <f>YEAR(tbl_Invoices[[#This Row],[Invoice_Date]])</f>
        <v>2022</v>
      </c>
      <c r="K4721" s="1">
        <f>_xlfn.XLOOKUP(tbl_Invoices[[#This Row],[Customer_ID]], tbl_Customers[Customer_ID], tbl_Customers[Cohort_Month])</f>
        <v>44286</v>
      </c>
      <c r="L4721" s="1" t="str">
        <f ca="1">_xlfn.XLOOKUP(tbl_Invoices[[#This Row],[Customer_ID]], tbl_Customers[Customer_ID], tbl_Customers[Age_Group])</f>
        <v>45–54</v>
      </c>
      <c r="M4721" s="1" t="str">
        <f>_xlfn.XLOOKUP(tbl_Invoices[[#This Row],[Customer_ID]], tbl_Customers[Customer_ID], tbl_Customers[Region])</f>
        <v>East</v>
      </c>
      <c r="N4721" s="1" t="str" cm="1">
        <f t="array" ref="N4721">_xlfn.IFS(
   _xlfn.SINGLE(tbl_Invoices[Plan_ID])="P1","Basic",
   _xlfn.SINGLE(tbl_Invoices[Plan_ID])="P2","Standard",
   _xlfn.SINGLE(tbl_Invoices[Plan_ID])="P3","Premium"
)</f>
        <v>Standard</v>
      </c>
      <c r="O4721" s="2">
        <f>IF(tbl_Invoices[[#This Row],[Revenue_Type]]="Churned",0,1)</f>
        <v>1</v>
      </c>
    </row>
    <row r="4722" spans="1:15" x14ac:dyDescent="0.25">
      <c r="A4722" t="s">
        <v>9227</v>
      </c>
      <c r="B4722" t="s">
        <v>658</v>
      </c>
      <c r="C4722" t="s">
        <v>4253</v>
      </c>
      <c r="D4722" s="1">
        <v>44902</v>
      </c>
      <c r="E4722">
        <v>55</v>
      </c>
      <c r="F4722" t="b">
        <v>1</v>
      </c>
      <c r="G4722" t="s">
        <v>4545</v>
      </c>
      <c r="H4722" t="s">
        <v>2031</v>
      </c>
      <c r="I4722" s="1">
        <f>DATE(YEAR(tbl_Invoices[[#This Row],[Invoice_Date]]), MONTH(tbl_Invoices[[#This Row],[Invoice_Date]]), DAY(tbl_Invoices[[#This Row],[Invoice_Date]]))</f>
        <v>44902</v>
      </c>
      <c r="J4722">
        <f>YEAR(tbl_Invoices[[#This Row],[Invoice_Date]])</f>
        <v>2022</v>
      </c>
      <c r="K4722" s="1">
        <f>_xlfn.XLOOKUP(tbl_Invoices[[#This Row],[Customer_ID]], tbl_Customers[Customer_ID], tbl_Customers[Cohort_Month])</f>
        <v>44408</v>
      </c>
      <c r="L4722" s="1" t="str">
        <f ca="1">_xlfn.XLOOKUP(tbl_Invoices[[#This Row],[Customer_ID]], tbl_Customers[Customer_ID], tbl_Customers[Age_Group])</f>
        <v>35–44</v>
      </c>
      <c r="M4722" s="1" t="str">
        <f>_xlfn.XLOOKUP(tbl_Invoices[[#This Row],[Customer_ID]], tbl_Customers[Customer_ID], tbl_Customers[Region])</f>
        <v>Midwest</v>
      </c>
      <c r="N4722" s="1" t="str" cm="1">
        <f t="array" ref="N4722">_xlfn.IFS(
   _xlfn.SINGLE(tbl_Invoices[Plan_ID])="P1","Basic",
   _xlfn.SINGLE(tbl_Invoices[Plan_ID])="P2","Standard",
   _xlfn.SINGLE(tbl_Invoices[Plan_ID])="P3","Premium"
)</f>
        <v>Premium</v>
      </c>
      <c r="O4722" s="2">
        <f>IF(tbl_Invoices[[#This Row],[Revenue_Type]]="Churned",0,1)</f>
        <v>0</v>
      </c>
    </row>
    <row r="4723" spans="1:15" x14ac:dyDescent="0.25">
      <c r="A4723" t="s">
        <v>5514</v>
      </c>
      <c r="B4723" t="s">
        <v>850</v>
      </c>
      <c r="C4723" t="s">
        <v>4200</v>
      </c>
      <c r="D4723" s="1">
        <v>44902</v>
      </c>
      <c r="E4723">
        <v>55</v>
      </c>
      <c r="F4723" t="b">
        <v>1</v>
      </c>
      <c r="G4723" t="s">
        <v>4540</v>
      </c>
      <c r="H4723" t="s">
        <v>2031</v>
      </c>
      <c r="I4723" s="1">
        <f>DATE(YEAR(tbl_Invoices[[#This Row],[Invoice_Date]]), MONTH(tbl_Invoices[[#This Row],[Invoice_Date]]), DAY(tbl_Invoices[[#This Row],[Invoice_Date]]))</f>
        <v>44902</v>
      </c>
      <c r="J4723">
        <f>YEAR(tbl_Invoices[[#This Row],[Invoice_Date]])</f>
        <v>2022</v>
      </c>
      <c r="K4723" s="1">
        <f>_xlfn.XLOOKUP(tbl_Invoices[[#This Row],[Customer_ID]], tbl_Customers[Customer_ID], tbl_Customers[Cohort_Month])</f>
        <v>44408</v>
      </c>
      <c r="L4723" s="1" t="str">
        <f ca="1">_xlfn.XLOOKUP(tbl_Invoices[[#This Row],[Customer_ID]], tbl_Customers[Customer_ID], tbl_Customers[Age_Group])</f>
        <v>45–54</v>
      </c>
      <c r="M4723" s="1" t="str">
        <f>_xlfn.XLOOKUP(tbl_Invoices[[#This Row],[Customer_ID]], tbl_Customers[Customer_ID], tbl_Customers[Region])</f>
        <v>South</v>
      </c>
      <c r="N4723" s="1" t="str" cm="1">
        <f t="array" ref="N4723">_xlfn.IFS(
   _xlfn.SINGLE(tbl_Invoices[Plan_ID])="P1","Basic",
   _xlfn.SINGLE(tbl_Invoices[Plan_ID])="P2","Standard",
   _xlfn.SINGLE(tbl_Invoices[Plan_ID])="P3","Premium"
)</f>
        <v>Premium</v>
      </c>
      <c r="O4723" s="2">
        <f>IF(tbl_Invoices[[#This Row],[Revenue_Type]]="Churned",0,1)</f>
        <v>1</v>
      </c>
    </row>
    <row r="4724" spans="1:15" x14ac:dyDescent="0.25">
      <c r="A4724" t="s">
        <v>7122</v>
      </c>
      <c r="B4724" t="s">
        <v>958</v>
      </c>
      <c r="C4724" t="s">
        <v>2800</v>
      </c>
      <c r="D4724" s="1">
        <v>44902</v>
      </c>
      <c r="E4724">
        <v>25</v>
      </c>
      <c r="F4724" t="b">
        <v>1</v>
      </c>
      <c r="G4724" t="s">
        <v>4547</v>
      </c>
      <c r="H4724" t="s">
        <v>2034</v>
      </c>
      <c r="I4724" s="1">
        <f>DATE(YEAR(tbl_Invoices[[#This Row],[Invoice_Date]]), MONTH(tbl_Invoices[[#This Row],[Invoice_Date]]), DAY(tbl_Invoices[[#This Row],[Invoice_Date]]))</f>
        <v>44902</v>
      </c>
      <c r="J4724">
        <f>YEAR(tbl_Invoices[[#This Row],[Invoice_Date]])</f>
        <v>2022</v>
      </c>
      <c r="K4724" s="1">
        <f>_xlfn.XLOOKUP(tbl_Invoices[[#This Row],[Customer_ID]], tbl_Customers[Customer_ID], tbl_Customers[Cohort_Month])</f>
        <v>44985</v>
      </c>
      <c r="L4724" s="1" t="str">
        <f ca="1">_xlfn.XLOOKUP(tbl_Invoices[[#This Row],[Customer_ID]], tbl_Customers[Customer_ID], tbl_Customers[Age_Group])</f>
        <v>25–34</v>
      </c>
      <c r="M4724" s="1" t="str">
        <f>_xlfn.XLOOKUP(tbl_Invoices[[#This Row],[Customer_ID]], tbl_Customers[Customer_ID], tbl_Customers[Region])</f>
        <v>West</v>
      </c>
      <c r="N4724" s="1" t="str" cm="1">
        <f t="array" ref="N4724">_xlfn.IFS(
   _xlfn.SINGLE(tbl_Invoices[Plan_ID])="P1","Basic",
   _xlfn.SINGLE(tbl_Invoices[Plan_ID])="P2","Standard",
   _xlfn.SINGLE(tbl_Invoices[Plan_ID])="P3","Premium"
)</f>
        <v>Standard</v>
      </c>
      <c r="O4724" s="2">
        <f>IF(tbl_Invoices[[#This Row],[Revenue_Type]]="Churned",0,1)</f>
        <v>1</v>
      </c>
    </row>
    <row r="4725" spans="1:15" x14ac:dyDescent="0.25">
      <c r="A4725" t="s">
        <v>7531</v>
      </c>
      <c r="B4725" t="s">
        <v>1592</v>
      </c>
      <c r="C4725" t="s">
        <v>2569</v>
      </c>
      <c r="D4725" s="1">
        <v>44902</v>
      </c>
      <c r="E4725">
        <v>55</v>
      </c>
      <c r="F4725" t="b">
        <v>1</v>
      </c>
      <c r="G4725" t="s">
        <v>4538</v>
      </c>
      <c r="H4725" t="s">
        <v>2031</v>
      </c>
      <c r="I4725" s="1">
        <f>DATE(YEAR(tbl_Invoices[[#This Row],[Invoice_Date]]), MONTH(tbl_Invoices[[#This Row],[Invoice_Date]]), DAY(tbl_Invoices[[#This Row],[Invoice_Date]]))</f>
        <v>44902</v>
      </c>
      <c r="J4725">
        <f>YEAR(tbl_Invoices[[#This Row],[Invoice_Date]])</f>
        <v>2022</v>
      </c>
      <c r="K4725" s="1">
        <f>_xlfn.XLOOKUP(tbl_Invoices[[#This Row],[Customer_ID]], tbl_Customers[Customer_ID], tbl_Customers[Cohort_Month])</f>
        <v>44651</v>
      </c>
      <c r="L4725" s="1" t="str">
        <f ca="1">_xlfn.XLOOKUP(tbl_Invoices[[#This Row],[Customer_ID]], tbl_Customers[Customer_ID], tbl_Customers[Age_Group])</f>
        <v>45–54</v>
      </c>
      <c r="M4725" s="1" t="str">
        <f>_xlfn.XLOOKUP(tbl_Invoices[[#This Row],[Customer_ID]], tbl_Customers[Customer_ID], tbl_Customers[Region])</f>
        <v>Midwest</v>
      </c>
      <c r="N4725" s="1" t="str" cm="1">
        <f t="array" ref="N4725">_xlfn.IFS(
   _xlfn.SINGLE(tbl_Invoices[Plan_ID])="P1","Basic",
   _xlfn.SINGLE(tbl_Invoices[Plan_ID])="P2","Standard",
   _xlfn.SINGLE(tbl_Invoices[Plan_ID])="P3","Premium"
)</f>
        <v>Premium</v>
      </c>
      <c r="O4725" s="2">
        <f>IF(tbl_Invoices[[#This Row],[Revenue_Type]]="Churned",0,1)</f>
        <v>1</v>
      </c>
    </row>
    <row r="4726" spans="1:15" x14ac:dyDescent="0.25">
      <c r="A4726" t="s">
        <v>5027</v>
      </c>
      <c r="B4726" t="s">
        <v>389</v>
      </c>
      <c r="C4726" t="s">
        <v>3180</v>
      </c>
      <c r="D4726" s="1">
        <v>44903</v>
      </c>
      <c r="E4726">
        <v>25</v>
      </c>
      <c r="F4726" t="b">
        <v>1</v>
      </c>
      <c r="G4726" t="s">
        <v>4538</v>
      </c>
      <c r="H4726" t="s">
        <v>2034</v>
      </c>
      <c r="I4726" s="1">
        <f>DATE(YEAR(tbl_Invoices[[#This Row],[Invoice_Date]]), MONTH(tbl_Invoices[[#This Row],[Invoice_Date]]), DAY(tbl_Invoices[[#This Row],[Invoice_Date]]))</f>
        <v>44903</v>
      </c>
      <c r="J4726">
        <f>YEAR(tbl_Invoices[[#This Row],[Invoice_Date]])</f>
        <v>2022</v>
      </c>
      <c r="K4726" s="1">
        <f>_xlfn.XLOOKUP(tbl_Invoices[[#This Row],[Customer_ID]], tbl_Customers[Customer_ID], tbl_Customers[Cohort_Month])</f>
        <v>44286</v>
      </c>
      <c r="L4726" s="1" t="str">
        <f ca="1">_xlfn.XLOOKUP(tbl_Invoices[[#This Row],[Customer_ID]], tbl_Customers[Customer_ID], tbl_Customers[Age_Group])</f>
        <v>25–34</v>
      </c>
      <c r="M4726" s="1" t="str">
        <f>_xlfn.XLOOKUP(tbl_Invoices[[#This Row],[Customer_ID]], tbl_Customers[Customer_ID], tbl_Customers[Region])</f>
        <v>East</v>
      </c>
      <c r="N4726" s="1" t="str" cm="1">
        <f t="array" ref="N4726">_xlfn.IFS(
   _xlfn.SINGLE(tbl_Invoices[Plan_ID])="P1","Basic",
   _xlfn.SINGLE(tbl_Invoices[Plan_ID])="P2","Standard",
   _xlfn.SINGLE(tbl_Invoices[Plan_ID])="P3","Premium"
)</f>
        <v>Standard</v>
      </c>
      <c r="O4726" s="2">
        <f>IF(tbl_Invoices[[#This Row],[Revenue_Type]]="Churned",0,1)</f>
        <v>1</v>
      </c>
    </row>
    <row r="4727" spans="1:15" x14ac:dyDescent="0.25">
      <c r="A4727" t="s">
        <v>6800</v>
      </c>
      <c r="B4727" t="s">
        <v>622</v>
      </c>
      <c r="C4727" t="s">
        <v>2620</v>
      </c>
      <c r="D4727" s="1">
        <v>44903</v>
      </c>
      <c r="E4727">
        <v>12</v>
      </c>
      <c r="F4727" t="b">
        <v>1</v>
      </c>
      <c r="G4727" t="s">
        <v>4549</v>
      </c>
      <c r="H4727" t="s">
        <v>2027</v>
      </c>
      <c r="I4727" s="1">
        <f>DATE(YEAR(tbl_Invoices[[#This Row],[Invoice_Date]]), MONTH(tbl_Invoices[[#This Row],[Invoice_Date]]), DAY(tbl_Invoices[[#This Row],[Invoice_Date]]))</f>
        <v>44903</v>
      </c>
      <c r="J4727">
        <f>YEAR(tbl_Invoices[[#This Row],[Invoice_Date]])</f>
        <v>2022</v>
      </c>
      <c r="K4727" s="1">
        <f>_xlfn.XLOOKUP(tbl_Invoices[[#This Row],[Customer_ID]], tbl_Customers[Customer_ID], tbl_Customers[Cohort_Month])</f>
        <v>44620</v>
      </c>
      <c r="L4727" s="1" t="str">
        <f ca="1">_xlfn.XLOOKUP(tbl_Invoices[[#This Row],[Customer_ID]], tbl_Customers[Customer_ID], tbl_Customers[Age_Group])</f>
        <v>25–34</v>
      </c>
      <c r="M4727" s="1" t="str">
        <f>_xlfn.XLOOKUP(tbl_Invoices[[#This Row],[Customer_ID]], tbl_Customers[Customer_ID], tbl_Customers[Region])</f>
        <v>Midwest</v>
      </c>
      <c r="N4727" s="1" t="str" cm="1">
        <f t="array" ref="N4727">_xlfn.IFS(
   _xlfn.SINGLE(tbl_Invoices[Plan_ID])="P1","Basic",
   _xlfn.SINGLE(tbl_Invoices[Plan_ID])="P2","Standard",
   _xlfn.SINGLE(tbl_Invoices[Plan_ID])="P3","Premium"
)</f>
        <v>Basic</v>
      </c>
      <c r="O4727" s="2">
        <f>IF(tbl_Invoices[[#This Row],[Revenue_Type]]="Churned",0,1)</f>
        <v>1</v>
      </c>
    </row>
    <row r="4728" spans="1:15" x14ac:dyDescent="0.25">
      <c r="A4728" t="s">
        <v>5228</v>
      </c>
      <c r="B4728" t="s">
        <v>1128</v>
      </c>
      <c r="C4728" t="s">
        <v>2613</v>
      </c>
      <c r="D4728" s="1">
        <v>44903</v>
      </c>
      <c r="E4728">
        <v>25</v>
      </c>
      <c r="F4728" t="b">
        <v>1</v>
      </c>
      <c r="G4728" t="s">
        <v>4545</v>
      </c>
      <c r="H4728" t="s">
        <v>2034</v>
      </c>
      <c r="I4728" s="1">
        <f>DATE(YEAR(tbl_Invoices[[#This Row],[Invoice_Date]]), MONTH(tbl_Invoices[[#This Row],[Invoice_Date]]), DAY(tbl_Invoices[[#This Row],[Invoice_Date]]))</f>
        <v>44903</v>
      </c>
      <c r="J4728">
        <f>YEAR(tbl_Invoices[[#This Row],[Invoice_Date]])</f>
        <v>2022</v>
      </c>
      <c r="K4728" s="1">
        <f>_xlfn.XLOOKUP(tbl_Invoices[[#This Row],[Customer_ID]], tbl_Customers[Customer_ID], tbl_Customers[Cohort_Month])</f>
        <v>44957</v>
      </c>
      <c r="L4728" s="1" t="str">
        <f ca="1">_xlfn.XLOOKUP(tbl_Invoices[[#This Row],[Customer_ID]], tbl_Customers[Customer_ID], tbl_Customers[Age_Group])</f>
        <v>45–54</v>
      </c>
      <c r="M4728" s="1" t="str">
        <f>_xlfn.XLOOKUP(tbl_Invoices[[#This Row],[Customer_ID]], tbl_Customers[Customer_ID], tbl_Customers[Region])</f>
        <v>Midwest</v>
      </c>
      <c r="N4728" s="1" t="str" cm="1">
        <f t="array" ref="N4728">_xlfn.IFS(
   _xlfn.SINGLE(tbl_Invoices[Plan_ID])="P1","Basic",
   _xlfn.SINGLE(tbl_Invoices[Plan_ID])="P2","Standard",
   _xlfn.SINGLE(tbl_Invoices[Plan_ID])="P3","Premium"
)</f>
        <v>Standard</v>
      </c>
      <c r="O4728" s="2">
        <f>IF(tbl_Invoices[[#This Row],[Revenue_Type]]="Churned",0,1)</f>
        <v>0</v>
      </c>
    </row>
    <row r="4729" spans="1:15" x14ac:dyDescent="0.25">
      <c r="A4729" t="s">
        <v>6014</v>
      </c>
      <c r="B4729" t="s">
        <v>1474</v>
      </c>
      <c r="C4729" t="s">
        <v>2288</v>
      </c>
      <c r="D4729" s="1">
        <v>44903</v>
      </c>
      <c r="E4729">
        <v>25</v>
      </c>
      <c r="F4729" t="b">
        <v>1</v>
      </c>
      <c r="G4729" t="s">
        <v>4549</v>
      </c>
      <c r="H4729" t="s">
        <v>2034</v>
      </c>
      <c r="I4729" s="1">
        <f>DATE(YEAR(tbl_Invoices[[#This Row],[Invoice_Date]]), MONTH(tbl_Invoices[[#This Row],[Invoice_Date]]), DAY(tbl_Invoices[[#This Row],[Invoice_Date]]))</f>
        <v>44903</v>
      </c>
      <c r="J4729">
        <f>YEAR(tbl_Invoices[[#This Row],[Invoice_Date]])</f>
        <v>2022</v>
      </c>
      <c r="K4729" s="1">
        <f>_xlfn.XLOOKUP(tbl_Invoices[[#This Row],[Customer_ID]], tbl_Customers[Customer_ID], tbl_Customers[Cohort_Month])</f>
        <v>45046</v>
      </c>
      <c r="L4729" s="1" t="str">
        <f ca="1">_xlfn.XLOOKUP(tbl_Invoices[[#This Row],[Customer_ID]], tbl_Customers[Customer_ID], tbl_Customers[Age_Group])</f>
        <v>25–34</v>
      </c>
      <c r="M4729" s="1" t="str">
        <f>_xlfn.XLOOKUP(tbl_Invoices[[#This Row],[Customer_ID]], tbl_Customers[Customer_ID], tbl_Customers[Region])</f>
        <v>South</v>
      </c>
      <c r="N4729" s="1" t="str" cm="1">
        <f t="array" ref="N4729">_xlfn.IFS(
   _xlfn.SINGLE(tbl_Invoices[Plan_ID])="P1","Basic",
   _xlfn.SINGLE(tbl_Invoices[Plan_ID])="P2","Standard",
   _xlfn.SINGLE(tbl_Invoices[Plan_ID])="P3","Premium"
)</f>
        <v>Standard</v>
      </c>
      <c r="O4729" s="2">
        <f>IF(tbl_Invoices[[#This Row],[Revenue_Type]]="Churned",0,1)</f>
        <v>1</v>
      </c>
    </row>
    <row r="4730" spans="1:15" x14ac:dyDescent="0.25">
      <c r="A4730" t="s">
        <v>6536</v>
      </c>
      <c r="B4730" t="s">
        <v>485</v>
      </c>
      <c r="C4730" t="s">
        <v>3065</v>
      </c>
      <c r="D4730" s="1">
        <v>44904</v>
      </c>
      <c r="E4730">
        <v>12</v>
      </c>
      <c r="F4730" t="b">
        <v>1</v>
      </c>
      <c r="G4730" t="s">
        <v>4538</v>
      </c>
      <c r="H4730" t="s">
        <v>2027</v>
      </c>
      <c r="I4730" s="1">
        <f>DATE(YEAR(tbl_Invoices[[#This Row],[Invoice_Date]]), MONTH(tbl_Invoices[[#This Row],[Invoice_Date]]), DAY(tbl_Invoices[[#This Row],[Invoice_Date]]))</f>
        <v>44904</v>
      </c>
      <c r="J4730">
        <f>YEAR(tbl_Invoices[[#This Row],[Invoice_Date]])</f>
        <v>2022</v>
      </c>
      <c r="K4730" s="1">
        <f>_xlfn.XLOOKUP(tbl_Invoices[[#This Row],[Customer_ID]], tbl_Customers[Customer_ID], tbl_Customers[Cohort_Month])</f>
        <v>44377</v>
      </c>
      <c r="L4730" s="1" t="str">
        <f ca="1">_xlfn.XLOOKUP(tbl_Invoices[[#This Row],[Customer_ID]], tbl_Customers[Customer_ID], tbl_Customers[Age_Group])</f>
        <v>45–54</v>
      </c>
      <c r="M4730" s="1" t="str">
        <f>_xlfn.XLOOKUP(tbl_Invoices[[#This Row],[Customer_ID]], tbl_Customers[Customer_ID], tbl_Customers[Region])</f>
        <v>West</v>
      </c>
      <c r="N4730" s="1" t="str" cm="1">
        <f t="array" ref="N4730">_xlfn.IFS(
   _xlfn.SINGLE(tbl_Invoices[Plan_ID])="P1","Basic",
   _xlfn.SINGLE(tbl_Invoices[Plan_ID])="P2","Standard",
   _xlfn.SINGLE(tbl_Invoices[Plan_ID])="P3","Premium"
)</f>
        <v>Basic</v>
      </c>
      <c r="O4730" s="2">
        <f>IF(tbl_Invoices[[#This Row],[Revenue_Type]]="Churned",0,1)</f>
        <v>1</v>
      </c>
    </row>
    <row r="4731" spans="1:15" x14ac:dyDescent="0.25">
      <c r="A4731" t="s">
        <v>10368</v>
      </c>
      <c r="B4731" t="s">
        <v>930</v>
      </c>
      <c r="C4731" t="s">
        <v>4449</v>
      </c>
      <c r="D4731" s="1">
        <v>44904</v>
      </c>
      <c r="E4731">
        <v>25</v>
      </c>
      <c r="F4731" t="b">
        <v>1</v>
      </c>
      <c r="G4731" t="s">
        <v>4547</v>
      </c>
      <c r="H4731" t="s">
        <v>2034</v>
      </c>
      <c r="I4731" s="1">
        <f>DATE(YEAR(tbl_Invoices[[#This Row],[Invoice_Date]]), MONTH(tbl_Invoices[[#This Row],[Invoice_Date]]), DAY(tbl_Invoices[[#This Row],[Invoice_Date]]))</f>
        <v>44904</v>
      </c>
      <c r="J4731">
        <f>YEAR(tbl_Invoices[[#This Row],[Invoice_Date]])</f>
        <v>2022</v>
      </c>
      <c r="K4731" s="1">
        <f>_xlfn.XLOOKUP(tbl_Invoices[[#This Row],[Customer_ID]], tbl_Customers[Customer_ID], tbl_Customers[Cohort_Month])</f>
        <v>44985</v>
      </c>
      <c r="L4731" s="1" t="str">
        <f ca="1">_xlfn.XLOOKUP(tbl_Invoices[[#This Row],[Customer_ID]], tbl_Customers[Customer_ID], tbl_Customers[Age_Group])</f>
        <v>18–24</v>
      </c>
      <c r="M4731" s="1" t="str">
        <f>_xlfn.XLOOKUP(tbl_Invoices[[#This Row],[Customer_ID]], tbl_Customers[Customer_ID], tbl_Customers[Region])</f>
        <v>International</v>
      </c>
      <c r="N4731" s="1" t="str" cm="1">
        <f t="array" ref="N4731">_xlfn.IFS(
   _xlfn.SINGLE(tbl_Invoices[Plan_ID])="P1","Basic",
   _xlfn.SINGLE(tbl_Invoices[Plan_ID])="P2","Standard",
   _xlfn.SINGLE(tbl_Invoices[Plan_ID])="P3","Premium"
)</f>
        <v>Standard</v>
      </c>
      <c r="O4731" s="2">
        <f>IF(tbl_Invoices[[#This Row],[Revenue_Type]]="Churned",0,1)</f>
        <v>1</v>
      </c>
    </row>
    <row r="4732" spans="1:15" x14ac:dyDescent="0.25">
      <c r="A4732" t="s">
        <v>5025</v>
      </c>
      <c r="B4732" t="s">
        <v>1023</v>
      </c>
      <c r="C4732" t="s">
        <v>4083</v>
      </c>
      <c r="D4732" s="1">
        <v>44904</v>
      </c>
      <c r="E4732">
        <v>25</v>
      </c>
      <c r="F4732" t="b">
        <v>1</v>
      </c>
      <c r="G4732" t="s">
        <v>4540</v>
      </c>
      <c r="H4732" t="s">
        <v>2034</v>
      </c>
      <c r="I4732" s="1">
        <f>DATE(YEAR(tbl_Invoices[[#This Row],[Invoice_Date]]), MONTH(tbl_Invoices[[#This Row],[Invoice_Date]]), DAY(tbl_Invoices[[#This Row],[Invoice_Date]]))</f>
        <v>44904</v>
      </c>
      <c r="J4732">
        <f>YEAR(tbl_Invoices[[#This Row],[Invoice_Date]])</f>
        <v>2022</v>
      </c>
      <c r="K4732" s="1">
        <f>_xlfn.XLOOKUP(tbl_Invoices[[#This Row],[Customer_ID]], tbl_Customers[Customer_ID], tbl_Customers[Cohort_Month])</f>
        <v>44957</v>
      </c>
      <c r="L4732" s="1" t="str">
        <f ca="1">_xlfn.XLOOKUP(tbl_Invoices[[#This Row],[Customer_ID]], tbl_Customers[Customer_ID], tbl_Customers[Age_Group])</f>
        <v>35–44</v>
      </c>
      <c r="M4732" s="1" t="str">
        <f>_xlfn.XLOOKUP(tbl_Invoices[[#This Row],[Customer_ID]], tbl_Customers[Customer_ID], tbl_Customers[Region])</f>
        <v>South</v>
      </c>
      <c r="N4732" s="1" t="str" cm="1">
        <f t="array" ref="N4732">_xlfn.IFS(
   _xlfn.SINGLE(tbl_Invoices[Plan_ID])="P1","Basic",
   _xlfn.SINGLE(tbl_Invoices[Plan_ID])="P2","Standard",
   _xlfn.SINGLE(tbl_Invoices[Plan_ID])="P3","Premium"
)</f>
        <v>Standard</v>
      </c>
      <c r="O4732" s="2">
        <f>IF(tbl_Invoices[[#This Row],[Revenue_Type]]="Churned",0,1)</f>
        <v>1</v>
      </c>
    </row>
    <row r="4733" spans="1:15" x14ac:dyDescent="0.25">
      <c r="A4733" t="s">
        <v>5174</v>
      </c>
      <c r="B4733" t="s">
        <v>1417</v>
      </c>
      <c r="C4733" t="s">
        <v>2475</v>
      </c>
      <c r="D4733" s="1">
        <v>44904</v>
      </c>
      <c r="E4733">
        <v>55</v>
      </c>
      <c r="F4733" t="b">
        <v>1</v>
      </c>
      <c r="G4733" t="s">
        <v>4547</v>
      </c>
      <c r="H4733" t="s">
        <v>2031</v>
      </c>
      <c r="I4733" s="1">
        <f>DATE(YEAR(tbl_Invoices[[#This Row],[Invoice_Date]]), MONTH(tbl_Invoices[[#This Row],[Invoice_Date]]), DAY(tbl_Invoices[[#This Row],[Invoice_Date]]))</f>
        <v>44904</v>
      </c>
      <c r="J4733">
        <f>YEAR(tbl_Invoices[[#This Row],[Invoice_Date]])</f>
        <v>2022</v>
      </c>
      <c r="K4733" s="1">
        <f>_xlfn.XLOOKUP(tbl_Invoices[[#This Row],[Customer_ID]], tbl_Customers[Customer_ID], tbl_Customers[Cohort_Month])</f>
        <v>44985</v>
      </c>
      <c r="L4733" s="1" t="str">
        <f ca="1">_xlfn.XLOOKUP(tbl_Invoices[[#This Row],[Customer_ID]], tbl_Customers[Customer_ID], tbl_Customers[Age_Group])</f>
        <v>45–54</v>
      </c>
      <c r="M4733" s="1" t="str">
        <f>_xlfn.XLOOKUP(tbl_Invoices[[#This Row],[Customer_ID]], tbl_Customers[Customer_ID], tbl_Customers[Region])</f>
        <v>International</v>
      </c>
      <c r="N4733" s="1" t="str" cm="1">
        <f t="array" ref="N4733">_xlfn.IFS(
   _xlfn.SINGLE(tbl_Invoices[Plan_ID])="P1","Basic",
   _xlfn.SINGLE(tbl_Invoices[Plan_ID])="P2","Standard",
   _xlfn.SINGLE(tbl_Invoices[Plan_ID])="P3","Premium"
)</f>
        <v>Premium</v>
      </c>
      <c r="O4733" s="2">
        <f>IF(tbl_Invoices[[#This Row],[Revenue_Type]]="Churned",0,1)</f>
        <v>1</v>
      </c>
    </row>
    <row r="4734" spans="1:15" x14ac:dyDescent="0.25">
      <c r="A4734" t="s">
        <v>6191</v>
      </c>
      <c r="B4734" t="s">
        <v>475</v>
      </c>
      <c r="C4734" t="s">
        <v>2469</v>
      </c>
      <c r="D4734" s="1">
        <v>44905</v>
      </c>
      <c r="E4734">
        <v>12</v>
      </c>
      <c r="F4734" t="b">
        <v>1</v>
      </c>
      <c r="G4734" t="s">
        <v>4545</v>
      </c>
      <c r="H4734" t="s">
        <v>2027</v>
      </c>
      <c r="I4734" s="1">
        <f>DATE(YEAR(tbl_Invoices[[#This Row],[Invoice_Date]]), MONTH(tbl_Invoices[[#This Row],[Invoice_Date]]), DAY(tbl_Invoices[[#This Row],[Invoice_Date]]))</f>
        <v>44905</v>
      </c>
      <c r="J4734">
        <f>YEAR(tbl_Invoices[[#This Row],[Invoice_Date]])</f>
        <v>2022</v>
      </c>
      <c r="K4734" s="1">
        <f>_xlfn.XLOOKUP(tbl_Invoices[[#This Row],[Customer_ID]], tbl_Customers[Customer_ID], tbl_Customers[Cohort_Month])</f>
        <v>44439</v>
      </c>
      <c r="L4734" s="1" t="str">
        <f ca="1">_xlfn.XLOOKUP(tbl_Invoices[[#This Row],[Customer_ID]], tbl_Customers[Customer_ID], tbl_Customers[Age_Group])</f>
        <v>35–44</v>
      </c>
      <c r="M4734" s="1" t="str">
        <f>_xlfn.XLOOKUP(tbl_Invoices[[#This Row],[Customer_ID]], tbl_Customers[Customer_ID], tbl_Customers[Region])</f>
        <v>International</v>
      </c>
      <c r="N4734" s="1" t="str" cm="1">
        <f t="array" ref="N4734">_xlfn.IFS(
   _xlfn.SINGLE(tbl_Invoices[Plan_ID])="P1","Basic",
   _xlfn.SINGLE(tbl_Invoices[Plan_ID])="P2","Standard",
   _xlfn.SINGLE(tbl_Invoices[Plan_ID])="P3","Premium"
)</f>
        <v>Basic</v>
      </c>
      <c r="O4734" s="2">
        <f>IF(tbl_Invoices[[#This Row],[Revenue_Type]]="Churned",0,1)</f>
        <v>0</v>
      </c>
    </row>
    <row r="4735" spans="1:15" x14ac:dyDescent="0.25">
      <c r="A4735" t="s">
        <v>7435</v>
      </c>
      <c r="B4735" t="s">
        <v>622</v>
      </c>
      <c r="C4735" t="s">
        <v>3658</v>
      </c>
      <c r="D4735" s="1">
        <v>44905</v>
      </c>
      <c r="E4735">
        <v>25</v>
      </c>
      <c r="F4735" t="b">
        <v>1</v>
      </c>
      <c r="G4735" t="s">
        <v>4549</v>
      </c>
      <c r="H4735" t="s">
        <v>2034</v>
      </c>
      <c r="I4735" s="1">
        <f>DATE(YEAR(tbl_Invoices[[#This Row],[Invoice_Date]]), MONTH(tbl_Invoices[[#This Row],[Invoice_Date]]), DAY(tbl_Invoices[[#This Row],[Invoice_Date]]))</f>
        <v>44905</v>
      </c>
      <c r="J4735">
        <f>YEAR(tbl_Invoices[[#This Row],[Invoice_Date]])</f>
        <v>2022</v>
      </c>
      <c r="K4735" s="1">
        <f>_xlfn.XLOOKUP(tbl_Invoices[[#This Row],[Customer_ID]], tbl_Customers[Customer_ID], tbl_Customers[Cohort_Month])</f>
        <v>44620</v>
      </c>
      <c r="L4735" s="1" t="str">
        <f ca="1">_xlfn.XLOOKUP(tbl_Invoices[[#This Row],[Customer_ID]], tbl_Customers[Customer_ID], tbl_Customers[Age_Group])</f>
        <v>25–34</v>
      </c>
      <c r="M4735" s="1" t="str">
        <f>_xlfn.XLOOKUP(tbl_Invoices[[#This Row],[Customer_ID]], tbl_Customers[Customer_ID], tbl_Customers[Region])</f>
        <v>Midwest</v>
      </c>
      <c r="N4735" s="1" t="str" cm="1">
        <f t="array" ref="N4735">_xlfn.IFS(
   _xlfn.SINGLE(tbl_Invoices[Plan_ID])="P1","Basic",
   _xlfn.SINGLE(tbl_Invoices[Plan_ID])="P2","Standard",
   _xlfn.SINGLE(tbl_Invoices[Plan_ID])="P3","Premium"
)</f>
        <v>Standard</v>
      </c>
      <c r="O4735" s="2">
        <f>IF(tbl_Invoices[[#This Row],[Revenue_Type]]="Churned",0,1)</f>
        <v>1</v>
      </c>
    </row>
    <row r="4736" spans="1:15" x14ac:dyDescent="0.25">
      <c r="A4736" t="s">
        <v>10026</v>
      </c>
      <c r="B4736" t="s">
        <v>647</v>
      </c>
      <c r="C4736" t="s">
        <v>3409</v>
      </c>
      <c r="D4736" s="1">
        <v>44905</v>
      </c>
      <c r="E4736">
        <v>55</v>
      </c>
      <c r="F4736" t="b">
        <v>1</v>
      </c>
      <c r="G4736" t="s">
        <v>4538</v>
      </c>
      <c r="H4736" t="s">
        <v>2031</v>
      </c>
      <c r="I4736" s="1">
        <f>DATE(YEAR(tbl_Invoices[[#This Row],[Invoice_Date]]), MONTH(tbl_Invoices[[#This Row],[Invoice_Date]]), DAY(tbl_Invoices[[#This Row],[Invoice_Date]]))</f>
        <v>44905</v>
      </c>
      <c r="J4736">
        <f>YEAR(tbl_Invoices[[#This Row],[Invoice_Date]])</f>
        <v>2022</v>
      </c>
      <c r="K4736" s="1">
        <f>_xlfn.XLOOKUP(tbl_Invoices[[#This Row],[Customer_ID]], tbl_Customers[Customer_ID], tbl_Customers[Cohort_Month])</f>
        <v>44651</v>
      </c>
      <c r="L4736" s="1" t="str">
        <f ca="1">_xlfn.XLOOKUP(tbl_Invoices[[#This Row],[Customer_ID]], tbl_Customers[Customer_ID], tbl_Customers[Age_Group])</f>
        <v>45–54</v>
      </c>
      <c r="M4736" s="1" t="str">
        <f>_xlfn.XLOOKUP(tbl_Invoices[[#This Row],[Customer_ID]], tbl_Customers[Customer_ID], tbl_Customers[Region])</f>
        <v>Midwest</v>
      </c>
      <c r="N4736" s="1" t="str" cm="1">
        <f t="array" ref="N4736">_xlfn.IFS(
   _xlfn.SINGLE(tbl_Invoices[Plan_ID])="P1","Basic",
   _xlfn.SINGLE(tbl_Invoices[Plan_ID])="P2","Standard",
   _xlfn.SINGLE(tbl_Invoices[Plan_ID])="P3","Premium"
)</f>
        <v>Premium</v>
      </c>
      <c r="O4736" s="2">
        <f>IF(tbl_Invoices[[#This Row],[Revenue_Type]]="Churned",0,1)</f>
        <v>1</v>
      </c>
    </row>
    <row r="4737" spans="1:15" x14ac:dyDescent="0.25">
      <c r="A4737" t="s">
        <v>5012</v>
      </c>
      <c r="B4737" t="s">
        <v>1028</v>
      </c>
      <c r="C4737" t="s">
        <v>3000</v>
      </c>
      <c r="D4737" s="1">
        <v>44905</v>
      </c>
      <c r="E4737">
        <v>55</v>
      </c>
      <c r="F4737" t="b">
        <v>1</v>
      </c>
      <c r="G4737" t="s">
        <v>4545</v>
      </c>
      <c r="H4737" t="s">
        <v>2031</v>
      </c>
      <c r="I4737" s="1">
        <f>DATE(YEAR(tbl_Invoices[[#This Row],[Invoice_Date]]), MONTH(tbl_Invoices[[#This Row],[Invoice_Date]]), DAY(tbl_Invoices[[#This Row],[Invoice_Date]]))</f>
        <v>44905</v>
      </c>
      <c r="J4737">
        <f>YEAR(tbl_Invoices[[#This Row],[Invoice_Date]])</f>
        <v>2022</v>
      </c>
      <c r="K4737" s="1">
        <f>_xlfn.XLOOKUP(tbl_Invoices[[#This Row],[Customer_ID]], tbl_Customers[Customer_ID], tbl_Customers[Cohort_Month])</f>
        <v>45046</v>
      </c>
      <c r="L4737" s="1" t="str">
        <f ca="1">_xlfn.XLOOKUP(tbl_Invoices[[#This Row],[Customer_ID]], tbl_Customers[Customer_ID], tbl_Customers[Age_Group])</f>
        <v>25–34</v>
      </c>
      <c r="M4737" s="1" t="str">
        <f>_xlfn.XLOOKUP(tbl_Invoices[[#This Row],[Customer_ID]], tbl_Customers[Customer_ID], tbl_Customers[Region])</f>
        <v>East</v>
      </c>
      <c r="N4737" s="1" t="str" cm="1">
        <f t="array" ref="N4737">_xlfn.IFS(
   _xlfn.SINGLE(tbl_Invoices[Plan_ID])="P1","Basic",
   _xlfn.SINGLE(tbl_Invoices[Plan_ID])="P2","Standard",
   _xlfn.SINGLE(tbl_Invoices[Plan_ID])="P3","Premium"
)</f>
        <v>Premium</v>
      </c>
      <c r="O4737" s="2">
        <f>IF(tbl_Invoices[[#This Row],[Revenue_Type]]="Churned",0,1)</f>
        <v>0</v>
      </c>
    </row>
    <row r="4738" spans="1:15" x14ac:dyDescent="0.25">
      <c r="A4738" t="s">
        <v>5849</v>
      </c>
      <c r="B4738" t="s">
        <v>1339</v>
      </c>
      <c r="C4738" t="s">
        <v>2809</v>
      </c>
      <c r="D4738" s="1">
        <v>44905</v>
      </c>
      <c r="E4738">
        <v>12</v>
      </c>
      <c r="F4738" t="b">
        <v>1</v>
      </c>
      <c r="G4738" t="s">
        <v>4549</v>
      </c>
      <c r="H4738" t="s">
        <v>2027</v>
      </c>
      <c r="I4738" s="1">
        <f>DATE(YEAR(tbl_Invoices[[#This Row],[Invoice_Date]]), MONTH(tbl_Invoices[[#This Row],[Invoice_Date]]), DAY(tbl_Invoices[[#This Row],[Invoice_Date]]))</f>
        <v>44905</v>
      </c>
      <c r="J4738">
        <f>YEAR(tbl_Invoices[[#This Row],[Invoice_Date]])</f>
        <v>2022</v>
      </c>
      <c r="K4738" s="1">
        <f>_xlfn.XLOOKUP(tbl_Invoices[[#This Row],[Customer_ID]], tbl_Customers[Customer_ID], tbl_Customers[Cohort_Month])</f>
        <v>44773</v>
      </c>
      <c r="L4738" s="1" t="str">
        <f ca="1">_xlfn.XLOOKUP(tbl_Invoices[[#This Row],[Customer_ID]], tbl_Customers[Customer_ID], tbl_Customers[Age_Group])</f>
        <v>18–24</v>
      </c>
      <c r="M4738" s="1" t="str">
        <f>_xlfn.XLOOKUP(tbl_Invoices[[#This Row],[Customer_ID]], tbl_Customers[Customer_ID], tbl_Customers[Region])</f>
        <v>East</v>
      </c>
      <c r="N4738" s="1" t="str" cm="1">
        <f t="array" ref="N4738">_xlfn.IFS(
   _xlfn.SINGLE(tbl_Invoices[Plan_ID])="P1","Basic",
   _xlfn.SINGLE(tbl_Invoices[Plan_ID])="P2","Standard",
   _xlfn.SINGLE(tbl_Invoices[Plan_ID])="P3","Premium"
)</f>
        <v>Basic</v>
      </c>
      <c r="O4738" s="2">
        <f>IF(tbl_Invoices[[#This Row],[Revenue_Type]]="Churned",0,1)</f>
        <v>1</v>
      </c>
    </row>
    <row r="4739" spans="1:15" x14ac:dyDescent="0.25">
      <c r="A4739" t="s">
        <v>7175</v>
      </c>
      <c r="B4739" t="s">
        <v>1464</v>
      </c>
      <c r="C4739" t="s">
        <v>3037</v>
      </c>
      <c r="D4739" s="1">
        <v>44905</v>
      </c>
      <c r="E4739">
        <v>55</v>
      </c>
      <c r="F4739" t="b">
        <v>1</v>
      </c>
      <c r="G4739" t="s">
        <v>4549</v>
      </c>
      <c r="H4739" t="s">
        <v>2031</v>
      </c>
      <c r="I4739" s="1">
        <f>DATE(YEAR(tbl_Invoices[[#This Row],[Invoice_Date]]), MONTH(tbl_Invoices[[#This Row],[Invoice_Date]]), DAY(tbl_Invoices[[#This Row],[Invoice_Date]]))</f>
        <v>44905</v>
      </c>
      <c r="J4739">
        <f>YEAR(tbl_Invoices[[#This Row],[Invoice_Date]])</f>
        <v>2022</v>
      </c>
      <c r="K4739" s="1">
        <f>_xlfn.XLOOKUP(tbl_Invoices[[#This Row],[Customer_ID]], tbl_Customers[Customer_ID], tbl_Customers[Cohort_Month])</f>
        <v>44255</v>
      </c>
      <c r="L4739" s="1" t="str">
        <f ca="1">_xlfn.XLOOKUP(tbl_Invoices[[#This Row],[Customer_ID]], tbl_Customers[Customer_ID], tbl_Customers[Age_Group])</f>
        <v>25–34</v>
      </c>
      <c r="M4739" s="1" t="str">
        <f>_xlfn.XLOOKUP(tbl_Invoices[[#This Row],[Customer_ID]], tbl_Customers[Customer_ID], tbl_Customers[Region])</f>
        <v>West</v>
      </c>
      <c r="N4739" s="1" t="str" cm="1">
        <f t="array" ref="N4739">_xlfn.IFS(
   _xlfn.SINGLE(tbl_Invoices[Plan_ID])="P1","Basic",
   _xlfn.SINGLE(tbl_Invoices[Plan_ID])="P2","Standard",
   _xlfn.SINGLE(tbl_Invoices[Plan_ID])="P3","Premium"
)</f>
        <v>Premium</v>
      </c>
      <c r="O4739" s="2">
        <f>IF(tbl_Invoices[[#This Row],[Revenue_Type]]="Churned",0,1)</f>
        <v>1</v>
      </c>
    </row>
    <row r="4740" spans="1:15" x14ac:dyDescent="0.25">
      <c r="A4740" t="s">
        <v>8621</v>
      </c>
      <c r="B4740" t="s">
        <v>1739</v>
      </c>
      <c r="C4740" t="s">
        <v>2950</v>
      </c>
      <c r="D4740" s="1">
        <v>44905</v>
      </c>
      <c r="E4740">
        <v>55</v>
      </c>
      <c r="F4740" t="b">
        <v>1</v>
      </c>
      <c r="G4740" t="s">
        <v>4538</v>
      </c>
      <c r="H4740" t="s">
        <v>2031</v>
      </c>
      <c r="I4740" s="1">
        <f>DATE(YEAR(tbl_Invoices[[#This Row],[Invoice_Date]]), MONTH(tbl_Invoices[[#This Row],[Invoice_Date]]), DAY(tbl_Invoices[[#This Row],[Invoice_Date]]))</f>
        <v>44905</v>
      </c>
      <c r="J4740">
        <f>YEAR(tbl_Invoices[[#This Row],[Invoice_Date]])</f>
        <v>2022</v>
      </c>
      <c r="K4740" s="1">
        <f>_xlfn.XLOOKUP(tbl_Invoices[[#This Row],[Customer_ID]], tbl_Customers[Customer_ID], tbl_Customers[Cohort_Month])</f>
        <v>44347</v>
      </c>
      <c r="L4740" s="1" t="str">
        <f ca="1">_xlfn.XLOOKUP(tbl_Invoices[[#This Row],[Customer_ID]], tbl_Customers[Customer_ID], tbl_Customers[Age_Group])</f>
        <v>35–44</v>
      </c>
      <c r="M4740" s="1" t="str">
        <f>_xlfn.XLOOKUP(tbl_Invoices[[#This Row],[Customer_ID]], tbl_Customers[Customer_ID], tbl_Customers[Region])</f>
        <v>East</v>
      </c>
      <c r="N4740" s="1" t="str" cm="1">
        <f t="array" ref="N4740">_xlfn.IFS(
   _xlfn.SINGLE(tbl_Invoices[Plan_ID])="P1","Basic",
   _xlfn.SINGLE(tbl_Invoices[Plan_ID])="P2","Standard",
   _xlfn.SINGLE(tbl_Invoices[Plan_ID])="P3","Premium"
)</f>
        <v>Premium</v>
      </c>
      <c r="O4740" s="2">
        <f>IF(tbl_Invoices[[#This Row],[Revenue_Type]]="Churned",0,1)</f>
        <v>1</v>
      </c>
    </row>
    <row r="4741" spans="1:15" x14ac:dyDescent="0.25">
      <c r="A4741" t="s">
        <v>7667</v>
      </c>
      <c r="B4741" t="s">
        <v>1851</v>
      </c>
      <c r="C4741" t="s">
        <v>4285</v>
      </c>
      <c r="D4741" s="1">
        <v>44905</v>
      </c>
      <c r="E4741">
        <v>12</v>
      </c>
      <c r="F4741" t="b">
        <v>1</v>
      </c>
      <c r="G4741" t="s">
        <v>4540</v>
      </c>
      <c r="H4741" t="s">
        <v>2027</v>
      </c>
      <c r="I4741" s="1">
        <f>DATE(YEAR(tbl_Invoices[[#This Row],[Invoice_Date]]), MONTH(tbl_Invoices[[#This Row],[Invoice_Date]]), DAY(tbl_Invoices[[#This Row],[Invoice_Date]]))</f>
        <v>44905</v>
      </c>
      <c r="J4741">
        <f>YEAR(tbl_Invoices[[#This Row],[Invoice_Date]])</f>
        <v>2022</v>
      </c>
      <c r="K4741" s="1">
        <f>_xlfn.XLOOKUP(tbl_Invoices[[#This Row],[Customer_ID]], tbl_Customers[Customer_ID], tbl_Customers[Cohort_Month])</f>
        <v>44316</v>
      </c>
      <c r="L4741" s="1" t="str">
        <f ca="1">_xlfn.XLOOKUP(tbl_Invoices[[#This Row],[Customer_ID]], tbl_Customers[Customer_ID], tbl_Customers[Age_Group])</f>
        <v>18–24</v>
      </c>
      <c r="M4741" s="1" t="str">
        <f>_xlfn.XLOOKUP(tbl_Invoices[[#This Row],[Customer_ID]], tbl_Customers[Customer_ID], tbl_Customers[Region])</f>
        <v>South</v>
      </c>
      <c r="N4741" s="1" t="str" cm="1">
        <f t="array" ref="N4741">_xlfn.IFS(
   _xlfn.SINGLE(tbl_Invoices[Plan_ID])="P1","Basic",
   _xlfn.SINGLE(tbl_Invoices[Plan_ID])="P2","Standard",
   _xlfn.SINGLE(tbl_Invoices[Plan_ID])="P3","Premium"
)</f>
        <v>Basic</v>
      </c>
      <c r="O4741" s="2">
        <f>IF(tbl_Invoices[[#This Row],[Revenue_Type]]="Churned",0,1)</f>
        <v>1</v>
      </c>
    </row>
    <row r="4742" spans="1:15" x14ac:dyDescent="0.25">
      <c r="A4742" t="s">
        <v>9601</v>
      </c>
      <c r="B4742" t="s">
        <v>1861</v>
      </c>
      <c r="C4742" t="s">
        <v>4113</v>
      </c>
      <c r="D4742" s="1">
        <v>44905</v>
      </c>
      <c r="E4742">
        <v>25</v>
      </c>
      <c r="F4742" t="b">
        <v>1</v>
      </c>
      <c r="G4742" t="s">
        <v>4549</v>
      </c>
      <c r="H4742" t="s">
        <v>2034</v>
      </c>
      <c r="I4742" s="1">
        <f>DATE(YEAR(tbl_Invoices[[#This Row],[Invoice_Date]]), MONTH(tbl_Invoices[[#This Row],[Invoice_Date]]), DAY(tbl_Invoices[[#This Row],[Invoice_Date]]))</f>
        <v>44905</v>
      </c>
      <c r="J4742">
        <f>YEAR(tbl_Invoices[[#This Row],[Invoice_Date]])</f>
        <v>2022</v>
      </c>
      <c r="K4742" s="1">
        <f>_xlfn.XLOOKUP(tbl_Invoices[[#This Row],[Customer_ID]], tbl_Customers[Customer_ID], tbl_Customers[Cohort_Month])</f>
        <v>44681</v>
      </c>
      <c r="L4742" s="1" t="str">
        <f ca="1">_xlfn.XLOOKUP(tbl_Invoices[[#This Row],[Customer_ID]], tbl_Customers[Customer_ID], tbl_Customers[Age_Group])</f>
        <v>35–44</v>
      </c>
      <c r="M4742" s="1" t="str">
        <f>_xlfn.XLOOKUP(tbl_Invoices[[#This Row],[Customer_ID]], tbl_Customers[Customer_ID], tbl_Customers[Region])</f>
        <v>East</v>
      </c>
      <c r="N4742" s="1" t="str" cm="1">
        <f t="array" ref="N4742">_xlfn.IFS(
   _xlfn.SINGLE(tbl_Invoices[Plan_ID])="P1","Basic",
   _xlfn.SINGLE(tbl_Invoices[Plan_ID])="P2","Standard",
   _xlfn.SINGLE(tbl_Invoices[Plan_ID])="P3","Premium"
)</f>
        <v>Standard</v>
      </c>
      <c r="O4742" s="2">
        <f>IF(tbl_Invoices[[#This Row],[Revenue_Type]]="Churned",0,1)</f>
        <v>1</v>
      </c>
    </row>
    <row r="4743" spans="1:15" x14ac:dyDescent="0.25">
      <c r="A4743" t="s">
        <v>9233</v>
      </c>
      <c r="B4743" t="s">
        <v>146</v>
      </c>
      <c r="C4743" t="s">
        <v>2671</v>
      </c>
      <c r="D4743" s="1">
        <v>44906</v>
      </c>
      <c r="E4743">
        <v>55</v>
      </c>
      <c r="F4743" t="b">
        <v>1</v>
      </c>
      <c r="G4743" t="s">
        <v>4538</v>
      </c>
      <c r="H4743" t="s">
        <v>2031</v>
      </c>
      <c r="I4743" s="1">
        <f>DATE(YEAR(tbl_Invoices[[#This Row],[Invoice_Date]]), MONTH(tbl_Invoices[[#This Row],[Invoice_Date]]), DAY(tbl_Invoices[[#This Row],[Invoice_Date]]))</f>
        <v>44906</v>
      </c>
      <c r="J4743">
        <f>YEAR(tbl_Invoices[[#This Row],[Invoice_Date]])</f>
        <v>2022</v>
      </c>
      <c r="K4743" s="1">
        <f>_xlfn.XLOOKUP(tbl_Invoices[[#This Row],[Customer_ID]], tbl_Customers[Customer_ID], tbl_Customers[Cohort_Month])</f>
        <v>44530</v>
      </c>
      <c r="L4743" s="1" t="str">
        <f ca="1">_xlfn.XLOOKUP(tbl_Invoices[[#This Row],[Customer_ID]], tbl_Customers[Customer_ID], tbl_Customers[Age_Group])</f>
        <v>55+</v>
      </c>
      <c r="M4743" s="1" t="str">
        <f>_xlfn.XLOOKUP(tbl_Invoices[[#This Row],[Customer_ID]], tbl_Customers[Customer_ID], tbl_Customers[Region])</f>
        <v>International</v>
      </c>
      <c r="N4743" s="1" t="str" cm="1">
        <f t="array" ref="N4743">_xlfn.IFS(
   _xlfn.SINGLE(tbl_Invoices[Plan_ID])="P1","Basic",
   _xlfn.SINGLE(tbl_Invoices[Plan_ID])="P2","Standard",
   _xlfn.SINGLE(tbl_Invoices[Plan_ID])="P3","Premium"
)</f>
        <v>Premium</v>
      </c>
      <c r="O4743" s="2">
        <f>IF(tbl_Invoices[[#This Row],[Revenue_Type]]="Churned",0,1)</f>
        <v>1</v>
      </c>
    </row>
    <row r="4744" spans="1:15" x14ac:dyDescent="0.25">
      <c r="A4744" t="s">
        <v>4650</v>
      </c>
      <c r="B4744" t="s">
        <v>482</v>
      </c>
      <c r="C4744" t="s">
        <v>4499</v>
      </c>
      <c r="D4744" s="1">
        <v>44906</v>
      </c>
      <c r="E4744">
        <v>25</v>
      </c>
      <c r="F4744" t="b">
        <v>1</v>
      </c>
      <c r="G4744" t="s">
        <v>4547</v>
      </c>
      <c r="H4744" t="s">
        <v>2034</v>
      </c>
      <c r="I4744" s="1">
        <f>DATE(YEAR(tbl_Invoices[[#This Row],[Invoice_Date]]), MONTH(tbl_Invoices[[#This Row],[Invoice_Date]]), DAY(tbl_Invoices[[#This Row],[Invoice_Date]]))</f>
        <v>44906</v>
      </c>
      <c r="J4744">
        <f>YEAR(tbl_Invoices[[#This Row],[Invoice_Date]])</f>
        <v>2022</v>
      </c>
      <c r="K4744" s="1">
        <f>_xlfn.XLOOKUP(tbl_Invoices[[#This Row],[Customer_ID]], tbl_Customers[Customer_ID], tbl_Customers[Cohort_Month])</f>
        <v>44469</v>
      </c>
      <c r="L4744" s="1" t="str">
        <f ca="1">_xlfn.XLOOKUP(tbl_Invoices[[#This Row],[Customer_ID]], tbl_Customers[Customer_ID], tbl_Customers[Age_Group])</f>
        <v>35–44</v>
      </c>
      <c r="M4744" s="1" t="str">
        <f>_xlfn.XLOOKUP(tbl_Invoices[[#This Row],[Customer_ID]], tbl_Customers[Customer_ID], tbl_Customers[Region])</f>
        <v>Midwest</v>
      </c>
      <c r="N4744" s="1" t="str" cm="1">
        <f t="array" ref="N4744">_xlfn.IFS(
   _xlfn.SINGLE(tbl_Invoices[Plan_ID])="P1","Basic",
   _xlfn.SINGLE(tbl_Invoices[Plan_ID])="P2","Standard",
   _xlfn.SINGLE(tbl_Invoices[Plan_ID])="P3","Premium"
)</f>
        <v>Standard</v>
      </c>
      <c r="O4744" s="2">
        <f>IF(tbl_Invoices[[#This Row],[Revenue_Type]]="Churned",0,1)</f>
        <v>1</v>
      </c>
    </row>
    <row r="4745" spans="1:15" x14ac:dyDescent="0.25">
      <c r="A4745" t="s">
        <v>8902</v>
      </c>
      <c r="B4745" t="s">
        <v>917</v>
      </c>
      <c r="C4745" t="s">
        <v>4190</v>
      </c>
      <c r="D4745" s="1">
        <v>44906</v>
      </c>
      <c r="E4745">
        <v>25</v>
      </c>
      <c r="F4745" t="b">
        <v>1</v>
      </c>
      <c r="G4745" t="s">
        <v>4545</v>
      </c>
      <c r="H4745" t="s">
        <v>2034</v>
      </c>
      <c r="I4745" s="1">
        <f>DATE(YEAR(tbl_Invoices[[#This Row],[Invoice_Date]]), MONTH(tbl_Invoices[[#This Row],[Invoice_Date]]), DAY(tbl_Invoices[[#This Row],[Invoice_Date]]))</f>
        <v>44906</v>
      </c>
      <c r="J4745">
        <f>YEAR(tbl_Invoices[[#This Row],[Invoice_Date]])</f>
        <v>2022</v>
      </c>
      <c r="K4745" s="1">
        <f>_xlfn.XLOOKUP(tbl_Invoices[[#This Row],[Customer_ID]], tbl_Customers[Customer_ID], tbl_Customers[Cohort_Month])</f>
        <v>44561</v>
      </c>
      <c r="L4745" s="1" t="str">
        <f ca="1">_xlfn.XLOOKUP(tbl_Invoices[[#This Row],[Customer_ID]], tbl_Customers[Customer_ID], tbl_Customers[Age_Group])</f>
        <v>25–34</v>
      </c>
      <c r="M4745" s="1" t="str">
        <f>_xlfn.XLOOKUP(tbl_Invoices[[#This Row],[Customer_ID]], tbl_Customers[Customer_ID], tbl_Customers[Region])</f>
        <v>International</v>
      </c>
      <c r="N4745" s="1" t="str" cm="1">
        <f t="array" ref="N4745">_xlfn.IFS(
   _xlfn.SINGLE(tbl_Invoices[Plan_ID])="P1","Basic",
   _xlfn.SINGLE(tbl_Invoices[Plan_ID])="P2","Standard",
   _xlfn.SINGLE(tbl_Invoices[Plan_ID])="P3","Premium"
)</f>
        <v>Standard</v>
      </c>
      <c r="O4745" s="2">
        <f>IF(tbl_Invoices[[#This Row],[Revenue_Type]]="Churned",0,1)</f>
        <v>0</v>
      </c>
    </row>
    <row r="4746" spans="1:15" x14ac:dyDescent="0.25">
      <c r="A4746" t="s">
        <v>5967</v>
      </c>
      <c r="B4746" t="s">
        <v>1160</v>
      </c>
      <c r="C4746" t="s">
        <v>2662</v>
      </c>
      <c r="D4746" s="1">
        <v>44906</v>
      </c>
      <c r="E4746">
        <v>12</v>
      </c>
      <c r="F4746" t="b">
        <v>1</v>
      </c>
      <c r="G4746" t="s">
        <v>4547</v>
      </c>
      <c r="H4746" t="s">
        <v>2027</v>
      </c>
      <c r="I4746" s="1">
        <f>DATE(YEAR(tbl_Invoices[[#This Row],[Invoice_Date]]), MONTH(tbl_Invoices[[#This Row],[Invoice_Date]]), DAY(tbl_Invoices[[#This Row],[Invoice_Date]]))</f>
        <v>44906</v>
      </c>
      <c r="J4746">
        <f>YEAR(tbl_Invoices[[#This Row],[Invoice_Date]])</f>
        <v>2022</v>
      </c>
      <c r="K4746" s="1">
        <f>_xlfn.XLOOKUP(tbl_Invoices[[#This Row],[Customer_ID]], tbl_Customers[Customer_ID], tbl_Customers[Cohort_Month])</f>
        <v>44804</v>
      </c>
      <c r="L4746" s="1" t="str">
        <f ca="1">_xlfn.XLOOKUP(tbl_Invoices[[#This Row],[Customer_ID]], tbl_Customers[Customer_ID], tbl_Customers[Age_Group])</f>
        <v>35–44</v>
      </c>
      <c r="M4746" s="1" t="str">
        <f>_xlfn.XLOOKUP(tbl_Invoices[[#This Row],[Customer_ID]], tbl_Customers[Customer_ID], tbl_Customers[Region])</f>
        <v>West</v>
      </c>
      <c r="N4746" s="1" t="str" cm="1">
        <f t="array" ref="N4746">_xlfn.IFS(
   _xlfn.SINGLE(tbl_Invoices[Plan_ID])="P1","Basic",
   _xlfn.SINGLE(tbl_Invoices[Plan_ID])="P2","Standard",
   _xlfn.SINGLE(tbl_Invoices[Plan_ID])="P3","Premium"
)</f>
        <v>Basic</v>
      </c>
      <c r="O4746" s="2">
        <f>IF(tbl_Invoices[[#This Row],[Revenue_Type]]="Churned",0,1)</f>
        <v>1</v>
      </c>
    </row>
    <row r="4747" spans="1:15" x14ac:dyDescent="0.25">
      <c r="A4747" t="s">
        <v>6194</v>
      </c>
      <c r="B4747" t="s">
        <v>1212</v>
      </c>
      <c r="C4747" t="s">
        <v>2999</v>
      </c>
      <c r="D4747" s="1">
        <v>44906</v>
      </c>
      <c r="E4747">
        <v>12</v>
      </c>
      <c r="F4747" t="b">
        <v>1</v>
      </c>
      <c r="G4747" t="s">
        <v>4545</v>
      </c>
      <c r="H4747" t="s">
        <v>2027</v>
      </c>
      <c r="I4747" s="1">
        <f>DATE(YEAR(tbl_Invoices[[#This Row],[Invoice_Date]]), MONTH(tbl_Invoices[[#This Row],[Invoice_Date]]), DAY(tbl_Invoices[[#This Row],[Invoice_Date]]))</f>
        <v>44906</v>
      </c>
      <c r="J4747">
        <f>YEAR(tbl_Invoices[[#This Row],[Invoice_Date]])</f>
        <v>2022</v>
      </c>
      <c r="K4747" s="1">
        <f>_xlfn.XLOOKUP(tbl_Invoices[[#This Row],[Customer_ID]], tbl_Customers[Customer_ID], tbl_Customers[Cohort_Month])</f>
        <v>44316</v>
      </c>
      <c r="L4747" s="1" t="str">
        <f ca="1">_xlfn.XLOOKUP(tbl_Invoices[[#This Row],[Customer_ID]], tbl_Customers[Customer_ID], tbl_Customers[Age_Group])</f>
        <v>25–34</v>
      </c>
      <c r="M4747" s="1" t="str">
        <f>_xlfn.XLOOKUP(tbl_Invoices[[#This Row],[Customer_ID]], tbl_Customers[Customer_ID], tbl_Customers[Region])</f>
        <v>West</v>
      </c>
      <c r="N4747" s="1" t="str" cm="1">
        <f t="array" ref="N4747">_xlfn.IFS(
   _xlfn.SINGLE(tbl_Invoices[Plan_ID])="P1","Basic",
   _xlfn.SINGLE(tbl_Invoices[Plan_ID])="P2","Standard",
   _xlfn.SINGLE(tbl_Invoices[Plan_ID])="P3","Premium"
)</f>
        <v>Basic</v>
      </c>
      <c r="O4747" s="2">
        <f>IF(tbl_Invoices[[#This Row],[Revenue_Type]]="Churned",0,1)</f>
        <v>0</v>
      </c>
    </row>
    <row r="4748" spans="1:15" x14ac:dyDescent="0.25">
      <c r="A4748" t="s">
        <v>6215</v>
      </c>
      <c r="B4748" t="s">
        <v>1458</v>
      </c>
      <c r="C4748" t="s">
        <v>2133</v>
      </c>
      <c r="D4748" s="1">
        <v>44906</v>
      </c>
      <c r="E4748">
        <v>25</v>
      </c>
      <c r="F4748" t="b">
        <v>1</v>
      </c>
      <c r="G4748" t="s">
        <v>4545</v>
      </c>
      <c r="H4748" t="s">
        <v>2034</v>
      </c>
      <c r="I4748" s="1">
        <f>DATE(YEAR(tbl_Invoices[[#This Row],[Invoice_Date]]), MONTH(tbl_Invoices[[#This Row],[Invoice_Date]]), DAY(tbl_Invoices[[#This Row],[Invoice_Date]]))</f>
        <v>44906</v>
      </c>
      <c r="J4748">
        <f>YEAR(tbl_Invoices[[#This Row],[Invoice_Date]])</f>
        <v>2022</v>
      </c>
      <c r="K4748" s="1">
        <f>_xlfn.XLOOKUP(tbl_Invoices[[#This Row],[Customer_ID]], tbl_Customers[Customer_ID], tbl_Customers[Cohort_Month])</f>
        <v>44804</v>
      </c>
      <c r="L4748" s="1" t="str">
        <f ca="1">_xlfn.XLOOKUP(tbl_Invoices[[#This Row],[Customer_ID]], tbl_Customers[Customer_ID], tbl_Customers[Age_Group])</f>
        <v>25–34</v>
      </c>
      <c r="M4748" s="1" t="str">
        <f>_xlfn.XLOOKUP(tbl_Invoices[[#This Row],[Customer_ID]], tbl_Customers[Customer_ID], tbl_Customers[Region])</f>
        <v>East</v>
      </c>
      <c r="N4748" s="1" t="str" cm="1">
        <f t="array" ref="N4748">_xlfn.IFS(
   _xlfn.SINGLE(tbl_Invoices[Plan_ID])="P1","Basic",
   _xlfn.SINGLE(tbl_Invoices[Plan_ID])="P2","Standard",
   _xlfn.SINGLE(tbl_Invoices[Plan_ID])="P3","Premium"
)</f>
        <v>Standard</v>
      </c>
      <c r="O4748" s="2">
        <f>IF(tbl_Invoices[[#This Row],[Revenue_Type]]="Churned",0,1)</f>
        <v>0</v>
      </c>
    </row>
    <row r="4749" spans="1:15" x14ac:dyDescent="0.25">
      <c r="A4749" t="s">
        <v>6897</v>
      </c>
      <c r="B4749" t="s">
        <v>236</v>
      </c>
      <c r="C4749" t="s">
        <v>3972</v>
      </c>
      <c r="D4749" s="1">
        <v>44907</v>
      </c>
      <c r="E4749">
        <v>25</v>
      </c>
      <c r="F4749" t="b">
        <v>1</v>
      </c>
      <c r="G4749" t="s">
        <v>4549</v>
      </c>
      <c r="H4749" t="s">
        <v>2034</v>
      </c>
      <c r="I4749" s="1">
        <f>DATE(YEAR(tbl_Invoices[[#This Row],[Invoice_Date]]), MONTH(tbl_Invoices[[#This Row],[Invoice_Date]]), DAY(tbl_Invoices[[#This Row],[Invoice_Date]]))</f>
        <v>44907</v>
      </c>
      <c r="J4749">
        <f>YEAR(tbl_Invoices[[#This Row],[Invoice_Date]])</f>
        <v>2022</v>
      </c>
      <c r="K4749" s="1">
        <f>_xlfn.XLOOKUP(tbl_Invoices[[#This Row],[Customer_ID]], tbl_Customers[Customer_ID], tbl_Customers[Cohort_Month])</f>
        <v>44985</v>
      </c>
      <c r="L4749" s="1" t="str">
        <f ca="1">_xlfn.XLOOKUP(tbl_Invoices[[#This Row],[Customer_ID]], tbl_Customers[Customer_ID], tbl_Customers[Age_Group])</f>
        <v>18–24</v>
      </c>
      <c r="M4749" s="1" t="str">
        <f>_xlfn.XLOOKUP(tbl_Invoices[[#This Row],[Customer_ID]], tbl_Customers[Customer_ID], tbl_Customers[Region])</f>
        <v>West</v>
      </c>
      <c r="N4749" s="1" t="str" cm="1">
        <f t="array" ref="N4749">_xlfn.IFS(
   _xlfn.SINGLE(tbl_Invoices[Plan_ID])="P1","Basic",
   _xlfn.SINGLE(tbl_Invoices[Plan_ID])="P2","Standard",
   _xlfn.SINGLE(tbl_Invoices[Plan_ID])="P3","Premium"
)</f>
        <v>Standard</v>
      </c>
      <c r="O4749" s="2">
        <f>IF(tbl_Invoices[[#This Row],[Revenue_Type]]="Churned",0,1)</f>
        <v>1</v>
      </c>
    </row>
    <row r="4750" spans="1:15" x14ac:dyDescent="0.25">
      <c r="A4750" t="s">
        <v>8761</v>
      </c>
      <c r="B4750" t="s">
        <v>456</v>
      </c>
      <c r="C4750" t="s">
        <v>3097</v>
      </c>
      <c r="D4750" s="1">
        <v>44907</v>
      </c>
      <c r="E4750">
        <v>25</v>
      </c>
      <c r="F4750" t="b">
        <v>1</v>
      </c>
      <c r="G4750" t="s">
        <v>4549</v>
      </c>
      <c r="H4750" t="s">
        <v>2034</v>
      </c>
      <c r="I4750" s="1">
        <f>DATE(YEAR(tbl_Invoices[[#This Row],[Invoice_Date]]), MONTH(tbl_Invoices[[#This Row],[Invoice_Date]]), DAY(tbl_Invoices[[#This Row],[Invoice_Date]]))</f>
        <v>44907</v>
      </c>
      <c r="J4750">
        <f>YEAR(tbl_Invoices[[#This Row],[Invoice_Date]])</f>
        <v>2022</v>
      </c>
      <c r="K4750" s="1">
        <f>_xlfn.XLOOKUP(tbl_Invoices[[#This Row],[Customer_ID]], tbl_Customers[Customer_ID], tbl_Customers[Cohort_Month])</f>
        <v>44530</v>
      </c>
      <c r="L4750" s="1" t="str">
        <f ca="1">_xlfn.XLOOKUP(tbl_Invoices[[#This Row],[Customer_ID]], tbl_Customers[Customer_ID], tbl_Customers[Age_Group])</f>
        <v>45–54</v>
      </c>
      <c r="M4750" s="1" t="str">
        <f>_xlfn.XLOOKUP(tbl_Invoices[[#This Row],[Customer_ID]], tbl_Customers[Customer_ID], tbl_Customers[Region])</f>
        <v>East</v>
      </c>
      <c r="N4750" s="1" t="str" cm="1">
        <f t="array" ref="N4750">_xlfn.IFS(
   _xlfn.SINGLE(tbl_Invoices[Plan_ID])="P1","Basic",
   _xlfn.SINGLE(tbl_Invoices[Plan_ID])="P2","Standard",
   _xlfn.SINGLE(tbl_Invoices[Plan_ID])="P3","Premium"
)</f>
        <v>Standard</v>
      </c>
      <c r="O4750" s="2">
        <f>IF(tbl_Invoices[[#This Row],[Revenue_Type]]="Churned",0,1)</f>
        <v>1</v>
      </c>
    </row>
    <row r="4751" spans="1:15" x14ac:dyDescent="0.25">
      <c r="A4751" t="s">
        <v>10305</v>
      </c>
      <c r="B4751" t="s">
        <v>495</v>
      </c>
      <c r="C4751" t="s">
        <v>2939</v>
      </c>
      <c r="D4751" s="1">
        <v>44907</v>
      </c>
      <c r="E4751">
        <v>55</v>
      </c>
      <c r="F4751" t="b">
        <v>1</v>
      </c>
      <c r="G4751" t="s">
        <v>4545</v>
      </c>
      <c r="H4751" t="s">
        <v>2031</v>
      </c>
      <c r="I4751" s="1">
        <f>DATE(YEAR(tbl_Invoices[[#This Row],[Invoice_Date]]), MONTH(tbl_Invoices[[#This Row],[Invoice_Date]]), DAY(tbl_Invoices[[#This Row],[Invoice_Date]]))</f>
        <v>44907</v>
      </c>
      <c r="J4751">
        <f>YEAR(tbl_Invoices[[#This Row],[Invoice_Date]])</f>
        <v>2022</v>
      </c>
      <c r="K4751" s="1">
        <f>_xlfn.XLOOKUP(tbl_Invoices[[#This Row],[Customer_ID]], tbl_Customers[Customer_ID], tbl_Customers[Cohort_Month])</f>
        <v>44227</v>
      </c>
      <c r="L4751" s="1" t="str">
        <f ca="1">_xlfn.XLOOKUP(tbl_Invoices[[#This Row],[Customer_ID]], tbl_Customers[Customer_ID], tbl_Customers[Age_Group])</f>
        <v>35–44</v>
      </c>
      <c r="M4751" s="1" t="str">
        <f>_xlfn.XLOOKUP(tbl_Invoices[[#This Row],[Customer_ID]], tbl_Customers[Customer_ID], tbl_Customers[Region])</f>
        <v>West</v>
      </c>
      <c r="N4751" s="1" t="str" cm="1">
        <f t="array" ref="N4751">_xlfn.IFS(
   _xlfn.SINGLE(tbl_Invoices[Plan_ID])="P1","Basic",
   _xlfn.SINGLE(tbl_Invoices[Plan_ID])="P2","Standard",
   _xlfn.SINGLE(tbl_Invoices[Plan_ID])="P3","Premium"
)</f>
        <v>Premium</v>
      </c>
      <c r="O4751" s="2">
        <f>IF(tbl_Invoices[[#This Row],[Revenue_Type]]="Churned",0,1)</f>
        <v>0</v>
      </c>
    </row>
    <row r="4752" spans="1:15" x14ac:dyDescent="0.25">
      <c r="A4752" t="s">
        <v>8732</v>
      </c>
      <c r="B4752" t="s">
        <v>886</v>
      </c>
      <c r="C4752" t="s">
        <v>4435</v>
      </c>
      <c r="D4752" s="1">
        <v>44907</v>
      </c>
      <c r="E4752">
        <v>55</v>
      </c>
      <c r="F4752" t="b">
        <v>1</v>
      </c>
      <c r="G4752" t="s">
        <v>4545</v>
      </c>
      <c r="H4752" t="s">
        <v>2031</v>
      </c>
      <c r="I4752" s="1">
        <f>DATE(YEAR(tbl_Invoices[[#This Row],[Invoice_Date]]), MONTH(tbl_Invoices[[#This Row],[Invoice_Date]]), DAY(tbl_Invoices[[#This Row],[Invoice_Date]]))</f>
        <v>44907</v>
      </c>
      <c r="J4752">
        <f>YEAR(tbl_Invoices[[#This Row],[Invoice_Date]])</f>
        <v>2022</v>
      </c>
      <c r="K4752" s="1">
        <f>_xlfn.XLOOKUP(tbl_Invoices[[#This Row],[Customer_ID]], tbl_Customers[Customer_ID], tbl_Customers[Cohort_Month])</f>
        <v>44895</v>
      </c>
      <c r="L4752" s="1" t="str">
        <f ca="1">_xlfn.XLOOKUP(tbl_Invoices[[#This Row],[Customer_ID]], tbl_Customers[Customer_ID], tbl_Customers[Age_Group])</f>
        <v>55+</v>
      </c>
      <c r="M4752" s="1" t="str">
        <f>_xlfn.XLOOKUP(tbl_Invoices[[#This Row],[Customer_ID]], tbl_Customers[Customer_ID], tbl_Customers[Region])</f>
        <v>East</v>
      </c>
      <c r="N4752" s="1" t="str" cm="1">
        <f t="array" ref="N4752">_xlfn.IFS(
   _xlfn.SINGLE(tbl_Invoices[Plan_ID])="P1","Basic",
   _xlfn.SINGLE(tbl_Invoices[Plan_ID])="P2","Standard",
   _xlfn.SINGLE(tbl_Invoices[Plan_ID])="P3","Premium"
)</f>
        <v>Premium</v>
      </c>
      <c r="O4752" s="2">
        <f>IF(tbl_Invoices[[#This Row],[Revenue_Type]]="Churned",0,1)</f>
        <v>0</v>
      </c>
    </row>
    <row r="4753" spans="1:15" x14ac:dyDescent="0.25">
      <c r="A4753" t="s">
        <v>7699</v>
      </c>
      <c r="B4753" t="s">
        <v>1144</v>
      </c>
      <c r="C4753" t="s">
        <v>3713</v>
      </c>
      <c r="D4753" s="1">
        <v>44907</v>
      </c>
      <c r="E4753">
        <v>55</v>
      </c>
      <c r="F4753" t="b">
        <v>1</v>
      </c>
      <c r="G4753" t="s">
        <v>4538</v>
      </c>
      <c r="H4753" t="s">
        <v>2031</v>
      </c>
      <c r="I4753" s="1">
        <f>DATE(YEAR(tbl_Invoices[[#This Row],[Invoice_Date]]), MONTH(tbl_Invoices[[#This Row],[Invoice_Date]]), DAY(tbl_Invoices[[#This Row],[Invoice_Date]]))</f>
        <v>44907</v>
      </c>
      <c r="J4753">
        <f>YEAR(tbl_Invoices[[#This Row],[Invoice_Date]])</f>
        <v>2022</v>
      </c>
      <c r="K4753" s="1">
        <f>_xlfn.XLOOKUP(tbl_Invoices[[#This Row],[Customer_ID]], tbl_Customers[Customer_ID], tbl_Customers[Cohort_Month])</f>
        <v>44773</v>
      </c>
      <c r="L4753" s="1" t="str">
        <f ca="1">_xlfn.XLOOKUP(tbl_Invoices[[#This Row],[Customer_ID]], tbl_Customers[Customer_ID], tbl_Customers[Age_Group])</f>
        <v>55+</v>
      </c>
      <c r="M4753" s="1" t="str">
        <f>_xlfn.XLOOKUP(tbl_Invoices[[#This Row],[Customer_ID]], tbl_Customers[Customer_ID], tbl_Customers[Region])</f>
        <v>South</v>
      </c>
      <c r="N4753" s="1" t="str" cm="1">
        <f t="array" ref="N4753">_xlfn.IFS(
   _xlfn.SINGLE(tbl_Invoices[Plan_ID])="P1","Basic",
   _xlfn.SINGLE(tbl_Invoices[Plan_ID])="P2","Standard",
   _xlfn.SINGLE(tbl_Invoices[Plan_ID])="P3","Premium"
)</f>
        <v>Premium</v>
      </c>
      <c r="O4753" s="2">
        <f>IF(tbl_Invoices[[#This Row],[Revenue_Type]]="Churned",0,1)</f>
        <v>1</v>
      </c>
    </row>
    <row r="4754" spans="1:15" x14ac:dyDescent="0.25">
      <c r="A4754" t="s">
        <v>6066</v>
      </c>
      <c r="B4754" t="s">
        <v>1235</v>
      </c>
      <c r="C4754" t="s">
        <v>2990</v>
      </c>
      <c r="D4754" s="1">
        <v>44907</v>
      </c>
      <c r="E4754">
        <v>25</v>
      </c>
      <c r="F4754" t="b">
        <v>1</v>
      </c>
      <c r="G4754" t="s">
        <v>4547</v>
      </c>
      <c r="H4754" t="s">
        <v>2034</v>
      </c>
      <c r="I4754" s="1">
        <f>DATE(YEAR(tbl_Invoices[[#This Row],[Invoice_Date]]), MONTH(tbl_Invoices[[#This Row],[Invoice_Date]]), DAY(tbl_Invoices[[#This Row],[Invoice_Date]]))</f>
        <v>44907</v>
      </c>
      <c r="J4754">
        <f>YEAR(tbl_Invoices[[#This Row],[Invoice_Date]])</f>
        <v>2022</v>
      </c>
      <c r="K4754" s="1">
        <f>_xlfn.XLOOKUP(tbl_Invoices[[#This Row],[Customer_ID]], tbl_Customers[Customer_ID], tbl_Customers[Cohort_Month])</f>
        <v>44500</v>
      </c>
      <c r="L4754" s="1" t="str">
        <f ca="1">_xlfn.XLOOKUP(tbl_Invoices[[#This Row],[Customer_ID]], tbl_Customers[Customer_ID], tbl_Customers[Age_Group])</f>
        <v>35–44</v>
      </c>
      <c r="M4754" s="1" t="str">
        <f>_xlfn.XLOOKUP(tbl_Invoices[[#This Row],[Customer_ID]], tbl_Customers[Customer_ID], tbl_Customers[Region])</f>
        <v>South</v>
      </c>
      <c r="N4754" s="1" t="str" cm="1">
        <f t="array" ref="N4754">_xlfn.IFS(
   _xlfn.SINGLE(tbl_Invoices[Plan_ID])="P1","Basic",
   _xlfn.SINGLE(tbl_Invoices[Plan_ID])="P2","Standard",
   _xlfn.SINGLE(tbl_Invoices[Plan_ID])="P3","Premium"
)</f>
        <v>Standard</v>
      </c>
      <c r="O4754" s="2">
        <f>IF(tbl_Invoices[[#This Row],[Revenue_Type]]="Churned",0,1)</f>
        <v>1</v>
      </c>
    </row>
    <row r="4755" spans="1:15" x14ac:dyDescent="0.25">
      <c r="A4755" t="s">
        <v>8396</v>
      </c>
      <c r="B4755" t="s">
        <v>1659</v>
      </c>
      <c r="C4755" t="s">
        <v>3235</v>
      </c>
      <c r="D4755" s="1">
        <v>44907</v>
      </c>
      <c r="E4755">
        <v>12</v>
      </c>
      <c r="F4755" t="b">
        <v>1</v>
      </c>
      <c r="G4755" t="s">
        <v>4540</v>
      </c>
      <c r="H4755" t="s">
        <v>2027</v>
      </c>
      <c r="I4755" s="1">
        <f>DATE(YEAR(tbl_Invoices[[#This Row],[Invoice_Date]]), MONTH(tbl_Invoices[[#This Row],[Invoice_Date]]), DAY(tbl_Invoices[[#This Row],[Invoice_Date]]))</f>
        <v>44907</v>
      </c>
      <c r="J4755">
        <f>YEAR(tbl_Invoices[[#This Row],[Invoice_Date]])</f>
        <v>2022</v>
      </c>
      <c r="K4755" s="1">
        <f>_xlfn.XLOOKUP(tbl_Invoices[[#This Row],[Customer_ID]], tbl_Customers[Customer_ID], tbl_Customers[Cohort_Month])</f>
        <v>44347</v>
      </c>
      <c r="L4755" s="1" t="str">
        <f ca="1">_xlfn.XLOOKUP(tbl_Invoices[[#This Row],[Customer_ID]], tbl_Customers[Customer_ID], tbl_Customers[Age_Group])</f>
        <v>55+</v>
      </c>
      <c r="M4755" s="1" t="str">
        <f>_xlfn.XLOOKUP(tbl_Invoices[[#This Row],[Customer_ID]], tbl_Customers[Customer_ID], tbl_Customers[Region])</f>
        <v>East</v>
      </c>
      <c r="N4755" s="1" t="str" cm="1">
        <f t="array" ref="N4755">_xlfn.IFS(
   _xlfn.SINGLE(tbl_Invoices[Plan_ID])="P1","Basic",
   _xlfn.SINGLE(tbl_Invoices[Plan_ID])="P2","Standard",
   _xlfn.SINGLE(tbl_Invoices[Plan_ID])="P3","Premium"
)</f>
        <v>Basic</v>
      </c>
      <c r="O4755" s="2">
        <f>IF(tbl_Invoices[[#This Row],[Revenue_Type]]="Churned",0,1)</f>
        <v>1</v>
      </c>
    </row>
    <row r="4756" spans="1:15" x14ac:dyDescent="0.25">
      <c r="A4756" t="s">
        <v>5532</v>
      </c>
      <c r="B4756" t="s">
        <v>213</v>
      </c>
      <c r="C4756" t="s">
        <v>4462</v>
      </c>
      <c r="D4756" s="1">
        <v>44908</v>
      </c>
      <c r="E4756">
        <v>12</v>
      </c>
      <c r="F4756" t="b">
        <v>1</v>
      </c>
      <c r="G4756" t="s">
        <v>4547</v>
      </c>
      <c r="H4756" t="s">
        <v>2027</v>
      </c>
      <c r="I4756" s="1">
        <f>DATE(YEAR(tbl_Invoices[[#This Row],[Invoice_Date]]), MONTH(tbl_Invoices[[#This Row],[Invoice_Date]]), DAY(tbl_Invoices[[#This Row],[Invoice_Date]]))</f>
        <v>44908</v>
      </c>
      <c r="J4756">
        <f>YEAR(tbl_Invoices[[#This Row],[Invoice_Date]])</f>
        <v>2022</v>
      </c>
      <c r="K4756" s="1">
        <f>_xlfn.XLOOKUP(tbl_Invoices[[#This Row],[Customer_ID]], tbl_Customers[Customer_ID], tbl_Customers[Cohort_Month])</f>
        <v>44651</v>
      </c>
      <c r="L4756" s="1" t="str">
        <f ca="1">_xlfn.XLOOKUP(tbl_Invoices[[#This Row],[Customer_ID]], tbl_Customers[Customer_ID], tbl_Customers[Age_Group])</f>
        <v>55+</v>
      </c>
      <c r="M4756" s="1" t="str">
        <f>_xlfn.XLOOKUP(tbl_Invoices[[#This Row],[Customer_ID]], tbl_Customers[Customer_ID], tbl_Customers[Region])</f>
        <v>International</v>
      </c>
      <c r="N4756" s="1" t="str" cm="1">
        <f t="array" ref="N4756">_xlfn.IFS(
   _xlfn.SINGLE(tbl_Invoices[Plan_ID])="P1","Basic",
   _xlfn.SINGLE(tbl_Invoices[Plan_ID])="P2","Standard",
   _xlfn.SINGLE(tbl_Invoices[Plan_ID])="P3","Premium"
)</f>
        <v>Basic</v>
      </c>
      <c r="O4756" s="2">
        <f>IF(tbl_Invoices[[#This Row],[Revenue_Type]]="Churned",0,1)</f>
        <v>1</v>
      </c>
    </row>
    <row r="4757" spans="1:15" x14ac:dyDescent="0.25">
      <c r="A4757" t="s">
        <v>8851</v>
      </c>
      <c r="B4757" t="s">
        <v>495</v>
      </c>
      <c r="C4757" t="s">
        <v>2939</v>
      </c>
      <c r="D4757" s="1">
        <v>44908</v>
      </c>
      <c r="E4757">
        <v>55</v>
      </c>
      <c r="F4757" t="b">
        <v>1</v>
      </c>
      <c r="G4757" t="s">
        <v>4538</v>
      </c>
      <c r="H4757" t="s">
        <v>2031</v>
      </c>
      <c r="I4757" s="1">
        <f>DATE(YEAR(tbl_Invoices[[#This Row],[Invoice_Date]]), MONTH(tbl_Invoices[[#This Row],[Invoice_Date]]), DAY(tbl_Invoices[[#This Row],[Invoice_Date]]))</f>
        <v>44908</v>
      </c>
      <c r="J4757">
        <f>YEAR(tbl_Invoices[[#This Row],[Invoice_Date]])</f>
        <v>2022</v>
      </c>
      <c r="K4757" s="1">
        <f>_xlfn.XLOOKUP(tbl_Invoices[[#This Row],[Customer_ID]], tbl_Customers[Customer_ID], tbl_Customers[Cohort_Month])</f>
        <v>44227</v>
      </c>
      <c r="L4757" s="1" t="str">
        <f ca="1">_xlfn.XLOOKUP(tbl_Invoices[[#This Row],[Customer_ID]], tbl_Customers[Customer_ID], tbl_Customers[Age_Group])</f>
        <v>35–44</v>
      </c>
      <c r="M4757" s="1" t="str">
        <f>_xlfn.XLOOKUP(tbl_Invoices[[#This Row],[Customer_ID]], tbl_Customers[Customer_ID], tbl_Customers[Region])</f>
        <v>West</v>
      </c>
      <c r="N4757" s="1" t="str" cm="1">
        <f t="array" ref="N4757">_xlfn.IFS(
   _xlfn.SINGLE(tbl_Invoices[Plan_ID])="P1","Basic",
   _xlfn.SINGLE(tbl_Invoices[Plan_ID])="P2","Standard",
   _xlfn.SINGLE(tbl_Invoices[Plan_ID])="P3","Premium"
)</f>
        <v>Premium</v>
      </c>
      <c r="O4757" s="2">
        <f>IF(tbl_Invoices[[#This Row],[Revenue_Type]]="Churned",0,1)</f>
        <v>1</v>
      </c>
    </row>
    <row r="4758" spans="1:15" x14ac:dyDescent="0.25">
      <c r="A4758" t="s">
        <v>7751</v>
      </c>
      <c r="B4758" t="s">
        <v>510</v>
      </c>
      <c r="C4758" t="s">
        <v>4077</v>
      </c>
      <c r="D4758" s="1">
        <v>44908</v>
      </c>
      <c r="E4758">
        <v>25</v>
      </c>
      <c r="F4758" t="b">
        <v>1</v>
      </c>
      <c r="G4758" t="s">
        <v>4545</v>
      </c>
      <c r="H4758" t="s">
        <v>2034</v>
      </c>
      <c r="I4758" s="1">
        <f>DATE(YEAR(tbl_Invoices[[#This Row],[Invoice_Date]]), MONTH(tbl_Invoices[[#This Row],[Invoice_Date]]), DAY(tbl_Invoices[[#This Row],[Invoice_Date]]))</f>
        <v>44908</v>
      </c>
      <c r="J4758">
        <f>YEAR(tbl_Invoices[[#This Row],[Invoice_Date]])</f>
        <v>2022</v>
      </c>
      <c r="K4758" s="1">
        <f>_xlfn.XLOOKUP(tbl_Invoices[[#This Row],[Customer_ID]], tbl_Customers[Customer_ID], tbl_Customers[Cohort_Month])</f>
        <v>44500</v>
      </c>
      <c r="L4758" s="1" t="str">
        <f ca="1">_xlfn.XLOOKUP(tbl_Invoices[[#This Row],[Customer_ID]], tbl_Customers[Customer_ID], tbl_Customers[Age_Group])</f>
        <v>35–44</v>
      </c>
      <c r="M4758" s="1" t="str">
        <f>_xlfn.XLOOKUP(tbl_Invoices[[#This Row],[Customer_ID]], tbl_Customers[Customer_ID], tbl_Customers[Region])</f>
        <v>South</v>
      </c>
      <c r="N4758" s="1" t="str" cm="1">
        <f t="array" ref="N4758">_xlfn.IFS(
   _xlfn.SINGLE(tbl_Invoices[Plan_ID])="P1","Basic",
   _xlfn.SINGLE(tbl_Invoices[Plan_ID])="P2","Standard",
   _xlfn.SINGLE(tbl_Invoices[Plan_ID])="P3","Premium"
)</f>
        <v>Standard</v>
      </c>
      <c r="O4758" s="2">
        <f>IF(tbl_Invoices[[#This Row],[Revenue_Type]]="Churned",0,1)</f>
        <v>0</v>
      </c>
    </row>
    <row r="4759" spans="1:15" x14ac:dyDescent="0.25">
      <c r="A4759" t="s">
        <v>7838</v>
      </c>
      <c r="B4759" t="s">
        <v>532</v>
      </c>
      <c r="C4759" t="s">
        <v>2870</v>
      </c>
      <c r="D4759" s="1">
        <v>44908</v>
      </c>
      <c r="E4759">
        <v>25</v>
      </c>
      <c r="F4759" t="b">
        <v>1</v>
      </c>
      <c r="G4759" t="s">
        <v>4547</v>
      </c>
      <c r="H4759" t="s">
        <v>2034</v>
      </c>
      <c r="I4759" s="1">
        <f>DATE(YEAR(tbl_Invoices[[#This Row],[Invoice_Date]]), MONTH(tbl_Invoices[[#This Row],[Invoice_Date]]), DAY(tbl_Invoices[[#This Row],[Invoice_Date]]))</f>
        <v>44908</v>
      </c>
      <c r="J4759">
        <f>YEAR(tbl_Invoices[[#This Row],[Invoice_Date]])</f>
        <v>2022</v>
      </c>
      <c r="K4759" s="1">
        <f>_xlfn.XLOOKUP(tbl_Invoices[[#This Row],[Customer_ID]], tbl_Customers[Customer_ID], tbl_Customers[Cohort_Month])</f>
        <v>44227</v>
      </c>
      <c r="L4759" s="1" t="str">
        <f ca="1">_xlfn.XLOOKUP(tbl_Invoices[[#This Row],[Customer_ID]], tbl_Customers[Customer_ID], tbl_Customers[Age_Group])</f>
        <v>45–54</v>
      </c>
      <c r="M4759" s="1" t="str">
        <f>_xlfn.XLOOKUP(tbl_Invoices[[#This Row],[Customer_ID]], tbl_Customers[Customer_ID], tbl_Customers[Region])</f>
        <v>East</v>
      </c>
      <c r="N4759" s="1" t="str" cm="1">
        <f t="array" ref="N4759">_xlfn.IFS(
   _xlfn.SINGLE(tbl_Invoices[Plan_ID])="P1","Basic",
   _xlfn.SINGLE(tbl_Invoices[Plan_ID])="P2","Standard",
   _xlfn.SINGLE(tbl_Invoices[Plan_ID])="P3","Premium"
)</f>
        <v>Standard</v>
      </c>
      <c r="O4759" s="2">
        <f>IF(tbl_Invoices[[#This Row],[Revenue_Type]]="Churned",0,1)</f>
        <v>1</v>
      </c>
    </row>
    <row r="4760" spans="1:15" x14ac:dyDescent="0.25">
      <c r="A4760" t="s">
        <v>6723</v>
      </c>
      <c r="B4760" t="s">
        <v>587</v>
      </c>
      <c r="C4760" t="s">
        <v>3978</v>
      </c>
      <c r="D4760" s="1">
        <v>44908</v>
      </c>
      <c r="E4760">
        <v>12</v>
      </c>
      <c r="F4760" t="b">
        <v>1</v>
      </c>
      <c r="G4760" t="s">
        <v>4538</v>
      </c>
      <c r="H4760" t="s">
        <v>2027</v>
      </c>
      <c r="I4760" s="1">
        <f>DATE(YEAR(tbl_Invoices[[#This Row],[Invoice_Date]]), MONTH(tbl_Invoices[[#This Row],[Invoice_Date]]), DAY(tbl_Invoices[[#This Row],[Invoice_Date]]))</f>
        <v>44908</v>
      </c>
      <c r="J4760">
        <f>YEAR(tbl_Invoices[[#This Row],[Invoice_Date]])</f>
        <v>2022</v>
      </c>
      <c r="K4760" s="1">
        <f>_xlfn.XLOOKUP(tbl_Invoices[[#This Row],[Customer_ID]], tbl_Customers[Customer_ID], tbl_Customers[Cohort_Month])</f>
        <v>44408</v>
      </c>
      <c r="L4760" s="1" t="str">
        <f ca="1">_xlfn.XLOOKUP(tbl_Invoices[[#This Row],[Customer_ID]], tbl_Customers[Customer_ID], tbl_Customers[Age_Group])</f>
        <v>55+</v>
      </c>
      <c r="M4760" s="1" t="str">
        <f>_xlfn.XLOOKUP(tbl_Invoices[[#This Row],[Customer_ID]], tbl_Customers[Customer_ID], tbl_Customers[Region])</f>
        <v>East</v>
      </c>
      <c r="N4760" s="1" t="str" cm="1">
        <f t="array" ref="N4760">_xlfn.IFS(
   _xlfn.SINGLE(tbl_Invoices[Plan_ID])="P1","Basic",
   _xlfn.SINGLE(tbl_Invoices[Plan_ID])="P2","Standard",
   _xlfn.SINGLE(tbl_Invoices[Plan_ID])="P3","Premium"
)</f>
        <v>Basic</v>
      </c>
      <c r="O4760" s="2">
        <f>IF(tbl_Invoices[[#This Row],[Revenue_Type]]="Churned",0,1)</f>
        <v>1</v>
      </c>
    </row>
    <row r="4761" spans="1:15" x14ac:dyDescent="0.25">
      <c r="A4761" t="s">
        <v>9890</v>
      </c>
      <c r="B4761" t="s">
        <v>639</v>
      </c>
      <c r="C4761" t="s">
        <v>3777</v>
      </c>
      <c r="D4761" s="1">
        <v>44908</v>
      </c>
      <c r="E4761">
        <v>25</v>
      </c>
      <c r="F4761" t="b">
        <v>1</v>
      </c>
      <c r="G4761" t="s">
        <v>4545</v>
      </c>
      <c r="H4761" t="s">
        <v>2034</v>
      </c>
      <c r="I4761" s="1">
        <f>DATE(YEAR(tbl_Invoices[[#This Row],[Invoice_Date]]), MONTH(tbl_Invoices[[#This Row],[Invoice_Date]]), DAY(tbl_Invoices[[#This Row],[Invoice_Date]]))</f>
        <v>44908</v>
      </c>
      <c r="J4761">
        <f>YEAR(tbl_Invoices[[#This Row],[Invoice_Date]])</f>
        <v>2022</v>
      </c>
      <c r="K4761" s="1">
        <f>_xlfn.XLOOKUP(tbl_Invoices[[#This Row],[Customer_ID]], tbl_Customers[Customer_ID], tbl_Customers[Cohort_Month])</f>
        <v>45107</v>
      </c>
      <c r="L4761" s="1" t="str">
        <f ca="1">_xlfn.XLOOKUP(tbl_Invoices[[#This Row],[Customer_ID]], tbl_Customers[Customer_ID], tbl_Customers[Age_Group])</f>
        <v>55+</v>
      </c>
      <c r="M4761" s="1" t="str">
        <f>_xlfn.XLOOKUP(tbl_Invoices[[#This Row],[Customer_ID]], tbl_Customers[Customer_ID], tbl_Customers[Region])</f>
        <v>International</v>
      </c>
      <c r="N4761" s="1" t="str" cm="1">
        <f t="array" ref="N4761">_xlfn.IFS(
   _xlfn.SINGLE(tbl_Invoices[Plan_ID])="P1","Basic",
   _xlfn.SINGLE(tbl_Invoices[Plan_ID])="P2","Standard",
   _xlfn.SINGLE(tbl_Invoices[Plan_ID])="P3","Premium"
)</f>
        <v>Standard</v>
      </c>
      <c r="O4761" s="2">
        <f>IF(tbl_Invoices[[#This Row],[Revenue_Type]]="Churned",0,1)</f>
        <v>0</v>
      </c>
    </row>
    <row r="4762" spans="1:15" x14ac:dyDescent="0.25">
      <c r="A4762" t="s">
        <v>6303</v>
      </c>
      <c r="B4762" t="s">
        <v>1116</v>
      </c>
      <c r="C4762" t="s">
        <v>4225</v>
      </c>
      <c r="D4762" s="1">
        <v>44908</v>
      </c>
      <c r="E4762">
        <v>55</v>
      </c>
      <c r="F4762" t="b">
        <v>1</v>
      </c>
      <c r="G4762" t="s">
        <v>4540</v>
      </c>
      <c r="H4762" t="s">
        <v>2031</v>
      </c>
      <c r="I4762" s="1">
        <f>DATE(YEAR(tbl_Invoices[[#This Row],[Invoice_Date]]), MONTH(tbl_Invoices[[#This Row],[Invoice_Date]]), DAY(tbl_Invoices[[#This Row],[Invoice_Date]]))</f>
        <v>44908</v>
      </c>
      <c r="J4762">
        <f>YEAR(tbl_Invoices[[#This Row],[Invoice_Date]])</f>
        <v>2022</v>
      </c>
      <c r="K4762" s="1">
        <f>_xlfn.XLOOKUP(tbl_Invoices[[#This Row],[Customer_ID]], tbl_Customers[Customer_ID], tbl_Customers[Cohort_Month])</f>
        <v>44530</v>
      </c>
      <c r="L4762" s="1" t="str">
        <f ca="1">_xlfn.XLOOKUP(tbl_Invoices[[#This Row],[Customer_ID]], tbl_Customers[Customer_ID], tbl_Customers[Age_Group])</f>
        <v>25–34</v>
      </c>
      <c r="M4762" s="1" t="str">
        <f>_xlfn.XLOOKUP(tbl_Invoices[[#This Row],[Customer_ID]], tbl_Customers[Customer_ID], tbl_Customers[Region])</f>
        <v>Midwest</v>
      </c>
      <c r="N4762" s="1" t="str" cm="1">
        <f t="array" ref="N4762">_xlfn.IFS(
   _xlfn.SINGLE(tbl_Invoices[Plan_ID])="P1","Basic",
   _xlfn.SINGLE(tbl_Invoices[Plan_ID])="P2","Standard",
   _xlfn.SINGLE(tbl_Invoices[Plan_ID])="P3","Premium"
)</f>
        <v>Premium</v>
      </c>
      <c r="O4762" s="2">
        <f>IF(tbl_Invoices[[#This Row],[Revenue_Type]]="Churned",0,1)</f>
        <v>1</v>
      </c>
    </row>
    <row r="4763" spans="1:15" x14ac:dyDescent="0.25">
      <c r="A4763" t="s">
        <v>7793</v>
      </c>
      <c r="B4763" t="s">
        <v>1233</v>
      </c>
      <c r="C4763" t="s">
        <v>3771</v>
      </c>
      <c r="D4763" s="1">
        <v>44908</v>
      </c>
      <c r="E4763">
        <v>25</v>
      </c>
      <c r="F4763" t="b">
        <v>1</v>
      </c>
      <c r="G4763" t="s">
        <v>4547</v>
      </c>
      <c r="H4763" t="s">
        <v>2034</v>
      </c>
      <c r="I4763" s="1">
        <f>DATE(YEAR(tbl_Invoices[[#This Row],[Invoice_Date]]), MONTH(tbl_Invoices[[#This Row],[Invoice_Date]]), DAY(tbl_Invoices[[#This Row],[Invoice_Date]]))</f>
        <v>44908</v>
      </c>
      <c r="J4763">
        <f>YEAR(tbl_Invoices[[#This Row],[Invoice_Date]])</f>
        <v>2022</v>
      </c>
      <c r="K4763" s="1">
        <f>_xlfn.XLOOKUP(tbl_Invoices[[#This Row],[Customer_ID]], tbl_Customers[Customer_ID], tbl_Customers[Cohort_Month])</f>
        <v>44255</v>
      </c>
      <c r="L4763" s="1" t="str">
        <f ca="1">_xlfn.XLOOKUP(tbl_Invoices[[#This Row],[Customer_ID]], tbl_Customers[Customer_ID], tbl_Customers[Age_Group])</f>
        <v>25–34</v>
      </c>
      <c r="M4763" s="1" t="str">
        <f>_xlfn.XLOOKUP(tbl_Invoices[[#This Row],[Customer_ID]], tbl_Customers[Customer_ID], tbl_Customers[Region])</f>
        <v>West</v>
      </c>
      <c r="N4763" s="1" t="str" cm="1">
        <f t="array" ref="N4763">_xlfn.IFS(
   _xlfn.SINGLE(tbl_Invoices[Plan_ID])="P1","Basic",
   _xlfn.SINGLE(tbl_Invoices[Plan_ID])="P2","Standard",
   _xlfn.SINGLE(tbl_Invoices[Plan_ID])="P3","Premium"
)</f>
        <v>Standard</v>
      </c>
      <c r="O4763" s="2">
        <f>IF(tbl_Invoices[[#This Row],[Revenue_Type]]="Churned",0,1)</f>
        <v>1</v>
      </c>
    </row>
    <row r="4764" spans="1:15" x14ac:dyDescent="0.25">
      <c r="A4764" t="s">
        <v>6357</v>
      </c>
      <c r="B4764" t="s">
        <v>1239</v>
      </c>
      <c r="C4764" t="s">
        <v>2393</v>
      </c>
      <c r="D4764" s="1">
        <v>44908</v>
      </c>
      <c r="E4764">
        <v>12</v>
      </c>
      <c r="F4764" t="b">
        <v>1</v>
      </c>
      <c r="G4764" t="s">
        <v>4549</v>
      </c>
      <c r="H4764" t="s">
        <v>2027</v>
      </c>
      <c r="I4764" s="1">
        <f>DATE(YEAR(tbl_Invoices[[#This Row],[Invoice_Date]]), MONTH(tbl_Invoices[[#This Row],[Invoice_Date]]), DAY(tbl_Invoices[[#This Row],[Invoice_Date]]))</f>
        <v>44908</v>
      </c>
      <c r="J4764">
        <f>YEAR(tbl_Invoices[[#This Row],[Invoice_Date]])</f>
        <v>2022</v>
      </c>
      <c r="K4764" s="1">
        <f>_xlfn.XLOOKUP(tbl_Invoices[[#This Row],[Customer_ID]], tbl_Customers[Customer_ID], tbl_Customers[Cohort_Month])</f>
        <v>45077</v>
      </c>
      <c r="L4764" s="1" t="str">
        <f ca="1">_xlfn.XLOOKUP(tbl_Invoices[[#This Row],[Customer_ID]], tbl_Customers[Customer_ID], tbl_Customers[Age_Group])</f>
        <v>18–24</v>
      </c>
      <c r="M4764" s="1" t="str">
        <f>_xlfn.XLOOKUP(tbl_Invoices[[#This Row],[Customer_ID]], tbl_Customers[Customer_ID], tbl_Customers[Region])</f>
        <v>International</v>
      </c>
      <c r="N4764" s="1" t="str" cm="1">
        <f t="array" ref="N4764">_xlfn.IFS(
   _xlfn.SINGLE(tbl_Invoices[Plan_ID])="P1","Basic",
   _xlfn.SINGLE(tbl_Invoices[Plan_ID])="P2","Standard",
   _xlfn.SINGLE(tbl_Invoices[Plan_ID])="P3","Premium"
)</f>
        <v>Basic</v>
      </c>
      <c r="O4764" s="2">
        <f>IF(tbl_Invoices[[#This Row],[Revenue_Type]]="Churned",0,1)</f>
        <v>1</v>
      </c>
    </row>
    <row r="4765" spans="1:15" x14ac:dyDescent="0.25">
      <c r="A4765" t="s">
        <v>6190</v>
      </c>
      <c r="B4765" t="s">
        <v>1569</v>
      </c>
      <c r="C4765" t="s">
        <v>3397</v>
      </c>
      <c r="D4765" s="1">
        <v>44908</v>
      </c>
      <c r="E4765">
        <v>12</v>
      </c>
      <c r="F4765" t="b">
        <v>1</v>
      </c>
      <c r="G4765" t="s">
        <v>4549</v>
      </c>
      <c r="H4765" t="s">
        <v>2027</v>
      </c>
      <c r="I4765" s="1">
        <f>DATE(YEAR(tbl_Invoices[[#This Row],[Invoice_Date]]), MONTH(tbl_Invoices[[#This Row],[Invoice_Date]]), DAY(tbl_Invoices[[#This Row],[Invoice_Date]]))</f>
        <v>44908</v>
      </c>
      <c r="J4765">
        <f>YEAR(tbl_Invoices[[#This Row],[Invoice_Date]])</f>
        <v>2022</v>
      </c>
      <c r="K4765" s="1">
        <f>_xlfn.XLOOKUP(tbl_Invoices[[#This Row],[Customer_ID]], tbl_Customers[Customer_ID], tbl_Customers[Cohort_Month])</f>
        <v>44712</v>
      </c>
      <c r="L4765" s="1" t="str">
        <f ca="1">_xlfn.XLOOKUP(tbl_Invoices[[#This Row],[Customer_ID]], tbl_Customers[Customer_ID], tbl_Customers[Age_Group])</f>
        <v>45–54</v>
      </c>
      <c r="M4765" s="1" t="str">
        <f>_xlfn.XLOOKUP(tbl_Invoices[[#This Row],[Customer_ID]], tbl_Customers[Customer_ID], tbl_Customers[Region])</f>
        <v>Midwest</v>
      </c>
      <c r="N4765" s="1" t="str" cm="1">
        <f t="array" ref="N4765">_xlfn.IFS(
   _xlfn.SINGLE(tbl_Invoices[Plan_ID])="P1","Basic",
   _xlfn.SINGLE(tbl_Invoices[Plan_ID])="P2","Standard",
   _xlfn.SINGLE(tbl_Invoices[Plan_ID])="P3","Premium"
)</f>
        <v>Basic</v>
      </c>
      <c r="O4765" s="2">
        <f>IF(tbl_Invoices[[#This Row],[Revenue_Type]]="Churned",0,1)</f>
        <v>1</v>
      </c>
    </row>
    <row r="4766" spans="1:15" x14ac:dyDescent="0.25">
      <c r="A4766" t="s">
        <v>10149</v>
      </c>
      <c r="B4766" t="s">
        <v>27</v>
      </c>
      <c r="C4766" t="s">
        <v>3722</v>
      </c>
      <c r="D4766" s="1">
        <v>44909</v>
      </c>
      <c r="E4766">
        <v>55</v>
      </c>
      <c r="F4766" t="b">
        <v>1</v>
      </c>
      <c r="G4766" t="s">
        <v>4538</v>
      </c>
      <c r="H4766" t="s">
        <v>2031</v>
      </c>
      <c r="I4766" s="1">
        <f>DATE(YEAR(tbl_Invoices[[#This Row],[Invoice_Date]]), MONTH(tbl_Invoices[[#This Row],[Invoice_Date]]), DAY(tbl_Invoices[[#This Row],[Invoice_Date]]))</f>
        <v>44909</v>
      </c>
      <c r="J4766">
        <f>YEAR(tbl_Invoices[[#This Row],[Invoice_Date]])</f>
        <v>2022</v>
      </c>
      <c r="K4766" s="1">
        <f>_xlfn.XLOOKUP(tbl_Invoices[[#This Row],[Customer_ID]], tbl_Customers[Customer_ID], tbl_Customers[Cohort_Month])</f>
        <v>44316</v>
      </c>
      <c r="L4766" s="1" t="str">
        <f ca="1">_xlfn.XLOOKUP(tbl_Invoices[[#This Row],[Customer_ID]], tbl_Customers[Customer_ID], tbl_Customers[Age_Group])</f>
        <v>45–54</v>
      </c>
      <c r="M4766" s="1" t="str">
        <f>_xlfn.XLOOKUP(tbl_Invoices[[#This Row],[Customer_ID]], tbl_Customers[Customer_ID], tbl_Customers[Region])</f>
        <v>South</v>
      </c>
      <c r="N4766" s="1" t="str" cm="1">
        <f t="array" ref="N4766">_xlfn.IFS(
   _xlfn.SINGLE(tbl_Invoices[Plan_ID])="P1","Basic",
   _xlfn.SINGLE(tbl_Invoices[Plan_ID])="P2","Standard",
   _xlfn.SINGLE(tbl_Invoices[Plan_ID])="P3","Premium"
)</f>
        <v>Premium</v>
      </c>
      <c r="O4766" s="2">
        <f>IF(tbl_Invoices[[#This Row],[Revenue_Type]]="Churned",0,1)</f>
        <v>1</v>
      </c>
    </row>
    <row r="4767" spans="1:15" x14ac:dyDescent="0.25">
      <c r="A4767" t="s">
        <v>6982</v>
      </c>
      <c r="B4767" t="s">
        <v>123</v>
      </c>
      <c r="C4767" t="s">
        <v>3306</v>
      </c>
      <c r="D4767" s="1">
        <v>44909</v>
      </c>
      <c r="E4767">
        <v>55</v>
      </c>
      <c r="F4767" t="b">
        <v>1</v>
      </c>
      <c r="G4767" t="s">
        <v>4549</v>
      </c>
      <c r="H4767" t="s">
        <v>2031</v>
      </c>
      <c r="I4767" s="1">
        <f>DATE(YEAR(tbl_Invoices[[#This Row],[Invoice_Date]]), MONTH(tbl_Invoices[[#This Row],[Invoice_Date]]), DAY(tbl_Invoices[[#This Row],[Invoice_Date]]))</f>
        <v>44909</v>
      </c>
      <c r="J4767">
        <f>YEAR(tbl_Invoices[[#This Row],[Invoice_Date]])</f>
        <v>2022</v>
      </c>
      <c r="K4767" s="1">
        <f>_xlfn.XLOOKUP(tbl_Invoices[[#This Row],[Customer_ID]], tbl_Customers[Customer_ID], tbl_Customers[Cohort_Month])</f>
        <v>44865</v>
      </c>
      <c r="L4767" s="1" t="str">
        <f ca="1">_xlfn.XLOOKUP(tbl_Invoices[[#This Row],[Customer_ID]], tbl_Customers[Customer_ID], tbl_Customers[Age_Group])</f>
        <v>18–24</v>
      </c>
      <c r="M4767" s="1" t="str">
        <f>_xlfn.XLOOKUP(tbl_Invoices[[#This Row],[Customer_ID]], tbl_Customers[Customer_ID], tbl_Customers[Region])</f>
        <v>East</v>
      </c>
      <c r="N4767" s="1" t="str" cm="1">
        <f t="array" ref="N4767">_xlfn.IFS(
   _xlfn.SINGLE(tbl_Invoices[Plan_ID])="P1","Basic",
   _xlfn.SINGLE(tbl_Invoices[Plan_ID])="P2","Standard",
   _xlfn.SINGLE(tbl_Invoices[Plan_ID])="P3","Premium"
)</f>
        <v>Premium</v>
      </c>
      <c r="O4767" s="2">
        <f>IF(tbl_Invoices[[#This Row],[Revenue_Type]]="Churned",0,1)</f>
        <v>1</v>
      </c>
    </row>
    <row r="4768" spans="1:15" x14ac:dyDescent="0.25">
      <c r="A4768" t="s">
        <v>5040</v>
      </c>
      <c r="B4768" t="s">
        <v>260</v>
      </c>
      <c r="C4768" t="s">
        <v>4478</v>
      </c>
      <c r="D4768" s="1">
        <v>44909</v>
      </c>
      <c r="E4768">
        <v>55</v>
      </c>
      <c r="F4768" t="b">
        <v>1</v>
      </c>
      <c r="G4768" t="s">
        <v>4547</v>
      </c>
      <c r="H4768" t="s">
        <v>2031</v>
      </c>
      <c r="I4768" s="1">
        <f>DATE(YEAR(tbl_Invoices[[#This Row],[Invoice_Date]]), MONTH(tbl_Invoices[[#This Row],[Invoice_Date]]), DAY(tbl_Invoices[[#This Row],[Invoice_Date]]))</f>
        <v>44909</v>
      </c>
      <c r="J4768">
        <f>YEAR(tbl_Invoices[[#This Row],[Invoice_Date]])</f>
        <v>2022</v>
      </c>
      <c r="K4768" s="1">
        <f>_xlfn.XLOOKUP(tbl_Invoices[[#This Row],[Customer_ID]], tbl_Customers[Customer_ID], tbl_Customers[Cohort_Month])</f>
        <v>44712</v>
      </c>
      <c r="L4768" s="1" t="str">
        <f ca="1">_xlfn.XLOOKUP(tbl_Invoices[[#This Row],[Customer_ID]], tbl_Customers[Customer_ID], tbl_Customers[Age_Group])</f>
        <v>35–44</v>
      </c>
      <c r="M4768" s="1" t="str">
        <f>_xlfn.XLOOKUP(tbl_Invoices[[#This Row],[Customer_ID]], tbl_Customers[Customer_ID], tbl_Customers[Region])</f>
        <v>International</v>
      </c>
      <c r="N4768" s="1" t="str" cm="1">
        <f t="array" ref="N4768">_xlfn.IFS(
   _xlfn.SINGLE(tbl_Invoices[Plan_ID])="P1","Basic",
   _xlfn.SINGLE(tbl_Invoices[Plan_ID])="P2","Standard",
   _xlfn.SINGLE(tbl_Invoices[Plan_ID])="P3","Premium"
)</f>
        <v>Premium</v>
      </c>
      <c r="O4768" s="2">
        <f>IF(tbl_Invoices[[#This Row],[Revenue_Type]]="Churned",0,1)</f>
        <v>1</v>
      </c>
    </row>
    <row r="4769" spans="1:15" x14ac:dyDescent="0.25">
      <c r="A4769" t="s">
        <v>7611</v>
      </c>
      <c r="B4769" t="s">
        <v>811</v>
      </c>
      <c r="C4769" t="s">
        <v>4301</v>
      </c>
      <c r="D4769" s="1">
        <v>44909</v>
      </c>
      <c r="E4769">
        <v>25</v>
      </c>
      <c r="F4769" t="b">
        <v>1</v>
      </c>
      <c r="G4769" t="s">
        <v>4545</v>
      </c>
      <c r="H4769" t="s">
        <v>2034</v>
      </c>
      <c r="I4769" s="1">
        <f>DATE(YEAR(tbl_Invoices[[#This Row],[Invoice_Date]]), MONTH(tbl_Invoices[[#This Row],[Invoice_Date]]), DAY(tbl_Invoices[[#This Row],[Invoice_Date]]))</f>
        <v>44909</v>
      </c>
      <c r="J4769">
        <f>YEAR(tbl_Invoices[[#This Row],[Invoice_Date]])</f>
        <v>2022</v>
      </c>
      <c r="K4769" s="1">
        <f>_xlfn.XLOOKUP(tbl_Invoices[[#This Row],[Customer_ID]], tbl_Customers[Customer_ID], tbl_Customers[Cohort_Month])</f>
        <v>44469</v>
      </c>
      <c r="L4769" s="1" t="str">
        <f ca="1">_xlfn.XLOOKUP(tbl_Invoices[[#This Row],[Customer_ID]], tbl_Customers[Customer_ID], tbl_Customers[Age_Group])</f>
        <v>55+</v>
      </c>
      <c r="M4769" s="1" t="str">
        <f>_xlfn.XLOOKUP(tbl_Invoices[[#This Row],[Customer_ID]], tbl_Customers[Customer_ID], tbl_Customers[Region])</f>
        <v>East</v>
      </c>
      <c r="N4769" s="1" t="str" cm="1">
        <f t="array" ref="N4769">_xlfn.IFS(
   _xlfn.SINGLE(tbl_Invoices[Plan_ID])="P1","Basic",
   _xlfn.SINGLE(tbl_Invoices[Plan_ID])="P2","Standard",
   _xlfn.SINGLE(tbl_Invoices[Plan_ID])="P3","Premium"
)</f>
        <v>Standard</v>
      </c>
      <c r="O4769" s="2">
        <f>IF(tbl_Invoices[[#This Row],[Revenue_Type]]="Churned",0,1)</f>
        <v>0</v>
      </c>
    </row>
    <row r="4770" spans="1:15" x14ac:dyDescent="0.25">
      <c r="A4770" t="s">
        <v>8808</v>
      </c>
      <c r="B4770" t="s">
        <v>1051</v>
      </c>
      <c r="C4770" t="s">
        <v>3252</v>
      </c>
      <c r="D4770" s="1">
        <v>44909</v>
      </c>
      <c r="E4770">
        <v>25</v>
      </c>
      <c r="F4770" t="b">
        <v>1</v>
      </c>
      <c r="G4770" t="s">
        <v>4540</v>
      </c>
      <c r="H4770" t="s">
        <v>2034</v>
      </c>
      <c r="I4770" s="1">
        <f>DATE(YEAR(tbl_Invoices[[#This Row],[Invoice_Date]]), MONTH(tbl_Invoices[[#This Row],[Invoice_Date]]), DAY(tbl_Invoices[[#This Row],[Invoice_Date]]))</f>
        <v>44909</v>
      </c>
      <c r="J4770">
        <f>YEAR(tbl_Invoices[[#This Row],[Invoice_Date]])</f>
        <v>2022</v>
      </c>
      <c r="K4770" s="1">
        <f>_xlfn.XLOOKUP(tbl_Invoices[[#This Row],[Customer_ID]], tbl_Customers[Customer_ID], tbl_Customers[Cohort_Month])</f>
        <v>44592</v>
      </c>
      <c r="L4770" s="1" t="str">
        <f ca="1">_xlfn.XLOOKUP(tbl_Invoices[[#This Row],[Customer_ID]], tbl_Customers[Customer_ID], tbl_Customers[Age_Group])</f>
        <v>35–44</v>
      </c>
      <c r="M4770" s="1" t="str">
        <f>_xlfn.XLOOKUP(tbl_Invoices[[#This Row],[Customer_ID]], tbl_Customers[Customer_ID], tbl_Customers[Region])</f>
        <v>West</v>
      </c>
      <c r="N4770" s="1" t="str" cm="1">
        <f t="array" ref="N4770">_xlfn.IFS(
   _xlfn.SINGLE(tbl_Invoices[Plan_ID])="P1","Basic",
   _xlfn.SINGLE(tbl_Invoices[Plan_ID])="P2","Standard",
   _xlfn.SINGLE(tbl_Invoices[Plan_ID])="P3","Premium"
)</f>
        <v>Standard</v>
      </c>
      <c r="O4770" s="2">
        <f>IF(tbl_Invoices[[#This Row],[Revenue_Type]]="Churned",0,1)</f>
        <v>1</v>
      </c>
    </row>
    <row r="4771" spans="1:15" x14ac:dyDescent="0.25">
      <c r="A4771" t="s">
        <v>8802</v>
      </c>
      <c r="B4771" t="s">
        <v>1375</v>
      </c>
      <c r="C4771" t="s">
        <v>2473</v>
      </c>
      <c r="D4771" s="1">
        <v>44909</v>
      </c>
      <c r="E4771">
        <v>25</v>
      </c>
      <c r="F4771" t="b">
        <v>1</v>
      </c>
      <c r="G4771" t="s">
        <v>4538</v>
      </c>
      <c r="H4771" t="s">
        <v>2034</v>
      </c>
      <c r="I4771" s="1">
        <f>DATE(YEAR(tbl_Invoices[[#This Row],[Invoice_Date]]), MONTH(tbl_Invoices[[#This Row],[Invoice_Date]]), DAY(tbl_Invoices[[#This Row],[Invoice_Date]]))</f>
        <v>44909</v>
      </c>
      <c r="J4771">
        <f>YEAR(tbl_Invoices[[#This Row],[Invoice_Date]])</f>
        <v>2022</v>
      </c>
      <c r="K4771" s="1">
        <f>_xlfn.XLOOKUP(tbl_Invoices[[#This Row],[Customer_ID]], tbl_Customers[Customer_ID], tbl_Customers[Cohort_Month])</f>
        <v>44926</v>
      </c>
      <c r="L4771" s="1" t="str">
        <f ca="1">_xlfn.XLOOKUP(tbl_Invoices[[#This Row],[Customer_ID]], tbl_Customers[Customer_ID], tbl_Customers[Age_Group])</f>
        <v>55+</v>
      </c>
      <c r="M4771" s="1" t="str">
        <f>_xlfn.XLOOKUP(tbl_Invoices[[#This Row],[Customer_ID]], tbl_Customers[Customer_ID], tbl_Customers[Region])</f>
        <v>Midwest</v>
      </c>
      <c r="N4771" s="1" t="str" cm="1">
        <f t="array" ref="N4771">_xlfn.IFS(
   _xlfn.SINGLE(tbl_Invoices[Plan_ID])="P1","Basic",
   _xlfn.SINGLE(tbl_Invoices[Plan_ID])="P2","Standard",
   _xlfn.SINGLE(tbl_Invoices[Plan_ID])="P3","Premium"
)</f>
        <v>Standard</v>
      </c>
      <c r="O4771" s="2">
        <f>IF(tbl_Invoices[[#This Row],[Revenue_Type]]="Churned",0,1)</f>
        <v>1</v>
      </c>
    </row>
    <row r="4772" spans="1:15" x14ac:dyDescent="0.25">
      <c r="A4772" t="s">
        <v>8389</v>
      </c>
      <c r="B4772" t="s">
        <v>339</v>
      </c>
      <c r="C4772" t="s">
        <v>3103</v>
      </c>
      <c r="D4772" s="1">
        <v>44910</v>
      </c>
      <c r="E4772">
        <v>55</v>
      </c>
      <c r="F4772" t="b">
        <v>1</v>
      </c>
      <c r="G4772" t="s">
        <v>4547</v>
      </c>
      <c r="H4772" t="s">
        <v>2031</v>
      </c>
      <c r="I4772" s="1">
        <f>DATE(YEAR(tbl_Invoices[[#This Row],[Invoice_Date]]), MONTH(tbl_Invoices[[#This Row],[Invoice_Date]]), DAY(tbl_Invoices[[#This Row],[Invoice_Date]]))</f>
        <v>44910</v>
      </c>
      <c r="J4772">
        <f>YEAR(tbl_Invoices[[#This Row],[Invoice_Date]])</f>
        <v>2022</v>
      </c>
      <c r="K4772" s="1">
        <f>_xlfn.XLOOKUP(tbl_Invoices[[#This Row],[Customer_ID]], tbl_Customers[Customer_ID], tbl_Customers[Cohort_Month])</f>
        <v>44681</v>
      </c>
      <c r="L4772" s="1" t="str">
        <f ca="1">_xlfn.XLOOKUP(tbl_Invoices[[#This Row],[Customer_ID]], tbl_Customers[Customer_ID], tbl_Customers[Age_Group])</f>
        <v>35–44</v>
      </c>
      <c r="M4772" s="1" t="str">
        <f>_xlfn.XLOOKUP(tbl_Invoices[[#This Row],[Customer_ID]], tbl_Customers[Customer_ID], tbl_Customers[Region])</f>
        <v>International</v>
      </c>
      <c r="N4772" s="1" t="str" cm="1">
        <f t="array" ref="N4772">_xlfn.IFS(
   _xlfn.SINGLE(tbl_Invoices[Plan_ID])="P1","Basic",
   _xlfn.SINGLE(tbl_Invoices[Plan_ID])="P2","Standard",
   _xlfn.SINGLE(tbl_Invoices[Plan_ID])="P3","Premium"
)</f>
        <v>Premium</v>
      </c>
      <c r="O4772" s="2">
        <f>IF(tbl_Invoices[[#This Row],[Revenue_Type]]="Churned",0,1)</f>
        <v>1</v>
      </c>
    </row>
    <row r="4773" spans="1:15" x14ac:dyDescent="0.25">
      <c r="A4773" t="s">
        <v>7587</v>
      </c>
      <c r="B4773" t="s">
        <v>584</v>
      </c>
      <c r="C4773" t="s">
        <v>4470</v>
      </c>
      <c r="D4773" s="1">
        <v>44910</v>
      </c>
      <c r="E4773">
        <v>25</v>
      </c>
      <c r="F4773" t="b">
        <v>1</v>
      </c>
      <c r="G4773" t="s">
        <v>4545</v>
      </c>
      <c r="H4773" t="s">
        <v>2034</v>
      </c>
      <c r="I4773" s="1">
        <f>DATE(YEAR(tbl_Invoices[[#This Row],[Invoice_Date]]), MONTH(tbl_Invoices[[#This Row],[Invoice_Date]]), DAY(tbl_Invoices[[#This Row],[Invoice_Date]]))</f>
        <v>44910</v>
      </c>
      <c r="J4773">
        <f>YEAR(tbl_Invoices[[#This Row],[Invoice_Date]])</f>
        <v>2022</v>
      </c>
      <c r="K4773" s="1">
        <f>_xlfn.XLOOKUP(tbl_Invoices[[#This Row],[Customer_ID]], tbl_Customers[Customer_ID], tbl_Customers[Cohort_Month])</f>
        <v>44408</v>
      </c>
      <c r="L4773" s="1" t="str">
        <f ca="1">_xlfn.XLOOKUP(tbl_Invoices[[#This Row],[Customer_ID]], tbl_Customers[Customer_ID], tbl_Customers[Age_Group])</f>
        <v>35–44</v>
      </c>
      <c r="M4773" s="1" t="str">
        <f>_xlfn.XLOOKUP(tbl_Invoices[[#This Row],[Customer_ID]], tbl_Customers[Customer_ID], tbl_Customers[Region])</f>
        <v>International</v>
      </c>
      <c r="N4773" s="1" t="str" cm="1">
        <f t="array" ref="N4773">_xlfn.IFS(
   _xlfn.SINGLE(tbl_Invoices[Plan_ID])="P1","Basic",
   _xlfn.SINGLE(tbl_Invoices[Plan_ID])="P2","Standard",
   _xlfn.SINGLE(tbl_Invoices[Plan_ID])="P3","Premium"
)</f>
        <v>Standard</v>
      </c>
      <c r="O4773" s="2">
        <f>IF(tbl_Invoices[[#This Row],[Revenue_Type]]="Churned",0,1)</f>
        <v>0</v>
      </c>
    </row>
    <row r="4774" spans="1:15" x14ac:dyDescent="0.25">
      <c r="A4774" t="s">
        <v>7124</v>
      </c>
      <c r="B4774" t="s">
        <v>753</v>
      </c>
      <c r="C4774" t="s">
        <v>3680</v>
      </c>
      <c r="D4774" s="1">
        <v>44910</v>
      </c>
      <c r="E4774">
        <v>12</v>
      </c>
      <c r="F4774" t="b">
        <v>1</v>
      </c>
      <c r="G4774" t="s">
        <v>4540</v>
      </c>
      <c r="H4774" t="s">
        <v>2027</v>
      </c>
      <c r="I4774" s="1">
        <f>DATE(YEAR(tbl_Invoices[[#This Row],[Invoice_Date]]), MONTH(tbl_Invoices[[#This Row],[Invoice_Date]]), DAY(tbl_Invoices[[#This Row],[Invoice_Date]]))</f>
        <v>44910</v>
      </c>
      <c r="J4774">
        <f>YEAR(tbl_Invoices[[#This Row],[Invoice_Date]])</f>
        <v>2022</v>
      </c>
      <c r="K4774" s="1">
        <f>_xlfn.XLOOKUP(tbl_Invoices[[#This Row],[Customer_ID]], tbl_Customers[Customer_ID], tbl_Customers[Cohort_Month])</f>
        <v>44985</v>
      </c>
      <c r="L4774" s="1" t="str">
        <f ca="1">_xlfn.XLOOKUP(tbl_Invoices[[#This Row],[Customer_ID]], tbl_Customers[Customer_ID], tbl_Customers[Age_Group])</f>
        <v>55+</v>
      </c>
      <c r="M4774" s="1" t="str">
        <f>_xlfn.XLOOKUP(tbl_Invoices[[#This Row],[Customer_ID]], tbl_Customers[Customer_ID], tbl_Customers[Region])</f>
        <v>Midwest</v>
      </c>
      <c r="N4774" s="1" t="str" cm="1">
        <f t="array" ref="N4774">_xlfn.IFS(
   _xlfn.SINGLE(tbl_Invoices[Plan_ID])="P1","Basic",
   _xlfn.SINGLE(tbl_Invoices[Plan_ID])="P2","Standard",
   _xlfn.SINGLE(tbl_Invoices[Plan_ID])="P3","Premium"
)</f>
        <v>Basic</v>
      </c>
      <c r="O4774" s="2">
        <f>IF(tbl_Invoices[[#This Row],[Revenue_Type]]="Churned",0,1)</f>
        <v>1</v>
      </c>
    </row>
    <row r="4775" spans="1:15" x14ac:dyDescent="0.25">
      <c r="A4775" t="s">
        <v>8425</v>
      </c>
      <c r="B4775" t="s">
        <v>836</v>
      </c>
      <c r="C4775" t="s">
        <v>2087</v>
      </c>
      <c r="D4775" s="1">
        <v>44910</v>
      </c>
      <c r="E4775">
        <v>55</v>
      </c>
      <c r="F4775" t="b">
        <v>1</v>
      </c>
      <c r="G4775" t="s">
        <v>4547</v>
      </c>
      <c r="H4775" t="s">
        <v>2031</v>
      </c>
      <c r="I4775" s="1">
        <f>DATE(YEAR(tbl_Invoices[[#This Row],[Invoice_Date]]), MONTH(tbl_Invoices[[#This Row],[Invoice_Date]]), DAY(tbl_Invoices[[#This Row],[Invoice_Date]]))</f>
        <v>44910</v>
      </c>
      <c r="J4775">
        <f>YEAR(tbl_Invoices[[#This Row],[Invoice_Date]])</f>
        <v>2022</v>
      </c>
      <c r="K4775" s="1">
        <f>_xlfn.XLOOKUP(tbl_Invoices[[#This Row],[Customer_ID]], tbl_Customers[Customer_ID], tbl_Customers[Cohort_Month])</f>
        <v>44439</v>
      </c>
      <c r="L4775" s="1" t="str">
        <f ca="1">_xlfn.XLOOKUP(tbl_Invoices[[#This Row],[Customer_ID]], tbl_Customers[Customer_ID], tbl_Customers[Age_Group])</f>
        <v>45–54</v>
      </c>
      <c r="M4775" s="1" t="str">
        <f>_xlfn.XLOOKUP(tbl_Invoices[[#This Row],[Customer_ID]], tbl_Customers[Customer_ID], tbl_Customers[Region])</f>
        <v>International</v>
      </c>
      <c r="N4775" s="1" t="str" cm="1">
        <f t="array" ref="N4775">_xlfn.IFS(
   _xlfn.SINGLE(tbl_Invoices[Plan_ID])="P1","Basic",
   _xlfn.SINGLE(tbl_Invoices[Plan_ID])="P2","Standard",
   _xlfn.SINGLE(tbl_Invoices[Plan_ID])="P3","Premium"
)</f>
        <v>Premium</v>
      </c>
      <c r="O4775" s="2">
        <f>IF(tbl_Invoices[[#This Row],[Revenue_Type]]="Churned",0,1)</f>
        <v>1</v>
      </c>
    </row>
    <row r="4776" spans="1:15" x14ac:dyDescent="0.25">
      <c r="A4776" t="s">
        <v>9793</v>
      </c>
      <c r="B4776" t="s">
        <v>898</v>
      </c>
      <c r="C4776" t="s">
        <v>4409</v>
      </c>
      <c r="D4776" s="1">
        <v>44910</v>
      </c>
      <c r="E4776">
        <v>12</v>
      </c>
      <c r="F4776" t="b">
        <v>1</v>
      </c>
      <c r="G4776" t="s">
        <v>4545</v>
      </c>
      <c r="H4776" t="s">
        <v>2027</v>
      </c>
      <c r="I4776" s="1">
        <f>DATE(YEAR(tbl_Invoices[[#This Row],[Invoice_Date]]), MONTH(tbl_Invoices[[#This Row],[Invoice_Date]]), DAY(tbl_Invoices[[#This Row],[Invoice_Date]]))</f>
        <v>44910</v>
      </c>
      <c r="J4776">
        <f>YEAR(tbl_Invoices[[#This Row],[Invoice_Date]])</f>
        <v>2022</v>
      </c>
      <c r="K4776" s="1">
        <f>_xlfn.XLOOKUP(tbl_Invoices[[#This Row],[Customer_ID]], tbl_Customers[Customer_ID], tbl_Customers[Cohort_Month])</f>
        <v>44620</v>
      </c>
      <c r="L4776" s="1" t="str">
        <f ca="1">_xlfn.XLOOKUP(tbl_Invoices[[#This Row],[Customer_ID]], tbl_Customers[Customer_ID], tbl_Customers[Age_Group])</f>
        <v>25–34</v>
      </c>
      <c r="M4776" s="1" t="str">
        <f>_xlfn.XLOOKUP(tbl_Invoices[[#This Row],[Customer_ID]], tbl_Customers[Customer_ID], tbl_Customers[Region])</f>
        <v>East</v>
      </c>
      <c r="N4776" s="1" t="str" cm="1">
        <f t="array" ref="N4776">_xlfn.IFS(
   _xlfn.SINGLE(tbl_Invoices[Plan_ID])="P1","Basic",
   _xlfn.SINGLE(tbl_Invoices[Plan_ID])="P2","Standard",
   _xlfn.SINGLE(tbl_Invoices[Plan_ID])="P3","Premium"
)</f>
        <v>Basic</v>
      </c>
      <c r="O4776" s="2">
        <f>IF(tbl_Invoices[[#This Row],[Revenue_Type]]="Churned",0,1)</f>
        <v>0</v>
      </c>
    </row>
    <row r="4777" spans="1:15" x14ac:dyDescent="0.25">
      <c r="A4777" t="s">
        <v>7847</v>
      </c>
      <c r="B4777" t="s">
        <v>1183</v>
      </c>
      <c r="C4777" t="s">
        <v>3008</v>
      </c>
      <c r="D4777" s="1">
        <v>44910</v>
      </c>
      <c r="E4777">
        <v>12</v>
      </c>
      <c r="F4777" t="b">
        <v>1</v>
      </c>
      <c r="G4777" t="s">
        <v>4547</v>
      </c>
      <c r="H4777" t="s">
        <v>2027</v>
      </c>
      <c r="I4777" s="1">
        <f>DATE(YEAR(tbl_Invoices[[#This Row],[Invoice_Date]]), MONTH(tbl_Invoices[[#This Row],[Invoice_Date]]), DAY(tbl_Invoices[[#This Row],[Invoice_Date]]))</f>
        <v>44910</v>
      </c>
      <c r="J4777">
        <f>YEAR(tbl_Invoices[[#This Row],[Invoice_Date]])</f>
        <v>2022</v>
      </c>
      <c r="K4777" s="1">
        <f>_xlfn.XLOOKUP(tbl_Invoices[[#This Row],[Customer_ID]], tbl_Customers[Customer_ID], tbl_Customers[Cohort_Month])</f>
        <v>45046</v>
      </c>
      <c r="L4777" s="1" t="str">
        <f ca="1">_xlfn.XLOOKUP(tbl_Invoices[[#This Row],[Customer_ID]], tbl_Customers[Customer_ID], tbl_Customers[Age_Group])</f>
        <v>55+</v>
      </c>
      <c r="M4777" s="1" t="str">
        <f>_xlfn.XLOOKUP(tbl_Invoices[[#This Row],[Customer_ID]], tbl_Customers[Customer_ID], tbl_Customers[Region])</f>
        <v>West</v>
      </c>
      <c r="N4777" s="1" t="str" cm="1">
        <f t="array" ref="N4777">_xlfn.IFS(
   _xlfn.SINGLE(tbl_Invoices[Plan_ID])="P1","Basic",
   _xlfn.SINGLE(tbl_Invoices[Plan_ID])="P2","Standard",
   _xlfn.SINGLE(tbl_Invoices[Plan_ID])="P3","Premium"
)</f>
        <v>Basic</v>
      </c>
      <c r="O4777" s="2">
        <f>IF(tbl_Invoices[[#This Row],[Revenue_Type]]="Churned",0,1)</f>
        <v>1</v>
      </c>
    </row>
    <row r="4778" spans="1:15" x14ac:dyDescent="0.25">
      <c r="A4778" t="s">
        <v>9286</v>
      </c>
      <c r="B4778" t="s">
        <v>1209</v>
      </c>
      <c r="C4778" t="s">
        <v>3751</v>
      </c>
      <c r="D4778" s="1">
        <v>44910</v>
      </c>
      <c r="E4778">
        <v>55</v>
      </c>
      <c r="F4778" t="b">
        <v>1</v>
      </c>
      <c r="G4778" t="s">
        <v>4547</v>
      </c>
      <c r="H4778" t="s">
        <v>2031</v>
      </c>
      <c r="I4778" s="1">
        <f>DATE(YEAR(tbl_Invoices[[#This Row],[Invoice_Date]]), MONTH(tbl_Invoices[[#This Row],[Invoice_Date]]), DAY(tbl_Invoices[[#This Row],[Invoice_Date]]))</f>
        <v>44910</v>
      </c>
      <c r="J4778">
        <f>YEAR(tbl_Invoices[[#This Row],[Invoice_Date]])</f>
        <v>2022</v>
      </c>
      <c r="K4778" s="1">
        <f>_xlfn.XLOOKUP(tbl_Invoices[[#This Row],[Customer_ID]], tbl_Customers[Customer_ID], tbl_Customers[Cohort_Month])</f>
        <v>44286</v>
      </c>
      <c r="L4778" s="1" t="str">
        <f ca="1">_xlfn.XLOOKUP(tbl_Invoices[[#This Row],[Customer_ID]], tbl_Customers[Customer_ID], tbl_Customers[Age_Group])</f>
        <v>25–34</v>
      </c>
      <c r="M4778" s="1" t="str">
        <f>_xlfn.XLOOKUP(tbl_Invoices[[#This Row],[Customer_ID]], tbl_Customers[Customer_ID], tbl_Customers[Region])</f>
        <v>Midwest</v>
      </c>
      <c r="N4778" s="1" t="str" cm="1">
        <f t="array" ref="N4778">_xlfn.IFS(
   _xlfn.SINGLE(tbl_Invoices[Plan_ID])="P1","Basic",
   _xlfn.SINGLE(tbl_Invoices[Plan_ID])="P2","Standard",
   _xlfn.SINGLE(tbl_Invoices[Plan_ID])="P3","Premium"
)</f>
        <v>Premium</v>
      </c>
      <c r="O4778" s="2">
        <f>IF(tbl_Invoices[[#This Row],[Revenue_Type]]="Churned",0,1)</f>
        <v>1</v>
      </c>
    </row>
    <row r="4779" spans="1:15" x14ac:dyDescent="0.25">
      <c r="A4779" t="s">
        <v>9230</v>
      </c>
      <c r="B4779" t="s">
        <v>1396</v>
      </c>
      <c r="C4779" t="s">
        <v>2192</v>
      </c>
      <c r="D4779" s="1">
        <v>44910</v>
      </c>
      <c r="E4779">
        <v>12</v>
      </c>
      <c r="F4779" t="b">
        <v>1</v>
      </c>
      <c r="G4779" t="s">
        <v>4549</v>
      </c>
      <c r="H4779" t="s">
        <v>2027</v>
      </c>
      <c r="I4779" s="1">
        <f>DATE(YEAR(tbl_Invoices[[#This Row],[Invoice_Date]]), MONTH(tbl_Invoices[[#This Row],[Invoice_Date]]), DAY(tbl_Invoices[[#This Row],[Invoice_Date]]))</f>
        <v>44910</v>
      </c>
      <c r="J4779">
        <f>YEAR(tbl_Invoices[[#This Row],[Invoice_Date]])</f>
        <v>2022</v>
      </c>
      <c r="K4779" s="1">
        <f>_xlfn.XLOOKUP(tbl_Invoices[[#This Row],[Customer_ID]], tbl_Customers[Customer_ID], tbl_Customers[Cohort_Month])</f>
        <v>44865</v>
      </c>
      <c r="L4779" s="1" t="str">
        <f ca="1">_xlfn.XLOOKUP(tbl_Invoices[[#This Row],[Customer_ID]], tbl_Customers[Customer_ID], tbl_Customers[Age_Group])</f>
        <v>18–24</v>
      </c>
      <c r="M4779" s="1" t="str">
        <f>_xlfn.XLOOKUP(tbl_Invoices[[#This Row],[Customer_ID]], tbl_Customers[Customer_ID], tbl_Customers[Region])</f>
        <v>South</v>
      </c>
      <c r="N4779" s="1" t="str" cm="1">
        <f t="array" ref="N4779">_xlfn.IFS(
   _xlfn.SINGLE(tbl_Invoices[Plan_ID])="P1","Basic",
   _xlfn.SINGLE(tbl_Invoices[Plan_ID])="P2","Standard",
   _xlfn.SINGLE(tbl_Invoices[Plan_ID])="P3","Premium"
)</f>
        <v>Basic</v>
      </c>
      <c r="O4779" s="2">
        <f>IF(tbl_Invoices[[#This Row],[Revenue_Type]]="Churned",0,1)</f>
        <v>1</v>
      </c>
    </row>
    <row r="4780" spans="1:15" x14ac:dyDescent="0.25">
      <c r="A4780" t="s">
        <v>6788</v>
      </c>
      <c r="B4780" t="s">
        <v>1422</v>
      </c>
      <c r="C4780" t="s">
        <v>3892</v>
      </c>
      <c r="D4780" s="1">
        <v>44910</v>
      </c>
      <c r="E4780">
        <v>12</v>
      </c>
      <c r="F4780" t="b">
        <v>1</v>
      </c>
      <c r="G4780" t="s">
        <v>4549</v>
      </c>
      <c r="H4780" t="s">
        <v>2027</v>
      </c>
      <c r="I4780" s="1">
        <f>DATE(YEAR(tbl_Invoices[[#This Row],[Invoice_Date]]), MONTH(tbl_Invoices[[#This Row],[Invoice_Date]]), DAY(tbl_Invoices[[#This Row],[Invoice_Date]]))</f>
        <v>44910</v>
      </c>
      <c r="J4780">
        <f>YEAR(tbl_Invoices[[#This Row],[Invoice_Date]])</f>
        <v>2022</v>
      </c>
      <c r="K4780" s="1">
        <f>_xlfn.XLOOKUP(tbl_Invoices[[#This Row],[Customer_ID]], tbl_Customers[Customer_ID], tbl_Customers[Cohort_Month])</f>
        <v>44500</v>
      </c>
      <c r="L4780" s="1" t="str">
        <f ca="1">_xlfn.XLOOKUP(tbl_Invoices[[#This Row],[Customer_ID]], tbl_Customers[Customer_ID], tbl_Customers[Age_Group])</f>
        <v>18–24</v>
      </c>
      <c r="M4780" s="1" t="str">
        <f>_xlfn.XLOOKUP(tbl_Invoices[[#This Row],[Customer_ID]], tbl_Customers[Customer_ID], tbl_Customers[Region])</f>
        <v>South</v>
      </c>
      <c r="N4780" s="1" t="str" cm="1">
        <f t="array" ref="N4780">_xlfn.IFS(
   _xlfn.SINGLE(tbl_Invoices[Plan_ID])="P1","Basic",
   _xlfn.SINGLE(tbl_Invoices[Plan_ID])="P2","Standard",
   _xlfn.SINGLE(tbl_Invoices[Plan_ID])="P3","Premium"
)</f>
        <v>Basic</v>
      </c>
      <c r="O4780" s="2">
        <f>IF(tbl_Invoices[[#This Row],[Revenue_Type]]="Churned",0,1)</f>
        <v>1</v>
      </c>
    </row>
    <row r="4781" spans="1:15" x14ac:dyDescent="0.25">
      <c r="A4781" t="s">
        <v>7213</v>
      </c>
      <c r="B4781" t="s">
        <v>1611</v>
      </c>
      <c r="C4781" t="s">
        <v>3728</v>
      </c>
      <c r="D4781" s="1">
        <v>44910</v>
      </c>
      <c r="E4781">
        <v>12</v>
      </c>
      <c r="F4781" t="b">
        <v>1</v>
      </c>
      <c r="G4781" t="s">
        <v>4545</v>
      </c>
      <c r="H4781" t="s">
        <v>2027</v>
      </c>
      <c r="I4781" s="1">
        <f>DATE(YEAR(tbl_Invoices[[#This Row],[Invoice_Date]]), MONTH(tbl_Invoices[[#This Row],[Invoice_Date]]), DAY(tbl_Invoices[[#This Row],[Invoice_Date]]))</f>
        <v>44910</v>
      </c>
      <c r="J4781">
        <f>YEAR(tbl_Invoices[[#This Row],[Invoice_Date]])</f>
        <v>2022</v>
      </c>
      <c r="K4781" s="1">
        <f>_xlfn.XLOOKUP(tbl_Invoices[[#This Row],[Customer_ID]], tbl_Customers[Customer_ID], tbl_Customers[Cohort_Month])</f>
        <v>44227</v>
      </c>
      <c r="L4781" s="1" t="str">
        <f ca="1">_xlfn.XLOOKUP(tbl_Invoices[[#This Row],[Customer_ID]], tbl_Customers[Customer_ID], tbl_Customers[Age_Group])</f>
        <v>45–54</v>
      </c>
      <c r="M4781" s="1" t="str">
        <f>_xlfn.XLOOKUP(tbl_Invoices[[#This Row],[Customer_ID]], tbl_Customers[Customer_ID], tbl_Customers[Region])</f>
        <v>West</v>
      </c>
      <c r="N4781" s="1" t="str" cm="1">
        <f t="array" ref="N4781">_xlfn.IFS(
   _xlfn.SINGLE(tbl_Invoices[Plan_ID])="P1","Basic",
   _xlfn.SINGLE(tbl_Invoices[Plan_ID])="P2","Standard",
   _xlfn.SINGLE(tbl_Invoices[Plan_ID])="P3","Premium"
)</f>
        <v>Basic</v>
      </c>
      <c r="O4781" s="2">
        <f>IF(tbl_Invoices[[#This Row],[Revenue_Type]]="Churned",0,1)</f>
        <v>0</v>
      </c>
    </row>
    <row r="4782" spans="1:15" x14ac:dyDescent="0.25">
      <c r="A4782" t="s">
        <v>6893</v>
      </c>
      <c r="B4782" t="s">
        <v>1738</v>
      </c>
      <c r="C4782" t="s">
        <v>4053</v>
      </c>
      <c r="D4782" s="1">
        <v>44910</v>
      </c>
      <c r="E4782">
        <v>25</v>
      </c>
      <c r="F4782" t="b">
        <v>1</v>
      </c>
      <c r="G4782" t="s">
        <v>4549</v>
      </c>
      <c r="H4782" t="s">
        <v>2034</v>
      </c>
      <c r="I4782" s="1">
        <f>DATE(YEAR(tbl_Invoices[[#This Row],[Invoice_Date]]), MONTH(tbl_Invoices[[#This Row],[Invoice_Date]]), DAY(tbl_Invoices[[#This Row],[Invoice_Date]]))</f>
        <v>44910</v>
      </c>
      <c r="J4782">
        <f>YEAR(tbl_Invoices[[#This Row],[Invoice_Date]])</f>
        <v>2022</v>
      </c>
      <c r="K4782" s="1">
        <f>_xlfn.XLOOKUP(tbl_Invoices[[#This Row],[Customer_ID]], tbl_Customers[Customer_ID], tbl_Customers[Cohort_Month])</f>
        <v>44316</v>
      </c>
      <c r="L4782" s="1" t="str">
        <f ca="1">_xlfn.XLOOKUP(tbl_Invoices[[#This Row],[Customer_ID]], tbl_Customers[Customer_ID], tbl_Customers[Age_Group])</f>
        <v>35–44</v>
      </c>
      <c r="M4782" s="1" t="str">
        <f>_xlfn.XLOOKUP(tbl_Invoices[[#This Row],[Customer_ID]], tbl_Customers[Customer_ID], tbl_Customers[Region])</f>
        <v>International</v>
      </c>
      <c r="N4782" s="1" t="str" cm="1">
        <f t="array" ref="N4782">_xlfn.IFS(
   _xlfn.SINGLE(tbl_Invoices[Plan_ID])="P1","Basic",
   _xlfn.SINGLE(tbl_Invoices[Plan_ID])="P2","Standard",
   _xlfn.SINGLE(tbl_Invoices[Plan_ID])="P3","Premium"
)</f>
        <v>Standard</v>
      </c>
      <c r="O4782" s="2">
        <f>IF(tbl_Invoices[[#This Row],[Revenue_Type]]="Churned",0,1)</f>
        <v>1</v>
      </c>
    </row>
    <row r="4783" spans="1:15" x14ac:dyDescent="0.25">
      <c r="A4783" t="s">
        <v>5892</v>
      </c>
      <c r="B4783" t="s">
        <v>1744</v>
      </c>
      <c r="C4783" t="s">
        <v>3797</v>
      </c>
      <c r="D4783" s="1">
        <v>44910</v>
      </c>
      <c r="E4783">
        <v>12</v>
      </c>
      <c r="F4783" t="b">
        <v>1</v>
      </c>
      <c r="G4783" t="s">
        <v>4547</v>
      </c>
      <c r="H4783" t="s">
        <v>2027</v>
      </c>
      <c r="I4783" s="1">
        <f>DATE(YEAR(tbl_Invoices[[#This Row],[Invoice_Date]]), MONTH(tbl_Invoices[[#This Row],[Invoice_Date]]), DAY(tbl_Invoices[[#This Row],[Invoice_Date]]))</f>
        <v>44910</v>
      </c>
      <c r="J4783">
        <f>YEAR(tbl_Invoices[[#This Row],[Invoice_Date]])</f>
        <v>2022</v>
      </c>
      <c r="K4783" s="1">
        <f>_xlfn.XLOOKUP(tbl_Invoices[[#This Row],[Customer_ID]], tbl_Customers[Customer_ID], tbl_Customers[Cohort_Month])</f>
        <v>44316</v>
      </c>
      <c r="L4783" s="1" t="str">
        <f ca="1">_xlfn.XLOOKUP(tbl_Invoices[[#This Row],[Customer_ID]], tbl_Customers[Customer_ID], tbl_Customers[Age_Group])</f>
        <v>55+</v>
      </c>
      <c r="M4783" s="1" t="str">
        <f>_xlfn.XLOOKUP(tbl_Invoices[[#This Row],[Customer_ID]], tbl_Customers[Customer_ID], tbl_Customers[Region])</f>
        <v>International</v>
      </c>
      <c r="N4783" s="1" t="str" cm="1">
        <f t="array" ref="N4783">_xlfn.IFS(
   _xlfn.SINGLE(tbl_Invoices[Plan_ID])="P1","Basic",
   _xlfn.SINGLE(tbl_Invoices[Plan_ID])="P2","Standard",
   _xlfn.SINGLE(tbl_Invoices[Plan_ID])="P3","Premium"
)</f>
        <v>Basic</v>
      </c>
      <c r="O4783" s="2">
        <f>IF(tbl_Invoices[[#This Row],[Revenue_Type]]="Churned",0,1)</f>
        <v>1</v>
      </c>
    </row>
    <row r="4784" spans="1:15" x14ac:dyDescent="0.25">
      <c r="A4784" t="s">
        <v>5861</v>
      </c>
      <c r="B4784" t="s">
        <v>1756</v>
      </c>
      <c r="C4784" t="s">
        <v>2060</v>
      </c>
      <c r="D4784" s="1">
        <v>44910</v>
      </c>
      <c r="E4784">
        <v>55</v>
      </c>
      <c r="F4784" t="b">
        <v>1</v>
      </c>
      <c r="G4784" t="s">
        <v>4547</v>
      </c>
      <c r="H4784" t="s">
        <v>2031</v>
      </c>
      <c r="I4784" s="1">
        <f>DATE(YEAR(tbl_Invoices[[#This Row],[Invoice_Date]]), MONTH(tbl_Invoices[[#This Row],[Invoice_Date]]), DAY(tbl_Invoices[[#This Row],[Invoice_Date]]))</f>
        <v>44910</v>
      </c>
      <c r="J4784">
        <f>YEAR(tbl_Invoices[[#This Row],[Invoice_Date]])</f>
        <v>2022</v>
      </c>
      <c r="K4784" s="1">
        <f>_xlfn.XLOOKUP(tbl_Invoices[[#This Row],[Customer_ID]], tbl_Customers[Customer_ID], tbl_Customers[Cohort_Month])</f>
        <v>44651</v>
      </c>
      <c r="L4784" s="1" t="str">
        <f ca="1">_xlfn.XLOOKUP(tbl_Invoices[[#This Row],[Customer_ID]], tbl_Customers[Customer_ID], tbl_Customers[Age_Group])</f>
        <v>45–54</v>
      </c>
      <c r="M4784" s="1" t="str">
        <f>_xlfn.XLOOKUP(tbl_Invoices[[#This Row],[Customer_ID]], tbl_Customers[Customer_ID], tbl_Customers[Region])</f>
        <v>East</v>
      </c>
      <c r="N4784" s="1" t="str" cm="1">
        <f t="array" ref="N4784">_xlfn.IFS(
   _xlfn.SINGLE(tbl_Invoices[Plan_ID])="P1","Basic",
   _xlfn.SINGLE(tbl_Invoices[Plan_ID])="P2","Standard",
   _xlfn.SINGLE(tbl_Invoices[Plan_ID])="P3","Premium"
)</f>
        <v>Premium</v>
      </c>
      <c r="O4784" s="2">
        <f>IF(tbl_Invoices[[#This Row],[Revenue_Type]]="Churned",0,1)</f>
        <v>1</v>
      </c>
    </row>
    <row r="4785" spans="1:15" x14ac:dyDescent="0.25">
      <c r="A4785" t="s">
        <v>8013</v>
      </c>
      <c r="B4785" t="s">
        <v>377</v>
      </c>
      <c r="C4785" t="s">
        <v>2822</v>
      </c>
      <c r="D4785" s="1">
        <v>44911</v>
      </c>
      <c r="E4785">
        <v>55</v>
      </c>
      <c r="F4785" t="b">
        <v>1</v>
      </c>
      <c r="G4785" t="s">
        <v>4545</v>
      </c>
      <c r="H4785" t="s">
        <v>2031</v>
      </c>
      <c r="I4785" s="1">
        <f>DATE(YEAR(tbl_Invoices[[#This Row],[Invoice_Date]]), MONTH(tbl_Invoices[[#This Row],[Invoice_Date]]), DAY(tbl_Invoices[[#This Row],[Invoice_Date]]))</f>
        <v>44911</v>
      </c>
      <c r="J4785">
        <f>YEAR(tbl_Invoices[[#This Row],[Invoice_Date]])</f>
        <v>2022</v>
      </c>
      <c r="K4785" s="1">
        <f>_xlfn.XLOOKUP(tbl_Invoices[[#This Row],[Customer_ID]], tbl_Customers[Customer_ID], tbl_Customers[Cohort_Month])</f>
        <v>44227</v>
      </c>
      <c r="L4785" s="1" t="str">
        <f ca="1">_xlfn.XLOOKUP(tbl_Invoices[[#This Row],[Customer_ID]], tbl_Customers[Customer_ID], tbl_Customers[Age_Group])</f>
        <v>55+</v>
      </c>
      <c r="M4785" s="1" t="str">
        <f>_xlfn.XLOOKUP(tbl_Invoices[[#This Row],[Customer_ID]], tbl_Customers[Customer_ID], tbl_Customers[Region])</f>
        <v>Midwest</v>
      </c>
      <c r="N4785" s="1" t="str" cm="1">
        <f t="array" ref="N4785">_xlfn.IFS(
   _xlfn.SINGLE(tbl_Invoices[Plan_ID])="P1","Basic",
   _xlfn.SINGLE(tbl_Invoices[Plan_ID])="P2","Standard",
   _xlfn.SINGLE(tbl_Invoices[Plan_ID])="P3","Premium"
)</f>
        <v>Premium</v>
      </c>
      <c r="O4785" s="2">
        <f>IF(tbl_Invoices[[#This Row],[Revenue_Type]]="Churned",0,1)</f>
        <v>0</v>
      </c>
    </row>
    <row r="4786" spans="1:15" x14ac:dyDescent="0.25">
      <c r="A4786" t="s">
        <v>7140</v>
      </c>
      <c r="B4786" t="s">
        <v>735</v>
      </c>
      <c r="C4786" t="s">
        <v>3351</v>
      </c>
      <c r="D4786" s="1">
        <v>44911</v>
      </c>
      <c r="E4786">
        <v>55</v>
      </c>
      <c r="F4786" t="b">
        <v>1</v>
      </c>
      <c r="G4786" t="s">
        <v>4547</v>
      </c>
      <c r="H4786" t="s">
        <v>2031</v>
      </c>
      <c r="I4786" s="1">
        <f>DATE(YEAR(tbl_Invoices[[#This Row],[Invoice_Date]]), MONTH(tbl_Invoices[[#This Row],[Invoice_Date]]), DAY(tbl_Invoices[[#This Row],[Invoice_Date]]))</f>
        <v>44911</v>
      </c>
      <c r="J4786">
        <f>YEAR(tbl_Invoices[[#This Row],[Invoice_Date]])</f>
        <v>2022</v>
      </c>
      <c r="K4786" s="1">
        <f>_xlfn.XLOOKUP(tbl_Invoices[[#This Row],[Customer_ID]], tbl_Customers[Customer_ID], tbl_Customers[Cohort_Month])</f>
        <v>44834</v>
      </c>
      <c r="L4786" s="1" t="str">
        <f ca="1">_xlfn.XLOOKUP(tbl_Invoices[[#This Row],[Customer_ID]], tbl_Customers[Customer_ID], tbl_Customers[Age_Group])</f>
        <v>35–44</v>
      </c>
      <c r="M4786" s="1" t="str">
        <f>_xlfn.XLOOKUP(tbl_Invoices[[#This Row],[Customer_ID]], tbl_Customers[Customer_ID], tbl_Customers[Region])</f>
        <v>East</v>
      </c>
      <c r="N4786" s="1" t="str" cm="1">
        <f t="array" ref="N4786">_xlfn.IFS(
   _xlfn.SINGLE(tbl_Invoices[Plan_ID])="P1","Basic",
   _xlfn.SINGLE(tbl_Invoices[Plan_ID])="P2","Standard",
   _xlfn.SINGLE(tbl_Invoices[Plan_ID])="P3","Premium"
)</f>
        <v>Premium</v>
      </c>
      <c r="O4786" s="2">
        <f>IF(tbl_Invoices[[#This Row],[Revenue_Type]]="Churned",0,1)</f>
        <v>1</v>
      </c>
    </row>
    <row r="4787" spans="1:15" x14ac:dyDescent="0.25">
      <c r="A4787" t="s">
        <v>6506</v>
      </c>
      <c r="B4787" t="s">
        <v>1180</v>
      </c>
      <c r="C4787" t="s">
        <v>3120</v>
      </c>
      <c r="D4787" s="1">
        <v>44911</v>
      </c>
      <c r="E4787">
        <v>12</v>
      </c>
      <c r="F4787" t="b">
        <v>1</v>
      </c>
      <c r="G4787" t="s">
        <v>4547</v>
      </c>
      <c r="H4787" t="s">
        <v>2027</v>
      </c>
      <c r="I4787" s="1">
        <f>DATE(YEAR(tbl_Invoices[[#This Row],[Invoice_Date]]), MONTH(tbl_Invoices[[#This Row],[Invoice_Date]]), DAY(tbl_Invoices[[#This Row],[Invoice_Date]]))</f>
        <v>44911</v>
      </c>
      <c r="J4787">
        <f>YEAR(tbl_Invoices[[#This Row],[Invoice_Date]])</f>
        <v>2022</v>
      </c>
      <c r="K4787" s="1">
        <f>_xlfn.XLOOKUP(tbl_Invoices[[#This Row],[Customer_ID]], tbl_Customers[Customer_ID], tbl_Customers[Cohort_Month])</f>
        <v>44255</v>
      </c>
      <c r="L4787" s="1" t="str">
        <f ca="1">_xlfn.XLOOKUP(tbl_Invoices[[#This Row],[Customer_ID]], tbl_Customers[Customer_ID], tbl_Customers[Age_Group])</f>
        <v>35–44</v>
      </c>
      <c r="M4787" s="1" t="str">
        <f>_xlfn.XLOOKUP(tbl_Invoices[[#This Row],[Customer_ID]], tbl_Customers[Customer_ID], tbl_Customers[Region])</f>
        <v>International</v>
      </c>
      <c r="N4787" s="1" t="str" cm="1">
        <f t="array" ref="N4787">_xlfn.IFS(
   _xlfn.SINGLE(tbl_Invoices[Plan_ID])="P1","Basic",
   _xlfn.SINGLE(tbl_Invoices[Plan_ID])="P2","Standard",
   _xlfn.SINGLE(tbl_Invoices[Plan_ID])="P3","Premium"
)</f>
        <v>Basic</v>
      </c>
      <c r="O4787" s="2">
        <f>IF(tbl_Invoices[[#This Row],[Revenue_Type]]="Churned",0,1)</f>
        <v>1</v>
      </c>
    </row>
    <row r="4788" spans="1:15" x14ac:dyDescent="0.25">
      <c r="A4788" t="s">
        <v>10469</v>
      </c>
      <c r="B4788" t="s">
        <v>1280</v>
      </c>
      <c r="C4788" t="s">
        <v>4074</v>
      </c>
      <c r="D4788" s="1">
        <v>44911</v>
      </c>
      <c r="E4788">
        <v>55</v>
      </c>
      <c r="F4788" t="b">
        <v>1</v>
      </c>
      <c r="G4788" t="s">
        <v>4547</v>
      </c>
      <c r="H4788" t="s">
        <v>2031</v>
      </c>
      <c r="I4788" s="1">
        <f>DATE(YEAR(tbl_Invoices[[#This Row],[Invoice_Date]]), MONTH(tbl_Invoices[[#This Row],[Invoice_Date]]), DAY(tbl_Invoices[[#This Row],[Invoice_Date]]))</f>
        <v>44911</v>
      </c>
      <c r="J4788">
        <f>YEAR(tbl_Invoices[[#This Row],[Invoice_Date]])</f>
        <v>2022</v>
      </c>
      <c r="K4788" s="1">
        <f>_xlfn.XLOOKUP(tbl_Invoices[[#This Row],[Customer_ID]], tbl_Customers[Customer_ID], tbl_Customers[Cohort_Month])</f>
        <v>44773</v>
      </c>
      <c r="L4788" s="1" t="str">
        <f ca="1">_xlfn.XLOOKUP(tbl_Invoices[[#This Row],[Customer_ID]], tbl_Customers[Customer_ID], tbl_Customers[Age_Group])</f>
        <v>45–54</v>
      </c>
      <c r="M4788" s="1" t="str">
        <f>_xlfn.XLOOKUP(tbl_Invoices[[#This Row],[Customer_ID]], tbl_Customers[Customer_ID], tbl_Customers[Region])</f>
        <v>West</v>
      </c>
      <c r="N4788" s="1" t="str" cm="1">
        <f t="array" ref="N4788">_xlfn.IFS(
   _xlfn.SINGLE(tbl_Invoices[Plan_ID])="P1","Basic",
   _xlfn.SINGLE(tbl_Invoices[Plan_ID])="P2","Standard",
   _xlfn.SINGLE(tbl_Invoices[Plan_ID])="P3","Premium"
)</f>
        <v>Premium</v>
      </c>
      <c r="O4788" s="2">
        <f>IF(tbl_Invoices[[#This Row],[Revenue_Type]]="Churned",0,1)</f>
        <v>1</v>
      </c>
    </row>
    <row r="4789" spans="1:15" x14ac:dyDescent="0.25">
      <c r="A4789" t="s">
        <v>6695</v>
      </c>
      <c r="B4789" t="s">
        <v>1461</v>
      </c>
      <c r="C4789" t="s">
        <v>2097</v>
      </c>
      <c r="D4789" s="1">
        <v>44911</v>
      </c>
      <c r="E4789">
        <v>12</v>
      </c>
      <c r="F4789" t="b">
        <v>1</v>
      </c>
      <c r="G4789" t="s">
        <v>4547</v>
      </c>
      <c r="H4789" t="s">
        <v>2027</v>
      </c>
      <c r="I4789" s="1">
        <f>DATE(YEAR(tbl_Invoices[[#This Row],[Invoice_Date]]), MONTH(tbl_Invoices[[#This Row],[Invoice_Date]]), DAY(tbl_Invoices[[#This Row],[Invoice_Date]]))</f>
        <v>44911</v>
      </c>
      <c r="J4789">
        <f>YEAR(tbl_Invoices[[#This Row],[Invoice_Date]])</f>
        <v>2022</v>
      </c>
      <c r="K4789" s="1">
        <f>_xlfn.XLOOKUP(tbl_Invoices[[#This Row],[Customer_ID]], tbl_Customers[Customer_ID], tbl_Customers[Cohort_Month])</f>
        <v>45077</v>
      </c>
      <c r="L4789" s="1" t="str">
        <f ca="1">_xlfn.XLOOKUP(tbl_Invoices[[#This Row],[Customer_ID]], tbl_Customers[Customer_ID], tbl_Customers[Age_Group])</f>
        <v>55+</v>
      </c>
      <c r="M4789" s="1" t="str">
        <f>_xlfn.XLOOKUP(tbl_Invoices[[#This Row],[Customer_ID]], tbl_Customers[Customer_ID], tbl_Customers[Region])</f>
        <v>South</v>
      </c>
      <c r="N4789" s="1" t="str" cm="1">
        <f t="array" ref="N4789">_xlfn.IFS(
   _xlfn.SINGLE(tbl_Invoices[Plan_ID])="P1","Basic",
   _xlfn.SINGLE(tbl_Invoices[Plan_ID])="P2","Standard",
   _xlfn.SINGLE(tbl_Invoices[Plan_ID])="P3","Premium"
)</f>
        <v>Basic</v>
      </c>
      <c r="O4789" s="2">
        <f>IF(tbl_Invoices[[#This Row],[Revenue_Type]]="Churned",0,1)</f>
        <v>1</v>
      </c>
    </row>
    <row r="4790" spans="1:15" x14ac:dyDescent="0.25">
      <c r="A4790" t="s">
        <v>5133</v>
      </c>
      <c r="B4790" t="s">
        <v>1569</v>
      </c>
      <c r="C4790" t="s">
        <v>3655</v>
      </c>
      <c r="D4790" s="1">
        <v>44911</v>
      </c>
      <c r="E4790">
        <v>25</v>
      </c>
      <c r="F4790" t="b">
        <v>1</v>
      </c>
      <c r="G4790" t="s">
        <v>4547</v>
      </c>
      <c r="H4790" t="s">
        <v>2034</v>
      </c>
      <c r="I4790" s="1">
        <f>DATE(YEAR(tbl_Invoices[[#This Row],[Invoice_Date]]), MONTH(tbl_Invoices[[#This Row],[Invoice_Date]]), DAY(tbl_Invoices[[#This Row],[Invoice_Date]]))</f>
        <v>44911</v>
      </c>
      <c r="J4790">
        <f>YEAR(tbl_Invoices[[#This Row],[Invoice_Date]])</f>
        <v>2022</v>
      </c>
      <c r="K4790" s="1">
        <f>_xlfn.XLOOKUP(tbl_Invoices[[#This Row],[Customer_ID]], tbl_Customers[Customer_ID], tbl_Customers[Cohort_Month])</f>
        <v>44712</v>
      </c>
      <c r="L4790" s="1" t="str">
        <f ca="1">_xlfn.XLOOKUP(tbl_Invoices[[#This Row],[Customer_ID]], tbl_Customers[Customer_ID], tbl_Customers[Age_Group])</f>
        <v>45–54</v>
      </c>
      <c r="M4790" s="1" t="str">
        <f>_xlfn.XLOOKUP(tbl_Invoices[[#This Row],[Customer_ID]], tbl_Customers[Customer_ID], tbl_Customers[Region])</f>
        <v>Midwest</v>
      </c>
      <c r="N4790" s="1" t="str" cm="1">
        <f t="array" ref="N4790">_xlfn.IFS(
   _xlfn.SINGLE(tbl_Invoices[Plan_ID])="P1","Basic",
   _xlfn.SINGLE(tbl_Invoices[Plan_ID])="P2","Standard",
   _xlfn.SINGLE(tbl_Invoices[Plan_ID])="P3","Premium"
)</f>
        <v>Standard</v>
      </c>
      <c r="O4790" s="2">
        <f>IF(tbl_Invoices[[#This Row],[Revenue_Type]]="Churned",0,1)</f>
        <v>1</v>
      </c>
    </row>
    <row r="4791" spans="1:15" x14ac:dyDescent="0.25">
      <c r="A4791" t="s">
        <v>5381</v>
      </c>
      <c r="B4791" t="s">
        <v>1885</v>
      </c>
      <c r="C4791" t="s">
        <v>3445</v>
      </c>
      <c r="D4791" s="1">
        <v>44911</v>
      </c>
      <c r="E4791">
        <v>12</v>
      </c>
      <c r="F4791" t="b">
        <v>1</v>
      </c>
      <c r="G4791" t="s">
        <v>4540</v>
      </c>
      <c r="H4791" t="s">
        <v>2027</v>
      </c>
      <c r="I4791" s="1">
        <f>DATE(YEAR(tbl_Invoices[[#This Row],[Invoice_Date]]), MONTH(tbl_Invoices[[#This Row],[Invoice_Date]]), DAY(tbl_Invoices[[#This Row],[Invoice_Date]]))</f>
        <v>44911</v>
      </c>
      <c r="J4791">
        <f>YEAR(tbl_Invoices[[#This Row],[Invoice_Date]])</f>
        <v>2022</v>
      </c>
      <c r="K4791" s="1">
        <f>_xlfn.XLOOKUP(tbl_Invoices[[#This Row],[Customer_ID]], tbl_Customers[Customer_ID], tbl_Customers[Cohort_Month])</f>
        <v>44286</v>
      </c>
      <c r="L4791" s="1" t="str">
        <f ca="1">_xlfn.XLOOKUP(tbl_Invoices[[#This Row],[Customer_ID]], tbl_Customers[Customer_ID], tbl_Customers[Age_Group])</f>
        <v>45–54</v>
      </c>
      <c r="M4791" s="1" t="str">
        <f>_xlfn.XLOOKUP(tbl_Invoices[[#This Row],[Customer_ID]], tbl_Customers[Customer_ID], tbl_Customers[Region])</f>
        <v>East</v>
      </c>
      <c r="N4791" s="1" t="str" cm="1">
        <f t="array" ref="N4791">_xlfn.IFS(
   _xlfn.SINGLE(tbl_Invoices[Plan_ID])="P1","Basic",
   _xlfn.SINGLE(tbl_Invoices[Plan_ID])="P2","Standard",
   _xlfn.SINGLE(tbl_Invoices[Plan_ID])="P3","Premium"
)</f>
        <v>Basic</v>
      </c>
      <c r="O4791" s="2">
        <f>IF(tbl_Invoices[[#This Row],[Revenue_Type]]="Churned",0,1)</f>
        <v>1</v>
      </c>
    </row>
    <row r="4792" spans="1:15" x14ac:dyDescent="0.25">
      <c r="A4792" t="s">
        <v>8842</v>
      </c>
      <c r="B4792" t="s">
        <v>246</v>
      </c>
      <c r="C4792" t="s">
        <v>3543</v>
      </c>
      <c r="D4792" s="1">
        <v>44912</v>
      </c>
      <c r="E4792">
        <v>55</v>
      </c>
      <c r="F4792" t="b">
        <v>1</v>
      </c>
      <c r="G4792" t="s">
        <v>4540</v>
      </c>
      <c r="H4792" t="s">
        <v>2031</v>
      </c>
      <c r="I4792" s="1">
        <f>DATE(YEAR(tbl_Invoices[[#This Row],[Invoice_Date]]), MONTH(tbl_Invoices[[#This Row],[Invoice_Date]]), DAY(tbl_Invoices[[#This Row],[Invoice_Date]]))</f>
        <v>44912</v>
      </c>
      <c r="J4792">
        <f>YEAR(tbl_Invoices[[#This Row],[Invoice_Date]])</f>
        <v>2022</v>
      </c>
      <c r="K4792" s="1">
        <f>_xlfn.XLOOKUP(tbl_Invoices[[#This Row],[Customer_ID]], tbl_Customers[Customer_ID], tbl_Customers[Cohort_Month])</f>
        <v>44316</v>
      </c>
      <c r="L4792" s="1" t="str">
        <f ca="1">_xlfn.XLOOKUP(tbl_Invoices[[#This Row],[Customer_ID]], tbl_Customers[Customer_ID], tbl_Customers[Age_Group])</f>
        <v>45–54</v>
      </c>
      <c r="M4792" s="1" t="str">
        <f>_xlfn.XLOOKUP(tbl_Invoices[[#This Row],[Customer_ID]], tbl_Customers[Customer_ID], tbl_Customers[Region])</f>
        <v>International</v>
      </c>
      <c r="N4792" s="1" t="str" cm="1">
        <f t="array" ref="N4792">_xlfn.IFS(
   _xlfn.SINGLE(tbl_Invoices[Plan_ID])="P1","Basic",
   _xlfn.SINGLE(tbl_Invoices[Plan_ID])="P2","Standard",
   _xlfn.SINGLE(tbl_Invoices[Plan_ID])="P3","Premium"
)</f>
        <v>Premium</v>
      </c>
      <c r="O4792" s="2">
        <f>IF(tbl_Invoices[[#This Row],[Revenue_Type]]="Churned",0,1)</f>
        <v>1</v>
      </c>
    </row>
    <row r="4793" spans="1:15" x14ac:dyDescent="0.25">
      <c r="A4793" t="s">
        <v>7203</v>
      </c>
      <c r="B4793" t="s">
        <v>313</v>
      </c>
      <c r="C4793" t="s">
        <v>2074</v>
      </c>
      <c r="D4793" s="1">
        <v>44912</v>
      </c>
      <c r="E4793">
        <v>12</v>
      </c>
      <c r="F4793" t="b">
        <v>1</v>
      </c>
      <c r="G4793" t="s">
        <v>4538</v>
      </c>
      <c r="H4793" t="s">
        <v>2027</v>
      </c>
      <c r="I4793" s="1">
        <f>DATE(YEAR(tbl_Invoices[[#This Row],[Invoice_Date]]), MONTH(tbl_Invoices[[#This Row],[Invoice_Date]]), DAY(tbl_Invoices[[#This Row],[Invoice_Date]]))</f>
        <v>44912</v>
      </c>
      <c r="J4793">
        <f>YEAR(tbl_Invoices[[#This Row],[Invoice_Date]])</f>
        <v>2022</v>
      </c>
      <c r="K4793" s="1">
        <f>_xlfn.XLOOKUP(tbl_Invoices[[#This Row],[Customer_ID]], tbl_Customers[Customer_ID], tbl_Customers[Cohort_Month])</f>
        <v>44286</v>
      </c>
      <c r="L4793" s="1" t="str">
        <f ca="1">_xlfn.XLOOKUP(tbl_Invoices[[#This Row],[Customer_ID]], tbl_Customers[Customer_ID], tbl_Customers[Age_Group])</f>
        <v>25–34</v>
      </c>
      <c r="M4793" s="1" t="str">
        <f>_xlfn.XLOOKUP(tbl_Invoices[[#This Row],[Customer_ID]], tbl_Customers[Customer_ID], tbl_Customers[Region])</f>
        <v>South</v>
      </c>
      <c r="N4793" s="1" t="str" cm="1">
        <f t="array" ref="N4793">_xlfn.IFS(
   _xlfn.SINGLE(tbl_Invoices[Plan_ID])="P1","Basic",
   _xlfn.SINGLE(tbl_Invoices[Plan_ID])="P2","Standard",
   _xlfn.SINGLE(tbl_Invoices[Plan_ID])="P3","Premium"
)</f>
        <v>Basic</v>
      </c>
      <c r="O4793" s="2">
        <f>IF(tbl_Invoices[[#This Row],[Revenue_Type]]="Churned",0,1)</f>
        <v>1</v>
      </c>
    </row>
    <row r="4794" spans="1:15" x14ac:dyDescent="0.25">
      <c r="A4794" t="s">
        <v>9843</v>
      </c>
      <c r="B4794" t="s">
        <v>457</v>
      </c>
      <c r="C4794" t="s">
        <v>2055</v>
      </c>
      <c r="D4794" s="1">
        <v>44912</v>
      </c>
      <c r="E4794">
        <v>25</v>
      </c>
      <c r="F4794" t="b">
        <v>1</v>
      </c>
      <c r="G4794" t="s">
        <v>4549</v>
      </c>
      <c r="H4794" t="s">
        <v>2034</v>
      </c>
      <c r="I4794" s="1">
        <f>DATE(YEAR(tbl_Invoices[[#This Row],[Invoice_Date]]), MONTH(tbl_Invoices[[#This Row],[Invoice_Date]]), DAY(tbl_Invoices[[#This Row],[Invoice_Date]]))</f>
        <v>44912</v>
      </c>
      <c r="J4794">
        <f>YEAR(tbl_Invoices[[#This Row],[Invoice_Date]])</f>
        <v>2022</v>
      </c>
      <c r="K4794" s="1">
        <f>_xlfn.XLOOKUP(tbl_Invoices[[#This Row],[Customer_ID]], tbl_Customers[Customer_ID], tbl_Customers[Cohort_Month])</f>
        <v>44469</v>
      </c>
      <c r="L4794" s="1" t="str">
        <f ca="1">_xlfn.XLOOKUP(tbl_Invoices[[#This Row],[Customer_ID]], tbl_Customers[Customer_ID], tbl_Customers[Age_Group])</f>
        <v>55+</v>
      </c>
      <c r="M4794" s="1" t="str">
        <f>_xlfn.XLOOKUP(tbl_Invoices[[#This Row],[Customer_ID]], tbl_Customers[Customer_ID], tbl_Customers[Region])</f>
        <v>South</v>
      </c>
      <c r="N4794" s="1" t="str" cm="1">
        <f t="array" ref="N4794">_xlfn.IFS(
   _xlfn.SINGLE(tbl_Invoices[Plan_ID])="P1","Basic",
   _xlfn.SINGLE(tbl_Invoices[Plan_ID])="P2","Standard",
   _xlfn.SINGLE(tbl_Invoices[Plan_ID])="P3","Premium"
)</f>
        <v>Standard</v>
      </c>
      <c r="O4794" s="2">
        <f>IF(tbl_Invoices[[#This Row],[Revenue_Type]]="Churned",0,1)</f>
        <v>1</v>
      </c>
    </row>
    <row r="4795" spans="1:15" x14ac:dyDescent="0.25">
      <c r="A4795" t="s">
        <v>6684</v>
      </c>
      <c r="B4795" t="s">
        <v>726</v>
      </c>
      <c r="C4795" t="s">
        <v>4087</v>
      </c>
      <c r="D4795" s="1">
        <v>44912</v>
      </c>
      <c r="E4795">
        <v>12</v>
      </c>
      <c r="F4795" t="b">
        <v>1</v>
      </c>
      <c r="G4795" t="s">
        <v>4540</v>
      </c>
      <c r="H4795" t="s">
        <v>2027</v>
      </c>
      <c r="I4795" s="1">
        <f>DATE(YEAR(tbl_Invoices[[#This Row],[Invoice_Date]]), MONTH(tbl_Invoices[[#This Row],[Invoice_Date]]), DAY(tbl_Invoices[[#This Row],[Invoice_Date]]))</f>
        <v>44912</v>
      </c>
      <c r="J4795">
        <f>YEAR(tbl_Invoices[[#This Row],[Invoice_Date]])</f>
        <v>2022</v>
      </c>
      <c r="K4795" s="1">
        <f>_xlfn.XLOOKUP(tbl_Invoices[[#This Row],[Customer_ID]], tbl_Customers[Customer_ID], tbl_Customers[Cohort_Month])</f>
        <v>45016</v>
      </c>
      <c r="L4795" s="1" t="str">
        <f ca="1">_xlfn.XLOOKUP(tbl_Invoices[[#This Row],[Customer_ID]], tbl_Customers[Customer_ID], tbl_Customers[Age_Group])</f>
        <v>35–44</v>
      </c>
      <c r="M4795" s="1" t="str">
        <f>_xlfn.XLOOKUP(tbl_Invoices[[#This Row],[Customer_ID]], tbl_Customers[Customer_ID], tbl_Customers[Region])</f>
        <v>Midwest</v>
      </c>
      <c r="N4795" s="1" t="str" cm="1">
        <f t="array" ref="N4795">_xlfn.IFS(
   _xlfn.SINGLE(tbl_Invoices[Plan_ID])="P1","Basic",
   _xlfn.SINGLE(tbl_Invoices[Plan_ID])="P2","Standard",
   _xlfn.SINGLE(tbl_Invoices[Plan_ID])="P3","Premium"
)</f>
        <v>Basic</v>
      </c>
      <c r="O4795" s="2">
        <f>IF(tbl_Invoices[[#This Row],[Revenue_Type]]="Churned",0,1)</f>
        <v>1</v>
      </c>
    </row>
    <row r="4796" spans="1:15" x14ac:dyDescent="0.25">
      <c r="A4796" t="s">
        <v>6680</v>
      </c>
      <c r="B4796" t="s">
        <v>1178</v>
      </c>
      <c r="C4796" t="s">
        <v>2549</v>
      </c>
      <c r="D4796" s="1">
        <v>44912</v>
      </c>
      <c r="E4796">
        <v>12</v>
      </c>
      <c r="F4796" t="b">
        <v>1</v>
      </c>
      <c r="G4796" t="s">
        <v>4545</v>
      </c>
      <c r="H4796" t="s">
        <v>2027</v>
      </c>
      <c r="I4796" s="1">
        <f>DATE(YEAR(tbl_Invoices[[#This Row],[Invoice_Date]]), MONTH(tbl_Invoices[[#This Row],[Invoice_Date]]), DAY(tbl_Invoices[[#This Row],[Invoice_Date]]))</f>
        <v>44912</v>
      </c>
      <c r="J4796">
        <f>YEAR(tbl_Invoices[[#This Row],[Invoice_Date]])</f>
        <v>2022</v>
      </c>
      <c r="K4796" s="1">
        <f>_xlfn.XLOOKUP(tbl_Invoices[[#This Row],[Customer_ID]], tbl_Customers[Customer_ID], tbl_Customers[Cohort_Month])</f>
        <v>44865</v>
      </c>
      <c r="L4796" s="1" t="str">
        <f ca="1">_xlfn.XLOOKUP(tbl_Invoices[[#This Row],[Customer_ID]], tbl_Customers[Customer_ID], tbl_Customers[Age_Group])</f>
        <v>25–34</v>
      </c>
      <c r="M4796" s="1" t="str">
        <f>_xlfn.XLOOKUP(tbl_Invoices[[#This Row],[Customer_ID]], tbl_Customers[Customer_ID], tbl_Customers[Region])</f>
        <v>International</v>
      </c>
      <c r="N4796" s="1" t="str" cm="1">
        <f t="array" ref="N4796">_xlfn.IFS(
   _xlfn.SINGLE(tbl_Invoices[Plan_ID])="P1","Basic",
   _xlfn.SINGLE(tbl_Invoices[Plan_ID])="P2","Standard",
   _xlfn.SINGLE(tbl_Invoices[Plan_ID])="P3","Premium"
)</f>
        <v>Basic</v>
      </c>
      <c r="O4796" s="2">
        <f>IF(tbl_Invoices[[#This Row],[Revenue_Type]]="Churned",0,1)</f>
        <v>0</v>
      </c>
    </row>
    <row r="4797" spans="1:15" x14ac:dyDescent="0.25">
      <c r="A4797" t="s">
        <v>7316</v>
      </c>
      <c r="B4797" t="s">
        <v>1211</v>
      </c>
      <c r="C4797" t="s">
        <v>4127</v>
      </c>
      <c r="D4797" s="1">
        <v>44912</v>
      </c>
      <c r="E4797">
        <v>12</v>
      </c>
      <c r="F4797" t="b">
        <v>1</v>
      </c>
      <c r="G4797" t="s">
        <v>4545</v>
      </c>
      <c r="H4797" t="s">
        <v>2027</v>
      </c>
      <c r="I4797" s="1">
        <f>DATE(YEAR(tbl_Invoices[[#This Row],[Invoice_Date]]), MONTH(tbl_Invoices[[#This Row],[Invoice_Date]]), DAY(tbl_Invoices[[#This Row],[Invoice_Date]]))</f>
        <v>44912</v>
      </c>
      <c r="J4797">
        <f>YEAR(tbl_Invoices[[#This Row],[Invoice_Date]])</f>
        <v>2022</v>
      </c>
      <c r="K4797" s="1">
        <f>_xlfn.XLOOKUP(tbl_Invoices[[#This Row],[Customer_ID]], tbl_Customers[Customer_ID], tbl_Customers[Cohort_Month])</f>
        <v>44957</v>
      </c>
      <c r="L4797" s="1" t="str">
        <f ca="1">_xlfn.XLOOKUP(tbl_Invoices[[#This Row],[Customer_ID]], tbl_Customers[Customer_ID], tbl_Customers[Age_Group])</f>
        <v>55+</v>
      </c>
      <c r="M4797" s="1" t="str">
        <f>_xlfn.XLOOKUP(tbl_Invoices[[#This Row],[Customer_ID]], tbl_Customers[Customer_ID], tbl_Customers[Region])</f>
        <v>East</v>
      </c>
      <c r="N4797" s="1" t="str" cm="1">
        <f t="array" ref="N4797">_xlfn.IFS(
   _xlfn.SINGLE(tbl_Invoices[Plan_ID])="P1","Basic",
   _xlfn.SINGLE(tbl_Invoices[Plan_ID])="P2","Standard",
   _xlfn.SINGLE(tbl_Invoices[Plan_ID])="P3","Premium"
)</f>
        <v>Basic</v>
      </c>
      <c r="O4797" s="2">
        <f>IF(tbl_Invoices[[#This Row],[Revenue_Type]]="Churned",0,1)</f>
        <v>0</v>
      </c>
    </row>
    <row r="4798" spans="1:15" x14ac:dyDescent="0.25">
      <c r="A4798" t="s">
        <v>5818</v>
      </c>
      <c r="B4798" t="s">
        <v>1663</v>
      </c>
      <c r="C4798" t="s">
        <v>3033</v>
      </c>
      <c r="D4798" s="1">
        <v>44912</v>
      </c>
      <c r="E4798">
        <v>12</v>
      </c>
      <c r="F4798" t="b">
        <v>1</v>
      </c>
      <c r="G4798" t="s">
        <v>4547</v>
      </c>
      <c r="H4798" t="s">
        <v>2027</v>
      </c>
      <c r="I4798" s="1">
        <f>DATE(YEAR(tbl_Invoices[[#This Row],[Invoice_Date]]), MONTH(tbl_Invoices[[#This Row],[Invoice_Date]]), DAY(tbl_Invoices[[#This Row],[Invoice_Date]]))</f>
        <v>44912</v>
      </c>
      <c r="J4798">
        <f>YEAR(tbl_Invoices[[#This Row],[Invoice_Date]])</f>
        <v>2022</v>
      </c>
      <c r="K4798" s="1">
        <f>_xlfn.XLOOKUP(tbl_Invoices[[#This Row],[Customer_ID]], tbl_Customers[Customer_ID], tbl_Customers[Cohort_Month])</f>
        <v>44985</v>
      </c>
      <c r="L4798" s="1" t="str">
        <f ca="1">_xlfn.XLOOKUP(tbl_Invoices[[#This Row],[Customer_ID]], tbl_Customers[Customer_ID], tbl_Customers[Age_Group])</f>
        <v>45–54</v>
      </c>
      <c r="M4798" s="1" t="str">
        <f>_xlfn.XLOOKUP(tbl_Invoices[[#This Row],[Customer_ID]], tbl_Customers[Customer_ID], tbl_Customers[Region])</f>
        <v>South</v>
      </c>
      <c r="N4798" s="1" t="str" cm="1">
        <f t="array" ref="N4798">_xlfn.IFS(
   _xlfn.SINGLE(tbl_Invoices[Plan_ID])="P1","Basic",
   _xlfn.SINGLE(tbl_Invoices[Plan_ID])="P2","Standard",
   _xlfn.SINGLE(tbl_Invoices[Plan_ID])="P3","Premium"
)</f>
        <v>Basic</v>
      </c>
      <c r="O4798" s="2">
        <f>IF(tbl_Invoices[[#This Row],[Revenue_Type]]="Churned",0,1)</f>
        <v>1</v>
      </c>
    </row>
    <row r="4799" spans="1:15" x14ac:dyDescent="0.25">
      <c r="A4799" t="s">
        <v>7409</v>
      </c>
      <c r="B4799" t="s">
        <v>397</v>
      </c>
      <c r="C4799" t="s">
        <v>2174</v>
      </c>
      <c r="D4799" s="1">
        <v>44913</v>
      </c>
      <c r="E4799">
        <v>25</v>
      </c>
      <c r="F4799" t="b">
        <v>1</v>
      </c>
      <c r="G4799" t="s">
        <v>4545</v>
      </c>
      <c r="H4799" t="s">
        <v>2034</v>
      </c>
      <c r="I4799" s="1">
        <f>DATE(YEAR(tbl_Invoices[[#This Row],[Invoice_Date]]), MONTH(tbl_Invoices[[#This Row],[Invoice_Date]]), DAY(tbl_Invoices[[#This Row],[Invoice_Date]]))</f>
        <v>44913</v>
      </c>
      <c r="J4799">
        <f>YEAR(tbl_Invoices[[#This Row],[Invoice_Date]])</f>
        <v>2022</v>
      </c>
      <c r="K4799" s="1">
        <f>_xlfn.XLOOKUP(tbl_Invoices[[#This Row],[Customer_ID]], tbl_Customers[Customer_ID], tbl_Customers[Cohort_Month])</f>
        <v>44681</v>
      </c>
      <c r="L4799" s="1" t="str">
        <f ca="1">_xlfn.XLOOKUP(tbl_Invoices[[#This Row],[Customer_ID]], tbl_Customers[Customer_ID], tbl_Customers[Age_Group])</f>
        <v>55+</v>
      </c>
      <c r="M4799" s="1" t="str">
        <f>_xlfn.XLOOKUP(tbl_Invoices[[#This Row],[Customer_ID]], tbl_Customers[Customer_ID], tbl_Customers[Region])</f>
        <v>East</v>
      </c>
      <c r="N4799" s="1" t="str" cm="1">
        <f t="array" ref="N4799">_xlfn.IFS(
   _xlfn.SINGLE(tbl_Invoices[Plan_ID])="P1","Basic",
   _xlfn.SINGLE(tbl_Invoices[Plan_ID])="P2","Standard",
   _xlfn.SINGLE(tbl_Invoices[Plan_ID])="P3","Premium"
)</f>
        <v>Standard</v>
      </c>
      <c r="O4799" s="2">
        <f>IF(tbl_Invoices[[#This Row],[Revenue_Type]]="Churned",0,1)</f>
        <v>0</v>
      </c>
    </row>
    <row r="4800" spans="1:15" x14ac:dyDescent="0.25">
      <c r="A4800" t="s">
        <v>7369</v>
      </c>
      <c r="B4800" t="s">
        <v>482</v>
      </c>
      <c r="C4800" t="s">
        <v>4448</v>
      </c>
      <c r="D4800" s="1">
        <v>44913</v>
      </c>
      <c r="E4800">
        <v>25</v>
      </c>
      <c r="F4800" t="b">
        <v>1</v>
      </c>
      <c r="G4800" t="s">
        <v>4538</v>
      </c>
      <c r="H4800" t="s">
        <v>2034</v>
      </c>
      <c r="I4800" s="1">
        <f>DATE(YEAR(tbl_Invoices[[#This Row],[Invoice_Date]]), MONTH(tbl_Invoices[[#This Row],[Invoice_Date]]), DAY(tbl_Invoices[[#This Row],[Invoice_Date]]))</f>
        <v>44913</v>
      </c>
      <c r="J4800">
        <f>YEAR(tbl_Invoices[[#This Row],[Invoice_Date]])</f>
        <v>2022</v>
      </c>
      <c r="K4800" s="1">
        <f>_xlfn.XLOOKUP(tbl_Invoices[[#This Row],[Customer_ID]], tbl_Customers[Customer_ID], tbl_Customers[Cohort_Month])</f>
        <v>44469</v>
      </c>
      <c r="L4800" s="1" t="str">
        <f ca="1">_xlfn.XLOOKUP(tbl_Invoices[[#This Row],[Customer_ID]], tbl_Customers[Customer_ID], tbl_Customers[Age_Group])</f>
        <v>35–44</v>
      </c>
      <c r="M4800" s="1" t="str">
        <f>_xlfn.XLOOKUP(tbl_Invoices[[#This Row],[Customer_ID]], tbl_Customers[Customer_ID], tbl_Customers[Region])</f>
        <v>Midwest</v>
      </c>
      <c r="N4800" s="1" t="str" cm="1">
        <f t="array" ref="N4800">_xlfn.IFS(
   _xlfn.SINGLE(tbl_Invoices[Plan_ID])="P1","Basic",
   _xlfn.SINGLE(tbl_Invoices[Plan_ID])="P2","Standard",
   _xlfn.SINGLE(tbl_Invoices[Plan_ID])="P3","Premium"
)</f>
        <v>Standard</v>
      </c>
      <c r="O4800" s="2">
        <f>IF(tbl_Invoices[[#This Row],[Revenue_Type]]="Churned",0,1)</f>
        <v>1</v>
      </c>
    </row>
    <row r="4801" spans="1:15" x14ac:dyDescent="0.25">
      <c r="A4801" t="s">
        <v>7327</v>
      </c>
      <c r="B4801" t="s">
        <v>1000</v>
      </c>
      <c r="C4801" t="s">
        <v>4247</v>
      </c>
      <c r="D4801" s="1">
        <v>44913</v>
      </c>
      <c r="E4801">
        <v>55</v>
      </c>
      <c r="F4801" t="b">
        <v>1</v>
      </c>
      <c r="G4801" t="s">
        <v>4545</v>
      </c>
      <c r="H4801" t="s">
        <v>2031</v>
      </c>
      <c r="I4801" s="1">
        <f>DATE(YEAR(tbl_Invoices[[#This Row],[Invoice_Date]]), MONTH(tbl_Invoices[[#This Row],[Invoice_Date]]), DAY(tbl_Invoices[[#This Row],[Invoice_Date]]))</f>
        <v>44913</v>
      </c>
      <c r="J4801">
        <f>YEAR(tbl_Invoices[[#This Row],[Invoice_Date]])</f>
        <v>2022</v>
      </c>
      <c r="K4801" s="1">
        <f>_xlfn.XLOOKUP(tbl_Invoices[[#This Row],[Customer_ID]], tbl_Customers[Customer_ID], tbl_Customers[Cohort_Month])</f>
        <v>44742</v>
      </c>
      <c r="L4801" s="1" t="str">
        <f ca="1">_xlfn.XLOOKUP(tbl_Invoices[[#This Row],[Customer_ID]], tbl_Customers[Customer_ID], tbl_Customers[Age_Group])</f>
        <v>35–44</v>
      </c>
      <c r="M4801" s="1" t="str">
        <f>_xlfn.XLOOKUP(tbl_Invoices[[#This Row],[Customer_ID]], tbl_Customers[Customer_ID], tbl_Customers[Region])</f>
        <v>South</v>
      </c>
      <c r="N4801" s="1" t="str" cm="1">
        <f t="array" ref="N4801">_xlfn.IFS(
   _xlfn.SINGLE(tbl_Invoices[Plan_ID])="P1","Basic",
   _xlfn.SINGLE(tbl_Invoices[Plan_ID])="P2","Standard",
   _xlfn.SINGLE(tbl_Invoices[Plan_ID])="P3","Premium"
)</f>
        <v>Premium</v>
      </c>
      <c r="O4801" s="2">
        <f>IF(tbl_Invoices[[#This Row],[Revenue_Type]]="Churned",0,1)</f>
        <v>0</v>
      </c>
    </row>
    <row r="4802" spans="1:15" x14ac:dyDescent="0.25">
      <c r="A4802" t="s">
        <v>9115</v>
      </c>
      <c r="B4802" t="s">
        <v>1057</v>
      </c>
      <c r="C4802" t="s">
        <v>2079</v>
      </c>
      <c r="D4802" s="1">
        <v>44913</v>
      </c>
      <c r="E4802">
        <v>25</v>
      </c>
      <c r="F4802" t="b">
        <v>1</v>
      </c>
      <c r="G4802" t="s">
        <v>4540</v>
      </c>
      <c r="H4802" t="s">
        <v>2034</v>
      </c>
      <c r="I4802" s="1">
        <f>DATE(YEAR(tbl_Invoices[[#This Row],[Invoice_Date]]), MONTH(tbl_Invoices[[#This Row],[Invoice_Date]]), DAY(tbl_Invoices[[#This Row],[Invoice_Date]]))</f>
        <v>44913</v>
      </c>
      <c r="J4802">
        <f>YEAR(tbl_Invoices[[#This Row],[Invoice_Date]])</f>
        <v>2022</v>
      </c>
      <c r="K4802" s="1">
        <f>_xlfn.XLOOKUP(tbl_Invoices[[#This Row],[Customer_ID]], tbl_Customers[Customer_ID], tbl_Customers[Cohort_Month])</f>
        <v>44408</v>
      </c>
      <c r="L4802" s="1" t="str">
        <f ca="1">_xlfn.XLOOKUP(tbl_Invoices[[#This Row],[Customer_ID]], tbl_Customers[Customer_ID], tbl_Customers[Age_Group])</f>
        <v>35–44</v>
      </c>
      <c r="M4802" s="1" t="str">
        <f>_xlfn.XLOOKUP(tbl_Invoices[[#This Row],[Customer_ID]], tbl_Customers[Customer_ID], tbl_Customers[Region])</f>
        <v>West</v>
      </c>
      <c r="N4802" s="1" t="str" cm="1">
        <f t="array" ref="N4802">_xlfn.IFS(
   _xlfn.SINGLE(tbl_Invoices[Plan_ID])="P1","Basic",
   _xlfn.SINGLE(tbl_Invoices[Plan_ID])="P2","Standard",
   _xlfn.SINGLE(tbl_Invoices[Plan_ID])="P3","Premium"
)</f>
        <v>Standard</v>
      </c>
      <c r="O4802" s="2">
        <f>IF(tbl_Invoices[[#This Row],[Revenue_Type]]="Churned",0,1)</f>
        <v>1</v>
      </c>
    </row>
    <row r="4803" spans="1:15" x14ac:dyDescent="0.25">
      <c r="A4803" t="s">
        <v>8263</v>
      </c>
      <c r="B4803" t="s">
        <v>1344</v>
      </c>
      <c r="C4803" t="s">
        <v>2364</v>
      </c>
      <c r="D4803" s="1">
        <v>44913</v>
      </c>
      <c r="E4803">
        <v>55</v>
      </c>
      <c r="F4803" t="b">
        <v>1</v>
      </c>
      <c r="G4803" t="s">
        <v>4549</v>
      </c>
      <c r="H4803" t="s">
        <v>2031</v>
      </c>
      <c r="I4803" s="1">
        <f>DATE(YEAR(tbl_Invoices[[#This Row],[Invoice_Date]]), MONTH(tbl_Invoices[[#This Row],[Invoice_Date]]), DAY(tbl_Invoices[[#This Row],[Invoice_Date]]))</f>
        <v>44913</v>
      </c>
      <c r="J4803">
        <f>YEAR(tbl_Invoices[[#This Row],[Invoice_Date]])</f>
        <v>2022</v>
      </c>
      <c r="K4803" s="1">
        <f>_xlfn.XLOOKUP(tbl_Invoices[[#This Row],[Customer_ID]], tbl_Customers[Customer_ID], tbl_Customers[Cohort_Month])</f>
        <v>44469</v>
      </c>
      <c r="L4803" s="1" t="str">
        <f ca="1">_xlfn.XLOOKUP(tbl_Invoices[[#This Row],[Customer_ID]], tbl_Customers[Customer_ID], tbl_Customers[Age_Group])</f>
        <v>55+</v>
      </c>
      <c r="M4803" s="1" t="str">
        <f>_xlfn.XLOOKUP(tbl_Invoices[[#This Row],[Customer_ID]], tbl_Customers[Customer_ID], tbl_Customers[Region])</f>
        <v>East</v>
      </c>
      <c r="N4803" s="1" t="str" cm="1">
        <f t="array" ref="N4803">_xlfn.IFS(
   _xlfn.SINGLE(tbl_Invoices[Plan_ID])="P1","Basic",
   _xlfn.SINGLE(tbl_Invoices[Plan_ID])="P2","Standard",
   _xlfn.SINGLE(tbl_Invoices[Plan_ID])="P3","Premium"
)</f>
        <v>Premium</v>
      </c>
      <c r="O4803" s="2">
        <f>IF(tbl_Invoices[[#This Row],[Revenue_Type]]="Churned",0,1)</f>
        <v>1</v>
      </c>
    </row>
    <row r="4804" spans="1:15" x14ac:dyDescent="0.25">
      <c r="A4804" t="s">
        <v>10453</v>
      </c>
      <c r="B4804" t="s">
        <v>1470</v>
      </c>
      <c r="C4804" t="s">
        <v>3912</v>
      </c>
      <c r="D4804" s="1">
        <v>44913</v>
      </c>
      <c r="E4804">
        <v>25</v>
      </c>
      <c r="F4804" t="b">
        <v>1</v>
      </c>
      <c r="G4804" t="s">
        <v>4547</v>
      </c>
      <c r="H4804" t="s">
        <v>2034</v>
      </c>
      <c r="I4804" s="1">
        <f>DATE(YEAR(tbl_Invoices[[#This Row],[Invoice_Date]]), MONTH(tbl_Invoices[[#This Row],[Invoice_Date]]), DAY(tbl_Invoices[[#This Row],[Invoice_Date]]))</f>
        <v>44913</v>
      </c>
      <c r="J4804">
        <f>YEAR(tbl_Invoices[[#This Row],[Invoice_Date]])</f>
        <v>2022</v>
      </c>
      <c r="K4804" s="1">
        <f>_xlfn.XLOOKUP(tbl_Invoices[[#This Row],[Customer_ID]], tbl_Customers[Customer_ID], tbl_Customers[Cohort_Month])</f>
        <v>44592</v>
      </c>
      <c r="L4804" s="1" t="str">
        <f ca="1">_xlfn.XLOOKUP(tbl_Invoices[[#This Row],[Customer_ID]], tbl_Customers[Customer_ID], tbl_Customers[Age_Group])</f>
        <v>25–34</v>
      </c>
      <c r="M4804" s="1" t="str">
        <f>_xlfn.XLOOKUP(tbl_Invoices[[#This Row],[Customer_ID]], tbl_Customers[Customer_ID], tbl_Customers[Region])</f>
        <v>Midwest</v>
      </c>
      <c r="N4804" s="1" t="str" cm="1">
        <f t="array" ref="N4804">_xlfn.IFS(
   _xlfn.SINGLE(tbl_Invoices[Plan_ID])="P1","Basic",
   _xlfn.SINGLE(tbl_Invoices[Plan_ID])="P2","Standard",
   _xlfn.SINGLE(tbl_Invoices[Plan_ID])="P3","Premium"
)</f>
        <v>Standard</v>
      </c>
      <c r="O4804" s="2">
        <f>IF(tbl_Invoices[[#This Row],[Revenue_Type]]="Churned",0,1)</f>
        <v>1</v>
      </c>
    </row>
    <row r="4805" spans="1:15" x14ac:dyDescent="0.25">
      <c r="A4805" t="s">
        <v>10016</v>
      </c>
      <c r="B4805" t="s">
        <v>1760</v>
      </c>
      <c r="C4805" t="s">
        <v>2425</v>
      </c>
      <c r="D4805" s="1">
        <v>44913</v>
      </c>
      <c r="E4805">
        <v>55</v>
      </c>
      <c r="F4805" t="b">
        <v>1</v>
      </c>
      <c r="G4805" t="s">
        <v>4545</v>
      </c>
      <c r="H4805" t="s">
        <v>2031</v>
      </c>
      <c r="I4805" s="1">
        <f>DATE(YEAR(tbl_Invoices[[#This Row],[Invoice_Date]]), MONTH(tbl_Invoices[[#This Row],[Invoice_Date]]), DAY(tbl_Invoices[[#This Row],[Invoice_Date]]))</f>
        <v>44913</v>
      </c>
      <c r="J4805">
        <f>YEAR(tbl_Invoices[[#This Row],[Invoice_Date]])</f>
        <v>2022</v>
      </c>
      <c r="K4805" s="1">
        <f>_xlfn.XLOOKUP(tbl_Invoices[[#This Row],[Customer_ID]], tbl_Customers[Customer_ID], tbl_Customers[Cohort_Month])</f>
        <v>44377</v>
      </c>
      <c r="L4805" s="1" t="str">
        <f ca="1">_xlfn.XLOOKUP(tbl_Invoices[[#This Row],[Customer_ID]], tbl_Customers[Customer_ID], tbl_Customers[Age_Group])</f>
        <v>25–34</v>
      </c>
      <c r="M4805" s="1" t="str">
        <f>_xlfn.XLOOKUP(tbl_Invoices[[#This Row],[Customer_ID]], tbl_Customers[Customer_ID], tbl_Customers[Region])</f>
        <v>South</v>
      </c>
      <c r="N4805" s="1" t="str" cm="1">
        <f t="array" ref="N4805">_xlfn.IFS(
   _xlfn.SINGLE(tbl_Invoices[Plan_ID])="P1","Basic",
   _xlfn.SINGLE(tbl_Invoices[Plan_ID])="P2","Standard",
   _xlfn.SINGLE(tbl_Invoices[Plan_ID])="P3","Premium"
)</f>
        <v>Premium</v>
      </c>
      <c r="O4805" s="2">
        <f>IF(tbl_Invoices[[#This Row],[Revenue_Type]]="Churned",0,1)</f>
        <v>0</v>
      </c>
    </row>
    <row r="4806" spans="1:15" x14ac:dyDescent="0.25">
      <c r="A4806" t="s">
        <v>9309</v>
      </c>
      <c r="B4806" t="s">
        <v>1944</v>
      </c>
      <c r="C4806" t="s">
        <v>3248</v>
      </c>
      <c r="D4806" s="1">
        <v>44913</v>
      </c>
      <c r="E4806">
        <v>55</v>
      </c>
      <c r="F4806" t="b">
        <v>1</v>
      </c>
      <c r="G4806" t="s">
        <v>4540</v>
      </c>
      <c r="H4806" t="s">
        <v>2031</v>
      </c>
      <c r="I4806" s="1">
        <f>DATE(YEAR(tbl_Invoices[[#This Row],[Invoice_Date]]), MONTH(tbl_Invoices[[#This Row],[Invoice_Date]]), DAY(tbl_Invoices[[#This Row],[Invoice_Date]]))</f>
        <v>44913</v>
      </c>
      <c r="J4806">
        <f>YEAR(tbl_Invoices[[#This Row],[Invoice_Date]])</f>
        <v>2022</v>
      </c>
      <c r="K4806" s="1">
        <f>_xlfn.XLOOKUP(tbl_Invoices[[#This Row],[Customer_ID]], tbl_Customers[Customer_ID], tbl_Customers[Cohort_Month])</f>
        <v>44316</v>
      </c>
      <c r="L4806" s="1" t="str">
        <f ca="1">_xlfn.XLOOKUP(tbl_Invoices[[#This Row],[Customer_ID]], tbl_Customers[Customer_ID], tbl_Customers[Age_Group])</f>
        <v>25–34</v>
      </c>
      <c r="M4806" s="1" t="str">
        <f>_xlfn.XLOOKUP(tbl_Invoices[[#This Row],[Customer_ID]], tbl_Customers[Customer_ID], tbl_Customers[Region])</f>
        <v>East</v>
      </c>
      <c r="N4806" s="1" t="str" cm="1">
        <f t="array" ref="N4806">_xlfn.IFS(
   _xlfn.SINGLE(tbl_Invoices[Plan_ID])="P1","Basic",
   _xlfn.SINGLE(tbl_Invoices[Plan_ID])="P2","Standard",
   _xlfn.SINGLE(tbl_Invoices[Plan_ID])="P3","Premium"
)</f>
        <v>Premium</v>
      </c>
      <c r="O4806" s="2">
        <f>IF(tbl_Invoices[[#This Row],[Revenue_Type]]="Churned",0,1)</f>
        <v>1</v>
      </c>
    </row>
    <row r="4807" spans="1:15" x14ac:dyDescent="0.25">
      <c r="A4807" t="s">
        <v>7556</v>
      </c>
      <c r="B4807" t="s">
        <v>356</v>
      </c>
      <c r="C4807" t="s">
        <v>3720</v>
      </c>
      <c r="D4807" s="1">
        <v>44914</v>
      </c>
      <c r="E4807">
        <v>12</v>
      </c>
      <c r="F4807" t="b">
        <v>1</v>
      </c>
      <c r="G4807" t="s">
        <v>4545</v>
      </c>
      <c r="H4807" t="s">
        <v>2027</v>
      </c>
      <c r="I4807" s="1">
        <f>DATE(YEAR(tbl_Invoices[[#This Row],[Invoice_Date]]), MONTH(tbl_Invoices[[#This Row],[Invoice_Date]]), DAY(tbl_Invoices[[#This Row],[Invoice_Date]]))</f>
        <v>44914</v>
      </c>
      <c r="J4807">
        <f>YEAR(tbl_Invoices[[#This Row],[Invoice_Date]])</f>
        <v>2022</v>
      </c>
      <c r="K4807" s="1">
        <f>_xlfn.XLOOKUP(tbl_Invoices[[#This Row],[Customer_ID]], tbl_Customers[Customer_ID], tbl_Customers[Cohort_Month])</f>
        <v>44408</v>
      </c>
      <c r="L4807" s="1" t="str">
        <f ca="1">_xlfn.XLOOKUP(tbl_Invoices[[#This Row],[Customer_ID]], tbl_Customers[Customer_ID], tbl_Customers[Age_Group])</f>
        <v>45–54</v>
      </c>
      <c r="M4807" s="1" t="str">
        <f>_xlfn.XLOOKUP(tbl_Invoices[[#This Row],[Customer_ID]], tbl_Customers[Customer_ID], tbl_Customers[Region])</f>
        <v>Midwest</v>
      </c>
      <c r="N4807" s="1" t="str" cm="1">
        <f t="array" ref="N4807">_xlfn.IFS(
   _xlfn.SINGLE(tbl_Invoices[Plan_ID])="P1","Basic",
   _xlfn.SINGLE(tbl_Invoices[Plan_ID])="P2","Standard",
   _xlfn.SINGLE(tbl_Invoices[Plan_ID])="P3","Premium"
)</f>
        <v>Basic</v>
      </c>
      <c r="O4807" s="2">
        <f>IF(tbl_Invoices[[#This Row],[Revenue_Type]]="Churned",0,1)</f>
        <v>0</v>
      </c>
    </row>
    <row r="4808" spans="1:15" x14ac:dyDescent="0.25">
      <c r="A4808" t="s">
        <v>5356</v>
      </c>
      <c r="B4808" t="s">
        <v>479</v>
      </c>
      <c r="C4808" t="s">
        <v>4445</v>
      </c>
      <c r="D4808" s="1">
        <v>44914</v>
      </c>
      <c r="E4808">
        <v>12</v>
      </c>
      <c r="F4808" t="b">
        <v>1</v>
      </c>
      <c r="G4808" t="s">
        <v>4545</v>
      </c>
      <c r="H4808" t="s">
        <v>2027</v>
      </c>
      <c r="I4808" s="1">
        <f>DATE(YEAR(tbl_Invoices[[#This Row],[Invoice_Date]]), MONTH(tbl_Invoices[[#This Row],[Invoice_Date]]), DAY(tbl_Invoices[[#This Row],[Invoice_Date]]))</f>
        <v>44914</v>
      </c>
      <c r="J4808">
        <f>YEAR(tbl_Invoices[[#This Row],[Invoice_Date]])</f>
        <v>2022</v>
      </c>
      <c r="K4808" s="1">
        <f>_xlfn.XLOOKUP(tbl_Invoices[[#This Row],[Customer_ID]], tbl_Customers[Customer_ID], tbl_Customers[Cohort_Month])</f>
        <v>44561</v>
      </c>
      <c r="L4808" s="1" t="str">
        <f ca="1">_xlfn.XLOOKUP(tbl_Invoices[[#This Row],[Customer_ID]], tbl_Customers[Customer_ID], tbl_Customers[Age_Group])</f>
        <v>45–54</v>
      </c>
      <c r="M4808" s="1" t="str">
        <f>_xlfn.XLOOKUP(tbl_Invoices[[#This Row],[Customer_ID]], tbl_Customers[Customer_ID], tbl_Customers[Region])</f>
        <v>East</v>
      </c>
      <c r="N4808" s="1" t="str" cm="1">
        <f t="array" ref="N4808">_xlfn.IFS(
   _xlfn.SINGLE(tbl_Invoices[Plan_ID])="P1","Basic",
   _xlfn.SINGLE(tbl_Invoices[Plan_ID])="P2","Standard",
   _xlfn.SINGLE(tbl_Invoices[Plan_ID])="P3","Premium"
)</f>
        <v>Basic</v>
      </c>
      <c r="O4808" s="2">
        <f>IF(tbl_Invoices[[#This Row],[Revenue_Type]]="Churned",0,1)</f>
        <v>0</v>
      </c>
    </row>
    <row r="4809" spans="1:15" x14ac:dyDescent="0.25">
      <c r="A4809" t="s">
        <v>6659</v>
      </c>
      <c r="B4809" t="s">
        <v>706</v>
      </c>
      <c r="C4809" t="s">
        <v>2585</v>
      </c>
      <c r="D4809" s="1">
        <v>44914</v>
      </c>
      <c r="E4809">
        <v>55</v>
      </c>
      <c r="F4809" t="b">
        <v>1</v>
      </c>
      <c r="G4809" t="s">
        <v>4538</v>
      </c>
      <c r="H4809" t="s">
        <v>2031</v>
      </c>
      <c r="I4809" s="1">
        <f>DATE(YEAR(tbl_Invoices[[#This Row],[Invoice_Date]]), MONTH(tbl_Invoices[[#This Row],[Invoice_Date]]), DAY(tbl_Invoices[[#This Row],[Invoice_Date]]))</f>
        <v>44914</v>
      </c>
      <c r="J4809">
        <f>YEAR(tbl_Invoices[[#This Row],[Invoice_Date]])</f>
        <v>2022</v>
      </c>
      <c r="K4809" s="1">
        <f>_xlfn.XLOOKUP(tbl_Invoices[[#This Row],[Customer_ID]], tbl_Customers[Customer_ID], tbl_Customers[Cohort_Month])</f>
        <v>44773</v>
      </c>
      <c r="L4809" s="1" t="str">
        <f ca="1">_xlfn.XLOOKUP(tbl_Invoices[[#This Row],[Customer_ID]], tbl_Customers[Customer_ID], tbl_Customers[Age_Group])</f>
        <v>25–34</v>
      </c>
      <c r="M4809" s="1" t="str">
        <f>_xlfn.XLOOKUP(tbl_Invoices[[#This Row],[Customer_ID]], tbl_Customers[Customer_ID], tbl_Customers[Region])</f>
        <v>South</v>
      </c>
      <c r="N4809" s="1" t="str" cm="1">
        <f t="array" ref="N4809">_xlfn.IFS(
   _xlfn.SINGLE(tbl_Invoices[Plan_ID])="P1","Basic",
   _xlfn.SINGLE(tbl_Invoices[Plan_ID])="P2","Standard",
   _xlfn.SINGLE(tbl_Invoices[Plan_ID])="P3","Premium"
)</f>
        <v>Premium</v>
      </c>
      <c r="O4809" s="2">
        <f>IF(tbl_Invoices[[#This Row],[Revenue_Type]]="Churned",0,1)</f>
        <v>1</v>
      </c>
    </row>
    <row r="4810" spans="1:15" x14ac:dyDescent="0.25">
      <c r="A4810" t="s">
        <v>8233</v>
      </c>
      <c r="B4810" t="s">
        <v>783</v>
      </c>
      <c r="C4810" t="s">
        <v>3213</v>
      </c>
      <c r="D4810" s="1">
        <v>44914</v>
      </c>
      <c r="E4810">
        <v>12</v>
      </c>
      <c r="F4810" t="b">
        <v>1</v>
      </c>
      <c r="G4810" t="s">
        <v>4549</v>
      </c>
      <c r="H4810" t="s">
        <v>2027</v>
      </c>
      <c r="I4810" s="1">
        <f>DATE(YEAR(tbl_Invoices[[#This Row],[Invoice_Date]]), MONTH(tbl_Invoices[[#This Row],[Invoice_Date]]), DAY(tbl_Invoices[[#This Row],[Invoice_Date]]))</f>
        <v>44914</v>
      </c>
      <c r="J4810">
        <f>YEAR(tbl_Invoices[[#This Row],[Invoice_Date]])</f>
        <v>2022</v>
      </c>
      <c r="K4810" s="1">
        <f>_xlfn.XLOOKUP(tbl_Invoices[[#This Row],[Customer_ID]], tbl_Customers[Customer_ID], tbl_Customers[Cohort_Month])</f>
        <v>44773</v>
      </c>
      <c r="L4810" s="1" t="str">
        <f ca="1">_xlfn.XLOOKUP(tbl_Invoices[[#This Row],[Customer_ID]], tbl_Customers[Customer_ID], tbl_Customers[Age_Group])</f>
        <v>45–54</v>
      </c>
      <c r="M4810" s="1" t="str">
        <f>_xlfn.XLOOKUP(tbl_Invoices[[#This Row],[Customer_ID]], tbl_Customers[Customer_ID], tbl_Customers[Region])</f>
        <v>East</v>
      </c>
      <c r="N4810" s="1" t="str" cm="1">
        <f t="array" ref="N4810">_xlfn.IFS(
   _xlfn.SINGLE(tbl_Invoices[Plan_ID])="P1","Basic",
   _xlfn.SINGLE(tbl_Invoices[Plan_ID])="P2","Standard",
   _xlfn.SINGLE(tbl_Invoices[Plan_ID])="P3","Premium"
)</f>
        <v>Basic</v>
      </c>
      <c r="O4810" s="2">
        <f>IF(tbl_Invoices[[#This Row],[Revenue_Type]]="Churned",0,1)</f>
        <v>1</v>
      </c>
    </row>
    <row r="4811" spans="1:15" x14ac:dyDescent="0.25">
      <c r="A4811" t="s">
        <v>5370</v>
      </c>
      <c r="B4811" t="s">
        <v>820</v>
      </c>
      <c r="C4811" t="s">
        <v>3377</v>
      </c>
      <c r="D4811" s="1">
        <v>44914</v>
      </c>
      <c r="E4811">
        <v>55</v>
      </c>
      <c r="F4811" t="b">
        <v>1</v>
      </c>
      <c r="G4811" t="s">
        <v>4540</v>
      </c>
      <c r="H4811" t="s">
        <v>2031</v>
      </c>
      <c r="I4811" s="1">
        <f>DATE(YEAR(tbl_Invoices[[#This Row],[Invoice_Date]]), MONTH(tbl_Invoices[[#This Row],[Invoice_Date]]), DAY(tbl_Invoices[[#This Row],[Invoice_Date]]))</f>
        <v>44914</v>
      </c>
      <c r="J4811">
        <f>YEAR(tbl_Invoices[[#This Row],[Invoice_Date]])</f>
        <v>2022</v>
      </c>
      <c r="K4811" s="1">
        <f>_xlfn.XLOOKUP(tbl_Invoices[[#This Row],[Customer_ID]], tbl_Customers[Customer_ID], tbl_Customers[Cohort_Month])</f>
        <v>44712</v>
      </c>
      <c r="L4811" s="1" t="str">
        <f ca="1">_xlfn.XLOOKUP(tbl_Invoices[[#This Row],[Customer_ID]], tbl_Customers[Customer_ID], tbl_Customers[Age_Group])</f>
        <v>55+</v>
      </c>
      <c r="M4811" s="1" t="str">
        <f>_xlfn.XLOOKUP(tbl_Invoices[[#This Row],[Customer_ID]], tbl_Customers[Customer_ID], tbl_Customers[Region])</f>
        <v>International</v>
      </c>
      <c r="N4811" s="1" t="str" cm="1">
        <f t="array" ref="N4811">_xlfn.IFS(
   _xlfn.SINGLE(tbl_Invoices[Plan_ID])="P1","Basic",
   _xlfn.SINGLE(tbl_Invoices[Plan_ID])="P2","Standard",
   _xlfn.SINGLE(tbl_Invoices[Plan_ID])="P3","Premium"
)</f>
        <v>Premium</v>
      </c>
      <c r="O4811" s="2">
        <f>IF(tbl_Invoices[[#This Row],[Revenue_Type]]="Churned",0,1)</f>
        <v>1</v>
      </c>
    </row>
    <row r="4812" spans="1:15" x14ac:dyDescent="0.25">
      <c r="A4812" t="s">
        <v>10044</v>
      </c>
      <c r="B4812" t="s">
        <v>854</v>
      </c>
      <c r="C4812" t="s">
        <v>3577</v>
      </c>
      <c r="D4812" s="1">
        <v>44914</v>
      </c>
      <c r="E4812">
        <v>25</v>
      </c>
      <c r="F4812" t="b">
        <v>1</v>
      </c>
      <c r="G4812" t="s">
        <v>4540</v>
      </c>
      <c r="H4812" t="s">
        <v>2034</v>
      </c>
      <c r="I4812" s="1">
        <f>DATE(YEAR(tbl_Invoices[[#This Row],[Invoice_Date]]), MONTH(tbl_Invoices[[#This Row],[Invoice_Date]]), DAY(tbl_Invoices[[#This Row],[Invoice_Date]]))</f>
        <v>44914</v>
      </c>
      <c r="J4812">
        <f>YEAR(tbl_Invoices[[#This Row],[Invoice_Date]])</f>
        <v>2022</v>
      </c>
      <c r="K4812" s="1">
        <f>_xlfn.XLOOKUP(tbl_Invoices[[#This Row],[Customer_ID]], tbl_Customers[Customer_ID], tbl_Customers[Cohort_Month])</f>
        <v>44985</v>
      </c>
      <c r="L4812" s="1" t="str">
        <f ca="1">_xlfn.XLOOKUP(tbl_Invoices[[#This Row],[Customer_ID]], tbl_Customers[Customer_ID], tbl_Customers[Age_Group])</f>
        <v>55+</v>
      </c>
      <c r="M4812" s="1" t="str">
        <f>_xlfn.XLOOKUP(tbl_Invoices[[#This Row],[Customer_ID]], tbl_Customers[Customer_ID], tbl_Customers[Region])</f>
        <v>South</v>
      </c>
      <c r="N4812" s="1" t="str" cm="1">
        <f t="array" ref="N4812">_xlfn.IFS(
   _xlfn.SINGLE(tbl_Invoices[Plan_ID])="P1","Basic",
   _xlfn.SINGLE(tbl_Invoices[Plan_ID])="P2","Standard",
   _xlfn.SINGLE(tbl_Invoices[Plan_ID])="P3","Premium"
)</f>
        <v>Standard</v>
      </c>
      <c r="O4812" s="2">
        <f>IF(tbl_Invoices[[#This Row],[Revenue_Type]]="Churned",0,1)</f>
        <v>1</v>
      </c>
    </row>
    <row r="4813" spans="1:15" x14ac:dyDescent="0.25">
      <c r="A4813" t="s">
        <v>7910</v>
      </c>
      <c r="B4813" t="s">
        <v>990</v>
      </c>
      <c r="C4813" t="s">
        <v>2960</v>
      </c>
      <c r="D4813" s="1">
        <v>44914</v>
      </c>
      <c r="E4813">
        <v>12</v>
      </c>
      <c r="F4813" t="b">
        <v>1</v>
      </c>
      <c r="G4813" t="s">
        <v>4547</v>
      </c>
      <c r="H4813" t="s">
        <v>2027</v>
      </c>
      <c r="I4813" s="1">
        <f>DATE(YEAR(tbl_Invoices[[#This Row],[Invoice_Date]]), MONTH(tbl_Invoices[[#This Row],[Invoice_Date]]), DAY(tbl_Invoices[[#This Row],[Invoice_Date]]))</f>
        <v>44914</v>
      </c>
      <c r="J4813">
        <f>YEAR(tbl_Invoices[[#This Row],[Invoice_Date]])</f>
        <v>2022</v>
      </c>
      <c r="K4813" s="1">
        <f>_xlfn.XLOOKUP(tbl_Invoices[[#This Row],[Customer_ID]], tbl_Customers[Customer_ID], tbl_Customers[Cohort_Month])</f>
        <v>45077</v>
      </c>
      <c r="L4813" s="1" t="str">
        <f ca="1">_xlfn.XLOOKUP(tbl_Invoices[[#This Row],[Customer_ID]], tbl_Customers[Customer_ID], tbl_Customers[Age_Group])</f>
        <v>25–34</v>
      </c>
      <c r="M4813" s="1" t="str">
        <f>_xlfn.XLOOKUP(tbl_Invoices[[#This Row],[Customer_ID]], tbl_Customers[Customer_ID], tbl_Customers[Region])</f>
        <v>Midwest</v>
      </c>
      <c r="N4813" s="1" t="str" cm="1">
        <f t="array" ref="N4813">_xlfn.IFS(
   _xlfn.SINGLE(tbl_Invoices[Plan_ID])="P1","Basic",
   _xlfn.SINGLE(tbl_Invoices[Plan_ID])="P2","Standard",
   _xlfn.SINGLE(tbl_Invoices[Plan_ID])="P3","Premium"
)</f>
        <v>Basic</v>
      </c>
      <c r="O4813" s="2">
        <f>IF(tbl_Invoices[[#This Row],[Revenue_Type]]="Churned",0,1)</f>
        <v>1</v>
      </c>
    </row>
    <row r="4814" spans="1:15" x14ac:dyDescent="0.25">
      <c r="A4814" t="s">
        <v>7589</v>
      </c>
      <c r="B4814" t="s">
        <v>1088</v>
      </c>
      <c r="C4814" t="s">
        <v>2631</v>
      </c>
      <c r="D4814" s="1">
        <v>44914</v>
      </c>
      <c r="E4814">
        <v>55</v>
      </c>
      <c r="F4814" t="b">
        <v>1</v>
      </c>
      <c r="G4814" t="s">
        <v>4549</v>
      </c>
      <c r="H4814" t="s">
        <v>2031</v>
      </c>
      <c r="I4814" s="1">
        <f>DATE(YEAR(tbl_Invoices[[#This Row],[Invoice_Date]]), MONTH(tbl_Invoices[[#This Row],[Invoice_Date]]), DAY(tbl_Invoices[[#This Row],[Invoice_Date]]))</f>
        <v>44914</v>
      </c>
      <c r="J4814">
        <f>YEAR(tbl_Invoices[[#This Row],[Invoice_Date]])</f>
        <v>2022</v>
      </c>
      <c r="K4814" s="1">
        <f>_xlfn.XLOOKUP(tbl_Invoices[[#This Row],[Customer_ID]], tbl_Customers[Customer_ID], tbl_Customers[Cohort_Month])</f>
        <v>44316</v>
      </c>
      <c r="L4814" s="1" t="str">
        <f ca="1">_xlfn.XLOOKUP(tbl_Invoices[[#This Row],[Customer_ID]], tbl_Customers[Customer_ID], tbl_Customers[Age_Group])</f>
        <v>25–34</v>
      </c>
      <c r="M4814" s="1" t="str">
        <f>_xlfn.XLOOKUP(tbl_Invoices[[#This Row],[Customer_ID]], tbl_Customers[Customer_ID], tbl_Customers[Region])</f>
        <v>West</v>
      </c>
      <c r="N4814" s="1" t="str" cm="1">
        <f t="array" ref="N4814">_xlfn.IFS(
   _xlfn.SINGLE(tbl_Invoices[Plan_ID])="P1","Basic",
   _xlfn.SINGLE(tbl_Invoices[Plan_ID])="P2","Standard",
   _xlfn.SINGLE(tbl_Invoices[Plan_ID])="P3","Premium"
)</f>
        <v>Premium</v>
      </c>
      <c r="O4814" s="2">
        <f>IF(tbl_Invoices[[#This Row],[Revenue_Type]]="Churned",0,1)</f>
        <v>1</v>
      </c>
    </row>
    <row r="4815" spans="1:15" x14ac:dyDescent="0.25">
      <c r="A4815" t="s">
        <v>7723</v>
      </c>
      <c r="B4815" t="s">
        <v>1482</v>
      </c>
      <c r="C4815" t="s">
        <v>2451</v>
      </c>
      <c r="D4815" s="1">
        <v>44914</v>
      </c>
      <c r="E4815">
        <v>12</v>
      </c>
      <c r="F4815" t="b">
        <v>1</v>
      </c>
      <c r="G4815" t="s">
        <v>4540</v>
      </c>
      <c r="H4815" t="s">
        <v>2027</v>
      </c>
      <c r="I4815" s="1">
        <f>DATE(YEAR(tbl_Invoices[[#This Row],[Invoice_Date]]), MONTH(tbl_Invoices[[#This Row],[Invoice_Date]]), DAY(tbl_Invoices[[#This Row],[Invoice_Date]]))</f>
        <v>44914</v>
      </c>
      <c r="J4815">
        <f>YEAR(tbl_Invoices[[#This Row],[Invoice_Date]])</f>
        <v>2022</v>
      </c>
      <c r="K4815" s="1">
        <f>_xlfn.XLOOKUP(tbl_Invoices[[#This Row],[Customer_ID]], tbl_Customers[Customer_ID], tbl_Customers[Cohort_Month])</f>
        <v>44561</v>
      </c>
      <c r="L4815" s="1" t="str">
        <f ca="1">_xlfn.XLOOKUP(tbl_Invoices[[#This Row],[Customer_ID]], tbl_Customers[Customer_ID], tbl_Customers[Age_Group])</f>
        <v>25–34</v>
      </c>
      <c r="M4815" s="1" t="str">
        <f>_xlfn.XLOOKUP(tbl_Invoices[[#This Row],[Customer_ID]], tbl_Customers[Customer_ID], tbl_Customers[Region])</f>
        <v>East</v>
      </c>
      <c r="N4815" s="1" t="str" cm="1">
        <f t="array" ref="N4815">_xlfn.IFS(
   _xlfn.SINGLE(tbl_Invoices[Plan_ID])="P1","Basic",
   _xlfn.SINGLE(tbl_Invoices[Plan_ID])="P2","Standard",
   _xlfn.SINGLE(tbl_Invoices[Plan_ID])="P3","Premium"
)</f>
        <v>Basic</v>
      </c>
      <c r="O4815" s="2">
        <f>IF(tbl_Invoices[[#This Row],[Revenue_Type]]="Churned",0,1)</f>
        <v>1</v>
      </c>
    </row>
    <row r="4816" spans="1:15" x14ac:dyDescent="0.25">
      <c r="A4816" t="s">
        <v>8222</v>
      </c>
      <c r="B4816" t="s">
        <v>1697</v>
      </c>
      <c r="C4816" t="s">
        <v>2489</v>
      </c>
      <c r="D4816" s="1">
        <v>44914</v>
      </c>
      <c r="E4816">
        <v>25</v>
      </c>
      <c r="F4816" t="b">
        <v>1</v>
      </c>
      <c r="G4816" t="s">
        <v>4538</v>
      </c>
      <c r="H4816" t="s">
        <v>2034</v>
      </c>
      <c r="I4816" s="1">
        <f>DATE(YEAR(tbl_Invoices[[#This Row],[Invoice_Date]]), MONTH(tbl_Invoices[[#This Row],[Invoice_Date]]), DAY(tbl_Invoices[[#This Row],[Invoice_Date]]))</f>
        <v>44914</v>
      </c>
      <c r="J4816">
        <f>YEAR(tbl_Invoices[[#This Row],[Invoice_Date]])</f>
        <v>2022</v>
      </c>
      <c r="K4816" s="1">
        <f>_xlfn.XLOOKUP(tbl_Invoices[[#This Row],[Customer_ID]], tbl_Customers[Customer_ID], tbl_Customers[Cohort_Month])</f>
        <v>45077</v>
      </c>
      <c r="L4816" s="1" t="str">
        <f ca="1">_xlfn.XLOOKUP(tbl_Invoices[[#This Row],[Customer_ID]], tbl_Customers[Customer_ID], tbl_Customers[Age_Group])</f>
        <v>18–24</v>
      </c>
      <c r="M4816" s="1" t="str">
        <f>_xlfn.XLOOKUP(tbl_Invoices[[#This Row],[Customer_ID]], tbl_Customers[Customer_ID], tbl_Customers[Region])</f>
        <v>International</v>
      </c>
      <c r="N4816" s="1" t="str" cm="1">
        <f t="array" ref="N4816">_xlfn.IFS(
   _xlfn.SINGLE(tbl_Invoices[Plan_ID])="P1","Basic",
   _xlfn.SINGLE(tbl_Invoices[Plan_ID])="P2","Standard",
   _xlfn.SINGLE(tbl_Invoices[Plan_ID])="P3","Premium"
)</f>
        <v>Standard</v>
      </c>
      <c r="O4816" s="2">
        <f>IF(tbl_Invoices[[#This Row],[Revenue_Type]]="Churned",0,1)</f>
        <v>1</v>
      </c>
    </row>
    <row r="4817" spans="1:15" x14ac:dyDescent="0.25">
      <c r="A4817" t="s">
        <v>9343</v>
      </c>
      <c r="B4817" t="s">
        <v>64</v>
      </c>
      <c r="C4817" t="s">
        <v>4334</v>
      </c>
      <c r="D4817" s="1">
        <v>44915</v>
      </c>
      <c r="E4817">
        <v>25</v>
      </c>
      <c r="F4817" t="b">
        <v>1</v>
      </c>
      <c r="G4817" t="s">
        <v>4549</v>
      </c>
      <c r="H4817" t="s">
        <v>2034</v>
      </c>
      <c r="I4817" s="1">
        <f>DATE(YEAR(tbl_Invoices[[#This Row],[Invoice_Date]]), MONTH(tbl_Invoices[[#This Row],[Invoice_Date]]), DAY(tbl_Invoices[[#This Row],[Invoice_Date]]))</f>
        <v>44915</v>
      </c>
      <c r="J4817">
        <f>YEAR(tbl_Invoices[[#This Row],[Invoice_Date]])</f>
        <v>2022</v>
      </c>
      <c r="K4817" s="1">
        <f>_xlfn.XLOOKUP(tbl_Invoices[[#This Row],[Customer_ID]], tbl_Customers[Customer_ID], tbl_Customers[Cohort_Month])</f>
        <v>44377</v>
      </c>
      <c r="L4817" s="1" t="str">
        <f ca="1">_xlfn.XLOOKUP(tbl_Invoices[[#This Row],[Customer_ID]], tbl_Customers[Customer_ID], tbl_Customers[Age_Group])</f>
        <v>45–54</v>
      </c>
      <c r="M4817" s="1" t="str">
        <f>_xlfn.XLOOKUP(tbl_Invoices[[#This Row],[Customer_ID]], tbl_Customers[Customer_ID], tbl_Customers[Region])</f>
        <v>South</v>
      </c>
      <c r="N4817" s="1" t="str" cm="1">
        <f t="array" ref="N4817">_xlfn.IFS(
   _xlfn.SINGLE(tbl_Invoices[Plan_ID])="P1","Basic",
   _xlfn.SINGLE(tbl_Invoices[Plan_ID])="P2","Standard",
   _xlfn.SINGLE(tbl_Invoices[Plan_ID])="P3","Premium"
)</f>
        <v>Standard</v>
      </c>
      <c r="O4817" s="2">
        <f>IF(tbl_Invoices[[#This Row],[Revenue_Type]]="Churned",0,1)</f>
        <v>1</v>
      </c>
    </row>
    <row r="4818" spans="1:15" x14ac:dyDescent="0.25">
      <c r="A4818" t="s">
        <v>4579</v>
      </c>
      <c r="B4818" t="s">
        <v>487</v>
      </c>
      <c r="C4818" t="s">
        <v>3757</v>
      </c>
      <c r="D4818" s="1">
        <v>44915</v>
      </c>
      <c r="E4818">
        <v>12</v>
      </c>
      <c r="F4818" t="b">
        <v>1</v>
      </c>
      <c r="G4818" t="s">
        <v>4547</v>
      </c>
      <c r="H4818" t="s">
        <v>2027</v>
      </c>
      <c r="I4818" s="1">
        <f>DATE(YEAR(tbl_Invoices[[#This Row],[Invoice_Date]]), MONTH(tbl_Invoices[[#This Row],[Invoice_Date]]), DAY(tbl_Invoices[[#This Row],[Invoice_Date]]))</f>
        <v>44915</v>
      </c>
      <c r="J4818">
        <f>YEAR(tbl_Invoices[[#This Row],[Invoice_Date]])</f>
        <v>2022</v>
      </c>
      <c r="K4818" s="1">
        <f>_xlfn.XLOOKUP(tbl_Invoices[[#This Row],[Customer_ID]], tbl_Customers[Customer_ID], tbl_Customers[Cohort_Month])</f>
        <v>45077</v>
      </c>
      <c r="L4818" s="1" t="str">
        <f ca="1">_xlfn.XLOOKUP(tbl_Invoices[[#This Row],[Customer_ID]], tbl_Customers[Customer_ID], tbl_Customers[Age_Group])</f>
        <v>45–54</v>
      </c>
      <c r="M4818" s="1" t="str">
        <f>_xlfn.XLOOKUP(tbl_Invoices[[#This Row],[Customer_ID]], tbl_Customers[Customer_ID], tbl_Customers[Region])</f>
        <v>West</v>
      </c>
      <c r="N4818" s="1" t="str" cm="1">
        <f t="array" ref="N4818">_xlfn.IFS(
   _xlfn.SINGLE(tbl_Invoices[Plan_ID])="P1","Basic",
   _xlfn.SINGLE(tbl_Invoices[Plan_ID])="P2","Standard",
   _xlfn.SINGLE(tbl_Invoices[Plan_ID])="P3","Premium"
)</f>
        <v>Basic</v>
      </c>
      <c r="O4818" s="2">
        <f>IF(tbl_Invoices[[#This Row],[Revenue_Type]]="Churned",0,1)</f>
        <v>1</v>
      </c>
    </row>
    <row r="4819" spans="1:15" x14ac:dyDescent="0.25">
      <c r="A4819" t="s">
        <v>10181</v>
      </c>
      <c r="B4819" t="s">
        <v>644</v>
      </c>
      <c r="C4819" t="s">
        <v>4204</v>
      </c>
      <c r="D4819" s="1">
        <v>44915</v>
      </c>
      <c r="E4819">
        <v>55</v>
      </c>
      <c r="F4819" t="b">
        <v>1</v>
      </c>
      <c r="G4819" t="s">
        <v>4540</v>
      </c>
      <c r="H4819" t="s">
        <v>2031</v>
      </c>
      <c r="I4819" s="1">
        <f>DATE(YEAR(tbl_Invoices[[#This Row],[Invoice_Date]]), MONTH(tbl_Invoices[[#This Row],[Invoice_Date]]), DAY(tbl_Invoices[[#This Row],[Invoice_Date]]))</f>
        <v>44915</v>
      </c>
      <c r="J4819">
        <f>YEAR(tbl_Invoices[[#This Row],[Invoice_Date]])</f>
        <v>2022</v>
      </c>
      <c r="K4819" s="1">
        <f>_xlfn.XLOOKUP(tbl_Invoices[[#This Row],[Customer_ID]], tbl_Customers[Customer_ID], tbl_Customers[Cohort_Month])</f>
        <v>44255</v>
      </c>
      <c r="L4819" s="1" t="str">
        <f ca="1">_xlfn.XLOOKUP(tbl_Invoices[[#This Row],[Customer_ID]], tbl_Customers[Customer_ID], tbl_Customers[Age_Group])</f>
        <v>55+</v>
      </c>
      <c r="M4819" s="1" t="str">
        <f>_xlfn.XLOOKUP(tbl_Invoices[[#This Row],[Customer_ID]], tbl_Customers[Customer_ID], tbl_Customers[Region])</f>
        <v>South</v>
      </c>
      <c r="N4819" s="1" t="str" cm="1">
        <f t="array" ref="N4819">_xlfn.IFS(
   _xlfn.SINGLE(tbl_Invoices[Plan_ID])="P1","Basic",
   _xlfn.SINGLE(tbl_Invoices[Plan_ID])="P2","Standard",
   _xlfn.SINGLE(tbl_Invoices[Plan_ID])="P3","Premium"
)</f>
        <v>Premium</v>
      </c>
      <c r="O4819" s="2">
        <f>IF(tbl_Invoices[[#This Row],[Revenue_Type]]="Churned",0,1)</f>
        <v>1</v>
      </c>
    </row>
    <row r="4820" spans="1:15" x14ac:dyDescent="0.25">
      <c r="A4820" t="s">
        <v>8812</v>
      </c>
      <c r="B4820" t="s">
        <v>724</v>
      </c>
      <c r="C4820" t="s">
        <v>3215</v>
      </c>
      <c r="D4820" s="1">
        <v>44915</v>
      </c>
      <c r="E4820">
        <v>25</v>
      </c>
      <c r="F4820" t="b">
        <v>1</v>
      </c>
      <c r="G4820" t="s">
        <v>4549</v>
      </c>
      <c r="H4820" t="s">
        <v>2034</v>
      </c>
      <c r="I4820" s="1">
        <f>DATE(YEAR(tbl_Invoices[[#This Row],[Invoice_Date]]), MONTH(tbl_Invoices[[#This Row],[Invoice_Date]]), DAY(tbl_Invoices[[#This Row],[Invoice_Date]]))</f>
        <v>44915</v>
      </c>
      <c r="J4820">
        <f>YEAR(tbl_Invoices[[#This Row],[Invoice_Date]])</f>
        <v>2022</v>
      </c>
      <c r="K4820" s="1">
        <f>_xlfn.XLOOKUP(tbl_Invoices[[#This Row],[Customer_ID]], tbl_Customers[Customer_ID], tbl_Customers[Cohort_Month])</f>
        <v>44681</v>
      </c>
      <c r="L4820" s="1" t="str">
        <f ca="1">_xlfn.XLOOKUP(tbl_Invoices[[#This Row],[Customer_ID]], tbl_Customers[Customer_ID], tbl_Customers[Age_Group])</f>
        <v>35–44</v>
      </c>
      <c r="M4820" s="1" t="str">
        <f>_xlfn.XLOOKUP(tbl_Invoices[[#This Row],[Customer_ID]], tbl_Customers[Customer_ID], tbl_Customers[Region])</f>
        <v>South</v>
      </c>
      <c r="N4820" s="1" t="str" cm="1">
        <f t="array" ref="N4820">_xlfn.IFS(
   _xlfn.SINGLE(tbl_Invoices[Plan_ID])="P1","Basic",
   _xlfn.SINGLE(tbl_Invoices[Plan_ID])="P2","Standard",
   _xlfn.SINGLE(tbl_Invoices[Plan_ID])="P3","Premium"
)</f>
        <v>Standard</v>
      </c>
      <c r="O4820" s="2">
        <f>IF(tbl_Invoices[[#This Row],[Revenue_Type]]="Churned",0,1)</f>
        <v>1</v>
      </c>
    </row>
    <row r="4821" spans="1:15" x14ac:dyDescent="0.25">
      <c r="A4821" t="s">
        <v>10380</v>
      </c>
      <c r="B4821" t="s">
        <v>1183</v>
      </c>
      <c r="C4821" t="s">
        <v>3008</v>
      </c>
      <c r="D4821" s="1">
        <v>44915</v>
      </c>
      <c r="E4821">
        <v>12</v>
      </c>
      <c r="F4821" t="b">
        <v>1</v>
      </c>
      <c r="G4821" t="s">
        <v>4538</v>
      </c>
      <c r="H4821" t="s">
        <v>2027</v>
      </c>
      <c r="I4821" s="1">
        <f>DATE(YEAR(tbl_Invoices[[#This Row],[Invoice_Date]]), MONTH(tbl_Invoices[[#This Row],[Invoice_Date]]), DAY(tbl_Invoices[[#This Row],[Invoice_Date]]))</f>
        <v>44915</v>
      </c>
      <c r="J4821">
        <f>YEAR(tbl_Invoices[[#This Row],[Invoice_Date]])</f>
        <v>2022</v>
      </c>
      <c r="K4821" s="1">
        <f>_xlfn.XLOOKUP(tbl_Invoices[[#This Row],[Customer_ID]], tbl_Customers[Customer_ID], tbl_Customers[Cohort_Month])</f>
        <v>45046</v>
      </c>
      <c r="L4821" s="1" t="str">
        <f ca="1">_xlfn.XLOOKUP(tbl_Invoices[[#This Row],[Customer_ID]], tbl_Customers[Customer_ID], tbl_Customers[Age_Group])</f>
        <v>55+</v>
      </c>
      <c r="M4821" s="1" t="str">
        <f>_xlfn.XLOOKUP(tbl_Invoices[[#This Row],[Customer_ID]], tbl_Customers[Customer_ID], tbl_Customers[Region])</f>
        <v>West</v>
      </c>
      <c r="N4821" s="1" t="str" cm="1">
        <f t="array" ref="N4821">_xlfn.IFS(
   _xlfn.SINGLE(tbl_Invoices[Plan_ID])="P1","Basic",
   _xlfn.SINGLE(tbl_Invoices[Plan_ID])="P2","Standard",
   _xlfn.SINGLE(tbl_Invoices[Plan_ID])="P3","Premium"
)</f>
        <v>Basic</v>
      </c>
      <c r="O4821" s="2">
        <f>IF(tbl_Invoices[[#This Row],[Revenue_Type]]="Churned",0,1)</f>
        <v>1</v>
      </c>
    </row>
    <row r="4822" spans="1:15" x14ac:dyDescent="0.25">
      <c r="A4822" t="s">
        <v>9159</v>
      </c>
      <c r="B4822" t="s">
        <v>93</v>
      </c>
      <c r="C4822" t="s">
        <v>2073</v>
      </c>
      <c r="D4822" s="1">
        <v>44916</v>
      </c>
      <c r="E4822">
        <v>25</v>
      </c>
      <c r="F4822" t="b">
        <v>1</v>
      </c>
      <c r="G4822" t="s">
        <v>4549</v>
      </c>
      <c r="H4822" t="s">
        <v>2034</v>
      </c>
      <c r="I4822" s="1">
        <f>DATE(YEAR(tbl_Invoices[[#This Row],[Invoice_Date]]), MONTH(tbl_Invoices[[#This Row],[Invoice_Date]]), DAY(tbl_Invoices[[#This Row],[Invoice_Date]]))</f>
        <v>44916</v>
      </c>
      <c r="J4822">
        <f>YEAR(tbl_Invoices[[#This Row],[Invoice_Date]])</f>
        <v>2022</v>
      </c>
      <c r="K4822" s="1">
        <f>_xlfn.XLOOKUP(tbl_Invoices[[#This Row],[Customer_ID]], tbl_Customers[Customer_ID], tbl_Customers[Cohort_Month])</f>
        <v>44408</v>
      </c>
      <c r="L4822" s="1" t="str">
        <f ca="1">_xlfn.XLOOKUP(tbl_Invoices[[#This Row],[Customer_ID]], tbl_Customers[Customer_ID], tbl_Customers[Age_Group])</f>
        <v>35–44</v>
      </c>
      <c r="M4822" s="1" t="str">
        <f>_xlfn.XLOOKUP(tbl_Invoices[[#This Row],[Customer_ID]], tbl_Customers[Customer_ID], tbl_Customers[Region])</f>
        <v>South</v>
      </c>
      <c r="N4822" s="1" t="str" cm="1">
        <f t="array" ref="N4822">_xlfn.IFS(
   _xlfn.SINGLE(tbl_Invoices[Plan_ID])="P1","Basic",
   _xlfn.SINGLE(tbl_Invoices[Plan_ID])="P2","Standard",
   _xlfn.SINGLE(tbl_Invoices[Plan_ID])="P3","Premium"
)</f>
        <v>Standard</v>
      </c>
      <c r="O4822" s="2">
        <f>IF(tbl_Invoices[[#This Row],[Revenue_Type]]="Churned",0,1)</f>
        <v>1</v>
      </c>
    </row>
    <row r="4823" spans="1:15" x14ac:dyDescent="0.25">
      <c r="A4823" t="s">
        <v>8971</v>
      </c>
      <c r="B4823" t="s">
        <v>292</v>
      </c>
      <c r="C4823" t="s">
        <v>2155</v>
      </c>
      <c r="D4823" s="1">
        <v>44916</v>
      </c>
      <c r="E4823">
        <v>12</v>
      </c>
      <c r="F4823" t="b">
        <v>1</v>
      </c>
      <c r="G4823" t="s">
        <v>4545</v>
      </c>
      <c r="H4823" t="s">
        <v>2027</v>
      </c>
      <c r="I4823" s="1">
        <f>DATE(YEAR(tbl_Invoices[[#This Row],[Invoice_Date]]), MONTH(tbl_Invoices[[#This Row],[Invoice_Date]]), DAY(tbl_Invoices[[#This Row],[Invoice_Date]]))</f>
        <v>44916</v>
      </c>
      <c r="J4823">
        <f>YEAR(tbl_Invoices[[#This Row],[Invoice_Date]])</f>
        <v>2022</v>
      </c>
      <c r="K4823" s="1">
        <f>_xlfn.XLOOKUP(tbl_Invoices[[#This Row],[Customer_ID]], tbl_Customers[Customer_ID], tbl_Customers[Cohort_Month])</f>
        <v>44347</v>
      </c>
      <c r="L4823" s="1" t="str">
        <f ca="1">_xlfn.XLOOKUP(tbl_Invoices[[#This Row],[Customer_ID]], tbl_Customers[Customer_ID], tbl_Customers[Age_Group])</f>
        <v>35–44</v>
      </c>
      <c r="M4823" s="1" t="str">
        <f>_xlfn.XLOOKUP(tbl_Invoices[[#This Row],[Customer_ID]], tbl_Customers[Customer_ID], tbl_Customers[Region])</f>
        <v>East</v>
      </c>
      <c r="N4823" s="1" t="str" cm="1">
        <f t="array" ref="N4823">_xlfn.IFS(
   _xlfn.SINGLE(tbl_Invoices[Plan_ID])="P1","Basic",
   _xlfn.SINGLE(tbl_Invoices[Plan_ID])="P2","Standard",
   _xlfn.SINGLE(tbl_Invoices[Plan_ID])="P3","Premium"
)</f>
        <v>Basic</v>
      </c>
      <c r="O4823" s="2">
        <f>IF(tbl_Invoices[[#This Row],[Revenue_Type]]="Churned",0,1)</f>
        <v>0</v>
      </c>
    </row>
    <row r="4824" spans="1:15" x14ac:dyDescent="0.25">
      <c r="A4824" t="s">
        <v>7708</v>
      </c>
      <c r="B4824" t="s">
        <v>305</v>
      </c>
      <c r="C4824" t="s">
        <v>4135</v>
      </c>
      <c r="D4824" s="1">
        <v>44916</v>
      </c>
      <c r="E4824">
        <v>25</v>
      </c>
      <c r="F4824" t="b">
        <v>1</v>
      </c>
      <c r="G4824" t="s">
        <v>4538</v>
      </c>
      <c r="H4824" t="s">
        <v>2034</v>
      </c>
      <c r="I4824" s="1">
        <f>DATE(YEAR(tbl_Invoices[[#This Row],[Invoice_Date]]), MONTH(tbl_Invoices[[#This Row],[Invoice_Date]]), DAY(tbl_Invoices[[#This Row],[Invoice_Date]]))</f>
        <v>44916</v>
      </c>
      <c r="J4824">
        <f>YEAR(tbl_Invoices[[#This Row],[Invoice_Date]])</f>
        <v>2022</v>
      </c>
      <c r="K4824" s="1">
        <f>_xlfn.XLOOKUP(tbl_Invoices[[#This Row],[Customer_ID]], tbl_Customers[Customer_ID], tbl_Customers[Cohort_Month])</f>
        <v>44926</v>
      </c>
      <c r="L4824" s="1" t="str">
        <f ca="1">_xlfn.XLOOKUP(tbl_Invoices[[#This Row],[Customer_ID]], tbl_Customers[Customer_ID], tbl_Customers[Age_Group])</f>
        <v>25–34</v>
      </c>
      <c r="M4824" s="1" t="str">
        <f>_xlfn.XLOOKUP(tbl_Invoices[[#This Row],[Customer_ID]], tbl_Customers[Customer_ID], tbl_Customers[Region])</f>
        <v>West</v>
      </c>
      <c r="N4824" s="1" t="str" cm="1">
        <f t="array" ref="N4824">_xlfn.IFS(
   _xlfn.SINGLE(tbl_Invoices[Plan_ID])="P1","Basic",
   _xlfn.SINGLE(tbl_Invoices[Plan_ID])="P2","Standard",
   _xlfn.SINGLE(tbl_Invoices[Plan_ID])="P3","Premium"
)</f>
        <v>Standard</v>
      </c>
      <c r="O4824" s="2">
        <f>IF(tbl_Invoices[[#This Row],[Revenue_Type]]="Churned",0,1)</f>
        <v>1</v>
      </c>
    </row>
    <row r="4825" spans="1:15" x14ac:dyDescent="0.25">
      <c r="A4825" t="s">
        <v>5069</v>
      </c>
      <c r="B4825" t="s">
        <v>1186</v>
      </c>
      <c r="C4825" t="s">
        <v>2894</v>
      </c>
      <c r="D4825" s="1">
        <v>44916</v>
      </c>
      <c r="E4825">
        <v>55</v>
      </c>
      <c r="F4825" t="b">
        <v>1</v>
      </c>
      <c r="G4825" t="s">
        <v>4545</v>
      </c>
      <c r="H4825" t="s">
        <v>2031</v>
      </c>
      <c r="I4825" s="1">
        <f>DATE(YEAR(tbl_Invoices[[#This Row],[Invoice_Date]]), MONTH(tbl_Invoices[[#This Row],[Invoice_Date]]), DAY(tbl_Invoices[[#This Row],[Invoice_Date]]))</f>
        <v>44916</v>
      </c>
      <c r="J4825">
        <f>YEAR(tbl_Invoices[[#This Row],[Invoice_Date]])</f>
        <v>2022</v>
      </c>
      <c r="K4825" s="1">
        <f>_xlfn.XLOOKUP(tbl_Invoices[[#This Row],[Customer_ID]], tbl_Customers[Customer_ID], tbl_Customers[Cohort_Month])</f>
        <v>44286</v>
      </c>
      <c r="L4825" s="1" t="str">
        <f ca="1">_xlfn.XLOOKUP(tbl_Invoices[[#This Row],[Customer_ID]], tbl_Customers[Customer_ID], tbl_Customers[Age_Group])</f>
        <v>25–34</v>
      </c>
      <c r="M4825" s="1" t="str">
        <f>_xlfn.XLOOKUP(tbl_Invoices[[#This Row],[Customer_ID]], tbl_Customers[Customer_ID], tbl_Customers[Region])</f>
        <v>South</v>
      </c>
      <c r="N4825" s="1" t="str" cm="1">
        <f t="array" ref="N4825">_xlfn.IFS(
   _xlfn.SINGLE(tbl_Invoices[Plan_ID])="P1","Basic",
   _xlfn.SINGLE(tbl_Invoices[Plan_ID])="P2","Standard",
   _xlfn.SINGLE(tbl_Invoices[Plan_ID])="P3","Premium"
)</f>
        <v>Premium</v>
      </c>
      <c r="O4825" s="2">
        <f>IF(tbl_Invoices[[#This Row],[Revenue_Type]]="Churned",0,1)</f>
        <v>0</v>
      </c>
    </row>
    <row r="4826" spans="1:15" x14ac:dyDescent="0.25">
      <c r="A4826" t="s">
        <v>8765</v>
      </c>
      <c r="B4826" t="s">
        <v>1422</v>
      </c>
      <c r="C4826" t="s">
        <v>3892</v>
      </c>
      <c r="D4826" s="1">
        <v>44916</v>
      </c>
      <c r="E4826">
        <v>12</v>
      </c>
      <c r="F4826" t="b">
        <v>1</v>
      </c>
      <c r="G4826" t="s">
        <v>4538</v>
      </c>
      <c r="H4826" t="s">
        <v>2027</v>
      </c>
      <c r="I4826" s="1">
        <f>DATE(YEAR(tbl_Invoices[[#This Row],[Invoice_Date]]), MONTH(tbl_Invoices[[#This Row],[Invoice_Date]]), DAY(tbl_Invoices[[#This Row],[Invoice_Date]]))</f>
        <v>44916</v>
      </c>
      <c r="J4826">
        <f>YEAR(tbl_Invoices[[#This Row],[Invoice_Date]])</f>
        <v>2022</v>
      </c>
      <c r="K4826" s="1">
        <f>_xlfn.XLOOKUP(tbl_Invoices[[#This Row],[Customer_ID]], tbl_Customers[Customer_ID], tbl_Customers[Cohort_Month])</f>
        <v>44500</v>
      </c>
      <c r="L4826" s="1" t="str">
        <f ca="1">_xlfn.XLOOKUP(tbl_Invoices[[#This Row],[Customer_ID]], tbl_Customers[Customer_ID], tbl_Customers[Age_Group])</f>
        <v>18–24</v>
      </c>
      <c r="M4826" s="1" t="str">
        <f>_xlfn.XLOOKUP(tbl_Invoices[[#This Row],[Customer_ID]], tbl_Customers[Customer_ID], tbl_Customers[Region])</f>
        <v>South</v>
      </c>
      <c r="N4826" s="1" t="str" cm="1">
        <f t="array" ref="N4826">_xlfn.IFS(
   _xlfn.SINGLE(tbl_Invoices[Plan_ID])="P1","Basic",
   _xlfn.SINGLE(tbl_Invoices[Plan_ID])="P2","Standard",
   _xlfn.SINGLE(tbl_Invoices[Plan_ID])="P3","Premium"
)</f>
        <v>Basic</v>
      </c>
      <c r="O4826" s="2">
        <f>IF(tbl_Invoices[[#This Row],[Revenue_Type]]="Churned",0,1)</f>
        <v>1</v>
      </c>
    </row>
    <row r="4827" spans="1:15" x14ac:dyDescent="0.25">
      <c r="A4827" t="s">
        <v>7525</v>
      </c>
      <c r="B4827" t="s">
        <v>1631</v>
      </c>
      <c r="C4827" t="s">
        <v>2796</v>
      </c>
      <c r="D4827" s="1">
        <v>44916</v>
      </c>
      <c r="E4827">
        <v>55</v>
      </c>
      <c r="F4827" t="b">
        <v>1</v>
      </c>
      <c r="G4827" t="s">
        <v>4540</v>
      </c>
      <c r="H4827" t="s">
        <v>2031</v>
      </c>
      <c r="I4827" s="1">
        <f>DATE(YEAR(tbl_Invoices[[#This Row],[Invoice_Date]]), MONTH(tbl_Invoices[[#This Row],[Invoice_Date]]), DAY(tbl_Invoices[[#This Row],[Invoice_Date]]))</f>
        <v>44916</v>
      </c>
      <c r="J4827">
        <f>YEAR(tbl_Invoices[[#This Row],[Invoice_Date]])</f>
        <v>2022</v>
      </c>
      <c r="K4827" s="1">
        <f>_xlfn.XLOOKUP(tbl_Invoices[[#This Row],[Customer_ID]], tbl_Customers[Customer_ID], tbl_Customers[Cohort_Month])</f>
        <v>44834</v>
      </c>
      <c r="L4827" s="1" t="str">
        <f ca="1">_xlfn.XLOOKUP(tbl_Invoices[[#This Row],[Customer_ID]], tbl_Customers[Customer_ID], tbl_Customers[Age_Group])</f>
        <v>35–44</v>
      </c>
      <c r="M4827" s="1" t="str">
        <f>_xlfn.XLOOKUP(tbl_Invoices[[#This Row],[Customer_ID]], tbl_Customers[Customer_ID], tbl_Customers[Region])</f>
        <v>Midwest</v>
      </c>
      <c r="N4827" s="1" t="str" cm="1">
        <f t="array" ref="N4827">_xlfn.IFS(
   _xlfn.SINGLE(tbl_Invoices[Plan_ID])="P1","Basic",
   _xlfn.SINGLE(tbl_Invoices[Plan_ID])="P2","Standard",
   _xlfn.SINGLE(tbl_Invoices[Plan_ID])="P3","Premium"
)</f>
        <v>Premium</v>
      </c>
      <c r="O4827" s="2">
        <f>IF(tbl_Invoices[[#This Row],[Revenue_Type]]="Churned",0,1)</f>
        <v>1</v>
      </c>
    </row>
    <row r="4828" spans="1:15" x14ac:dyDescent="0.25">
      <c r="A4828" t="s">
        <v>8024</v>
      </c>
      <c r="B4828" t="s">
        <v>1966</v>
      </c>
      <c r="C4828" t="s">
        <v>3116</v>
      </c>
      <c r="D4828" s="1">
        <v>44916</v>
      </c>
      <c r="E4828">
        <v>12</v>
      </c>
      <c r="F4828" t="b">
        <v>1</v>
      </c>
      <c r="G4828" t="s">
        <v>4538</v>
      </c>
      <c r="H4828" t="s">
        <v>2027</v>
      </c>
      <c r="I4828" s="1">
        <f>DATE(YEAR(tbl_Invoices[[#This Row],[Invoice_Date]]), MONTH(tbl_Invoices[[#This Row],[Invoice_Date]]), DAY(tbl_Invoices[[#This Row],[Invoice_Date]]))</f>
        <v>44916</v>
      </c>
      <c r="J4828">
        <f>YEAR(tbl_Invoices[[#This Row],[Invoice_Date]])</f>
        <v>2022</v>
      </c>
      <c r="K4828" s="1">
        <f>_xlfn.XLOOKUP(tbl_Invoices[[#This Row],[Customer_ID]], tbl_Customers[Customer_ID], tbl_Customers[Cohort_Month])</f>
        <v>45107</v>
      </c>
      <c r="L4828" s="1" t="str">
        <f ca="1">_xlfn.XLOOKUP(tbl_Invoices[[#This Row],[Customer_ID]], tbl_Customers[Customer_ID], tbl_Customers[Age_Group])</f>
        <v>55+</v>
      </c>
      <c r="M4828" s="1" t="str">
        <f>_xlfn.XLOOKUP(tbl_Invoices[[#This Row],[Customer_ID]], tbl_Customers[Customer_ID], tbl_Customers[Region])</f>
        <v>West</v>
      </c>
      <c r="N4828" s="1" t="str" cm="1">
        <f t="array" ref="N4828">_xlfn.IFS(
   _xlfn.SINGLE(tbl_Invoices[Plan_ID])="P1","Basic",
   _xlfn.SINGLE(tbl_Invoices[Plan_ID])="P2","Standard",
   _xlfn.SINGLE(tbl_Invoices[Plan_ID])="P3","Premium"
)</f>
        <v>Basic</v>
      </c>
      <c r="O4828" s="2">
        <f>IF(tbl_Invoices[[#This Row],[Revenue_Type]]="Churned",0,1)</f>
        <v>1</v>
      </c>
    </row>
    <row r="4829" spans="1:15" x14ac:dyDescent="0.25">
      <c r="A4829" t="s">
        <v>5923</v>
      </c>
      <c r="B4829" t="s">
        <v>335</v>
      </c>
      <c r="C4829" t="s">
        <v>3966</v>
      </c>
      <c r="D4829" s="1">
        <v>44917</v>
      </c>
      <c r="E4829">
        <v>25</v>
      </c>
      <c r="F4829" t="b">
        <v>1</v>
      </c>
      <c r="G4829" t="s">
        <v>4545</v>
      </c>
      <c r="H4829" t="s">
        <v>2034</v>
      </c>
      <c r="I4829" s="1">
        <f>DATE(YEAR(tbl_Invoices[[#This Row],[Invoice_Date]]), MONTH(tbl_Invoices[[#This Row],[Invoice_Date]]), DAY(tbl_Invoices[[#This Row],[Invoice_Date]]))</f>
        <v>44917</v>
      </c>
      <c r="J4829">
        <f>YEAR(tbl_Invoices[[#This Row],[Invoice_Date]])</f>
        <v>2022</v>
      </c>
      <c r="K4829" s="1">
        <f>_xlfn.XLOOKUP(tbl_Invoices[[#This Row],[Customer_ID]], tbl_Customers[Customer_ID], tbl_Customers[Cohort_Month])</f>
        <v>44651</v>
      </c>
      <c r="L4829" s="1" t="str">
        <f ca="1">_xlfn.XLOOKUP(tbl_Invoices[[#This Row],[Customer_ID]], tbl_Customers[Customer_ID], tbl_Customers[Age_Group])</f>
        <v>35–44</v>
      </c>
      <c r="M4829" s="1" t="str">
        <f>_xlfn.XLOOKUP(tbl_Invoices[[#This Row],[Customer_ID]], tbl_Customers[Customer_ID], tbl_Customers[Region])</f>
        <v>East</v>
      </c>
      <c r="N4829" s="1" t="str" cm="1">
        <f t="array" ref="N4829">_xlfn.IFS(
   _xlfn.SINGLE(tbl_Invoices[Plan_ID])="P1","Basic",
   _xlfn.SINGLE(tbl_Invoices[Plan_ID])="P2","Standard",
   _xlfn.SINGLE(tbl_Invoices[Plan_ID])="P3","Premium"
)</f>
        <v>Standard</v>
      </c>
      <c r="O4829" s="2">
        <f>IF(tbl_Invoices[[#This Row],[Revenue_Type]]="Churned",0,1)</f>
        <v>0</v>
      </c>
    </row>
    <row r="4830" spans="1:15" x14ac:dyDescent="0.25">
      <c r="A4830" t="s">
        <v>9390</v>
      </c>
      <c r="B4830" t="s">
        <v>1035</v>
      </c>
      <c r="C4830" t="s">
        <v>3223</v>
      </c>
      <c r="D4830" s="1">
        <v>44917</v>
      </c>
      <c r="E4830">
        <v>25</v>
      </c>
      <c r="F4830" t="b">
        <v>1</v>
      </c>
      <c r="G4830" t="s">
        <v>4538</v>
      </c>
      <c r="H4830" t="s">
        <v>2034</v>
      </c>
      <c r="I4830" s="1">
        <f>DATE(YEAR(tbl_Invoices[[#This Row],[Invoice_Date]]), MONTH(tbl_Invoices[[#This Row],[Invoice_Date]]), DAY(tbl_Invoices[[#This Row],[Invoice_Date]]))</f>
        <v>44917</v>
      </c>
      <c r="J4830">
        <f>YEAR(tbl_Invoices[[#This Row],[Invoice_Date]])</f>
        <v>2022</v>
      </c>
      <c r="K4830" s="1">
        <f>_xlfn.XLOOKUP(tbl_Invoices[[#This Row],[Customer_ID]], tbl_Customers[Customer_ID], tbl_Customers[Cohort_Month])</f>
        <v>44957</v>
      </c>
      <c r="L4830" s="1" t="str">
        <f ca="1">_xlfn.XLOOKUP(tbl_Invoices[[#This Row],[Customer_ID]], tbl_Customers[Customer_ID], tbl_Customers[Age_Group])</f>
        <v>45–54</v>
      </c>
      <c r="M4830" s="1" t="str">
        <f>_xlfn.XLOOKUP(tbl_Invoices[[#This Row],[Customer_ID]], tbl_Customers[Customer_ID], tbl_Customers[Region])</f>
        <v>South</v>
      </c>
      <c r="N4830" s="1" t="str" cm="1">
        <f t="array" ref="N4830">_xlfn.IFS(
   _xlfn.SINGLE(tbl_Invoices[Plan_ID])="P1","Basic",
   _xlfn.SINGLE(tbl_Invoices[Plan_ID])="P2","Standard",
   _xlfn.SINGLE(tbl_Invoices[Plan_ID])="P3","Premium"
)</f>
        <v>Standard</v>
      </c>
      <c r="O4830" s="2">
        <f>IF(tbl_Invoices[[#This Row],[Revenue_Type]]="Churned",0,1)</f>
        <v>1</v>
      </c>
    </row>
    <row r="4831" spans="1:15" x14ac:dyDescent="0.25">
      <c r="A4831" t="s">
        <v>7225</v>
      </c>
      <c r="B4831" t="s">
        <v>1324</v>
      </c>
      <c r="C4831" t="s">
        <v>4214</v>
      </c>
      <c r="D4831" s="1">
        <v>44917</v>
      </c>
      <c r="E4831">
        <v>12</v>
      </c>
      <c r="F4831" t="b">
        <v>1</v>
      </c>
      <c r="G4831" t="s">
        <v>4545</v>
      </c>
      <c r="H4831" t="s">
        <v>2027</v>
      </c>
      <c r="I4831" s="1">
        <f>DATE(YEAR(tbl_Invoices[[#This Row],[Invoice_Date]]), MONTH(tbl_Invoices[[#This Row],[Invoice_Date]]), DAY(tbl_Invoices[[#This Row],[Invoice_Date]]))</f>
        <v>44917</v>
      </c>
      <c r="J4831">
        <f>YEAR(tbl_Invoices[[#This Row],[Invoice_Date]])</f>
        <v>2022</v>
      </c>
      <c r="K4831" s="1">
        <f>_xlfn.XLOOKUP(tbl_Invoices[[#This Row],[Customer_ID]], tbl_Customers[Customer_ID], tbl_Customers[Cohort_Month])</f>
        <v>44561</v>
      </c>
      <c r="L4831" s="1" t="str">
        <f ca="1">_xlfn.XLOOKUP(tbl_Invoices[[#This Row],[Customer_ID]], tbl_Customers[Customer_ID], tbl_Customers[Age_Group])</f>
        <v>25–34</v>
      </c>
      <c r="M4831" s="1" t="str">
        <f>_xlfn.XLOOKUP(tbl_Invoices[[#This Row],[Customer_ID]], tbl_Customers[Customer_ID], tbl_Customers[Region])</f>
        <v>Midwest</v>
      </c>
      <c r="N4831" s="1" t="str" cm="1">
        <f t="array" ref="N4831">_xlfn.IFS(
   _xlfn.SINGLE(tbl_Invoices[Plan_ID])="P1","Basic",
   _xlfn.SINGLE(tbl_Invoices[Plan_ID])="P2","Standard",
   _xlfn.SINGLE(tbl_Invoices[Plan_ID])="P3","Premium"
)</f>
        <v>Basic</v>
      </c>
      <c r="O4831" s="2">
        <f>IF(tbl_Invoices[[#This Row],[Revenue_Type]]="Churned",0,1)</f>
        <v>0</v>
      </c>
    </row>
    <row r="4832" spans="1:15" x14ac:dyDescent="0.25">
      <c r="A4832" t="s">
        <v>8803</v>
      </c>
      <c r="B4832" t="s">
        <v>1406</v>
      </c>
      <c r="C4832" t="s">
        <v>2026</v>
      </c>
      <c r="D4832" s="1">
        <v>44917</v>
      </c>
      <c r="E4832">
        <v>12</v>
      </c>
      <c r="F4832" t="b">
        <v>1</v>
      </c>
      <c r="G4832" t="s">
        <v>4547</v>
      </c>
      <c r="H4832" t="s">
        <v>2027</v>
      </c>
      <c r="I4832" s="1">
        <f>DATE(YEAR(tbl_Invoices[[#This Row],[Invoice_Date]]), MONTH(tbl_Invoices[[#This Row],[Invoice_Date]]), DAY(tbl_Invoices[[#This Row],[Invoice_Date]]))</f>
        <v>44917</v>
      </c>
      <c r="J4832">
        <f>YEAR(tbl_Invoices[[#This Row],[Invoice_Date]])</f>
        <v>2022</v>
      </c>
      <c r="K4832" s="1">
        <f>_xlfn.XLOOKUP(tbl_Invoices[[#This Row],[Customer_ID]], tbl_Customers[Customer_ID], tbl_Customers[Cohort_Month])</f>
        <v>45077</v>
      </c>
      <c r="L4832" s="1" t="str">
        <f ca="1">_xlfn.XLOOKUP(tbl_Invoices[[#This Row],[Customer_ID]], tbl_Customers[Customer_ID], tbl_Customers[Age_Group])</f>
        <v>45–54</v>
      </c>
      <c r="M4832" s="1" t="str">
        <f>_xlfn.XLOOKUP(tbl_Invoices[[#This Row],[Customer_ID]], tbl_Customers[Customer_ID], tbl_Customers[Region])</f>
        <v>South</v>
      </c>
      <c r="N4832" s="1" t="str" cm="1">
        <f t="array" ref="N4832">_xlfn.IFS(
   _xlfn.SINGLE(tbl_Invoices[Plan_ID])="P1","Basic",
   _xlfn.SINGLE(tbl_Invoices[Plan_ID])="P2","Standard",
   _xlfn.SINGLE(tbl_Invoices[Plan_ID])="P3","Premium"
)</f>
        <v>Basic</v>
      </c>
      <c r="O4832" s="2">
        <f>IF(tbl_Invoices[[#This Row],[Revenue_Type]]="Churned",0,1)</f>
        <v>1</v>
      </c>
    </row>
    <row r="4833" spans="1:15" x14ac:dyDescent="0.25">
      <c r="A4833" t="s">
        <v>5862</v>
      </c>
      <c r="B4833" t="s">
        <v>1417</v>
      </c>
      <c r="C4833" t="s">
        <v>3929</v>
      </c>
      <c r="D4833" s="1">
        <v>44917</v>
      </c>
      <c r="E4833">
        <v>25</v>
      </c>
      <c r="F4833" t="b">
        <v>1</v>
      </c>
      <c r="G4833" t="s">
        <v>4545</v>
      </c>
      <c r="H4833" t="s">
        <v>2034</v>
      </c>
      <c r="I4833" s="1">
        <f>DATE(YEAR(tbl_Invoices[[#This Row],[Invoice_Date]]), MONTH(tbl_Invoices[[#This Row],[Invoice_Date]]), DAY(tbl_Invoices[[#This Row],[Invoice_Date]]))</f>
        <v>44917</v>
      </c>
      <c r="J4833">
        <f>YEAR(tbl_Invoices[[#This Row],[Invoice_Date]])</f>
        <v>2022</v>
      </c>
      <c r="K4833" s="1">
        <f>_xlfn.XLOOKUP(tbl_Invoices[[#This Row],[Customer_ID]], tbl_Customers[Customer_ID], tbl_Customers[Cohort_Month])</f>
        <v>44985</v>
      </c>
      <c r="L4833" s="1" t="str">
        <f ca="1">_xlfn.XLOOKUP(tbl_Invoices[[#This Row],[Customer_ID]], tbl_Customers[Customer_ID], tbl_Customers[Age_Group])</f>
        <v>45–54</v>
      </c>
      <c r="M4833" s="1" t="str">
        <f>_xlfn.XLOOKUP(tbl_Invoices[[#This Row],[Customer_ID]], tbl_Customers[Customer_ID], tbl_Customers[Region])</f>
        <v>International</v>
      </c>
      <c r="N4833" s="1" t="str" cm="1">
        <f t="array" ref="N4833">_xlfn.IFS(
   _xlfn.SINGLE(tbl_Invoices[Plan_ID])="P1","Basic",
   _xlfn.SINGLE(tbl_Invoices[Plan_ID])="P2","Standard",
   _xlfn.SINGLE(tbl_Invoices[Plan_ID])="P3","Premium"
)</f>
        <v>Standard</v>
      </c>
      <c r="O4833" s="2">
        <f>IF(tbl_Invoices[[#This Row],[Revenue_Type]]="Churned",0,1)</f>
        <v>0</v>
      </c>
    </row>
    <row r="4834" spans="1:15" x14ac:dyDescent="0.25">
      <c r="A4834" t="s">
        <v>5527</v>
      </c>
      <c r="B4834" t="s">
        <v>296</v>
      </c>
      <c r="C4834" t="s">
        <v>3976</v>
      </c>
      <c r="D4834" s="1">
        <v>44918</v>
      </c>
      <c r="E4834">
        <v>12</v>
      </c>
      <c r="F4834" t="b">
        <v>1</v>
      </c>
      <c r="G4834" t="s">
        <v>4540</v>
      </c>
      <c r="H4834" t="s">
        <v>2027</v>
      </c>
      <c r="I4834" s="1">
        <f>DATE(YEAR(tbl_Invoices[[#This Row],[Invoice_Date]]), MONTH(tbl_Invoices[[#This Row],[Invoice_Date]]), DAY(tbl_Invoices[[#This Row],[Invoice_Date]]))</f>
        <v>44918</v>
      </c>
      <c r="J4834">
        <f>YEAR(tbl_Invoices[[#This Row],[Invoice_Date]])</f>
        <v>2022</v>
      </c>
      <c r="K4834" s="1">
        <f>_xlfn.XLOOKUP(tbl_Invoices[[#This Row],[Customer_ID]], tbl_Customers[Customer_ID], tbl_Customers[Cohort_Month])</f>
        <v>44561</v>
      </c>
      <c r="L4834" s="1" t="str">
        <f ca="1">_xlfn.XLOOKUP(tbl_Invoices[[#This Row],[Customer_ID]], tbl_Customers[Customer_ID], tbl_Customers[Age_Group])</f>
        <v>18–24</v>
      </c>
      <c r="M4834" s="1" t="str">
        <f>_xlfn.XLOOKUP(tbl_Invoices[[#This Row],[Customer_ID]], tbl_Customers[Customer_ID], tbl_Customers[Region])</f>
        <v>Midwest</v>
      </c>
      <c r="N4834" s="1" t="str" cm="1">
        <f t="array" ref="N4834">_xlfn.IFS(
   _xlfn.SINGLE(tbl_Invoices[Plan_ID])="P1","Basic",
   _xlfn.SINGLE(tbl_Invoices[Plan_ID])="P2","Standard",
   _xlfn.SINGLE(tbl_Invoices[Plan_ID])="P3","Premium"
)</f>
        <v>Basic</v>
      </c>
      <c r="O4834" s="2">
        <f>IF(tbl_Invoices[[#This Row],[Revenue_Type]]="Churned",0,1)</f>
        <v>1</v>
      </c>
    </row>
    <row r="4835" spans="1:15" x14ac:dyDescent="0.25">
      <c r="A4835" t="s">
        <v>7543</v>
      </c>
      <c r="B4835" t="s">
        <v>1218</v>
      </c>
      <c r="C4835" t="s">
        <v>3216</v>
      </c>
      <c r="D4835" s="1">
        <v>44918</v>
      </c>
      <c r="E4835">
        <v>25</v>
      </c>
      <c r="F4835" t="b">
        <v>1</v>
      </c>
      <c r="G4835" t="s">
        <v>4547</v>
      </c>
      <c r="H4835" t="s">
        <v>2034</v>
      </c>
      <c r="I4835" s="1">
        <f>DATE(YEAR(tbl_Invoices[[#This Row],[Invoice_Date]]), MONTH(tbl_Invoices[[#This Row],[Invoice_Date]]), DAY(tbl_Invoices[[#This Row],[Invoice_Date]]))</f>
        <v>44918</v>
      </c>
      <c r="J4835">
        <f>YEAR(tbl_Invoices[[#This Row],[Invoice_Date]])</f>
        <v>2022</v>
      </c>
      <c r="K4835" s="1">
        <f>_xlfn.XLOOKUP(tbl_Invoices[[#This Row],[Customer_ID]], tbl_Customers[Customer_ID], tbl_Customers[Cohort_Month])</f>
        <v>44895</v>
      </c>
      <c r="L4835" s="1" t="str">
        <f ca="1">_xlfn.XLOOKUP(tbl_Invoices[[#This Row],[Customer_ID]], tbl_Customers[Customer_ID], tbl_Customers[Age_Group])</f>
        <v>45–54</v>
      </c>
      <c r="M4835" s="1" t="str">
        <f>_xlfn.XLOOKUP(tbl_Invoices[[#This Row],[Customer_ID]], tbl_Customers[Customer_ID], tbl_Customers[Region])</f>
        <v>International</v>
      </c>
      <c r="N4835" s="1" t="str" cm="1">
        <f t="array" ref="N4835">_xlfn.IFS(
   _xlfn.SINGLE(tbl_Invoices[Plan_ID])="P1","Basic",
   _xlfn.SINGLE(tbl_Invoices[Plan_ID])="P2","Standard",
   _xlfn.SINGLE(tbl_Invoices[Plan_ID])="P3","Premium"
)</f>
        <v>Standard</v>
      </c>
      <c r="O4835" s="2">
        <f>IF(tbl_Invoices[[#This Row],[Revenue_Type]]="Churned",0,1)</f>
        <v>1</v>
      </c>
    </row>
    <row r="4836" spans="1:15" x14ac:dyDescent="0.25">
      <c r="A4836" t="s">
        <v>8345</v>
      </c>
      <c r="B4836" t="s">
        <v>1459</v>
      </c>
      <c r="C4836" t="s">
        <v>4485</v>
      </c>
      <c r="D4836" s="1">
        <v>44918</v>
      </c>
      <c r="E4836">
        <v>12</v>
      </c>
      <c r="F4836" t="b">
        <v>1</v>
      </c>
      <c r="G4836" t="s">
        <v>4549</v>
      </c>
      <c r="H4836" t="s">
        <v>2027</v>
      </c>
      <c r="I4836" s="1">
        <f>DATE(YEAR(tbl_Invoices[[#This Row],[Invoice_Date]]), MONTH(tbl_Invoices[[#This Row],[Invoice_Date]]), DAY(tbl_Invoices[[#This Row],[Invoice_Date]]))</f>
        <v>44918</v>
      </c>
      <c r="J4836">
        <f>YEAR(tbl_Invoices[[#This Row],[Invoice_Date]])</f>
        <v>2022</v>
      </c>
      <c r="K4836" s="1">
        <f>_xlfn.XLOOKUP(tbl_Invoices[[#This Row],[Customer_ID]], tbl_Customers[Customer_ID], tbl_Customers[Cohort_Month])</f>
        <v>44592</v>
      </c>
      <c r="L4836" s="1" t="str">
        <f ca="1">_xlfn.XLOOKUP(tbl_Invoices[[#This Row],[Customer_ID]], tbl_Customers[Customer_ID], tbl_Customers[Age_Group])</f>
        <v>35–44</v>
      </c>
      <c r="M4836" s="1" t="str">
        <f>_xlfn.XLOOKUP(tbl_Invoices[[#This Row],[Customer_ID]], tbl_Customers[Customer_ID], tbl_Customers[Region])</f>
        <v>Midwest</v>
      </c>
      <c r="N4836" s="1" t="str" cm="1">
        <f t="array" ref="N4836">_xlfn.IFS(
   _xlfn.SINGLE(tbl_Invoices[Plan_ID])="P1","Basic",
   _xlfn.SINGLE(tbl_Invoices[Plan_ID])="P2","Standard",
   _xlfn.SINGLE(tbl_Invoices[Plan_ID])="P3","Premium"
)</f>
        <v>Basic</v>
      </c>
      <c r="O4836" s="2">
        <f>IF(tbl_Invoices[[#This Row],[Revenue_Type]]="Churned",0,1)</f>
        <v>1</v>
      </c>
    </row>
    <row r="4837" spans="1:15" x14ac:dyDescent="0.25">
      <c r="A4837" t="s">
        <v>6921</v>
      </c>
      <c r="B4837" t="s">
        <v>1552</v>
      </c>
      <c r="C4837" t="s">
        <v>3659</v>
      </c>
      <c r="D4837" s="1">
        <v>44918</v>
      </c>
      <c r="E4837">
        <v>12</v>
      </c>
      <c r="F4837" t="b">
        <v>1</v>
      </c>
      <c r="G4837" t="s">
        <v>4538</v>
      </c>
      <c r="H4837" t="s">
        <v>2027</v>
      </c>
      <c r="I4837" s="1">
        <f>DATE(YEAR(tbl_Invoices[[#This Row],[Invoice_Date]]), MONTH(tbl_Invoices[[#This Row],[Invoice_Date]]), DAY(tbl_Invoices[[#This Row],[Invoice_Date]]))</f>
        <v>44918</v>
      </c>
      <c r="J4837">
        <f>YEAR(tbl_Invoices[[#This Row],[Invoice_Date]])</f>
        <v>2022</v>
      </c>
      <c r="K4837" s="1">
        <f>_xlfn.XLOOKUP(tbl_Invoices[[#This Row],[Customer_ID]], tbl_Customers[Customer_ID], tbl_Customers[Cohort_Month])</f>
        <v>44347</v>
      </c>
      <c r="L4837" s="1" t="str">
        <f ca="1">_xlfn.XLOOKUP(tbl_Invoices[[#This Row],[Customer_ID]], tbl_Customers[Customer_ID], tbl_Customers[Age_Group])</f>
        <v>55+</v>
      </c>
      <c r="M4837" s="1" t="str">
        <f>_xlfn.XLOOKUP(tbl_Invoices[[#This Row],[Customer_ID]], tbl_Customers[Customer_ID], tbl_Customers[Region])</f>
        <v>South</v>
      </c>
      <c r="N4837" s="1" t="str" cm="1">
        <f t="array" ref="N4837">_xlfn.IFS(
   _xlfn.SINGLE(tbl_Invoices[Plan_ID])="P1","Basic",
   _xlfn.SINGLE(tbl_Invoices[Plan_ID])="P2","Standard",
   _xlfn.SINGLE(tbl_Invoices[Plan_ID])="P3","Premium"
)</f>
        <v>Basic</v>
      </c>
      <c r="O4837" s="2">
        <f>IF(tbl_Invoices[[#This Row],[Revenue_Type]]="Churned",0,1)</f>
        <v>1</v>
      </c>
    </row>
    <row r="4838" spans="1:15" x14ac:dyDescent="0.25">
      <c r="A4838" t="s">
        <v>4976</v>
      </c>
      <c r="B4838" t="s">
        <v>2013</v>
      </c>
      <c r="C4838" t="s">
        <v>3359</v>
      </c>
      <c r="D4838" s="1">
        <v>44918</v>
      </c>
      <c r="E4838">
        <v>25</v>
      </c>
      <c r="F4838" t="b">
        <v>1</v>
      </c>
      <c r="G4838" t="s">
        <v>4538</v>
      </c>
      <c r="H4838" t="s">
        <v>2034</v>
      </c>
      <c r="I4838" s="1">
        <f>DATE(YEAR(tbl_Invoices[[#This Row],[Invoice_Date]]), MONTH(tbl_Invoices[[#This Row],[Invoice_Date]]), DAY(tbl_Invoices[[#This Row],[Invoice_Date]]))</f>
        <v>44918</v>
      </c>
      <c r="J4838">
        <f>YEAR(tbl_Invoices[[#This Row],[Invoice_Date]])</f>
        <v>2022</v>
      </c>
      <c r="K4838" s="1">
        <f>_xlfn.XLOOKUP(tbl_Invoices[[#This Row],[Customer_ID]], tbl_Customers[Customer_ID], tbl_Customers[Cohort_Month])</f>
        <v>44985</v>
      </c>
      <c r="L4838" s="1" t="str">
        <f ca="1">_xlfn.XLOOKUP(tbl_Invoices[[#This Row],[Customer_ID]], tbl_Customers[Customer_ID], tbl_Customers[Age_Group])</f>
        <v>25–34</v>
      </c>
      <c r="M4838" s="1" t="str">
        <f>_xlfn.XLOOKUP(tbl_Invoices[[#This Row],[Customer_ID]], tbl_Customers[Customer_ID], tbl_Customers[Region])</f>
        <v>Midwest</v>
      </c>
      <c r="N4838" s="1" t="str" cm="1">
        <f t="array" ref="N4838">_xlfn.IFS(
   _xlfn.SINGLE(tbl_Invoices[Plan_ID])="P1","Basic",
   _xlfn.SINGLE(tbl_Invoices[Plan_ID])="P2","Standard",
   _xlfn.SINGLE(tbl_Invoices[Plan_ID])="P3","Premium"
)</f>
        <v>Standard</v>
      </c>
      <c r="O4838" s="2">
        <f>IF(tbl_Invoices[[#This Row],[Revenue_Type]]="Churned",0,1)</f>
        <v>1</v>
      </c>
    </row>
    <row r="4839" spans="1:15" x14ac:dyDescent="0.25">
      <c r="A4839" t="s">
        <v>5667</v>
      </c>
      <c r="B4839" t="s">
        <v>165</v>
      </c>
      <c r="C4839" t="s">
        <v>3405</v>
      </c>
      <c r="D4839" s="1">
        <v>44919</v>
      </c>
      <c r="E4839">
        <v>12</v>
      </c>
      <c r="F4839" t="b">
        <v>1</v>
      </c>
      <c r="G4839" t="s">
        <v>4545</v>
      </c>
      <c r="H4839" t="s">
        <v>2027</v>
      </c>
      <c r="I4839" s="1">
        <f>DATE(YEAR(tbl_Invoices[[#This Row],[Invoice_Date]]), MONTH(tbl_Invoices[[#This Row],[Invoice_Date]]), DAY(tbl_Invoices[[#This Row],[Invoice_Date]]))</f>
        <v>44919</v>
      </c>
      <c r="J4839">
        <f>YEAR(tbl_Invoices[[#This Row],[Invoice_Date]])</f>
        <v>2022</v>
      </c>
      <c r="K4839" s="1">
        <f>_xlfn.XLOOKUP(tbl_Invoices[[#This Row],[Customer_ID]], tbl_Customers[Customer_ID], tbl_Customers[Cohort_Month])</f>
        <v>44985</v>
      </c>
      <c r="L4839" s="1" t="str">
        <f ca="1">_xlfn.XLOOKUP(tbl_Invoices[[#This Row],[Customer_ID]], tbl_Customers[Customer_ID], tbl_Customers[Age_Group])</f>
        <v>45–54</v>
      </c>
      <c r="M4839" s="1" t="str">
        <f>_xlfn.XLOOKUP(tbl_Invoices[[#This Row],[Customer_ID]], tbl_Customers[Customer_ID], tbl_Customers[Region])</f>
        <v>International</v>
      </c>
      <c r="N4839" s="1" t="str" cm="1">
        <f t="array" ref="N4839">_xlfn.IFS(
   _xlfn.SINGLE(tbl_Invoices[Plan_ID])="P1","Basic",
   _xlfn.SINGLE(tbl_Invoices[Plan_ID])="P2","Standard",
   _xlfn.SINGLE(tbl_Invoices[Plan_ID])="P3","Premium"
)</f>
        <v>Basic</v>
      </c>
      <c r="O4839" s="2">
        <f>IF(tbl_Invoices[[#This Row],[Revenue_Type]]="Churned",0,1)</f>
        <v>0</v>
      </c>
    </row>
    <row r="4840" spans="1:15" x14ac:dyDescent="0.25">
      <c r="A4840" t="s">
        <v>4750</v>
      </c>
      <c r="B4840" t="s">
        <v>316</v>
      </c>
      <c r="C4840" t="s">
        <v>2335</v>
      </c>
      <c r="D4840" s="1">
        <v>44919</v>
      </c>
      <c r="E4840">
        <v>12</v>
      </c>
      <c r="F4840" t="b">
        <v>1</v>
      </c>
      <c r="G4840" t="s">
        <v>4547</v>
      </c>
      <c r="H4840" t="s">
        <v>2027</v>
      </c>
      <c r="I4840" s="1">
        <f>DATE(YEAR(tbl_Invoices[[#This Row],[Invoice_Date]]), MONTH(tbl_Invoices[[#This Row],[Invoice_Date]]), DAY(tbl_Invoices[[#This Row],[Invoice_Date]]))</f>
        <v>44919</v>
      </c>
      <c r="J4840">
        <f>YEAR(tbl_Invoices[[#This Row],[Invoice_Date]])</f>
        <v>2022</v>
      </c>
      <c r="K4840" s="1">
        <f>_xlfn.XLOOKUP(tbl_Invoices[[#This Row],[Customer_ID]], tbl_Customers[Customer_ID], tbl_Customers[Cohort_Month])</f>
        <v>44500</v>
      </c>
      <c r="L4840" s="1" t="str">
        <f ca="1">_xlfn.XLOOKUP(tbl_Invoices[[#This Row],[Customer_ID]], tbl_Customers[Customer_ID], tbl_Customers[Age_Group])</f>
        <v>18–24</v>
      </c>
      <c r="M4840" s="1" t="str">
        <f>_xlfn.XLOOKUP(tbl_Invoices[[#This Row],[Customer_ID]], tbl_Customers[Customer_ID], tbl_Customers[Region])</f>
        <v>West</v>
      </c>
      <c r="N4840" s="1" t="str" cm="1">
        <f t="array" ref="N4840">_xlfn.IFS(
   _xlfn.SINGLE(tbl_Invoices[Plan_ID])="P1","Basic",
   _xlfn.SINGLE(tbl_Invoices[Plan_ID])="P2","Standard",
   _xlfn.SINGLE(tbl_Invoices[Plan_ID])="P3","Premium"
)</f>
        <v>Basic</v>
      </c>
      <c r="O4840" s="2">
        <f>IF(tbl_Invoices[[#This Row],[Revenue_Type]]="Churned",0,1)</f>
        <v>1</v>
      </c>
    </row>
    <row r="4841" spans="1:15" x14ac:dyDescent="0.25">
      <c r="A4841" t="s">
        <v>6452</v>
      </c>
      <c r="B4841" t="s">
        <v>1398</v>
      </c>
      <c r="C4841" t="s">
        <v>3790</v>
      </c>
      <c r="D4841" s="1">
        <v>44919</v>
      </c>
      <c r="E4841">
        <v>55</v>
      </c>
      <c r="F4841" t="b">
        <v>1</v>
      </c>
      <c r="G4841" t="s">
        <v>4538</v>
      </c>
      <c r="H4841" t="s">
        <v>2031</v>
      </c>
      <c r="I4841" s="1">
        <f>DATE(YEAR(tbl_Invoices[[#This Row],[Invoice_Date]]), MONTH(tbl_Invoices[[#This Row],[Invoice_Date]]), DAY(tbl_Invoices[[#This Row],[Invoice_Date]]))</f>
        <v>44919</v>
      </c>
      <c r="J4841">
        <f>YEAR(tbl_Invoices[[#This Row],[Invoice_Date]])</f>
        <v>2022</v>
      </c>
      <c r="K4841" s="1">
        <f>_xlfn.XLOOKUP(tbl_Invoices[[#This Row],[Customer_ID]], tbl_Customers[Customer_ID], tbl_Customers[Cohort_Month])</f>
        <v>44377</v>
      </c>
      <c r="L4841" s="1" t="str">
        <f ca="1">_xlfn.XLOOKUP(tbl_Invoices[[#This Row],[Customer_ID]], tbl_Customers[Customer_ID], tbl_Customers[Age_Group])</f>
        <v>45–54</v>
      </c>
      <c r="M4841" s="1" t="str">
        <f>_xlfn.XLOOKUP(tbl_Invoices[[#This Row],[Customer_ID]], tbl_Customers[Customer_ID], tbl_Customers[Region])</f>
        <v>Midwest</v>
      </c>
      <c r="N4841" s="1" t="str" cm="1">
        <f t="array" ref="N4841">_xlfn.IFS(
   _xlfn.SINGLE(tbl_Invoices[Plan_ID])="P1","Basic",
   _xlfn.SINGLE(tbl_Invoices[Plan_ID])="P2","Standard",
   _xlfn.SINGLE(tbl_Invoices[Plan_ID])="P3","Premium"
)</f>
        <v>Premium</v>
      </c>
      <c r="O4841" s="2">
        <f>IF(tbl_Invoices[[#This Row],[Revenue_Type]]="Churned",0,1)</f>
        <v>1</v>
      </c>
    </row>
    <row r="4842" spans="1:15" x14ac:dyDescent="0.25">
      <c r="A4842" t="s">
        <v>8473</v>
      </c>
      <c r="B4842" t="s">
        <v>1765</v>
      </c>
      <c r="C4842" t="s">
        <v>3597</v>
      </c>
      <c r="D4842" s="1">
        <v>44919</v>
      </c>
      <c r="E4842">
        <v>55</v>
      </c>
      <c r="F4842" t="b">
        <v>1</v>
      </c>
      <c r="G4842" t="s">
        <v>4540</v>
      </c>
      <c r="H4842" t="s">
        <v>2031</v>
      </c>
      <c r="I4842" s="1">
        <f>DATE(YEAR(tbl_Invoices[[#This Row],[Invoice_Date]]), MONTH(tbl_Invoices[[#This Row],[Invoice_Date]]), DAY(tbl_Invoices[[#This Row],[Invoice_Date]]))</f>
        <v>44919</v>
      </c>
      <c r="J4842">
        <f>YEAR(tbl_Invoices[[#This Row],[Invoice_Date]])</f>
        <v>2022</v>
      </c>
      <c r="K4842" s="1">
        <f>_xlfn.XLOOKUP(tbl_Invoices[[#This Row],[Customer_ID]], tbl_Customers[Customer_ID], tbl_Customers[Cohort_Month])</f>
        <v>44712</v>
      </c>
      <c r="L4842" s="1" t="str">
        <f ca="1">_xlfn.XLOOKUP(tbl_Invoices[[#This Row],[Customer_ID]], tbl_Customers[Customer_ID], tbl_Customers[Age_Group])</f>
        <v>45–54</v>
      </c>
      <c r="M4842" s="1" t="str">
        <f>_xlfn.XLOOKUP(tbl_Invoices[[#This Row],[Customer_ID]], tbl_Customers[Customer_ID], tbl_Customers[Region])</f>
        <v>South</v>
      </c>
      <c r="N4842" s="1" t="str" cm="1">
        <f t="array" ref="N4842">_xlfn.IFS(
   _xlfn.SINGLE(tbl_Invoices[Plan_ID])="P1","Basic",
   _xlfn.SINGLE(tbl_Invoices[Plan_ID])="P2","Standard",
   _xlfn.SINGLE(tbl_Invoices[Plan_ID])="P3","Premium"
)</f>
        <v>Premium</v>
      </c>
      <c r="O4842" s="2">
        <f>IF(tbl_Invoices[[#This Row],[Revenue_Type]]="Churned",0,1)</f>
        <v>1</v>
      </c>
    </row>
    <row r="4843" spans="1:15" x14ac:dyDescent="0.25">
      <c r="A4843" t="s">
        <v>10036</v>
      </c>
      <c r="B4843" t="s">
        <v>1928</v>
      </c>
      <c r="C4843" t="s">
        <v>2644</v>
      </c>
      <c r="D4843" s="1">
        <v>44919</v>
      </c>
      <c r="E4843">
        <v>12</v>
      </c>
      <c r="F4843" t="b">
        <v>1</v>
      </c>
      <c r="G4843" t="s">
        <v>4545</v>
      </c>
      <c r="H4843" t="s">
        <v>2027</v>
      </c>
      <c r="I4843" s="1">
        <f>DATE(YEAR(tbl_Invoices[[#This Row],[Invoice_Date]]), MONTH(tbl_Invoices[[#This Row],[Invoice_Date]]), DAY(tbl_Invoices[[#This Row],[Invoice_Date]]))</f>
        <v>44919</v>
      </c>
      <c r="J4843">
        <f>YEAR(tbl_Invoices[[#This Row],[Invoice_Date]])</f>
        <v>2022</v>
      </c>
      <c r="K4843" s="1">
        <f>_xlfn.XLOOKUP(tbl_Invoices[[#This Row],[Customer_ID]], tbl_Customers[Customer_ID], tbl_Customers[Cohort_Month])</f>
        <v>44651</v>
      </c>
      <c r="L4843" s="1" t="str">
        <f ca="1">_xlfn.XLOOKUP(tbl_Invoices[[#This Row],[Customer_ID]], tbl_Customers[Customer_ID], tbl_Customers[Age_Group])</f>
        <v>25–34</v>
      </c>
      <c r="M4843" s="1" t="str">
        <f>_xlfn.XLOOKUP(tbl_Invoices[[#This Row],[Customer_ID]], tbl_Customers[Customer_ID], tbl_Customers[Region])</f>
        <v>Midwest</v>
      </c>
      <c r="N4843" s="1" t="str" cm="1">
        <f t="array" ref="N4843">_xlfn.IFS(
   _xlfn.SINGLE(tbl_Invoices[Plan_ID])="P1","Basic",
   _xlfn.SINGLE(tbl_Invoices[Plan_ID])="P2","Standard",
   _xlfn.SINGLE(tbl_Invoices[Plan_ID])="P3","Premium"
)</f>
        <v>Basic</v>
      </c>
      <c r="O4843" s="2">
        <f>IF(tbl_Invoices[[#This Row],[Revenue_Type]]="Churned",0,1)</f>
        <v>0</v>
      </c>
    </row>
    <row r="4844" spans="1:15" x14ac:dyDescent="0.25">
      <c r="A4844" t="s">
        <v>10508</v>
      </c>
      <c r="B4844" t="s">
        <v>136</v>
      </c>
      <c r="C4844" t="s">
        <v>2059</v>
      </c>
      <c r="D4844" s="1">
        <v>44920</v>
      </c>
      <c r="E4844">
        <v>25</v>
      </c>
      <c r="F4844" t="b">
        <v>1</v>
      </c>
      <c r="G4844" t="s">
        <v>4545</v>
      </c>
      <c r="H4844" t="s">
        <v>2034</v>
      </c>
      <c r="I4844" s="1">
        <f>DATE(YEAR(tbl_Invoices[[#This Row],[Invoice_Date]]), MONTH(tbl_Invoices[[#This Row],[Invoice_Date]]), DAY(tbl_Invoices[[#This Row],[Invoice_Date]]))</f>
        <v>44920</v>
      </c>
      <c r="J4844">
        <f>YEAR(tbl_Invoices[[#This Row],[Invoice_Date]])</f>
        <v>2022</v>
      </c>
      <c r="K4844" s="1">
        <f>_xlfn.XLOOKUP(tbl_Invoices[[#This Row],[Customer_ID]], tbl_Customers[Customer_ID], tbl_Customers[Cohort_Month])</f>
        <v>44926</v>
      </c>
      <c r="L4844" s="1" t="str">
        <f ca="1">_xlfn.XLOOKUP(tbl_Invoices[[#This Row],[Customer_ID]], tbl_Customers[Customer_ID], tbl_Customers[Age_Group])</f>
        <v>18–24</v>
      </c>
      <c r="M4844" s="1" t="str">
        <f>_xlfn.XLOOKUP(tbl_Invoices[[#This Row],[Customer_ID]], tbl_Customers[Customer_ID], tbl_Customers[Region])</f>
        <v>West</v>
      </c>
      <c r="N4844" s="1" t="str" cm="1">
        <f t="array" ref="N4844">_xlfn.IFS(
   _xlfn.SINGLE(tbl_Invoices[Plan_ID])="P1","Basic",
   _xlfn.SINGLE(tbl_Invoices[Plan_ID])="P2","Standard",
   _xlfn.SINGLE(tbl_Invoices[Plan_ID])="P3","Premium"
)</f>
        <v>Standard</v>
      </c>
      <c r="O4844" s="2">
        <f>IF(tbl_Invoices[[#This Row],[Revenue_Type]]="Churned",0,1)</f>
        <v>0</v>
      </c>
    </row>
    <row r="4845" spans="1:15" x14ac:dyDescent="0.25">
      <c r="A4845" t="s">
        <v>5234</v>
      </c>
      <c r="B4845" t="s">
        <v>214</v>
      </c>
      <c r="C4845" t="s">
        <v>2789</v>
      </c>
      <c r="D4845" s="1">
        <v>44920</v>
      </c>
      <c r="E4845">
        <v>12</v>
      </c>
      <c r="F4845" t="b">
        <v>1</v>
      </c>
      <c r="G4845" t="s">
        <v>4549</v>
      </c>
      <c r="H4845" t="s">
        <v>2027</v>
      </c>
      <c r="I4845" s="1">
        <f>DATE(YEAR(tbl_Invoices[[#This Row],[Invoice_Date]]), MONTH(tbl_Invoices[[#This Row],[Invoice_Date]]), DAY(tbl_Invoices[[#This Row],[Invoice_Date]]))</f>
        <v>44920</v>
      </c>
      <c r="J4845">
        <f>YEAR(tbl_Invoices[[#This Row],[Invoice_Date]])</f>
        <v>2022</v>
      </c>
      <c r="K4845" s="1">
        <f>_xlfn.XLOOKUP(tbl_Invoices[[#This Row],[Customer_ID]], tbl_Customers[Customer_ID], tbl_Customers[Cohort_Month])</f>
        <v>44377</v>
      </c>
      <c r="L4845" s="1" t="str">
        <f ca="1">_xlfn.XLOOKUP(tbl_Invoices[[#This Row],[Customer_ID]], tbl_Customers[Customer_ID], tbl_Customers[Age_Group])</f>
        <v>35–44</v>
      </c>
      <c r="M4845" s="1" t="str">
        <f>_xlfn.XLOOKUP(tbl_Invoices[[#This Row],[Customer_ID]], tbl_Customers[Customer_ID], tbl_Customers[Region])</f>
        <v>South</v>
      </c>
      <c r="N4845" s="1" t="str" cm="1">
        <f t="array" ref="N4845">_xlfn.IFS(
   _xlfn.SINGLE(tbl_Invoices[Plan_ID])="P1","Basic",
   _xlfn.SINGLE(tbl_Invoices[Plan_ID])="P2","Standard",
   _xlfn.SINGLE(tbl_Invoices[Plan_ID])="P3","Premium"
)</f>
        <v>Basic</v>
      </c>
      <c r="O4845" s="2">
        <f>IF(tbl_Invoices[[#This Row],[Revenue_Type]]="Churned",0,1)</f>
        <v>1</v>
      </c>
    </row>
    <row r="4846" spans="1:15" x14ac:dyDescent="0.25">
      <c r="A4846" t="s">
        <v>8229</v>
      </c>
      <c r="B4846" t="s">
        <v>466</v>
      </c>
      <c r="C4846" t="s">
        <v>2948</v>
      </c>
      <c r="D4846" s="1">
        <v>44920</v>
      </c>
      <c r="E4846">
        <v>25</v>
      </c>
      <c r="F4846" t="b">
        <v>1</v>
      </c>
      <c r="G4846" t="s">
        <v>4547</v>
      </c>
      <c r="H4846" t="s">
        <v>2034</v>
      </c>
      <c r="I4846" s="1">
        <f>DATE(YEAR(tbl_Invoices[[#This Row],[Invoice_Date]]), MONTH(tbl_Invoices[[#This Row],[Invoice_Date]]), DAY(tbl_Invoices[[#This Row],[Invoice_Date]]))</f>
        <v>44920</v>
      </c>
      <c r="J4846">
        <f>YEAR(tbl_Invoices[[#This Row],[Invoice_Date]])</f>
        <v>2022</v>
      </c>
      <c r="K4846" s="1">
        <f>_xlfn.XLOOKUP(tbl_Invoices[[#This Row],[Customer_ID]], tbl_Customers[Customer_ID], tbl_Customers[Cohort_Month])</f>
        <v>44985</v>
      </c>
      <c r="L4846" s="1" t="str">
        <f ca="1">_xlfn.XLOOKUP(tbl_Invoices[[#This Row],[Customer_ID]], tbl_Customers[Customer_ID], tbl_Customers[Age_Group])</f>
        <v>55+</v>
      </c>
      <c r="M4846" s="1" t="str">
        <f>_xlfn.XLOOKUP(tbl_Invoices[[#This Row],[Customer_ID]], tbl_Customers[Customer_ID], tbl_Customers[Region])</f>
        <v>East</v>
      </c>
      <c r="N4846" s="1" t="str" cm="1">
        <f t="array" ref="N4846">_xlfn.IFS(
   _xlfn.SINGLE(tbl_Invoices[Plan_ID])="P1","Basic",
   _xlfn.SINGLE(tbl_Invoices[Plan_ID])="P2","Standard",
   _xlfn.SINGLE(tbl_Invoices[Plan_ID])="P3","Premium"
)</f>
        <v>Standard</v>
      </c>
      <c r="O4846" s="2">
        <f>IF(tbl_Invoices[[#This Row],[Revenue_Type]]="Churned",0,1)</f>
        <v>1</v>
      </c>
    </row>
    <row r="4847" spans="1:15" x14ac:dyDescent="0.25">
      <c r="A4847" t="s">
        <v>7960</v>
      </c>
      <c r="B4847" t="s">
        <v>561</v>
      </c>
      <c r="C4847" t="s">
        <v>4186</v>
      </c>
      <c r="D4847" s="1">
        <v>44920</v>
      </c>
      <c r="E4847">
        <v>55</v>
      </c>
      <c r="F4847" t="b">
        <v>1</v>
      </c>
      <c r="G4847" t="s">
        <v>4540</v>
      </c>
      <c r="H4847" t="s">
        <v>2031</v>
      </c>
      <c r="I4847" s="1">
        <f>DATE(YEAR(tbl_Invoices[[#This Row],[Invoice_Date]]), MONTH(tbl_Invoices[[#This Row],[Invoice_Date]]), DAY(tbl_Invoices[[#This Row],[Invoice_Date]]))</f>
        <v>44920</v>
      </c>
      <c r="J4847">
        <f>YEAR(tbl_Invoices[[#This Row],[Invoice_Date]])</f>
        <v>2022</v>
      </c>
      <c r="K4847" s="1">
        <f>_xlfn.XLOOKUP(tbl_Invoices[[#This Row],[Customer_ID]], tbl_Customers[Customer_ID], tbl_Customers[Cohort_Month])</f>
        <v>44592</v>
      </c>
      <c r="L4847" s="1" t="str">
        <f ca="1">_xlfn.XLOOKUP(tbl_Invoices[[#This Row],[Customer_ID]], tbl_Customers[Customer_ID], tbl_Customers[Age_Group])</f>
        <v>35–44</v>
      </c>
      <c r="M4847" s="1" t="str">
        <f>_xlfn.XLOOKUP(tbl_Invoices[[#This Row],[Customer_ID]], tbl_Customers[Customer_ID], tbl_Customers[Region])</f>
        <v>International</v>
      </c>
      <c r="N4847" s="1" t="str" cm="1">
        <f t="array" ref="N4847">_xlfn.IFS(
   _xlfn.SINGLE(tbl_Invoices[Plan_ID])="P1","Basic",
   _xlfn.SINGLE(tbl_Invoices[Plan_ID])="P2","Standard",
   _xlfn.SINGLE(tbl_Invoices[Plan_ID])="P3","Premium"
)</f>
        <v>Premium</v>
      </c>
      <c r="O4847" s="2">
        <f>IF(tbl_Invoices[[#This Row],[Revenue_Type]]="Churned",0,1)</f>
        <v>1</v>
      </c>
    </row>
    <row r="4848" spans="1:15" x14ac:dyDescent="0.25">
      <c r="A4848" t="s">
        <v>7535</v>
      </c>
      <c r="B4848" t="s">
        <v>764</v>
      </c>
      <c r="C4848" t="s">
        <v>3669</v>
      </c>
      <c r="D4848" s="1">
        <v>44920</v>
      </c>
      <c r="E4848">
        <v>25</v>
      </c>
      <c r="F4848" t="b">
        <v>1</v>
      </c>
      <c r="G4848" t="s">
        <v>4538</v>
      </c>
      <c r="H4848" t="s">
        <v>2034</v>
      </c>
      <c r="I4848" s="1">
        <f>DATE(YEAR(tbl_Invoices[[#This Row],[Invoice_Date]]), MONTH(tbl_Invoices[[#This Row],[Invoice_Date]]), DAY(tbl_Invoices[[#This Row],[Invoice_Date]]))</f>
        <v>44920</v>
      </c>
      <c r="J4848">
        <f>YEAR(tbl_Invoices[[#This Row],[Invoice_Date]])</f>
        <v>2022</v>
      </c>
      <c r="K4848" s="1">
        <f>_xlfn.XLOOKUP(tbl_Invoices[[#This Row],[Customer_ID]], tbl_Customers[Customer_ID], tbl_Customers[Cohort_Month])</f>
        <v>44620</v>
      </c>
      <c r="L4848" s="1" t="str">
        <f ca="1">_xlfn.XLOOKUP(tbl_Invoices[[#This Row],[Customer_ID]], tbl_Customers[Customer_ID], tbl_Customers[Age_Group])</f>
        <v>45–54</v>
      </c>
      <c r="M4848" s="1" t="str">
        <f>_xlfn.XLOOKUP(tbl_Invoices[[#This Row],[Customer_ID]], tbl_Customers[Customer_ID], tbl_Customers[Region])</f>
        <v>South</v>
      </c>
      <c r="N4848" s="1" t="str" cm="1">
        <f t="array" ref="N4848">_xlfn.IFS(
   _xlfn.SINGLE(tbl_Invoices[Plan_ID])="P1","Basic",
   _xlfn.SINGLE(tbl_Invoices[Plan_ID])="P2","Standard",
   _xlfn.SINGLE(tbl_Invoices[Plan_ID])="P3","Premium"
)</f>
        <v>Standard</v>
      </c>
      <c r="O4848" s="2">
        <f>IF(tbl_Invoices[[#This Row],[Revenue_Type]]="Churned",0,1)</f>
        <v>1</v>
      </c>
    </row>
    <row r="4849" spans="1:15" x14ac:dyDescent="0.25">
      <c r="A4849" t="s">
        <v>5924</v>
      </c>
      <c r="B4849" t="s">
        <v>1372</v>
      </c>
      <c r="C4849" t="s">
        <v>3401</v>
      </c>
      <c r="D4849" s="1">
        <v>44920</v>
      </c>
      <c r="E4849">
        <v>25</v>
      </c>
      <c r="F4849" t="b">
        <v>1</v>
      </c>
      <c r="G4849" t="s">
        <v>4547</v>
      </c>
      <c r="H4849" t="s">
        <v>2034</v>
      </c>
      <c r="I4849" s="1">
        <f>DATE(YEAR(tbl_Invoices[[#This Row],[Invoice_Date]]), MONTH(tbl_Invoices[[#This Row],[Invoice_Date]]), DAY(tbl_Invoices[[#This Row],[Invoice_Date]]))</f>
        <v>44920</v>
      </c>
      <c r="J4849">
        <f>YEAR(tbl_Invoices[[#This Row],[Invoice_Date]])</f>
        <v>2022</v>
      </c>
      <c r="K4849" s="1">
        <f>_xlfn.XLOOKUP(tbl_Invoices[[#This Row],[Customer_ID]], tbl_Customers[Customer_ID], tbl_Customers[Cohort_Month])</f>
        <v>44347</v>
      </c>
      <c r="L4849" s="1" t="str">
        <f ca="1">_xlfn.XLOOKUP(tbl_Invoices[[#This Row],[Customer_ID]], tbl_Customers[Customer_ID], tbl_Customers[Age_Group])</f>
        <v>45–54</v>
      </c>
      <c r="M4849" s="1" t="str">
        <f>_xlfn.XLOOKUP(tbl_Invoices[[#This Row],[Customer_ID]], tbl_Customers[Customer_ID], tbl_Customers[Region])</f>
        <v>South</v>
      </c>
      <c r="N4849" s="1" t="str" cm="1">
        <f t="array" ref="N4849">_xlfn.IFS(
   _xlfn.SINGLE(tbl_Invoices[Plan_ID])="P1","Basic",
   _xlfn.SINGLE(tbl_Invoices[Plan_ID])="P2","Standard",
   _xlfn.SINGLE(tbl_Invoices[Plan_ID])="P3","Premium"
)</f>
        <v>Standard</v>
      </c>
      <c r="O4849" s="2">
        <f>IF(tbl_Invoices[[#This Row],[Revenue_Type]]="Churned",0,1)</f>
        <v>1</v>
      </c>
    </row>
    <row r="4850" spans="1:15" x14ac:dyDescent="0.25">
      <c r="A4850" t="s">
        <v>7137</v>
      </c>
      <c r="B4850" t="s">
        <v>1670</v>
      </c>
      <c r="C4850" t="s">
        <v>2740</v>
      </c>
      <c r="D4850" s="1">
        <v>44920</v>
      </c>
      <c r="E4850">
        <v>55</v>
      </c>
      <c r="F4850" t="b">
        <v>1</v>
      </c>
      <c r="G4850" t="s">
        <v>4549</v>
      </c>
      <c r="H4850" t="s">
        <v>2031</v>
      </c>
      <c r="I4850" s="1">
        <f>DATE(YEAR(tbl_Invoices[[#This Row],[Invoice_Date]]), MONTH(tbl_Invoices[[#This Row],[Invoice_Date]]), DAY(tbl_Invoices[[#This Row],[Invoice_Date]]))</f>
        <v>44920</v>
      </c>
      <c r="J4850">
        <f>YEAR(tbl_Invoices[[#This Row],[Invoice_Date]])</f>
        <v>2022</v>
      </c>
      <c r="K4850" s="1">
        <f>_xlfn.XLOOKUP(tbl_Invoices[[#This Row],[Customer_ID]], tbl_Customers[Customer_ID], tbl_Customers[Cohort_Month])</f>
        <v>45107</v>
      </c>
      <c r="L4850" s="1" t="str">
        <f ca="1">_xlfn.XLOOKUP(tbl_Invoices[[#This Row],[Customer_ID]], tbl_Customers[Customer_ID], tbl_Customers[Age_Group])</f>
        <v>35–44</v>
      </c>
      <c r="M4850" s="1" t="str">
        <f>_xlfn.XLOOKUP(tbl_Invoices[[#This Row],[Customer_ID]], tbl_Customers[Customer_ID], tbl_Customers[Region])</f>
        <v>East</v>
      </c>
      <c r="N4850" s="1" t="str" cm="1">
        <f t="array" ref="N4850">_xlfn.IFS(
   _xlfn.SINGLE(tbl_Invoices[Plan_ID])="P1","Basic",
   _xlfn.SINGLE(tbl_Invoices[Plan_ID])="P2","Standard",
   _xlfn.SINGLE(tbl_Invoices[Plan_ID])="P3","Premium"
)</f>
        <v>Premium</v>
      </c>
      <c r="O4850" s="2">
        <f>IF(tbl_Invoices[[#This Row],[Revenue_Type]]="Churned",0,1)</f>
        <v>1</v>
      </c>
    </row>
    <row r="4851" spans="1:15" x14ac:dyDescent="0.25">
      <c r="A4851" t="s">
        <v>7164</v>
      </c>
      <c r="B4851" t="s">
        <v>1768</v>
      </c>
      <c r="C4851" t="s">
        <v>4244</v>
      </c>
      <c r="D4851" s="1">
        <v>44920</v>
      </c>
      <c r="E4851">
        <v>55</v>
      </c>
      <c r="F4851" t="b">
        <v>1</v>
      </c>
      <c r="G4851" t="s">
        <v>4547</v>
      </c>
      <c r="H4851" t="s">
        <v>2031</v>
      </c>
      <c r="I4851" s="1">
        <f>DATE(YEAR(tbl_Invoices[[#This Row],[Invoice_Date]]), MONTH(tbl_Invoices[[#This Row],[Invoice_Date]]), DAY(tbl_Invoices[[#This Row],[Invoice_Date]]))</f>
        <v>44920</v>
      </c>
      <c r="J4851">
        <f>YEAR(tbl_Invoices[[#This Row],[Invoice_Date]])</f>
        <v>2022</v>
      </c>
      <c r="K4851" s="1">
        <f>_xlfn.XLOOKUP(tbl_Invoices[[#This Row],[Customer_ID]], tbl_Customers[Customer_ID], tbl_Customers[Cohort_Month])</f>
        <v>44500</v>
      </c>
      <c r="L4851" s="1" t="str">
        <f ca="1">_xlfn.XLOOKUP(tbl_Invoices[[#This Row],[Customer_ID]], tbl_Customers[Customer_ID], tbl_Customers[Age_Group])</f>
        <v>25–34</v>
      </c>
      <c r="M4851" s="1" t="str">
        <f>_xlfn.XLOOKUP(tbl_Invoices[[#This Row],[Customer_ID]], tbl_Customers[Customer_ID], tbl_Customers[Region])</f>
        <v>East</v>
      </c>
      <c r="N4851" s="1" t="str" cm="1">
        <f t="array" ref="N4851">_xlfn.IFS(
   _xlfn.SINGLE(tbl_Invoices[Plan_ID])="P1","Basic",
   _xlfn.SINGLE(tbl_Invoices[Plan_ID])="P2","Standard",
   _xlfn.SINGLE(tbl_Invoices[Plan_ID])="P3","Premium"
)</f>
        <v>Premium</v>
      </c>
      <c r="O4851" s="2">
        <f>IF(tbl_Invoices[[#This Row],[Revenue_Type]]="Churned",0,1)</f>
        <v>1</v>
      </c>
    </row>
    <row r="4852" spans="1:15" x14ac:dyDescent="0.25">
      <c r="A4852" t="s">
        <v>5636</v>
      </c>
      <c r="B4852" t="s">
        <v>260</v>
      </c>
      <c r="C4852" t="s">
        <v>4478</v>
      </c>
      <c r="D4852" s="1">
        <v>44921</v>
      </c>
      <c r="E4852">
        <v>55</v>
      </c>
      <c r="F4852" t="b">
        <v>1</v>
      </c>
      <c r="G4852" t="s">
        <v>4549</v>
      </c>
      <c r="H4852" t="s">
        <v>2031</v>
      </c>
      <c r="I4852" s="1">
        <f>DATE(YEAR(tbl_Invoices[[#This Row],[Invoice_Date]]), MONTH(tbl_Invoices[[#This Row],[Invoice_Date]]), DAY(tbl_Invoices[[#This Row],[Invoice_Date]]))</f>
        <v>44921</v>
      </c>
      <c r="J4852">
        <f>YEAR(tbl_Invoices[[#This Row],[Invoice_Date]])</f>
        <v>2022</v>
      </c>
      <c r="K4852" s="1">
        <f>_xlfn.XLOOKUP(tbl_Invoices[[#This Row],[Customer_ID]], tbl_Customers[Customer_ID], tbl_Customers[Cohort_Month])</f>
        <v>44712</v>
      </c>
      <c r="L4852" s="1" t="str">
        <f ca="1">_xlfn.XLOOKUP(tbl_Invoices[[#This Row],[Customer_ID]], tbl_Customers[Customer_ID], tbl_Customers[Age_Group])</f>
        <v>35–44</v>
      </c>
      <c r="M4852" s="1" t="str">
        <f>_xlfn.XLOOKUP(tbl_Invoices[[#This Row],[Customer_ID]], tbl_Customers[Customer_ID], tbl_Customers[Region])</f>
        <v>International</v>
      </c>
      <c r="N4852" s="1" t="str" cm="1">
        <f t="array" ref="N4852">_xlfn.IFS(
   _xlfn.SINGLE(tbl_Invoices[Plan_ID])="P1","Basic",
   _xlfn.SINGLE(tbl_Invoices[Plan_ID])="P2","Standard",
   _xlfn.SINGLE(tbl_Invoices[Plan_ID])="P3","Premium"
)</f>
        <v>Premium</v>
      </c>
      <c r="O4852" s="2">
        <f>IF(tbl_Invoices[[#This Row],[Revenue_Type]]="Churned",0,1)</f>
        <v>1</v>
      </c>
    </row>
    <row r="4853" spans="1:15" x14ac:dyDescent="0.25">
      <c r="A4853" t="s">
        <v>5837</v>
      </c>
      <c r="B4853" t="s">
        <v>375</v>
      </c>
      <c r="C4853" t="s">
        <v>2497</v>
      </c>
      <c r="D4853" s="1">
        <v>44921</v>
      </c>
      <c r="E4853">
        <v>12</v>
      </c>
      <c r="F4853" t="b">
        <v>1</v>
      </c>
      <c r="G4853" t="s">
        <v>4549</v>
      </c>
      <c r="H4853" t="s">
        <v>2027</v>
      </c>
      <c r="I4853" s="1">
        <f>DATE(YEAR(tbl_Invoices[[#This Row],[Invoice_Date]]), MONTH(tbl_Invoices[[#This Row],[Invoice_Date]]), DAY(tbl_Invoices[[#This Row],[Invoice_Date]]))</f>
        <v>44921</v>
      </c>
      <c r="J4853">
        <f>YEAR(tbl_Invoices[[#This Row],[Invoice_Date]])</f>
        <v>2022</v>
      </c>
      <c r="K4853" s="1">
        <f>_xlfn.XLOOKUP(tbl_Invoices[[#This Row],[Customer_ID]], tbl_Customers[Customer_ID], tbl_Customers[Cohort_Month])</f>
        <v>44773</v>
      </c>
      <c r="L4853" s="1" t="str">
        <f ca="1">_xlfn.XLOOKUP(tbl_Invoices[[#This Row],[Customer_ID]], tbl_Customers[Customer_ID], tbl_Customers[Age_Group])</f>
        <v>55+</v>
      </c>
      <c r="M4853" s="1" t="str">
        <f>_xlfn.XLOOKUP(tbl_Invoices[[#This Row],[Customer_ID]], tbl_Customers[Customer_ID], tbl_Customers[Region])</f>
        <v>East</v>
      </c>
      <c r="N4853" s="1" t="str" cm="1">
        <f t="array" ref="N4853">_xlfn.IFS(
   _xlfn.SINGLE(tbl_Invoices[Plan_ID])="P1","Basic",
   _xlfn.SINGLE(tbl_Invoices[Plan_ID])="P2","Standard",
   _xlfn.SINGLE(tbl_Invoices[Plan_ID])="P3","Premium"
)</f>
        <v>Basic</v>
      </c>
      <c r="O4853" s="2">
        <f>IF(tbl_Invoices[[#This Row],[Revenue_Type]]="Churned",0,1)</f>
        <v>1</v>
      </c>
    </row>
    <row r="4854" spans="1:15" x14ac:dyDescent="0.25">
      <c r="A4854" t="s">
        <v>5630</v>
      </c>
      <c r="B4854" t="s">
        <v>1088</v>
      </c>
      <c r="C4854" t="s">
        <v>4174</v>
      </c>
      <c r="D4854" s="1">
        <v>44921</v>
      </c>
      <c r="E4854">
        <v>12</v>
      </c>
      <c r="F4854" t="b">
        <v>1</v>
      </c>
      <c r="G4854" t="s">
        <v>4547</v>
      </c>
      <c r="H4854" t="s">
        <v>2027</v>
      </c>
      <c r="I4854" s="1">
        <f>DATE(YEAR(tbl_Invoices[[#This Row],[Invoice_Date]]), MONTH(tbl_Invoices[[#This Row],[Invoice_Date]]), DAY(tbl_Invoices[[#This Row],[Invoice_Date]]))</f>
        <v>44921</v>
      </c>
      <c r="J4854">
        <f>YEAR(tbl_Invoices[[#This Row],[Invoice_Date]])</f>
        <v>2022</v>
      </c>
      <c r="K4854" s="1">
        <f>_xlfn.XLOOKUP(tbl_Invoices[[#This Row],[Customer_ID]], tbl_Customers[Customer_ID], tbl_Customers[Cohort_Month])</f>
        <v>44316</v>
      </c>
      <c r="L4854" s="1" t="str">
        <f ca="1">_xlfn.XLOOKUP(tbl_Invoices[[#This Row],[Customer_ID]], tbl_Customers[Customer_ID], tbl_Customers[Age_Group])</f>
        <v>25–34</v>
      </c>
      <c r="M4854" s="1" t="str">
        <f>_xlfn.XLOOKUP(tbl_Invoices[[#This Row],[Customer_ID]], tbl_Customers[Customer_ID], tbl_Customers[Region])</f>
        <v>West</v>
      </c>
      <c r="N4854" s="1" t="str" cm="1">
        <f t="array" ref="N4854">_xlfn.IFS(
   _xlfn.SINGLE(tbl_Invoices[Plan_ID])="P1","Basic",
   _xlfn.SINGLE(tbl_Invoices[Plan_ID])="P2","Standard",
   _xlfn.SINGLE(tbl_Invoices[Plan_ID])="P3","Premium"
)</f>
        <v>Basic</v>
      </c>
      <c r="O4854" s="2">
        <f>IF(tbl_Invoices[[#This Row],[Revenue_Type]]="Churned",0,1)</f>
        <v>1</v>
      </c>
    </row>
    <row r="4855" spans="1:15" x14ac:dyDescent="0.25">
      <c r="A4855" t="s">
        <v>9482</v>
      </c>
      <c r="B4855" t="s">
        <v>1151</v>
      </c>
      <c r="C4855" t="s">
        <v>2529</v>
      </c>
      <c r="D4855" s="1">
        <v>44921</v>
      </c>
      <c r="E4855">
        <v>55</v>
      </c>
      <c r="F4855" t="b">
        <v>1</v>
      </c>
      <c r="G4855" t="s">
        <v>4549</v>
      </c>
      <c r="H4855" t="s">
        <v>2031</v>
      </c>
      <c r="I4855" s="1">
        <f>DATE(YEAR(tbl_Invoices[[#This Row],[Invoice_Date]]), MONTH(tbl_Invoices[[#This Row],[Invoice_Date]]), DAY(tbl_Invoices[[#This Row],[Invoice_Date]]))</f>
        <v>44921</v>
      </c>
      <c r="J4855">
        <f>YEAR(tbl_Invoices[[#This Row],[Invoice_Date]])</f>
        <v>2022</v>
      </c>
      <c r="K4855" s="1">
        <f>_xlfn.XLOOKUP(tbl_Invoices[[#This Row],[Customer_ID]], tbl_Customers[Customer_ID], tbl_Customers[Cohort_Month])</f>
        <v>44926</v>
      </c>
      <c r="L4855" s="1" t="str">
        <f ca="1">_xlfn.XLOOKUP(tbl_Invoices[[#This Row],[Customer_ID]], tbl_Customers[Customer_ID], tbl_Customers[Age_Group])</f>
        <v>35–44</v>
      </c>
      <c r="M4855" s="1" t="str">
        <f>_xlfn.XLOOKUP(tbl_Invoices[[#This Row],[Customer_ID]], tbl_Customers[Customer_ID], tbl_Customers[Region])</f>
        <v>Midwest</v>
      </c>
      <c r="N4855" s="1" t="str" cm="1">
        <f t="array" ref="N4855">_xlfn.IFS(
   _xlfn.SINGLE(tbl_Invoices[Plan_ID])="P1","Basic",
   _xlfn.SINGLE(tbl_Invoices[Plan_ID])="P2","Standard",
   _xlfn.SINGLE(tbl_Invoices[Plan_ID])="P3","Premium"
)</f>
        <v>Premium</v>
      </c>
      <c r="O4855" s="2">
        <f>IF(tbl_Invoices[[#This Row],[Revenue_Type]]="Churned",0,1)</f>
        <v>1</v>
      </c>
    </row>
    <row r="4856" spans="1:15" x14ac:dyDescent="0.25">
      <c r="A4856" t="s">
        <v>7954</v>
      </c>
      <c r="B4856" t="s">
        <v>1254</v>
      </c>
      <c r="C4856" t="s">
        <v>2667</v>
      </c>
      <c r="D4856" s="1">
        <v>44921</v>
      </c>
      <c r="E4856">
        <v>25</v>
      </c>
      <c r="F4856" t="b">
        <v>1</v>
      </c>
      <c r="G4856" t="s">
        <v>4540</v>
      </c>
      <c r="H4856" t="s">
        <v>2034</v>
      </c>
      <c r="I4856" s="1">
        <f>DATE(YEAR(tbl_Invoices[[#This Row],[Invoice_Date]]), MONTH(tbl_Invoices[[#This Row],[Invoice_Date]]), DAY(tbl_Invoices[[#This Row],[Invoice_Date]]))</f>
        <v>44921</v>
      </c>
      <c r="J4856">
        <f>YEAR(tbl_Invoices[[#This Row],[Invoice_Date]])</f>
        <v>2022</v>
      </c>
      <c r="K4856" s="1">
        <f>_xlfn.XLOOKUP(tbl_Invoices[[#This Row],[Customer_ID]], tbl_Customers[Customer_ID], tbl_Customers[Cohort_Month])</f>
        <v>44773</v>
      </c>
      <c r="L4856" s="1" t="str">
        <f ca="1">_xlfn.XLOOKUP(tbl_Invoices[[#This Row],[Customer_ID]], tbl_Customers[Customer_ID], tbl_Customers[Age_Group])</f>
        <v>18–24</v>
      </c>
      <c r="M4856" s="1" t="str">
        <f>_xlfn.XLOOKUP(tbl_Invoices[[#This Row],[Customer_ID]], tbl_Customers[Customer_ID], tbl_Customers[Region])</f>
        <v>West</v>
      </c>
      <c r="N4856" s="1" t="str" cm="1">
        <f t="array" ref="N4856">_xlfn.IFS(
   _xlfn.SINGLE(tbl_Invoices[Plan_ID])="P1","Basic",
   _xlfn.SINGLE(tbl_Invoices[Plan_ID])="P2","Standard",
   _xlfn.SINGLE(tbl_Invoices[Plan_ID])="P3","Premium"
)</f>
        <v>Standard</v>
      </c>
      <c r="O4856" s="2">
        <f>IF(tbl_Invoices[[#This Row],[Revenue_Type]]="Churned",0,1)</f>
        <v>1</v>
      </c>
    </row>
    <row r="4857" spans="1:15" x14ac:dyDescent="0.25">
      <c r="A4857" t="s">
        <v>8604</v>
      </c>
      <c r="B4857" t="s">
        <v>1463</v>
      </c>
      <c r="C4857" t="s">
        <v>4437</v>
      </c>
      <c r="D4857" s="1">
        <v>44921</v>
      </c>
      <c r="E4857">
        <v>55</v>
      </c>
      <c r="F4857" t="b">
        <v>1</v>
      </c>
      <c r="G4857" t="s">
        <v>4545</v>
      </c>
      <c r="H4857" t="s">
        <v>2031</v>
      </c>
      <c r="I4857" s="1">
        <f>DATE(YEAR(tbl_Invoices[[#This Row],[Invoice_Date]]), MONTH(tbl_Invoices[[#This Row],[Invoice_Date]]), DAY(tbl_Invoices[[#This Row],[Invoice_Date]]))</f>
        <v>44921</v>
      </c>
      <c r="J4857">
        <f>YEAR(tbl_Invoices[[#This Row],[Invoice_Date]])</f>
        <v>2022</v>
      </c>
      <c r="K4857" s="1">
        <f>_xlfn.XLOOKUP(tbl_Invoices[[#This Row],[Customer_ID]], tbl_Customers[Customer_ID], tbl_Customers[Cohort_Month])</f>
        <v>44620</v>
      </c>
      <c r="L4857" s="1" t="str">
        <f ca="1">_xlfn.XLOOKUP(tbl_Invoices[[#This Row],[Customer_ID]], tbl_Customers[Customer_ID], tbl_Customers[Age_Group])</f>
        <v>45–54</v>
      </c>
      <c r="M4857" s="1" t="str">
        <f>_xlfn.XLOOKUP(tbl_Invoices[[#This Row],[Customer_ID]], tbl_Customers[Customer_ID], tbl_Customers[Region])</f>
        <v>East</v>
      </c>
      <c r="N4857" s="1" t="str" cm="1">
        <f t="array" ref="N4857">_xlfn.IFS(
   _xlfn.SINGLE(tbl_Invoices[Plan_ID])="P1","Basic",
   _xlfn.SINGLE(tbl_Invoices[Plan_ID])="P2","Standard",
   _xlfn.SINGLE(tbl_Invoices[Plan_ID])="P3","Premium"
)</f>
        <v>Premium</v>
      </c>
      <c r="O4857" s="2">
        <f>IF(tbl_Invoices[[#This Row],[Revenue_Type]]="Churned",0,1)</f>
        <v>0</v>
      </c>
    </row>
    <row r="4858" spans="1:15" x14ac:dyDescent="0.25">
      <c r="A4858" t="s">
        <v>8432</v>
      </c>
      <c r="B4858" t="s">
        <v>1560</v>
      </c>
      <c r="C4858" t="s">
        <v>2111</v>
      </c>
      <c r="D4858" s="1">
        <v>44921</v>
      </c>
      <c r="E4858">
        <v>55</v>
      </c>
      <c r="F4858" t="b">
        <v>1</v>
      </c>
      <c r="G4858" t="s">
        <v>4540</v>
      </c>
      <c r="H4858" t="s">
        <v>2031</v>
      </c>
      <c r="I4858" s="1">
        <f>DATE(YEAR(tbl_Invoices[[#This Row],[Invoice_Date]]), MONTH(tbl_Invoices[[#This Row],[Invoice_Date]]), DAY(tbl_Invoices[[#This Row],[Invoice_Date]]))</f>
        <v>44921</v>
      </c>
      <c r="J4858">
        <f>YEAR(tbl_Invoices[[#This Row],[Invoice_Date]])</f>
        <v>2022</v>
      </c>
      <c r="K4858" s="1">
        <f>_xlfn.XLOOKUP(tbl_Invoices[[#This Row],[Customer_ID]], tbl_Customers[Customer_ID], tbl_Customers[Cohort_Month])</f>
        <v>44377</v>
      </c>
      <c r="L4858" s="1" t="str">
        <f ca="1">_xlfn.XLOOKUP(tbl_Invoices[[#This Row],[Customer_ID]], tbl_Customers[Customer_ID], tbl_Customers[Age_Group])</f>
        <v>35–44</v>
      </c>
      <c r="M4858" s="1" t="str">
        <f>_xlfn.XLOOKUP(tbl_Invoices[[#This Row],[Customer_ID]], tbl_Customers[Customer_ID], tbl_Customers[Region])</f>
        <v>International</v>
      </c>
      <c r="N4858" s="1" t="str" cm="1">
        <f t="array" ref="N4858">_xlfn.IFS(
   _xlfn.SINGLE(tbl_Invoices[Plan_ID])="P1","Basic",
   _xlfn.SINGLE(tbl_Invoices[Plan_ID])="P2","Standard",
   _xlfn.SINGLE(tbl_Invoices[Plan_ID])="P3","Premium"
)</f>
        <v>Premium</v>
      </c>
      <c r="O4858" s="2">
        <f>IF(tbl_Invoices[[#This Row],[Revenue_Type]]="Churned",0,1)</f>
        <v>1</v>
      </c>
    </row>
    <row r="4859" spans="1:15" x14ac:dyDescent="0.25">
      <c r="A4859" t="s">
        <v>4815</v>
      </c>
      <c r="B4859" t="s">
        <v>1740</v>
      </c>
      <c r="C4859" t="s">
        <v>3842</v>
      </c>
      <c r="D4859" s="1">
        <v>44921</v>
      </c>
      <c r="E4859">
        <v>55</v>
      </c>
      <c r="F4859" t="b">
        <v>1</v>
      </c>
      <c r="G4859" t="s">
        <v>4547</v>
      </c>
      <c r="H4859" t="s">
        <v>2031</v>
      </c>
      <c r="I4859" s="1">
        <f>DATE(YEAR(tbl_Invoices[[#This Row],[Invoice_Date]]), MONTH(tbl_Invoices[[#This Row],[Invoice_Date]]), DAY(tbl_Invoices[[#This Row],[Invoice_Date]]))</f>
        <v>44921</v>
      </c>
      <c r="J4859">
        <f>YEAR(tbl_Invoices[[#This Row],[Invoice_Date]])</f>
        <v>2022</v>
      </c>
      <c r="K4859" s="1">
        <f>_xlfn.XLOOKUP(tbl_Invoices[[#This Row],[Customer_ID]], tbl_Customers[Customer_ID], tbl_Customers[Cohort_Month])</f>
        <v>44255</v>
      </c>
      <c r="L4859" s="1" t="str">
        <f ca="1">_xlfn.XLOOKUP(tbl_Invoices[[#This Row],[Customer_ID]], tbl_Customers[Customer_ID], tbl_Customers[Age_Group])</f>
        <v>25–34</v>
      </c>
      <c r="M4859" s="1" t="str">
        <f>_xlfn.XLOOKUP(tbl_Invoices[[#This Row],[Customer_ID]], tbl_Customers[Customer_ID], tbl_Customers[Region])</f>
        <v>East</v>
      </c>
      <c r="N4859" s="1" t="str" cm="1">
        <f t="array" ref="N4859">_xlfn.IFS(
   _xlfn.SINGLE(tbl_Invoices[Plan_ID])="P1","Basic",
   _xlfn.SINGLE(tbl_Invoices[Plan_ID])="P2","Standard",
   _xlfn.SINGLE(tbl_Invoices[Plan_ID])="P3","Premium"
)</f>
        <v>Premium</v>
      </c>
      <c r="O4859" s="2">
        <f>IF(tbl_Invoices[[#This Row],[Revenue_Type]]="Churned",0,1)</f>
        <v>1</v>
      </c>
    </row>
    <row r="4860" spans="1:15" x14ac:dyDescent="0.25">
      <c r="A4860" t="s">
        <v>5263</v>
      </c>
      <c r="B4860" t="s">
        <v>630</v>
      </c>
      <c r="C4860" t="s">
        <v>2116</v>
      </c>
      <c r="D4860" s="1">
        <v>44922</v>
      </c>
      <c r="E4860">
        <v>12</v>
      </c>
      <c r="F4860" t="b">
        <v>1</v>
      </c>
      <c r="G4860" t="s">
        <v>4540</v>
      </c>
      <c r="H4860" t="s">
        <v>2027</v>
      </c>
      <c r="I4860" s="1">
        <f>DATE(YEAR(tbl_Invoices[[#This Row],[Invoice_Date]]), MONTH(tbl_Invoices[[#This Row],[Invoice_Date]]), DAY(tbl_Invoices[[#This Row],[Invoice_Date]]))</f>
        <v>44922</v>
      </c>
      <c r="J4860">
        <f>YEAR(tbl_Invoices[[#This Row],[Invoice_Date]])</f>
        <v>2022</v>
      </c>
      <c r="K4860" s="1">
        <f>_xlfn.XLOOKUP(tbl_Invoices[[#This Row],[Customer_ID]], tbl_Customers[Customer_ID], tbl_Customers[Cohort_Month])</f>
        <v>44865</v>
      </c>
      <c r="L4860" s="1" t="str">
        <f ca="1">_xlfn.XLOOKUP(tbl_Invoices[[#This Row],[Customer_ID]], tbl_Customers[Customer_ID], tbl_Customers[Age_Group])</f>
        <v>45–54</v>
      </c>
      <c r="M4860" s="1" t="str">
        <f>_xlfn.XLOOKUP(tbl_Invoices[[#This Row],[Customer_ID]], tbl_Customers[Customer_ID], tbl_Customers[Region])</f>
        <v>Midwest</v>
      </c>
      <c r="N4860" s="1" t="str" cm="1">
        <f t="array" ref="N4860">_xlfn.IFS(
   _xlfn.SINGLE(tbl_Invoices[Plan_ID])="P1","Basic",
   _xlfn.SINGLE(tbl_Invoices[Plan_ID])="P2","Standard",
   _xlfn.SINGLE(tbl_Invoices[Plan_ID])="P3","Premium"
)</f>
        <v>Basic</v>
      </c>
      <c r="O4860" s="2">
        <f>IF(tbl_Invoices[[#This Row],[Revenue_Type]]="Churned",0,1)</f>
        <v>1</v>
      </c>
    </row>
    <row r="4861" spans="1:15" x14ac:dyDescent="0.25">
      <c r="A4861" t="s">
        <v>8440</v>
      </c>
      <c r="B4861" t="s">
        <v>730</v>
      </c>
      <c r="C4861" t="s">
        <v>2309</v>
      </c>
      <c r="D4861" s="1">
        <v>44922</v>
      </c>
      <c r="E4861">
        <v>12</v>
      </c>
      <c r="F4861" t="b">
        <v>1</v>
      </c>
      <c r="G4861" t="s">
        <v>4549</v>
      </c>
      <c r="H4861" t="s">
        <v>2027</v>
      </c>
      <c r="I4861" s="1">
        <f>DATE(YEAR(tbl_Invoices[[#This Row],[Invoice_Date]]), MONTH(tbl_Invoices[[#This Row],[Invoice_Date]]), DAY(tbl_Invoices[[#This Row],[Invoice_Date]]))</f>
        <v>44922</v>
      </c>
      <c r="J4861">
        <f>YEAR(tbl_Invoices[[#This Row],[Invoice_Date]])</f>
        <v>2022</v>
      </c>
      <c r="K4861" s="1">
        <f>_xlfn.XLOOKUP(tbl_Invoices[[#This Row],[Customer_ID]], tbl_Customers[Customer_ID], tbl_Customers[Cohort_Month])</f>
        <v>44286</v>
      </c>
      <c r="L4861" s="1" t="str">
        <f ca="1">_xlfn.XLOOKUP(tbl_Invoices[[#This Row],[Customer_ID]], tbl_Customers[Customer_ID], tbl_Customers[Age_Group])</f>
        <v>25–34</v>
      </c>
      <c r="M4861" s="1" t="str">
        <f>_xlfn.XLOOKUP(tbl_Invoices[[#This Row],[Customer_ID]], tbl_Customers[Customer_ID], tbl_Customers[Region])</f>
        <v>International</v>
      </c>
      <c r="N4861" s="1" t="str" cm="1">
        <f t="array" ref="N4861">_xlfn.IFS(
   _xlfn.SINGLE(tbl_Invoices[Plan_ID])="P1","Basic",
   _xlfn.SINGLE(tbl_Invoices[Plan_ID])="P2","Standard",
   _xlfn.SINGLE(tbl_Invoices[Plan_ID])="P3","Premium"
)</f>
        <v>Basic</v>
      </c>
      <c r="O4861" s="2">
        <f>IF(tbl_Invoices[[#This Row],[Revenue_Type]]="Churned",0,1)</f>
        <v>1</v>
      </c>
    </row>
    <row r="4862" spans="1:15" x14ac:dyDescent="0.25">
      <c r="A4862" t="s">
        <v>4656</v>
      </c>
      <c r="B4862" t="s">
        <v>1262</v>
      </c>
      <c r="C4862" t="s">
        <v>2762</v>
      </c>
      <c r="D4862" s="1">
        <v>44922</v>
      </c>
      <c r="E4862">
        <v>55</v>
      </c>
      <c r="F4862" t="b">
        <v>1</v>
      </c>
      <c r="G4862" t="s">
        <v>4538</v>
      </c>
      <c r="H4862" t="s">
        <v>2031</v>
      </c>
      <c r="I4862" s="1">
        <f>DATE(YEAR(tbl_Invoices[[#This Row],[Invoice_Date]]), MONTH(tbl_Invoices[[#This Row],[Invoice_Date]]), DAY(tbl_Invoices[[#This Row],[Invoice_Date]]))</f>
        <v>44922</v>
      </c>
      <c r="J4862">
        <f>YEAR(tbl_Invoices[[#This Row],[Invoice_Date]])</f>
        <v>2022</v>
      </c>
      <c r="K4862" s="1">
        <f>_xlfn.XLOOKUP(tbl_Invoices[[#This Row],[Customer_ID]], tbl_Customers[Customer_ID], tbl_Customers[Cohort_Month])</f>
        <v>44286</v>
      </c>
      <c r="L4862" s="1" t="str">
        <f ca="1">_xlfn.XLOOKUP(tbl_Invoices[[#This Row],[Customer_ID]], tbl_Customers[Customer_ID], tbl_Customers[Age_Group])</f>
        <v>25–34</v>
      </c>
      <c r="M4862" s="1" t="str">
        <f>_xlfn.XLOOKUP(tbl_Invoices[[#This Row],[Customer_ID]], tbl_Customers[Customer_ID], tbl_Customers[Region])</f>
        <v>International</v>
      </c>
      <c r="N4862" s="1" t="str" cm="1">
        <f t="array" ref="N4862">_xlfn.IFS(
   _xlfn.SINGLE(tbl_Invoices[Plan_ID])="P1","Basic",
   _xlfn.SINGLE(tbl_Invoices[Plan_ID])="P2","Standard",
   _xlfn.SINGLE(tbl_Invoices[Plan_ID])="P3","Premium"
)</f>
        <v>Premium</v>
      </c>
      <c r="O4862" s="2">
        <f>IF(tbl_Invoices[[#This Row],[Revenue_Type]]="Churned",0,1)</f>
        <v>1</v>
      </c>
    </row>
    <row r="4863" spans="1:15" x14ac:dyDescent="0.25">
      <c r="A4863" t="s">
        <v>9609</v>
      </c>
      <c r="B4863" t="s">
        <v>1457</v>
      </c>
      <c r="C4863" t="s">
        <v>2440</v>
      </c>
      <c r="D4863" s="1">
        <v>44922</v>
      </c>
      <c r="E4863">
        <v>55</v>
      </c>
      <c r="F4863" t="b">
        <v>1</v>
      </c>
      <c r="G4863" t="s">
        <v>4538</v>
      </c>
      <c r="H4863" t="s">
        <v>2031</v>
      </c>
      <c r="I4863" s="1">
        <f>DATE(YEAR(tbl_Invoices[[#This Row],[Invoice_Date]]), MONTH(tbl_Invoices[[#This Row],[Invoice_Date]]), DAY(tbl_Invoices[[#This Row],[Invoice_Date]]))</f>
        <v>44922</v>
      </c>
      <c r="J4863">
        <f>YEAR(tbl_Invoices[[#This Row],[Invoice_Date]])</f>
        <v>2022</v>
      </c>
      <c r="K4863" s="1">
        <f>_xlfn.XLOOKUP(tbl_Invoices[[#This Row],[Customer_ID]], tbl_Customers[Customer_ID], tbl_Customers[Cohort_Month])</f>
        <v>44469</v>
      </c>
      <c r="L4863" s="1" t="str">
        <f ca="1">_xlfn.XLOOKUP(tbl_Invoices[[#This Row],[Customer_ID]], tbl_Customers[Customer_ID], tbl_Customers[Age_Group])</f>
        <v>18–24</v>
      </c>
      <c r="M4863" s="1" t="str">
        <f>_xlfn.XLOOKUP(tbl_Invoices[[#This Row],[Customer_ID]], tbl_Customers[Customer_ID], tbl_Customers[Region])</f>
        <v>East</v>
      </c>
      <c r="N4863" s="1" t="str" cm="1">
        <f t="array" ref="N4863">_xlfn.IFS(
   _xlfn.SINGLE(tbl_Invoices[Plan_ID])="P1","Basic",
   _xlfn.SINGLE(tbl_Invoices[Plan_ID])="P2","Standard",
   _xlfn.SINGLE(tbl_Invoices[Plan_ID])="P3","Premium"
)</f>
        <v>Premium</v>
      </c>
      <c r="O4863" s="2">
        <f>IF(tbl_Invoices[[#This Row],[Revenue_Type]]="Churned",0,1)</f>
        <v>1</v>
      </c>
    </row>
    <row r="4864" spans="1:15" x14ac:dyDescent="0.25">
      <c r="A4864" t="s">
        <v>9916</v>
      </c>
      <c r="B4864" t="s">
        <v>1757</v>
      </c>
      <c r="C4864" t="s">
        <v>3087</v>
      </c>
      <c r="D4864" s="1">
        <v>44922</v>
      </c>
      <c r="E4864">
        <v>25</v>
      </c>
      <c r="F4864" t="b">
        <v>1</v>
      </c>
      <c r="G4864" t="s">
        <v>4545</v>
      </c>
      <c r="H4864" t="s">
        <v>2034</v>
      </c>
      <c r="I4864" s="1">
        <f>DATE(YEAR(tbl_Invoices[[#This Row],[Invoice_Date]]), MONTH(tbl_Invoices[[#This Row],[Invoice_Date]]), DAY(tbl_Invoices[[#This Row],[Invoice_Date]]))</f>
        <v>44922</v>
      </c>
      <c r="J4864">
        <f>YEAR(tbl_Invoices[[#This Row],[Invoice_Date]])</f>
        <v>2022</v>
      </c>
      <c r="K4864" s="1">
        <f>_xlfn.XLOOKUP(tbl_Invoices[[#This Row],[Customer_ID]], tbl_Customers[Customer_ID], tbl_Customers[Cohort_Month])</f>
        <v>44804</v>
      </c>
      <c r="L4864" s="1" t="str">
        <f ca="1">_xlfn.XLOOKUP(tbl_Invoices[[#This Row],[Customer_ID]], tbl_Customers[Customer_ID], tbl_Customers[Age_Group])</f>
        <v>25–34</v>
      </c>
      <c r="M4864" s="1" t="str">
        <f>_xlfn.XLOOKUP(tbl_Invoices[[#This Row],[Customer_ID]], tbl_Customers[Customer_ID], tbl_Customers[Region])</f>
        <v>Midwest</v>
      </c>
      <c r="N4864" s="1" t="str" cm="1">
        <f t="array" ref="N4864">_xlfn.IFS(
   _xlfn.SINGLE(tbl_Invoices[Plan_ID])="P1","Basic",
   _xlfn.SINGLE(tbl_Invoices[Plan_ID])="P2","Standard",
   _xlfn.SINGLE(tbl_Invoices[Plan_ID])="P3","Premium"
)</f>
        <v>Standard</v>
      </c>
      <c r="O4864" s="2">
        <f>IF(tbl_Invoices[[#This Row],[Revenue_Type]]="Churned",0,1)</f>
        <v>0</v>
      </c>
    </row>
    <row r="4865" spans="1:15" x14ac:dyDescent="0.25">
      <c r="A4865" t="s">
        <v>5906</v>
      </c>
      <c r="B4865" t="s">
        <v>123</v>
      </c>
      <c r="C4865" t="s">
        <v>2285</v>
      </c>
      <c r="D4865" s="1">
        <v>44923</v>
      </c>
      <c r="E4865">
        <v>12</v>
      </c>
      <c r="F4865" t="b">
        <v>1</v>
      </c>
      <c r="G4865" t="s">
        <v>4549</v>
      </c>
      <c r="H4865" t="s">
        <v>2027</v>
      </c>
      <c r="I4865" s="1">
        <f>DATE(YEAR(tbl_Invoices[[#This Row],[Invoice_Date]]), MONTH(tbl_Invoices[[#This Row],[Invoice_Date]]), DAY(tbl_Invoices[[#This Row],[Invoice_Date]]))</f>
        <v>44923</v>
      </c>
      <c r="J4865">
        <f>YEAR(tbl_Invoices[[#This Row],[Invoice_Date]])</f>
        <v>2022</v>
      </c>
      <c r="K4865" s="1">
        <f>_xlfn.XLOOKUP(tbl_Invoices[[#This Row],[Customer_ID]], tbl_Customers[Customer_ID], tbl_Customers[Cohort_Month])</f>
        <v>44865</v>
      </c>
      <c r="L4865" s="1" t="str">
        <f ca="1">_xlfn.XLOOKUP(tbl_Invoices[[#This Row],[Customer_ID]], tbl_Customers[Customer_ID], tbl_Customers[Age_Group])</f>
        <v>18–24</v>
      </c>
      <c r="M4865" s="1" t="str">
        <f>_xlfn.XLOOKUP(tbl_Invoices[[#This Row],[Customer_ID]], tbl_Customers[Customer_ID], tbl_Customers[Region])</f>
        <v>East</v>
      </c>
      <c r="N4865" s="1" t="str" cm="1">
        <f t="array" ref="N4865">_xlfn.IFS(
   _xlfn.SINGLE(tbl_Invoices[Plan_ID])="P1","Basic",
   _xlfn.SINGLE(tbl_Invoices[Plan_ID])="P2","Standard",
   _xlfn.SINGLE(tbl_Invoices[Plan_ID])="P3","Premium"
)</f>
        <v>Basic</v>
      </c>
      <c r="O4865" s="2">
        <f>IF(tbl_Invoices[[#This Row],[Revenue_Type]]="Churned",0,1)</f>
        <v>1</v>
      </c>
    </row>
    <row r="4866" spans="1:15" x14ac:dyDescent="0.25">
      <c r="A4866" t="s">
        <v>8878</v>
      </c>
      <c r="B4866" t="s">
        <v>159</v>
      </c>
      <c r="C4866" t="s">
        <v>2916</v>
      </c>
      <c r="D4866" s="1">
        <v>44923</v>
      </c>
      <c r="E4866">
        <v>25</v>
      </c>
      <c r="F4866" t="b">
        <v>1</v>
      </c>
      <c r="G4866" t="s">
        <v>4540</v>
      </c>
      <c r="H4866" t="s">
        <v>2034</v>
      </c>
      <c r="I4866" s="1">
        <f>DATE(YEAR(tbl_Invoices[[#This Row],[Invoice_Date]]), MONTH(tbl_Invoices[[#This Row],[Invoice_Date]]), DAY(tbl_Invoices[[#This Row],[Invoice_Date]]))</f>
        <v>44923</v>
      </c>
      <c r="J4866">
        <f>YEAR(tbl_Invoices[[#This Row],[Invoice_Date]])</f>
        <v>2022</v>
      </c>
      <c r="K4866" s="1">
        <f>_xlfn.XLOOKUP(tbl_Invoices[[#This Row],[Customer_ID]], tbl_Customers[Customer_ID], tbl_Customers[Cohort_Month])</f>
        <v>44865</v>
      </c>
      <c r="L4866" s="1" t="str">
        <f ca="1">_xlfn.XLOOKUP(tbl_Invoices[[#This Row],[Customer_ID]], tbl_Customers[Customer_ID], tbl_Customers[Age_Group])</f>
        <v>55+</v>
      </c>
      <c r="M4866" s="1" t="str">
        <f>_xlfn.XLOOKUP(tbl_Invoices[[#This Row],[Customer_ID]], tbl_Customers[Customer_ID], tbl_Customers[Region])</f>
        <v>West</v>
      </c>
      <c r="N4866" s="1" t="str" cm="1">
        <f t="array" ref="N4866">_xlfn.IFS(
   _xlfn.SINGLE(tbl_Invoices[Plan_ID])="P1","Basic",
   _xlfn.SINGLE(tbl_Invoices[Plan_ID])="P2","Standard",
   _xlfn.SINGLE(tbl_Invoices[Plan_ID])="P3","Premium"
)</f>
        <v>Standard</v>
      </c>
      <c r="O4866" s="2">
        <f>IF(tbl_Invoices[[#This Row],[Revenue_Type]]="Churned",0,1)</f>
        <v>1</v>
      </c>
    </row>
    <row r="4867" spans="1:15" x14ac:dyDescent="0.25">
      <c r="A4867" t="s">
        <v>7119</v>
      </c>
      <c r="B4867" t="s">
        <v>247</v>
      </c>
      <c r="C4867" t="s">
        <v>2142</v>
      </c>
      <c r="D4867" s="1">
        <v>44923</v>
      </c>
      <c r="E4867">
        <v>55</v>
      </c>
      <c r="F4867" t="b">
        <v>1</v>
      </c>
      <c r="G4867" t="s">
        <v>4549</v>
      </c>
      <c r="H4867" t="s">
        <v>2031</v>
      </c>
      <c r="I4867" s="1">
        <f>DATE(YEAR(tbl_Invoices[[#This Row],[Invoice_Date]]), MONTH(tbl_Invoices[[#This Row],[Invoice_Date]]), DAY(tbl_Invoices[[#This Row],[Invoice_Date]]))</f>
        <v>44923</v>
      </c>
      <c r="J4867">
        <f>YEAR(tbl_Invoices[[#This Row],[Invoice_Date]])</f>
        <v>2022</v>
      </c>
      <c r="K4867" s="1">
        <f>_xlfn.XLOOKUP(tbl_Invoices[[#This Row],[Customer_ID]], tbl_Customers[Customer_ID], tbl_Customers[Cohort_Month])</f>
        <v>44592</v>
      </c>
      <c r="L4867" s="1" t="str">
        <f ca="1">_xlfn.XLOOKUP(tbl_Invoices[[#This Row],[Customer_ID]], tbl_Customers[Customer_ID], tbl_Customers[Age_Group])</f>
        <v>35–44</v>
      </c>
      <c r="M4867" s="1" t="str">
        <f>_xlfn.XLOOKUP(tbl_Invoices[[#This Row],[Customer_ID]], tbl_Customers[Customer_ID], tbl_Customers[Region])</f>
        <v>East</v>
      </c>
      <c r="N4867" s="1" t="str" cm="1">
        <f t="array" ref="N4867">_xlfn.IFS(
   _xlfn.SINGLE(tbl_Invoices[Plan_ID])="P1","Basic",
   _xlfn.SINGLE(tbl_Invoices[Plan_ID])="P2","Standard",
   _xlfn.SINGLE(tbl_Invoices[Plan_ID])="P3","Premium"
)</f>
        <v>Premium</v>
      </c>
      <c r="O4867" s="2">
        <f>IF(tbl_Invoices[[#This Row],[Revenue_Type]]="Churned",0,1)</f>
        <v>1</v>
      </c>
    </row>
    <row r="4868" spans="1:15" x14ac:dyDescent="0.25">
      <c r="A4868" t="s">
        <v>6620</v>
      </c>
      <c r="B4868" t="s">
        <v>965</v>
      </c>
      <c r="C4868" t="s">
        <v>3106</v>
      </c>
      <c r="D4868" s="1">
        <v>44923</v>
      </c>
      <c r="E4868">
        <v>25</v>
      </c>
      <c r="F4868" t="b">
        <v>1</v>
      </c>
      <c r="G4868" t="s">
        <v>4549</v>
      </c>
      <c r="H4868" t="s">
        <v>2034</v>
      </c>
      <c r="I4868" s="1">
        <f>DATE(YEAR(tbl_Invoices[[#This Row],[Invoice_Date]]), MONTH(tbl_Invoices[[#This Row],[Invoice_Date]]), DAY(tbl_Invoices[[#This Row],[Invoice_Date]]))</f>
        <v>44923</v>
      </c>
      <c r="J4868">
        <f>YEAR(tbl_Invoices[[#This Row],[Invoice_Date]])</f>
        <v>2022</v>
      </c>
      <c r="K4868" s="1">
        <f>_xlfn.XLOOKUP(tbl_Invoices[[#This Row],[Customer_ID]], tbl_Customers[Customer_ID], tbl_Customers[Cohort_Month])</f>
        <v>44316</v>
      </c>
      <c r="L4868" s="1" t="str">
        <f ca="1">_xlfn.XLOOKUP(tbl_Invoices[[#This Row],[Customer_ID]], tbl_Customers[Customer_ID], tbl_Customers[Age_Group])</f>
        <v>55+</v>
      </c>
      <c r="M4868" s="1" t="str">
        <f>_xlfn.XLOOKUP(tbl_Invoices[[#This Row],[Customer_ID]], tbl_Customers[Customer_ID], tbl_Customers[Region])</f>
        <v>South</v>
      </c>
      <c r="N4868" s="1" t="str" cm="1">
        <f t="array" ref="N4868">_xlfn.IFS(
   _xlfn.SINGLE(tbl_Invoices[Plan_ID])="P1","Basic",
   _xlfn.SINGLE(tbl_Invoices[Plan_ID])="P2","Standard",
   _xlfn.SINGLE(tbl_Invoices[Plan_ID])="P3","Premium"
)</f>
        <v>Standard</v>
      </c>
      <c r="O4868" s="2">
        <f>IF(tbl_Invoices[[#This Row],[Revenue_Type]]="Churned",0,1)</f>
        <v>1</v>
      </c>
    </row>
    <row r="4869" spans="1:15" x14ac:dyDescent="0.25">
      <c r="A4869" t="s">
        <v>8143</v>
      </c>
      <c r="B4869" t="s">
        <v>1070</v>
      </c>
      <c r="C4869" t="s">
        <v>3908</v>
      </c>
      <c r="D4869" s="1">
        <v>44923</v>
      </c>
      <c r="E4869">
        <v>12</v>
      </c>
      <c r="F4869" t="b">
        <v>1</v>
      </c>
      <c r="G4869" t="s">
        <v>4549</v>
      </c>
      <c r="H4869" t="s">
        <v>2027</v>
      </c>
      <c r="I4869" s="1">
        <f>DATE(YEAR(tbl_Invoices[[#This Row],[Invoice_Date]]), MONTH(tbl_Invoices[[#This Row],[Invoice_Date]]), DAY(tbl_Invoices[[#This Row],[Invoice_Date]]))</f>
        <v>44923</v>
      </c>
      <c r="J4869">
        <f>YEAR(tbl_Invoices[[#This Row],[Invoice_Date]])</f>
        <v>2022</v>
      </c>
      <c r="K4869" s="1">
        <f>_xlfn.XLOOKUP(tbl_Invoices[[#This Row],[Customer_ID]], tbl_Customers[Customer_ID], tbl_Customers[Cohort_Month])</f>
        <v>44742</v>
      </c>
      <c r="L4869" s="1" t="str">
        <f ca="1">_xlfn.XLOOKUP(tbl_Invoices[[#This Row],[Customer_ID]], tbl_Customers[Customer_ID], tbl_Customers[Age_Group])</f>
        <v>25–34</v>
      </c>
      <c r="M4869" s="1" t="str">
        <f>_xlfn.XLOOKUP(tbl_Invoices[[#This Row],[Customer_ID]], tbl_Customers[Customer_ID], tbl_Customers[Region])</f>
        <v>International</v>
      </c>
      <c r="N4869" s="1" t="str" cm="1">
        <f t="array" ref="N4869">_xlfn.IFS(
   _xlfn.SINGLE(tbl_Invoices[Plan_ID])="P1","Basic",
   _xlfn.SINGLE(tbl_Invoices[Plan_ID])="P2","Standard",
   _xlfn.SINGLE(tbl_Invoices[Plan_ID])="P3","Premium"
)</f>
        <v>Basic</v>
      </c>
      <c r="O4869" s="2">
        <f>IF(tbl_Invoices[[#This Row],[Revenue_Type]]="Churned",0,1)</f>
        <v>1</v>
      </c>
    </row>
    <row r="4870" spans="1:15" x14ac:dyDescent="0.25">
      <c r="A4870" t="s">
        <v>4758</v>
      </c>
      <c r="B4870" t="s">
        <v>1144</v>
      </c>
      <c r="C4870" t="s">
        <v>3713</v>
      </c>
      <c r="D4870" s="1">
        <v>44923</v>
      </c>
      <c r="E4870">
        <v>55</v>
      </c>
      <c r="F4870" t="b">
        <v>1</v>
      </c>
      <c r="G4870" t="s">
        <v>4540</v>
      </c>
      <c r="H4870" t="s">
        <v>2031</v>
      </c>
      <c r="I4870" s="1">
        <f>DATE(YEAR(tbl_Invoices[[#This Row],[Invoice_Date]]), MONTH(tbl_Invoices[[#This Row],[Invoice_Date]]), DAY(tbl_Invoices[[#This Row],[Invoice_Date]]))</f>
        <v>44923</v>
      </c>
      <c r="J4870">
        <f>YEAR(tbl_Invoices[[#This Row],[Invoice_Date]])</f>
        <v>2022</v>
      </c>
      <c r="K4870" s="1">
        <f>_xlfn.XLOOKUP(tbl_Invoices[[#This Row],[Customer_ID]], tbl_Customers[Customer_ID], tbl_Customers[Cohort_Month])</f>
        <v>44773</v>
      </c>
      <c r="L4870" s="1" t="str">
        <f ca="1">_xlfn.XLOOKUP(tbl_Invoices[[#This Row],[Customer_ID]], tbl_Customers[Customer_ID], tbl_Customers[Age_Group])</f>
        <v>55+</v>
      </c>
      <c r="M4870" s="1" t="str">
        <f>_xlfn.XLOOKUP(tbl_Invoices[[#This Row],[Customer_ID]], tbl_Customers[Customer_ID], tbl_Customers[Region])</f>
        <v>South</v>
      </c>
      <c r="N4870" s="1" t="str" cm="1">
        <f t="array" ref="N4870">_xlfn.IFS(
   _xlfn.SINGLE(tbl_Invoices[Plan_ID])="P1","Basic",
   _xlfn.SINGLE(tbl_Invoices[Plan_ID])="P2","Standard",
   _xlfn.SINGLE(tbl_Invoices[Plan_ID])="P3","Premium"
)</f>
        <v>Premium</v>
      </c>
      <c r="O4870" s="2">
        <f>IF(tbl_Invoices[[#This Row],[Revenue_Type]]="Churned",0,1)</f>
        <v>1</v>
      </c>
    </row>
    <row r="4871" spans="1:15" x14ac:dyDescent="0.25">
      <c r="A4871" t="s">
        <v>4674</v>
      </c>
      <c r="B4871" t="s">
        <v>1280</v>
      </c>
      <c r="C4871" t="s">
        <v>4074</v>
      </c>
      <c r="D4871" s="1">
        <v>44923</v>
      </c>
      <c r="E4871">
        <v>55</v>
      </c>
      <c r="F4871" t="b">
        <v>1</v>
      </c>
      <c r="G4871" t="s">
        <v>4545</v>
      </c>
      <c r="H4871" t="s">
        <v>2031</v>
      </c>
      <c r="I4871" s="1">
        <f>DATE(YEAR(tbl_Invoices[[#This Row],[Invoice_Date]]), MONTH(tbl_Invoices[[#This Row],[Invoice_Date]]), DAY(tbl_Invoices[[#This Row],[Invoice_Date]]))</f>
        <v>44923</v>
      </c>
      <c r="J4871">
        <f>YEAR(tbl_Invoices[[#This Row],[Invoice_Date]])</f>
        <v>2022</v>
      </c>
      <c r="K4871" s="1">
        <f>_xlfn.XLOOKUP(tbl_Invoices[[#This Row],[Customer_ID]], tbl_Customers[Customer_ID], tbl_Customers[Cohort_Month])</f>
        <v>44773</v>
      </c>
      <c r="L4871" s="1" t="str">
        <f ca="1">_xlfn.XLOOKUP(tbl_Invoices[[#This Row],[Customer_ID]], tbl_Customers[Customer_ID], tbl_Customers[Age_Group])</f>
        <v>45–54</v>
      </c>
      <c r="M4871" s="1" t="str">
        <f>_xlfn.XLOOKUP(tbl_Invoices[[#This Row],[Customer_ID]], tbl_Customers[Customer_ID], tbl_Customers[Region])</f>
        <v>West</v>
      </c>
      <c r="N4871" s="1" t="str" cm="1">
        <f t="array" ref="N4871">_xlfn.IFS(
   _xlfn.SINGLE(tbl_Invoices[Plan_ID])="P1","Basic",
   _xlfn.SINGLE(tbl_Invoices[Plan_ID])="P2","Standard",
   _xlfn.SINGLE(tbl_Invoices[Plan_ID])="P3","Premium"
)</f>
        <v>Premium</v>
      </c>
      <c r="O4871" s="2">
        <f>IF(tbl_Invoices[[#This Row],[Revenue_Type]]="Churned",0,1)</f>
        <v>0</v>
      </c>
    </row>
    <row r="4872" spans="1:15" x14ac:dyDescent="0.25">
      <c r="A4872" t="s">
        <v>6738</v>
      </c>
      <c r="B4872" t="s">
        <v>1323</v>
      </c>
      <c r="C4872" t="s">
        <v>3530</v>
      </c>
      <c r="D4872" s="1">
        <v>44923</v>
      </c>
      <c r="E4872">
        <v>25</v>
      </c>
      <c r="F4872" t="b">
        <v>1</v>
      </c>
      <c r="G4872" t="s">
        <v>4547</v>
      </c>
      <c r="H4872" t="s">
        <v>2034</v>
      </c>
      <c r="I4872" s="1">
        <f>DATE(YEAR(tbl_Invoices[[#This Row],[Invoice_Date]]), MONTH(tbl_Invoices[[#This Row],[Invoice_Date]]), DAY(tbl_Invoices[[#This Row],[Invoice_Date]]))</f>
        <v>44923</v>
      </c>
      <c r="J4872">
        <f>YEAR(tbl_Invoices[[#This Row],[Invoice_Date]])</f>
        <v>2022</v>
      </c>
      <c r="K4872" s="1">
        <f>_xlfn.XLOOKUP(tbl_Invoices[[#This Row],[Customer_ID]], tbl_Customers[Customer_ID], tbl_Customers[Cohort_Month])</f>
        <v>44620</v>
      </c>
      <c r="L4872" s="1" t="str">
        <f ca="1">_xlfn.XLOOKUP(tbl_Invoices[[#This Row],[Customer_ID]], tbl_Customers[Customer_ID], tbl_Customers[Age_Group])</f>
        <v>25–34</v>
      </c>
      <c r="M4872" s="1" t="str">
        <f>_xlfn.XLOOKUP(tbl_Invoices[[#This Row],[Customer_ID]], tbl_Customers[Customer_ID], tbl_Customers[Region])</f>
        <v>South</v>
      </c>
      <c r="N4872" s="1" t="str" cm="1">
        <f t="array" ref="N4872">_xlfn.IFS(
   _xlfn.SINGLE(tbl_Invoices[Plan_ID])="P1","Basic",
   _xlfn.SINGLE(tbl_Invoices[Plan_ID])="P2","Standard",
   _xlfn.SINGLE(tbl_Invoices[Plan_ID])="P3","Premium"
)</f>
        <v>Standard</v>
      </c>
      <c r="O4872" s="2">
        <f>IF(tbl_Invoices[[#This Row],[Revenue_Type]]="Churned",0,1)</f>
        <v>1</v>
      </c>
    </row>
    <row r="4873" spans="1:15" x14ac:dyDescent="0.25">
      <c r="A4873" t="s">
        <v>7603</v>
      </c>
      <c r="B4873" t="s">
        <v>1629</v>
      </c>
      <c r="C4873" t="s">
        <v>3678</v>
      </c>
      <c r="D4873" s="1">
        <v>44923</v>
      </c>
      <c r="E4873">
        <v>25</v>
      </c>
      <c r="F4873" t="b">
        <v>1</v>
      </c>
      <c r="G4873" t="s">
        <v>4549</v>
      </c>
      <c r="H4873" t="s">
        <v>2034</v>
      </c>
      <c r="I4873" s="1">
        <f>DATE(YEAR(tbl_Invoices[[#This Row],[Invoice_Date]]), MONTH(tbl_Invoices[[#This Row],[Invoice_Date]]), DAY(tbl_Invoices[[#This Row],[Invoice_Date]]))</f>
        <v>44923</v>
      </c>
      <c r="J4873">
        <f>YEAR(tbl_Invoices[[#This Row],[Invoice_Date]])</f>
        <v>2022</v>
      </c>
      <c r="K4873" s="1">
        <f>_xlfn.XLOOKUP(tbl_Invoices[[#This Row],[Customer_ID]], tbl_Customers[Customer_ID], tbl_Customers[Cohort_Month])</f>
        <v>45016</v>
      </c>
      <c r="L4873" s="1" t="str">
        <f ca="1">_xlfn.XLOOKUP(tbl_Invoices[[#This Row],[Customer_ID]], tbl_Customers[Customer_ID], tbl_Customers[Age_Group])</f>
        <v>45–54</v>
      </c>
      <c r="M4873" s="1" t="str">
        <f>_xlfn.XLOOKUP(tbl_Invoices[[#This Row],[Customer_ID]], tbl_Customers[Customer_ID], tbl_Customers[Region])</f>
        <v>International</v>
      </c>
      <c r="N4873" s="1" t="str" cm="1">
        <f t="array" ref="N4873">_xlfn.IFS(
   _xlfn.SINGLE(tbl_Invoices[Plan_ID])="P1","Basic",
   _xlfn.SINGLE(tbl_Invoices[Plan_ID])="P2","Standard",
   _xlfn.SINGLE(tbl_Invoices[Plan_ID])="P3","Premium"
)</f>
        <v>Standard</v>
      </c>
      <c r="O4873" s="2">
        <f>IF(tbl_Invoices[[#This Row],[Revenue_Type]]="Churned",0,1)</f>
        <v>1</v>
      </c>
    </row>
    <row r="4874" spans="1:15" x14ac:dyDescent="0.25">
      <c r="A4874" t="s">
        <v>4702</v>
      </c>
      <c r="B4874" t="s">
        <v>375</v>
      </c>
      <c r="C4874" t="s">
        <v>2497</v>
      </c>
      <c r="D4874" s="1">
        <v>44924</v>
      </c>
      <c r="E4874">
        <v>12</v>
      </c>
      <c r="F4874" t="b">
        <v>1</v>
      </c>
      <c r="G4874" t="s">
        <v>4538</v>
      </c>
      <c r="H4874" t="s">
        <v>2027</v>
      </c>
      <c r="I4874" s="1">
        <f>DATE(YEAR(tbl_Invoices[[#This Row],[Invoice_Date]]), MONTH(tbl_Invoices[[#This Row],[Invoice_Date]]), DAY(tbl_Invoices[[#This Row],[Invoice_Date]]))</f>
        <v>44924</v>
      </c>
      <c r="J4874">
        <f>YEAR(tbl_Invoices[[#This Row],[Invoice_Date]])</f>
        <v>2022</v>
      </c>
      <c r="K4874" s="1">
        <f>_xlfn.XLOOKUP(tbl_Invoices[[#This Row],[Customer_ID]], tbl_Customers[Customer_ID], tbl_Customers[Cohort_Month])</f>
        <v>44773</v>
      </c>
      <c r="L4874" s="1" t="str">
        <f ca="1">_xlfn.XLOOKUP(tbl_Invoices[[#This Row],[Customer_ID]], tbl_Customers[Customer_ID], tbl_Customers[Age_Group])</f>
        <v>55+</v>
      </c>
      <c r="M4874" s="1" t="str">
        <f>_xlfn.XLOOKUP(tbl_Invoices[[#This Row],[Customer_ID]], tbl_Customers[Customer_ID], tbl_Customers[Region])</f>
        <v>East</v>
      </c>
      <c r="N4874" s="1" t="str" cm="1">
        <f t="array" ref="N4874">_xlfn.IFS(
   _xlfn.SINGLE(tbl_Invoices[Plan_ID])="P1","Basic",
   _xlfn.SINGLE(tbl_Invoices[Plan_ID])="P2","Standard",
   _xlfn.SINGLE(tbl_Invoices[Plan_ID])="P3","Premium"
)</f>
        <v>Basic</v>
      </c>
      <c r="O4874" s="2">
        <f>IF(tbl_Invoices[[#This Row],[Revenue_Type]]="Churned",0,1)</f>
        <v>1</v>
      </c>
    </row>
    <row r="4875" spans="1:15" x14ac:dyDescent="0.25">
      <c r="A4875" t="s">
        <v>9453</v>
      </c>
      <c r="B4875" t="s">
        <v>724</v>
      </c>
      <c r="C4875" t="s">
        <v>3099</v>
      </c>
      <c r="D4875" s="1">
        <v>44924</v>
      </c>
      <c r="E4875">
        <v>55</v>
      </c>
      <c r="F4875" t="b">
        <v>1</v>
      </c>
      <c r="G4875" t="s">
        <v>4545</v>
      </c>
      <c r="H4875" t="s">
        <v>2031</v>
      </c>
      <c r="I4875" s="1">
        <f>DATE(YEAR(tbl_Invoices[[#This Row],[Invoice_Date]]), MONTH(tbl_Invoices[[#This Row],[Invoice_Date]]), DAY(tbl_Invoices[[#This Row],[Invoice_Date]]))</f>
        <v>44924</v>
      </c>
      <c r="J4875">
        <f>YEAR(tbl_Invoices[[#This Row],[Invoice_Date]])</f>
        <v>2022</v>
      </c>
      <c r="K4875" s="1">
        <f>_xlfn.XLOOKUP(tbl_Invoices[[#This Row],[Customer_ID]], tbl_Customers[Customer_ID], tbl_Customers[Cohort_Month])</f>
        <v>44681</v>
      </c>
      <c r="L4875" s="1" t="str">
        <f ca="1">_xlfn.XLOOKUP(tbl_Invoices[[#This Row],[Customer_ID]], tbl_Customers[Customer_ID], tbl_Customers[Age_Group])</f>
        <v>35–44</v>
      </c>
      <c r="M4875" s="1" t="str">
        <f>_xlfn.XLOOKUP(tbl_Invoices[[#This Row],[Customer_ID]], tbl_Customers[Customer_ID], tbl_Customers[Region])</f>
        <v>South</v>
      </c>
      <c r="N4875" s="1" t="str" cm="1">
        <f t="array" ref="N4875">_xlfn.IFS(
   _xlfn.SINGLE(tbl_Invoices[Plan_ID])="P1","Basic",
   _xlfn.SINGLE(tbl_Invoices[Plan_ID])="P2","Standard",
   _xlfn.SINGLE(tbl_Invoices[Plan_ID])="P3","Premium"
)</f>
        <v>Premium</v>
      </c>
      <c r="O4875" s="2">
        <f>IF(tbl_Invoices[[#This Row],[Revenue_Type]]="Churned",0,1)</f>
        <v>0</v>
      </c>
    </row>
    <row r="4876" spans="1:15" x14ac:dyDescent="0.25">
      <c r="A4876" t="s">
        <v>9068</v>
      </c>
      <c r="B4876" t="s">
        <v>779</v>
      </c>
      <c r="C4876" t="s">
        <v>4158</v>
      </c>
      <c r="D4876" s="1">
        <v>44924</v>
      </c>
      <c r="E4876">
        <v>25</v>
      </c>
      <c r="F4876" t="b">
        <v>1</v>
      </c>
      <c r="G4876" t="s">
        <v>4538</v>
      </c>
      <c r="H4876" t="s">
        <v>2034</v>
      </c>
      <c r="I4876" s="1">
        <f>DATE(YEAR(tbl_Invoices[[#This Row],[Invoice_Date]]), MONTH(tbl_Invoices[[#This Row],[Invoice_Date]]), DAY(tbl_Invoices[[#This Row],[Invoice_Date]]))</f>
        <v>44924</v>
      </c>
      <c r="J4876">
        <f>YEAR(tbl_Invoices[[#This Row],[Invoice_Date]])</f>
        <v>2022</v>
      </c>
      <c r="K4876" s="1">
        <f>_xlfn.XLOOKUP(tbl_Invoices[[#This Row],[Customer_ID]], tbl_Customers[Customer_ID], tbl_Customers[Cohort_Month])</f>
        <v>44926</v>
      </c>
      <c r="L4876" s="1" t="str">
        <f ca="1">_xlfn.XLOOKUP(tbl_Invoices[[#This Row],[Customer_ID]], tbl_Customers[Customer_ID], tbl_Customers[Age_Group])</f>
        <v>45–54</v>
      </c>
      <c r="M4876" s="1" t="str">
        <f>_xlfn.XLOOKUP(tbl_Invoices[[#This Row],[Customer_ID]], tbl_Customers[Customer_ID], tbl_Customers[Region])</f>
        <v>East</v>
      </c>
      <c r="N4876" s="1" t="str" cm="1">
        <f t="array" ref="N4876">_xlfn.IFS(
   _xlfn.SINGLE(tbl_Invoices[Plan_ID])="P1","Basic",
   _xlfn.SINGLE(tbl_Invoices[Plan_ID])="P2","Standard",
   _xlfn.SINGLE(tbl_Invoices[Plan_ID])="P3","Premium"
)</f>
        <v>Standard</v>
      </c>
      <c r="O4876" s="2">
        <f>IF(tbl_Invoices[[#This Row],[Revenue_Type]]="Churned",0,1)</f>
        <v>1</v>
      </c>
    </row>
    <row r="4877" spans="1:15" x14ac:dyDescent="0.25">
      <c r="A4877" t="s">
        <v>10120</v>
      </c>
      <c r="B4877" t="s">
        <v>1585</v>
      </c>
      <c r="C4877" t="s">
        <v>4480</v>
      </c>
      <c r="D4877" s="1">
        <v>44924</v>
      </c>
      <c r="E4877">
        <v>25</v>
      </c>
      <c r="F4877" t="b">
        <v>1</v>
      </c>
      <c r="G4877" t="s">
        <v>4547</v>
      </c>
      <c r="H4877" t="s">
        <v>2034</v>
      </c>
      <c r="I4877" s="1">
        <f>DATE(YEAR(tbl_Invoices[[#This Row],[Invoice_Date]]), MONTH(tbl_Invoices[[#This Row],[Invoice_Date]]), DAY(tbl_Invoices[[#This Row],[Invoice_Date]]))</f>
        <v>44924</v>
      </c>
      <c r="J4877">
        <f>YEAR(tbl_Invoices[[#This Row],[Invoice_Date]])</f>
        <v>2022</v>
      </c>
      <c r="K4877" s="1">
        <f>_xlfn.XLOOKUP(tbl_Invoices[[#This Row],[Customer_ID]], tbl_Customers[Customer_ID], tbl_Customers[Cohort_Month])</f>
        <v>44377</v>
      </c>
      <c r="L4877" s="1" t="str">
        <f ca="1">_xlfn.XLOOKUP(tbl_Invoices[[#This Row],[Customer_ID]], tbl_Customers[Customer_ID], tbl_Customers[Age_Group])</f>
        <v>45–54</v>
      </c>
      <c r="M4877" s="1" t="str">
        <f>_xlfn.XLOOKUP(tbl_Invoices[[#This Row],[Customer_ID]], tbl_Customers[Customer_ID], tbl_Customers[Region])</f>
        <v>East</v>
      </c>
      <c r="N4877" s="1" t="str" cm="1">
        <f t="array" ref="N4877">_xlfn.IFS(
   _xlfn.SINGLE(tbl_Invoices[Plan_ID])="P1","Basic",
   _xlfn.SINGLE(tbl_Invoices[Plan_ID])="P2","Standard",
   _xlfn.SINGLE(tbl_Invoices[Plan_ID])="P3","Premium"
)</f>
        <v>Standard</v>
      </c>
      <c r="O4877" s="2">
        <f>IF(tbl_Invoices[[#This Row],[Revenue_Type]]="Churned",0,1)</f>
        <v>1</v>
      </c>
    </row>
    <row r="4878" spans="1:15" x14ac:dyDescent="0.25">
      <c r="A4878" t="s">
        <v>8281</v>
      </c>
      <c r="B4878" t="s">
        <v>124</v>
      </c>
      <c r="C4878" t="s">
        <v>3590</v>
      </c>
      <c r="D4878" s="1">
        <v>44925</v>
      </c>
      <c r="E4878">
        <v>12</v>
      </c>
      <c r="F4878" t="b">
        <v>1</v>
      </c>
      <c r="G4878" t="s">
        <v>4547</v>
      </c>
      <c r="H4878" t="s">
        <v>2027</v>
      </c>
      <c r="I4878" s="1">
        <f>DATE(YEAR(tbl_Invoices[[#This Row],[Invoice_Date]]), MONTH(tbl_Invoices[[#This Row],[Invoice_Date]]), DAY(tbl_Invoices[[#This Row],[Invoice_Date]]))</f>
        <v>44925</v>
      </c>
      <c r="J4878">
        <f>YEAR(tbl_Invoices[[#This Row],[Invoice_Date]])</f>
        <v>2022</v>
      </c>
      <c r="K4878" s="1">
        <f>_xlfn.XLOOKUP(tbl_Invoices[[#This Row],[Customer_ID]], tbl_Customers[Customer_ID], tbl_Customers[Cohort_Month])</f>
        <v>44377</v>
      </c>
      <c r="L4878" s="1" t="str">
        <f ca="1">_xlfn.XLOOKUP(tbl_Invoices[[#This Row],[Customer_ID]], tbl_Customers[Customer_ID], tbl_Customers[Age_Group])</f>
        <v>35–44</v>
      </c>
      <c r="M4878" s="1" t="str">
        <f>_xlfn.XLOOKUP(tbl_Invoices[[#This Row],[Customer_ID]], tbl_Customers[Customer_ID], tbl_Customers[Region])</f>
        <v>International</v>
      </c>
      <c r="N4878" s="1" t="str" cm="1">
        <f t="array" ref="N4878">_xlfn.IFS(
   _xlfn.SINGLE(tbl_Invoices[Plan_ID])="P1","Basic",
   _xlfn.SINGLE(tbl_Invoices[Plan_ID])="P2","Standard",
   _xlfn.SINGLE(tbl_Invoices[Plan_ID])="P3","Premium"
)</f>
        <v>Basic</v>
      </c>
      <c r="O4878" s="2">
        <f>IF(tbl_Invoices[[#This Row],[Revenue_Type]]="Churned",0,1)</f>
        <v>1</v>
      </c>
    </row>
    <row r="4879" spans="1:15" x14ac:dyDescent="0.25">
      <c r="A4879" t="s">
        <v>5158</v>
      </c>
      <c r="B4879" t="s">
        <v>603</v>
      </c>
      <c r="C4879" t="s">
        <v>3905</v>
      </c>
      <c r="D4879" s="1">
        <v>44925</v>
      </c>
      <c r="E4879">
        <v>55</v>
      </c>
      <c r="F4879" t="b">
        <v>1</v>
      </c>
      <c r="G4879" t="s">
        <v>4545</v>
      </c>
      <c r="H4879" t="s">
        <v>2031</v>
      </c>
      <c r="I4879" s="1">
        <f>DATE(YEAR(tbl_Invoices[[#This Row],[Invoice_Date]]), MONTH(tbl_Invoices[[#This Row],[Invoice_Date]]), DAY(tbl_Invoices[[#This Row],[Invoice_Date]]))</f>
        <v>44925</v>
      </c>
      <c r="J4879">
        <f>YEAR(tbl_Invoices[[#This Row],[Invoice_Date]])</f>
        <v>2022</v>
      </c>
      <c r="K4879" s="1">
        <f>_xlfn.XLOOKUP(tbl_Invoices[[#This Row],[Customer_ID]], tbl_Customers[Customer_ID], tbl_Customers[Cohort_Month])</f>
        <v>44592</v>
      </c>
      <c r="L4879" s="1" t="str">
        <f ca="1">_xlfn.XLOOKUP(tbl_Invoices[[#This Row],[Customer_ID]], tbl_Customers[Customer_ID], tbl_Customers[Age_Group])</f>
        <v>55+</v>
      </c>
      <c r="M4879" s="1" t="str">
        <f>_xlfn.XLOOKUP(tbl_Invoices[[#This Row],[Customer_ID]], tbl_Customers[Customer_ID], tbl_Customers[Region])</f>
        <v>South</v>
      </c>
      <c r="N4879" s="1" t="str" cm="1">
        <f t="array" ref="N4879">_xlfn.IFS(
   _xlfn.SINGLE(tbl_Invoices[Plan_ID])="P1","Basic",
   _xlfn.SINGLE(tbl_Invoices[Plan_ID])="P2","Standard",
   _xlfn.SINGLE(tbl_Invoices[Plan_ID])="P3","Premium"
)</f>
        <v>Premium</v>
      </c>
      <c r="O4879" s="2">
        <f>IF(tbl_Invoices[[#This Row],[Revenue_Type]]="Churned",0,1)</f>
        <v>0</v>
      </c>
    </row>
    <row r="4880" spans="1:15" x14ac:dyDescent="0.25">
      <c r="A4880" t="s">
        <v>8365</v>
      </c>
      <c r="B4880" t="s">
        <v>765</v>
      </c>
      <c r="C4880" t="s">
        <v>4221</v>
      </c>
      <c r="D4880" s="1">
        <v>44925</v>
      </c>
      <c r="E4880">
        <v>55</v>
      </c>
      <c r="F4880" t="b">
        <v>1</v>
      </c>
      <c r="G4880" t="s">
        <v>4538</v>
      </c>
      <c r="H4880" t="s">
        <v>2031</v>
      </c>
      <c r="I4880" s="1">
        <f>DATE(YEAR(tbl_Invoices[[#This Row],[Invoice_Date]]), MONTH(tbl_Invoices[[#This Row],[Invoice_Date]]), DAY(tbl_Invoices[[#This Row],[Invoice_Date]]))</f>
        <v>44925</v>
      </c>
      <c r="J4880">
        <f>YEAR(tbl_Invoices[[#This Row],[Invoice_Date]])</f>
        <v>2022</v>
      </c>
      <c r="K4880" s="1">
        <f>_xlfn.XLOOKUP(tbl_Invoices[[#This Row],[Customer_ID]], tbl_Customers[Customer_ID], tbl_Customers[Cohort_Month])</f>
        <v>44469</v>
      </c>
      <c r="L4880" s="1" t="str">
        <f ca="1">_xlfn.XLOOKUP(tbl_Invoices[[#This Row],[Customer_ID]], tbl_Customers[Customer_ID], tbl_Customers[Age_Group])</f>
        <v>35–44</v>
      </c>
      <c r="M4880" s="1" t="str">
        <f>_xlfn.XLOOKUP(tbl_Invoices[[#This Row],[Customer_ID]], tbl_Customers[Customer_ID], tbl_Customers[Region])</f>
        <v>International</v>
      </c>
      <c r="N4880" s="1" t="str" cm="1">
        <f t="array" ref="N4880">_xlfn.IFS(
   _xlfn.SINGLE(tbl_Invoices[Plan_ID])="P1","Basic",
   _xlfn.SINGLE(tbl_Invoices[Plan_ID])="P2","Standard",
   _xlfn.SINGLE(tbl_Invoices[Plan_ID])="P3","Premium"
)</f>
        <v>Premium</v>
      </c>
      <c r="O4880" s="2">
        <f>IF(tbl_Invoices[[#This Row],[Revenue_Type]]="Churned",0,1)</f>
        <v>1</v>
      </c>
    </row>
    <row r="4881" spans="1:15" x14ac:dyDescent="0.25">
      <c r="A4881" t="s">
        <v>9878</v>
      </c>
      <c r="B4881" t="s">
        <v>800</v>
      </c>
      <c r="C4881" t="s">
        <v>4193</v>
      </c>
      <c r="D4881" s="1">
        <v>44925</v>
      </c>
      <c r="E4881">
        <v>55</v>
      </c>
      <c r="F4881" t="b">
        <v>1</v>
      </c>
      <c r="G4881" t="s">
        <v>4538</v>
      </c>
      <c r="H4881" t="s">
        <v>2031</v>
      </c>
      <c r="I4881" s="1">
        <f>DATE(YEAR(tbl_Invoices[[#This Row],[Invoice_Date]]), MONTH(tbl_Invoices[[#This Row],[Invoice_Date]]), DAY(tbl_Invoices[[#This Row],[Invoice_Date]]))</f>
        <v>44925</v>
      </c>
      <c r="J4881">
        <f>YEAR(tbl_Invoices[[#This Row],[Invoice_Date]])</f>
        <v>2022</v>
      </c>
      <c r="K4881" s="1">
        <f>_xlfn.XLOOKUP(tbl_Invoices[[#This Row],[Customer_ID]], tbl_Customers[Customer_ID], tbl_Customers[Cohort_Month])</f>
        <v>44957</v>
      </c>
      <c r="L4881" s="1" t="str">
        <f ca="1">_xlfn.XLOOKUP(tbl_Invoices[[#This Row],[Customer_ID]], tbl_Customers[Customer_ID], tbl_Customers[Age_Group])</f>
        <v>35–44</v>
      </c>
      <c r="M4881" s="1" t="str">
        <f>_xlfn.XLOOKUP(tbl_Invoices[[#This Row],[Customer_ID]], tbl_Customers[Customer_ID], tbl_Customers[Region])</f>
        <v>Midwest</v>
      </c>
      <c r="N4881" s="1" t="str" cm="1">
        <f t="array" ref="N4881">_xlfn.IFS(
   _xlfn.SINGLE(tbl_Invoices[Plan_ID])="P1","Basic",
   _xlfn.SINGLE(tbl_Invoices[Plan_ID])="P2","Standard",
   _xlfn.SINGLE(tbl_Invoices[Plan_ID])="P3","Premium"
)</f>
        <v>Premium</v>
      </c>
      <c r="O4881" s="2">
        <f>IF(tbl_Invoices[[#This Row],[Revenue_Type]]="Churned",0,1)</f>
        <v>1</v>
      </c>
    </row>
    <row r="4882" spans="1:15" x14ac:dyDescent="0.25">
      <c r="A4882" t="s">
        <v>5485</v>
      </c>
      <c r="B4882" t="s">
        <v>962</v>
      </c>
      <c r="C4882" t="s">
        <v>2723</v>
      </c>
      <c r="D4882" s="1">
        <v>44925</v>
      </c>
      <c r="E4882">
        <v>55</v>
      </c>
      <c r="F4882" t="b">
        <v>1</v>
      </c>
      <c r="G4882" t="s">
        <v>4540</v>
      </c>
      <c r="H4882" t="s">
        <v>2031</v>
      </c>
      <c r="I4882" s="1">
        <f>DATE(YEAR(tbl_Invoices[[#This Row],[Invoice_Date]]), MONTH(tbl_Invoices[[#This Row],[Invoice_Date]]), DAY(tbl_Invoices[[#This Row],[Invoice_Date]]))</f>
        <v>44925</v>
      </c>
      <c r="J4882">
        <f>YEAR(tbl_Invoices[[#This Row],[Invoice_Date]])</f>
        <v>2022</v>
      </c>
      <c r="K4882" s="1">
        <f>_xlfn.XLOOKUP(tbl_Invoices[[#This Row],[Customer_ID]], tbl_Customers[Customer_ID], tbl_Customers[Cohort_Month])</f>
        <v>44834</v>
      </c>
      <c r="L4882" s="1" t="str">
        <f ca="1">_xlfn.XLOOKUP(tbl_Invoices[[#This Row],[Customer_ID]], tbl_Customers[Customer_ID], tbl_Customers[Age_Group])</f>
        <v>18–24</v>
      </c>
      <c r="M4882" s="1" t="str">
        <f>_xlfn.XLOOKUP(tbl_Invoices[[#This Row],[Customer_ID]], tbl_Customers[Customer_ID], tbl_Customers[Region])</f>
        <v>East</v>
      </c>
      <c r="N4882" s="1" t="str" cm="1">
        <f t="array" ref="N4882">_xlfn.IFS(
   _xlfn.SINGLE(tbl_Invoices[Plan_ID])="P1","Basic",
   _xlfn.SINGLE(tbl_Invoices[Plan_ID])="P2","Standard",
   _xlfn.SINGLE(tbl_Invoices[Plan_ID])="P3","Premium"
)</f>
        <v>Premium</v>
      </c>
      <c r="O4882" s="2">
        <f>IF(tbl_Invoices[[#This Row],[Revenue_Type]]="Churned",0,1)</f>
        <v>1</v>
      </c>
    </row>
    <row r="4883" spans="1:15" x14ac:dyDescent="0.25">
      <c r="A4883" t="s">
        <v>6293</v>
      </c>
      <c r="B4883" t="s">
        <v>973</v>
      </c>
      <c r="C4883" t="s">
        <v>3653</v>
      </c>
      <c r="D4883" s="1">
        <v>44925</v>
      </c>
      <c r="E4883">
        <v>12</v>
      </c>
      <c r="F4883" t="b">
        <v>1</v>
      </c>
      <c r="G4883" t="s">
        <v>4547</v>
      </c>
      <c r="H4883" t="s">
        <v>2027</v>
      </c>
      <c r="I4883" s="1">
        <f>DATE(YEAR(tbl_Invoices[[#This Row],[Invoice_Date]]), MONTH(tbl_Invoices[[#This Row],[Invoice_Date]]), DAY(tbl_Invoices[[#This Row],[Invoice_Date]]))</f>
        <v>44925</v>
      </c>
      <c r="J4883">
        <f>YEAR(tbl_Invoices[[#This Row],[Invoice_Date]])</f>
        <v>2022</v>
      </c>
      <c r="K4883" s="1">
        <f>_xlfn.XLOOKUP(tbl_Invoices[[#This Row],[Customer_ID]], tbl_Customers[Customer_ID], tbl_Customers[Cohort_Month])</f>
        <v>44530</v>
      </c>
      <c r="L4883" s="1" t="str">
        <f ca="1">_xlfn.XLOOKUP(tbl_Invoices[[#This Row],[Customer_ID]], tbl_Customers[Customer_ID], tbl_Customers[Age_Group])</f>
        <v>45–54</v>
      </c>
      <c r="M4883" s="1" t="str">
        <f>_xlfn.XLOOKUP(tbl_Invoices[[#This Row],[Customer_ID]], tbl_Customers[Customer_ID], tbl_Customers[Region])</f>
        <v>East</v>
      </c>
      <c r="N4883" s="1" t="str" cm="1">
        <f t="array" ref="N4883">_xlfn.IFS(
   _xlfn.SINGLE(tbl_Invoices[Plan_ID])="P1","Basic",
   _xlfn.SINGLE(tbl_Invoices[Plan_ID])="P2","Standard",
   _xlfn.SINGLE(tbl_Invoices[Plan_ID])="P3","Premium"
)</f>
        <v>Basic</v>
      </c>
      <c r="O4883" s="2">
        <f>IF(tbl_Invoices[[#This Row],[Revenue_Type]]="Churned",0,1)</f>
        <v>1</v>
      </c>
    </row>
    <row r="4884" spans="1:15" x14ac:dyDescent="0.25">
      <c r="A4884" t="s">
        <v>8872</v>
      </c>
      <c r="B4884" t="s">
        <v>1064</v>
      </c>
      <c r="C4884" t="s">
        <v>2973</v>
      </c>
      <c r="D4884" s="1">
        <v>44925</v>
      </c>
      <c r="E4884">
        <v>12</v>
      </c>
      <c r="F4884" t="b">
        <v>1</v>
      </c>
      <c r="G4884" t="s">
        <v>4540</v>
      </c>
      <c r="H4884" t="s">
        <v>2027</v>
      </c>
      <c r="I4884" s="1">
        <f>DATE(YEAR(tbl_Invoices[[#This Row],[Invoice_Date]]), MONTH(tbl_Invoices[[#This Row],[Invoice_Date]]), DAY(tbl_Invoices[[#This Row],[Invoice_Date]]))</f>
        <v>44925</v>
      </c>
      <c r="J4884">
        <f>YEAR(tbl_Invoices[[#This Row],[Invoice_Date]])</f>
        <v>2022</v>
      </c>
      <c r="K4884" s="1">
        <f>_xlfn.XLOOKUP(tbl_Invoices[[#This Row],[Customer_ID]], tbl_Customers[Customer_ID], tbl_Customers[Cohort_Month])</f>
        <v>44500</v>
      </c>
      <c r="L4884" s="1" t="str">
        <f ca="1">_xlfn.XLOOKUP(tbl_Invoices[[#This Row],[Customer_ID]], tbl_Customers[Customer_ID], tbl_Customers[Age_Group])</f>
        <v>35–44</v>
      </c>
      <c r="M4884" s="1" t="str">
        <f>_xlfn.XLOOKUP(tbl_Invoices[[#This Row],[Customer_ID]], tbl_Customers[Customer_ID], tbl_Customers[Region])</f>
        <v>South</v>
      </c>
      <c r="N4884" s="1" t="str" cm="1">
        <f t="array" ref="N4884">_xlfn.IFS(
   _xlfn.SINGLE(tbl_Invoices[Plan_ID])="P1","Basic",
   _xlfn.SINGLE(tbl_Invoices[Plan_ID])="P2","Standard",
   _xlfn.SINGLE(tbl_Invoices[Plan_ID])="P3","Premium"
)</f>
        <v>Basic</v>
      </c>
      <c r="O4884" s="2">
        <f>IF(tbl_Invoices[[#This Row],[Revenue_Type]]="Churned",0,1)</f>
        <v>1</v>
      </c>
    </row>
    <row r="4885" spans="1:15" x14ac:dyDescent="0.25">
      <c r="A4885" t="s">
        <v>6661</v>
      </c>
      <c r="B4885" t="s">
        <v>1497</v>
      </c>
      <c r="C4885" t="s">
        <v>3002</v>
      </c>
      <c r="D4885" s="1">
        <v>44925</v>
      </c>
      <c r="E4885">
        <v>12</v>
      </c>
      <c r="F4885" t="b">
        <v>1</v>
      </c>
      <c r="G4885" t="s">
        <v>4538</v>
      </c>
      <c r="H4885" t="s">
        <v>2027</v>
      </c>
      <c r="I4885" s="1">
        <f>DATE(YEAR(tbl_Invoices[[#This Row],[Invoice_Date]]), MONTH(tbl_Invoices[[#This Row],[Invoice_Date]]), DAY(tbl_Invoices[[#This Row],[Invoice_Date]]))</f>
        <v>44925</v>
      </c>
      <c r="J4885">
        <f>YEAR(tbl_Invoices[[#This Row],[Invoice_Date]])</f>
        <v>2022</v>
      </c>
      <c r="K4885" s="1">
        <f>_xlfn.XLOOKUP(tbl_Invoices[[#This Row],[Customer_ID]], tbl_Customers[Customer_ID], tbl_Customers[Cohort_Month])</f>
        <v>44377</v>
      </c>
      <c r="L4885" s="1" t="str">
        <f ca="1">_xlfn.XLOOKUP(tbl_Invoices[[#This Row],[Customer_ID]], tbl_Customers[Customer_ID], tbl_Customers[Age_Group])</f>
        <v>45–54</v>
      </c>
      <c r="M4885" s="1" t="str">
        <f>_xlfn.XLOOKUP(tbl_Invoices[[#This Row],[Customer_ID]], tbl_Customers[Customer_ID], tbl_Customers[Region])</f>
        <v>West</v>
      </c>
      <c r="N4885" s="1" t="str" cm="1">
        <f t="array" ref="N4885">_xlfn.IFS(
   _xlfn.SINGLE(tbl_Invoices[Plan_ID])="P1","Basic",
   _xlfn.SINGLE(tbl_Invoices[Plan_ID])="P2","Standard",
   _xlfn.SINGLE(tbl_Invoices[Plan_ID])="P3","Premium"
)</f>
        <v>Basic</v>
      </c>
      <c r="O4885" s="2">
        <f>IF(tbl_Invoices[[#This Row],[Revenue_Type]]="Churned",0,1)</f>
        <v>1</v>
      </c>
    </row>
    <row r="4886" spans="1:15" x14ac:dyDescent="0.25">
      <c r="A4886" t="s">
        <v>8695</v>
      </c>
      <c r="B4886" t="s">
        <v>1639</v>
      </c>
      <c r="C4886" t="s">
        <v>3276</v>
      </c>
      <c r="D4886" s="1">
        <v>44925</v>
      </c>
      <c r="E4886">
        <v>55</v>
      </c>
      <c r="F4886" t="b">
        <v>1</v>
      </c>
      <c r="G4886" t="s">
        <v>4538</v>
      </c>
      <c r="H4886" t="s">
        <v>2031</v>
      </c>
      <c r="I4886" s="1">
        <f>DATE(YEAR(tbl_Invoices[[#This Row],[Invoice_Date]]), MONTH(tbl_Invoices[[#This Row],[Invoice_Date]]), DAY(tbl_Invoices[[#This Row],[Invoice_Date]]))</f>
        <v>44925</v>
      </c>
      <c r="J4886">
        <f>YEAR(tbl_Invoices[[#This Row],[Invoice_Date]])</f>
        <v>2022</v>
      </c>
      <c r="K4886" s="1">
        <f>_xlfn.XLOOKUP(tbl_Invoices[[#This Row],[Customer_ID]], tbl_Customers[Customer_ID], tbl_Customers[Cohort_Month])</f>
        <v>44895</v>
      </c>
      <c r="L4886" s="1" t="str">
        <f ca="1">_xlfn.XLOOKUP(tbl_Invoices[[#This Row],[Customer_ID]], tbl_Customers[Customer_ID], tbl_Customers[Age_Group])</f>
        <v>18–24</v>
      </c>
      <c r="M4886" s="1" t="str">
        <f>_xlfn.XLOOKUP(tbl_Invoices[[#This Row],[Customer_ID]], tbl_Customers[Customer_ID], tbl_Customers[Region])</f>
        <v>South</v>
      </c>
      <c r="N4886" s="1" t="str" cm="1">
        <f t="array" ref="N4886">_xlfn.IFS(
   _xlfn.SINGLE(tbl_Invoices[Plan_ID])="P1","Basic",
   _xlfn.SINGLE(tbl_Invoices[Plan_ID])="P2","Standard",
   _xlfn.SINGLE(tbl_Invoices[Plan_ID])="P3","Premium"
)</f>
        <v>Premium</v>
      </c>
      <c r="O4886" s="2">
        <f>IF(tbl_Invoices[[#This Row],[Revenue_Type]]="Churned",0,1)</f>
        <v>1</v>
      </c>
    </row>
    <row r="4887" spans="1:15" x14ac:dyDescent="0.25">
      <c r="A4887" t="s">
        <v>5524</v>
      </c>
      <c r="B4887" t="s">
        <v>1791</v>
      </c>
      <c r="C4887" t="s">
        <v>3895</v>
      </c>
      <c r="D4887" s="1">
        <v>44925</v>
      </c>
      <c r="E4887">
        <v>25</v>
      </c>
      <c r="F4887" t="b">
        <v>1</v>
      </c>
      <c r="G4887" t="s">
        <v>4538</v>
      </c>
      <c r="H4887" t="s">
        <v>2034</v>
      </c>
      <c r="I4887" s="1">
        <f>DATE(YEAR(tbl_Invoices[[#This Row],[Invoice_Date]]), MONTH(tbl_Invoices[[#This Row],[Invoice_Date]]), DAY(tbl_Invoices[[#This Row],[Invoice_Date]]))</f>
        <v>44925</v>
      </c>
      <c r="J4887">
        <f>YEAR(tbl_Invoices[[#This Row],[Invoice_Date]])</f>
        <v>2022</v>
      </c>
      <c r="K4887" s="1">
        <f>_xlfn.XLOOKUP(tbl_Invoices[[#This Row],[Customer_ID]], tbl_Customers[Customer_ID], tbl_Customers[Cohort_Month])</f>
        <v>44681</v>
      </c>
      <c r="L4887" s="1" t="str">
        <f ca="1">_xlfn.XLOOKUP(tbl_Invoices[[#This Row],[Customer_ID]], tbl_Customers[Customer_ID], tbl_Customers[Age_Group])</f>
        <v>45–54</v>
      </c>
      <c r="M4887" s="1" t="str">
        <f>_xlfn.XLOOKUP(tbl_Invoices[[#This Row],[Customer_ID]], tbl_Customers[Customer_ID], tbl_Customers[Region])</f>
        <v>South</v>
      </c>
      <c r="N4887" s="1" t="str" cm="1">
        <f t="array" ref="N4887">_xlfn.IFS(
   _xlfn.SINGLE(tbl_Invoices[Plan_ID])="P1","Basic",
   _xlfn.SINGLE(tbl_Invoices[Plan_ID])="P2","Standard",
   _xlfn.SINGLE(tbl_Invoices[Plan_ID])="P3","Premium"
)</f>
        <v>Standard</v>
      </c>
      <c r="O4887" s="2">
        <f>IF(tbl_Invoices[[#This Row],[Revenue_Type]]="Churned",0,1)</f>
        <v>1</v>
      </c>
    </row>
    <row r="4888" spans="1:15" x14ac:dyDescent="0.25">
      <c r="A4888" t="s">
        <v>7161</v>
      </c>
      <c r="B4888" t="s">
        <v>1971</v>
      </c>
      <c r="C4888" t="s">
        <v>4179</v>
      </c>
      <c r="D4888" s="1">
        <v>44925</v>
      </c>
      <c r="E4888">
        <v>25</v>
      </c>
      <c r="F4888" t="b">
        <v>1</v>
      </c>
      <c r="G4888" t="s">
        <v>4545</v>
      </c>
      <c r="H4888" t="s">
        <v>2034</v>
      </c>
      <c r="I4888" s="1">
        <f>DATE(YEAR(tbl_Invoices[[#This Row],[Invoice_Date]]), MONTH(tbl_Invoices[[#This Row],[Invoice_Date]]), DAY(tbl_Invoices[[#This Row],[Invoice_Date]]))</f>
        <v>44925</v>
      </c>
      <c r="J4888">
        <f>YEAR(tbl_Invoices[[#This Row],[Invoice_Date]])</f>
        <v>2022</v>
      </c>
      <c r="K4888" s="1">
        <f>_xlfn.XLOOKUP(tbl_Invoices[[#This Row],[Customer_ID]], tbl_Customers[Customer_ID], tbl_Customers[Cohort_Month])</f>
        <v>44530</v>
      </c>
      <c r="L4888" s="1" t="str">
        <f ca="1">_xlfn.XLOOKUP(tbl_Invoices[[#This Row],[Customer_ID]], tbl_Customers[Customer_ID], tbl_Customers[Age_Group])</f>
        <v>45–54</v>
      </c>
      <c r="M4888" s="1" t="str">
        <f>_xlfn.XLOOKUP(tbl_Invoices[[#This Row],[Customer_ID]], tbl_Customers[Customer_ID], tbl_Customers[Region])</f>
        <v>International</v>
      </c>
      <c r="N4888" s="1" t="str" cm="1">
        <f t="array" ref="N4888">_xlfn.IFS(
   _xlfn.SINGLE(tbl_Invoices[Plan_ID])="P1","Basic",
   _xlfn.SINGLE(tbl_Invoices[Plan_ID])="P2","Standard",
   _xlfn.SINGLE(tbl_Invoices[Plan_ID])="P3","Premium"
)</f>
        <v>Standard</v>
      </c>
      <c r="O4888" s="2">
        <f>IF(tbl_Invoices[[#This Row],[Revenue_Type]]="Churned",0,1)</f>
        <v>0</v>
      </c>
    </row>
    <row r="4889" spans="1:15" x14ac:dyDescent="0.25">
      <c r="A4889" t="s">
        <v>7376</v>
      </c>
      <c r="B4889" t="s">
        <v>317</v>
      </c>
      <c r="C4889" t="s">
        <v>3167</v>
      </c>
      <c r="D4889" s="1">
        <v>44926</v>
      </c>
      <c r="E4889">
        <v>25</v>
      </c>
      <c r="F4889" t="b">
        <v>1</v>
      </c>
      <c r="G4889" t="s">
        <v>4538</v>
      </c>
      <c r="H4889" t="s">
        <v>2034</v>
      </c>
      <c r="I4889" s="1">
        <f>DATE(YEAR(tbl_Invoices[[#This Row],[Invoice_Date]]), MONTH(tbl_Invoices[[#This Row],[Invoice_Date]]), DAY(tbl_Invoices[[#This Row],[Invoice_Date]]))</f>
        <v>44926</v>
      </c>
      <c r="J4889">
        <f>YEAR(tbl_Invoices[[#This Row],[Invoice_Date]])</f>
        <v>2022</v>
      </c>
      <c r="K4889" s="1">
        <f>_xlfn.XLOOKUP(tbl_Invoices[[#This Row],[Customer_ID]], tbl_Customers[Customer_ID], tbl_Customers[Cohort_Month])</f>
        <v>44895</v>
      </c>
      <c r="L4889" s="1" t="str">
        <f ca="1">_xlfn.XLOOKUP(tbl_Invoices[[#This Row],[Customer_ID]], tbl_Customers[Customer_ID], tbl_Customers[Age_Group])</f>
        <v>35–44</v>
      </c>
      <c r="M4889" s="1" t="str">
        <f>_xlfn.XLOOKUP(tbl_Invoices[[#This Row],[Customer_ID]], tbl_Customers[Customer_ID], tbl_Customers[Region])</f>
        <v>East</v>
      </c>
      <c r="N4889" s="1" t="str" cm="1">
        <f t="array" ref="N4889">_xlfn.IFS(
   _xlfn.SINGLE(tbl_Invoices[Plan_ID])="P1","Basic",
   _xlfn.SINGLE(tbl_Invoices[Plan_ID])="P2","Standard",
   _xlfn.SINGLE(tbl_Invoices[Plan_ID])="P3","Premium"
)</f>
        <v>Standard</v>
      </c>
      <c r="O4889" s="2">
        <f>IF(tbl_Invoices[[#This Row],[Revenue_Type]]="Churned",0,1)</f>
        <v>1</v>
      </c>
    </row>
    <row r="4890" spans="1:15" x14ac:dyDescent="0.25">
      <c r="A4890" t="s">
        <v>10309</v>
      </c>
      <c r="B4890" t="s">
        <v>695</v>
      </c>
      <c r="C4890" t="s">
        <v>4112</v>
      </c>
      <c r="D4890" s="1">
        <v>44926</v>
      </c>
      <c r="E4890">
        <v>55</v>
      </c>
      <c r="F4890" t="b">
        <v>1</v>
      </c>
      <c r="G4890" t="s">
        <v>4540</v>
      </c>
      <c r="H4890" t="s">
        <v>2031</v>
      </c>
      <c r="I4890" s="1">
        <f>DATE(YEAR(tbl_Invoices[[#This Row],[Invoice_Date]]), MONTH(tbl_Invoices[[#This Row],[Invoice_Date]]), DAY(tbl_Invoices[[#This Row],[Invoice_Date]]))</f>
        <v>44926</v>
      </c>
      <c r="J4890">
        <f>YEAR(tbl_Invoices[[#This Row],[Invoice_Date]])</f>
        <v>2022</v>
      </c>
      <c r="K4890" s="1">
        <f>_xlfn.XLOOKUP(tbl_Invoices[[#This Row],[Customer_ID]], tbl_Customers[Customer_ID], tbl_Customers[Cohort_Month])</f>
        <v>44408</v>
      </c>
      <c r="L4890" s="1" t="str">
        <f ca="1">_xlfn.XLOOKUP(tbl_Invoices[[#This Row],[Customer_ID]], tbl_Customers[Customer_ID], tbl_Customers[Age_Group])</f>
        <v>25–34</v>
      </c>
      <c r="M4890" s="1" t="str">
        <f>_xlfn.XLOOKUP(tbl_Invoices[[#This Row],[Customer_ID]], tbl_Customers[Customer_ID], tbl_Customers[Region])</f>
        <v>South</v>
      </c>
      <c r="N4890" s="1" t="str" cm="1">
        <f t="array" ref="N4890">_xlfn.IFS(
   _xlfn.SINGLE(tbl_Invoices[Plan_ID])="P1","Basic",
   _xlfn.SINGLE(tbl_Invoices[Plan_ID])="P2","Standard",
   _xlfn.SINGLE(tbl_Invoices[Plan_ID])="P3","Premium"
)</f>
        <v>Premium</v>
      </c>
      <c r="O4890" s="2">
        <f>IF(tbl_Invoices[[#This Row],[Revenue_Type]]="Churned",0,1)</f>
        <v>1</v>
      </c>
    </row>
    <row r="4891" spans="1:15" x14ac:dyDescent="0.25">
      <c r="A4891" t="s">
        <v>6882</v>
      </c>
      <c r="B4891" t="s">
        <v>956</v>
      </c>
      <c r="C4891" t="s">
        <v>4263</v>
      </c>
      <c r="D4891" s="1">
        <v>44926</v>
      </c>
      <c r="E4891">
        <v>25</v>
      </c>
      <c r="F4891" t="b">
        <v>1</v>
      </c>
      <c r="G4891" t="s">
        <v>4540</v>
      </c>
      <c r="H4891" t="s">
        <v>2034</v>
      </c>
      <c r="I4891" s="1">
        <f>DATE(YEAR(tbl_Invoices[[#This Row],[Invoice_Date]]), MONTH(tbl_Invoices[[#This Row],[Invoice_Date]]), DAY(tbl_Invoices[[#This Row],[Invoice_Date]]))</f>
        <v>44926</v>
      </c>
      <c r="J4891">
        <f>YEAR(tbl_Invoices[[#This Row],[Invoice_Date]])</f>
        <v>2022</v>
      </c>
      <c r="K4891" s="1">
        <f>_xlfn.XLOOKUP(tbl_Invoices[[#This Row],[Customer_ID]], tbl_Customers[Customer_ID], tbl_Customers[Cohort_Month])</f>
        <v>44926</v>
      </c>
      <c r="L4891" s="1" t="str">
        <f ca="1">_xlfn.XLOOKUP(tbl_Invoices[[#This Row],[Customer_ID]], tbl_Customers[Customer_ID], tbl_Customers[Age_Group])</f>
        <v>18–24</v>
      </c>
      <c r="M4891" s="1" t="str">
        <f>_xlfn.XLOOKUP(tbl_Invoices[[#This Row],[Customer_ID]], tbl_Customers[Customer_ID], tbl_Customers[Region])</f>
        <v>Midwest</v>
      </c>
      <c r="N4891" s="1" t="str" cm="1">
        <f t="array" ref="N4891">_xlfn.IFS(
   _xlfn.SINGLE(tbl_Invoices[Plan_ID])="P1","Basic",
   _xlfn.SINGLE(tbl_Invoices[Plan_ID])="P2","Standard",
   _xlfn.SINGLE(tbl_Invoices[Plan_ID])="P3","Premium"
)</f>
        <v>Standard</v>
      </c>
      <c r="O4891" s="2">
        <f>IF(tbl_Invoices[[#This Row],[Revenue_Type]]="Churned",0,1)</f>
        <v>1</v>
      </c>
    </row>
    <row r="4892" spans="1:15" x14ac:dyDescent="0.25">
      <c r="A4892" t="s">
        <v>9028</v>
      </c>
      <c r="B4892" t="s">
        <v>1525</v>
      </c>
      <c r="C4892" t="s">
        <v>3829</v>
      </c>
      <c r="D4892" s="1">
        <v>44926</v>
      </c>
      <c r="E4892">
        <v>55</v>
      </c>
      <c r="F4892" t="b">
        <v>1</v>
      </c>
      <c r="G4892" t="s">
        <v>4545</v>
      </c>
      <c r="H4892" t="s">
        <v>2031</v>
      </c>
      <c r="I4892" s="1">
        <f>DATE(YEAR(tbl_Invoices[[#This Row],[Invoice_Date]]), MONTH(tbl_Invoices[[#This Row],[Invoice_Date]]), DAY(tbl_Invoices[[#This Row],[Invoice_Date]]))</f>
        <v>44926</v>
      </c>
      <c r="J4892">
        <f>YEAR(tbl_Invoices[[#This Row],[Invoice_Date]])</f>
        <v>2022</v>
      </c>
      <c r="K4892" s="1">
        <f>_xlfn.XLOOKUP(tbl_Invoices[[#This Row],[Customer_ID]], tbl_Customers[Customer_ID], tbl_Customers[Cohort_Month])</f>
        <v>44439</v>
      </c>
      <c r="L4892" s="1" t="str">
        <f ca="1">_xlfn.XLOOKUP(tbl_Invoices[[#This Row],[Customer_ID]], tbl_Customers[Customer_ID], tbl_Customers[Age_Group])</f>
        <v>35–44</v>
      </c>
      <c r="M4892" s="1" t="str">
        <f>_xlfn.XLOOKUP(tbl_Invoices[[#This Row],[Customer_ID]], tbl_Customers[Customer_ID], tbl_Customers[Region])</f>
        <v>Midwest</v>
      </c>
      <c r="N4892" s="1" t="str" cm="1">
        <f t="array" ref="N4892">_xlfn.IFS(
   _xlfn.SINGLE(tbl_Invoices[Plan_ID])="P1","Basic",
   _xlfn.SINGLE(tbl_Invoices[Plan_ID])="P2","Standard",
   _xlfn.SINGLE(tbl_Invoices[Plan_ID])="P3","Premium"
)</f>
        <v>Premium</v>
      </c>
      <c r="O4892" s="2">
        <f>IF(tbl_Invoices[[#This Row],[Revenue_Type]]="Churned",0,1)</f>
        <v>0</v>
      </c>
    </row>
    <row r="4893" spans="1:15" x14ac:dyDescent="0.25">
      <c r="A4893" t="s">
        <v>9204</v>
      </c>
      <c r="B4893" t="s">
        <v>1718</v>
      </c>
      <c r="C4893" t="s">
        <v>2875</v>
      </c>
      <c r="D4893" s="1">
        <v>44926</v>
      </c>
      <c r="E4893">
        <v>12</v>
      </c>
      <c r="F4893" t="b">
        <v>1</v>
      </c>
      <c r="G4893" t="s">
        <v>4538</v>
      </c>
      <c r="H4893" t="s">
        <v>2027</v>
      </c>
      <c r="I4893" s="1">
        <f>DATE(YEAR(tbl_Invoices[[#This Row],[Invoice_Date]]), MONTH(tbl_Invoices[[#This Row],[Invoice_Date]]), DAY(tbl_Invoices[[#This Row],[Invoice_Date]]))</f>
        <v>44926</v>
      </c>
      <c r="J4893">
        <f>YEAR(tbl_Invoices[[#This Row],[Invoice_Date]])</f>
        <v>2022</v>
      </c>
      <c r="K4893" s="1">
        <f>_xlfn.XLOOKUP(tbl_Invoices[[#This Row],[Customer_ID]], tbl_Customers[Customer_ID], tbl_Customers[Cohort_Month])</f>
        <v>44592</v>
      </c>
      <c r="L4893" s="1" t="str">
        <f ca="1">_xlfn.XLOOKUP(tbl_Invoices[[#This Row],[Customer_ID]], tbl_Customers[Customer_ID], tbl_Customers[Age_Group])</f>
        <v>25–34</v>
      </c>
      <c r="M4893" s="1" t="str">
        <f>_xlfn.XLOOKUP(tbl_Invoices[[#This Row],[Customer_ID]], tbl_Customers[Customer_ID], tbl_Customers[Region])</f>
        <v>West</v>
      </c>
      <c r="N4893" s="1" t="str" cm="1">
        <f t="array" ref="N4893">_xlfn.IFS(
   _xlfn.SINGLE(tbl_Invoices[Plan_ID])="P1","Basic",
   _xlfn.SINGLE(tbl_Invoices[Plan_ID])="P2","Standard",
   _xlfn.SINGLE(tbl_Invoices[Plan_ID])="P3","Premium"
)</f>
        <v>Basic</v>
      </c>
      <c r="O4893" s="2">
        <f>IF(tbl_Invoices[[#This Row],[Revenue_Type]]="Churned",0,1)</f>
        <v>1</v>
      </c>
    </row>
    <row r="4894" spans="1:15" x14ac:dyDescent="0.25">
      <c r="A4894" t="s">
        <v>6354</v>
      </c>
      <c r="B4894" t="s">
        <v>1955</v>
      </c>
      <c r="C4894" t="s">
        <v>3358</v>
      </c>
      <c r="D4894" s="1">
        <v>44926</v>
      </c>
      <c r="E4894">
        <v>12</v>
      </c>
      <c r="F4894" t="b">
        <v>1</v>
      </c>
      <c r="G4894" t="s">
        <v>4538</v>
      </c>
      <c r="H4894" t="s">
        <v>2027</v>
      </c>
      <c r="I4894" s="1">
        <f>DATE(YEAR(tbl_Invoices[[#This Row],[Invoice_Date]]), MONTH(tbl_Invoices[[#This Row],[Invoice_Date]]), DAY(tbl_Invoices[[#This Row],[Invoice_Date]]))</f>
        <v>44926</v>
      </c>
      <c r="J4894">
        <f>YEAR(tbl_Invoices[[#This Row],[Invoice_Date]])</f>
        <v>2022</v>
      </c>
      <c r="K4894" s="1">
        <f>_xlfn.XLOOKUP(tbl_Invoices[[#This Row],[Customer_ID]], tbl_Customers[Customer_ID], tbl_Customers[Cohort_Month])</f>
        <v>44773</v>
      </c>
      <c r="L4894" s="1" t="str">
        <f ca="1">_xlfn.XLOOKUP(tbl_Invoices[[#This Row],[Customer_ID]], tbl_Customers[Customer_ID], tbl_Customers[Age_Group])</f>
        <v>35–44</v>
      </c>
      <c r="M4894" s="1" t="str">
        <f>_xlfn.XLOOKUP(tbl_Invoices[[#This Row],[Customer_ID]], tbl_Customers[Customer_ID], tbl_Customers[Region])</f>
        <v>International</v>
      </c>
      <c r="N4894" s="1" t="str" cm="1">
        <f t="array" ref="N4894">_xlfn.IFS(
   _xlfn.SINGLE(tbl_Invoices[Plan_ID])="P1","Basic",
   _xlfn.SINGLE(tbl_Invoices[Plan_ID])="P2","Standard",
   _xlfn.SINGLE(tbl_Invoices[Plan_ID])="P3","Premium"
)</f>
        <v>Basic</v>
      </c>
      <c r="O4894" s="2">
        <f>IF(tbl_Invoices[[#This Row],[Revenue_Type]]="Churned",0,1)</f>
        <v>1</v>
      </c>
    </row>
    <row r="4895" spans="1:15" x14ac:dyDescent="0.25">
      <c r="A4895" t="s">
        <v>4915</v>
      </c>
      <c r="B4895" t="s">
        <v>11</v>
      </c>
      <c r="C4895" t="s">
        <v>3538</v>
      </c>
      <c r="D4895" s="1">
        <v>44927</v>
      </c>
      <c r="E4895">
        <v>55</v>
      </c>
      <c r="F4895" t="b">
        <v>1</v>
      </c>
      <c r="G4895" t="s">
        <v>4540</v>
      </c>
      <c r="H4895" t="s">
        <v>2031</v>
      </c>
      <c r="I4895" s="1">
        <f>DATE(YEAR(tbl_Invoices[[#This Row],[Invoice_Date]]), MONTH(tbl_Invoices[[#This Row],[Invoice_Date]]), DAY(tbl_Invoices[[#This Row],[Invoice_Date]]))</f>
        <v>44927</v>
      </c>
      <c r="J4895">
        <f>YEAR(tbl_Invoices[[#This Row],[Invoice_Date]])</f>
        <v>2023</v>
      </c>
      <c r="K4895" s="1">
        <f>_xlfn.XLOOKUP(tbl_Invoices[[#This Row],[Customer_ID]], tbl_Customers[Customer_ID], tbl_Customers[Cohort_Month])</f>
        <v>44227</v>
      </c>
      <c r="L4895" s="1" t="str">
        <f ca="1">_xlfn.XLOOKUP(tbl_Invoices[[#This Row],[Customer_ID]], tbl_Customers[Customer_ID], tbl_Customers[Age_Group])</f>
        <v>45–54</v>
      </c>
      <c r="M4895" s="1" t="str">
        <f>_xlfn.XLOOKUP(tbl_Invoices[[#This Row],[Customer_ID]], tbl_Customers[Customer_ID], tbl_Customers[Region])</f>
        <v>Midwest</v>
      </c>
      <c r="N4895" s="1" t="str" cm="1">
        <f t="array" ref="N4895">_xlfn.IFS(
   _xlfn.SINGLE(tbl_Invoices[Plan_ID])="P1","Basic",
   _xlfn.SINGLE(tbl_Invoices[Plan_ID])="P2","Standard",
   _xlfn.SINGLE(tbl_Invoices[Plan_ID])="P3","Premium"
)</f>
        <v>Premium</v>
      </c>
      <c r="O4895" s="2">
        <f>IF(tbl_Invoices[[#This Row],[Revenue_Type]]="Churned",0,1)</f>
        <v>1</v>
      </c>
    </row>
    <row r="4896" spans="1:15" x14ac:dyDescent="0.25">
      <c r="A4896" t="s">
        <v>5713</v>
      </c>
      <c r="B4896" t="s">
        <v>146</v>
      </c>
      <c r="C4896" t="s">
        <v>3015</v>
      </c>
      <c r="D4896" s="1">
        <v>44927</v>
      </c>
      <c r="E4896">
        <v>55</v>
      </c>
      <c r="F4896" t="b">
        <v>1</v>
      </c>
      <c r="G4896" t="s">
        <v>4547</v>
      </c>
      <c r="H4896" t="s">
        <v>2031</v>
      </c>
      <c r="I4896" s="1">
        <f>DATE(YEAR(tbl_Invoices[[#This Row],[Invoice_Date]]), MONTH(tbl_Invoices[[#This Row],[Invoice_Date]]), DAY(tbl_Invoices[[#This Row],[Invoice_Date]]))</f>
        <v>44927</v>
      </c>
      <c r="J4896">
        <f>YEAR(tbl_Invoices[[#This Row],[Invoice_Date]])</f>
        <v>2023</v>
      </c>
      <c r="K4896" s="1">
        <f>_xlfn.XLOOKUP(tbl_Invoices[[#This Row],[Customer_ID]], tbl_Customers[Customer_ID], tbl_Customers[Cohort_Month])</f>
        <v>44530</v>
      </c>
      <c r="L4896" s="1" t="str">
        <f ca="1">_xlfn.XLOOKUP(tbl_Invoices[[#This Row],[Customer_ID]], tbl_Customers[Customer_ID], tbl_Customers[Age_Group])</f>
        <v>55+</v>
      </c>
      <c r="M4896" s="1" t="str">
        <f>_xlfn.XLOOKUP(tbl_Invoices[[#This Row],[Customer_ID]], tbl_Customers[Customer_ID], tbl_Customers[Region])</f>
        <v>International</v>
      </c>
      <c r="N4896" s="1" t="str" cm="1">
        <f t="array" ref="N4896">_xlfn.IFS(
   _xlfn.SINGLE(tbl_Invoices[Plan_ID])="P1","Basic",
   _xlfn.SINGLE(tbl_Invoices[Plan_ID])="P2","Standard",
   _xlfn.SINGLE(tbl_Invoices[Plan_ID])="P3","Premium"
)</f>
        <v>Premium</v>
      </c>
      <c r="O4896" s="2">
        <f>IF(tbl_Invoices[[#This Row],[Revenue_Type]]="Churned",0,1)</f>
        <v>1</v>
      </c>
    </row>
    <row r="4897" spans="1:15" x14ac:dyDescent="0.25">
      <c r="A4897" t="s">
        <v>7716</v>
      </c>
      <c r="B4897" t="s">
        <v>372</v>
      </c>
      <c r="C4897" t="s">
        <v>2471</v>
      </c>
      <c r="D4897" s="1">
        <v>44927</v>
      </c>
      <c r="E4897">
        <v>55</v>
      </c>
      <c r="F4897" t="b">
        <v>1</v>
      </c>
      <c r="G4897" t="s">
        <v>4540</v>
      </c>
      <c r="H4897" t="s">
        <v>2031</v>
      </c>
      <c r="I4897" s="1">
        <f>DATE(YEAR(tbl_Invoices[[#This Row],[Invoice_Date]]), MONTH(tbl_Invoices[[#This Row],[Invoice_Date]]), DAY(tbl_Invoices[[#This Row],[Invoice_Date]]))</f>
        <v>44927</v>
      </c>
      <c r="J4897">
        <f>YEAR(tbl_Invoices[[#This Row],[Invoice_Date]])</f>
        <v>2023</v>
      </c>
      <c r="K4897" s="1">
        <f>_xlfn.XLOOKUP(tbl_Invoices[[#This Row],[Customer_ID]], tbl_Customers[Customer_ID], tbl_Customers[Cohort_Month])</f>
        <v>44316</v>
      </c>
      <c r="L4897" s="1" t="str">
        <f ca="1">_xlfn.XLOOKUP(tbl_Invoices[[#This Row],[Customer_ID]], tbl_Customers[Customer_ID], tbl_Customers[Age_Group])</f>
        <v>18–24</v>
      </c>
      <c r="M4897" s="1" t="str">
        <f>_xlfn.XLOOKUP(tbl_Invoices[[#This Row],[Customer_ID]], tbl_Customers[Customer_ID], tbl_Customers[Region])</f>
        <v>South</v>
      </c>
      <c r="N4897" s="1" t="str" cm="1">
        <f t="array" ref="N4897">_xlfn.IFS(
   _xlfn.SINGLE(tbl_Invoices[Plan_ID])="P1","Basic",
   _xlfn.SINGLE(tbl_Invoices[Plan_ID])="P2","Standard",
   _xlfn.SINGLE(tbl_Invoices[Plan_ID])="P3","Premium"
)</f>
        <v>Premium</v>
      </c>
      <c r="O4897" s="2">
        <f>IF(tbl_Invoices[[#This Row],[Revenue_Type]]="Churned",0,1)</f>
        <v>1</v>
      </c>
    </row>
    <row r="4898" spans="1:15" x14ac:dyDescent="0.25">
      <c r="A4898" t="s">
        <v>5347</v>
      </c>
      <c r="B4898" t="s">
        <v>389</v>
      </c>
      <c r="C4898" t="s">
        <v>2096</v>
      </c>
      <c r="D4898" s="1">
        <v>44927</v>
      </c>
      <c r="E4898">
        <v>12</v>
      </c>
      <c r="F4898" t="b">
        <v>1</v>
      </c>
      <c r="G4898" t="s">
        <v>4538</v>
      </c>
      <c r="H4898" t="s">
        <v>2027</v>
      </c>
      <c r="I4898" s="1">
        <f>DATE(YEAR(tbl_Invoices[[#This Row],[Invoice_Date]]), MONTH(tbl_Invoices[[#This Row],[Invoice_Date]]), DAY(tbl_Invoices[[#This Row],[Invoice_Date]]))</f>
        <v>44927</v>
      </c>
      <c r="J4898">
        <f>YEAR(tbl_Invoices[[#This Row],[Invoice_Date]])</f>
        <v>2023</v>
      </c>
      <c r="K4898" s="1">
        <f>_xlfn.XLOOKUP(tbl_Invoices[[#This Row],[Customer_ID]], tbl_Customers[Customer_ID], tbl_Customers[Cohort_Month])</f>
        <v>44286</v>
      </c>
      <c r="L4898" s="1" t="str">
        <f ca="1">_xlfn.XLOOKUP(tbl_Invoices[[#This Row],[Customer_ID]], tbl_Customers[Customer_ID], tbl_Customers[Age_Group])</f>
        <v>25–34</v>
      </c>
      <c r="M4898" s="1" t="str">
        <f>_xlfn.XLOOKUP(tbl_Invoices[[#This Row],[Customer_ID]], tbl_Customers[Customer_ID], tbl_Customers[Region])</f>
        <v>East</v>
      </c>
      <c r="N4898" s="1" t="str" cm="1">
        <f t="array" ref="N4898">_xlfn.IFS(
   _xlfn.SINGLE(tbl_Invoices[Plan_ID])="P1","Basic",
   _xlfn.SINGLE(tbl_Invoices[Plan_ID])="P2","Standard",
   _xlfn.SINGLE(tbl_Invoices[Plan_ID])="P3","Premium"
)</f>
        <v>Basic</v>
      </c>
      <c r="O4898" s="2">
        <f>IF(tbl_Invoices[[#This Row],[Revenue_Type]]="Churned",0,1)</f>
        <v>1</v>
      </c>
    </row>
    <row r="4899" spans="1:15" x14ac:dyDescent="0.25">
      <c r="A4899" t="s">
        <v>6121</v>
      </c>
      <c r="B4899" t="s">
        <v>728</v>
      </c>
      <c r="C4899" t="s">
        <v>3355</v>
      </c>
      <c r="D4899" s="1">
        <v>44927</v>
      </c>
      <c r="E4899">
        <v>55</v>
      </c>
      <c r="F4899" t="b">
        <v>1</v>
      </c>
      <c r="G4899" t="s">
        <v>4545</v>
      </c>
      <c r="H4899" t="s">
        <v>2031</v>
      </c>
      <c r="I4899" s="1">
        <f>DATE(YEAR(tbl_Invoices[[#This Row],[Invoice_Date]]), MONTH(tbl_Invoices[[#This Row],[Invoice_Date]]), DAY(tbl_Invoices[[#This Row],[Invoice_Date]]))</f>
        <v>44927</v>
      </c>
      <c r="J4899">
        <f>YEAR(tbl_Invoices[[#This Row],[Invoice_Date]])</f>
        <v>2023</v>
      </c>
      <c r="K4899" s="1">
        <f>_xlfn.XLOOKUP(tbl_Invoices[[#This Row],[Customer_ID]], tbl_Customers[Customer_ID], tbl_Customers[Cohort_Month])</f>
        <v>44377</v>
      </c>
      <c r="L4899" s="1" t="str">
        <f ca="1">_xlfn.XLOOKUP(tbl_Invoices[[#This Row],[Customer_ID]], tbl_Customers[Customer_ID], tbl_Customers[Age_Group])</f>
        <v>35–44</v>
      </c>
      <c r="M4899" s="1" t="str">
        <f>_xlfn.XLOOKUP(tbl_Invoices[[#This Row],[Customer_ID]], tbl_Customers[Customer_ID], tbl_Customers[Region])</f>
        <v>East</v>
      </c>
      <c r="N4899" s="1" t="str" cm="1">
        <f t="array" ref="N4899">_xlfn.IFS(
   _xlfn.SINGLE(tbl_Invoices[Plan_ID])="P1","Basic",
   _xlfn.SINGLE(tbl_Invoices[Plan_ID])="P2","Standard",
   _xlfn.SINGLE(tbl_Invoices[Plan_ID])="P3","Premium"
)</f>
        <v>Premium</v>
      </c>
      <c r="O4899" s="2">
        <f>IF(tbl_Invoices[[#This Row],[Revenue_Type]]="Churned",0,1)</f>
        <v>0</v>
      </c>
    </row>
    <row r="4900" spans="1:15" x14ac:dyDescent="0.25">
      <c r="A4900" t="s">
        <v>7941</v>
      </c>
      <c r="B4900" t="s">
        <v>781</v>
      </c>
      <c r="C4900" t="s">
        <v>3625</v>
      </c>
      <c r="D4900" s="1">
        <v>44927</v>
      </c>
      <c r="E4900">
        <v>25</v>
      </c>
      <c r="F4900" t="b">
        <v>1</v>
      </c>
      <c r="G4900" t="s">
        <v>4540</v>
      </c>
      <c r="H4900" t="s">
        <v>2034</v>
      </c>
      <c r="I4900" s="1">
        <f>DATE(YEAR(tbl_Invoices[[#This Row],[Invoice_Date]]), MONTH(tbl_Invoices[[#This Row],[Invoice_Date]]), DAY(tbl_Invoices[[#This Row],[Invoice_Date]]))</f>
        <v>44927</v>
      </c>
      <c r="J4900">
        <f>YEAR(tbl_Invoices[[#This Row],[Invoice_Date]])</f>
        <v>2023</v>
      </c>
      <c r="K4900" s="1">
        <f>_xlfn.XLOOKUP(tbl_Invoices[[#This Row],[Customer_ID]], tbl_Customers[Customer_ID], tbl_Customers[Cohort_Month])</f>
        <v>44681</v>
      </c>
      <c r="L4900" s="1" t="str">
        <f ca="1">_xlfn.XLOOKUP(tbl_Invoices[[#This Row],[Customer_ID]], tbl_Customers[Customer_ID], tbl_Customers[Age_Group])</f>
        <v>25–34</v>
      </c>
      <c r="M4900" s="1" t="str">
        <f>_xlfn.XLOOKUP(tbl_Invoices[[#This Row],[Customer_ID]], tbl_Customers[Customer_ID], tbl_Customers[Region])</f>
        <v>South</v>
      </c>
      <c r="N4900" s="1" t="str" cm="1">
        <f t="array" ref="N4900">_xlfn.IFS(
   _xlfn.SINGLE(tbl_Invoices[Plan_ID])="P1","Basic",
   _xlfn.SINGLE(tbl_Invoices[Plan_ID])="P2","Standard",
   _xlfn.SINGLE(tbl_Invoices[Plan_ID])="P3","Premium"
)</f>
        <v>Standard</v>
      </c>
      <c r="O4900" s="2">
        <f>IF(tbl_Invoices[[#This Row],[Revenue_Type]]="Churned",0,1)</f>
        <v>1</v>
      </c>
    </row>
    <row r="4901" spans="1:15" x14ac:dyDescent="0.25">
      <c r="A4901" t="s">
        <v>6751</v>
      </c>
      <c r="B4901" t="s">
        <v>816</v>
      </c>
      <c r="C4901" t="s">
        <v>4129</v>
      </c>
      <c r="D4901" s="1">
        <v>44927</v>
      </c>
      <c r="E4901">
        <v>12</v>
      </c>
      <c r="F4901" t="b">
        <v>1</v>
      </c>
      <c r="G4901" t="s">
        <v>4540</v>
      </c>
      <c r="H4901" t="s">
        <v>2027</v>
      </c>
      <c r="I4901" s="1">
        <f>DATE(YEAR(tbl_Invoices[[#This Row],[Invoice_Date]]), MONTH(tbl_Invoices[[#This Row],[Invoice_Date]]), DAY(tbl_Invoices[[#This Row],[Invoice_Date]]))</f>
        <v>44927</v>
      </c>
      <c r="J4901">
        <f>YEAR(tbl_Invoices[[#This Row],[Invoice_Date]])</f>
        <v>2023</v>
      </c>
      <c r="K4901" s="1">
        <f>_xlfn.XLOOKUP(tbl_Invoices[[#This Row],[Customer_ID]], tbl_Customers[Customer_ID], tbl_Customers[Cohort_Month])</f>
        <v>44500</v>
      </c>
      <c r="L4901" s="1" t="str">
        <f ca="1">_xlfn.XLOOKUP(tbl_Invoices[[#This Row],[Customer_ID]], tbl_Customers[Customer_ID], tbl_Customers[Age_Group])</f>
        <v>45–54</v>
      </c>
      <c r="M4901" s="1" t="str">
        <f>_xlfn.XLOOKUP(tbl_Invoices[[#This Row],[Customer_ID]], tbl_Customers[Customer_ID], tbl_Customers[Region])</f>
        <v>Midwest</v>
      </c>
      <c r="N4901" s="1" t="str" cm="1">
        <f t="array" ref="N4901">_xlfn.IFS(
   _xlfn.SINGLE(tbl_Invoices[Plan_ID])="P1","Basic",
   _xlfn.SINGLE(tbl_Invoices[Plan_ID])="P2","Standard",
   _xlfn.SINGLE(tbl_Invoices[Plan_ID])="P3","Premium"
)</f>
        <v>Basic</v>
      </c>
      <c r="O4901" s="2">
        <f>IF(tbl_Invoices[[#This Row],[Revenue_Type]]="Churned",0,1)</f>
        <v>1</v>
      </c>
    </row>
    <row r="4902" spans="1:15" x14ac:dyDescent="0.25">
      <c r="A4902" t="s">
        <v>4654</v>
      </c>
      <c r="B4902" t="s">
        <v>923</v>
      </c>
      <c r="C4902" t="s">
        <v>4000</v>
      </c>
      <c r="D4902" s="1">
        <v>44927</v>
      </c>
      <c r="E4902">
        <v>25</v>
      </c>
      <c r="F4902" t="b">
        <v>1</v>
      </c>
      <c r="G4902" t="s">
        <v>4547</v>
      </c>
      <c r="H4902" t="s">
        <v>2034</v>
      </c>
      <c r="I4902" s="1">
        <f>DATE(YEAR(tbl_Invoices[[#This Row],[Invoice_Date]]), MONTH(tbl_Invoices[[#This Row],[Invoice_Date]]), DAY(tbl_Invoices[[#This Row],[Invoice_Date]]))</f>
        <v>44927</v>
      </c>
      <c r="J4902">
        <f>YEAR(tbl_Invoices[[#This Row],[Invoice_Date]])</f>
        <v>2023</v>
      </c>
      <c r="K4902" s="1">
        <f>_xlfn.XLOOKUP(tbl_Invoices[[#This Row],[Customer_ID]], tbl_Customers[Customer_ID], tbl_Customers[Cohort_Month])</f>
        <v>45077</v>
      </c>
      <c r="L4902" s="1" t="str">
        <f ca="1">_xlfn.XLOOKUP(tbl_Invoices[[#This Row],[Customer_ID]], tbl_Customers[Customer_ID], tbl_Customers[Age_Group])</f>
        <v>35–44</v>
      </c>
      <c r="M4902" s="1" t="str">
        <f>_xlfn.XLOOKUP(tbl_Invoices[[#This Row],[Customer_ID]], tbl_Customers[Customer_ID], tbl_Customers[Region])</f>
        <v>International</v>
      </c>
      <c r="N4902" s="1" t="str" cm="1">
        <f t="array" ref="N4902">_xlfn.IFS(
   _xlfn.SINGLE(tbl_Invoices[Plan_ID])="P1","Basic",
   _xlfn.SINGLE(tbl_Invoices[Plan_ID])="P2","Standard",
   _xlfn.SINGLE(tbl_Invoices[Plan_ID])="P3","Premium"
)</f>
        <v>Standard</v>
      </c>
      <c r="O4902" s="2">
        <f>IF(tbl_Invoices[[#This Row],[Revenue_Type]]="Churned",0,1)</f>
        <v>1</v>
      </c>
    </row>
    <row r="4903" spans="1:15" x14ac:dyDescent="0.25">
      <c r="A4903" t="s">
        <v>4605</v>
      </c>
      <c r="B4903" t="s">
        <v>966</v>
      </c>
      <c r="C4903" t="s">
        <v>3560</v>
      </c>
      <c r="D4903" s="1">
        <v>44927</v>
      </c>
      <c r="E4903">
        <v>55</v>
      </c>
      <c r="F4903" t="b">
        <v>1</v>
      </c>
      <c r="G4903" t="s">
        <v>4545</v>
      </c>
      <c r="H4903" t="s">
        <v>2031</v>
      </c>
      <c r="I4903" s="1">
        <f>DATE(YEAR(tbl_Invoices[[#This Row],[Invoice_Date]]), MONTH(tbl_Invoices[[#This Row],[Invoice_Date]]), DAY(tbl_Invoices[[#This Row],[Invoice_Date]]))</f>
        <v>44927</v>
      </c>
      <c r="J4903">
        <f>YEAR(tbl_Invoices[[#This Row],[Invoice_Date]])</f>
        <v>2023</v>
      </c>
      <c r="K4903" s="1">
        <f>_xlfn.XLOOKUP(tbl_Invoices[[#This Row],[Customer_ID]], tbl_Customers[Customer_ID], tbl_Customers[Cohort_Month])</f>
        <v>45016</v>
      </c>
      <c r="L4903" s="1" t="str">
        <f ca="1">_xlfn.XLOOKUP(tbl_Invoices[[#This Row],[Customer_ID]], tbl_Customers[Customer_ID], tbl_Customers[Age_Group])</f>
        <v>35–44</v>
      </c>
      <c r="M4903" s="1" t="str">
        <f>_xlfn.XLOOKUP(tbl_Invoices[[#This Row],[Customer_ID]], tbl_Customers[Customer_ID], tbl_Customers[Region])</f>
        <v>Midwest</v>
      </c>
      <c r="N4903" s="1" t="str" cm="1">
        <f t="array" ref="N4903">_xlfn.IFS(
   _xlfn.SINGLE(tbl_Invoices[Plan_ID])="P1","Basic",
   _xlfn.SINGLE(tbl_Invoices[Plan_ID])="P2","Standard",
   _xlfn.SINGLE(tbl_Invoices[Plan_ID])="P3","Premium"
)</f>
        <v>Premium</v>
      </c>
      <c r="O4903" s="2">
        <f>IF(tbl_Invoices[[#This Row],[Revenue_Type]]="Churned",0,1)</f>
        <v>0</v>
      </c>
    </row>
    <row r="4904" spans="1:15" x14ac:dyDescent="0.25">
      <c r="A4904" t="s">
        <v>7738</v>
      </c>
      <c r="B4904" t="s">
        <v>1088</v>
      </c>
      <c r="C4904" t="s">
        <v>2631</v>
      </c>
      <c r="D4904" s="1">
        <v>44927</v>
      </c>
      <c r="E4904">
        <v>55</v>
      </c>
      <c r="F4904" t="b">
        <v>1</v>
      </c>
      <c r="G4904" t="s">
        <v>4545</v>
      </c>
      <c r="H4904" t="s">
        <v>2031</v>
      </c>
      <c r="I4904" s="1">
        <f>DATE(YEAR(tbl_Invoices[[#This Row],[Invoice_Date]]), MONTH(tbl_Invoices[[#This Row],[Invoice_Date]]), DAY(tbl_Invoices[[#This Row],[Invoice_Date]]))</f>
        <v>44927</v>
      </c>
      <c r="J4904">
        <f>YEAR(tbl_Invoices[[#This Row],[Invoice_Date]])</f>
        <v>2023</v>
      </c>
      <c r="K4904" s="1">
        <f>_xlfn.XLOOKUP(tbl_Invoices[[#This Row],[Customer_ID]], tbl_Customers[Customer_ID], tbl_Customers[Cohort_Month])</f>
        <v>44316</v>
      </c>
      <c r="L4904" s="1" t="str">
        <f ca="1">_xlfn.XLOOKUP(tbl_Invoices[[#This Row],[Customer_ID]], tbl_Customers[Customer_ID], tbl_Customers[Age_Group])</f>
        <v>25–34</v>
      </c>
      <c r="M4904" s="1" t="str">
        <f>_xlfn.XLOOKUP(tbl_Invoices[[#This Row],[Customer_ID]], tbl_Customers[Customer_ID], tbl_Customers[Region])</f>
        <v>West</v>
      </c>
      <c r="N4904" s="1" t="str" cm="1">
        <f t="array" ref="N4904">_xlfn.IFS(
   _xlfn.SINGLE(tbl_Invoices[Plan_ID])="P1","Basic",
   _xlfn.SINGLE(tbl_Invoices[Plan_ID])="P2","Standard",
   _xlfn.SINGLE(tbl_Invoices[Plan_ID])="P3","Premium"
)</f>
        <v>Premium</v>
      </c>
      <c r="O4904" s="2">
        <f>IF(tbl_Invoices[[#This Row],[Revenue_Type]]="Churned",0,1)</f>
        <v>0</v>
      </c>
    </row>
    <row r="4905" spans="1:15" x14ac:dyDescent="0.25">
      <c r="A4905" t="s">
        <v>10245</v>
      </c>
      <c r="B4905" t="s">
        <v>1331</v>
      </c>
      <c r="C4905" t="s">
        <v>2540</v>
      </c>
      <c r="D4905" s="1">
        <v>44927</v>
      </c>
      <c r="E4905">
        <v>12</v>
      </c>
      <c r="F4905" t="b">
        <v>1</v>
      </c>
      <c r="G4905" t="s">
        <v>4549</v>
      </c>
      <c r="H4905" t="s">
        <v>2027</v>
      </c>
      <c r="I4905" s="1">
        <f>DATE(YEAR(tbl_Invoices[[#This Row],[Invoice_Date]]), MONTH(tbl_Invoices[[#This Row],[Invoice_Date]]), DAY(tbl_Invoices[[#This Row],[Invoice_Date]]))</f>
        <v>44927</v>
      </c>
      <c r="J4905">
        <f>YEAR(tbl_Invoices[[#This Row],[Invoice_Date]])</f>
        <v>2023</v>
      </c>
      <c r="K4905" s="1">
        <f>_xlfn.XLOOKUP(tbl_Invoices[[#This Row],[Customer_ID]], tbl_Customers[Customer_ID], tbl_Customers[Cohort_Month])</f>
        <v>44620</v>
      </c>
      <c r="L4905" s="1" t="str">
        <f ca="1">_xlfn.XLOOKUP(tbl_Invoices[[#This Row],[Customer_ID]], tbl_Customers[Customer_ID], tbl_Customers[Age_Group])</f>
        <v>25–34</v>
      </c>
      <c r="M4905" s="1" t="str">
        <f>_xlfn.XLOOKUP(tbl_Invoices[[#This Row],[Customer_ID]], tbl_Customers[Customer_ID], tbl_Customers[Region])</f>
        <v>Midwest</v>
      </c>
      <c r="N4905" s="1" t="str" cm="1">
        <f t="array" ref="N4905">_xlfn.IFS(
   _xlfn.SINGLE(tbl_Invoices[Plan_ID])="P1","Basic",
   _xlfn.SINGLE(tbl_Invoices[Plan_ID])="P2","Standard",
   _xlfn.SINGLE(tbl_Invoices[Plan_ID])="P3","Premium"
)</f>
        <v>Basic</v>
      </c>
      <c r="O4905" s="2">
        <f>IF(tbl_Invoices[[#This Row],[Revenue_Type]]="Churned",0,1)</f>
        <v>1</v>
      </c>
    </row>
    <row r="4906" spans="1:15" x14ac:dyDescent="0.25">
      <c r="A4906" t="s">
        <v>5090</v>
      </c>
      <c r="B4906" t="s">
        <v>1381</v>
      </c>
      <c r="C4906" t="s">
        <v>4118</v>
      </c>
      <c r="D4906" s="1">
        <v>44927</v>
      </c>
      <c r="E4906">
        <v>12</v>
      </c>
      <c r="F4906" t="b">
        <v>1</v>
      </c>
      <c r="G4906" t="s">
        <v>4540</v>
      </c>
      <c r="H4906" t="s">
        <v>2027</v>
      </c>
      <c r="I4906" s="1">
        <f>DATE(YEAR(tbl_Invoices[[#This Row],[Invoice_Date]]), MONTH(tbl_Invoices[[#This Row],[Invoice_Date]]), DAY(tbl_Invoices[[#This Row],[Invoice_Date]]))</f>
        <v>44927</v>
      </c>
      <c r="J4906">
        <f>YEAR(tbl_Invoices[[#This Row],[Invoice_Date]])</f>
        <v>2023</v>
      </c>
      <c r="K4906" s="1">
        <f>_xlfn.XLOOKUP(tbl_Invoices[[#This Row],[Customer_ID]], tbl_Customers[Customer_ID], tbl_Customers[Cohort_Month])</f>
        <v>45016</v>
      </c>
      <c r="L4906" s="1" t="str">
        <f ca="1">_xlfn.XLOOKUP(tbl_Invoices[[#This Row],[Customer_ID]], tbl_Customers[Customer_ID], tbl_Customers[Age_Group])</f>
        <v>25–34</v>
      </c>
      <c r="M4906" s="1" t="str">
        <f>_xlfn.XLOOKUP(tbl_Invoices[[#This Row],[Customer_ID]], tbl_Customers[Customer_ID], tbl_Customers[Region])</f>
        <v>International</v>
      </c>
      <c r="N4906" s="1" t="str" cm="1">
        <f t="array" ref="N4906">_xlfn.IFS(
   _xlfn.SINGLE(tbl_Invoices[Plan_ID])="P1","Basic",
   _xlfn.SINGLE(tbl_Invoices[Plan_ID])="P2","Standard",
   _xlfn.SINGLE(tbl_Invoices[Plan_ID])="P3","Premium"
)</f>
        <v>Basic</v>
      </c>
      <c r="O4906" s="2">
        <f>IF(tbl_Invoices[[#This Row],[Revenue_Type]]="Churned",0,1)</f>
        <v>1</v>
      </c>
    </row>
    <row r="4907" spans="1:15" x14ac:dyDescent="0.25">
      <c r="A4907" t="s">
        <v>5452</v>
      </c>
      <c r="B4907" t="s">
        <v>71</v>
      </c>
      <c r="C4907" t="s">
        <v>3398</v>
      </c>
      <c r="D4907" s="1">
        <v>44928</v>
      </c>
      <c r="E4907">
        <v>25</v>
      </c>
      <c r="F4907" t="b">
        <v>1</v>
      </c>
      <c r="G4907" t="s">
        <v>4538</v>
      </c>
      <c r="H4907" t="s">
        <v>2034</v>
      </c>
      <c r="I4907" s="1">
        <f>DATE(YEAR(tbl_Invoices[[#This Row],[Invoice_Date]]), MONTH(tbl_Invoices[[#This Row],[Invoice_Date]]), DAY(tbl_Invoices[[#This Row],[Invoice_Date]]))</f>
        <v>44928</v>
      </c>
      <c r="J4907">
        <f>YEAR(tbl_Invoices[[#This Row],[Invoice_Date]])</f>
        <v>2023</v>
      </c>
      <c r="K4907" s="1">
        <f>_xlfn.XLOOKUP(tbl_Invoices[[#This Row],[Customer_ID]], tbl_Customers[Customer_ID], tbl_Customers[Cohort_Month])</f>
        <v>44316</v>
      </c>
      <c r="L4907" s="1" t="str">
        <f ca="1">_xlfn.XLOOKUP(tbl_Invoices[[#This Row],[Customer_ID]], tbl_Customers[Customer_ID], tbl_Customers[Age_Group])</f>
        <v>55+</v>
      </c>
      <c r="M4907" s="1" t="str">
        <f>_xlfn.XLOOKUP(tbl_Invoices[[#This Row],[Customer_ID]], tbl_Customers[Customer_ID], tbl_Customers[Region])</f>
        <v>East</v>
      </c>
      <c r="N4907" s="1" t="str" cm="1">
        <f t="array" ref="N4907">_xlfn.IFS(
   _xlfn.SINGLE(tbl_Invoices[Plan_ID])="P1","Basic",
   _xlfn.SINGLE(tbl_Invoices[Plan_ID])="P2","Standard",
   _xlfn.SINGLE(tbl_Invoices[Plan_ID])="P3","Premium"
)</f>
        <v>Standard</v>
      </c>
      <c r="O4907" s="2">
        <f>IF(tbl_Invoices[[#This Row],[Revenue_Type]]="Churned",0,1)</f>
        <v>1</v>
      </c>
    </row>
    <row r="4908" spans="1:15" x14ac:dyDescent="0.25">
      <c r="A4908" t="s">
        <v>8022</v>
      </c>
      <c r="B4908" t="s">
        <v>71</v>
      </c>
      <c r="C4908" t="s">
        <v>3398</v>
      </c>
      <c r="D4908" s="1">
        <v>44928</v>
      </c>
      <c r="E4908">
        <v>25</v>
      </c>
      <c r="F4908" t="b">
        <v>1</v>
      </c>
      <c r="G4908" t="s">
        <v>4549</v>
      </c>
      <c r="H4908" t="s">
        <v>2034</v>
      </c>
      <c r="I4908" s="1">
        <f>DATE(YEAR(tbl_Invoices[[#This Row],[Invoice_Date]]), MONTH(tbl_Invoices[[#This Row],[Invoice_Date]]), DAY(tbl_Invoices[[#This Row],[Invoice_Date]]))</f>
        <v>44928</v>
      </c>
      <c r="J4908">
        <f>YEAR(tbl_Invoices[[#This Row],[Invoice_Date]])</f>
        <v>2023</v>
      </c>
      <c r="K4908" s="1">
        <f>_xlfn.XLOOKUP(tbl_Invoices[[#This Row],[Customer_ID]], tbl_Customers[Customer_ID], tbl_Customers[Cohort_Month])</f>
        <v>44316</v>
      </c>
      <c r="L4908" s="1" t="str">
        <f ca="1">_xlfn.XLOOKUP(tbl_Invoices[[#This Row],[Customer_ID]], tbl_Customers[Customer_ID], tbl_Customers[Age_Group])</f>
        <v>55+</v>
      </c>
      <c r="M4908" s="1" t="str">
        <f>_xlfn.XLOOKUP(tbl_Invoices[[#This Row],[Customer_ID]], tbl_Customers[Customer_ID], tbl_Customers[Region])</f>
        <v>East</v>
      </c>
      <c r="N4908" s="1" t="str" cm="1">
        <f t="array" ref="N4908">_xlfn.IFS(
   _xlfn.SINGLE(tbl_Invoices[Plan_ID])="P1","Basic",
   _xlfn.SINGLE(tbl_Invoices[Plan_ID])="P2","Standard",
   _xlfn.SINGLE(tbl_Invoices[Plan_ID])="P3","Premium"
)</f>
        <v>Standard</v>
      </c>
      <c r="O4908" s="2">
        <f>IF(tbl_Invoices[[#This Row],[Revenue_Type]]="Churned",0,1)</f>
        <v>1</v>
      </c>
    </row>
    <row r="4909" spans="1:15" x14ac:dyDescent="0.25">
      <c r="A4909" t="s">
        <v>6782</v>
      </c>
      <c r="B4909" t="s">
        <v>982</v>
      </c>
      <c r="C4909" t="s">
        <v>4330</v>
      </c>
      <c r="D4909" s="1">
        <v>44928</v>
      </c>
      <c r="E4909">
        <v>25</v>
      </c>
      <c r="F4909" t="b">
        <v>1</v>
      </c>
      <c r="G4909" t="s">
        <v>4540</v>
      </c>
      <c r="H4909" t="s">
        <v>2034</v>
      </c>
      <c r="I4909" s="1">
        <f>DATE(YEAR(tbl_Invoices[[#This Row],[Invoice_Date]]), MONTH(tbl_Invoices[[#This Row],[Invoice_Date]]), DAY(tbl_Invoices[[#This Row],[Invoice_Date]]))</f>
        <v>44928</v>
      </c>
      <c r="J4909">
        <f>YEAR(tbl_Invoices[[#This Row],[Invoice_Date]])</f>
        <v>2023</v>
      </c>
      <c r="K4909" s="1">
        <f>_xlfn.XLOOKUP(tbl_Invoices[[#This Row],[Customer_ID]], tbl_Customers[Customer_ID], tbl_Customers[Cohort_Month])</f>
        <v>44926</v>
      </c>
      <c r="L4909" s="1" t="str">
        <f ca="1">_xlfn.XLOOKUP(tbl_Invoices[[#This Row],[Customer_ID]], tbl_Customers[Customer_ID], tbl_Customers[Age_Group])</f>
        <v>55+</v>
      </c>
      <c r="M4909" s="1" t="str">
        <f>_xlfn.XLOOKUP(tbl_Invoices[[#This Row],[Customer_ID]], tbl_Customers[Customer_ID], tbl_Customers[Region])</f>
        <v>East</v>
      </c>
      <c r="N4909" s="1" t="str" cm="1">
        <f t="array" ref="N4909">_xlfn.IFS(
   _xlfn.SINGLE(tbl_Invoices[Plan_ID])="P1","Basic",
   _xlfn.SINGLE(tbl_Invoices[Plan_ID])="P2","Standard",
   _xlfn.SINGLE(tbl_Invoices[Plan_ID])="P3","Premium"
)</f>
        <v>Standard</v>
      </c>
      <c r="O4909" s="2">
        <f>IF(tbl_Invoices[[#This Row],[Revenue_Type]]="Churned",0,1)</f>
        <v>1</v>
      </c>
    </row>
    <row r="4910" spans="1:15" x14ac:dyDescent="0.25">
      <c r="A4910" t="s">
        <v>7850</v>
      </c>
      <c r="B4910" t="s">
        <v>1315</v>
      </c>
      <c r="C4910" t="s">
        <v>4080</v>
      </c>
      <c r="D4910" s="1">
        <v>44928</v>
      </c>
      <c r="E4910">
        <v>25</v>
      </c>
      <c r="F4910" t="b">
        <v>1</v>
      </c>
      <c r="G4910" t="s">
        <v>4547</v>
      </c>
      <c r="H4910" t="s">
        <v>2034</v>
      </c>
      <c r="I4910" s="1">
        <f>DATE(YEAR(tbl_Invoices[[#This Row],[Invoice_Date]]), MONTH(tbl_Invoices[[#This Row],[Invoice_Date]]), DAY(tbl_Invoices[[#This Row],[Invoice_Date]]))</f>
        <v>44928</v>
      </c>
      <c r="J4910">
        <f>YEAR(tbl_Invoices[[#This Row],[Invoice_Date]])</f>
        <v>2023</v>
      </c>
      <c r="K4910" s="1">
        <f>_xlfn.XLOOKUP(tbl_Invoices[[#This Row],[Customer_ID]], tbl_Customers[Customer_ID], tbl_Customers[Cohort_Month])</f>
        <v>44804</v>
      </c>
      <c r="L4910" s="1" t="str">
        <f ca="1">_xlfn.XLOOKUP(tbl_Invoices[[#This Row],[Customer_ID]], tbl_Customers[Customer_ID], tbl_Customers[Age_Group])</f>
        <v>25–34</v>
      </c>
      <c r="M4910" s="1" t="str">
        <f>_xlfn.XLOOKUP(tbl_Invoices[[#This Row],[Customer_ID]], tbl_Customers[Customer_ID], tbl_Customers[Region])</f>
        <v>East</v>
      </c>
      <c r="N4910" s="1" t="str" cm="1">
        <f t="array" ref="N4910">_xlfn.IFS(
   _xlfn.SINGLE(tbl_Invoices[Plan_ID])="P1","Basic",
   _xlfn.SINGLE(tbl_Invoices[Plan_ID])="P2","Standard",
   _xlfn.SINGLE(tbl_Invoices[Plan_ID])="P3","Premium"
)</f>
        <v>Standard</v>
      </c>
      <c r="O4910" s="2">
        <f>IF(tbl_Invoices[[#This Row],[Revenue_Type]]="Churned",0,1)</f>
        <v>1</v>
      </c>
    </row>
    <row r="4911" spans="1:15" x14ac:dyDescent="0.25">
      <c r="A4911" t="s">
        <v>5114</v>
      </c>
      <c r="B4911" t="s">
        <v>1518</v>
      </c>
      <c r="C4911" t="s">
        <v>3593</v>
      </c>
      <c r="D4911" s="1">
        <v>44928</v>
      </c>
      <c r="E4911">
        <v>55</v>
      </c>
      <c r="F4911" t="b">
        <v>1</v>
      </c>
      <c r="G4911" t="s">
        <v>4549</v>
      </c>
      <c r="H4911" t="s">
        <v>2031</v>
      </c>
      <c r="I4911" s="1">
        <f>DATE(YEAR(tbl_Invoices[[#This Row],[Invoice_Date]]), MONTH(tbl_Invoices[[#This Row],[Invoice_Date]]), DAY(tbl_Invoices[[#This Row],[Invoice_Date]]))</f>
        <v>44928</v>
      </c>
      <c r="J4911">
        <f>YEAR(tbl_Invoices[[#This Row],[Invoice_Date]])</f>
        <v>2023</v>
      </c>
      <c r="K4911" s="1">
        <f>_xlfn.XLOOKUP(tbl_Invoices[[#This Row],[Customer_ID]], tbl_Customers[Customer_ID], tbl_Customers[Cohort_Month])</f>
        <v>44985</v>
      </c>
      <c r="L4911" s="1" t="str">
        <f ca="1">_xlfn.XLOOKUP(tbl_Invoices[[#This Row],[Customer_ID]], tbl_Customers[Customer_ID], tbl_Customers[Age_Group])</f>
        <v>45–54</v>
      </c>
      <c r="M4911" s="1" t="str">
        <f>_xlfn.XLOOKUP(tbl_Invoices[[#This Row],[Customer_ID]], tbl_Customers[Customer_ID], tbl_Customers[Region])</f>
        <v>South</v>
      </c>
      <c r="N4911" s="1" t="str" cm="1">
        <f t="array" ref="N4911">_xlfn.IFS(
   _xlfn.SINGLE(tbl_Invoices[Plan_ID])="P1","Basic",
   _xlfn.SINGLE(tbl_Invoices[Plan_ID])="P2","Standard",
   _xlfn.SINGLE(tbl_Invoices[Plan_ID])="P3","Premium"
)</f>
        <v>Premium</v>
      </c>
      <c r="O4911" s="2">
        <f>IF(tbl_Invoices[[#This Row],[Revenue_Type]]="Churned",0,1)</f>
        <v>1</v>
      </c>
    </row>
    <row r="4912" spans="1:15" x14ac:dyDescent="0.25">
      <c r="A4912" t="s">
        <v>8168</v>
      </c>
      <c r="B4912" t="s">
        <v>1748</v>
      </c>
      <c r="C4912" t="s">
        <v>2823</v>
      </c>
      <c r="D4912" s="1">
        <v>44928</v>
      </c>
      <c r="E4912">
        <v>55</v>
      </c>
      <c r="F4912" t="b">
        <v>1</v>
      </c>
      <c r="G4912" t="s">
        <v>4538</v>
      </c>
      <c r="H4912" t="s">
        <v>2031</v>
      </c>
      <c r="I4912" s="1">
        <f>DATE(YEAR(tbl_Invoices[[#This Row],[Invoice_Date]]), MONTH(tbl_Invoices[[#This Row],[Invoice_Date]]), DAY(tbl_Invoices[[#This Row],[Invoice_Date]]))</f>
        <v>44928</v>
      </c>
      <c r="J4912">
        <f>YEAR(tbl_Invoices[[#This Row],[Invoice_Date]])</f>
        <v>2023</v>
      </c>
      <c r="K4912" s="1">
        <f>_xlfn.XLOOKUP(tbl_Invoices[[#This Row],[Customer_ID]], tbl_Customers[Customer_ID], tbl_Customers[Cohort_Month])</f>
        <v>44347</v>
      </c>
      <c r="L4912" s="1" t="str">
        <f ca="1">_xlfn.XLOOKUP(tbl_Invoices[[#This Row],[Customer_ID]], tbl_Customers[Customer_ID], tbl_Customers[Age_Group])</f>
        <v>25–34</v>
      </c>
      <c r="M4912" s="1" t="str">
        <f>_xlfn.XLOOKUP(tbl_Invoices[[#This Row],[Customer_ID]], tbl_Customers[Customer_ID], tbl_Customers[Region])</f>
        <v>South</v>
      </c>
      <c r="N4912" s="1" t="str" cm="1">
        <f t="array" ref="N4912">_xlfn.IFS(
   _xlfn.SINGLE(tbl_Invoices[Plan_ID])="P1","Basic",
   _xlfn.SINGLE(tbl_Invoices[Plan_ID])="P2","Standard",
   _xlfn.SINGLE(tbl_Invoices[Plan_ID])="P3","Premium"
)</f>
        <v>Premium</v>
      </c>
      <c r="O4912" s="2">
        <f>IF(tbl_Invoices[[#This Row],[Revenue_Type]]="Churned",0,1)</f>
        <v>1</v>
      </c>
    </row>
    <row r="4913" spans="1:15" x14ac:dyDescent="0.25">
      <c r="A4913" t="s">
        <v>5469</v>
      </c>
      <c r="B4913" t="s">
        <v>1986</v>
      </c>
      <c r="C4913" t="s">
        <v>3310</v>
      </c>
      <c r="D4913" s="1">
        <v>44928</v>
      </c>
      <c r="E4913">
        <v>25</v>
      </c>
      <c r="F4913" t="b">
        <v>1</v>
      </c>
      <c r="G4913" t="s">
        <v>4540</v>
      </c>
      <c r="H4913" t="s">
        <v>2034</v>
      </c>
      <c r="I4913" s="1">
        <f>DATE(YEAR(tbl_Invoices[[#This Row],[Invoice_Date]]), MONTH(tbl_Invoices[[#This Row],[Invoice_Date]]), DAY(tbl_Invoices[[#This Row],[Invoice_Date]]))</f>
        <v>44928</v>
      </c>
      <c r="J4913">
        <f>YEAR(tbl_Invoices[[#This Row],[Invoice_Date]])</f>
        <v>2023</v>
      </c>
      <c r="K4913" s="1">
        <f>_xlfn.XLOOKUP(tbl_Invoices[[#This Row],[Customer_ID]], tbl_Customers[Customer_ID], tbl_Customers[Cohort_Month])</f>
        <v>44592</v>
      </c>
      <c r="L4913" s="1" t="str">
        <f ca="1">_xlfn.XLOOKUP(tbl_Invoices[[#This Row],[Customer_ID]], tbl_Customers[Customer_ID], tbl_Customers[Age_Group])</f>
        <v>45–54</v>
      </c>
      <c r="M4913" s="1" t="str">
        <f>_xlfn.XLOOKUP(tbl_Invoices[[#This Row],[Customer_ID]], tbl_Customers[Customer_ID], tbl_Customers[Region])</f>
        <v>East</v>
      </c>
      <c r="N4913" s="1" t="str" cm="1">
        <f t="array" ref="N4913">_xlfn.IFS(
   _xlfn.SINGLE(tbl_Invoices[Plan_ID])="P1","Basic",
   _xlfn.SINGLE(tbl_Invoices[Plan_ID])="P2","Standard",
   _xlfn.SINGLE(tbl_Invoices[Plan_ID])="P3","Premium"
)</f>
        <v>Standard</v>
      </c>
      <c r="O4913" s="2">
        <f>IF(tbl_Invoices[[#This Row],[Revenue_Type]]="Churned",0,1)</f>
        <v>1</v>
      </c>
    </row>
    <row r="4914" spans="1:15" x14ac:dyDescent="0.25">
      <c r="A4914" t="s">
        <v>7413</v>
      </c>
      <c r="B4914" t="s">
        <v>123</v>
      </c>
      <c r="C4914" t="s">
        <v>3492</v>
      </c>
      <c r="D4914" s="1">
        <v>44929</v>
      </c>
      <c r="E4914">
        <v>55</v>
      </c>
      <c r="F4914" t="b">
        <v>1</v>
      </c>
      <c r="G4914" t="s">
        <v>4549</v>
      </c>
      <c r="H4914" t="s">
        <v>2031</v>
      </c>
      <c r="I4914" s="1">
        <f>DATE(YEAR(tbl_Invoices[[#This Row],[Invoice_Date]]), MONTH(tbl_Invoices[[#This Row],[Invoice_Date]]), DAY(tbl_Invoices[[#This Row],[Invoice_Date]]))</f>
        <v>44929</v>
      </c>
      <c r="J4914">
        <f>YEAR(tbl_Invoices[[#This Row],[Invoice_Date]])</f>
        <v>2023</v>
      </c>
      <c r="K4914" s="1">
        <f>_xlfn.XLOOKUP(tbl_Invoices[[#This Row],[Customer_ID]], tbl_Customers[Customer_ID], tbl_Customers[Cohort_Month])</f>
        <v>44865</v>
      </c>
      <c r="L4914" s="1" t="str">
        <f ca="1">_xlfn.XLOOKUP(tbl_Invoices[[#This Row],[Customer_ID]], tbl_Customers[Customer_ID], tbl_Customers[Age_Group])</f>
        <v>18–24</v>
      </c>
      <c r="M4914" s="1" t="str">
        <f>_xlfn.XLOOKUP(tbl_Invoices[[#This Row],[Customer_ID]], tbl_Customers[Customer_ID], tbl_Customers[Region])</f>
        <v>East</v>
      </c>
      <c r="N4914" s="1" t="str" cm="1">
        <f t="array" ref="N4914">_xlfn.IFS(
   _xlfn.SINGLE(tbl_Invoices[Plan_ID])="P1","Basic",
   _xlfn.SINGLE(tbl_Invoices[Plan_ID])="P2","Standard",
   _xlfn.SINGLE(tbl_Invoices[Plan_ID])="P3","Premium"
)</f>
        <v>Premium</v>
      </c>
      <c r="O4914" s="2">
        <f>IF(tbl_Invoices[[#This Row],[Revenue_Type]]="Churned",0,1)</f>
        <v>1</v>
      </c>
    </row>
    <row r="4915" spans="1:15" x14ac:dyDescent="0.25">
      <c r="A4915" t="s">
        <v>10522</v>
      </c>
      <c r="B4915" t="s">
        <v>329</v>
      </c>
      <c r="C4915" t="s">
        <v>4530</v>
      </c>
      <c r="D4915" s="1">
        <v>44929</v>
      </c>
      <c r="E4915">
        <v>12</v>
      </c>
      <c r="F4915" t="b">
        <v>1</v>
      </c>
      <c r="G4915" t="s">
        <v>4540</v>
      </c>
      <c r="H4915" t="s">
        <v>2027</v>
      </c>
      <c r="I4915" s="1">
        <f>DATE(YEAR(tbl_Invoices[[#This Row],[Invoice_Date]]), MONTH(tbl_Invoices[[#This Row],[Invoice_Date]]), DAY(tbl_Invoices[[#This Row],[Invoice_Date]]))</f>
        <v>44929</v>
      </c>
      <c r="J4915">
        <f>YEAR(tbl_Invoices[[#This Row],[Invoice_Date]])</f>
        <v>2023</v>
      </c>
      <c r="K4915" s="1">
        <f>_xlfn.XLOOKUP(tbl_Invoices[[#This Row],[Customer_ID]], tbl_Customers[Customer_ID], tbl_Customers[Cohort_Month])</f>
        <v>45046</v>
      </c>
      <c r="L4915" s="1" t="str">
        <f ca="1">_xlfn.XLOOKUP(tbl_Invoices[[#This Row],[Customer_ID]], tbl_Customers[Customer_ID], tbl_Customers[Age_Group])</f>
        <v>25–34</v>
      </c>
      <c r="M4915" s="1" t="str">
        <f>_xlfn.XLOOKUP(tbl_Invoices[[#This Row],[Customer_ID]], tbl_Customers[Customer_ID], tbl_Customers[Region])</f>
        <v>South</v>
      </c>
      <c r="N4915" s="1" t="str" cm="1">
        <f t="array" ref="N4915">_xlfn.IFS(
   _xlfn.SINGLE(tbl_Invoices[Plan_ID])="P1","Basic",
   _xlfn.SINGLE(tbl_Invoices[Plan_ID])="P2","Standard",
   _xlfn.SINGLE(tbl_Invoices[Plan_ID])="P3","Premium"
)</f>
        <v>Basic</v>
      </c>
      <c r="O4915" s="2">
        <f>IF(tbl_Invoices[[#This Row],[Revenue_Type]]="Churned",0,1)</f>
        <v>1</v>
      </c>
    </row>
    <row r="4916" spans="1:15" x14ac:dyDescent="0.25">
      <c r="A4916" t="s">
        <v>5465</v>
      </c>
      <c r="B4916" t="s">
        <v>457</v>
      </c>
      <c r="C4916" t="s">
        <v>2055</v>
      </c>
      <c r="D4916" s="1">
        <v>44929</v>
      </c>
      <c r="E4916">
        <v>25</v>
      </c>
      <c r="F4916" t="b">
        <v>1</v>
      </c>
      <c r="G4916" t="s">
        <v>4540</v>
      </c>
      <c r="H4916" t="s">
        <v>2034</v>
      </c>
      <c r="I4916" s="1">
        <f>DATE(YEAR(tbl_Invoices[[#This Row],[Invoice_Date]]), MONTH(tbl_Invoices[[#This Row],[Invoice_Date]]), DAY(tbl_Invoices[[#This Row],[Invoice_Date]]))</f>
        <v>44929</v>
      </c>
      <c r="J4916">
        <f>YEAR(tbl_Invoices[[#This Row],[Invoice_Date]])</f>
        <v>2023</v>
      </c>
      <c r="K4916" s="1">
        <f>_xlfn.XLOOKUP(tbl_Invoices[[#This Row],[Customer_ID]], tbl_Customers[Customer_ID], tbl_Customers[Cohort_Month])</f>
        <v>44469</v>
      </c>
      <c r="L4916" s="1" t="str">
        <f ca="1">_xlfn.XLOOKUP(tbl_Invoices[[#This Row],[Customer_ID]], tbl_Customers[Customer_ID], tbl_Customers[Age_Group])</f>
        <v>55+</v>
      </c>
      <c r="M4916" s="1" t="str">
        <f>_xlfn.XLOOKUP(tbl_Invoices[[#This Row],[Customer_ID]], tbl_Customers[Customer_ID], tbl_Customers[Region])</f>
        <v>South</v>
      </c>
      <c r="N4916" s="1" t="str" cm="1">
        <f t="array" ref="N4916">_xlfn.IFS(
   _xlfn.SINGLE(tbl_Invoices[Plan_ID])="P1","Basic",
   _xlfn.SINGLE(tbl_Invoices[Plan_ID])="P2","Standard",
   _xlfn.SINGLE(tbl_Invoices[Plan_ID])="P3","Premium"
)</f>
        <v>Standard</v>
      </c>
      <c r="O4916" s="2">
        <f>IF(tbl_Invoices[[#This Row],[Revenue_Type]]="Churned",0,1)</f>
        <v>1</v>
      </c>
    </row>
    <row r="4917" spans="1:15" x14ac:dyDescent="0.25">
      <c r="A4917" t="s">
        <v>7080</v>
      </c>
      <c r="B4917" t="s">
        <v>467</v>
      </c>
      <c r="C4917" t="s">
        <v>2847</v>
      </c>
      <c r="D4917" s="1">
        <v>44929</v>
      </c>
      <c r="E4917">
        <v>55</v>
      </c>
      <c r="F4917" t="b">
        <v>1</v>
      </c>
      <c r="G4917" t="s">
        <v>4540</v>
      </c>
      <c r="H4917" t="s">
        <v>2031</v>
      </c>
      <c r="I4917" s="1">
        <f>DATE(YEAR(tbl_Invoices[[#This Row],[Invoice_Date]]), MONTH(tbl_Invoices[[#This Row],[Invoice_Date]]), DAY(tbl_Invoices[[#This Row],[Invoice_Date]]))</f>
        <v>44929</v>
      </c>
      <c r="J4917">
        <f>YEAR(tbl_Invoices[[#This Row],[Invoice_Date]])</f>
        <v>2023</v>
      </c>
      <c r="K4917" s="1">
        <f>_xlfn.XLOOKUP(tbl_Invoices[[#This Row],[Customer_ID]], tbl_Customers[Customer_ID], tbl_Customers[Cohort_Month])</f>
        <v>44286</v>
      </c>
      <c r="L4917" s="1" t="str">
        <f ca="1">_xlfn.XLOOKUP(tbl_Invoices[[#This Row],[Customer_ID]], tbl_Customers[Customer_ID], tbl_Customers[Age_Group])</f>
        <v>25–34</v>
      </c>
      <c r="M4917" s="1" t="str">
        <f>_xlfn.XLOOKUP(tbl_Invoices[[#This Row],[Customer_ID]], tbl_Customers[Customer_ID], tbl_Customers[Region])</f>
        <v>West</v>
      </c>
      <c r="N4917" s="1" t="str" cm="1">
        <f t="array" ref="N4917">_xlfn.IFS(
   _xlfn.SINGLE(tbl_Invoices[Plan_ID])="P1","Basic",
   _xlfn.SINGLE(tbl_Invoices[Plan_ID])="P2","Standard",
   _xlfn.SINGLE(tbl_Invoices[Plan_ID])="P3","Premium"
)</f>
        <v>Premium</v>
      </c>
      <c r="O4917" s="2">
        <f>IF(tbl_Invoices[[#This Row],[Revenue_Type]]="Churned",0,1)</f>
        <v>1</v>
      </c>
    </row>
    <row r="4918" spans="1:15" x14ac:dyDescent="0.25">
      <c r="A4918" t="s">
        <v>8756</v>
      </c>
      <c r="B4918" t="s">
        <v>677</v>
      </c>
      <c r="C4918" t="s">
        <v>4033</v>
      </c>
      <c r="D4918" s="1">
        <v>44929</v>
      </c>
      <c r="E4918">
        <v>12</v>
      </c>
      <c r="F4918" t="b">
        <v>1</v>
      </c>
      <c r="G4918" t="s">
        <v>4540</v>
      </c>
      <c r="H4918" t="s">
        <v>2027</v>
      </c>
      <c r="I4918" s="1">
        <f>DATE(YEAR(tbl_Invoices[[#This Row],[Invoice_Date]]), MONTH(tbl_Invoices[[#This Row],[Invoice_Date]]), DAY(tbl_Invoices[[#This Row],[Invoice_Date]]))</f>
        <v>44929</v>
      </c>
      <c r="J4918">
        <f>YEAR(tbl_Invoices[[#This Row],[Invoice_Date]])</f>
        <v>2023</v>
      </c>
      <c r="K4918" s="1">
        <f>_xlfn.XLOOKUP(tbl_Invoices[[#This Row],[Customer_ID]], tbl_Customers[Customer_ID], tbl_Customers[Cohort_Month])</f>
        <v>44561</v>
      </c>
      <c r="L4918" s="1" t="str">
        <f ca="1">_xlfn.XLOOKUP(tbl_Invoices[[#This Row],[Customer_ID]], tbl_Customers[Customer_ID], tbl_Customers[Age_Group])</f>
        <v>55+</v>
      </c>
      <c r="M4918" s="1" t="str">
        <f>_xlfn.XLOOKUP(tbl_Invoices[[#This Row],[Customer_ID]], tbl_Customers[Customer_ID], tbl_Customers[Region])</f>
        <v>East</v>
      </c>
      <c r="N4918" s="1" t="str" cm="1">
        <f t="array" ref="N4918">_xlfn.IFS(
   _xlfn.SINGLE(tbl_Invoices[Plan_ID])="P1","Basic",
   _xlfn.SINGLE(tbl_Invoices[Plan_ID])="P2","Standard",
   _xlfn.SINGLE(tbl_Invoices[Plan_ID])="P3","Premium"
)</f>
        <v>Basic</v>
      </c>
      <c r="O4918" s="2">
        <f>IF(tbl_Invoices[[#This Row],[Revenue_Type]]="Churned",0,1)</f>
        <v>1</v>
      </c>
    </row>
    <row r="4919" spans="1:15" x14ac:dyDescent="0.25">
      <c r="A4919" t="s">
        <v>6359</v>
      </c>
      <c r="B4919" t="s">
        <v>709</v>
      </c>
      <c r="C4919" t="s">
        <v>2637</v>
      </c>
      <c r="D4919" s="1">
        <v>44929</v>
      </c>
      <c r="E4919">
        <v>25</v>
      </c>
      <c r="F4919" t="b">
        <v>1</v>
      </c>
      <c r="G4919" t="s">
        <v>4540</v>
      </c>
      <c r="H4919" t="s">
        <v>2034</v>
      </c>
      <c r="I4919" s="1">
        <f>DATE(YEAR(tbl_Invoices[[#This Row],[Invoice_Date]]), MONTH(tbl_Invoices[[#This Row],[Invoice_Date]]), DAY(tbl_Invoices[[#This Row],[Invoice_Date]]))</f>
        <v>44929</v>
      </c>
      <c r="J4919">
        <f>YEAR(tbl_Invoices[[#This Row],[Invoice_Date]])</f>
        <v>2023</v>
      </c>
      <c r="K4919" s="1">
        <f>_xlfn.XLOOKUP(tbl_Invoices[[#This Row],[Customer_ID]], tbl_Customers[Customer_ID], tbl_Customers[Cohort_Month])</f>
        <v>44530</v>
      </c>
      <c r="L4919" s="1" t="str">
        <f ca="1">_xlfn.XLOOKUP(tbl_Invoices[[#This Row],[Customer_ID]], tbl_Customers[Customer_ID], tbl_Customers[Age_Group])</f>
        <v>35–44</v>
      </c>
      <c r="M4919" s="1" t="str">
        <f>_xlfn.XLOOKUP(tbl_Invoices[[#This Row],[Customer_ID]], tbl_Customers[Customer_ID], tbl_Customers[Region])</f>
        <v>South</v>
      </c>
      <c r="N4919" s="1" t="str" cm="1">
        <f t="array" ref="N4919">_xlfn.IFS(
   _xlfn.SINGLE(tbl_Invoices[Plan_ID])="P1","Basic",
   _xlfn.SINGLE(tbl_Invoices[Plan_ID])="P2","Standard",
   _xlfn.SINGLE(tbl_Invoices[Plan_ID])="P3","Premium"
)</f>
        <v>Standard</v>
      </c>
      <c r="O4919" s="2">
        <f>IF(tbl_Invoices[[#This Row],[Revenue_Type]]="Churned",0,1)</f>
        <v>1</v>
      </c>
    </row>
    <row r="4920" spans="1:15" x14ac:dyDescent="0.25">
      <c r="A4920" t="s">
        <v>5296</v>
      </c>
      <c r="B4920" t="s">
        <v>893</v>
      </c>
      <c r="C4920" t="s">
        <v>3981</v>
      </c>
      <c r="D4920" s="1">
        <v>44929</v>
      </c>
      <c r="E4920">
        <v>55</v>
      </c>
      <c r="F4920" t="b">
        <v>1</v>
      </c>
      <c r="G4920" t="s">
        <v>4540</v>
      </c>
      <c r="H4920" t="s">
        <v>2031</v>
      </c>
      <c r="I4920" s="1">
        <f>DATE(YEAR(tbl_Invoices[[#This Row],[Invoice_Date]]), MONTH(tbl_Invoices[[#This Row],[Invoice_Date]]), DAY(tbl_Invoices[[#This Row],[Invoice_Date]]))</f>
        <v>44929</v>
      </c>
      <c r="J4920">
        <f>YEAR(tbl_Invoices[[#This Row],[Invoice_Date]])</f>
        <v>2023</v>
      </c>
      <c r="K4920" s="1">
        <f>_xlfn.XLOOKUP(tbl_Invoices[[#This Row],[Customer_ID]], tbl_Customers[Customer_ID], tbl_Customers[Cohort_Month])</f>
        <v>44681</v>
      </c>
      <c r="L4920" s="1" t="str">
        <f ca="1">_xlfn.XLOOKUP(tbl_Invoices[[#This Row],[Customer_ID]], tbl_Customers[Customer_ID], tbl_Customers[Age_Group])</f>
        <v>45–54</v>
      </c>
      <c r="M4920" s="1" t="str">
        <f>_xlfn.XLOOKUP(tbl_Invoices[[#This Row],[Customer_ID]], tbl_Customers[Customer_ID], tbl_Customers[Region])</f>
        <v>International</v>
      </c>
      <c r="N4920" s="1" t="str" cm="1">
        <f t="array" ref="N4920">_xlfn.IFS(
   _xlfn.SINGLE(tbl_Invoices[Plan_ID])="P1","Basic",
   _xlfn.SINGLE(tbl_Invoices[Plan_ID])="P2","Standard",
   _xlfn.SINGLE(tbl_Invoices[Plan_ID])="P3","Premium"
)</f>
        <v>Premium</v>
      </c>
      <c r="O4920" s="2">
        <f>IF(tbl_Invoices[[#This Row],[Revenue_Type]]="Churned",0,1)</f>
        <v>1</v>
      </c>
    </row>
    <row r="4921" spans="1:15" x14ac:dyDescent="0.25">
      <c r="A4921" t="s">
        <v>8652</v>
      </c>
      <c r="B4921" t="s">
        <v>1241</v>
      </c>
      <c r="C4921" t="s">
        <v>4133</v>
      </c>
      <c r="D4921" s="1">
        <v>44929</v>
      </c>
      <c r="E4921">
        <v>55</v>
      </c>
      <c r="F4921" t="b">
        <v>1</v>
      </c>
      <c r="G4921" t="s">
        <v>4538</v>
      </c>
      <c r="H4921" t="s">
        <v>2031</v>
      </c>
      <c r="I4921" s="1">
        <f>DATE(YEAR(tbl_Invoices[[#This Row],[Invoice_Date]]), MONTH(tbl_Invoices[[#This Row],[Invoice_Date]]), DAY(tbl_Invoices[[#This Row],[Invoice_Date]]))</f>
        <v>44929</v>
      </c>
      <c r="J4921">
        <f>YEAR(tbl_Invoices[[#This Row],[Invoice_Date]])</f>
        <v>2023</v>
      </c>
      <c r="K4921" s="1">
        <f>_xlfn.XLOOKUP(tbl_Invoices[[#This Row],[Customer_ID]], tbl_Customers[Customer_ID], tbl_Customers[Cohort_Month])</f>
        <v>44286</v>
      </c>
      <c r="L4921" s="1" t="str">
        <f ca="1">_xlfn.XLOOKUP(tbl_Invoices[[#This Row],[Customer_ID]], tbl_Customers[Customer_ID], tbl_Customers[Age_Group])</f>
        <v>55+</v>
      </c>
      <c r="M4921" s="1" t="str">
        <f>_xlfn.XLOOKUP(tbl_Invoices[[#This Row],[Customer_ID]], tbl_Customers[Customer_ID], tbl_Customers[Region])</f>
        <v>East</v>
      </c>
      <c r="N4921" s="1" t="str" cm="1">
        <f t="array" ref="N4921">_xlfn.IFS(
   _xlfn.SINGLE(tbl_Invoices[Plan_ID])="P1","Basic",
   _xlfn.SINGLE(tbl_Invoices[Plan_ID])="P2","Standard",
   _xlfn.SINGLE(tbl_Invoices[Plan_ID])="P3","Premium"
)</f>
        <v>Premium</v>
      </c>
      <c r="O4921" s="2">
        <f>IF(tbl_Invoices[[#This Row],[Revenue_Type]]="Churned",0,1)</f>
        <v>1</v>
      </c>
    </row>
    <row r="4922" spans="1:15" x14ac:dyDescent="0.25">
      <c r="A4922" t="s">
        <v>5152</v>
      </c>
      <c r="B4922" t="s">
        <v>1738</v>
      </c>
      <c r="C4922" t="s">
        <v>4053</v>
      </c>
      <c r="D4922" s="1">
        <v>44929</v>
      </c>
      <c r="E4922">
        <v>25</v>
      </c>
      <c r="F4922" t="b">
        <v>1</v>
      </c>
      <c r="G4922" t="s">
        <v>4547</v>
      </c>
      <c r="H4922" t="s">
        <v>2034</v>
      </c>
      <c r="I4922" s="1">
        <f>DATE(YEAR(tbl_Invoices[[#This Row],[Invoice_Date]]), MONTH(tbl_Invoices[[#This Row],[Invoice_Date]]), DAY(tbl_Invoices[[#This Row],[Invoice_Date]]))</f>
        <v>44929</v>
      </c>
      <c r="J4922">
        <f>YEAR(tbl_Invoices[[#This Row],[Invoice_Date]])</f>
        <v>2023</v>
      </c>
      <c r="K4922" s="1">
        <f>_xlfn.XLOOKUP(tbl_Invoices[[#This Row],[Customer_ID]], tbl_Customers[Customer_ID], tbl_Customers[Cohort_Month])</f>
        <v>44316</v>
      </c>
      <c r="L4922" s="1" t="str">
        <f ca="1">_xlfn.XLOOKUP(tbl_Invoices[[#This Row],[Customer_ID]], tbl_Customers[Customer_ID], tbl_Customers[Age_Group])</f>
        <v>35–44</v>
      </c>
      <c r="M4922" s="1" t="str">
        <f>_xlfn.XLOOKUP(tbl_Invoices[[#This Row],[Customer_ID]], tbl_Customers[Customer_ID], tbl_Customers[Region])</f>
        <v>International</v>
      </c>
      <c r="N4922" s="1" t="str" cm="1">
        <f t="array" ref="N4922">_xlfn.IFS(
   _xlfn.SINGLE(tbl_Invoices[Plan_ID])="P1","Basic",
   _xlfn.SINGLE(tbl_Invoices[Plan_ID])="P2","Standard",
   _xlfn.SINGLE(tbl_Invoices[Plan_ID])="P3","Premium"
)</f>
        <v>Standard</v>
      </c>
      <c r="O4922" s="2">
        <f>IF(tbl_Invoices[[#This Row],[Revenue_Type]]="Churned",0,1)</f>
        <v>1</v>
      </c>
    </row>
    <row r="4923" spans="1:15" x14ac:dyDescent="0.25">
      <c r="A4923" t="s">
        <v>10017</v>
      </c>
      <c r="B4923" t="s">
        <v>605</v>
      </c>
      <c r="C4923" t="s">
        <v>3105</v>
      </c>
      <c r="D4923" s="1">
        <v>44930</v>
      </c>
      <c r="E4923">
        <v>12</v>
      </c>
      <c r="F4923" t="b">
        <v>1</v>
      </c>
      <c r="G4923" t="s">
        <v>4538</v>
      </c>
      <c r="H4923" t="s">
        <v>2027</v>
      </c>
      <c r="I4923" s="1">
        <f>DATE(YEAR(tbl_Invoices[[#This Row],[Invoice_Date]]), MONTH(tbl_Invoices[[#This Row],[Invoice_Date]]), DAY(tbl_Invoices[[#This Row],[Invoice_Date]]))</f>
        <v>44930</v>
      </c>
      <c r="J4923">
        <f>YEAR(tbl_Invoices[[#This Row],[Invoice_Date]])</f>
        <v>2023</v>
      </c>
      <c r="K4923" s="1">
        <f>_xlfn.XLOOKUP(tbl_Invoices[[#This Row],[Customer_ID]], tbl_Customers[Customer_ID], tbl_Customers[Cohort_Month])</f>
        <v>44255</v>
      </c>
      <c r="L4923" s="1" t="str">
        <f ca="1">_xlfn.XLOOKUP(tbl_Invoices[[#This Row],[Customer_ID]], tbl_Customers[Customer_ID], tbl_Customers[Age_Group])</f>
        <v>35–44</v>
      </c>
      <c r="M4923" s="1" t="str">
        <f>_xlfn.XLOOKUP(tbl_Invoices[[#This Row],[Customer_ID]], tbl_Customers[Customer_ID], tbl_Customers[Region])</f>
        <v>International</v>
      </c>
      <c r="N4923" s="1" t="str" cm="1">
        <f t="array" ref="N4923">_xlfn.IFS(
   _xlfn.SINGLE(tbl_Invoices[Plan_ID])="P1","Basic",
   _xlfn.SINGLE(tbl_Invoices[Plan_ID])="P2","Standard",
   _xlfn.SINGLE(tbl_Invoices[Plan_ID])="P3","Premium"
)</f>
        <v>Basic</v>
      </c>
      <c r="O4923" s="2">
        <f>IF(tbl_Invoices[[#This Row],[Revenue_Type]]="Churned",0,1)</f>
        <v>1</v>
      </c>
    </row>
    <row r="4924" spans="1:15" x14ac:dyDescent="0.25">
      <c r="A4924" t="s">
        <v>6796</v>
      </c>
      <c r="B4924" t="s">
        <v>1157</v>
      </c>
      <c r="C4924" t="s">
        <v>2249</v>
      </c>
      <c r="D4924" s="1">
        <v>44930</v>
      </c>
      <c r="E4924">
        <v>12</v>
      </c>
      <c r="F4924" t="b">
        <v>1</v>
      </c>
      <c r="G4924" t="s">
        <v>4540</v>
      </c>
      <c r="H4924" t="s">
        <v>2027</v>
      </c>
      <c r="I4924" s="1">
        <f>DATE(YEAR(tbl_Invoices[[#This Row],[Invoice_Date]]), MONTH(tbl_Invoices[[#This Row],[Invoice_Date]]), DAY(tbl_Invoices[[#This Row],[Invoice_Date]]))</f>
        <v>44930</v>
      </c>
      <c r="J4924">
        <f>YEAR(tbl_Invoices[[#This Row],[Invoice_Date]])</f>
        <v>2023</v>
      </c>
      <c r="K4924" s="1">
        <f>_xlfn.XLOOKUP(tbl_Invoices[[#This Row],[Customer_ID]], tbl_Customers[Customer_ID], tbl_Customers[Cohort_Month])</f>
        <v>44316</v>
      </c>
      <c r="L4924" s="1" t="str">
        <f ca="1">_xlfn.XLOOKUP(tbl_Invoices[[#This Row],[Customer_ID]], tbl_Customers[Customer_ID], tbl_Customers[Age_Group])</f>
        <v>25–34</v>
      </c>
      <c r="M4924" s="1" t="str">
        <f>_xlfn.XLOOKUP(tbl_Invoices[[#This Row],[Customer_ID]], tbl_Customers[Customer_ID], tbl_Customers[Region])</f>
        <v>Midwest</v>
      </c>
      <c r="N4924" s="1" t="str" cm="1">
        <f t="array" ref="N4924">_xlfn.IFS(
   _xlfn.SINGLE(tbl_Invoices[Plan_ID])="P1","Basic",
   _xlfn.SINGLE(tbl_Invoices[Plan_ID])="P2","Standard",
   _xlfn.SINGLE(tbl_Invoices[Plan_ID])="P3","Premium"
)</f>
        <v>Basic</v>
      </c>
      <c r="O4924" s="2">
        <f>IF(tbl_Invoices[[#This Row],[Revenue_Type]]="Churned",0,1)</f>
        <v>1</v>
      </c>
    </row>
    <row r="4925" spans="1:15" x14ac:dyDescent="0.25">
      <c r="A4925" t="s">
        <v>7550</v>
      </c>
      <c r="B4925" t="s">
        <v>1247</v>
      </c>
      <c r="C4925" t="s">
        <v>2389</v>
      </c>
      <c r="D4925" s="1">
        <v>44930</v>
      </c>
      <c r="E4925">
        <v>12</v>
      </c>
      <c r="F4925" t="b">
        <v>1</v>
      </c>
      <c r="G4925" t="s">
        <v>4540</v>
      </c>
      <c r="H4925" t="s">
        <v>2027</v>
      </c>
      <c r="I4925" s="1">
        <f>DATE(YEAR(tbl_Invoices[[#This Row],[Invoice_Date]]), MONTH(tbl_Invoices[[#This Row],[Invoice_Date]]), DAY(tbl_Invoices[[#This Row],[Invoice_Date]]))</f>
        <v>44930</v>
      </c>
      <c r="J4925">
        <f>YEAR(tbl_Invoices[[#This Row],[Invoice_Date]])</f>
        <v>2023</v>
      </c>
      <c r="K4925" s="1">
        <f>_xlfn.XLOOKUP(tbl_Invoices[[#This Row],[Customer_ID]], tbl_Customers[Customer_ID], tbl_Customers[Cohort_Month])</f>
        <v>44865</v>
      </c>
      <c r="L4925" s="1" t="str">
        <f ca="1">_xlfn.XLOOKUP(tbl_Invoices[[#This Row],[Customer_ID]], tbl_Customers[Customer_ID], tbl_Customers[Age_Group])</f>
        <v>55+</v>
      </c>
      <c r="M4925" s="1" t="str">
        <f>_xlfn.XLOOKUP(tbl_Invoices[[#This Row],[Customer_ID]], tbl_Customers[Customer_ID], tbl_Customers[Region])</f>
        <v>Midwest</v>
      </c>
      <c r="N4925" s="1" t="str" cm="1">
        <f t="array" ref="N4925">_xlfn.IFS(
   _xlfn.SINGLE(tbl_Invoices[Plan_ID])="P1","Basic",
   _xlfn.SINGLE(tbl_Invoices[Plan_ID])="P2","Standard",
   _xlfn.SINGLE(tbl_Invoices[Plan_ID])="P3","Premium"
)</f>
        <v>Basic</v>
      </c>
      <c r="O4925" s="2">
        <f>IF(tbl_Invoices[[#This Row],[Revenue_Type]]="Churned",0,1)</f>
        <v>1</v>
      </c>
    </row>
    <row r="4926" spans="1:15" x14ac:dyDescent="0.25">
      <c r="A4926" t="s">
        <v>9717</v>
      </c>
      <c r="B4926" t="s">
        <v>1264</v>
      </c>
      <c r="C4926" t="s">
        <v>3973</v>
      </c>
      <c r="D4926" s="1">
        <v>44930</v>
      </c>
      <c r="E4926">
        <v>25</v>
      </c>
      <c r="F4926" t="b">
        <v>1</v>
      </c>
      <c r="G4926" t="s">
        <v>4545</v>
      </c>
      <c r="H4926" t="s">
        <v>2034</v>
      </c>
      <c r="I4926" s="1">
        <f>DATE(YEAR(tbl_Invoices[[#This Row],[Invoice_Date]]), MONTH(tbl_Invoices[[#This Row],[Invoice_Date]]), DAY(tbl_Invoices[[#This Row],[Invoice_Date]]))</f>
        <v>44930</v>
      </c>
      <c r="J4926">
        <f>YEAR(tbl_Invoices[[#This Row],[Invoice_Date]])</f>
        <v>2023</v>
      </c>
      <c r="K4926" s="1">
        <f>_xlfn.XLOOKUP(tbl_Invoices[[#This Row],[Customer_ID]], tbl_Customers[Customer_ID], tbl_Customers[Cohort_Month])</f>
        <v>45016</v>
      </c>
      <c r="L4926" s="1" t="str">
        <f ca="1">_xlfn.XLOOKUP(tbl_Invoices[[#This Row],[Customer_ID]], tbl_Customers[Customer_ID], tbl_Customers[Age_Group])</f>
        <v>35–44</v>
      </c>
      <c r="M4926" s="1" t="str">
        <f>_xlfn.XLOOKUP(tbl_Invoices[[#This Row],[Customer_ID]], tbl_Customers[Customer_ID], tbl_Customers[Region])</f>
        <v>International</v>
      </c>
      <c r="N4926" s="1" t="str" cm="1">
        <f t="array" ref="N4926">_xlfn.IFS(
   _xlfn.SINGLE(tbl_Invoices[Plan_ID])="P1","Basic",
   _xlfn.SINGLE(tbl_Invoices[Plan_ID])="P2","Standard",
   _xlfn.SINGLE(tbl_Invoices[Plan_ID])="P3","Premium"
)</f>
        <v>Standard</v>
      </c>
      <c r="O4926" s="2">
        <f>IF(tbl_Invoices[[#This Row],[Revenue_Type]]="Churned",0,1)</f>
        <v>0</v>
      </c>
    </row>
    <row r="4927" spans="1:15" x14ac:dyDescent="0.25">
      <c r="A4927" t="s">
        <v>6630</v>
      </c>
      <c r="B4927" t="s">
        <v>1573</v>
      </c>
      <c r="C4927" t="s">
        <v>2564</v>
      </c>
      <c r="D4927" s="1">
        <v>44930</v>
      </c>
      <c r="E4927">
        <v>55</v>
      </c>
      <c r="F4927" t="b">
        <v>1</v>
      </c>
      <c r="G4927" t="s">
        <v>4545</v>
      </c>
      <c r="H4927" t="s">
        <v>2031</v>
      </c>
      <c r="I4927" s="1">
        <f>DATE(YEAR(tbl_Invoices[[#This Row],[Invoice_Date]]), MONTH(tbl_Invoices[[#This Row],[Invoice_Date]]), DAY(tbl_Invoices[[#This Row],[Invoice_Date]]))</f>
        <v>44930</v>
      </c>
      <c r="J4927">
        <f>YEAR(tbl_Invoices[[#This Row],[Invoice_Date]])</f>
        <v>2023</v>
      </c>
      <c r="K4927" s="1">
        <f>_xlfn.XLOOKUP(tbl_Invoices[[#This Row],[Customer_ID]], tbl_Customers[Customer_ID], tbl_Customers[Cohort_Month])</f>
        <v>44681</v>
      </c>
      <c r="L4927" s="1" t="str">
        <f ca="1">_xlfn.XLOOKUP(tbl_Invoices[[#This Row],[Customer_ID]], tbl_Customers[Customer_ID], tbl_Customers[Age_Group])</f>
        <v>25–34</v>
      </c>
      <c r="M4927" s="1" t="str">
        <f>_xlfn.XLOOKUP(tbl_Invoices[[#This Row],[Customer_ID]], tbl_Customers[Customer_ID], tbl_Customers[Region])</f>
        <v>International</v>
      </c>
      <c r="N4927" s="1" t="str" cm="1">
        <f t="array" ref="N4927">_xlfn.IFS(
   _xlfn.SINGLE(tbl_Invoices[Plan_ID])="P1","Basic",
   _xlfn.SINGLE(tbl_Invoices[Plan_ID])="P2","Standard",
   _xlfn.SINGLE(tbl_Invoices[Plan_ID])="P3","Premium"
)</f>
        <v>Premium</v>
      </c>
      <c r="O4927" s="2">
        <f>IF(tbl_Invoices[[#This Row],[Revenue_Type]]="Churned",0,1)</f>
        <v>0</v>
      </c>
    </row>
    <row r="4928" spans="1:15" x14ac:dyDescent="0.25">
      <c r="A4928" t="s">
        <v>6457</v>
      </c>
      <c r="B4928" t="s">
        <v>1581</v>
      </c>
      <c r="C4928" t="s">
        <v>2265</v>
      </c>
      <c r="D4928" s="1">
        <v>44930</v>
      </c>
      <c r="E4928">
        <v>25</v>
      </c>
      <c r="F4928" t="b">
        <v>1</v>
      </c>
      <c r="G4928" t="s">
        <v>4547</v>
      </c>
      <c r="H4928" t="s">
        <v>2034</v>
      </c>
      <c r="I4928" s="1">
        <f>DATE(YEAR(tbl_Invoices[[#This Row],[Invoice_Date]]), MONTH(tbl_Invoices[[#This Row],[Invoice_Date]]), DAY(tbl_Invoices[[#This Row],[Invoice_Date]]))</f>
        <v>44930</v>
      </c>
      <c r="J4928">
        <f>YEAR(tbl_Invoices[[#This Row],[Invoice_Date]])</f>
        <v>2023</v>
      </c>
      <c r="K4928" s="1">
        <f>_xlfn.XLOOKUP(tbl_Invoices[[#This Row],[Customer_ID]], tbl_Customers[Customer_ID], tbl_Customers[Cohort_Month])</f>
        <v>44681</v>
      </c>
      <c r="L4928" s="1" t="str">
        <f ca="1">_xlfn.XLOOKUP(tbl_Invoices[[#This Row],[Customer_ID]], tbl_Customers[Customer_ID], tbl_Customers[Age_Group])</f>
        <v>45–54</v>
      </c>
      <c r="M4928" s="1" t="str">
        <f>_xlfn.XLOOKUP(tbl_Invoices[[#This Row],[Customer_ID]], tbl_Customers[Customer_ID], tbl_Customers[Region])</f>
        <v>Midwest</v>
      </c>
      <c r="N4928" s="1" t="str" cm="1">
        <f t="array" ref="N4928">_xlfn.IFS(
   _xlfn.SINGLE(tbl_Invoices[Plan_ID])="P1","Basic",
   _xlfn.SINGLE(tbl_Invoices[Plan_ID])="P2","Standard",
   _xlfn.SINGLE(tbl_Invoices[Plan_ID])="P3","Premium"
)</f>
        <v>Standard</v>
      </c>
      <c r="O4928" s="2">
        <f>IF(tbl_Invoices[[#This Row],[Revenue_Type]]="Churned",0,1)</f>
        <v>1</v>
      </c>
    </row>
    <row r="4929" spans="1:15" x14ac:dyDescent="0.25">
      <c r="A4929" t="s">
        <v>7384</v>
      </c>
      <c r="B4929" t="s">
        <v>1867</v>
      </c>
      <c r="C4929" t="s">
        <v>4459</v>
      </c>
      <c r="D4929" s="1">
        <v>44930</v>
      </c>
      <c r="E4929">
        <v>25</v>
      </c>
      <c r="F4929" t="b">
        <v>1</v>
      </c>
      <c r="G4929" t="s">
        <v>4540</v>
      </c>
      <c r="H4929" t="s">
        <v>2034</v>
      </c>
      <c r="I4929" s="1">
        <f>DATE(YEAR(tbl_Invoices[[#This Row],[Invoice_Date]]), MONTH(tbl_Invoices[[#This Row],[Invoice_Date]]), DAY(tbl_Invoices[[#This Row],[Invoice_Date]]))</f>
        <v>44930</v>
      </c>
      <c r="J4929">
        <f>YEAR(tbl_Invoices[[#This Row],[Invoice_Date]])</f>
        <v>2023</v>
      </c>
      <c r="K4929" s="1">
        <f>_xlfn.XLOOKUP(tbl_Invoices[[#This Row],[Customer_ID]], tbl_Customers[Customer_ID], tbl_Customers[Cohort_Month])</f>
        <v>45016</v>
      </c>
      <c r="L4929" s="1" t="str">
        <f ca="1">_xlfn.XLOOKUP(tbl_Invoices[[#This Row],[Customer_ID]], tbl_Customers[Customer_ID], tbl_Customers[Age_Group])</f>
        <v>45–54</v>
      </c>
      <c r="M4929" s="1" t="str">
        <f>_xlfn.XLOOKUP(tbl_Invoices[[#This Row],[Customer_ID]], tbl_Customers[Customer_ID], tbl_Customers[Region])</f>
        <v>Midwest</v>
      </c>
      <c r="N4929" s="1" t="str" cm="1">
        <f t="array" ref="N4929">_xlfn.IFS(
   _xlfn.SINGLE(tbl_Invoices[Plan_ID])="P1","Basic",
   _xlfn.SINGLE(tbl_Invoices[Plan_ID])="P2","Standard",
   _xlfn.SINGLE(tbl_Invoices[Plan_ID])="P3","Premium"
)</f>
        <v>Standard</v>
      </c>
      <c r="O4929" s="2">
        <f>IF(tbl_Invoices[[#This Row],[Revenue_Type]]="Churned",0,1)</f>
        <v>1</v>
      </c>
    </row>
    <row r="4930" spans="1:15" x14ac:dyDescent="0.25">
      <c r="A4930" t="s">
        <v>7446</v>
      </c>
      <c r="B4930" t="s">
        <v>141</v>
      </c>
      <c r="C4930" t="s">
        <v>3342</v>
      </c>
      <c r="D4930" s="1">
        <v>44931</v>
      </c>
      <c r="E4930">
        <v>55</v>
      </c>
      <c r="F4930" t="b">
        <v>1</v>
      </c>
      <c r="G4930" t="s">
        <v>4547</v>
      </c>
      <c r="H4930" t="s">
        <v>2031</v>
      </c>
      <c r="I4930" s="1">
        <f>DATE(YEAR(tbl_Invoices[[#This Row],[Invoice_Date]]), MONTH(tbl_Invoices[[#This Row],[Invoice_Date]]), DAY(tbl_Invoices[[#This Row],[Invoice_Date]]))</f>
        <v>44931</v>
      </c>
      <c r="J4930">
        <f>YEAR(tbl_Invoices[[#This Row],[Invoice_Date]])</f>
        <v>2023</v>
      </c>
      <c r="K4930" s="1">
        <f>_xlfn.XLOOKUP(tbl_Invoices[[#This Row],[Customer_ID]], tbl_Customers[Customer_ID], tbl_Customers[Cohort_Month])</f>
        <v>44255</v>
      </c>
      <c r="L4930" s="1" t="str">
        <f ca="1">_xlfn.XLOOKUP(tbl_Invoices[[#This Row],[Customer_ID]], tbl_Customers[Customer_ID], tbl_Customers[Age_Group])</f>
        <v>35–44</v>
      </c>
      <c r="M4930" s="1" t="str">
        <f>_xlfn.XLOOKUP(tbl_Invoices[[#This Row],[Customer_ID]], tbl_Customers[Customer_ID], tbl_Customers[Region])</f>
        <v>South</v>
      </c>
      <c r="N4930" s="1" t="str" cm="1">
        <f t="array" ref="N4930">_xlfn.IFS(
   _xlfn.SINGLE(tbl_Invoices[Plan_ID])="P1","Basic",
   _xlfn.SINGLE(tbl_Invoices[Plan_ID])="P2","Standard",
   _xlfn.SINGLE(tbl_Invoices[Plan_ID])="P3","Premium"
)</f>
        <v>Premium</v>
      </c>
      <c r="O4930" s="2">
        <f>IF(tbl_Invoices[[#This Row],[Revenue_Type]]="Churned",0,1)</f>
        <v>1</v>
      </c>
    </row>
    <row r="4931" spans="1:15" x14ac:dyDescent="0.25">
      <c r="A4931" t="s">
        <v>10378</v>
      </c>
      <c r="B4931" t="s">
        <v>289</v>
      </c>
      <c r="C4931" t="s">
        <v>3023</v>
      </c>
      <c r="D4931" s="1">
        <v>44931</v>
      </c>
      <c r="E4931">
        <v>25</v>
      </c>
      <c r="F4931" t="b">
        <v>1</v>
      </c>
      <c r="G4931" t="s">
        <v>4538</v>
      </c>
      <c r="H4931" t="s">
        <v>2034</v>
      </c>
      <c r="I4931" s="1">
        <f>DATE(YEAR(tbl_Invoices[[#This Row],[Invoice_Date]]), MONTH(tbl_Invoices[[#This Row],[Invoice_Date]]), DAY(tbl_Invoices[[#This Row],[Invoice_Date]]))</f>
        <v>44931</v>
      </c>
      <c r="J4931">
        <f>YEAR(tbl_Invoices[[#This Row],[Invoice_Date]])</f>
        <v>2023</v>
      </c>
      <c r="K4931" s="1">
        <f>_xlfn.XLOOKUP(tbl_Invoices[[#This Row],[Customer_ID]], tbl_Customers[Customer_ID], tbl_Customers[Cohort_Month])</f>
        <v>44651</v>
      </c>
      <c r="L4931" s="1" t="str">
        <f ca="1">_xlfn.XLOOKUP(tbl_Invoices[[#This Row],[Customer_ID]], tbl_Customers[Customer_ID], tbl_Customers[Age_Group])</f>
        <v>35–44</v>
      </c>
      <c r="M4931" s="1" t="str">
        <f>_xlfn.XLOOKUP(tbl_Invoices[[#This Row],[Customer_ID]], tbl_Customers[Customer_ID], tbl_Customers[Region])</f>
        <v>West</v>
      </c>
      <c r="N4931" s="1" t="str" cm="1">
        <f t="array" ref="N4931">_xlfn.IFS(
   _xlfn.SINGLE(tbl_Invoices[Plan_ID])="P1","Basic",
   _xlfn.SINGLE(tbl_Invoices[Plan_ID])="P2","Standard",
   _xlfn.SINGLE(tbl_Invoices[Plan_ID])="P3","Premium"
)</f>
        <v>Standard</v>
      </c>
      <c r="O4931" s="2">
        <f>IF(tbl_Invoices[[#This Row],[Revenue_Type]]="Churned",0,1)</f>
        <v>1</v>
      </c>
    </row>
    <row r="4932" spans="1:15" x14ac:dyDescent="0.25">
      <c r="A4932" t="s">
        <v>9626</v>
      </c>
      <c r="B4932" t="s">
        <v>336</v>
      </c>
      <c r="C4932" t="s">
        <v>2657</v>
      </c>
      <c r="D4932" s="1">
        <v>44931</v>
      </c>
      <c r="E4932">
        <v>12</v>
      </c>
      <c r="F4932" t="b">
        <v>1</v>
      </c>
      <c r="G4932" t="s">
        <v>4538</v>
      </c>
      <c r="H4932" t="s">
        <v>2027</v>
      </c>
      <c r="I4932" s="1">
        <f>DATE(YEAR(tbl_Invoices[[#This Row],[Invoice_Date]]), MONTH(tbl_Invoices[[#This Row],[Invoice_Date]]), DAY(tbl_Invoices[[#This Row],[Invoice_Date]]))</f>
        <v>44931</v>
      </c>
      <c r="J4932">
        <f>YEAR(tbl_Invoices[[#This Row],[Invoice_Date]])</f>
        <v>2023</v>
      </c>
      <c r="K4932" s="1">
        <f>_xlfn.XLOOKUP(tbl_Invoices[[#This Row],[Customer_ID]], tbl_Customers[Customer_ID], tbl_Customers[Cohort_Month])</f>
        <v>44561</v>
      </c>
      <c r="L4932" s="1" t="str">
        <f ca="1">_xlfn.XLOOKUP(tbl_Invoices[[#This Row],[Customer_ID]], tbl_Customers[Customer_ID], tbl_Customers[Age_Group])</f>
        <v>55+</v>
      </c>
      <c r="M4932" s="1" t="str">
        <f>_xlfn.XLOOKUP(tbl_Invoices[[#This Row],[Customer_ID]], tbl_Customers[Customer_ID], tbl_Customers[Region])</f>
        <v>South</v>
      </c>
      <c r="N4932" s="1" t="str" cm="1">
        <f t="array" ref="N4932">_xlfn.IFS(
   _xlfn.SINGLE(tbl_Invoices[Plan_ID])="P1","Basic",
   _xlfn.SINGLE(tbl_Invoices[Plan_ID])="P2","Standard",
   _xlfn.SINGLE(tbl_Invoices[Plan_ID])="P3","Premium"
)</f>
        <v>Basic</v>
      </c>
      <c r="O4932" s="2">
        <f>IF(tbl_Invoices[[#This Row],[Revenue_Type]]="Churned",0,1)</f>
        <v>1</v>
      </c>
    </row>
    <row r="4933" spans="1:15" x14ac:dyDescent="0.25">
      <c r="A4933" t="s">
        <v>9698</v>
      </c>
      <c r="B4933" t="s">
        <v>806</v>
      </c>
      <c r="C4933" t="s">
        <v>2636</v>
      </c>
      <c r="D4933" s="1">
        <v>44931</v>
      </c>
      <c r="E4933">
        <v>55</v>
      </c>
      <c r="F4933" t="b">
        <v>1</v>
      </c>
      <c r="G4933" t="s">
        <v>4545</v>
      </c>
      <c r="H4933" t="s">
        <v>2031</v>
      </c>
      <c r="I4933" s="1">
        <f>DATE(YEAR(tbl_Invoices[[#This Row],[Invoice_Date]]), MONTH(tbl_Invoices[[#This Row],[Invoice_Date]]), DAY(tbl_Invoices[[#This Row],[Invoice_Date]]))</f>
        <v>44931</v>
      </c>
      <c r="J4933">
        <f>YEAR(tbl_Invoices[[#This Row],[Invoice_Date]])</f>
        <v>2023</v>
      </c>
      <c r="K4933" s="1">
        <f>_xlfn.XLOOKUP(tbl_Invoices[[#This Row],[Customer_ID]], tbl_Customers[Customer_ID], tbl_Customers[Cohort_Month])</f>
        <v>44377</v>
      </c>
      <c r="L4933" s="1" t="str">
        <f ca="1">_xlfn.XLOOKUP(tbl_Invoices[[#This Row],[Customer_ID]], tbl_Customers[Customer_ID], tbl_Customers[Age_Group])</f>
        <v>45–54</v>
      </c>
      <c r="M4933" s="1" t="str">
        <f>_xlfn.XLOOKUP(tbl_Invoices[[#This Row],[Customer_ID]], tbl_Customers[Customer_ID], tbl_Customers[Region])</f>
        <v>South</v>
      </c>
      <c r="N4933" s="1" t="str" cm="1">
        <f t="array" ref="N4933">_xlfn.IFS(
   _xlfn.SINGLE(tbl_Invoices[Plan_ID])="P1","Basic",
   _xlfn.SINGLE(tbl_Invoices[Plan_ID])="P2","Standard",
   _xlfn.SINGLE(tbl_Invoices[Plan_ID])="P3","Premium"
)</f>
        <v>Premium</v>
      </c>
      <c r="O4933" s="2">
        <f>IF(tbl_Invoices[[#This Row],[Revenue_Type]]="Churned",0,1)</f>
        <v>0</v>
      </c>
    </row>
    <row r="4934" spans="1:15" x14ac:dyDescent="0.25">
      <c r="A4934" t="s">
        <v>8376</v>
      </c>
      <c r="B4934" t="s">
        <v>1460</v>
      </c>
      <c r="C4934" t="s">
        <v>2668</v>
      </c>
      <c r="D4934" s="1">
        <v>44931</v>
      </c>
      <c r="E4934">
        <v>25</v>
      </c>
      <c r="F4934" t="b">
        <v>1</v>
      </c>
      <c r="G4934" t="s">
        <v>4538</v>
      </c>
      <c r="H4934" t="s">
        <v>2034</v>
      </c>
      <c r="I4934" s="1">
        <f>DATE(YEAR(tbl_Invoices[[#This Row],[Invoice_Date]]), MONTH(tbl_Invoices[[#This Row],[Invoice_Date]]), DAY(tbl_Invoices[[#This Row],[Invoice_Date]]))</f>
        <v>44931</v>
      </c>
      <c r="J4934">
        <f>YEAR(tbl_Invoices[[#This Row],[Invoice_Date]])</f>
        <v>2023</v>
      </c>
      <c r="K4934" s="1">
        <f>_xlfn.XLOOKUP(tbl_Invoices[[#This Row],[Customer_ID]], tbl_Customers[Customer_ID], tbl_Customers[Cohort_Month])</f>
        <v>44439</v>
      </c>
      <c r="L4934" s="1" t="str">
        <f ca="1">_xlfn.XLOOKUP(tbl_Invoices[[#This Row],[Customer_ID]], tbl_Customers[Customer_ID], tbl_Customers[Age_Group])</f>
        <v>25–34</v>
      </c>
      <c r="M4934" s="1" t="str">
        <f>_xlfn.XLOOKUP(tbl_Invoices[[#This Row],[Customer_ID]], tbl_Customers[Customer_ID], tbl_Customers[Region])</f>
        <v>West</v>
      </c>
      <c r="N4934" s="1" t="str" cm="1">
        <f t="array" ref="N4934">_xlfn.IFS(
   _xlfn.SINGLE(tbl_Invoices[Plan_ID])="P1","Basic",
   _xlfn.SINGLE(tbl_Invoices[Plan_ID])="P2","Standard",
   _xlfn.SINGLE(tbl_Invoices[Plan_ID])="P3","Premium"
)</f>
        <v>Standard</v>
      </c>
      <c r="O4934" s="2">
        <f>IF(tbl_Invoices[[#This Row],[Revenue_Type]]="Churned",0,1)</f>
        <v>1</v>
      </c>
    </row>
    <row r="4935" spans="1:15" x14ac:dyDescent="0.25">
      <c r="A4935" t="s">
        <v>5326</v>
      </c>
      <c r="B4935" t="s">
        <v>1781</v>
      </c>
      <c r="C4935" t="s">
        <v>4403</v>
      </c>
      <c r="D4935" s="1">
        <v>44931</v>
      </c>
      <c r="E4935">
        <v>55</v>
      </c>
      <c r="F4935" t="b">
        <v>1</v>
      </c>
      <c r="G4935" t="s">
        <v>4540</v>
      </c>
      <c r="H4935" t="s">
        <v>2031</v>
      </c>
      <c r="I4935" s="1">
        <f>DATE(YEAR(tbl_Invoices[[#This Row],[Invoice_Date]]), MONTH(tbl_Invoices[[#This Row],[Invoice_Date]]), DAY(tbl_Invoices[[#This Row],[Invoice_Date]]))</f>
        <v>44931</v>
      </c>
      <c r="J4935">
        <f>YEAR(tbl_Invoices[[#This Row],[Invoice_Date]])</f>
        <v>2023</v>
      </c>
      <c r="K4935" s="1">
        <f>_xlfn.XLOOKUP(tbl_Invoices[[#This Row],[Customer_ID]], tbl_Customers[Customer_ID], tbl_Customers[Cohort_Month])</f>
        <v>44773</v>
      </c>
      <c r="L4935" s="1" t="str">
        <f ca="1">_xlfn.XLOOKUP(tbl_Invoices[[#This Row],[Customer_ID]], tbl_Customers[Customer_ID], tbl_Customers[Age_Group])</f>
        <v>35–44</v>
      </c>
      <c r="M4935" s="1" t="str">
        <f>_xlfn.XLOOKUP(tbl_Invoices[[#This Row],[Customer_ID]], tbl_Customers[Customer_ID], tbl_Customers[Region])</f>
        <v>International</v>
      </c>
      <c r="N4935" s="1" t="str" cm="1">
        <f t="array" ref="N4935">_xlfn.IFS(
   _xlfn.SINGLE(tbl_Invoices[Plan_ID])="P1","Basic",
   _xlfn.SINGLE(tbl_Invoices[Plan_ID])="P2","Standard",
   _xlfn.SINGLE(tbl_Invoices[Plan_ID])="P3","Premium"
)</f>
        <v>Premium</v>
      </c>
      <c r="O4935" s="2">
        <f>IF(tbl_Invoices[[#This Row],[Revenue_Type]]="Churned",0,1)</f>
        <v>1</v>
      </c>
    </row>
    <row r="4936" spans="1:15" x14ac:dyDescent="0.25">
      <c r="A4936" t="s">
        <v>5915</v>
      </c>
      <c r="B4936" t="s">
        <v>1200</v>
      </c>
      <c r="C4936" t="s">
        <v>4286</v>
      </c>
      <c r="D4936" s="1">
        <v>44932</v>
      </c>
      <c r="E4936">
        <v>12</v>
      </c>
      <c r="F4936" t="b">
        <v>1</v>
      </c>
      <c r="G4936" t="s">
        <v>4547</v>
      </c>
      <c r="H4936" t="s">
        <v>2027</v>
      </c>
      <c r="I4936" s="1">
        <f>DATE(YEAR(tbl_Invoices[[#This Row],[Invoice_Date]]), MONTH(tbl_Invoices[[#This Row],[Invoice_Date]]), DAY(tbl_Invoices[[#This Row],[Invoice_Date]]))</f>
        <v>44932</v>
      </c>
      <c r="J4936">
        <f>YEAR(tbl_Invoices[[#This Row],[Invoice_Date]])</f>
        <v>2023</v>
      </c>
      <c r="K4936" s="1">
        <f>_xlfn.XLOOKUP(tbl_Invoices[[#This Row],[Customer_ID]], tbl_Customers[Customer_ID], tbl_Customers[Cohort_Month])</f>
        <v>44681</v>
      </c>
      <c r="L4936" s="1" t="str">
        <f ca="1">_xlfn.XLOOKUP(tbl_Invoices[[#This Row],[Customer_ID]], tbl_Customers[Customer_ID], tbl_Customers[Age_Group])</f>
        <v>25–34</v>
      </c>
      <c r="M4936" s="1" t="str">
        <f>_xlfn.XLOOKUP(tbl_Invoices[[#This Row],[Customer_ID]], tbl_Customers[Customer_ID], tbl_Customers[Region])</f>
        <v>International</v>
      </c>
      <c r="N4936" s="1" t="str" cm="1">
        <f t="array" ref="N4936">_xlfn.IFS(
   _xlfn.SINGLE(tbl_Invoices[Plan_ID])="P1","Basic",
   _xlfn.SINGLE(tbl_Invoices[Plan_ID])="P2","Standard",
   _xlfn.SINGLE(tbl_Invoices[Plan_ID])="P3","Premium"
)</f>
        <v>Basic</v>
      </c>
      <c r="O4936" s="2">
        <f>IF(tbl_Invoices[[#This Row],[Revenue_Type]]="Churned",0,1)</f>
        <v>1</v>
      </c>
    </row>
    <row r="4937" spans="1:15" x14ac:dyDescent="0.25">
      <c r="A4937" t="s">
        <v>9008</v>
      </c>
      <c r="B4937" t="s">
        <v>1348</v>
      </c>
      <c r="C4937" t="s">
        <v>3395</v>
      </c>
      <c r="D4937" s="1">
        <v>44932</v>
      </c>
      <c r="E4937">
        <v>25</v>
      </c>
      <c r="F4937" t="b">
        <v>1</v>
      </c>
      <c r="G4937" t="s">
        <v>4547</v>
      </c>
      <c r="H4937" t="s">
        <v>2034</v>
      </c>
      <c r="I4937" s="1">
        <f>DATE(YEAR(tbl_Invoices[[#This Row],[Invoice_Date]]), MONTH(tbl_Invoices[[#This Row],[Invoice_Date]]), DAY(tbl_Invoices[[#This Row],[Invoice_Date]]))</f>
        <v>44932</v>
      </c>
      <c r="J4937">
        <f>YEAR(tbl_Invoices[[#This Row],[Invoice_Date]])</f>
        <v>2023</v>
      </c>
      <c r="K4937" s="1">
        <f>_xlfn.XLOOKUP(tbl_Invoices[[#This Row],[Customer_ID]], tbl_Customers[Customer_ID], tbl_Customers[Cohort_Month])</f>
        <v>44620</v>
      </c>
      <c r="L4937" s="1" t="str">
        <f ca="1">_xlfn.XLOOKUP(tbl_Invoices[[#This Row],[Customer_ID]], tbl_Customers[Customer_ID], tbl_Customers[Age_Group])</f>
        <v>35–44</v>
      </c>
      <c r="M4937" s="1" t="str">
        <f>_xlfn.XLOOKUP(tbl_Invoices[[#This Row],[Customer_ID]], tbl_Customers[Customer_ID], tbl_Customers[Region])</f>
        <v>West</v>
      </c>
      <c r="N4937" s="1" t="str" cm="1">
        <f t="array" ref="N4937">_xlfn.IFS(
   _xlfn.SINGLE(tbl_Invoices[Plan_ID])="P1","Basic",
   _xlfn.SINGLE(tbl_Invoices[Plan_ID])="P2","Standard",
   _xlfn.SINGLE(tbl_Invoices[Plan_ID])="P3","Premium"
)</f>
        <v>Standard</v>
      </c>
      <c r="O4937" s="2">
        <f>IF(tbl_Invoices[[#This Row],[Revenue_Type]]="Churned",0,1)</f>
        <v>1</v>
      </c>
    </row>
    <row r="4938" spans="1:15" x14ac:dyDescent="0.25">
      <c r="A4938" t="s">
        <v>9000</v>
      </c>
      <c r="B4938" t="s">
        <v>1405</v>
      </c>
      <c r="C4938" t="s">
        <v>2819</v>
      </c>
      <c r="D4938" s="1">
        <v>44932</v>
      </c>
      <c r="E4938">
        <v>55</v>
      </c>
      <c r="F4938" t="b">
        <v>1</v>
      </c>
      <c r="G4938" t="s">
        <v>4540</v>
      </c>
      <c r="H4938" t="s">
        <v>2031</v>
      </c>
      <c r="I4938" s="1">
        <f>DATE(YEAR(tbl_Invoices[[#This Row],[Invoice_Date]]), MONTH(tbl_Invoices[[#This Row],[Invoice_Date]]), DAY(tbl_Invoices[[#This Row],[Invoice_Date]]))</f>
        <v>44932</v>
      </c>
      <c r="J4938">
        <f>YEAR(tbl_Invoices[[#This Row],[Invoice_Date]])</f>
        <v>2023</v>
      </c>
      <c r="K4938" s="1">
        <f>_xlfn.XLOOKUP(tbl_Invoices[[#This Row],[Customer_ID]], tbl_Customers[Customer_ID], tbl_Customers[Cohort_Month])</f>
        <v>44651</v>
      </c>
      <c r="L4938" s="1" t="str">
        <f ca="1">_xlfn.XLOOKUP(tbl_Invoices[[#This Row],[Customer_ID]], tbl_Customers[Customer_ID], tbl_Customers[Age_Group])</f>
        <v>25–34</v>
      </c>
      <c r="M4938" s="1" t="str">
        <f>_xlfn.XLOOKUP(tbl_Invoices[[#This Row],[Customer_ID]], tbl_Customers[Customer_ID], tbl_Customers[Region])</f>
        <v>South</v>
      </c>
      <c r="N4938" s="1" t="str" cm="1">
        <f t="array" ref="N4938">_xlfn.IFS(
   _xlfn.SINGLE(tbl_Invoices[Plan_ID])="P1","Basic",
   _xlfn.SINGLE(tbl_Invoices[Plan_ID])="P2","Standard",
   _xlfn.SINGLE(tbl_Invoices[Plan_ID])="P3","Premium"
)</f>
        <v>Premium</v>
      </c>
      <c r="O4938" s="2">
        <f>IF(tbl_Invoices[[#This Row],[Revenue_Type]]="Churned",0,1)</f>
        <v>1</v>
      </c>
    </row>
    <row r="4939" spans="1:15" x14ac:dyDescent="0.25">
      <c r="A4939" t="s">
        <v>7972</v>
      </c>
      <c r="B4939" t="s">
        <v>1613</v>
      </c>
      <c r="C4939" t="s">
        <v>4280</v>
      </c>
      <c r="D4939" s="1">
        <v>44932</v>
      </c>
      <c r="E4939">
        <v>12</v>
      </c>
      <c r="F4939" t="b">
        <v>1</v>
      </c>
      <c r="G4939" t="s">
        <v>4549</v>
      </c>
      <c r="H4939" t="s">
        <v>2027</v>
      </c>
      <c r="I4939" s="1">
        <f>DATE(YEAR(tbl_Invoices[[#This Row],[Invoice_Date]]), MONTH(tbl_Invoices[[#This Row],[Invoice_Date]]), DAY(tbl_Invoices[[#This Row],[Invoice_Date]]))</f>
        <v>44932</v>
      </c>
      <c r="J4939">
        <f>YEAR(tbl_Invoices[[#This Row],[Invoice_Date]])</f>
        <v>2023</v>
      </c>
      <c r="K4939" s="1">
        <f>_xlfn.XLOOKUP(tbl_Invoices[[#This Row],[Customer_ID]], tbl_Customers[Customer_ID], tbl_Customers[Cohort_Month])</f>
        <v>44895</v>
      </c>
      <c r="L4939" s="1" t="str">
        <f ca="1">_xlfn.XLOOKUP(tbl_Invoices[[#This Row],[Customer_ID]], tbl_Customers[Customer_ID], tbl_Customers[Age_Group])</f>
        <v>45–54</v>
      </c>
      <c r="M4939" s="1" t="str">
        <f>_xlfn.XLOOKUP(tbl_Invoices[[#This Row],[Customer_ID]], tbl_Customers[Customer_ID], tbl_Customers[Region])</f>
        <v>South</v>
      </c>
      <c r="N4939" s="1" t="str" cm="1">
        <f t="array" ref="N4939">_xlfn.IFS(
   _xlfn.SINGLE(tbl_Invoices[Plan_ID])="P1","Basic",
   _xlfn.SINGLE(tbl_Invoices[Plan_ID])="P2","Standard",
   _xlfn.SINGLE(tbl_Invoices[Plan_ID])="P3","Premium"
)</f>
        <v>Basic</v>
      </c>
      <c r="O4939" s="2">
        <f>IF(tbl_Invoices[[#This Row],[Revenue_Type]]="Churned",0,1)</f>
        <v>1</v>
      </c>
    </row>
    <row r="4940" spans="1:15" x14ac:dyDescent="0.25">
      <c r="A4940" t="s">
        <v>4595</v>
      </c>
      <c r="B4940" t="s">
        <v>1667</v>
      </c>
      <c r="C4940" t="s">
        <v>3731</v>
      </c>
      <c r="D4940" s="1">
        <v>44932</v>
      </c>
      <c r="E4940">
        <v>55</v>
      </c>
      <c r="F4940" t="b">
        <v>1</v>
      </c>
      <c r="G4940" t="s">
        <v>4549</v>
      </c>
      <c r="H4940" t="s">
        <v>2031</v>
      </c>
      <c r="I4940" s="1">
        <f>DATE(YEAR(tbl_Invoices[[#This Row],[Invoice_Date]]), MONTH(tbl_Invoices[[#This Row],[Invoice_Date]]), DAY(tbl_Invoices[[#This Row],[Invoice_Date]]))</f>
        <v>44932</v>
      </c>
      <c r="J4940">
        <f>YEAR(tbl_Invoices[[#This Row],[Invoice_Date]])</f>
        <v>2023</v>
      </c>
      <c r="K4940" s="1">
        <f>_xlfn.XLOOKUP(tbl_Invoices[[#This Row],[Customer_ID]], tbl_Customers[Customer_ID], tbl_Customers[Cohort_Month])</f>
        <v>44347</v>
      </c>
      <c r="L4940" s="1" t="str">
        <f ca="1">_xlfn.XLOOKUP(tbl_Invoices[[#This Row],[Customer_ID]], tbl_Customers[Customer_ID], tbl_Customers[Age_Group])</f>
        <v>35–44</v>
      </c>
      <c r="M4940" s="1" t="str">
        <f>_xlfn.XLOOKUP(tbl_Invoices[[#This Row],[Customer_ID]], tbl_Customers[Customer_ID], tbl_Customers[Region])</f>
        <v>South</v>
      </c>
      <c r="N4940" s="1" t="str" cm="1">
        <f t="array" ref="N4940">_xlfn.IFS(
   _xlfn.SINGLE(tbl_Invoices[Plan_ID])="P1","Basic",
   _xlfn.SINGLE(tbl_Invoices[Plan_ID])="P2","Standard",
   _xlfn.SINGLE(tbl_Invoices[Plan_ID])="P3","Premium"
)</f>
        <v>Premium</v>
      </c>
      <c r="O4940" s="2">
        <f>IF(tbl_Invoices[[#This Row],[Revenue_Type]]="Churned",0,1)</f>
        <v>1</v>
      </c>
    </row>
    <row r="4941" spans="1:15" x14ac:dyDescent="0.25">
      <c r="A4941" t="s">
        <v>6257</v>
      </c>
      <c r="B4941" t="s">
        <v>439</v>
      </c>
      <c r="C4941" t="s">
        <v>3491</v>
      </c>
      <c r="D4941" s="1">
        <v>44933</v>
      </c>
      <c r="E4941">
        <v>25</v>
      </c>
      <c r="F4941" t="b">
        <v>1</v>
      </c>
      <c r="G4941" t="s">
        <v>4545</v>
      </c>
      <c r="H4941" t="s">
        <v>2034</v>
      </c>
      <c r="I4941" s="1">
        <f>DATE(YEAR(tbl_Invoices[[#This Row],[Invoice_Date]]), MONTH(tbl_Invoices[[#This Row],[Invoice_Date]]), DAY(tbl_Invoices[[#This Row],[Invoice_Date]]))</f>
        <v>44933</v>
      </c>
      <c r="J4941">
        <f>YEAR(tbl_Invoices[[#This Row],[Invoice_Date]])</f>
        <v>2023</v>
      </c>
      <c r="K4941" s="1">
        <f>_xlfn.XLOOKUP(tbl_Invoices[[#This Row],[Customer_ID]], tbl_Customers[Customer_ID], tbl_Customers[Cohort_Month])</f>
        <v>44804</v>
      </c>
      <c r="L4941" s="1" t="str">
        <f ca="1">_xlfn.XLOOKUP(tbl_Invoices[[#This Row],[Customer_ID]], tbl_Customers[Customer_ID], tbl_Customers[Age_Group])</f>
        <v>55+</v>
      </c>
      <c r="M4941" s="1" t="str">
        <f>_xlfn.XLOOKUP(tbl_Invoices[[#This Row],[Customer_ID]], tbl_Customers[Customer_ID], tbl_Customers[Region])</f>
        <v>International</v>
      </c>
      <c r="N4941" s="1" t="str" cm="1">
        <f t="array" ref="N4941">_xlfn.IFS(
   _xlfn.SINGLE(tbl_Invoices[Plan_ID])="P1","Basic",
   _xlfn.SINGLE(tbl_Invoices[Plan_ID])="P2","Standard",
   _xlfn.SINGLE(tbl_Invoices[Plan_ID])="P3","Premium"
)</f>
        <v>Standard</v>
      </c>
      <c r="O4941" s="2">
        <f>IF(tbl_Invoices[[#This Row],[Revenue_Type]]="Churned",0,1)</f>
        <v>0</v>
      </c>
    </row>
    <row r="4942" spans="1:15" x14ac:dyDescent="0.25">
      <c r="A4942" t="s">
        <v>5396</v>
      </c>
      <c r="B4942" t="s">
        <v>446</v>
      </c>
      <c r="C4942" t="s">
        <v>2130</v>
      </c>
      <c r="D4942" s="1">
        <v>44933</v>
      </c>
      <c r="E4942">
        <v>12</v>
      </c>
      <c r="F4942" t="b">
        <v>1</v>
      </c>
      <c r="G4942" t="s">
        <v>4540</v>
      </c>
      <c r="H4942" t="s">
        <v>2027</v>
      </c>
      <c r="I4942" s="1">
        <f>DATE(YEAR(tbl_Invoices[[#This Row],[Invoice_Date]]), MONTH(tbl_Invoices[[#This Row],[Invoice_Date]]), DAY(tbl_Invoices[[#This Row],[Invoice_Date]]))</f>
        <v>44933</v>
      </c>
      <c r="J4942">
        <f>YEAR(tbl_Invoices[[#This Row],[Invoice_Date]])</f>
        <v>2023</v>
      </c>
      <c r="K4942" s="1">
        <f>_xlfn.XLOOKUP(tbl_Invoices[[#This Row],[Customer_ID]], tbl_Customers[Customer_ID], tbl_Customers[Cohort_Month])</f>
        <v>44651</v>
      </c>
      <c r="L4942" s="1" t="str">
        <f ca="1">_xlfn.XLOOKUP(tbl_Invoices[[#This Row],[Customer_ID]], tbl_Customers[Customer_ID], tbl_Customers[Age_Group])</f>
        <v>25–34</v>
      </c>
      <c r="M4942" s="1" t="str">
        <f>_xlfn.XLOOKUP(tbl_Invoices[[#This Row],[Customer_ID]], tbl_Customers[Customer_ID], tbl_Customers[Region])</f>
        <v>South</v>
      </c>
      <c r="N4942" s="1" t="str" cm="1">
        <f t="array" ref="N4942">_xlfn.IFS(
   _xlfn.SINGLE(tbl_Invoices[Plan_ID])="P1","Basic",
   _xlfn.SINGLE(tbl_Invoices[Plan_ID])="P2","Standard",
   _xlfn.SINGLE(tbl_Invoices[Plan_ID])="P3","Premium"
)</f>
        <v>Basic</v>
      </c>
      <c r="O4942" s="2">
        <f>IF(tbl_Invoices[[#This Row],[Revenue_Type]]="Churned",0,1)</f>
        <v>1</v>
      </c>
    </row>
    <row r="4943" spans="1:15" x14ac:dyDescent="0.25">
      <c r="A4943" t="s">
        <v>10518</v>
      </c>
      <c r="B4943" t="s">
        <v>985</v>
      </c>
      <c r="C4943" t="s">
        <v>3143</v>
      </c>
      <c r="D4943" s="1">
        <v>44933</v>
      </c>
      <c r="E4943">
        <v>25</v>
      </c>
      <c r="F4943" t="b">
        <v>1</v>
      </c>
      <c r="G4943" t="s">
        <v>4540</v>
      </c>
      <c r="H4943" t="s">
        <v>2034</v>
      </c>
      <c r="I4943" s="1">
        <f>DATE(YEAR(tbl_Invoices[[#This Row],[Invoice_Date]]), MONTH(tbl_Invoices[[#This Row],[Invoice_Date]]), DAY(tbl_Invoices[[#This Row],[Invoice_Date]]))</f>
        <v>44933</v>
      </c>
      <c r="J4943">
        <f>YEAR(tbl_Invoices[[#This Row],[Invoice_Date]])</f>
        <v>2023</v>
      </c>
      <c r="K4943" s="1">
        <f>_xlfn.XLOOKUP(tbl_Invoices[[#This Row],[Customer_ID]], tbl_Customers[Customer_ID], tbl_Customers[Cohort_Month])</f>
        <v>44469</v>
      </c>
      <c r="L4943" s="1" t="str">
        <f ca="1">_xlfn.XLOOKUP(tbl_Invoices[[#This Row],[Customer_ID]], tbl_Customers[Customer_ID], tbl_Customers[Age_Group])</f>
        <v>25–34</v>
      </c>
      <c r="M4943" s="1" t="str">
        <f>_xlfn.XLOOKUP(tbl_Invoices[[#This Row],[Customer_ID]], tbl_Customers[Customer_ID], tbl_Customers[Region])</f>
        <v>South</v>
      </c>
      <c r="N4943" s="1" t="str" cm="1">
        <f t="array" ref="N4943">_xlfn.IFS(
   _xlfn.SINGLE(tbl_Invoices[Plan_ID])="P1","Basic",
   _xlfn.SINGLE(tbl_Invoices[Plan_ID])="P2","Standard",
   _xlfn.SINGLE(tbl_Invoices[Plan_ID])="P3","Premium"
)</f>
        <v>Standard</v>
      </c>
      <c r="O4943" s="2">
        <f>IF(tbl_Invoices[[#This Row],[Revenue_Type]]="Churned",0,1)</f>
        <v>1</v>
      </c>
    </row>
    <row r="4944" spans="1:15" x14ac:dyDescent="0.25">
      <c r="A4944" t="s">
        <v>6983</v>
      </c>
      <c r="B4944" t="s">
        <v>1167</v>
      </c>
      <c r="C4944" t="s">
        <v>3185</v>
      </c>
      <c r="D4944" s="1">
        <v>44933</v>
      </c>
      <c r="E4944">
        <v>55</v>
      </c>
      <c r="F4944" t="b">
        <v>1</v>
      </c>
      <c r="G4944" t="s">
        <v>4549</v>
      </c>
      <c r="H4944" t="s">
        <v>2031</v>
      </c>
      <c r="I4944" s="1">
        <f>DATE(YEAR(tbl_Invoices[[#This Row],[Invoice_Date]]), MONTH(tbl_Invoices[[#This Row],[Invoice_Date]]), DAY(tbl_Invoices[[#This Row],[Invoice_Date]]))</f>
        <v>44933</v>
      </c>
      <c r="J4944">
        <f>YEAR(tbl_Invoices[[#This Row],[Invoice_Date]])</f>
        <v>2023</v>
      </c>
      <c r="K4944" s="1">
        <f>_xlfn.XLOOKUP(tbl_Invoices[[#This Row],[Customer_ID]], tbl_Customers[Customer_ID], tbl_Customers[Cohort_Month])</f>
        <v>44255</v>
      </c>
      <c r="L4944" s="1" t="str">
        <f ca="1">_xlfn.XLOOKUP(tbl_Invoices[[#This Row],[Customer_ID]], tbl_Customers[Customer_ID], tbl_Customers[Age_Group])</f>
        <v>35–44</v>
      </c>
      <c r="M4944" s="1" t="str">
        <f>_xlfn.XLOOKUP(tbl_Invoices[[#This Row],[Customer_ID]], tbl_Customers[Customer_ID], tbl_Customers[Region])</f>
        <v>South</v>
      </c>
      <c r="N4944" s="1" t="str" cm="1">
        <f t="array" ref="N4944">_xlfn.IFS(
   _xlfn.SINGLE(tbl_Invoices[Plan_ID])="P1","Basic",
   _xlfn.SINGLE(tbl_Invoices[Plan_ID])="P2","Standard",
   _xlfn.SINGLE(tbl_Invoices[Plan_ID])="P3","Premium"
)</f>
        <v>Premium</v>
      </c>
      <c r="O4944" s="2">
        <f>IF(tbl_Invoices[[#This Row],[Revenue_Type]]="Churned",0,1)</f>
        <v>1</v>
      </c>
    </row>
    <row r="4945" spans="1:15" x14ac:dyDescent="0.25">
      <c r="A4945" t="s">
        <v>10396</v>
      </c>
      <c r="B4945" t="s">
        <v>1272</v>
      </c>
      <c r="C4945" t="s">
        <v>3022</v>
      </c>
      <c r="D4945" s="1">
        <v>44933</v>
      </c>
      <c r="E4945">
        <v>12</v>
      </c>
      <c r="F4945" t="b">
        <v>1</v>
      </c>
      <c r="G4945" t="s">
        <v>4545</v>
      </c>
      <c r="H4945" t="s">
        <v>2027</v>
      </c>
      <c r="I4945" s="1">
        <f>DATE(YEAR(tbl_Invoices[[#This Row],[Invoice_Date]]), MONTH(tbl_Invoices[[#This Row],[Invoice_Date]]), DAY(tbl_Invoices[[#This Row],[Invoice_Date]]))</f>
        <v>44933</v>
      </c>
      <c r="J4945">
        <f>YEAR(tbl_Invoices[[#This Row],[Invoice_Date]])</f>
        <v>2023</v>
      </c>
      <c r="K4945" s="1">
        <f>_xlfn.XLOOKUP(tbl_Invoices[[#This Row],[Customer_ID]], tbl_Customers[Customer_ID], tbl_Customers[Cohort_Month])</f>
        <v>44347</v>
      </c>
      <c r="L4945" s="1" t="str">
        <f ca="1">_xlfn.XLOOKUP(tbl_Invoices[[#This Row],[Customer_ID]], tbl_Customers[Customer_ID], tbl_Customers[Age_Group])</f>
        <v>35–44</v>
      </c>
      <c r="M4945" s="1" t="str">
        <f>_xlfn.XLOOKUP(tbl_Invoices[[#This Row],[Customer_ID]], tbl_Customers[Customer_ID], tbl_Customers[Region])</f>
        <v>East</v>
      </c>
      <c r="N4945" s="1" t="str" cm="1">
        <f t="array" ref="N4945">_xlfn.IFS(
   _xlfn.SINGLE(tbl_Invoices[Plan_ID])="P1","Basic",
   _xlfn.SINGLE(tbl_Invoices[Plan_ID])="P2","Standard",
   _xlfn.SINGLE(tbl_Invoices[Plan_ID])="P3","Premium"
)</f>
        <v>Basic</v>
      </c>
      <c r="O4945" s="2">
        <f>IF(tbl_Invoices[[#This Row],[Revenue_Type]]="Churned",0,1)</f>
        <v>0</v>
      </c>
    </row>
    <row r="4946" spans="1:15" x14ac:dyDescent="0.25">
      <c r="A4946" t="s">
        <v>7421</v>
      </c>
      <c r="B4946" t="s">
        <v>1961</v>
      </c>
      <c r="C4946" t="s">
        <v>3990</v>
      </c>
      <c r="D4946" s="1">
        <v>44933</v>
      </c>
      <c r="E4946">
        <v>55</v>
      </c>
      <c r="F4946" t="b">
        <v>1</v>
      </c>
      <c r="G4946" t="s">
        <v>4545</v>
      </c>
      <c r="H4946" t="s">
        <v>2031</v>
      </c>
      <c r="I4946" s="1">
        <f>DATE(YEAR(tbl_Invoices[[#This Row],[Invoice_Date]]), MONTH(tbl_Invoices[[#This Row],[Invoice_Date]]), DAY(tbl_Invoices[[#This Row],[Invoice_Date]]))</f>
        <v>44933</v>
      </c>
      <c r="J4946">
        <f>YEAR(tbl_Invoices[[#This Row],[Invoice_Date]])</f>
        <v>2023</v>
      </c>
      <c r="K4946" s="1">
        <f>_xlfn.XLOOKUP(tbl_Invoices[[#This Row],[Customer_ID]], tbl_Customers[Customer_ID], tbl_Customers[Cohort_Month])</f>
        <v>44561</v>
      </c>
      <c r="L4946" s="1" t="str">
        <f ca="1">_xlfn.XLOOKUP(tbl_Invoices[[#This Row],[Customer_ID]], tbl_Customers[Customer_ID], tbl_Customers[Age_Group])</f>
        <v>35–44</v>
      </c>
      <c r="M4946" s="1" t="str">
        <f>_xlfn.XLOOKUP(tbl_Invoices[[#This Row],[Customer_ID]], tbl_Customers[Customer_ID], tbl_Customers[Region])</f>
        <v>Midwest</v>
      </c>
      <c r="N4946" s="1" t="str" cm="1">
        <f t="array" ref="N4946">_xlfn.IFS(
   _xlfn.SINGLE(tbl_Invoices[Plan_ID])="P1","Basic",
   _xlfn.SINGLE(tbl_Invoices[Plan_ID])="P2","Standard",
   _xlfn.SINGLE(tbl_Invoices[Plan_ID])="P3","Premium"
)</f>
        <v>Premium</v>
      </c>
      <c r="O4946" s="2">
        <f>IF(tbl_Invoices[[#This Row],[Revenue_Type]]="Churned",0,1)</f>
        <v>0</v>
      </c>
    </row>
    <row r="4947" spans="1:15" x14ac:dyDescent="0.25">
      <c r="A4947" t="s">
        <v>4765</v>
      </c>
      <c r="B4947" t="s">
        <v>214</v>
      </c>
      <c r="C4947" t="s">
        <v>2789</v>
      </c>
      <c r="D4947" s="1">
        <v>44934</v>
      </c>
      <c r="E4947">
        <v>12</v>
      </c>
      <c r="F4947" t="b">
        <v>1</v>
      </c>
      <c r="G4947" t="s">
        <v>4540</v>
      </c>
      <c r="H4947" t="s">
        <v>2027</v>
      </c>
      <c r="I4947" s="1">
        <f>DATE(YEAR(tbl_Invoices[[#This Row],[Invoice_Date]]), MONTH(tbl_Invoices[[#This Row],[Invoice_Date]]), DAY(tbl_Invoices[[#This Row],[Invoice_Date]]))</f>
        <v>44934</v>
      </c>
      <c r="J4947">
        <f>YEAR(tbl_Invoices[[#This Row],[Invoice_Date]])</f>
        <v>2023</v>
      </c>
      <c r="K4947" s="1">
        <f>_xlfn.XLOOKUP(tbl_Invoices[[#This Row],[Customer_ID]], tbl_Customers[Customer_ID], tbl_Customers[Cohort_Month])</f>
        <v>44377</v>
      </c>
      <c r="L4947" s="1" t="str">
        <f ca="1">_xlfn.XLOOKUP(tbl_Invoices[[#This Row],[Customer_ID]], tbl_Customers[Customer_ID], tbl_Customers[Age_Group])</f>
        <v>35–44</v>
      </c>
      <c r="M4947" s="1" t="str">
        <f>_xlfn.XLOOKUP(tbl_Invoices[[#This Row],[Customer_ID]], tbl_Customers[Customer_ID], tbl_Customers[Region])</f>
        <v>South</v>
      </c>
      <c r="N4947" s="1" t="str" cm="1">
        <f t="array" ref="N4947">_xlfn.IFS(
   _xlfn.SINGLE(tbl_Invoices[Plan_ID])="P1","Basic",
   _xlfn.SINGLE(tbl_Invoices[Plan_ID])="P2","Standard",
   _xlfn.SINGLE(tbl_Invoices[Plan_ID])="P3","Premium"
)</f>
        <v>Basic</v>
      </c>
      <c r="O4947" s="2">
        <f>IF(tbl_Invoices[[#This Row],[Revenue_Type]]="Churned",0,1)</f>
        <v>1</v>
      </c>
    </row>
    <row r="4948" spans="1:15" x14ac:dyDescent="0.25">
      <c r="A4948" t="s">
        <v>8433</v>
      </c>
      <c r="B4948" t="s">
        <v>387</v>
      </c>
      <c r="C4948" t="s">
        <v>2408</v>
      </c>
      <c r="D4948" s="1">
        <v>44934</v>
      </c>
      <c r="E4948">
        <v>12</v>
      </c>
      <c r="F4948" t="b">
        <v>1</v>
      </c>
      <c r="G4948" t="s">
        <v>4538</v>
      </c>
      <c r="H4948" t="s">
        <v>2027</v>
      </c>
      <c r="I4948" s="1">
        <f>DATE(YEAR(tbl_Invoices[[#This Row],[Invoice_Date]]), MONTH(tbl_Invoices[[#This Row],[Invoice_Date]]), DAY(tbl_Invoices[[#This Row],[Invoice_Date]]))</f>
        <v>44934</v>
      </c>
      <c r="J4948">
        <f>YEAR(tbl_Invoices[[#This Row],[Invoice_Date]])</f>
        <v>2023</v>
      </c>
      <c r="K4948" s="1">
        <f>_xlfn.XLOOKUP(tbl_Invoices[[#This Row],[Customer_ID]], tbl_Customers[Customer_ID], tbl_Customers[Cohort_Month])</f>
        <v>45107</v>
      </c>
      <c r="L4948" s="1" t="str">
        <f ca="1">_xlfn.XLOOKUP(tbl_Invoices[[#This Row],[Customer_ID]], tbl_Customers[Customer_ID], tbl_Customers[Age_Group])</f>
        <v>35–44</v>
      </c>
      <c r="M4948" s="1" t="str">
        <f>_xlfn.XLOOKUP(tbl_Invoices[[#This Row],[Customer_ID]], tbl_Customers[Customer_ID], tbl_Customers[Region])</f>
        <v>East</v>
      </c>
      <c r="N4948" s="1" t="str" cm="1">
        <f t="array" ref="N4948">_xlfn.IFS(
   _xlfn.SINGLE(tbl_Invoices[Plan_ID])="P1","Basic",
   _xlfn.SINGLE(tbl_Invoices[Plan_ID])="P2","Standard",
   _xlfn.SINGLE(tbl_Invoices[Plan_ID])="P3","Premium"
)</f>
        <v>Basic</v>
      </c>
      <c r="O4948" s="2">
        <f>IF(tbl_Invoices[[#This Row],[Revenue_Type]]="Churned",0,1)</f>
        <v>1</v>
      </c>
    </row>
    <row r="4949" spans="1:15" x14ac:dyDescent="0.25">
      <c r="A4949" t="s">
        <v>4952</v>
      </c>
      <c r="B4949" t="s">
        <v>491</v>
      </c>
      <c r="C4949" t="s">
        <v>4390</v>
      </c>
      <c r="D4949" s="1">
        <v>44934</v>
      </c>
      <c r="E4949">
        <v>55</v>
      </c>
      <c r="F4949" t="b">
        <v>1</v>
      </c>
      <c r="G4949" t="s">
        <v>4545</v>
      </c>
      <c r="H4949" t="s">
        <v>2031</v>
      </c>
      <c r="I4949" s="1">
        <f>DATE(YEAR(tbl_Invoices[[#This Row],[Invoice_Date]]), MONTH(tbl_Invoices[[#This Row],[Invoice_Date]]), DAY(tbl_Invoices[[#This Row],[Invoice_Date]]))</f>
        <v>44934</v>
      </c>
      <c r="J4949">
        <f>YEAR(tbl_Invoices[[#This Row],[Invoice_Date]])</f>
        <v>2023</v>
      </c>
      <c r="K4949" s="1">
        <f>_xlfn.XLOOKUP(tbl_Invoices[[#This Row],[Customer_ID]], tbl_Customers[Customer_ID], tbl_Customers[Cohort_Month])</f>
        <v>44834</v>
      </c>
      <c r="L4949" s="1" t="str">
        <f ca="1">_xlfn.XLOOKUP(tbl_Invoices[[#This Row],[Customer_ID]], tbl_Customers[Customer_ID], tbl_Customers[Age_Group])</f>
        <v>25–34</v>
      </c>
      <c r="M4949" s="1" t="str">
        <f>_xlfn.XLOOKUP(tbl_Invoices[[#This Row],[Customer_ID]], tbl_Customers[Customer_ID], tbl_Customers[Region])</f>
        <v>International</v>
      </c>
      <c r="N4949" s="1" t="str" cm="1">
        <f t="array" ref="N4949">_xlfn.IFS(
   _xlfn.SINGLE(tbl_Invoices[Plan_ID])="P1","Basic",
   _xlfn.SINGLE(tbl_Invoices[Plan_ID])="P2","Standard",
   _xlfn.SINGLE(tbl_Invoices[Plan_ID])="P3","Premium"
)</f>
        <v>Premium</v>
      </c>
      <c r="O4949" s="2">
        <f>IF(tbl_Invoices[[#This Row],[Revenue_Type]]="Churned",0,1)</f>
        <v>0</v>
      </c>
    </row>
    <row r="4950" spans="1:15" x14ac:dyDescent="0.25">
      <c r="A4950" t="s">
        <v>5593</v>
      </c>
      <c r="B4950" t="s">
        <v>1101</v>
      </c>
      <c r="C4950" t="s">
        <v>4519</v>
      </c>
      <c r="D4950" s="1">
        <v>44934</v>
      </c>
      <c r="E4950">
        <v>12</v>
      </c>
      <c r="F4950" t="b">
        <v>1</v>
      </c>
      <c r="G4950" t="s">
        <v>4549</v>
      </c>
      <c r="H4950" t="s">
        <v>2027</v>
      </c>
      <c r="I4950" s="1">
        <f>DATE(YEAR(tbl_Invoices[[#This Row],[Invoice_Date]]), MONTH(tbl_Invoices[[#This Row],[Invoice_Date]]), DAY(tbl_Invoices[[#This Row],[Invoice_Date]]))</f>
        <v>44934</v>
      </c>
      <c r="J4950">
        <f>YEAR(tbl_Invoices[[#This Row],[Invoice_Date]])</f>
        <v>2023</v>
      </c>
      <c r="K4950" s="1">
        <f>_xlfn.XLOOKUP(tbl_Invoices[[#This Row],[Customer_ID]], tbl_Customers[Customer_ID], tbl_Customers[Cohort_Month])</f>
        <v>44561</v>
      </c>
      <c r="L4950" s="1" t="str">
        <f ca="1">_xlfn.XLOOKUP(tbl_Invoices[[#This Row],[Customer_ID]], tbl_Customers[Customer_ID], tbl_Customers[Age_Group])</f>
        <v>25–34</v>
      </c>
      <c r="M4950" s="1" t="str">
        <f>_xlfn.XLOOKUP(tbl_Invoices[[#This Row],[Customer_ID]], tbl_Customers[Customer_ID], tbl_Customers[Region])</f>
        <v>South</v>
      </c>
      <c r="N4950" s="1" t="str" cm="1">
        <f t="array" ref="N4950">_xlfn.IFS(
   _xlfn.SINGLE(tbl_Invoices[Plan_ID])="P1","Basic",
   _xlfn.SINGLE(tbl_Invoices[Plan_ID])="P2","Standard",
   _xlfn.SINGLE(tbl_Invoices[Plan_ID])="P3","Premium"
)</f>
        <v>Basic</v>
      </c>
      <c r="O4950" s="2">
        <f>IF(tbl_Invoices[[#This Row],[Revenue_Type]]="Churned",0,1)</f>
        <v>1</v>
      </c>
    </row>
    <row r="4951" spans="1:15" x14ac:dyDescent="0.25">
      <c r="A4951" t="s">
        <v>5360</v>
      </c>
      <c r="B4951" t="s">
        <v>617</v>
      </c>
      <c r="C4951" t="s">
        <v>4475</v>
      </c>
      <c r="D4951" s="1">
        <v>44935</v>
      </c>
      <c r="E4951">
        <v>25</v>
      </c>
      <c r="F4951" t="b">
        <v>1</v>
      </c>
      <c r="G4951" t="s">
        <v>4540</v>
      </c>
      <c r="H4951" t="s">
        <v>2034</v>
      </c>
      <c r="I4951" s="1">
        <f>DATE(YEAR(tbl_Invoices[[#This Row],[Invoice_Date]]), MONTH(tbl_Invoices[[#This Row],[Invoice_Date]]), DAY(tbl_Invoices[[#This Row],[Invoice_Date]]))</f>
        <v>44935</v>
      </c>
      <c r="J4951">
        <f>YEAR(tbl_Invoices[[#This Row],[Invoice_Date]])</f>
        <v>2023</v>
      </c>
      <c r="K4951" s="1">
        <f>_xlfn.XLOOKUP(tbl_Invoices[[#This Row],[Customer_ID]], tbl_Customers[Customer_ID], tbl_Customers[Cohort_Month])</f>
        <v>44439</v>
      </c>
      <c r="L4951" s="1" t="str">
        <f ca="1">_xlfn.XLOOKUP(tbl_Invoices[[#This Row],[Customer_ID]], tbl_Customers[Customer_ID], tbl_Customers[Age_Group])</f>
        <v>25–34</v>
      </c>
      <c r="M4951" s="1" t="str">
        <f>_xlfn.XLOOKUP(tbl_Invoices[[#This Row],[Customer_ID]], tbl_Customers[Customer_ID], tbl_Customers[Region])</f>
        <v>Midwest</v>
      </c>
      <c r="N4951" s="1" t="str" cm="1">
        <f t="array" ref="N4951">_xlfn.IFS(
   _xlfn.SINGLE(tbl_Invoices[Plan_ID])="P1","Basic",
   _xlfn.SINGLE(tbl_Invoices[Plan_ID])="P2","Standard",
   _xlfn.SINGLE(tbl_Invoices[Plan_ID])="P3","Premium"
)</f>
        <v>Standard</v>
      </c>
      <c r="O4951" s="2">
        <f>IF(tbl_Invoices[[#This Row],[Revenue_Type]]="Churned",0,1)</f>
        <v>1</v>
      </c>
    </row>
    <row r="4952" spans="1:15" x14ac:dyDescent="0.25">
      <c r="A4952" t="s">
        <v>8358</v>
      </c>
      <c r="B4952" t="s">
        <v>886</v>
      </c>
      <c r="C4952" t="s">
        <v>4435</v>
      </c>
      <c r="D4952" s="1">
        <v>44935</v>
      </c>
      <c r="E4952">
        <v>55</v>
      </c>
      <c r="F4952" t="b">
        <v>1</v>
      </c>
      <c r="G4952" t="s">
        <v>4545</v>
      </c>
      <c r="H4952" t="s">
        <v>2031</v>
      </c>
      <c r="I4952" s="1">
        <f>DATE(YEAR(tbl_Invoices[[#This Row],[Invoice_Date]]), MONTH(tbl_Invoices[[#This Row],[Invoice_Date]]), DAY(tbl_Invoices[[#This Row],[Invoice_Date]]))</f>
        <v>44935</v>
      </c>
      <c r="J4952">
        <f>YEAR(tbl_Invoices[[#This Row],[Invoice_Date]])</f>
        <v>2023</v>
      </c>
      <c r="K4952" s="1">
        <f>_xlfn.XLOOKUP(tbl_Invoices[[#This Row],[Customer_ID]], tbl_Customers[Customer_ID], tbl_Customers[Cohort_Month])</f>
        <v>44895</v>
      </c>
      <c r="L4952" s="1" t="str">
        <f ca="1">_xlfn.XLOOKUP(tbl_Invoices[[#This Row],[Customer_ID]], tbl_Customers[Customer_ID], tbl_Customers[Age_Group])</f>
        <v>55+</v>
      </c>
      <c r="M4952" s="1" t="str">
        <f>_xlfn.XLOOKUP(tbl_Invoices[[#This Row],[Customer_ID]], tbl_Customers[Customer_ID], tbl_Customers[Region])</f>
        <v>East</v>
      </c>
      <c r="N4952" s="1" t="str" cm="1">
        <f t="array" ref="N4952">_xlfn.IFS(
   _xlfn.SINGLE(tbl_Invoices[Plan_ID])="P1","Basic",
   _xlfn.SINGLE(tbl_Invoices[Plan_ID])="P2","Standard",
   _xlfn.SINGLE(tbl_Invoices[Plan_ID])="P3","Premium"
)</f>
        <v>Premium</v>
      </c>
      <c r="O4952" s="2">
        <f>IF(tbl_Invoices[[#This Row],[Revenue_Type]]="Churned",0,1)</f>
        <v>0</v>
      </c>
    </row>
    <row r="4953" spans="1:15" x14ac:dyDescent="0.25">
      <c r="A4953" t="s">
        <v>8709</v>
      </c>
      <c r="B4953" t="s">
        <v>1178</v>
      </c>
      <c r="C4953" t="s">
        <v>3536</v>
      </c>
      <c r="D4953" s="1">
        <v>44935</v>
      </c>
      <c r="E4953">
        <v>12</v>
      </c>
      <c r="F4953" t="b">
        <v>1</v>
      </c>
      <c r="G4953" t="s">
        <v>4540</v>
      </c>
      <c r="H4953" t="s">
        <v>2027</v>
      </c>
      <c r="I4953" s="1">
        <f>DATE(YEAR(tbl_Invoices[[#This Row],[Invoice_Date]]), MONTH(tbl_Invoices[[#This Row],[Invoice_Date]]), DAY(tbl_Invoices[[#This Row],[Invoice_Date]]))</f>
        <v>44935</v>
      </c>
      <c r="J4953">
        <f>YEAR(tbl_Invoices[[#This Row],[Invoice_Date]])</f>
        <v>2023</v>
      </c>
      <c r="K4953" s="1">
        <f>_xlfn.XLOOKUP(tbl_Invoices[[#This Row],[Customer_ID]], tbl_Customers[Customer_ID], tbl_Customers[Cohort_Month])</f>
        <v>44865</v>
      </c>
      <c r="L4953" s="1" t="str">
        <f ca="1">_xlfn.XLOOKUP(tbl_Invoices[[#This Row],[Customer_ID]], tbl_Customers[Customer_ID], tbl_Customers[Age_Group])</f>
        <v>25–34</v>
      </c>
      <c r="M4953" s="1" t="str">
        <f>_xlfn.XLOOKUP(tbl_Invoices[[#This Row],[Customer_ID]], tbl_Customers[Customer_ID], tbl_Customers[Region])</f>
        <v>International</v>
      </c>
      <c r="N4953" s="1" t="str" cm="1">
        <f t="array" ref="N4953">_xlfn.IFS(
   _xlfn.SINGLE(tbl_Invoices[Plan_ID])="P1","Basic",
   _xlfn.SINGLE(tbl_Invoices[Plan_ID])="P2","Standard",
   _xlfn.SINGLE(tbl_Invoices[Plan_ID])="P3","Premium"
)</f>
        <v>Basic</v>
      </c>
      <c r="O4953" s="2">
        <f>IF(tbl_Invoices[[#This Row],[Revenue_Type]]="Churned",0,1)</f>
        <v>1</v>
      </c>
    </row>
    <row r="4954" spans="1:15" x14ac:dyDescent="0.25">
      <c r="A4954" t="s">
        <v>7019</v>
      </c>
      <c r="B4954" t="s">
        <v>1261</v>
      </c>
      <c r="C4954" t="s">
        <v>4370</v>
      </c>
      <c r="D4954" s="1">
        <v>44935</v>
      </c>
      <c r="E4954">
        <v>55</v>
      </c>
      <c r="F4954" t="b">
        <v>1</v>
      </c>
      <c r="G4954" t="s">
        <v>4545</v>
      </c>
      <c r="H4954" t="s">
        <v>2031</v>
      </c>
      <c r="I4954" s="1">
        <f>DATE(YEAR(tbl_Invoices[[#This Row],[Invoice_Date]]), MONTH(tbl_Invoices[[#This Row],[Invoice_Date]]), DAY(tbl_Invoices[[#This Row],[Invoice_Date]]))</f>
        <v>44935</v>
      </c>
      <c r="J4954">
        <f>YEAR(tbl_Invoices[[#This Row],[Invoice_Date]])</f>
        <v>2023</v>
      </c>
      <c r="K4954" s="1">
        <f>_xlfn.XLOOKUP(tbl_Invoices[[#This Row],[Customer_ID]], tbl_Customers[Customer_ID], tbl_Customers[Cohort_Month])</f>
        <v>44286</v>
      </c>
      <c r="L4954" s="1" t="str">
        <f ca="1">_xlfn.XLOOKUP(tbl_Invoices[[#This Row],[Customer_ID]], tbl_Customers[Customer_ID], tbl_Customers[Age_Group])</f>
        <v>45–54</v>
      </c>
      <c r="M4954" s="1" t="str">
        <f>_xlfn.XLOOKUP(tbl_Invoices[[#This Row],[Customer_ID]], tbl_Customers[Customer_ID], tbl_Customers[Region])</f>
        <v>South</v>
      </c>
      <c r="N4954" s="1" t="str" cm="1">
        <f t="array" ref="N4954">_xlfn.IFS(
   _xlfn.SINGLE(tbl_Invoices[Plan_ID])="P1","Basic",
   _xlfn.SINGLE(tbl_Invoices[Plan_ID])="P2","Standard",
   _xlfn.SINGLE(tbl_Invoices[Plan_ID])="P3","Premium"
)</f>
        <v>Premium</v>
      </c>
      <c r="O4954" s="2">
        <f>IF(tbl_Invoices[[#This Row],[Revenue_Type]]="Churned",0,1)</f>
        <v>0</v>
      </c>
    </row>
    <row r="4955" spans="1:15" x14ac:dyDescent="0.25">
      <c r="A4955" t="s">
        <v>5996</v>
      </c>
      <c r="B4955" t="s">
        <v>1271</v>
      </c>
      <c r="C4955" t="s">
        <v>2053</v>
      </c>
      <c r="D4955" s="1">
        <v>44935</v>
      </c>
      <c r="E4955">
        <v>25</v>
      </c>
      <c r="F4955" t="b">
        <v>1</v>
      </c>
      <c r="G4955" t="s">
        <v>4538</v>
      </c>
      <c r="H4955" t="s">
        <v>2034</v>
      </c>
      <c r="I4955" s="1">
        <f>DATE(YEAR(tbl_Invoices[[#This Row],[Invoice_Date]]), MONTH(tbl_Invoices[[#This Row],[Invoice_Date]]), DAY(tbl_Invoices[[#This Row],[Invoice_Date]]))</f>
        <v>44935</v>
      </c>
      <c r="J4955">
        <f>YEAR(tbl_Invoices[[#This Row],[Invoice_Date]])</f>
        <v>2023</v>
      </c>
      <c r="K4955" s="1">
        <f>_xlfn.XLOOKUP(tbl_Invoices[[#This Row],[Customer_ID]], tbl_Customers[Customer_ID], tbl_Customers[Cohort_Month])</f>
        <v>44651</v>
      </c>
      <c r="L4955" s="1" t="str">
        <f ca="1">_xlfn.XLOOKUP(tbl_Invoices[[#This Row],[Customer_ID]], tbl_Customers[Customer_ID], tbl_Customers[Age_Group])</f>
        <v>35–44</v>
      </c>
      <c r="M4955" s="1" t="str">
        <f>_xlfn.XLOOKUP(tbl_Invoices[[#This Row],[Customer_ID]], tbl_Customers[Customer_ID], tbl_Customers[Region])</f>
        <v>Midwest</v>
      </c>
      <c r="N4955" s="1" t="str" cm="1">
        <f t="array" ref="N4955">_xlfn.IFS(
   _xlfn.SINGLE(tbl_Invoices[Plan_ID])="P1","Basic",
   _xlfn.SINGLE(tbl_Invoices[Plan_ID])="P2","Standard",
   _xlfn.SINGLE(tbl_Invoices[Plan_ID])="P3","Premium"
)</f>
        <v>Standard</v>
      </c>
      <c r="O4955" s="2">
        <f>IF(tbl_Invoices[[#This Row],[Revenue_Type]]="Churned",0,1)</f>
        <v>1</v>
      </c>
    </row>
    <row r="4956" spans="1:15" x14ac:dyDescent="0.25">
      <c r="A4956" t="s">
        <v>8846</v>
      </c>
      <c r="B4956" t="s">
        <v>342</v>
      </c>
      <c r="C4956" t="s">
        <v>2825</v>
      </c>
      <c r="D4956" s="1">
        <v>44936</v>
      </c>
      <c r="E4956">
        <v>12</v>
      </c>
      <c r="F4956" t="b">
        <v>1</v>
      </c>
      <c r="G4956" t="s">
        <v>4547</v>
      </c>
      <c r="H4956" t="s">
        <v>2027</v>
      </c>
      <c r="I4956" s="1">
        <f>DATE(YEAR(tbl_Invoices[[#This Row],[Invoice_Date]]), MONTH(tbl_Invoices[[#This Row],[Invoice_Date]]), DAY(tbl_Invoices[[#This Row],[Invoice_Date]]))</f>
        <v>44936</v>
      </c>
      <c r="J4956">
        <f>YEAR(tbl_Invoices[[#This Row],[Invoice_Date]])</f>
        <v>2023</v>
      </c>
      <c r="K4956" s="1">
        <f>_xlfn.XLOOKUP(tbl_Invoices[[#This Row],[Customer_ID]], tbl_Customers[Customer_ID], tbl_Customers[Cohort_Month])</f>
        <v>44255</v>
      </c>
      <c r="L4956" s="1" t="str">
        <f ca="1">_xlfn.XLOOKUP(tbl_Invoices[[#This Row],[Customer_ID]], tbl_Customers[Customer_ID], tbl_Customers[Age_Group])</f>
        <v>25–34</v>
      </c>
      <c r="M4956" s="1" t="str">
        <f>_xlfn.XLOOKUP(tbl_Invoices[[#This Row],[Customer_ID]], tbl_Customers[Customer_ID], tbl_Customers[Region])</f>
        <v>South</v>
      </c>
      <c r="N4956" s="1" t="str" cm="1">
        <f t="array" ref="N4956">_xlfn.IFS(
   _xlfn.SINGLE(tbl_Invoices[Plan_ID])="P1","Basic",
   _xlfn.SINGLE(tbl_Invoices[Plan_ID])="P2","Standard",
   _xlfn.SINGLE(tbl_Invoices[Plan_ID])="P3","Premium"
)</f>
        <v>Basic</v>
      </c>
      <c r="O4956" s="2">
        <f>IF(tbl_Invoices[[#This Row],[Revenue_Type]]="Churned",0,1)</f>
        <v>1</v>
      </c>
    </row>
    <row r="4957" spans="1:15" x14ac:dyDescent="0.25">
      <c r="A4957" t="s">
        <v>8501</v>
      </c>
      <c r="B4957" t="s">
        <v>536</v>
      </c>
      <c r="C4957" t="s">
        <v>2593</v>
      </c>
      <c r="D4957" s="1">
        <v>44936</v>
      </c>
      <c r="E4957">
        <v>55</v>
      </c>
      <c r="F4957" t="b">
        <v>1</v>
      </c>
      <c r="G4957" t="s">
        <v>4540</v>
      </c>
      <c r="H4957" t="s">
        <v>2031</v>
      </c>
      <c r="I4957" s="1">
        <f>DATE(YEAR(tbl_Invoices[[#This Row],[Invoice_Date]]), MONTH(tbl_Invoices[[#This Row],[Invoice_Date]]), DAY(tbl_Invoices[[#This Row],[Invoice_Date]]))</f>
        <v>44936</v>
      </c>
      <c r="J4957">
        <f>YEAR(tbl_Invoices[[#This Row],[Invoice_Date]])</f>
        <v>2023</v>
      </c>
      <c r="K4957" s="1">
        <f>_xlfn.XLOOKUP(tbl_Invoices[[#This Row],[Customer_ID]], tbl_Customers[Customer_ID], tbl_Customers[Cohort_Month])</f>
        <v>44865</v>
      </c>
      <c r="L4957" s="1" t="str">
        <f ca="1">_xlfn.XLOOKUP(tbl_Invoices[[#This Row],[Customer_ID]], tbl_Customers[Customer_ID], tbl_Customers[Age_Group])</f>
        <v>35–44</v>
      </c>
      <c r="M4957" s="1" t="str">
        <f>_xlfn.XLOOKUP(tbl_Invoices[[#This Row],[Customer_ID]], tbl_Customers[Customer_ID], tbl_Customers[Region])</f>
        <v>East</v>
      </c>
      <c r="N4957" s="1" t="str" cm="1">
        <f t="array" ref="N4957">_xlfn.IFS(
   _xlfn.SINGLE(tbl_Invoices[Plan_ID])="P1","Basic",
   _xlfn.SINGLE(tbl_Invoices[Plan_ID])="P2","Standard",
   _xlfn.SINGLE(tbl_Invoices[Plan_ID])="P3","Premium"
)</f>
        <v>Premium</v>
      </c>
      <c r="O4957" s="2">
        <f>IF(tbl_Invoices[[#This Row],[Revenue_Type]]="Churned",0,1)</f>
        <v>1</v>
      </c>
    </row>
    <row r="4958" spans="1:15" x14ac:dyDescent="0.25">
      <c r="A4958" t="s">
        <v>9270</v>
      </c>
      <c r="B4958" t="s">
        <v>710</v>
      </c>
      <c r="C4958" t="s">
        <v>2722</v>
      </c>
      <c r="D4958" s="1">
        <v>44936</v>
      </c>
      <c r="E4958">
        <v>12</v>
      </c>
      <c r="F4958" t="b">
        <v>1</v>
      </c>
      <c r="G4958" t="s">
        <v>4547</v>
      </c>
      <c r="H4958" t="s">
        <v>2027</v>
      </c>
      <c r="I4958" s="1">
        <f>DATE(YEAR(tbl_Invoices[[#This Row],[Invoice_Date]]), MONTH(tbl_Invoices[[#This Row],[Invoice_Date]]), DAY(tbl_Invoices[[#This Row],[Invoice_Date]]))</f>
        <v>44936</v>
      </c>
      <c r="J4958">
        <f>YEAR(tbl_Invoices[[#This Row],[Invoice_Date]])</f>
        <v>2023</v>
      </c>
      <c r="K4958" s="1">
        <f>_xlfn.XLOOKUP(tbl_Invoices[[#This Row],[Customer_ID]], tbl_Customers[Customer_ID], tbl_Customers[Cohort_Month])</f>
        <v>44500</v>
      </c>
      <c r="L4958" s="1" t="str">
        <f ca="1">_xlfn.XLOOKUP(tbl_Invoices[[#This Row],[Customer_ID]], tbl_Customers[Customer_ID], tbl_Customers[Age_Group])</f>
        <v>25–34</v>
      </c>
      <c r="M4958" s="1" t="str">
        <f>_xlfn.XLOOKUP(tbl_Invoices[[#This Row],[Customer_ID]], tbl_Customers[Customer_ID], tbl_Customers[Region])</f>
        <v>West</v>
      </c>
      <c r="N4958" s="1" t="str" cm="1">
        <f t="array" ref="N4958">_xlfn.IFS(
   _xlfn.SINGLE(tbl_Invoices[Plan_ID])="P1","Basic",
   _xlfn.SINGLE(tbl_Invoices[Plan_ID])="P2","Standard",
   _xlfn.SINGLE(tbl_Invoices[Plan_ID])="P3","Premium"
)</f>
        <v>Basic</v>
      </c>
      <c r="O4958" s="2">
        <f>IF(tbl_Invoices[[#This Row],[Revenue_Type]]="Churned",0,1)</f>
        <v>1</v>
      </c>
    </row>
    <row r="4959" spans="1:15" x14ac:dyDescent="0.25">
      <c r="A4959" t="s">
        <v>8476</v>
      </c>
      <c r="B4959" t="s">
        <v>727</v>
      </c>
      <c r="C4959" t="s">
        <v>2330</v>
      </c>
      <c r="D4959" s="1">
        <v>44936</v>
      </c>
      <c r="E4959">
        <v>55</v>
      </c>
      <c r="F4959" t="b">
        <v>1</v>
      </c>
      <c r="G4959" t="s">
        <v>4540</v>
      </c>
      <c r="H4959" t="s">
        <v>2031</v>
      </c>
      <c r="I4959" s="1">
        <f>DATE(YEAR(tbl_Invoices[[#This Row],[Invoice_Date]]), MONTH(tbl_Invoices[[#This Row],[Invoice_Date]]), DAY(tbl_Invoices[[#This Row],[Invoice_Date]]))</f>
        <v>44936</v>
      </c>
      <c r="J4959">
        <f>YEAR(tbl_Invoices[[#This Row],[Invoice_Date]])</f>
        <v>2023</v>
      </c>
      <c r="K4959" s="1">
        <f>_xlfn.XLOOKUP(tbl_Invoices[[#This Row],[Customer_ID]], tbl_Customers[Customer_ID], tbl_Customers[Cohort_Month])</f>
        <v>44957</v>
      </c>
      <c r="L4959" s="1" t="str">
        <f ca="1">_xlfn.XLOOKUP(tbl_Invoices[[#This Row],[Customer_ID]], tbl_Customers[Customer_ID], tbl_Customers[Age_Group])</f>
        <v>35–44</v>
      </c>
      <c r="M4959" s="1" t="str">
        <f>_xlfn.XLOOKUP(tbl_Invoices[[#This Row],[Customer_ID]], tbl_Customers[Customer_ID], tbl_Customers[Region])</f>
        <v>Midwest</v>
      </c>
      <c r="N4959" s="1" t="str" cm="1">
        <f t="array" ref="N4959">_xlfn.IFS(
   _xlfn.SINGLE(tbl_Invoices[Plan_ID])="P1","Basic",
   _xlfn.SINGLE(tbl_Invoices[Plan_ID])="P2","Standard",
   _xlfn.SINGLE(tbl_Invoices[Plan_ID])="P3","Premium"
)</f>
        <v>Premium</v>
      </c>
      <c r="O4959" s="2">
        <f>IF(tbl_Invoices[[#This Row],[Revenue_Type]]="Churned",0,1)</f>
        <v>1</v>
      </c>
    </row>
    <row r="4960" spans="1:15" x14ac:dyDescent="0.25">
      <c r="A4960" t="s">
        <v>7651</v>
      </c>
      <c r="B4960" t="s">
        <v>799</v>
      </c>
      <c r="C4960" t="s">
        <v>3889</v>
      </c>
      <c r="D4960" s="1">
        <v>44936</v>
      </c>
      <c r="E4960">
        <v>12</v>
      </c>
      <c r="F4960" t="b">
        <v>1</v>
      </c>
      <c r="G4960" t="s">
        <v>4540</v>
      </c>
      <c r="H4960" t="s">
        <v>2027</v>
      </c>
      <c r="I4960" s="1">
        <f>DATE(YEAR(tbl_Invoices[[#This Row],[Invoice_Date]]), MONTH(tbl_Invoices[[#This Row],[Invoice_Date]]), DAY(tbl_Invoices[[#This Row],[Invoice_Date]]))</f>
        <v>44936</v>
      </c>
      <c r="J4960">
        <f>YEAR(tbl_Invoices[[#This Row],[Invoice_Date]])</f>
        <v>2023</v>
      </c>
      <c r="K4960" s="1">
        <f>_xlfn.XLOOKUP(tbl_Invoices[[#This Row],[Customer_ID]], tbl_Customers[Customer_ID], tbl_Customers[Cohort_Month])</f>
        <v>45046</v>
      </c>
      <c r="L4960" s="1" t="str">
        <f ca="1">_xlfn.XLOOKUP(tbl_Invoices[[#This Row],[Customer_ID]], tbl_Customers[Customer_ID], tbl_Customers[Age_Group])</f>
        <v>18–24</v>
      </c>
      <c r="M4960" s="1" t="str">
        <f>_xlfn.XLOOKUP(tbl_Invoices[[#This Row],[Customer_ID]], tbl_Customers[Customer_ID], tbl_Customers[Region])</f>
        <v>International</v>
      </c>
      <c r="N4960" s="1" t="str" cm="1">
        <f t="array" ref="N4960">_xlfn.IFS(
   _xlfn.SINGLE(tbl_Invoices[Plan_ID])="P1","Basic",
   _xlfn.SINGLE(tbl_Invoices[Plan_ID])="P2","Standard",
   _xlfn.SINGLE(tbl_Invoices[Plan_ID])="P3","Premium"
)</f>
        <v>Basic</v>
      </c>
      <c r="O4960" s="2">
        <f>IF(tbl_Invoices[[#This Row],[Revenue_Type]]="Churned",0,1)</f>
        <v>1</v>
      </c>
    </row>
    <row r="4961" spans="1:15" x14ac:dyDescent="0.25">
      <c r="A4961" t="s">
        <v>6697</v>
      </c>
      <c r="B4961" t="s">
        <v>1291</v>
      </c>
      <c r="C4961" t="s">
        <v>2602</v>
      </c>
      <c r="D4961" s="1">
        <v>44936</v>
      </c>
      <c r="E4961">
        <v>12</v>
      </c>
      <c r="F4961" t="b">
        <v>1</v>
      </c>
      <c r="G4961" t="s">
        <v>4547</v>
      </c>
      <c r="H4961" t="s">
        <v>2027</v>
      </c>
      <c r="I4961" s="1">
        <f>DATE(YEAR(tbl_Invoices[[#This Row],[Invoice_Date]]), MONTH(tbl_Invoices[[#This Row],[Invoice_Date]]), DAY(tbl_Invoices[[#This Row],[Invoice_Date]]))</f>
        <v>44936</v>
      </c>
      <c r="J4961">
        <f>YEAR(tbl_Invoices[[#This Row],[Invoice_Date]])</f>
        <v>2023</v>
      </c>
      <c r="K4961" s="1">
        <f>_xlfn.XLOOKUP(tbl_Invoices[[#This Row],[Customer_ID]], tbl_Customers[Customer_ID], tbl_Customers[Cohort_Month])</f>
        <v>44227</v>
      </c>
      <c r="L4961" s="1" t="str">
        <f ca="1">_xlfn.XLOOKUP(tbl_Invoices[[#This Row],[Customer_ID]], tbl_Customers[Customer_ID], tbl_Customers[Age_Group])</f>
        <v>45–54</v>
      </c>
      <c r="M4961" s="1" t="str">
        <f>_xlfn.XLOOKUP(tbl_Invoices[[#This Row],[Customer_ID]], tbl_Customers[Customer_ID], tbl_Customers[Region])</f>
        <v>East</v>
      </c>
      <c r="N4961" s="1" t="str" cm="1">
        <f t="array" ref="N4961">_xlfn.IFS(
   _xlfn.SINGLE(tbl_Invoices[Plan_ID])="P1","Basic",
   _xlfn.SINGLE(tbl_Invoices[Plan_ID])="P2","Standard",
   _xlfn.SINGLE(tbl_Invoices[Plan_ID])="P3","Premium"
)</f>
        <v>Basic</v>
      </c>
      <c r="O4961" s="2">
        <f>IF(tbl_Invoices[[#This Row],[Revenue_Type]]="Churned",0,1)</f>
        <v>1</v>
      </c>
    </row>
    <row r="4962" spans="1:15" x14ac:dyDescent="0.25">
      <c r="A4962" t="s">
        <v>8098</v>
      </c>
      <c r="B4962" t="s">
        <v>1840</v>
      </c>
      <c r="C4962" t="s">
        <v>3652</v>
      </c>
      <c r="D4962" s="1">
        <v>44936</v>
      </c>
      <c r="E4962">
        <v>12</v>
      </c>
      <c r="F4962" t="b">
        <v>1</v>
      </c>
      <c r="G4962" t="s">
        <v>4547</v>
      </c>
      <c r="H4962" t="s">
        <v>2027</v>
      </c>
      <c r="I4962" s="1">
        <f>DATE(YEAR(tbl_Invoices[[#This Row],[Invoice_Date]]), MONTH(tbl_Invoices[[#This Row],[Invoice_Date]]), DAY(tbl_Invoices[[#This Row],[Invoice_Date]]))</f>
        <v>44936</v>
      </c>
      <c r="J4962">
        <f>YEAR(tbl_Invoices[[#This Row],[Invoice_Date]])</f>
        <v>2023</v>
      </c>
      <c r="K4962" s="1">
        <f>_xlfn.XLOOKUP(tbl_Invoices[[#This Row],[Customer_ID]], tbl_Customers[Customer_ID], tbl_Customers[Cohort_Month])</f>
        <v>44469</v>
      </c>
      <c r="L4962" s="1" t="str">
        <f ca="1">_xlfn.XLOOKUP(tbl_Invoices[[#This Row],[Customer_ID]], tbl_Customers[Customer_ID], tbl_Customers[Age_Group])</f>
        <v>25–34</v>
      </c>
      <c r="M4962" s="1" t="str">
        <f>_xlfn.XLOOKUP(tbl_Invoices[[#This Row],[Customer_ID]], tbl_Customers[Customer_ID], tbl_Customers[Region])</f>
        <v>International</v>
      </c>
      <c r="N4962" s="1" t="str" cm="1">
        <f t="array" ref="N4962">_xlfn.IFS(
   _xlfn.SINGLE(tbl_Invoices[Plan_ID])="P1","Basic",
   _xlfn.SINGLE(tbl_Invoices[Plan_ID])="P2","Standard",
   _xlfn.SINGLE(tbl_Invoices[Plan_ID])="P3","Premium"
)</f>
        <v>Basic</v>
      </c>
      <c r="O4962" s="2">
        <f>IF(tbl_Invoices[[#This Row],[Revenue_Type]]="Churned",0,1)</f>
        <v>1</v>
      </c>
    </row>
    <row r="4963" spans="1:15" x14ac:dyDescent="0.25">
      <c r="A4963" t="s">
        <v>7116</v>
      </c>
      <c r="B4963" t="s">
        <v>1902</v>
      </c>
      <c r="C4963" t="s">
        <v>4167</v>
      </c>
      <c r="D4963" s="1">
        <v>44936</v>
      </c>
      <c r="E4963">
        <v>25</v>
      </c>
      <c r="F4963" t="b">
        <v>1</v>
      </c>
      <c r="G4963" t="s">
        <v>4540</v>
      </c>
      <c r="H4963" t="s">
        <v>2034</v>
      </c>
      <c r="I4963" s="1">
        <f>DATE(YEAR(tbl_Invoices[[#This Row],[Invoice_Date]]), MONTH(tbl_Invoices[[#This Row],[Invoice_Date]]), DAY(tbl_Invoices[[#This Row],[Invoice_Date]]))</f>
        <v>44936</v>
      </c>
      <c r="J4963">
        <f>YEAR(tbl_Invoices[[#This Row],[Invoice_Date]])</f>
        <v>2023</v>
      </c>
      <c r="K4963" s="1">
        <f>_xlfn.XLOOKUP(tbl_Invoices[[#This Row],[Customer_ID]], tbl_Customers[Customer_ID], tbl_Customers[Cohort_Month])</f>
        <v>44500</v>
      </c>
      <c r="L4963" s="1" t="str">
        <f ca="1">_xlfn.XLOOKUP(tbl_Invoices[[#This Row],[Customer_ID]], tbl_Customers[Customer_ID], tbl_Customers[Age_Group])</f>
        <v>45–54</v>
      </c>
      <c r="M4963" s="1" t="str">
        <f>_xlfn.XLOOKUP(tbl_Invoices[[#This Row],[Customer_ID]], tbl_Customers[Customer_ID], tbl_Customers[Region])</f>
        <v>International</v>
      </c>
      <c r="N4963" s="1" t="str" cm="1">
        <f t="array" ref="N4963">_xlfn.IFS(
   _xlfn.SINGLE(tbl_Invoices[Plan_ID])="P1","Basic",
   _xlfn.SINGLE(tbl_Invoices[Plan_ID])="P2","Standard",
   _xlfn.SINGLE(tbl_Invoices[Plan_ID])="P3","Premium"
)</f>
        <v>Standard</v>
      </c>
      <c r="O4963" s="2">
        <f>IF(tbl_Invoices[[#This Row],[Revenue_Type]]="Churned",0,1)</f>
        <v>1</v>
      </c>
    </row>
    <row r="4964" spans="1:15" x14ac:dyDescent="0.25">
      <c r="A4964" t="s">
        <v>6495</v>
      </c>
      <c r="B4964" t="s">
        <v>1939</v>
      </c>
      <c r="C4964" t="s">
        <v>3365</v>
      </c>
      <c r="D4964" s="1">
        <v>44936</v>
      </c>
      <c r="E4964">
        <v>25</v>
      </c>
      <c r="F4964" t="b">
        <v>1</v>
      </c>
      <c r="G4964" t="s">
        <v>4547</v>
      </c>
      <c r="H4964" t="s">
        <v>2034</v>
      </c>
      <c r="I4964" s="1">
        <f>DATE(YEAR(tbl_Invoices[[#This Row],[Invoice_Date]]), MONTH(tbl_Invoices[[#This Row],[Invoice_Date]]), DAY(tbl_Invoices[[#This Row],[Invoice_Date]]))</f>
        <v>44936</v>
      </c>
      <c r="J4964">
        <f>YEAR(tbl_Invoices[[#This Row],[Invoice_Date]])</f>
        <v>2023</v>
      </c>
      <c r="K4964" s="1">
        <f>_xlfn.XLOOKUP(tbl_Invoices[[#This Row],[Customer_ID]], tbl_Customers[Customer_ID], tbl_Customers[Cohort_Month])</f>
        <v>44712</v>
      </c>
      <c r="L4964" s="1" t="str">
        <f ca="1">_xlfn.XLOOKUP(tbl_Invoices[[#This Row],[Customer_ID]], tbl_Customers[Customer_ID], tbl_Customers[Age_Group])</f>
        <v>45–54</v>
      </c>
      <c r="M4964" s="1" t="str">
        <f>_xlfn.XLOOKUP(tbl_Invoices[[#This Row],[Customer_ID]], tbl_Customers[Customer_ID], tbl_Customers[Region])</f>
        <v>West</v>
      </c>
      <c r="N4964" s="1" t="str" cm="1">
        <f t="array" ref="N4964">_xlfn.IFS(
   _xlfn.SINGLE(tbl_Invoices[Plan_ID])="P1","Basic",
   _xlfn.SINGLE(tbl_Invoices[Plan_ID])="P2","Standard",
   _xlfn.SINGLE(tbl_Invoices[Plan_ID])="P3","Premium"
)</f>
        <v>Standard</v>
      </c>
      <c r="O4964" s="2">
        <f>IF(tbl_Invoices[[#This Row],[Revenue_Type]]="Churned",0,1)</f>
        <v>1</v>
      </c>
    </row>
    <row r="4965" spans="1:15" x14ac:dyDescent="0.25">
      <c r="A4965" t="s">
        <v>9638</v>
      </c>
      <c r="B4965" t="s">
        <v>2008</v>
      </c>
      <c r="C4965" t="s">
        <v>2813</v>
      </c>
      <c r="D4965" s="1">
        <v>44936</v>
      </c>
      <c r="E4965">
        <v>55</v>
      </c>
      <c r="F4965" t="b">
        <v>1</v>
      </c>
      <c r="G4965" t="s">
        <v>4549</v>
      </c>
      <c r="H4965" t="s">
        <v>2031</v>
      </c>
      <c r="I4965" s="1">
        <f>DATE(YEAR(tbl_Invoices[[#This Row],[Invoice_Date]]), MONTH(tbl_Invoices[[#This Row],[Invoice_Date]]), DAY(tbl_Invoices[[#This Row],[Invoice_Date]]))</f>
        <v>44936</v>
      </c>
      <c r="J4965">
        <f>YEAR(tbl_Invoices[[#This Row],[Invoice_Date]])</f>
        <v>2023</v>
      </c>
      <c r="K4965" s="1">
        <f>_xlfn.XLOOKUP(tbl_Invoices[[#This Row],[Customer_ID]], tbl_Customers[Customer_ID], tbl_Customers[Cohort_Month])</f>
        <v>44500</v>
      </c>
      <c r="L4965" s="1" t="str">
        <f ca="1">_xlfn.XLOOKUP(tbl_Invoices[[#This Row],[Customer_ID]], tbl_Customers[Customer_ID], tbl_Customers[Age_Group])</f>
        <v>55+</v>
      </c>
      <c r="M4965" s="1" t="str">
        <f>_xlfn.XLOOKUP(tbl_Invoices[[#This Row],[Customer_ID]], tbl_Customers[Customer_ID], tbl_Customers[Region])</f>
        <v>West</v>
      </c>
      <c r="N4965" s="1" t="str" cm="1">
        <f t="array" ref="N4965">_xlfn.IFS(
   _xlfn.SINGLE(tbl_Invoices[Plan_ID])="P1","Basic",
   _xlfn.SINGLE(tbl_Invoices[Plan_ID])="P2","Standard",
   _xlfn.SINGLE(tbl_Invoices[Plan_ID])="P3","Premium"
)</f>
        <v>Premium</v>
      </c>
      <c r="O4965" s="2">
        <f>IF(tbl_Invoices[[#This Row],[Revenue_Type]]="Churned",0,1)</f>
        <v>1</v>
      </c>
    </row>
    <row r="4966" spans="1:15" x14ac:dyDescent="0.25">
      <c r="A4966" t="s">
        <v>6484</v>
      </c>
      <c r="B4966" t="s">
        <v>59</v>
      </c>
      <c r="C4966" t="s">
        <v>3750</v>
      </c>
      <c r="D4966" s="1">
        <v>44937</v>
      </c>
      <c r="E4966">
        <v>55</v>
      </c>
      <c r="F4966" t="b">
        <v>1</v>
      </c>
      <c r="G4966" t="s">
        <v>4538</v>
      </c>
      <c r="H4966" t="s">
        <v>2031</v>
      </c>
      <c r="I4966" s="1">
        <f>DATE(YEAR(tbl_Invoices[[#This Row],[Invoice_Date]]), MONTH(tbl_Invoices[[#This Row],[Invoice_Date]]), DAY(tbl_Invoices[[#This Row],[Invoice_Date]]))</f>
        <v>44937</v>
      </c>
      <c r="J4966">
        <f>YEAR(tbl_Invoices[[#This Row],[Invoice_Date]])</f>
        <v>2023</v>
      </c>
      <c r="K4966" s="1">
        <f>_xlfn.XLOOKUP(tbl_Invoices[[#This Row],[Customer_ID]], tbl_Customers[Customer_ID], tbl_Customers[Cohort_Month])</f>
        <v>44377</v>
      </c>
      <c r="L4966" s="1" t="str">
        <f ca="1">_xlfn.XLOOKUP(tbl_Invoices[[#This Row],[Customer_ID]], tbl_Customers[Customer_ID], tbl_Customers[Age_Group])</f>
        <v>45–54</v>
      </c>
      <c r="M4966" s="1" t="str">
        <f>_xlfn.XLOOKUP(tbl_Invoices[[#This Row],[Customer_ID]], tbl_Customers[Customer_ID], tbl_Customers[Region])</f>
        <v>Midwest</v>
      </c>
      <c r="N4966" s="1" t="str" cm="1">
        <f t="array" ref="N4966">_xlfn.IFS(
   _xlfn.SINGLE(tbl_Invoices[Plan_ID])="P1","Basic",
   _xlfn.SINGLE(tbl_Invoices[Plan_ID])="P2","Standard",
   _xlfn.SINGLE(tbl_Invoices[Plan_ID])="P3","Premium"
)</f>
        <v>Premium</v>
      </c>
      <c r="O4966" s="2">
        <f>IF(tbl_Invoices[[#This Row],[Revenue_Type]]="Churned",0,1)</f>
        <v>1</v>
      </c>
    </row>
    <row r="4967" spans="1:15" x14ac:dyDescent="0.25">
      <c r="A4967" t="s">
        <v>5157</v>
      </c>
      <c r="B4967" t="s">
        <v>558</v>
      </c>
      <c r="C4967" t="s">
        <v>3602</v>
      </c>
      <c r="D4967" s="1">
        <v>44937</v>
      </c>
      <c r="E4967">
        <v>25</v>
      </c>
      <c r="F4967" t="b">
        <v>1</v>
      </c>
      <c r="G4967" t="s">
        <v>4549</v>
      </c>
      <c r="H4967" t="s">
        <v>2034</v>
      </c>
      <c r="I4967" s="1">
        <f>DATE(YEAR(tbl_Invoices[[#This Row],[Invoice_Date]]), MONTH(tbl_Invoices[[#This Row],[Invoice_Date]]), DAY(tbl_Invoices[[#This Row],[Invoice_Date]]))</f>
        <v>44937</v>
      </c>
      <c r="J4967">
        <f>YEAR(tbl_Invoices[[#This Row],[Invoice_Date]])</f>
        <v>2023</v>
      </c>
      <c r="K4967" s="1">
        <f>_xlfn.XLOOKUP(tbl_Invoices[[#This Row],[Customer_ID]], tbl_Customers[Customer_ID], tbl_Customers[Cohort_Month])</f>
        <v>44347</v>
      </c>
      <c r="L4967" s="1" t="str">
        <f ca="1">_xlfn.XLOOKUP(tbl_Invoices[[#This Row],[Customer_ID]], tbl_Customers[Customer_ID], tbl_Customers[Age_Group])</f>
        <v>35–44</v>
      </c>
      <c r="M4967" s="1" t="str">
        <f>_xlfn.XLOOKUP(tbl_Invoices[[#This Row],[Customer_ID]], tbl_Customers[Customer_ID], tbl_Customers[Region])</f>
        <v>International</v>
      </c>
      <c r="N4967" s="1" t="str" cm="1">
        <f t="array" ref="N4967">_xlfn.IFS(
   _xlfn.SINGLE(tbl_Invoices[Plan_ID])="P1","Basic",
   _xlfn.SINGLE(tbl_Invoices[Plan_ID])="P2","Standard",
   _xlfn.SINGLE(tbl_Invoices[Plan_ID])="P3","Premium"
)</f>
        <v>Standard</v>
      </c>
      <c r="O4967" s="2">
        <f>IF(tbl_Invoices[[#This Row],[Revenue_Type]]="Churned",0,1)</f>
        <v>1</v>
      </c>
    </row>
    <row r="4968" spans="1:15" x14ac:dyDescent="0.25">
      <c r="A4968" t="s">
        <v>9243</v>
      </c>
      <c r="B4968" t="s">
        <v>605</v>
      </c>
      <c r="C4968" t="s">
        <v>3105</v>
      </c>
      <c r="D4968" s="1">
        <v>44937</v>
      </c>
      <c r="E4968">
        <v>12</v>
      </c>
      <c r="F4968" t="b">
        <v>1</v>
      </c>
      <c r="G4968" t="s">
        <v>4545</v>
      </c>
      <c r="H4968" t="s">
        <v>2027</v>
      </c>
      <c r="I4968" s="1">
        <f>DATE(YEAR(tbl_Invoices[[#This Row],[Invoice_Date]]), MONTH(tbl_Invoices[[#This Row],[Invoice_Date]]), DAY(tbl_Invoices[[#This Row],[Invoice_Date]]))</f>
        <v>44937</v>
      </c>
      <c r="J4968">
        <f>YEAR(tbl_Invoices[[#This Row],[Invoice_Date]])</f>
        <v>2023</v>
      </c>
      <c r="K4968" s="1">
        <f>_xlfn.XLOOKUP(tbl_Invoices[[#This Row],[Customer_ID]], tbl_Customers[Customer_ID], tbl_Customers[Cohort_Month])</f>
        <v>44255</v>
      </c>
      <c r="L4968" s="1" t="str">
        <f ca="1">_xlfn.XLOOKUP(tbl_Invoices[[#This Row],[Customer_ID]], tbl_Customers[Customer_ID], tbl_Customers[Age_Group])</f>
        <v>35–44</v>
      </c>
      <c r="M4968" s="1" t="str">
        <f>_xlfn.XLOOKUP(tbl_Invoices[[#This Row],[Customer_ID]], tbl_Customers[Customer_ID], tbl_Customers[Region])</f>
        <v>International</v>
      </c>
      <c r="N4968" s="1" t="str" cm="1">
        <f t="array" ref="N4968">_xlfn.IFS(
   _xlfn.SINGLE(tbl_Invoices[Plan_ID])="P1","Basic",
   _xlfn.SINGLE(tbl_Invoices[Plan_ID])="P2","Standard",
   _xlfn.SINGLE(tbl_Invoices[Plan_ID])="P3","Premium"
)</f>
        <v>Basic</v>
      </c>
      <c r="O4968" s="2">
        <f>IF(tbl_Invoices[[#This Row],[Revenue_Type]]="Churned",0,1)</f>
        <v>0</v>
      </c>
    </row>
    <row r="4969" spans="1:15" x14ac:dyDescent="0.25">
      <c r="A4969" t="s">
        <v>9777</v>
      </c>
      <c r="B4969" t="s">
        <v>1223</v>
      </c>
      <c r="C4969" t="s">
        <v>4379</v>
      </c>
      <c r="D4969" s="1">
        <v>44937</v>
      </c>
      <c r="E4969">
        <v>25</v>
      </c>
      <c r="F4969" t="b">
        <v>1</v>
      </c>
      <c r="G4969" t="s">
        <v>4538</v>
      </c>
      <c r="H4969" t="s">
        <v>2034</v>
      </c>
      <c r="I4969" s="1">
        <f>DATE(YEAR(tbl_Invoices[[#This Row],[Invoice_Date]]), MONTH(tbl_Invoices[[#This Row],[Invoice_Date]]), DAY(tbl_Invoices[[#This Row],[Invoice_Date]]))</f>
        <v>44937</v>
      </c>
      <c r="J4969">
        <f>YEAR(tbl_Invoices[[#This Row],[Invoice_Date]])</f>
        <v>2023</v>
      </c>
      <c r="K4969" s="1">
        <f>_xlfn.XLOOKUP(tbl_Invoices[[#This Row],[Customer_ID]], tbl_Customers[Customer_ID], tbl_Customers[Cohort_Month])</f>
        <v>44773</v>
      </c>
      <c r="L4969" s="1" t="str">
        <f ca="1">_xlfn.XLOOKUP(tbl_Invoices[[#This Row],[Customer_ID]], tbl_Customers[Customer_ID], tbl_Customers[Age_Group])</f>
        <v>25–34</v>
      </c>
      <c r="M4969" s="1" t="str">
        <f>_xlfn.XLOOKUP(tbl_Invoices[[#This Row],[Customer_ID]], tbl_Customers[Customer_ID], tbl_Customers[Region])</f>
        <v>Midwest</v>
      </c>
      <c r="N4969" s="1" t="str" cm="1">
        <f t="array" ref="N4969">_xlfn.IFS(
   _xlfn.SINGLE(tbl_Invoices[Plan_ID])="P1","Basic",
   _xlfn.SINGLE(tbl_Invoices[Plan_ID])="P2","Standard",
   _xlfn.SINGLE(tbl_Invoices[Plan_ID])="P3","Premium"
)</f>
        <v>Standard</v>
      </c>
      <c r="O4969" s="2">
        <f>IF(tbl_Invoices[[#This Row],[Revenue_Type]]="Churned",0,1)</f>
        <v>1</v>
      </c>
    </row>
    <row r="4970" spans="1:15" x14ac:dyDescent="0.25">
      <c r="A4970" t="s">
        <v>10496</v>
      </c>
      <c r="B4970" t="s">
        <v>1812</v>
      </c>
      <c r="C4970" t="s">
        <v>2302</v>
      </c>
      <c r="D4970" s="1">
        <v>44937</v>
      </c>
      <c r="E4970">
        <v>55</v>
      </c>
      <c r="F4970" t="b">
        <v>1</v>
      </c>
      <c r="G4970" t="s">
        <v>4549</v>
      </c>
      <c r="H4970" t="s">
        <v>2031</v>
      </c>
      <c r="I4970" s="1">
        <f>DATE(YEAR(tbl_Invoices[[#This Row],[Invoice_Date]]), MONTH(tbl_Invoices[[#This Row],[Invoice_Date]]), DAY(tbl_Invoices[[#This Row],[Invoice_Date]]))</f>
        <v>44937</v>
      </c>
      <c r="J4970">
        <f>YEAR(tbl_Invoices[[#This Row],[Invoice_Date]])</f>
        <v>2023</v>
      </c>
      <c r="K4970" s="1">
        <f>_xlfn.XLOOKUP(tbl_Invoices[[#This Row],[Customer_ID]], tbl_Customers[Customer_ID], tbl_Customers[Cohort_Month])</f>
        <v>44804</v>
      </c>
      <c r="L4970" s="1" t="str">
        <f ca="1">_xlfn.XLOOKUP(tbl_Invoices[[#This Row],[Customer_ID]], tbl_Customers[Customer_ID], tbl_Customers[Age_Group])</f>
        <v>35–44</v>
      </c>
      <c r="M4970" s="1" t="str">
        <f>_xlfn.XLOOKUP(tbl_Invoices[[#This Row],[Customer_ID]], tbl_Customers[Customer_ID], tbl_Customers[Region])</f>
        <v>South</v>
      </c>
      <c r="N4970" s="1" t="str" cm="1">
        <f t="array" ref="N4970">_xlfn.IFS(
   _xlfn.SINGLE(tbl_Invoices[Plan_ID])="P1","Basic",
   _xlfn.SINGLE(tbl_Invoices[Plan_ID])="P2","Standard",
   _xlfn.SINGLE(tbl_Invoices[Plan_ID])="P3","Premium"
)</f>
        <v>Premium</v>
      </c>
      <c r="O4970" s="2">
        <f>IF(tbl_Invoices[[#This Row],[Revenue_Type]]="Churned",0,1)</f>
        <v>1</v>
      </c>
    </row>
    <row r="4971" spans="1:15" x14ac:dyDescent="0.25">
      <c r="A4971" t="s">
        <v>4980</v>
      </c>
      <c r="B4971" t="s">
        <v>170</v>
      </c>
      <c r="C4971" t="s">
        <v>3620</v>
      </c>
      <c r="D4971" s="1">
        <v>44938</v>
      </c>
      <c r="E4971">
        <v>55</v>
      </c>
      <c r="F4971" t="b">
        <v>1</v>
      </c>
      <c r="G4971" t="s">
        <v>4549</v>
      </c>
      <c r="H4971" t="s">
        <v>2031</v>
      </c>
      <c r="I4971" s="1">
        <f>DATE(YEAR(tbl_Invoices[[#This Row],[Invoice_Date]]), MONTH(tbl_Invoices[[#This Row],[Invoice_Date]]), DAY(tbl_Invoices[[#This Row],[Invoice_Date]]))</f>
        <v>44938</v>
      </c>
      <c r="J4971">
        <f>YEAR(tbl_Invoices[[#This Row],[Invoice_Date]])</f>
        <v>2023</v>
      </c>
      <c r="K4971" s="1">
        <f>_xlfn.XLOOKUP(tbl_Invoices[[#This Row],[Customer_ID]], tbl_Customers[Customer_ID], tbl_Customers[Cohort_Month])</f>
        <v>44804</v>
      </c>
      <c r="L4971" s="1" t="str">
        <f ca="1">_xlfn.XLOOKUP(tbl_Invoices[[#This Row],[Customer_ID]], tbl_Customers[Customer_ID], tbl_Customers[Age_Group])</f>
        <v>55+</v>
      </c>
      <c r="M4971" s="1" t="str">
        <f>_xlfn.XLOOKUP(tbl_Invoices[[#This Row],[Customer_ID]], tbl_Customers[Customer_ID], tbl_Customers[Region])</f>
        <v>International</v>
      </c>
      <c r="N4971" s="1" t="str" cm="1">
        <f t="array" ref="N4971">_xlfn.IFS(
   _xlfn.SINGLE(tbl_Invoices[Plan_ID])="P1","Basic",
   _xlfn.SINGLE(tbl_Invoices[Plan_ID])="P2","Standard",
   _xlfn.SINGLE(tbl_Invoices[Plan_ID])="P3","Premium"
)</f>
        <v>Premium</v>
      </c>
      <c r="O4971" s="2">
        <f>IF(tbl_Invoices[[#This Row],[Revenue_Type]]="Churned",0,1)</f>
        <v>1</v>
      </c>
    </row>
    <row r="4972" spans="1:15" x14ac:dyDescent="0.25">
      <c r="A4972" t="s">
        <v>8567</v>
      </c>
      <c r="B4972" t="s">
        <v>382</v>
      </c>
      <c r="C4972" t="s">
        <v>3794</v>
      </c>
      <c r="D4972" s="1">
        <v>44938</v>
      </c>
      <c r="E4972">
        <v>55</v>
      </c>
      <c r="F4972" t="b">
        <v>1</v>
      </c>
      <c r="G4972" t="s">
        <v>4547</v>
      </c>
      <c r="H4972" t="s">
        <v>2031</v>
      </c>
      <c r="I4972" s="1">
        <f>DATE(YEAR(tbl_Invoices[[#This Row],[Invoice_Date]]), MONTH(tbl_Invoices[[#This Row],[Invoice_Date]]), DAY(tbl_Invoices[[#This Row],[Invoice_Date]]))</f>
        <v>44938</v>
      </c>
      <c r="J4972">
        <f>YEAR(tbl_Invoices[[#This Row],[Invoice_Date]])</f>
        <v>2023</v>
      </c>
      <c r="K4972" s="1">
        <f>_xlfn.XLOOKUP(tbl_Invoices[[#This Row],[Customer_ID]], tbl_Customers[Customer_ID], tbl_Customers[Cohort_Month])</f>
        <v>44377</v>
      </c>
      <c r="L4972" s="1" t="str">
        <f ca="1">_xlfn.XLOOKUP(tbl_Invoices[[#This Row],[Customer_ID]], tbl_Customers[Customer_ID], tbl_Customers[Age_Group])</f>
        <v>18–24</v>
      </c>
      <c r="M4972" s="1" t="str">
        <f>_xlfn.XLOOKUP(tbl_Invoices[[#This Row],[Customer_ID]], tbl_Customers[Customer_ID], tbl_Customers[Region])</f>
        <v>West</v>
      </c>
      <c r="N4972" s="1" t="str" cm="1">
        <f t="array" ref="N4972">_xlfn.IFS(
   _xlfn.SINGLE(tbl_Invoices[Plan_ID])="P1","Basic",
   _xlfn.SINGLE(tbl_Invoices[Plan_ID])="P2","Standard",
   _xlfn.SINGLE(tbl_Invoices[Plan_ID])="P3","Premium"
)</f>
        <v>Premium</v>
      </c>
      <c r="O4972" s="2">
        <f>IF(tbl_Invoices[[#This Row],[Revenue_Type]]="Churned",0,1)</f>
        <v>1</v>
      </c>
    </row>
    <row r="4973" spans="1:15" x14ac:dyDescent="0.25">
      <c r="A4973" t="s">
        <v>6833</v>
      </c>
      <c r="B4973" t="s">
        <v>480</v>
      </c>
      <c r="C4973" t="s">
        <v>2935</v>
      </c>
      <c r="D4973" s="1">
        <v>44938</v>
      </c>
      <c r="E4973">
        <v>55</v>
      </c>
      <c r="F4973" t="b">
        <v>1</v>
      </c>
      <c r="G4973" t="s">
        <v>4549</v>
      </c>
      <c r="H4973" t="s">
        <v>2031</v>
      </c>
      <c r="I4973" s="1">
        <f>DATE(YEAR(tbl_Invoices[[#This Row],[Invoice_Date]]), MONTH(tbl_Invoices[[#This Row],[Invoice_Date]]), DAY(tbl_Invoices[[#This Row],[Invoice_Date]]))</f>
        <v>44938</v>
      </c>
      <c r="J4973">
        <f>YEAR(tbl_Invoices[[#This Row],[Invoice_Date]])</f>
        <v>2023</v>
      </c>
      <c r="K4973" s="1">
        <f>_xlfn.XLOOKUP(tbl_Invoices[[#This Row],[Customer_ID]], tbl_Customers[Customer_ID], tbl_Customers[Cohort_Month])</f>
        <v>44286</v>
      </c>
      <c r="L4973" s="1" t="str">
        <f ca="1">_xlfn.XLOOKUP(tbl_Invoices[[#This Row],[Customer_ID]], tbl_Customers[Customer_ID], tbl_Customers[Age_Group])</f>
        <v>25–34</v>
      </c>
      <c r="M4973" s="1" t="str">
        <f>_xlfn.XLOOKUP(tbl_Invoices[[#This Row],[Customer_ID]], tbl_Customers[Customer_ID], tbl_Customers[Region])</f>
        <v>Midwest</v>
      </c>
      <c r="N4973" s="1" t="str" cm="1">
        <f t="array" ref="N4973">_xlfn.IFS(
   _xlfn.SINGLE(tbl_Invoices[Plan_ID])="P1","Basic",
   _xlfn.SINGLE(tbl_Invoices[Plan_ID])="P2","Standard",
   _xlfn.SINGLE(tbl_Invoices[Plan_ID])="P3","Premium"
)</f>
        <v>Premium</v>
      </c>
      <c r="O4973" s="2">
        <f>IF(tbl_Invoices[[#This Row],[Revenue_Type]]="Churned",0,1)</f>
        <v>1</v>
      </c>
    </row>
    <row r="4974" spans="1:15" x14ac:dyDescent="0.25">
      <c r="A4974" t="s">
        <v>9819</v>
      </c>
      <c r="B4974" t="s">
        <v>748</v>
      </c>
      <c r="C4974" t="s">
        <v>2919</v>
      </c>
      <c r="D4974" s="1">
        <v>44938</v>
      </c>
      <c r="E4974">
        <v>25</v>
      </c>
      <c r="F4974" t="b">
        <v>1</v>
      </c>
      <c r="G4974" t="s">
        <v>4547</v>
      </c>
      <c r="H4974" t="s">
        <v>2034</v>
      </c>
      <c r="I4974" s="1">
        <f>DATE(YEAR(tbl_Invoices[[#This Row],[Invoice_Date]]), MONTH(tbl_Invoices[[#This Row],[Invoice_Date]]), DAY(tbl_Invoices[[#This Row],[Invoice_Date]]))</f>
        <v>44938</v>
      </c>
      <c r="J4974">
        <f>YEAR(tbl_Invoices[[#This Row],[Invoice_Date]])</f>
        <v>2023</v>
      </c>
      <c r="K4974" s="1">
        <f>_xlfn.XLOOKUP(tbl_Invoices[[#This Row],[Customer_ID]], tbl_Customers[Customer_ID], tbl_Customers[Cohort_Month])</f>
        <v>44255</v>
      </c>
      <c r="L4974" s="1" t="str">
        <f ca="1">_xlfn.XLOOKUP(tbl_Invoices[[#This Row],[Customer_ID]], tbl_Customers[Customer_ID], tbl_Customers[Age_Group])</f>
        <v>25–34</v>
      </c>
      <c r="M4974" s="1" t="str">
        <f>_xlfn.XLOOKUP(tbl_Invoices[[#This Row],[Customer_ID]], tbl_Customers[Customer_ID], tbl_Customers[Region])</f>
        <v>South</v>
      </c>
      <c r="N4974" s="1" t="str" cm="1">
        <f t="array" ref="N4974">_xlfn.IFS(
   _xlfn.SINGLE(tbl_Invoices[Plan_ID])="P1","Basic",
   _xlfn.SINGLE(tbl_Invoices[Plan_ID])="P2","Standard",
   _xlfn.SINGLE(tbl_Invoices[Plan_ID])="P3","Premium"
)</f>
        <v>Standard</v>
      </c>
      <c r="O4974" s="2">
        <f>IF(tbl_Invoices[[#This Row],[Revenue_Type]]="Churned",0,1)</f>
        <v>1</v>
      </c>
    </row>
    <row r="4975" spans="1:15" x14ac:dyDescent="0.25">
      <c r="A4975" t="s">
        <v>9813</v>
      </c>
      <c r="B4975" t="s">
        <v>1748</v>
      </c>
      <c r="C4975" t="s">
        <v>2823</v>
      </c>
      <c r="D4975" s="1">
        <v>44938</v>
      </c>
      <c r="E4975">
        <v>55</v>
      </c>
      <c r="F4975" t="b">
        <v>1</v>
      </c>
      <c r="G4975" t="s">
        <v>4545</v>
      </c>
      <c r="H4975" t="s">
        <v>2031</v>
      </c>
      <c r="I4975" s="1">
        <f>DATE(YEAR(tbl_Invoices[[#This Row],[Invoice_Date]]), MONTH(tbl_Invoices[[#This Row],[Invoice_Date]]), DAY(tbl_Invoices[[#This Row],[Invoice_Date]]))</f>
        <v>44938</v>
      </c>
      <c r="J4975">
        <f>YEAR(tbl_Invoices[[#This Row],[Invoice_Date]])</f>
        <v>2023</v>
      </c>
      <c r="K4975" s="1">
        <f>_xlfn.XLOOKUP(tbl_Invoices[[#This Row],[Customer_ID]], tbl_Customers[Customer_ID], tbl_Customers[Cohort_Month])</f>
        <v>44347</v>
      </c>
      <c r="L4975" s="1" t="str">
        <f ca="1">_xlfn.XLOOKUP(tbl_Invoices[[#This Row],[Customer_ID]], tbl_Customers[Customer_ID], tbl_Customers[Age_Group])</f>
        <v>25–34</v>
      </c>
      <c r="M4975" s="1" t="str">
        <f>_xlfn.XLOOKUP(tbl_Invoices[[#This Row],[Customer_ID]], tbl_Customers[Customer_ID], tbl_Customers[Region])</f>
        <v>South</v>
      </c>
      <c r="N4975" s="1" t="str" cm="1">
        <f t="array" ref="N4975">_xlfn.IFS(
   _xlfn.SINGLE(tbl_Invoices[Plan_ID])="P1","Basic",
   _xlfn.SINGLE(tbl_Invoices[Plan_ID])="P2","Standard",
   _xlfn.SINGLE(tbl_Invoices[Plan_ID])="P3","Premium"
)</f>
        <v>Premium</v>
      </c>
      <c r="O4975" s="2">
        <f>IF(tbl_Invoices[[#This Row],[Revenue_Type]]="Churned",0,1)</f>
        <v>0</v>
      </c>
    </row>
    <row r="4976" spans="1:15" x14ac:dyDescent="0.25">
      <c r="A4976" t="s">
        <v>7449</v>
      </c>
      <c r="B4976" t="s">
        <v>123</v>
      </c>
      <c r="C4976" t="s">
        <v>3492</v>
      </c>
      <c r="D4976" s="1">
        <v>44939</v>
      </c>
      <c r="E4976">
        <v>55</v>
      </c>
      <c r="F4976" t="b">
        <v>1</v>
      </c>
      <c r="G4976" t="s">
        <v>4549</v>
      </c>
      <c r="H4976" t="s">
        <v>2031</v>
      </c>
      <c r="I4976" s="1">
        <f>DATE(YEAR(tbl_Invoices[[#This Row],[Invoice_Date]]), MONTH(tbl_Invoices[[#This Row],[Invoice_Date]]), DAY(tbl_Invoices[[#This Row],[Invoice_Date]]))</f>
        <v>44939</v>
      </c>
      <c r="J4976">
        <f>YEAR(tbl_Invoices[[#This Row],[Invoice_Date]])</f>
        <v>2023</v>
      </c>
      <c r="K4976" s="1">
        <f>_xlfn.XLOOKUP(tbl_Invoices[[#This Row],[Customer_ID]], tbl_Customers[Customer_ID], tbl_Customers[Cohort_Month])</f>
        <v>44865</v>
      </c>
      <c r="L4976" s="1" t="str">
        <f ca="1">_xlfn.XLOOKUP(tbl_Invoices[[#This Row],[Customer_ID]], tbl_Customers[Customer_ID], tbl_Customers[Age_Group])</f>
        <v>18–24</v>
      </c>
      <c r="M4976" s="1" t="str">
        <f>_xlfn.XLOOKUP(tbl_Invoices[[#This Row],[Customer_ID]], tbl_Customers[Customer_ID], tbl_Customers[Region])</f>
        <v>East</v>
      </c>
      <c r="N4976" s="1" t="str" cm="1">
        <f t="array" ref="N4976">_xlfn.IFS(
   _xlfn.SINGLE(tbl_Invoices[Plan_ID])="P1","Basic",
   _xlfn.SINGLE(tbl_Invoices[Plan_ID])="P2","Standard",
   _xlfn.SINGLE(tbl_Invoices[Plan_ID])="P3","Premium"
)</f>
        <v>Premium</v>
      </c>
      <c r="O4976" s="2">
        <f>IF(tbl_Invoices[[#This Row],[Revenue_Type]]="Churned",0,1)</f>
        <v>1</v>
      </c>
    </row>
    <row r="4977" spans="1:15" x14ac:dyDescent="0.25">
      <c r="A4977" t="s">
        <v>5395</v>
      </c>
      <c r="B4977" t="s">
        <v>157</v>
      </c>
      <c r="C4977" t="s">
        <v>4237</v>
      </c>
      <c r="D4977" s="1">
        <v>44939</v>
      </c>
      <c r="E4977">
        <v>25</v>
      </c>
      <c r="F4977" t="b">
        <v>1</v>
      </c>
      <c r="G4977" t="s">
        <v>4547</v>
      </c>
      <c r="H4977" t="s">
        <v>2034</v>
      </c>
      <c r="I4977" s="1">
        <f>DATE(YEAR(tbl_Invoices[[#This Row],[Invoice_Date]]), MONTH(tbl_Invoices[[#This Row],[Invoice_Date]]), DAY(tbl_Invoices[[#This Row],[Invoice_Date]]))</f>
        <v>44939</v>
      </c>
      <c r="J4977">
        <f>YEAR(tbl_Invoices[[#This Row],[Invoice_Date]])</f>
        <v>2023</v>
      </c>
      <c r="K4977" s="1">
        <f>_xlfn.XLOOKUP(tbl_Invoices[[#This Row],[Customer_ID]], tbl_Customers[Customer_ID], tbl_Customers[Cohort_Month])</f>
        <v>44712</v>
      </c>
      <c r="L4977" s="1" t="str">
        <f ca="1">_xlfn.XLOOKUP(tbl_Invoices[[#This Row],[Customer_ID]], tbl_Customers[Customer_ID], tbl_Customers[Age_Group])</f>
        <v>35–44</v>
      </c>
      <c r="M4977" s="1" t="str">
        <f>_xlfn.XLOOKUP(tbl_Invoices[[#This Row],[Customer_ID]], tbl_Customers[Customer_ID], tbl_Customers[Region])</f>
        <v>International</v>
      </c>
      <c r="N4977" s="1" t="str" cm="1">
        <f t="array" ref="N4977">_xlfn.IFS(
   _xlfn.SINGLE(tbl_Invoices[Plan_ID])="P1","Basic",
   _xlfn.SINGLE(tbl_Invoices[Plan_ID])="P2","Standard",
   _xlfn.SINGLE(tbl_Invoices[Plan_ID])="P3","Premium"
)</f>
        <v>Standard</v>
      </c>
      <c r="O4977" s="2">
        <f>IF(tbl_Invoices[[#This Row],[Revenue_Type]]="Churned",0,1)</f>
        <v>1</v>
      </c>
    </row>
    <row r="4978" spans="1:15" x14ac:dyDescent="0.25">
      <c r="A4978" t="s">
        <v>5107</v>
      </c>
      <c r="B4978" t="s">
        <v>234</v>
      </c>
      <c r="C4978" t="s">
        <v>4523</v>
      </c>
      <c r="D4978" s="1">
        <v>44939</v>
      </c>
      <c r="E4978">
        <v>25</v>
      </c>
      <c r="F4978" t="b">
        <v>1</v>
      </c>
      <c r="G4978" t="s">
        <v>4540</v>
      </c>
      <c r="H4978" t="s">
        <v>2034</v>
      </c>
      <c r="I4978" s="1">
        <f>DATE(YEAR(tbl_Invoices[[#This Row],[Invoice_Date]]), MONTH(tbl_Invoices[[#This Row],[Invoice_Date]]), DAY(tbl_Invoices[[#This Row],[Invoice_Date]]))</f>
        <v>44939</v>
      </c>
      <c r="J4978">
        <f>YEAR(tbl_Invoices[[#This Row],[Invoice_Date]])</f>
        <v>2023</v>
      </c>
      <c r="K4978" s="1">
        <f>_xlfn.XLOOKUP(tbl_Invoices[[#This Row],[Customer_ID]], tbl_Customers[Customer_ID], tbl_Customers[Cohort_Month])</f>
        <v>44377</v>
      </c>
      <c r="L4978" s="1" t="str">
        <f ca="1">_xlfn.XLOOKUP(tbl_Invoices[[#This Row],[Customer_ID]], tbl_Customers[Customer_ID], tbl_Customers[Age_Group])</f>
        <v>18–24</v>
      </c>
      <c r="M4978" s="1" t="str">
        <f>_xlfn.XLOOKUP(tbl_Invoices[[#This Row],[Customer_ID]], tbl_Customers[Customer_ID], tbl_Customers[Region])</f>
        <v>West</v>
      </c>
      <c r="N4978" s="1" t="str" cm="1">
        <f t="array" ref="N4978">_xlfn.IFS(
   _xlfn.SINGLE(tbl_Invoices[Plan_ID])="P1","Basic",
   _xlfn.SINGLE(tbl_Invoices[Plan_ID])="P2","Standard",
   _xlfn.SINGLE(tbl_Invoices[Plan_ID])="P3","Premium"
)</f>
        <v>Standard</v>
      </c>
      <c r="O4978" s="2">
        <f>IF(tbl_Invoices[[#This Row],[Revenue_Type]]="Churned",0,1)</f>
        <v>1</v>
      </c>
    </row>
    <row r="4979" spans="1:15" x14ac:dyDescent="0.25">
      <c r="A4979" t="s">
        <v>7090</v>
      </c>
      <c r="B4979" t="s">
        <v>331</v>
      </c>
      <c r="C4979" t="s">
        <v>3995</v>
      </c>
      <c r="D4979" s="1">
        <v>44939</v>
      </c>
      <c r="E4979">
        <v>12</v>
      </c>
      <c r="F4979" t="b">
        <v>1</v>
      </c>
      <c r="G4979" t="s">
        <v>4549</v>
      </c>
      <c r="H4979" t="s">
        <v>2027</v>
      </c>
      <c r="I4979" s="1">
        <f>DATE(YEAR(tbl_Invoices[[#This Row],[Invoice_Date]]), MONTH(tbl_Invoices[[#This Row],[Invoice_Date]]), DAY(tbl_Invoices[[#This Row],[Invoice_Date]]))</f>
        <v>44939</v>
      </c>
      <c r="J4979">
        <f>YEAR(tbl_Invoices[[#This Row],[Invoice_Date]])</f>
        <v>2023</v>
      </c>
      <c r="K4979" s="1">
        <f>_xlfn.XLOOKUP(tbl_Invoices[[#This Row],[Customer_ID]], tbl_Customers[Customer_ID], tbl_Customers[Cohort_Month])</f>
        <v>44408</v>
      </c>
      <c r="L4979" s="1" t="str">
        <f ca="1">_xlfn.XLOOKUP(tbl_Invoices[[#This Row],[Customer_ID]], tbl_Customers[Customer_ID], tbl_Customers[Age_Group])</f>
        <v>18–24</v>
      </c>
      <c r="M4979" s="1" t="str">
        <f>_xlfn.XLOOKUP(tbl_Invoices[[#This Row],[Customer_ID]], tbl_Customers[Customer_ID], tbl_Customers[Region])</f>
        <v>East</v>
      </c>
      <c r="N4979" s="1" t="str" cm="1">
        <f t="array" ref="N4979">_xlfn.IFS(
   _xlfn.SINGLE(tbl_Invoices[Plan_ID])="P1","Basic",
   _xlfn.SINGLE(tbl_Invoices[Plan_ID])="P2","Standard",
   _xlfn.SINGLE(tbl_Invoices[Plan_ID])="P3","Premium"
)</f>
        <v>Basic</v>
      </c>
      <c r="O4979" s="2">
        <f>IF(tbl_Invoices[[#This Row],[Revenue_Type]]="Churned",0,1)</f>
        <v>1</v>
      </c>
    </row>
    <row r="4980" spans="1:15" x14ac:dyDescent="0.25">
      <c r="A4980" t="s">
        <v>5822</v>
      </c>
      <c r="B4980" t="s">
        <v>430</v>
      </c>
      <c r="C4980" t="s">
        <v>4025</v>
      </c>
      <c r="D4980" s="1">
        <v>44939</v>
      </c>
      <c r="E4980">
        <v>55</v>
      </c>
      <c r="F4980" t="b">
        <v>1</v>
      </c>
      <c r="G4980" t="s">
        <v>4540</v>
      </c>
      <c r="H4980" t="s">
        <v>2031</v>
      </c>
      <c r="I4980" s="1">
        <f>DATE(YEAR(tbl_Invoices[[#This Row],[Invoice_Date]]), MONTH(tbl_Invoices[[#This Row],[Invoice_Date]]), DAY(tbl_Invoices[[#This Row],[Invoice_Date]]))</f>
        <v>44939</v>
      </c>
      <c r="J4980">
        <f>YEAR(tbl_Invoices[[#This Row],[Invoice_Date]])</f>
        <v>2023</v>
      </c>
      <c r="K4980" s="1">
        <f>_xlfn.XLOOKUP(tbl_Invoices[[#This Row],[Customer_ID]], tbl_Customers[Customer_ID], tbl_Customers[Cohort_Month])</f>
        <v>44408</v>
      </c>
      <c r="L4980" s="1" t="str">
        <f ca="1">_xlfn.XLOOKUP(tbl_Invoices[[#This Row],[Customer_ID]], tbl_Customers[Customer_ID], tbl_Customers[Age_Group])</f>
        <v>35–44</v>
      </c>
      <c r="M4980" s="1" t="str">
        <f>_xlfn.XLOOKUP(tbl_Invoices[[#This Row],[Customer_ID]], tbl_Customers[Customer_ID], tbl_Customers[Region])</f>
        <v>South</v>
      </c>
      <c r="N4980" s="1" t="str" cm="1">
        <f t="array" ref="N4980">_xlfn.IFS(
   _xlfn.SINGLE(tbl_Invoices[Plan_ID])="P1","Basic",
   _xlfn.SINGLE(tbl_Invoices[Plan_ID])="P2","Standard",
   _xlfn.SINGLE(tbl_Invoices[Plan_ID])="P3","Premium"
)</f>
        <v>Premium</v>
      </c>
      <c r="O4980" s="2">
        <f>IF(tbl_Invoices[[#This Row],[Revenue_Type]]="Churned",0,1)</f>
        <v>1</v>
      </c>
    </row>
    <row r="4981" spans="1:15" x14ac:dyDescent="0.25">
      <c r="A4981" t="s">
        <v>6135</v>
      </c>
      <c r="B4981" t="s">
        <v>1006</v>
      </c>
      <c r="C4981" t="s">
        <v>4281</v>
      </c>
      <c r="D4981" s="1">
        <v>44939</v>
      </c>
      <c r="E4981">
        <v>55</v>
      </c>
      <c r="F4981" t="b">
        <v>1</v>
      </c>
      <c r="G4981" t="s">
        <v>4540</v>
      </c>
      <c r="H4981" t="s">
        <v>2031</v>
      </c>
      <c r="I4981" s="1">
        <f>DATE(YEAR(tbl_Invoices[[#This Row],[Invoice_Date]]), MONTH(tbl_Invoices[[#This Row],[Invoice_Date]]), DAY(tbl_Invoices[[#This Row],[Invoice_Date]]))</f>
        <v>44939</v>
      </c>
      <c r="J4981">
        <f>YEAR(tbl_Invoices[[#This Row],[Invoice_Date]])</f>
        <v>2023</v>
      </c>
      <c r="K4981" s="1">
        <f>_xlfn.XLOOKUP(tbl_Invoices[[#This Row],[Customer_ID]], tbl_Customers[Customer_ID], tbl_Customers[Cohort_Month])</f>
        <v>44865</v>
      </c>
      <c r="L4981" s="1" t="str">
        <f ca="1">_xlfn.XLOOKUP(tbl_Invoices[[#This Row],[Customer_ID]], tbl_Customers[Customer_ID], tbl_Customers[Age_Group])</f>
        <v>35–44</v>
      </c>
      <c r="M4981" s="1" t="str">
        <f>_xlfn.XLOOKUP(tbl_Invoices[[#This Row],[Customer_ID]], tbl_Customers[Customer_ID], tbl_Customers[Region])</f>
        <v>East</v>
      </c>
      <c r="N4981" s="1" t="str" cm="1">
        <f t="array" ref="N4981">_xlfn.IFS(
   _xlfn.SINGLE(tbl_Invoices[Plan_ID])="P1","Basic",
   _xlfn.SINGLE(tbl_Invoices[Plan_ID])="P2","Standard",
   _xlfn.SINGLE(tbl_Invoices[Plan_ID])="P3","Premium"
)</f>
        <v>Premium</v>
      </c>
      <c r="O4981" s="2">
        <f>IF(tbl_Invoices[[#This Row],[Revenue_Type]]="Churned",0,1)</f>
        <v>1</v>
      </c>
    </row>
    <row r="4982" spans="1:15" x14ac:dyDescent="0.25">
      <c r="A4982" t="s">
        <v>7015</v>
      </c>
      <c r="B4982" t="s">
        <v>1146</v>
      </c>
      <c r="C4982" t="s">
        <v>2318</v>
      </c>
      <c r="D4982" s="1">
        <v>44939</v>
      </c>
      <c r="E4982">
        <v>25</v>
      </c>
      <c r="F4982" t="b">
        <v>1</v>
      </c>
      <c r="G4982" t="s">
        <v>4545</v>
      </c>
      <c r="H4982" t="s">
        <v>2034</v>
      </c>
      <c r="I4982" s="1">
        <f>DATE(YEAR(tbl_Invoices[[#This Row],[Invoice_Date]]), MONTH(tbl_Invoices[[#This Row],[Invoice_Date]]), DAY(tbl_Invoices[[#This Row],[Invoice_Date]]))</f>
        <v>44939</v>
      </c>
      <c r="J4982">
        <f>YEAR(tbl_Invoices[[#This Row],[Invoice_Date]])</f>
        <v>2023</v>
      </c>
      <c r="K4982" s="1">
        <f>_xlfn.XLOOKUP(tbl_Invoices[[#This Row],[Customer_ID]], tbl_Customers[Customer_ID], tbl_Customers[Cohort_Month])</f>
        <v>44500</v>
      </c>
      <c r="L4982" s="1" t="str">
        <f ca="1">_xlfn.XLOOKUP(tbl_Invoices[[#This Row],[Customer_ID]], tbl_Customers[Customer_ID], tbl_Customers[Age_Group])</f>
        <v>45–54</v>
      </c>
      <c r="M4982" s="1" t="str">
        <f>_xlfn.XLOOKUP(tbl_Invoices[[#This Row],[Customer_ID]], tbl_Customers[Customer_ID], tbl_Customers[Region])</f>
        <v>South</v>
      </c>
      <c r="N4982" s="1" t="str" cm="1">
        <f t="array" ref="N4982">_xlfn.IFS(
   _xlfn.SINGLE(tbl_Invoices[Plan_ID])="P1","Basic",
   _xlfn.SINGLE(tbl_Invoices[Plan_ID])="P2","Standard",
   _xlfn.SINGLE(tbl_Invoices[Plan_ID])="P3","Premium"
)</f>
        <v>Standard</v>
      </c>
      <c r="O4982" s="2">
        <f>IF(tbl_Invoices[[#This Row],[Revenue_Type]]="Churned",0,1)</f>
        <v>0</v>
      </c>
    </row>
    <row r="4983" spans="1:15" x14ac:dyDescent="0.25">
      <c r="A4983" t="s">
        <v>8353</v>
      </c>
      <c r="B4983" t="s">
        <v>1233</v>
      </c>
      <c r="C4983" t="s">
        <v>3771</v>
      </c>
      <c r="D4983" s="1">
        <v>44939</v>
      </c>
      <c r="E4983">
        <v>25</v>
      </c>
      <c r="F4983" t="b">
        <v>1</v>
      </c>
      <c r="G4983" t="s">
        <v>4540</v>
      </c>
      <c r="H4983" t="s">
        <v>2034</v>
      </c>
      <c r="I4983" s="1">
        <f>DATE(YEAR(tbl_Invoices[[#This Row],[Invoice_Date]]), MONTH(tbl_Invoices[[#This Row],[Invoice_Date]]), DAY(tbl_Invoices[[#This Row],[Invoice_Date]]))</f>
        <v>44939</v>
      </c>
      <c r="J4983">
        <f>YEAR(tbl_Invoices[[#This Row],[Invoice_Date]])</f>
        <v>2023</v>
      </c>
      <c r="K4983" s="1">
        <f>_xlfn.XLOOKUP(tbl_Invoices[[#This Row],[Customer_ID]], tbl_Customers[Customer_ID], tbl_Customers[Cohort_Month])</f>
        <v>44255</v>
      </c>
      <c r="L4983" s="1" t="str">
        <f ca="1">_xlfn.XLOOKUP(tbl_Invoices[[#This Row],[Customer_ID]], tbl_Customers[Customer_ID], tbl_Customers[Age_Group])</f>
        <v>25–34</v>
      </c>
      <c r="M4983" s="1" t="str">
        <f>_xlfn.XLOOKUP(tbl_Invoices[[#This Row],[Customer_ID]], tbl_Customers[Customer_ID], tbl_Customers[Region])</f>
        <v>West</v>
      </c>
      <c r="N4983" s="1" t="str" cm="1">
        <f t="array" ref="N4983">_xlfn.IFS(
   _xlfn.SINGLE(tbl_Invoices[Plan_ID])="P1","Basic",
   _xlfn.SINGLE(tbl_Invoices[Plan_ID])="P2","Standard",
   _xlfn.SINGLE(tbl_Invoices[Plan_ID])="P3","Premium"
)</f>
        <v>Standard</v>
      </c>
      <c r="O4983" s="2">
        <f>IF(tbl_Invoices[[#This Row],[Revenue_Type]]="Churned",0,1)</f>
        <v>1</v>
      </c>
    </row>
    <row r="4984" spans="1:15" x14ac:dyDescent="0.25">
      <c r="A4984" t="s">
        <v>7951</v>
      </c>
      <c r="B4984" t="s">
        <v>1251</v>
      </c>
      <c r="C4984" t="s">
        <v>3822</v>
      </c>
      <c r="D4984" s="1">
        <v>44939</v>
      </c>
      <c r="E4984">
        <v>55</v>
      </c>
      <c r="F4984" t="b">
        <v>1</v>
      </c>
      <c r="G4984" t="s">
        <v>4540</v>
      </c>
      <c r="H4984" t="s">
        <v>2031</v>
      </c>
      <c r="I4984" s="1">
        <f>DATE(YEAR(tbl_Invoices[[#This Row],[Invoice_Date]]), MONTH(tbl_Invoices[[#This Row],[Invoice_Date]]), DAY(tbl_Invoices[[#This Row],[Invoice_Date]]))</f>
        <v>44939</v>
      </c>
      <c r="J4984">
        <f>YEAR(tbl_Invoices[[#This Row],[Invoice_Date]])</f>
        <v>2023</v>
      </c>
      <c r="K4984" s="1">
        <f>_xlfn.XLOOKUP(tbl_Invoices[[#This Row],[Customer_ID]], tbl_Customers[Customer_ID], tbl_Customers[Cohort_Month])</f>
        <v>44408</v>
      </c>
      <c r="L4984" s="1" t="str">
        <f ca="1">_xlfn.XLOOKUP(tbl_Invoices[[#This Row],[Customer_ID]], tbl_Customers[Customer_ID], tbl_Customers[Age_Group])</f>
        <v>25–34</v>
      </c>
      <c r="M4984" s="1" t="str">
        <f>_xlfn.XLOOKUP(tbl_Invoices[[#This Row],[Customer_ID]], tbl_Customers[Customer_ID], tbl_Customers[Region])</f>
        <v>East</v>
      </c>
      <c r="N4984" s="1" t="str" cm="1">
        <f t="array" ref="N4984">_xlfn.IFS(
   _xlfn.SINGLE(tbl_Invoices[Plan_ID])="P1","Basic",
   _xlfn.SINGLE(tbl_Invoices[Plan_ID])="P2","Standard",
   _xlfn.SINGLE(tbl_Invoices[Plan_ID])="P3","Premium"
)</f>
        <v>Premium</v>
      </c>
      <c r="O4984" s="2">
        <f>IF(tbl_Invoices[[#This Row],[Revenue_Type]]="Churned",0,1)</f>
        <v>1</v>
      </c>
    </row>
    <row r="4985" spans="1:15" x14ac:dyDescent="0.25">
      <c r="A4985" t="s">
        <v>7318</v>
      </c>
      <c r="B4985" t="s">
        <v>1257</v>
      </c>
      <c r="C4985" t="s">
        <v>3240</v>
      </c>
      <c r="D4985" s="1">
        <v>44939</v>
      </c>
      <c r="E4985">
        <v>25</v>
      </c>
      <c r="F4985" t="b">
        <v>1</v>
      </c>
      <c r="G4985" t="s">
        <v>4545</v>
      </c>
      <c r="H4985" t="s">
        <v>2034</v>
      </c>
      <c r="I4985" s="1">
        <f>DATE(YEAR(tbl_Invoices[[#This Row],[Invoice_Date]]), MONTH(tbl_Invoices[[#This Row],[Invoice_Date]]), DAY(tbl_Invoices[[#This Row],[Invoice_Date]]))</f>
        <v>44939</v>
      </c>
      <c r="J4985">
        <f>YEAR(tbl_Invoices[[#This Row],[Invoice_Date]])</f>
        <v>2023</v>
      </c>
      <c r="K4985" s="1">
        <f>_xlfn.XLOOKUP(tbl_Invoices[[#This Row],[Customer_ID]], tbl_Customers[Customer_ID], tbl_Customers[Cohort_Month])</f>
        <v>44377</v>
      </c>
      <c r="L4985" s="1" t="str">
        <f ca="1">_xlfn.XLOOKUP(tbl_Invoices[[#This Row],[Customer_ID]], tbl_Customers[Customer_ID], tbl_Customers[Age_Group])</f>
        <v>45–54</v>
      </c>
      <c r="M4985" s="1" t="str">
        <f>_xlfn.XLOOKUP(tbl_Invoices[[#This Row],[Customer_ID]], tbl_Customers[Customer_ID], tbl_Customers[Region])</f>
        <v>South</v>
      </c>
      <c r="N4985" s="1" t="str" cm="1">
        <f t="array" ref="N4985">_xlfn.IFS(
   _xlfn.SINGLE(tbl_Invoices[Plan_ID])="P1","Basic",
   _xlfn.SINGLE(tbl_Invoices[Plan_ID])="P2","Standard",
   _xlfn.SINGLE(tbl_Invoices[Plan_ID])="P3","Premium"
)</f>
        <v>Standard</v>
      </c>
      <c r="O4985" s="2">
        <f>IF(tbl_Invoices[[#This Row],[Revenue_Type]]="Churned",0,1)</f>
        <v>0</v>
      </c>
    </row>
    <row r="4986" spans="1:15" x14ac:dyDescent="0.25">
      <c r="A4986" t="s">
        <v>6948</v>
      </c>
      <c r="B4986" t="s">
        <v>1361</v>
      </c>
      <c r="C4986" t="s">
        <v>2929</v>
      </c>
      <c r="D4986" s="1">
        <v>44939</v>
      </c>
      <c r="E4986">
        <v>25</v>
      </c>
      <c r="F4986" t="b">
        <v>1</v>
      </c>
      <c r="G4986" t="s">
        <v>4549</v>
      </c>
      <c r="H4986" t="s">
        <v>2034</v>
      </c>
      <c r="I4986" s="1">
        <f>DATE(YEAR(tbl_Invoices[[#This Row],[Invoice_Date]]), MONTH(tbl_Invoices[[#This Row],[Invoice_Date]]), DAY(tbl_Invoices[[#This Row],[Invoice_Date]]))</f>
        <v>44939</v>
      </c>
      <c r="J4986">
        <f>YEAR(tbl_Invoices[[#This Row],[Invoice_Date]])</f>
        <v>2023</v>
      </c>
      <c r="K4986" s="1">
        <f>_xlfn.XLOOKUP(tbl_Invoices[[#This Row],[Customer_ID]], tbl_Customers[Customer_ID], tbl_Customers[Cohort_Month])</f>
        <v>44592</v>
      </c>
      <c r="L4986" s="1" t="str">
        <f ca="1">_xlfn.XLOOKUP(tbl_Invoices[[#This Row],[Customer_ID]], tbl_Customers[Customer_ID], tbl_Customers[Age_Group])</f>
        <v>18–24</v>
      </c>
      <c r="M4986" s="1" t="str">
        <f>_xlfn.XLOOKUP(tbl_Invoices[[#This Row],[Customer_ID]], tbl_Customers[Customer_ID], tbl_Customers[Region])</f>
        <v>West</v>
      </c>
      <c r="N4986" s="1" t="str" cm="1">
        <f t="array" ref="N4986">_xlfn.IFS(
   _xlfn.SINGLE(tbl_Invoices[Plan_ID])="P1","Basic",
   _xlfn.SINGLE(tbl_Invoices[Plan_ID])="P2","Standard",
   _xlfn.SINGLE(tbl_Invoices[Plan_ID])="P3","Premium"
)</f>
        <v>Standard</v>
      </c>
      <c r="O4986" s="2">
        <f>IF(tbl_Invoices[[#This Row],[Revenue_Type]]="Churned",0,1)</f>
        <v>1</v>
      </c>
    </row>
    <row r="4987" spans="1:15" x14ac:dyDescent="0.25">
      <c r="A4987" t="s">
        <v>7431</v>
      </c>
      <c r="B4987" t="s">
        <v>1727</v>
      </c>
      <c r="C4987" t="s">
        <v>4072</v>
      </c>
      <c r="D4987" s="1">
        <v>44939</v>
      </c>
      <c r="E4987">
        <v>25</v>
      </c>
      <c r="F4987" t="b">
        <v>1</v>
      </c>
      <c r="G4987" t="s">
        <v>4540</v>
      </c>
      <c r="H4987" t="s">
        <v>2034</v>
      </c>
      <c r="I4987" s="1">
        <f>DATE(YEAR(tbl_Invoices[[#This Row],[Invoice_Date]]), MONTH(tbl_Invoices[[#This Row],[Invoice_Date]]), DAY(tbl_Invoices[[#This Row],[Invoice_Date]]))</f>
        <v>44939</v>
      </c>
      <c r="J4987">
        <f>YEAR(tbl_Invoices[[#This Row],[Invoice_Date]])</f>
        <v>2023</v>
      </c>
      <c r="K4987" s="1">
        <f>_xlfn.XLOOKUP(tbl_Invoices[[#This Row],[Customer_ID]], tbl_Customers[Customer_ID], tbl_Customers[Cohort_Month])</f>
        <v>44834</v>
      </c>
      <c r="L4987" s="1" t="str">
        <f ca="1">_xlfn.XLOOKUP(tbl_Invoices[[#This Row],[Customer_ID]], tbl_Customers[Customer_ID], tbl_Customers[Age_Group])</f>
        <v>55+</v>
      </c>
      <c r="M4987" s="1" t="str">
        <f>_xlfn.XLOOKUP(tbl_Invoices[[#This Row],[Customer_ID]], tbl_Customers[Customer_ID], tbl_Customers[Region])</f>
        <v>East</v>
      </c>
      <c r="N4987" s="1" t="str" cm="1">
        <f t="array" ref="N4987">_xlfn.IFS(
   _xlfn.SINGLE(tbl_Invoices[Plan_ID])="P1","Basic",
   _xlfn.SINGLE(tbl_Invoices[Plan_ID])="P2","Standard",
   _xlfn.SINGLE(tbl_Invoices[Plan_ID])="P3","Premium"
)</f>
        <v>Standard</v>
      </c>
      <c r="O4987" s="2">
        <f>IF(tbl_Invoices[[#This Row],[Revenue_Type]]="Churned",0,1)</f>
        <v>1</v>
      </c>
    </row>
    <row r="4988" spans="1:15" x14ac:dyDescent="0.25">
      <c r="A4988" t="s">
        <v>6696</v>
      </c>
      <c r="B4988" t="s">
        <v>136</v>
      </c>
      <c r="C4988" t="s">
        <v>4028</v>
      </c>
      <c r="D4988" s="1">
        <v>44940</v>
      </c>
      <c r="E4988">
        <v>55</v>
      </c>
      <c r="F4988" t="b">
        <v>1</v>
      </c>
      <c r="G4988" t="s">
        <v>4538</v>
      </c>
      <c r="H4988" t="s">
        <v>2031</v>
      </c>
      <c r="I4988" s="1">
        <f>DATE(YEAR(tbl_Invoices[[#This Row],[Invoice_Date]]), MONTH(tbl_Invoices[[#This Row],[Invoice_Date]]), DAY(tbl_Invoices[[#This Row],[Invoice_Date]]))</f>
        <v>44940</v>
      </c>
      <c r="J4988">
        <f>YEAR(tbl_Invoices[[#This Row],[Invoice_Date]])</f>
        <v>2023</v>
      </c>
      <c r="K4988" s="1">
        <f>_xlfn.XLOOKUP(tbl_Invoices[[#This Row],[Customer_ID]], tbl_Customers[Customer_ID], tbl_Customers[Cohort_Month])</f>
        <v>44926</v>
      </c>
      <c r="L4988" s="1" t="str">
        <f ca="1">_xlfn.XLOOKUP(tbl_Invoices[[#This Row],[Customer_ID]], tbl_Customers[Customer_ID], tbl_Customers[Age_Group])</f>
        <v>18–24</v>
      </c>
      <c r="M4988" s="1" t="str">
        <f>_xlfn.XLOOKUP(tbl_Invoices[[#This Row],[Customer_ID]], tbl_Customers[Customer_ID], tbl_Customers[Region])</f>
        <v>West</v>
      </c>
      <c r="N4988" s="1" t="str" cm="1">
        <f t="array" ref="N4988">_xlfn.IFS(
   _xlfn.SINGLE(tbl_Invoices[Plan_ID])="P1","Basic",
   _xlfn.SINGLE(tbl_Invoices[Plan_ID])="P2","Standard",
   _xlfn.SINGLE(tbl_Invoices[Plan_ID])="P3","Premium"
)</f>
        <v>Premium</v>
      </c>
      <c r="O4988" s="2">
        <f>IF(tbl_Invoices[[#This Row],[Revenue_Type]]="Churned",0,1)</f>
        <v>1</v>
      </c>
    </row>
    <row r="4989" spans="1:15" x14ac:dyDescent="0.25">
      <c r="A4989" t="s">
        <v>8529</v>
      </c>
      <c r="B4989" t="s">
        <v>257</v>
      </c>
      <c r="C4989" t="s">
        <v>4274</v>
      </c>
      <c r="D4989" s="1">
        <v>44940</v>
      </c>
      <c r="E4989">
        <v>25</v>
      </c>
      <c r="F4989" t="b">
        <v>1</v>
      </c>
      <c r="G4989" t="s">
        <v>4545</v>
      </c>
      <c r="H4989" t="s">
        <v>2034</v>
      </c>
      <c r="I4989" s="1">
        <f>DATE(YEAR(tbl_Invoices[[#This Row],[Invoice_Date]]), MONTH(tbl_Invoices[[#This Row],[Invoice_Date]]), DAY(tbl_Invoices[[#This Row],[Invoice_Date]]))</f>
        <v>44940</v>
      </c>
      <c r="J4989">
        <f>YEAR(tbl_Invoices[[#This Row],[Invoice_Date]])</f>
        <v>2023</v>
      </c>
      <c r="K4989" s="1">
        <f>_xlfn.XLOOKUP(tbl_Invoices[[#This Row],[Customer_ID]], tbl_Customers[Customer_ID], tbl_Customers[Cohort_Month])</f>
        <v>44286</v>
      </c>
      <c r="L4989" s="1" t="str">
        <f ca="1">_xlfn.XLOOKUP(tbl_Invoices[[#This Row],[Customer_ID]], tbl_Customers[Customer_ID], tbl_Customers[Age_Group])</f>
        <v>45–54</v>
      </c>
      <c r="M4989" s="1" t="str">
        <f>_xlfn.XLOOKUP(tbl_Invoices[[#This Row],[Customer_ID]], tbl_Customers[Customer_ID], tbl_Customers[Region])</f>
        <v>East</v>
      </c>
      <c r="N4989" s="1" t="str" cm="1">
        <f t="array" ref="N4989">_xlfn.IFS(
   _xlfn.SINGLE(tbl_Invoices[Plan_ID])="P1","Basic",
   _xlfn.SINGLE(tbl_Invoices[Plan_ID])="P2","Standard",
   _xlfn.SINGLE(tbl_Invoices[Plan_ID])="P3","Premium"
)</f>
        <v>Standard</v>
      </c>
      <c r="O4989" s="2">
        <f>IF(tbl_Invoices[[#This Row],[Revenue_Type]]="Churned",0,1)</f>
        <v>0</v>
      </c>
    </row>
    <row r="4990" spans="1:15" x14ac:dyDescent="0.25">
      <c r="A4990" t="s">
        <v>5423</v>
      </c>
      <c r="B4990" t="s">
        <v>635</v>
      </c>
      <c r="C4990" t="s">
        <v>3828</v>
      </c>
      <c r="D4990" s="1">
        <v>44940</v>
      </c>
      <c r="E4990">
        <v>25</v>
      </c>
      <c r="F4990" t="b">
        <v>1</v>
      </c>
      <c r="G4990" t="s">
        <v>4547</v>
      </c>
      <c r="H4990" t="s">
        <v>2034</v>
      </c>
      <c r="I4990" s="1">
        <f>DATE(YEAR(tbl_Invoices[[#This Row],[Invoice_Date]]), MONTH(tbl_Invoices[[#This Row],[Invoice_Date]]), DAY(tbl_Invoices[[#This Row],[Invoice_Date]]))</f>
        <v>44940</v>
      </c>
      <c r="J4990">
        <f>YEAR(tbl_Invoices[[#This Row],[Invoice_Date]])</f>
        <v>2023</v>
      </c>
      <c r="K4990" s="1">
        <f>_xlfn.XLOOKUP(tbl_Invoices[[#This Row],[Customer_ID]], tbl_Customers[Customer_ID], tbl_Customers[Cohort_Month])</f>
        <v>44773</v>
      </c>
      <c r="L4990" s="1" t="str">
        <f ca="1">_xlfn.XLOOKUP(tbl_Invoices[[#This Row],[Customer_ID]], tbl_Customers[Customer_ID], tbl_Customers[Age_Group])</f>
        <v>55+</v>
      </c>
      <c r="M4990" s="1" t="str">
        <f>_xlfn.XLOOKUP(tbl_Invoices[[#This Row],[Customer_ID]], tbl_Customers[Customer_ID], tbl_Customers[Region])</f>
        <v>South</v>
      </c>
      <c r="N4990" s="1" t="str" cm="1">
        <f t="array" ref="N4990">_xlfn.IFS(
   _xlfn.SINGLE(tbl_Invoices[Plan_ID])="P1","Basic",
   _xlfn.SINGLE(tbl_Invoices[Plan_ID])="P2","Standard",
   _xlfn.SINGLE(tbl_Invoices[Plan_ID])="P3","Premium"
)</f>
        <v>Standard</v>
      </c>
      <c r="O4990" s="2">
        <f>IF(tbl_Invoices[[#This Row],[Revenue_Type]]="Churned",0,1)</f>
        <v>1</v>
      </c>
    </row>
    <row r="4991" spans="1:15" x14ac:dyDescent="0.25">
      <c r="A4991" t="s">
        <v>8968</v>
      </c>
      <c r="B4991" t="s">
        <v>1053</v>
      </c>
      <c r="C4991" t="s">
        <v>2418</v>
      </c>
      <c r="D4991" s="1">
        <v>44940</v>
      </c>
      <c r="E4991">
        <v>12</v>
      </c>
      <c r="F4991" t="b">
        <v>1</v>
      </c>
      <c r="G4991" t="s">
        <v>4540</v>
      </c>
      <c r="H4991" t="s">
        <v>2027</v>
      </c>
      <c r="I4991" s="1">
        <f>DATE(YEAR(tbl_Invoices[[#This Row],[Invoice_Date]]), MONTH(tbl_Invoices[[#This Row],[Invoice_Date]]), DAY(tbl_Invoices[[#This Row],[Invoice_Date]]))</f>
        <v>44940</v>
      </c>
      <c r="J4991">
        <f>YEAR(tbl_Invoices[[#This Row],[Invoice_Date]])</f>
        <v>2023</v>
      </c>
      <c r="K4991" s="1">
        <f>_xlfn.XLOOKUP(tbl_Invoices[[#This Row],[Customer_ID]], tbl_Customers[Customer_ID], tbl_Customers[Cohort_Month])</f>
        <v>44227</v>
      </c>
      <c r="L4991" s="1" t="str">
        <f ca="1">_xlfn.XLOOKUP(tbl_Invoices[[#This Row],[Customer_ID]], tbl_Customers[Customer_ID], tbl_Customers[Age_Group])</f>
        <v>55+</v>
      </c>
      <c r="M4991" s="1" t="str">
        <f>_xlfn.XLOOKUP(tbl_Invoices[[#This Row],[Customer_ID]], tbl_Customers[Customer_ID], tbl_Customers[Region])</f>
        <v>International</v>
      </c>
      <c r="N4991" s="1" t="str" cm="1">
        <f t="array" ref="N4991">_xlfn.IFS(
   _xlfn.SINGLE(tbl_Invoices[Plan_ID])="P1","Basic",
   _xlfn.SINGLE(tbl_Invoices[Plan_ID])="P2","Standard",
   _xlfn.SINGLE(tbl_Invoices[Plan_ID])="P3","Premium"
)</f>
        <v>Basic</v>
      </c>
      <c r="O4991" s="2">
        <f>IF(tbl_Invoices[[#This Row],[Revenue_Type]]="Churned",0,1)</f>
        <v>1</v>
      </c>
    </row>
    <row r="4992" spans="1:15" x14ac:dyDescent="0.25">
      <c r="A4992" t="s">
        <v>5018</v>
      </c>
      <c r="B4992" t="s">
        <v>1246</v>
      </c>
      <c r="C4992" t="s">
        <v>4355</v>
      </c>
      <c r="D4992" s="1">
        <v>44940</v>
      </c>
      <c r="E4992">
        <v>25</v>
      </c>
      <c r="F4992" t="b">
        <v>1</v>
      </c>
      <c r="G4992" t="s">
        <v>4540</v>
      </c>
      <c r="H4992" t="s">
        <v>2034</v>
      </c>
      <c r="I4992" s="1">
        <f>DATE(YEAR(tbl_Invoices[[#This Row],[Invoice_Date]]), MONTH(tbl_Invoices[[#This Row],[Invoice_Date]]), DAY(tbl_Invoices[[#This Row],[Invoice_Date]]))</f>
        <v>44940</v>
      </c>
      <c r="J4992">
        <f>YEAR(tbl_Invoices[[#This Row],[Invoice_Date]])</f>
        <v>2023</v>
      </c>
      <c r="K4992" s="1">
        <f>_xlfn.XLOOKUP(tbl_Invoices[[#This Row],[Customer_ID]], tbl_Customers[Customer_ID], tbl_Customers[Cohort_Month])</f>
        <v>45016</v>
      </c>
      <c r="L4992" s="1" t="str">
        <f ca="1">_xlfn.XLOOKUP(tbl_Invoices[[#This Row],[Customer_ID]], tbl_Customers[Customer_ID], tbl_Customers[Age_Group])</f>
        <v>25–34</v>
      </c>
      <c r="M4992" s="1" t="str">
        <f>_xlfn.XLOOKUP(tbl_Invoices[[#This Row],[Customer_ID]], tbl_Customers[Customer_ID], tbl_Customers[Region])</f>
        <v>International</v>
      </c>
      <c r="N4992" s="1" t="str" cm="1">
        <f t="array" ref="N4992">_xlfn.IFS(
   _xlfn.SINGLE(tbl_Invoices[Plan_ID])="P1","Basic",
   _xlfn.SINGLE(tbl_Invoices[Plan_ID])="P2","Standard",
   _xlfn.SINGLE(tbl_Invoices[Plan_ID])="P3","Premium"
)</f>
        <v>Standard</v>
      </c>
      <c r="O4992" s="2">
        <f>IF(tbl_Invoices[[#This Row],[Revenue_Type]]="Churned",0,1)</f>
        <v>1</v>
      </c>
    </row>
    <row r="4993" spans="1:15" x14ac:dyDescent="0.25">
      <c r="A4993" t="s">
        <v>9505</v>
      </c>
      <c r="B4993" t="s">
        <v>1735</v>
      </c>
      <c r="C4993" t="s">
        <v>2068</v>
      </c>
      <c r="D4993" s="1">
        <v>44940</v>
      </c>
      <c r="E4993">
        <v>12</v>
      </c>
      <c r="F4993" t="b">
        <v>1</v>
      </c>
      <c r="G4993" t="s">
        <v>4540</v>
      </c>
      <c r="H4993" t="s">
        <v>2027</v>
      </c>
      <c r="I4993" s="1">
        <f>DATE(YEAR(tbl_Invoices[[#This Row],[Invoice_Date]]), MONTH(tbl_Invoices[[#This Row],[Invoice_Date]]), DAY(tbl_Invoices[[#This Row],[Invoice_Date]]))</f>
        <v>44940</v>
      </c>
      <c r="J4993">
        <f>YEAR(tbl_Invoices[[#This Row],[Invoice_Date]])</f>
        <v>2023</v>
      </c>
      <c r="K4993" s="1">
        <f>_xlfn.XLOOKUP(tbl_Invoices[[#This Row],[Customer_ID]], tbl_Customers[Customer_ID], tbl_Customers[Cohort_Month])</f>
        <v>44530</v>
      </c>
      <c r="L4993" s="1" t="str">
        <f ca="1">_xlfn.XLOOKUP(tbl_Invoices[[#This Row],[Customer_ID]], tbl_Customers[Customer_ID], tbl_Customers[Age_Group])</f>
        <v>55+</v>
      </c>
      <c r="M4993" s="1" t="str">
        <f>_xlfn.XLOOKUP(tbl_Invoices[[#This Row],[Customer_ID]], tbl_Customers[Customer_ID], tbl_Customers[Region])</f>
        <v>Midwest</v>
      </c>
      <c r="N4993" s="1" t="str" cm="1">
        <f t="array" ref="N4993">_xlfn.IFS(
   _xlfn.SINGLE(tbl_Invoices[Plan_ID])="P1","Basic",
   _xlfn.SINGLE(tbl_Invoices[Plan_ID])="P2","Standard",
   _xlfn.SINGLE(tbl_Invoices[Plan_ID])="P3","Premium"
)</f>
        <v>Basic</v>
      </c>
      <c r="O4993" s="2">
        <f>IF(tbl_Invoices[[#This Row],[Revenue_Type]]="Churned",0,1)</f>
        <v>1</v>
      </c>
    </row>
    <row r="4994" spans="1:15" x14ac:dyDescent="0.25">
      <c r="A4994" t="s">
        <v>5138</v>
      </c>
      <c r="B4994" t="s">
        <v>1759</v>
      </c>
      <c r="C4994" t="s">
        <v>3095</v>
      </c>
      <c r="D4994" s="1">
        <v>44940</v>
      </c>
      <c r="E4994">
        <v>25</v>
      </c>
      <c r="F4994" t="b">
        <v>1</v>
      </c>
      <c r="G4994" t="s">
        <v>4538</v>
      </c>
      <c r="H4994" t="s">
        <v>2034</v>
      </c>
      <c r="I4994" s="1">
        <f>DATE(YEAR(tbl_Invoices[[#This Row],[Invoice_Date]]), MONTH(tbl_Invoices[[#This Row],[Invoice_Date]]), DAY(tbl_Invoices[[#This Row],[Invoice_Date]]))</f>
        <v>44940</v>
      </c>
      <c r="J4994">
        <f>YEAR(tbl_Invoices[[#This Row],[Invoice_Date]])</f>
        <v>2023</v>
      </c>
      <c r="K4994" s="1">
        <f>_xlfn.XLOOKUP(tbl_Invoices[[#This Row],[Customer_ID]], tbl_Customers[Customer_ID], tbl_Customers[Cohort_Month])</f>
        <v>44957</v>
      </c>
      <c r="L4994" s="1" t="str">
        <f ca="1">_xlfn.XLOOKUP(tbl_Invoices[[#This Row],[Customer_ID]], tbl_Customers[Customer_ID], tbl_Customers[Age_Group])</f>
        <v>45–54</v>
      </c>
      <c r="M4994" s="1" t="str">
        <f>_xlfn.XLOOKUP(tbl_Invoices[[#This Row],[Customer_ID]], tbl_Customers[Customer_ID], tbl_Customers[Region])</f>
        <v>South</v>
      </c>
      <c r="N4994" s="1" t="str" cm="1">
        <f t="array" ref="N4994">_xlfn.IFS(
   _xlfn.SINGLE(tbl_Invoices[Plan_ID])="P1","Basic",
   _xlfn.SINGLE(tbl_Invoices[Plan_ID])="P2","Standard",
   _xlfn.SINGLE(tbl_Invoices[Plan_ID])="P3","Premium"
)</f>
        <v>Standard</v>
      </c>
      <c r="O4994" s="2">
        <f>IF(tbl_Invoices[[#This Row],[Revenue_Type]]="Churned",0,1)</f>
        <v>1</v>
      </c>
    </row>
    <row r="4995" spans="1:15" x14ac:dyDescent="0.25">
      <c r="A4995" t="s">
        <v>7624</v>
      </c>
      <c r="B4995" t="s">
        <v>1975</v>
      </c>
      <c r="C4995" t="s">
        <v>3746</v>
      </c>
      <c r="D4995" s="1">
        <v>44940</v>
      </c>
      <c r="E4995">
        <v>25</v>
      </c>
      <c r="F4995" t="b">
        <v>1</v>
      </c>
      <c r="G4995" t="s">
        <v>4549</v>
      </c>
      <c r="H4995" t="s">
        <v>2034</v>
      </c>
      <c r="I4995" s="1">
        <f>DATE(YEAR(tbl_Invoices[[#This Row],[Invoice_Date]]), MONTH(tbl_Invoices[[#This Row],[Invoice_Date]]), DAY(tbl_Invoices[[#This Row],[Invoice_Date]]))</f>
        <v>44940</v>
      </c>
      <c r="J4995">
        <f>YEAR(tbl_Invoices[[#This Row],[Invoice_Date]])</f>
        <v>2023</v>
      </c>
      <c r="K4995" s="1">
        <f>_xlfn.XLOOKUP(tbl_Invoices[[#This Row],[Customer_ID]], tbl_Customers[Customer_ID], tbl_Customers[Cohort_Month])</f>
        <v>44742</v>
      </c>
      <c r="L4995" s="1" t="str">
        <f ca="1">_xlfn.XLOOKUP(tbl_Invoices[[#This Row],[Customer_ID]], tbl_Customers[Customer_ID], tbl_Customers[Age_Group])</f>
        <v>25–34</v>
      </c>
      <c r="M4995" s="1" t="str">
        <f>_xlfn.XLOOKUP(tbl_Invoices[[#This Row],[Customer_ID]], tbl_Customers[Customer_ID], tbl_Customers[Region])</f>
        <v>Midwest</v>
      </c>
      <c r="N4995" s="1" t="str" cm="1">
        <f t="array" ref="N4995">_xlfn.IFS(
   _xlfn.SINGLE(tbl_Invoices[Plan_ID])="P1","Basic",
   _xlfn.SINGLE(tbl_Invoices[Plan_ID])="P2","Standard",
   _xlfn.SINGLE(tbl_Invoices[Plan_ID])="P3","Premium"
)</f>
        <v>Standard</v>
      </c>
      <c r="O4995" s="2">
        <f>IF(tbl_Invoices[[#This Row],[Revenue_Type]]="Churned",0,1)</f>
        <v>1</v>
      </c>
    </row>
    <row r="4996" spans="1:15" x14ac:dyDescent="0.25">
      <c r="A4996" t="s">
        <v>8176</v>
      </c>
      <c r="B4996" t="s">
        <v>1978</v>
      </c>
      <c r="C4996" t="s">
        <v>3565</v>
      </c>
      <c r="D4996" s="1">
        <v>44940</v>
      </c>
      <c r="E4996">
        <v>55</v>
      </c>
      <c r="F4996" t="b">
        <v>1</v>
      </c>
      <c r="G4996" t="s">
        <v>4538</v>
      </c>
      <c r="H4996" t="s">
        <v>2031</v>
      </c>
      <c r="I4996" s="1">
        <f>DATE(YEAR(tbl_Invoices[[#This Row],[Invoice_Date]]), MONTH(tbl_Invoices[[#This Row],[Invoice_Date]]), DAY(tbl_Invoices[[#This Row],[Invoice_Date]]))</f>
        <v>44940</v>
      </c>
      <c r="J4996">
        <f>YEAR(tbl_Invoices[[#This Row],[Invoice_Date]])</f>
        <v>2023</v>
      </c>
      <c r="K4996" s="1">
        <f>_xlfn.XLOOKUP(tbl_Invoices[[#This Row],[Customer_ID]], tbl_Customers[Customer_ID], tbl_Customers[Cohort_Month])</f>
        <v>44895</v>
      </c>
      <c r="L4996" s="1" t="str">
        <f ca="1">_xlfn.XLOOKUP(tbl_Invoices[[#This Row],[Customer_ID]], tbl_Customers[Customer_ID], tbl_Customers[Age_Group])</f>
        <v>55+</v>
      </c>
      <c r="M4996" s="1" t="str">
        <f>_xlfn.XLOOKUP(tbl_Invoices[[#This Row],[Customer_ID]], tbl_Customers[Customer_ID], tbl_Customers[Region])</f>
        <v>East</v>
      </c>
      <c r="N4996" s="1" t="str" cm="1">
        <f t="array" ref="N4996">_xlfn.IFS(
   _xlfn.SINGLE(tbl_Invoices[Plan_ID])="P1","Basic",
   _xlfn.SINGLE(tbl_Invoices[Plan_ID])="P2","Standard",
   _xlfn.SINGLE(tbl_Invoices[Plan_ID])="P3","Premium"
)</f>
        <v>Premium</v>
      </c>
      <c r="O4996" s="2">
        <f>IF(tbl_Invoices[[#This Row],[Revenue_Type]]="Churned",0,1)</f>
        <v>1</v>
      </c>
    </row>
    <row r="4997" spans="1:15" x14ac:dyDescent="0.25">
      <c r="A4997" t="s">
        <v>7065</v>
      </c>
      <c r="B4997" t="s">
        <v>6</v>
      </c>
      <c r="C4997" t="s">
        <v>3391</v>
      </c>
      <c r="D4997" s="1">
        <v>44941</v>
      </c>
      <c r="E4997">
        <v>55</v>
      </c>
      <c r="F4997" t="b">
        <v>1</v>
      </c>
      <c r="G4997" t="s">
        <v>4545</v>
      </c>
      <c r="H4997" t="s">
        <v>2031</v>
      </c>
      <c r="I4997" s="1">
        <f>DATE(YEAR(tbl_Invoices[[#This Row],[Invoice_Date]]), MONTH(tbl_Invoices[[#This Row],[Invoice_Date]]), DAY(tbl_Invoices[[#This Row],[Invoice_Date]]))</f>
        <v>44941</v>
      </c>
      <c r="J4997">
        <f>YEAR(tbl_Invoices[[#This Row],[Invoice_Date]])</f>
        <v>2023</v>
      </c>
      <c r="K4997" s="1">
        <f>_xlfn.XLOOKUP(tbl_Invoices[[#This Row],[Customer_ID]], tbl_Customers[Customer_ID], tbl_Customers[Cohort_Month])</f>
        <v>44865</v>
      </c>
      <c r="L4997" s="1" t="str">
        <f ca="1">_xlfn.XLOOKUP(tbl_Invoices[[#This Row],[Customer_ID]], tbl_Customers[Customer_ID], tbl_Customers[Age_Group])</f>
        <v>18–24</v>
      </c>
      <c r="M4997" s="1" t="str">
        <f>_xlfn.XLOOKUP(tbl_Invoices[[#This Row],[Customer_ID]], tbl_Customers[Customer_ID], tbl_Customers[Region])</f>
        <v>East</v>
      </c>
      <c r="N4997" s="1" t="str" cm="1">
        <f t="array" ref="N4997">_xlfn.IFS(
   _xlfn.SINGLE(tbl_Invoices[Plan_ID])="P1","Basic",
   _xlfn.SINGLE(tbl_Invoices[Plan_ID])="P2","Standard",
   _xlfn.SINGLE(tbl_Invoices[Plan_ID])="P3","Premium"
)</f>
        <v>Premium</v>
      </c>
      <c r="O4997" s="2">
        <f>IF(tbl_Invoices[[#This Row],[Revenue_Type]]="Churned",0,1)</f>
        <v>0</v>
      </c>
    </row>
    <row r="4998" spans="1:15" x14ac:dyDescent="0.25">
      <c r="A4998" t="s">
        <v>6333</v>
      </c>
      <c r="B4998" t="s">
        <v>104</v>
      </c>
      <c r="C4998" t="s">
        <v>3992</v>
      </c>
      <c r="D4998" s="1">
        <v>44941</v>
      </c>
      <c r="E4998">
        <v>55</v>
      </c>
      <c r="F4998" t="b">
        <v>1</v>
      </c>
      <c r="G4998" t="s">
        <v>4547</v>
      </c>
      <c r="H4998" t="s">
        <v>2031</v>
      </c>
      <c r="I4998" s="1">
        <f>DATE(YEAR(tbl_Invoices[[#This Row],[Invoice_Date]]), MONTH(tbl_Invoices[[#This Row],[Invoice_Date]]), DAY(tbl_Invoices[[#This Row],[Invoice_Date]]))</f>
        <v>44941</v>
      </c>
      <c r="J4998">
        <f>YEAR(tbl_Invoices[[#This Row],[Invoice_Date]])</f>
        <v>2023</v>
      </c>
      <c r="K4998" s="1">
        <f>_xlfn.XLOOKUP(tbl_Invoices[[#This Row],[Customer_ID]], tbl_Customers[Customer_ID], tbl_Customers[Cohort_Month])</f>
        <v>45107</v>
      </c>
      <c r="L4998" s="1" t="str">
        <f ca="1">_xlfn.XLOOKUP(tbl_Invoices[[#This Row],[Customer_ID]], tbl_Customers[Customer_ID], tbl_Customers[Age_Group])</f>
        <v>45–54</v>
      </c>
      <c r="M4998" s="1" t="str">
        <f>_xlfn.XLOOKUP(tbl_Invoices[[#This Row],[Customer_ID]], tbl_Customers[Customer_ID], tbl_Customers[Region])</f>
        <v>West</v>
      </c>
      <c r="N4998" s="1" t="str" cm="1">
        <f t="array" ref="N4998">_xlfn.IFS(
   _xlfn.SINGLE(tbl_Invoices[Plan_ID])="P1","Basic",
   _xlfn.SINGLE(tbl_Invoices[Plan_ID])="P2","Standard",
   _xlfn.SINGLE(tbl_Invoices[Plan_ID])="P3","Premium"
)</f>
        <v>Premium</v>
      </c>
      <c r="O4998" s="2">
        <f>IF(tbl_Invoices[[#This Row],[Revenue_Type]]="Churned",0,1)</f>
        <v>1</v>
      </c>
    </row>
    <row r="4999" spans="1:15" x14ac:dyDescent="0.25">
      <c r="A4999" t="s">
        <v>8570</v>
      </c>
      <c r="B4999" t="s">
        <v>1355</v>
      </c>
      <c r="C4999" t="s">
        <v>2785</v>
      </c>
      <c r="D4999" s="1">
        <v>44941</v>
      </c>
      <c r="E4999">
        <v>25</v>
      </c>
      <c r="F4999" t="b">
        <v>1</v>
      </c>
      <c r="G4999" t="s">
        <v>4538</v>
      </c>
      <c r="H4999" t="s">
        <v>2034</v>
      </c>
      <c r="I4999" s="1">
        <f>DATE(YEAR(tbl_Invoices[[#This Row],[Invoice_Date]]), MONTH(tbl_Invoices[[#This Row],[Invoice_Date]]), DAY(tbl_Invoices[[#This Row],[Invoice_Date]]))</f>
        <v>44941</v>
      </c>
      <c r="J4999">
        <f>YEAR(tbl_Invoices[[#This Row],[Invoice_Date]])</f>
        <v>2023</v>
      </c>
      <c r="K4999" s="1">
        <f>_xlfn.XLOOKUP(tbl_Invoices[[#This Row],[Customer_ID]], tbl_Customers[Customer_ID], tbl_Customers[Cohort_Month])</f>
        <v>44773</v>
      </c>
      <c r="L4999" s="1" t="str">
        <f ca="1">_xlfn.XLOOKUP(tbl_Invoices[[#This Row],[Customer_ID]], tbl_Customers[Customer_ID], tbl_Customers[Age_Group])</f>
        <v>35–44</v>
      </c>
      <c r="M4999" s="1" t="str">
        <f>_xlfn.XLOOKUP(tbl_Invoices[[#This Row],[Customer_ID]], tbl_Customers[Customer_ID], tbl_Customers[Region])</f>
        <v>Midwest</v>
      </c>
      <c r="N4999" s="1" t="str" cm="1">
        <f t="array" ref="N4999">_xlfn.IFS(
   _xlfn.SINGLE(tbl_Invoices[Plan_ID])="P1","Basic",
   _xlfn.SINGLE(tbl_Invoices[Plan_ID])="P2","Standard",
   _xlfn.SINGLE(tbl_Invoices[Plan_ID])="P3","Premium"
)</f>
        <v>Standard</v>
      </c>
      <c r="O4999" s="2">
        <f>IF(tbl_Invoices[[#This Row],[Revenue_Type]]="Churned",0,1)</f>
        <v>1</v>
      </c>
    </row>
    <row r="5000" spans="1:15" x14ac:dyDescent="0.25">
      <c r="A5000" t="s">
        <v>7564</v>
      </c>
      <c r="B5000" t="s">
        <v>1709</v>
      </c>
      <c r="C5000" t="s">
        <v>2547</v>
      </c>
      <c r="D5000" s="1">
        <v>44941</v>
      </c>
      <c r="E5000">
        <v>25</v>
      </c>
      <c r="F5000" t="b">
        <v>1</v>
      </c>
      <c r="G5000" t="s">
        <v>4547</v>
      </c>
      <c r="H5000" t="s">
        <v>2034</v>
      </c>
      <c r="I5000" s="1">
        <f>DATE(YEAR(tbl_Invoices[[#This Row],[Invoice_Date]]), MONTH(tbl_Invoices[[#This Row],[Invoice_Date]]), DAY(tbl_Invoices[[#This Row],[Invoice_Date]]))</f>
        <v>44941</v>
      </c>
      <c r="J5000">
        <f>YEAR(tbl_Invoices[[#This Row],[Invoice_Date]])</f>
        <v>2023</v>
      </c>
      <c r="K5000" s="1">
        <f>_xlfn.XLOOKUP(tbl_Invoices[[#This Row],[Customer_ID]], tbl_Customers[Customer_ID], tbl_Customers[Cohort_Month])</f>
        <v>44592</v>
      </c>
      <c r="L5000" s="1" t="str">
        <f ca="1">_xlfn.XLOOKUP(tbl_Invoices[[#This Row],[Customer_ID]], tbl_Customers[Customer_ID], tbl_Customers[Age_Group])</f>
        <v>25–34</v>
      </c>
      <c r="M5000" s="1" t="str">
        <f>_xlfn.XLOOKUP(tbl_Invoices[[#This Row],[Customer_ID]], tbl_Customers[Customer_ID], tbl_Customers[Region])</f>
        <v>East</v>
      </c>
      <c r="N5000" s="1" t="str" cm="1">
        <f t="array" ref="N5000">_xlfn.IFS(
   _xlfn.SINGLE(tbl_Invoices[Plan_ID])="P1","Basic",
   _xlfn.SINGLE(tbl_Invoices[Plan_ID])="P2","Standard",
   _xlfn.SINGLE(tbl_Invoices[Plan_ID])="P3","Premium"
)</f>
        <v>Standard</v>
      </c>
      <c r="O5000" s="2">
        <f>IF(tbl_Invoices[[#This Row],[Revenue_Type]]="Churned",0,1)</f>
        <v>1</v>
      </c>
    </row>
    <row r="5001" spans="1:15" x14ac:dyDescent="0.25">
      <c r="A5001" t="s">
        <v>7584</v>
      </c>
      <c r="B5001" t="s">
        <v>1882</v>
      </c>
      <c r="C5001" t="s">
        <v>3692</v>
      </c>
      <c r="D5001" s="1">
        <v>44941</v>
      </c>
      <c r="E5001">
        <v>25</v>
      </c>
      <c r="F5001" t="b">
        <v>1</v>
      </c>
      <c r="G5001" t="s">
        <v>4549</v>
      </c>
      <c r="H5001" t="s">
        <v>2034</v>
      </c>
      <c r="I5001" s="1">
        <f>DATE(YEAR(tbl_Invoices[[#This Row],[Invoice_Date]]), MONTH(tbl_Invoices[[#This Row],[Invoice_Date]]), DAY(tbl_Invoices[[#This Row],[Invoice_Date]]))</f>
        <v>44941</v>
      </c>
      <c r="J5001">
        <f>YEAR(tbl_Invoices[[#This Row],[Invoice_Date]])</f>
        <v>2023</v>
      </c>
      <c r="K5001" s="1">
        <f>_xlfn.XLOOKUP(tbl_Invoices[[#This Row],[Customer_ID]], tbl_Customers[Customer_ID], tbl_Customers[Cohort_Month])</f>
        <v>44712</v>
      </c>
      <c r="L5001" s="1" t="str">
        <f ca="1">_xlfn.XLOOKUP(tbl_Invoices[[#This Row],[Customer_ID]], tbl_Customers[Customer_ID], tbl_Customers[Age_Group])</f>
        <v>45–54</v>
      </c>
      <c r="M5001" s="1" t="str">
        <f>_xlfn.XLOOKUP(tbl_Invoices[[#This Row],[Customer_ID]], tbl_Customers[Customer_ID], tbl_Customers[Region])</f>
        <v>Midwest</v>
      </c>
      <c r="N5001" s="1" t="str" cm="1">
        <f t="array" ref="N5001">_xlfn.IFS(
   _xlfn.SINGLE(tbl_Invoices[Plan_ID])="P1","Basic",
   _xlfn.SINGLE(tbl_Invoices[Plan_ID])="P2","Standard",
   _xlfn.SINGLE(tbl_Invoices[Plan_ID])="P3","Premium"
)</f>
        <v>Standard</v>
      </c>
      <c r="O5001" s="2">
        <f>IF(tbl_Invoices[[#This Row],[Revenue_Type]]="Churned",0,1)</f>
        <v>1</v>
      </c>
    </row>
    <row r="5002" spans="1:15" x14ac:dyDescent="0.25">
      <c r="A5002" t="s">
        <v>4624</v>
      </c>
      <c r="B5002" t="s">
        <v>1912</v>
      </c>
      <c r="C5002" t="s">
        <v>2145</v>
      </c>
      <c r="D5002" s="1">
        <v>44941</v>
      </c>
      <c r="E5002">
        <v>12</v>
      </c>
      <c r="F5002" t="b">
        <v>1</v>
      </c>
      <c r="G5002" t="s">
        <v>4549</v>
      </c>
      <c r="H5002" t="s">
        <v>2027</v>
      </c>
      <c r="I5002" s="1">
        <f>DATE(YEAR(tbl_Invoices[[#This Row],[Invoice_Date]]), MONTH(tbl_Invoices[[#This Row],[Invoice_Date]]), DAY(tbl_Invoices[[#This Row],[Invoice_Date]]))</f>
        <v>44941</v>
      </c>
      <c r="J5002">
        <f>YEAR(tbl_Invoices[[#This Row],[Invoice_Date]])</f>
        <v>2023</v>
      </c>
      <c r="K5002" s="1">
        <f>_xlfn.XLOOKUP(tbl_Invoices[[#This Row],[Customer_ID]], tbl_Customers[Customer_ID], tbl_Customers[Cohort_Month])</f>
        <v>44895</v>
      </c>
      <c r="L5002" s="1" t="str">
        <f ca="1">_xlfn.XLOOKUP(tbl_Invoices[[#This Row],[Customer_ID]], tbl_Customers[Customer_ID], tbl_Customers[Age_Group])</f>
        <v>45–54</v>
      </c>
      <c r="M5002" s="1" t="str">
        <f>_xlfn.XLOOKUP(tbl_Invoices[[#This Row],[Customer_ID]], tbl_Customers[Customer_ID], tbl_Customers[Region])</f>
        <v>South</v>
      </c>
      <c r="N5002" s="1" t="str" cm="1">
        <f t="array" ref="N5002">_xlfn.IFS(
   _xlfn.SINGLE(tbl_Invoices[Plan_ID])="P1","Basic",
   _xlfn.SINGLE(tbl_Invoices[Plan_ID])="P2","Standard",
   _xlfn.SINGLE(tbl_Invoices[Plan_ID])="P3","Premium"
)</f>
        <v>Basic</v>
      </c>
      <c r="O5002" s="2">
        <f>IF(tbl_Invoices[[#This Row],[Revenue_Type]]="Churned",0,1)</f>
        <v>1</v>
      </c>
    </row>
    <row r="5003" spans="1:15" x14ac:dyDescent="0.25">
      <c r="A5003" t="s">
        <v>8718</v>
      </c>
      <c r="B5003" t="s">
        <v>1955</v>
      </c>
      <c r="C5003" t="s">
        <v>4439</v>
      </c>
      <c r="D5003" s="1">
        <v>44941</v>
      </c>
      <c r="E5003">
        <v>55</v>
      </c>
      <c r="F5003" t="b">
        <v>1</v>
      </c>
      <c r="G5003" t="s">
        <v>4545</v>
      </c>
      <c r="H5003" t="s">
        <v>2031</v>
      </c>
      <c r="I5003" s="1">
        <f>DATE(YEAR(tbl_Invoices[[#This Row],[Invoice_Date]]), MONTH(tbl_Invoices[[#This Row],[Invoice_Date]]), DAY(tbl_Invoices[[#This Row],[Invoice_Date]]))</f>
        <v>44941</v>
      </c>
      <c r="J5003">
        <f>YEAR(tbl_Invoices[[#This Row],[Invoice_Date]])</f>
        <v>2023</v>
      </c>
      <c r="K5003" s="1">
        <f>_xlfn.XLOOKUP(tbl_Invoices[[#This Row],[Customer_ID]], tbl_Customers[Customer_ID], tbl_Customers[Cohort_Month])</f>
        <v>44773</v>
      </c>
      <c r="L5003" s="1" t="str">
        <f ca="1">_xlfn.XLOOKUP(tbl_Invoices[[#This Row],[Customer_ID]], tbl_Customers[Customer_ID], tbl_Customers[Age_Group])</f>
        <v>35–44</v>
      </c>
      <c r="M5003" s="1" t="str">
        <f>_xlfn.XLOOKUP(tbl_Invoices[[#This Row],[Customer_ID]], tbl_Customers[Customer_ID], tbl_Customers[Region])</f>
        <v>International</v>
      </c>
      <c r="N5003" s="1" t="str" cm="1">
        <f t="array" ref="N5003">_xlfn.IFS(
   _xlfn.SINGLE(tbl_Invoices[Plan_ID])="P1","Basic",
   _xlfn.SINGLE(tbl_Invoices[Plan_ID])="P2","Standard",
   _xlfn.SINGLE(tbl_Invoices[Plan_ID])="P3","Premium"
)</f>
        <v>Premium</v>
      </c>
      <c r="O5003" s="2">
        <f>IF(tbl_Invoices[[#This Row],[Revenue_Type]]="Churned",0,1)</f>
        <v>0</v>
      </c>
    </row>
    <row r="5004" spans="1:15" x14ac:dyDescent="0.25">
      <c r="A5004" t="s">
        <v>7900</v>
      </c>
      <c r="B5004" t="s">
        <v>246</v>
      </c>
      <c r="C5004" t="s">
        <v>2890</v>
      </c>
      <c r="D5004" s="1">
        <v>44942</v>
      </c>
      <c r="E5004">
        <v>12</v>
      </c>
      <c r="F5004" t="b">
        <v>1</v>
      </c>
      <c r="G5004" t="s">
        <v>4549</v>
      </c>
      <c r="H5004" t="s">
        <v>2027</v>
      </c>
      <c r="I5004" s="1">
        <f>DATE(YEAR(tbl_Invoices[[#This Row],[Invoice_Date]]), MONTH(tbl_Invoices[[#This Row],[Invoice_Date]]), DAY(tbl_Invoices[[#This Row],[Invoice_Date]]))</f>
        <v>44942</v>
      </c>
      <c r="J5004">
        <f>YEAR(tbl_Invoices[[#This Row],[Invoice_Date]])</f>
        <v>2023</v>
      </c>
      <c r="K5004" s="1">
        <f>_xlfn.XLOOKUP(tbl_Invoices[[#This Row],[Customer_ID]], tbl_Customers[Customer_ID], tbl_Customers[Cohort_Month])</f>
        <v>44316</v>
      </c>
      <c r="L5004" s="1" t="str">
        <f ca="1">_xlfn.XLOOKUP(tbl_Invoices[[#This Row],[Customer_ID]], tbl_Customers[Customer_ID], tbl_Customers[Age_Group])</f>
        <v>45–54</v>
      </c>
      <c r="M5004" s="1" t="str">
        <f>_xlfn.XLOOKUP(tbl_Invoices[[#This Row],[Customer_ID]], tbl_Customers[Customer_ID], tbl_Customers[Region])</f>
        <v>International</v>
      </c>
      <c r="N5004" s="1" t="str" cm="1">
        <f t="array" ref="N5004">_xlfn.IFS(
   _xlfn.SINGLE(tbl_Invoices[Plan_ID])="P1","Basic",
   _xlfn.SINGLE(tbl_Invoices[Plan_ID])="P2","Standard",
   _xlfn.SINGLE(tbl_Invoices[Plan_ID])="P3","Premium"
)</f>
        <v>Basic</v>
      </c>
      <c r="O5004" s="2">
        <f>IF(tbl_Invoices[[#This Row],[Revenue_Type]]="Churned",0,1)</f>
        <v>1</v>
      </c>
    </row>
    <row r="5005" spans="1:15" x14ac:dyDescent="0.25">
      <c r="A5005" t="s">
        <v>9444</v>
      </c>
      <c r="B5005" t="s">
        <v>247</v>
      </c>
      <c r="C5005" t="s">
        <v>3801</v>
      </c>
      <c r="D5005" s="1">
        <v>44942</v>
      </c>
      <c r="E5005">
        <v>55</v>
      </c>
      <c r="F5005" t="b">
        <v>1</v>
      </c>
      <c r="G5005" t="s">
        <v>4545</v>
      </c>
      <c r="H5005" t="s">
        <v>2031</v>
      </c>
      <c r="I5005" s="1">
        <f>DATE(YEAR(tbl_Invoices[[#This Row],[Invoice_Date]]), MONTH(tbl_Invoices[[#This Row],[Invoice_Date]]), DAY(tbl_Invoices[[#This Row],[Invoice_Date]]))</f>
        <v>44942</v>
      </c>
      <c r="J5005">
        <f>YEAR(tbl_Invoices[[#This Row],[Invoice_Date]])</f>
        <v>2023</v>
      </c>
      <c r="K5005" s="1">
        <f>_xlfn.XLOOKUP(tbl_Invoices[[#This Row],[Customer_ID]], tbl_Customers[Customer_ID], tbl_Customers[Cohort_Month])</f>
        <v>44592</v>
      </c>
      <c r="L5005" s="1" t="str">
        <f ca="1">_xlfn.XLOOKUP(tbl_Invoices[[#This Row],[Customer_ID]], tbl_Customers[Customer_ID], tbl_Customers[Age_Group])</f>
        <v>35–44</v>
      </c>
      <c r="M5005" s="1" t="str">
        <f>_xlfn.XLOOKUP(tbl_Invoices[[#This Row],[Customer_ID]], tbl_Customers[Customer_ID], tbl_Customers[Region])</f>
        <v>East</v>
      </c>
      <c r="N5005" s="1" t="str" cm="1">
        <f t="array" ref="N5005">_xlfn.IFS(
   _xlfn.SINGLE(tbl_Invoices[Plan_ID])="P1","Basic",
   _xlfn.SINGLE(tbl_Invoices[Plan_ID])="P2","Standard",
   _xlfn.SINGLE(tbl_Invoices[Plan_ID])="P3","Premium"
)</f>
        <v>Premium</v>
      </c>
      <c r="O5005" s="2">
        <f>IF(tbl_Invoices[[#This Row],[Revenue_Type]]="Churned",0,1)</f>
        <v>0</v>
      </c>
    </row>
    <row r="5006" spans="1:15" x14ac:dyDescent="0.25">
      <c r="A5006" t="s">
        <v>5608</v>
      </c>
      <c r="B5006" t="s">
        <v>295</v>
      </c>
      <c r="C5006" t="s">
        <v>3297</v>
      </c>
      <c r="D5006" s="1">
        <v>44942</v>
      </c>
      <c r="E5006">
        <v>12</v>
      </c>
      <c r="F5006" t="b">
        <v>1</v>
      </c>
      <c r="G5006" t="s">
        <v>4540</v>
      </c>
      <c r="H5006" t="s">
        <v>2027</v>
      </c>
      <c r="I5006" s="1">
        <f>DATE(YEAR(tbl_Invoices[[#This Row],[Invoice_Date]]), MONTH(tbl_Invoices[[#This Row],[Invoice_Date]]), DAY(tbl_Invoices[[#This Row],[Invoice_Date]]))</f>
        <v>44942</v>
      </c>
      <c r="J5006">
        <f>YEAR(tbl_Invoices[[#This Row],[Invoice_Date]])</f>
        <v>2023</v>
      </c>
      <c r="K5006" s="1">
        <f>_xlfn.XLOOKUP(tbl_Invoices[[#This Row],[Customer_ID]], tbl_Customers[Customer_ID], tbl_Customers[Cohort_Month])</f>
        <v>44286</v>
      </c>
      <c r="L5006" s="1" t="str">
        <f ca="1">_xlfn.XLOOKUP(tbl_Invoices[[#This Row],[Customer_ID]], tbl_Customers[Customer_ID], tbl_Customers[Age_Group])</f>
        <v>18–24</v>
      </c>
      <c r="M5006" s="1" t="str">
        <f>_xlfn.XLOOKUP(tbl_Invoices[[#This Row],[Customer_ID]], tbl_Customers[Customer_ID], tbl_Customers[Region])</f>
        <v>West</v>
      </c>
      <c r="N5006" s="1" t="str" cm="1">
        <f t="array" ref="N5006">_xlfn.IFS(
   _xlfn.SINGLE(tbl_Invoices[Plan_ID])="P1","Basic",
   _xlfn.SINGLE(tbl_Invoices[Plan_ID])="P2","Standard",
   _xlfn.SINGLE(tbl_Invoices[Plan_ID])="P3","Premium"
)</f>
        <v>Basic</v>
      </c>
      <c r="O5006" s="2">
        <f>IF(tbl_Invoices[[#This Row],[Revenue_Type]]="Churned",0,1)</f>
        <v>1</v>
      </c>
    </row>
    <row r="5007" spans="1:15" x14ac:dyDescent="0.25">
      <c r="A5007" t="s">
        <v>9600</v>
      </c>
      <c r="B5007" t="s">
        <v>435</v>
      </c>
      <c r="C5007" t="s">
        <v>3783</v>
      </c>
      <c r="D5007" s="1">
        <v>44942</v>
      </c>
      <c r="E5007">
        <v>12</v>
      </c>
      <c r="F5007" t="b">
        <v>1</v>
      </c>
      <c r="G5007" t="s">
        <v>4538</v>
      </c>
      <c r="H5007" t="s">
        <v>2027</v>
      </c>
      <c r="I5007" s="1">
        <f>DATE(YEAR(tbl_Invoices[[#This Row],[Invoice_Date]]), MONTH(tbl_Invoices[[#This Row],[Invoice_Date]]), DAY(tbl_Invoices[[#This Row],[Invoice_Date]]))</f>
        <v>44942</v>
      </c>
      <c r="J5007">
        <f>YEAR(tbl_Invoices[[#This Row],[Invoice_Date]])</f>
        <v>2023</v>
      </c>
      <c r="K5007" s="1">
        <f>_xlfn.XLOOKUP(tbl_Invoices[[#This Row],[Customer_ID]], tbl_Customers[Customer_ID], tbl_Customers[Cohort_Month])</f>
        <v>45107</v>
      </c>
      <c r="L5007" s="1" t="str">
        <f ca="1">_xlfn.XLOOKUP(tbl_Invoices[[#This Row],[Customer_ID]], tbl_Customers[Customer_ID], tbl_Customers[Age_Group])</f>
        <v>25–34</v>
      </c>
      <c r="M5007" s="1" t="str">
        <f>_xlfn.XLOOKUP(tbl_Invoices[[#This Row],[Customer_ID]], tbl_Customers[Customer_ID], tbl_Customers[Region])</f>
        <v>South</v>
      </c>
      <c r="N5007" s="1" t="str" cm="1">
        <f t="array" ref="N5007">_xlfn.IFS(
   _xlfn.SINGLE(tbl_Invoices[Plan_ID])="P1","Basic",
   _xlfn.SINGLE(tbl_Invoices[Plan_ID])="P2","Standard",
   _xlfn.SINGLE(tbl_Invoices[Plan_ID])="P3","Premium"
)</f>
        <v>Basic</v>
      </c>
      <c r="O5007" s="2">
        <f>IF(tbl_Invoices[[#This Row],[Revenue_Type]]="Churned",0,1)</f>
        <v>1</v>
      </c>
    </row>
    <row r="5008" spans="1:15" x14ac:dyDescent="0.25">
      <c r="A5008" t="s">
        <v>10134</v>
      </c>
      <c r="B5008" t="s">
        <v>596</v>
      </c>
      <c r="C5008" t="s">
        <v>3604</v>
      </c>
      <c r="D5008" s="1">
        <v>44942</v>
      </c>
      <c r="E5008">
        <v>12</v>
      </c>
      <c r="F5008" t="b">
        <v>1</v>
      </c>
      <c r="G5008" t="s">
        <v>4545</v>
      </c>
      <c r="H5008" t="s">
        <v>2027</v>
      </c>
      <c r="I5008" s="1">
        <f>DATE(YEAR(tbl_Invoices[[#This Row],[Invoice_Date]]), MONTH(tbl_Invoices[[#This Row],[Invoice_Date]]), DAY(tbl_Invoices[[#This Row],[Invoice_Date]]))</f>
        <v>44942</v>
      </c>
      <c r="J5008">
        <f>YEAR(tbl_Invoices[[#This Row],[Invoice_Date]])</f>
        <v>2023</v>
      </c>
      <c r="K5008" s="1">
        <f>_xlfn.XLOOKUP(tbl_Invoices[[#This Row],[Customer_ID]], tbl_Customers[Customer_ID], tbl_Customers[Cohort_Month])</f>
        <v>45046</v>
      </c>
      <c r="L5008" s="1" t="str">
        <f ca="1">_xlfn.XLOOKUP(tbl_Invoices[[#This Row],[Customer_ID]], tbl_Customers[Customer_ID], tbl_Customers[Age_Group])</f>
        <v>35–44</v>
      </c>
      <c r="M5008" s="1" t="str">
        <f>_xlfn.XLOOKUP(tbl_Invoices[[#This Row],[Customer_ID]], tbl_Customers[Customer_ID], tbl_Customers[Region])</f>
        <v>West</v>
      </c>
      <c r="N5008" s="1" t="str" cm="1">
        <f t="array" ref="N5008">_xlfn.IFS(
   _xlfn.SINGLE(tbl_Invoices[Plan_ID])="P1","Basic",
   _xlfn.SINGLE(tbl_Invoices[Plan_ID])="P2","Standard",
   _xlfn.SINGLE(tbl_Invoices[Plan_ID])="P3","Premium"
)</f>
        <v>Basic</v>
      </c>
      <c r="O5008" s="2">
        <f>IF(tbl_Invoices[[#This Row],[Revenue_Type]]="Churned",0,1)</f>
        <v>0</v>
      </c>
    </row>
    <row r="5009" spans="1:15" x14ac:dyDescent="0.25">
      <c r="A5009" t="s">
        <v>5261</v>
      </c>
      <c r="B5009" t="s">
        <v>939</v>
      </c>
      <c r="C5009" t="s">
        <v>2414</v>
      </c>
      <c r="D5009" s="1">
        <v>44942</v>
      </c>
      <c r="E5009">
        <v>55</v>
      </c>
      <c r="F5009" t="b">
        <v>1</v>
      </c>
      <c r="G5009" t="s">
        <v>4545</v>
      </c>
      <c r="H5009" t="s">
        <v>2031</v>
      </c>
      <c r="I5009" s="1">
        <f>DATE(YEAR(tbl_Invoices[[#This Row],[Invoice_Date]]), MONTH(tbl_Invoices[[#This Row],[Invoice_Date]]), DAY(tbl_Invoices[[#This Row],[Invoice_Date]]))</f>
        <v>44942</v>
      </c>
      <c r="J5009">
        <f>YEAR(tbl_Invoices[[#This Row],[Invoice_Date]])</f>
        <v>2023</v>
      </c>
      <c r="K5009" s="1">
        <f>_xlfn.XLOOKUP(tbl_Invoices[[#This Row],[Customer_ID]], tbl_Customers[Customer_ID], tbl_Customers[Cohort_Month])</f>
        <v>44255</v>
      </c>
      <c r="L5009" s="1" t="str">
        <f ca="1">_xlfn.XLOOKUP(tbl_Invoices[[#This Row],[Customer_ID]], tbl_Customers[Customer_ID], tbl_Customers[Age_Group])</f>
        <v>35–44</v>
      </c>
      <c r="M5009" s="1" t="str">
        <f>_xlfn.XLOOKUP(tbl_Invoices[[#This Row],[Customer_ID]], tbl_Customers[Customer_ID], tbl_Customers[Region])</f>
        <v>West</v>
      </c>
      <c r="N5009" s="1" t="str" cm="1">
        <f t="array" ref="N5009">_xlfn.IFS(
   _xlfn.SINGLE(tbl_Invoices[Plan_ID])="P1","Basic",
   _xlfn.SINGLE(tbl_Invoices[Plan_ID])="P2","Standard",
   _xlfn.SINGLE(tbl_Invoices[Plan_ID])="P3","Premium"
)</f>
        <v>Premium</v>
      </c>
      <c r="O5009" s="2">
        <f>IF(tbl_Invoices[[#This Row],[Revenue_Type]]="Churned",0,1)</f>
        <v>0</v>
      </c>
    </row>
    <row r="5010" spans="1:15" x14ac:dyDescent="0.25">
      <c r="A5010" t="s">
        <v>7187</v>
      </c>
      <c r="B5010" t="s">
        <v>1779</v>
      </c>
      <c r="C5010" t="s">
        <v>2452</v>
      </c>
      <c r="D5010" s="1">
        <v>44942</v>
      </c>
      <c r="E5010">
        <v>25</v>
      </c>
      <c r="F5010" t="b">
        <v>1</v>
      </c>
      <c r="G5010" t="s">
        <v>4540</v>
      </c>
      <c r="H5010" t="s">
        <v>2034</v>
      </c>
      <c r="I5010" s="1">
        <f>DATE(YEAR(tbl_Invoices[[#This Row],[Invoice_Date]]), MONTH(tbl_Invoices[[#This Row],[Invoice_Date]]), DAY(tbl_Invoices[[#This Row],[Invoice_Date]]))</f>
        <v>44942</v>
      </c>
      <c r="J5010">
        <f>YEAR(tbl_Invoices[[#This Row],[Invoice_Date]])</f>
        <v>2023</v>
      </c>
      <c r="K5010" s="1">
        <f>_xlfn.XLOOKUP(tbl_Invoices[[#This Row],[Customer_ID]], tbl_Customers[Customer_ID], tbl_Customers[Cohort_Month])</f>
        <v>44926</v>
      </c>
      <c r="L5010" s="1" t="str">
        <f ca="1">_xlfn.XLOOKUP(tbl_Invoices[[#This Row],[Customer_ID]], tbl_Customers[Customer_ID], tbl_Customers[Age_Group])</f>
        <v>45–54</v>
      </c>
      <c r="M5010" s="1" t="str">
        <f>_xlfn.XLOOKUP(tbl_Invoices[[#This Row],[Customer_ID]], tbl_Customers[Customer_ID], tbl_Customers[Region])</f>
        <v>International</v>
      </c>
      <c r="N5010" s="1" t="str" cm="1">
        <f t="array" ref="N5010">_xlfn.IFS(
   _xlfn.SINGLE(tbl_Invoices[Plan_ID])="P1","Basic",
   _xlfn.SINGLE(tbl_Invoices[Plan_ID])="P2","Standard",
   _xlfn.SINGLE(tbl_Invoices[Plan_ID])="P3","Premium"
)</f>
        <v>Standard</v>
      </c>
      <c r="O5010" s="2">
        <f>IF(tbl_Invoices[[#This Row],[Revenue_Type]]="Churned",0,1)</f>
        <v>1</v>
      </c>
    </row>
    <row r="5011" spans="1:15" x14ac:dyDescent="0.25">
      <c r="A5011" t="s">
        <v>9012</v>
      </c>
      <c r="B5011" t="s">
        <v>90</v>
      </c>
      <c r="C5011" t="s">
        <v>4454</v>
      </c>
      <c r="D5011" s="1">
        <v>44943</v>
      </c>
      <c r="E5011">
        <v>25</v>
      </c>
      <c r="F5011" t="b">
        <v>1</v>
      </c>
      <c r="G5011" t="s">
        <v>4538</v>
      </c>
      <c r="H5011" t="s">
        <v>2034</v>
      </c>
      <c r="I5011" s="1">
        <f>DATE(YEAR(tbl_Invoices[[#This Row],[Invoice_Date]]), MONTH(tbl_Invoices[[#This Row],[Invoice_Date]]), DAY(tbl_Invoices[[#This Row],[Invoice_Date]]))</f>
        <v>44943</v>
      </c>
      <c r="J5011">
        <f>YEAR(tbl_Invoices[[#This Row],[Invoice_Date]])</f>
        <v>2023</v>
      </c>
      <c r="K5011" s="1">
        <f>_xlfn.XLOOKUP(tbl_Invoices[[#This Row],[Customer_ID]], tbl_Customers[Customer_ID], tbl_Customers[Cohort_Month])</f>
        <v>45107</v>
      </c>
      <c r="L5011" s="1" t="str">
        <f ca="1">_xlfn.XLOOKUP(tbl_Invoices[[#This Row],[Customer_ID]], tbl_Customers[Customer_ID], tbl_Customers[Age_Group])</f>
        <v>35–44</v>
      </c>
      <c r="M5011" s="1" t="str">
        <f>_xlfn.XLOOKUP(tbl_Invoices[[#This Row],[Customer_ID]], tbl_Customers[Customer_ID], tbl_Customers[Region])</f>
        <v>Midwest</v>
      </c>
      <c r="N5011" s="1" t="str" cm="1">
        <f t="array" ref="N5011">_xlfn.IFS(
   _xlfn.SINGLE(tbl_Invoices[Plan_ID])="P1","Basic",
   _xlfn.SINGLE(tbl_Invoices[Plan_ID])="P2","Standard",
   _xlfn.SINGLE(tbl_Invoices[Plan_ID])="P3","Premium"
)</f>
        <v>Standard</v>
      </c>
      <c r="O5011" s="2">
        <f>IF(tbl_Invoices[[#This Row],[Revenue_Type]]="Churned",0,1)</f>
        <v>1</v>
      </c>
    </row>
    <row r="5012" spans="1:15" x14ac:dyDescent="0.25">
      <c r="A5012" t="s">
        <v>8545</v>
      </c>
      <c r="B5012" t="s">
        <v>339</v>
      </c>
      <c r="C5012" t="s">
        <v>3103</v>
      </c>
      <c r="D5012" s="1">
        <v>44943</v>
      </c>
      <c r="E5012">
        <v>55</v>
      </c>
      <c r="F5012" t="b">
        <v>1</v>
      </c>
      <c r="G5012" t="s">
        <v>4545</v>
      </c>
      <c r="H5012" t="s">
        <v>2031</v>
      </c>
      <c r="I5012" s="1">
        <f>DATE(YEAR(tbl_Invoices[[#This Row],[Invoice_Date]]), MONTH(tbl_Invoices[[#This Row],[Invoice_Date]]), DAY(tbl_Invoices[[#This Row],[Invoice_Date]]))</f>
        <v>44943</v>
      </c>
      <c r="J5012">
        <f>YEAR(tbl_Invoices[[#This Row],[Invoice_Date]])</f>
        <v>2023</v>
      </c>
      <c r="K5012" s="1">
        <f>_xlfn.XLOOKUP(tbl_Invoices[[#This Row],[Customer_ID]], tbl_Customers[Customer_ID], tbl_Customers[Cohort_Month])</f>
        <v>44681</v>
      </c>
      <c r="L5012" s="1" t="str">
        <f ca="1">_xlfn.XLOOKUP(tbl_Invoices[[#This Row],[Customer_ID]], tbl_Customers[Customer_ID], tbl_Customers[Age_Group])</f>
        <v>35–44</v>
      </c>
      <c r="M5012" s="1" t="str">
        <f>_xlfn.XLOOKUP(tbl_Invoices[[#This Row],[Customer_ID]], tbl_Customers[Customer_ID], tbl_Customers[Region])</f>
        <v>International</v>
      </c>
      <c r="N5012" s="1" t="str" cm="1">
        <f t="array" ref="N5012">_xlfn.IFS(
   _xlfn.SINGLE(tbl_Invoices[Plan_ID])="P1","Basic",
   _xlfn.SINGLE(tbl_Invoices[Plan_ID])="P2","Standard",
   _xlfn.SINGLE(tbl_Invoices[Plan_ID])="P3","Premium"
)</f>
        <v>Premium</v>
      </c>
      <c r="O5012" s="2">
        <f>IF(tbl_Invoices[[#This Row],[Revenue_Type]]="Churned",0,1)</f>
        <v>0</v>
      </c>
    </row>
    <row r="5013" spans="1:15" x14ac:dyDescent="0.25">
      <c r="A5013" t="s">
        <v>5960</v>
      </c>
      <c r="B5013" t="s">
        <v>734</v>
      </c>
      <c r="C5013" t="s">
        <v>2995</v>
      </c>
      <c r="D5013" s="1">
        <v>44943</v>
      </c>
      <c r="E5013">
        <v>12</v>
      </c>
      <c r="F5013" t="b">
        <v>1</v>
      </c>
      <c r="G5013" t="s">
        <v>4547</v>
      </c>
      <c r="H5013" t="s">
        <v>2027</v>
      </c>
      <c r="I5013" s="1">
        <f>DATE(YEAR(tbl_Invoices[[#This Row],[Invoice_Date]]), MONTH(tbl_Invoices[[#This Row],[Invoice_Date]]), DAY(tbl_Invoices[[#This Row],[Invoice_Date]]))</f>
        <v>44943</v>
      </c>
      <c r="J5013">
        <f>YEAR(tbl_Invoices[[#This Row],[Invoice_Date]])</f>
        <v>2023</v>
      </c>
      <c r="K5013" s="1">
        <f>_xlfn.XLOOKUP(tbl_Invoices[[#This Row],[Customer_ID]], tbl_Customers[Customer_ID], tbl_Customers[Cohort_Month])</f>
        <v>44865</v>
      </c>
      <c r="L5013" s="1" t="str">
        <f ca="1">_xlfn.XLOOKUP(tbl_Invoices[[#This Row],[Customer_ID]], tbl_Customers[Customer_ID], tbl_Customers[Age_Group])</f>
        <v>45–54</v>
      </c>
      <c r="M5013" s="1" t="str">
        <f>_xlfn.XLOOKUP(tbl_Invoices[[#This Row],[Customer_ID]], tbl_Customers[Customer_ID], tbl_Customers[Region])</f>
        <v>South</v>
      </c>
      <c r="N5013" s="1" t="str" cm="1">
        <f t="array" ref="N5013">_xlfn.IFS(
   _xlfn.SINGLE(tbl_Invoices[Plan_ID])="P1","Basic",
   _xlfn.SINGLE(tbl_Invoices[Plan_ID])="P2","Standard",
   _xlfn.SINGLE(tbl_Invoices[Plan_ID])="P3","Premium"
)</f>
        <v>Basic</v>
      </c>
      <c r="O5013" s="2">
        <f>IF(tbl_Invoices[[#This Row],[Revenue_Type]]="Churned",0,1)</f>
        <v>1</v>
      </c>
    </row>
    <row r="5014" spans="1:15" x14ac:dyDescent="0.25">
      <c r="A5014" t="s">
        <v>8213</v>
      </c>
      <c r="B5014" t="s">
        <v>840</v>
      </c>
      <c r="C5014" t="s">
        <v>2515</v>
      </c>
      <c r="D5014" s="1">
        <v>44943</v>
      </c>
      <c r="E5014">
        <v>55</v>
      </c>
      <c r="F5014" t="b">
        <v>1</v>
      </c>
      <c r="G5014" t="s">
        <v>4549</v>
      </c>
      <c r="H5014" t="s">
        <v>2031</v>
      </c>
      <c r="I5014" s="1">
        <f>DATE(YEAR(tbl_Invoices[[#This Row],[Invoice_Date]]), MONTH(tbl_Invoices[[#This Row],[Invoice_Date]]), DAY(tbl_Invoices[[#This Row],[Invoice_Date]]))</f>
        <v>44943</v>
      </c>
      <c r="J5014">
        <f>YEAR(tbl_Invoices[[#This Row],[Invoice_Date]])</f>
        <v>2023</v>
      </c>
      <c r="K5014" s="1">
        <f>_xlfn.XLOOKUP(tbl_Invoices[[#This Row],[Customer_ID]], tbl_Customers[Customer_ID], tbl_Customers[Cohort_Month])</f>
        <v>44926</v>
      </c>
      <c r="L5014" s="1" t="str">
        <f ca="1">_xlfn.XLOOKUP(tbl_Invoices[[#This Row],[Customer_ID]], tbl_Customers[Customer_ID], tbl_Customers[Age_Group])</f>
        <v>18–24</v>
      </c>
      <c r="M5014" s="1" t="str">
        <f>_xlfn.XLOOKUP(tbl_Invoices[[#This Row],[Customer_ID]], tbl_Customers[Customer_ID], tbl_Customers[Region])</f>
        <v>Midwest</v>
      </c>
      <c r="N5014" s="1" t="str" cm="1">
        <f t="array" ref="N5014">_xlfn.IFS(
   _xlfn.SINGLE(tbl_Invoices[Plan_ID])="P1","Basic",
   _xlfn.SINGLE(tbl_Invoices[Plan_ID])="P2","Standard",
   _xlfn.SINGLE(tbl_Invoices[Plan_ID])="P3","Premium"
)</f>
        <v>Premium</v>
      </c>
      <c r="O5014" s="2">
        <f>IF(tbl_Invoices[[#This Row],[Revenue_Type]]="Churned",0,1)</f>
        <v>1</v>
      </c>
    </row>
    <row r="5015" spans="1:15" x14ac:dyDescent="0.25">
      <c r="A5015" t="s">
        <v>7822</v>
      </c>
      <c r="B5015" t="s">
        <v>1185</v>
      </c>
      <c r="C5015" t="s">
        <v>3616</v>
      </c>
      <c r="D5015" s="1">
        <v>44943</v>
      </c>
      <c r="E5015">
        <v>12</v>
      </c>
      <c r="F5015" t="b">
        <v>1</v>
      </c>
      <c r="G5015" t="s">
        <v>4538</v>
      </c>
      <c r="H5015" t="s">
        <v>2027</v>
      </c>
      <c r="I5015" s="1">
        <f>DATE(YEAR(tbl_Invoices[[#This Row],[Invoice_Date]]), MONTH(tbl_Invoices[[#This Row],[Invoice_Date]]), DAY(tbl_Invoices[[#This Row],[Invoice_Date]]))</f>
        <v>44943</v>
      </c>
      <c r="J5015">
        <f>YEAR(tbl_Invoices[[#This Row],[Invoice_Date]])</f>
        <v>2023</v>
      </c>
      <c r="K5015" s="1">
        <f>_xlfn.XLOOKUP(tbl_Invoices[[#This Row],[Customer_ID]], tbl_Customers[Customer_ID], tbl_Customers[Cohort_Month])</f>
        <v>44530</v>
      </c>
      <c r="L5015" s="1" t="str">
        <f ca="1">_xlfn.XLOOKUP(tbl_Invoices[[#This Row],[Customer_ID]], tbl_Customers[Customer_ID], tbl_Customers[Age_Group])</f>
        <v>35–44</v>
      </c>
      <c r="M5015" s="1" t="str">
        <f>_xlfn.XLOOKUP(tbl_Invoices[[#This Row],[Customer_ID]], tbl_Customers[Customer_ID], tbl_Customers[Region])</f>
        <v>International</v>
      </c>
      <c r="N5015" s="1" t="str" cm="1">
        <f t="array" ref="N5015">_xlfn.IFS(
   _xlfn.SINGLE(tbl_Invoices[Plan_ID])="P1","Basic",
   _xlfn.SINGLE(tbl_Invoices[Plan_ID])="P2","Standard",
   _xlfn.SINGLE(tbl_Invoices[Plan_ID])="P3","Premium"
)</f>
        <v>Basic</v>
      </c>
      <c r="O5015" s="2">
        <f>IF(tbl_Invoices[[#This Row],[Revenue_Type]]="Churned",0,1)</f>
        <v>1</v>
      </c>
    </row>
    <row r="5016" spans="1:15" x14ac:dyDescent="0.25">
      <c r="A5016" t="s">
        <v>8234</v>
      </c>
      <c r="B5016" t="s">
        <v>226</v>
      </c>
      <c r="C5016" t="s">
        <v>4178</v>
      </c>
      <c r="D5016" s="1">
        <v>44944</v>
      </c>
      <c r="E5016">
        <v>12</v>
      </c>
      <c r="F5016" t="b">
        <v>1</v>
      </c>
      <c r="G5016" t="s">
        <v>4545</v>
      </c>
      <c r="H5016" t="s">
        <v>2027</v>
      </c>
      <c r="I5016" s="1">
        <f>DATE(YEAR(tbl_Invoices[[#This Row],[Invoice_Date]]), MONTH(tbl_Invoices[[#This Row],[Invoice_Date]]), DAY(tbl_Invoices[[#This Row],[Invoice_Date]]))</f>
        <v>44944</v>
      </c>
      <c r="J5016">
        <f>YEAR(tbl_Invoices[[#This Row],[Invoice_Date]])</f>
        <v>2023</v>
      </c>
      <c r="K5016" s="1">
        <f>_xlfn.XLOOKUP(tbl_Invoices[[#This Row],[Customer_ID]], tbl_Customers[Customer_ID], tbl_Customers[Cohort_Month])</f>
        <v>45107</v>
      </c>
      <c r="L5016" s="1" t="str">
        <f ca="1">_xlfn.XLOOKUP(tbl_Invoices[[#This Row],[Customer_ID]], tbl_Customers[Customer_ID], tbl_Customers[Age_Group])</f>
        <v>35–44</v>
      </c>
      <c r="M5016" s="1" t="str">
        <f>_xlfn.XLOOKUP(tbl_Invoices[[#This Row],[Customer_ID]], tbl_Customers[Customer_ID], tbl_Customers[Region])</f>
        <v>South</v>
      </c>
      <c r="N5016" s="1" t="str" cm="1">
        <f t="array" ref="N5016">_xlfn.IFS(
   _xlfn.SINGLE(tbl_Invoices[Plan_ID])="P1","Basic",
   _xlfn.SINGLE(tbl_Invoices[Plan_ID])="P2","Standard",
   _xlfn.SINGLE(tbl_Invoices[Plan_ID])="P3","Premium"
)</f>
        <v>Basic</v>
      </c>
      <c r="O5016" s="2">
        <f>IF(tbl_Invoices[[#This Row],[Revenue_Type]]="Churned",0,1)</f>
        <v>0</v>
      </c>
    </row>
    <row r="5017" spans="1:15" x14ac:dyDescent="0.25">
      <c r="A5017" t="s">
        <v>7988</v>
      </c>
      <c r="B5017" t="s">
        <v>400</v>
      </c>
      <c r="C5017" t="s">
        <v>4035</v>
      </c>
      <c r="D5017" s="1">
        <v>44944</v>
      </c>
      <c r="E5017">
        <v>55</v>
      </c>
      <c r="F5017" t="b">
        <v>1</v>
      </c>
      <c r="G5017" t="s">
        <v>4538</v>
      </c>
      <c r="H5017" t="s">
        <v>2031</v>
      </c>
      <c r="I5017" s="1">
        <f>DATE(YEAR(tbl_Invoices[[#This Row],[Invoice_Date]]), MONTH(tbl_Invoices[[#This Row],[Invoice_Date]]), DAY(tbl_Invoices[[#This Row],[Invoice_Date]]))</f>
        <v>44944</v>
      </c>
      <c r="J5017">
        <f>YEAR(tbl_Invoices[[#This Row],[Invoice_Date]])</f>
        <v>2023</v>
      </c>
      <c r="K5017" s="1">
        <f>_xlfn.XLOOKUP(tbl_Invoices[[#This Row],[Customer_ID]], tbl_Customers[Customer_ID], tbl_Customers[Cohort_Month])</f>
        <v>44926</v>
      </c>
      <c r="L5017" s="1" t="str">
        <f ca="1">_xlfn.XLOOKUP(tbl_Invoices[[#This Row],[Customer_ID]], tbl_Customers[Customer_ID], tbl_Customers[Age_Group])</f>
        <v>35–44</v>
      </c>
      <c r="M5017" s="1" t="str">
        <f>_xlfn.XLOOKUP(tbl_Invoices[[#This Row],[Customer_ID]], tbl_Customers[Customer_ID], tbl_Customers[Region])</f>
        <v>East</v>
      </c>
      <c r="N5017" s="1" t="str" cm="1">
        <f t="array" ref="N5017">_xlfn.IFS(
   _xlfn.SINGLE(tbl_Invoices[Plan_ID])="P1","Basic",
   _xlfn.SINGLE(tbl_Invoices[Plan_ID])="P2","Standard",
   _xlfn.SINGLE(tbl_Invoices[Plan_ID])="P3","Premium"
)</f>
        <v>Premium</v>
      </c>
      <c r="O5017" s="2">
        <f>IF(tbl_Invoices[[#This Row],[Revenue_Type]]="Churned",0,1)</f>
        <v>1</v>
      </c>
    </row>
    <row r="5018" spans="1:15" x14ac:dyDescent="0.25">
      <c r="A5018" t="s">
        <v>8528</v>
      </c>
      <c r="B5018" t="s">
        <v>666</v>
      </c>
      <c r="C5018" t="s">
        <v>3561</v>
      </c>
      <c r="D5018" s="1">
        <v>44944</v>
      </c>
      <c r="E5018">
        <v>12</v>
      </c>
      <c r="F5018" t="b">
        <v>1</v>
      </c>
      <c r="G5018" t="s">
        <v>4538</v>
      </c>
      <c r="H5018" t="s">
        <v>2027</v>
      </c>
      <c r="I5018" s="1">
        <f>DATE(YEAR(tbl_Invoices[[#This Row],[Invoice_Date]]), MONTH(tbl_Invoices[[#This Row],[Invoice_Date]]), DAY(tbl_Invoices[[#This Row],[Invoice_Date]]))</f>
        <v>44944</v>
      </c>
      <c r="J5018">
        <f>YEAR(tbl_Invoices[[#This Row],[Invoice_Date]])</f>
        <v>2023</v>
      </c>
      <c r="K5018" s="1">
        <f>_xlfn.XLOOKUP(tbl_Invoices[[#This Row],[Customer_ID]], tbl_Customers[Customer_ID], tbl_Customers[Cohort_Month])</f>
        <v>44773</v>
      </c>
      <c r="L5018" s="1" t="str">
        <f ca="1">_xlfn.XLOOKUP(tbl_Invoices[[#This Row],[Customer_ID]], tbl_Customers[Customer_ID], tbl_Customers[Age_Group])</f>
        <v>55+</v>
      </c>
      <c r="M5018" s="1" t="str">
        <f>_xlfn.XLOOKUP(tbl_Invoices[[#This Row],[Customer_ID]], tbl_Customers[Customer_ID], tbl_Customers[Region])</f>
        <v>International</v>
      </c>
      <c r="N5018" s="1" t="str" cm="1">
        <f t="array" ref="N5018">_xlfn.IFS(
   _xlfn.SINGLE(tbl_Invoices[Plan_ID])="P1","Basic",
   _xlfn.SINGLE(tbl_Invoices[Plan_ID])="P2","Standard",
   _xlfn.SINGLE(tbl_Invoices[Plan_ID])="P3","Premium"
)</f>
        <v>Basic</v>
      </c>
      <c r="O5018" s="2">
        <f>IF(tbl_Invoices[[#This Row],[Revenue_Type]]="Churned",0,1)</f>
        <v>1</v>
      </c>
    </row>
    <row r="5019" spans="1:15" x14ac:dyDescent="0.25">
      <c r="A5019" t="s">
        <v>7089</v>
      </c>
      <c r="B5019" t="s">
        <v>1276</v>
      </c>
      <c r="C5019" t="s">
        <v>3993</v>
      </c>
      <c r="D5019" s="1">
        <v>44944</v>
      </c>
      <c r="E5019">
        <v>55</v>
      </c>
      <c r="F5019" t="b">
        <v>1</v>
      </c>
      <c r="G5019" t="s">
        <v>4545</v>
      </c>
      <c r="H5019" t="s">
        <v>2031</v>
      </c>
      <c r="I5019" s="1">
        <f>DATE(YEAR(tbl_Invoices[[#This Row],[Invoice_Date]]), MONTH(tbl_Invoices[[#This Row],[Invoice_Date]]), DAY(tbl_Invoices[[#This Row],[Invoice_Date]]))</f>
        <v>44944</v>
      </c>
      <c r="J5019">
        <f>YEAR(tbl_Invoices[[#This Row],[Invoice_Date]])</f>
        <v>2023</v>
      </c>
      <c r="K5019" s="1">
        <f>_xlfn.XLOOKUP(tbl_Invoices[[#This Row],[Customer_ID]], tbl_Customers[Customer_ID], tbl_Customers[Cohort_Month])</f>
        <v>44926</v>
      </c>
      <c r="L5019" s="1" t="str">
        <f ca="1">_xlfn.XLOOKUP(tbl_Invoices[[#This Row],[Customer_ID]], tbl_Customers[Customer_ID], tbl_Customers[Age_Group])</f>
        <v>35–44</v>
      </c>
      <c r="M5019" s="1" t="str">
        <f>_xlfn.XLOOKUP(tbl_Invoices[[#This Row],[Customer_ID]], tbl_Customers[Customer_ID], tbl_Customers[Region])</f>
        <v>East</v>
      </c>
      <c r="N5019" s="1" t="str" cm="1">
        <f t="array" ref="N5019">_xlfn.IFS(
   _xlfn.SINGLE(tbl_Invoices[Plan_ID])="P1","Basic",
   _xlfn.SINGLE(tbl_Invoices[Plan_ID])="P2","Standard",
   _xlfn.SINGLE(tbl_Invoices[Plan_ID])="P3","Premium"
)</f>
        <v>Premium</v>
      </c>
      <c r="O5019" s="2">
        <f>IF(tbl_Invoices[[#This Row],[Revenue_Type]]="Churned",0,1)</f>
        <v>0</v>
      </c>
    </row>
    <row r="5020" spans="1:15" x14ac:dyDescent="0.25">
      <c r="A5020" t="s">
        <v>9871</v>
      </c>
      <c r="B5020" t="s">
        <v>397</v>
      </c>
      <c r="C5020" t="s">
        <v>4450</v>
      </c>
      <c r="D5020" s="1">
        <v>44945</v>
      </c>
      <c r="E5020">
        <v>25</v>
      </c>
      <c r="F5020" t="b">
        <v>1</v>
      </c>
      <c r="G5020" t="s">
        <v>4540</v>
      </c>
      <c r="H5020" t="s">
        <v>2034</v>
      </c>
      <c r="I5020" s="1">
        <f>DATE(YEAR(tbl_Invoices[[#This Row],[Invoice_Date]]), MONTH(tbl_Invoices[[#This Row],[Invoice_Date]]), DAY(tbl_Invoices[[#This Row],[Invoice_Date]]))</f>
        <v>44945</v>
      </c>
      <c r="J5020">
        <f>YEAR(tbl_Invoices[[#This Row],[Invoice_Date]])</f>
        <v>2023</v>
      </c>
      <c r="K5020" s="1">
        <f>_xlfn.XLOOKUP(tbl_Invoices[[#This Row],[Customer_ID]], tbl_Customers[Customer_ID], tbl_Customers[Cohort_Month])</f>
        <v>44681</v>
      </c>
      <c r="L5020" s="1" t="str">
        <f ca="1">_xlfn.XLOOKUP(tbl_Invoices[[#This Row],[Customer_ID]], tbl_Customers[Customer_ID], tbl_Customers[Age_Group])</f>
        <v>55+</v>
      </c>
      <c r="M5020" s="1" t="str">
        <f>_xlfn.XLOOKUP(tbl_Invoices[[#This Row],[Customer_ID]], tbl_Customers[Customer_ID], tbl_Customers[Region])</f>
        <v>East</v>
      </c>
      <c r="N5020" s="1" t="str" cm="1">
        <f t="array" ref="N5020">_xlfn.IFS(
   _xlfn.SINGLE(tbl_Invoices[Plan_ID])="P1","Basic",
   _xlfn.SINGLE(tbl_Invoices[Plan_ID])="P2","Standard",
   _xlfn.SINGLE(tbl_Invoices[Plan_ID])="P3","Premium"
)</f>
        <v>Standard</v>
      </c>
      <c r="O5020" s="2">
        <f>IF(tbl_Invoices[[#This Row],[Revenue_Type]]="Churned",0,1)</f>
        <v>1</v>
      </c>
    </row>
    <row r="5021" spans="1:15" x14ac:dyDescent="0.25">
      <c r="A5021" t="s">
        <v>5098</v>
      </c>
      <c r="B5021" t="s">
        <v>1573</v>
      </c>
      <c r="C5021" t="s">
        <v>2802</v>
      </c>
      <c r="D5021" s="1">
        <v>44945</v>
      </c>
      <c r="E5021">
        <v>55</v>
      </c>
      <c r="F5021" t="b">
        <v>1</v>
      </c>
      <c r="G5021" t="s">
        <v>4538</v>
      </c>
      <c r="H5021" t="s">
        <v>2031</v>
      </c>
      <c r="I5021" s="1">
        <f>DATE(YEAR(tbl_Invoices[[#This Row],[Invoice_Date]]), MONTH(tbl_Invoices[[#This Row],[Invoice_Date]]), DAY(tbl_Invoices[[#This Row],[Invoice_Date]]))</f>
        <v>44945</v>
      </c>
      <c r="J5021">
        <f>YEAR(tbl_Invoices[[#This Row],[Invoice_Date]])</f>
        <v>2023</v>
      </c>
      <c r="K5021" s="1">
        <f>_xlfn.XLOOKUP(tbl_Invoices[[#This Row],[Customer_ID]], tbl_Customers[Customer_ID], tbl_Customers[Cohort_Month])</f>
        <v>44681</v>
      </c>
      <c r="L5021" s="1" t="str">
        <f ca="1">_xlfn.XLOOKUP(tbl_Invoices[[#This Row],[Customer_ID]], tbl_Customers[Customer_ID], tbl_Customers[Age_Group])</f>
        <v>25–34</v>
      </c>
      <c r="M5021" s="1" t="str">
        <f>_xlfn.XLOOKUP(tbl_Invoices[[#This Row],[Customer_ID]], tbl_Customers[Customer_ID], tbl_Customers[Region])</f>
        <v>International</v>
      </c>
      <c r="N5021" s="1" t="str" cm="1">
        <f t="array" ref="N5021">_xlfn.IFS(
   _xlfn.SINGLE(tbl_Invoices[Plan_ID])="P1","Basic",
   _xlfn.SINGLE(tbl_Invoices[Plan_ID])="P2","Standard",
   _xlfn.SINGLE(tbl_Invoices[Plan_ID])="P3","Premium"
)</f>
        <v>Premium</v>
      </c>
      <c r="O5021" s="2">
        <f>IF(tbl_Invoices[[#This Row],[Revenue_Type]]="Churned",0,1)</f>
        <v>1</v>
      </c>
    </row>
    <row r="5022" spans="1:15" x14ac:dyDescent="0.25">
      <c r="A5022" t="s">
        <v>8489</v>
      </c>
      <c r="B5022" t="s">
        <v>1679</v>
      </c>
      <c r="C5022" t="s">
        <v>4047</v>
      </c>
      <c r="D5022" s="1">
        <v>44945</v>
      </c>
      <c r="E5022">
        <v>12</v>
      </c>
      <c r="F5022" t="b">
        <v>1</v>
      </c>
      <c r="G5022" t="s">
        <v>4540</v>
      </c>
      <c r="H5022" t="s">
        <v>2027</v>
      </c>
      <c r="I5022" s="1">
        <f>DATE(YEAR(tbl_Invoices[[#This Row],[Invoice_Date]]), MONTH(tbl_Invoices[[#This Row],[Invoice_Date]]), DAY(tbl_Invoices[[#This Row],[Invoice_Date]]))</f>
        <v>44945</v>
      </c>
      <c r="J5022">
        <f>YEAR(tbl_Invoices[[#This Row],[Invoice_Date]])</f>
        <v>2023</v>
      </c>
      <c r="K5022" s="1">
        <f>_xlfn.XLOOKUP(tbl_Invoices[[#This Row],[Customer_ID]], tbl_Customers[Customer_ID], tbl_Customers[Cohort_Month])</f>
        <v>44712</v>
      </c>
      <c r="L5022" s="1" t="str">
        <f ca="1">_xlfn.XLOOKUP(tbl_Invoices[[#This Row],[Customer_ID]], tbl_Customers[Customer_ID], tbl_Customers[Age_Group])</f>
        <v>35–44</v>
      </c>
      <c r="M5022" s="1" t="str">
        <f>_xlfn.XLOOKUP(tbl_Invoices[[#This Row],[Customer_ID]], tbl_Customers[Customer_ID], tbl_Customers[Region])</f>
        <v>International</v>
      </c>
      <c r="N5022" s="1" t="str" cm="1">
        <f t="array" ref="N5022">_xlfn.IFS(
   _xlfn.SINGLE(tbl_Invoices[Plan_ID])="P1","Basic",
   _xlfn.SINGLE(tbl_Invoices[Plan_ID])="P2","Standard",
   _xlfn.SINGLE(tbl_Invoices[Plan_ID])="P3","Premium"
)</f>
        <v>Basic</v>
      </c>
      <c r="O5022" s="2">
        <f>IF(tbl_Invoices[[#This Row],[Revenue_Type]]="Churned",0,1)</f>
        <v>1</v>
      </c>
    </row>
    <row r="5023" spans="1:15" x14ac:dyDescent="0.25">
      <c r="A5023" t="s">
        <v>8005</v>
      </c>
      <c r="B5023" t="s">
        <v>1834</v>
      </c>
      <c r="C5023" t="s">
        <v>4168</v>
      </c>
      <c r="D5023" s="1">
        <v>44945</v>
      </c>
      <c r="E5023">
        <v>25</v>
      </c>
      <c r="F5023" t="b">
        <v>1</v>
      </c>
      <c r="G5023" t="s">
        <v>4545</v>
      </c>
      <c r="H5023" t="s">
        <v>2034</v>
      </c>
      <c r="I5023" s="1">
        <f>DATE(YEAR(tbl_Invoices[[#This Row],[Invoice_Date]]), MONTH(tbl_Invoices[[#This Row],[Invoice_Date]]), DAY(tbl_Invoices[[#This Row],[Invoice_Date]]))</f>
        <v>44945</v>
      </c>
      <c r="J5023">
        <f>YEAR(tbl_Invoices[[#This Row],[Invoice_Date]])</f>
        <v>2023</v>
      </c>
      <c r="K5023" s="1">
        <f>_xlfn.XLOOKUP(tbl_Invoices[[#This Row],[Customer_ID]], tbl_Customers[Customer_ID], tbl_Customers[Cohort_Month])</f>
        <v>44227</v>
      </c>
      <c r="L5023" s="1" t="str">
        <f ca="1">_xlfn.XLOOKUP(tbl_Invoices[[#This Row],[Customer_ID]], tbl_Customers[Customer_ID], tbl_Customers[Age_Group])</f>
        <v>55+</v>
      </c>
      <c r="M5023" s="1" t="str">
        <f>_xlfn.XLOOKUP(tbl_Invoices[[#This Row],[Customer_ID]], tbl_Customers[Customer_ID], tbl_Customers[Region])</f>
        <v>International</v>
      </c>
      <c r="N5023" s="1" t="str" cm="1">
        <f t="array" ref="N5023">_xlfn.IFS(
   _xlfn.SINGLE(tbl_Invoices[Plan_ID])="P1","Basic",
   _xlfn.SINGLE(tbl_Invoices[Plan_ID])="P2","Standard",
   _xlfn.SINGLE(tbl_Invoices[Plan_ID])="P3","Premium"
)</f>
        <v>Standard</v>
      </c>
      <c r="O5023" s="2">
        <f>IF(tbl_Invoices[[#This Row],[Revenue_Type]]="Churned",0,1)</f>
        <v>0</v>
      </c>
    </row>
    <row r="5024" spans="1:15" x14ac:dyDescent="0.25">
      <c r="A5024" t="s">
        <v>5516</v>
      </c>
      <c r="B5024" t="s">
        <v>528</v>
      </c>
      <c r="C5024" t="s">
        <v>4017</v>
      </c>
      <c r="D5024" s="1">
        <v>44946</v>
      </c>
      <c r="E5024">
        <v>55</v>
      </c>
      <c r="F5024" t="b">
        <v>1</v>
      </c>
      <c r="G5024" t="s">
        <v>4545</v>
      </c>
      <c r="H5024" t="s">
        <v>2031</v>
      </c>
      <c r="I5024" s="1">
        <f>DATE(YEAR(tbl_Invoices[[#This Row],[Invoice_Date]]), MONTH(tbl_Invoices[[#This Row],[Invoice_Date]]), DAY(tbl_Invoices[[#This Row],[Invoice_Date]]))</f>
        <v>44946</v>
      </c>
      <c r="J5024">
        <f>YEAR(tbl_Invoices[[#This Row],[Invoice_Date]])</f>
        <v>2023</v>
      </c>
      <c r="K5024" s="1">
        <f>_xlfn.XLOOKUP(tbl_Invoices[[#This Row],[Customer_ID]], tbl_Customers[Customer_ID], tbl_Customers[Cohort_Month])</f>
        <v>44651</v>
      </c>
      <c r="L5024" s="1" t="str">
        <f ca="1">_xlfn.XLOOKUP(tbl_Invoices[[#This Row],[Customer_ID]], tbl_Customers[Customer_ID], tbl_Customers[Age_Group])</f>
        <v>35–44</v>
      </c>
      <c r="M5024" s="1" t="str">
        <f>_xlfn.XLOOKUP(tbl_Invoices[[#This Row],[Customer_ID]], tbl_Customers[Customer_ID], tbl_Customers[Region])</f>
        <v>South</v>
      </c>
      <c r="N5024" s="1" t="str" cm="1">
        <f t="array" ref="N5024">_xlfn.IFS(
   _xlfn.SINGLE(tbl_Invoices[Plan_ID])="P1","Basic",
   _xlfn.SINGLE(tbl_Invoices[Plan_ID])="P2","Standard",
   _xlfn.SINGLE(tbl_Invoices[Plan_ID])="P3","Premium"
)</f>
        <v>Premium</v>
      </c>
      <c r="O5024" s="2">
        <f>IF(tbl_Invoices[[#This Row],[Revenue_Type]]="Churned",0,1)</f>
        <v>0</v>
      </c>
    </row>
    <row r="5025" spans="1:15" x14ac:dyDescent="0.25">
      <c r="A5025" t="s">
        <v>9983</v>
      </c>
      <c r="B5025" t="s">
        <v>816</v>
      </c>
      <c r="C5025" t="s">
        <v>2833</v>
      </c>
      <c r="D5025" s="1">
        <v>44946</v>
      </c>
      <c r="E5025">
        <v>12</v>
      </c>
      <c r="F5025" t="b">
        <v>1</v>
      </c>
      <c r="G5025" t="s">
        <v>4538</v>
      </c>
      <c r="H5025" t="s">
        <v>2027</v>
      </c>
      <c r="I5025" s="1">
        <f>DATE(YEAR(tbl_Invoices[[#This Row],[Invoice_Date]]), MONTH(tbl_Invoices[[#This Row],[Invoice_Date]]), DAY(tbl_Invoices[[#This Row],[Invoice_Date]]))</f>
        <v>44946</v>
      </c>
      <c r="J5025">
        <f>YEAR(tbl_Invoices[[#This Row],[Invoice_Date]])</f>
        <v>2023</v>
      </c>
      <c r="K5025" s="1">
        <f>_xlfn.XLOOKUP(tbl_Invoices[[#This Row],[Customer_ID]], tbl_Customers[Customer_ID], tbl_Customers[Cohort_Month])</f>
        <v>44500</v>
      </c>
      <c r="L5025" s="1" t="str">
        <f ca="1">_xlfn.XLOOKUP(tbl_Invoices[[#This Row],[Customer_ID]], tbl_Customers[Customer_ID], tbl_Customers[Age_Group])</f>
        <v>45–54</v>
      </c>
      <c r="M5025" s="1" t="str">
        <f>_xlfn.XLOOKUP(tbl_Invoices[[#This Row],[Customer_ID]], tbl_Customers[Customer_ID], tbl_Customers[Region])</f>
        <v>Midwest</v>
      </c>
      <c r="N5025" s="1" t="str" cm="1">
        <f t="array" ref="N5025">_xlfn.IFS(
   _xlfn.SINGLE(tbl_Invoices[Plan_ID])="P1","Basic",
   _xlfn.SINGLE(tbl_Invoices[Plan_ID])="P2","Standard",
   _xlfn.SINGLE(tbl_Invoices[Plan_ID])="P3","Premium"
)</f>
        <v>Basic</v>
      </c>
      <c r="O5025" s="2">
        <f>IF(tbl_Invoices[[#This Row],[Revenue_Type]]="Churned",0,1)</f>
        <v>1</v>
      </c>
    </row>
    <row r="5026" spans="1:15" x14ac:dyDescent="0.25">
      <c r="A5026" t="s">
        <v>9145</v>
      </c>
      <c r="B5026" t="s">
        <v>1332</v>
      </c>
      <c r="C5026" t="s">
        <v>2773</v>
      </c>
      <c r="D5026" s="1">
        <v>44946</v>
      </c>
      <c r="E5026">
        <v>55</v>
      </c>
      <c r="F5026" t="b">
        <v>1</v>
      </c>
      <c r="G5026" t="s">
        <v>4547</v>
      </c>
      <c r="H5026" t="s">
        <v>2031</v>
      </c>
      <c r="I5026" s="1">
        <f>DATE(YEAR(tbl_Invoices[[#This Row],[Invoice_Date]]), MONTH(tbl_Invoices[[#This Row],[Invoice_Date]]), DAY(tbl_Invoices[[#This Row],[Invoice_Date]]))</f>
        <v>44946</v>
      </c>
      <c r="J5026">
        <f>YEAR(tbl_Invoices[[#This Row],[Invoice_Date]])</f>
        <v>2023</v>
      </c>
      <c r="K5026" s="1">
        <f>_xlfn.XLOOKUP(tbl_Invoices[[#This Row],[Customer_ID]], tbl_Customers[Customer_ID], tbl_Customers[Cohort_Month])</f>
        <v>44926</v>
      </c>
      <c r="L5026" s="1" t="str">
        <f ca="1">_xlfn.XLOOKUP(tbl_Invoices[[#This Row],[Customer_ID]], tbl_Customers[Customer_ID], tbl_Customers[Age_Group])</f>
        <v>18–24</v>
      </c>
      <c r="M5026" s="1" t="str">
        <f>_xlfn.XLOOKUP(tbl_Invoices[[#This Row],[Customer_ID]], tbl_Customers[Customer_ID], tbl_Customers[Region])</f>
        <v>Midwest</v>
      </c>
      <c r="N5026" s="1" t="str" cm="1">
        <f t="array" ref="N5026">_xlfn.IFS(
   _xlfn.SINGLE(tbl_Invoices[Plan_ID])="P1","Basic",
   _xlfn.SINGLE(tbl_Invoices[Plan_ID])="P2","Standard",
   _xlfn.SINGLE(tbl_Invoices[Plan_ID])="P3","Premium"
)</f>
        <v>Premium</v>
      </c>
      <c r="O5026" s="2">
        <f>IF(tbl_Invoices[[#This Row],[Revenue_Type]]="Churned",0,1)</f>
        <v>1</v>
      </c>
    </row>
    <row r="5027" spans="1:15" x14ac:dyDescent="0.25">
      <c r="A5027" t="s">
        <v>5427</v>
      </c>
      <c r="B5027" t="s">
        <v>1386</v>
      </c>
      <c r="C5027" t="s">
        <v>2137</v>
      </c>
      <c r="D5027" s="1">
        <v>44946</v>
      </c>
      <c r="E5027">
        <v>55</v>
      </c>
      <c r="F5027" t="b">
        <v>1</v>
      </c>
      <c r="G5027" t="s">
        <v>4545</v>
      </c>
      <c r="H5027" t="s">
        <v>2031</v>
      </c>
      <c r="I5027" s="1">
        <f>DATE(YEAR(tbl_Invoices[[#This Row],[Invoice_Date]]), MONTH(tbl_Invoices[[#This Row],[Invoice_Date]]), DAY(tbl_Invoices[[#This Row],[Invoice_Date]]))</f>
        <v>44946</v>
      </c>
      <c r="J5027">
        <f>YEAR(tbl_Invoices[[#This Row],[Invoice_Date]])</f>
        <v>2023</v>
      </c>
      <c r="K5027" s="1">
        <f>_xlfn.XLOOKUP(tbl_Invoices[[#This Row],[Customer_ID]], tbl_Customers[Customer_ID], tbl_Customers[Cohort_Month])</f>
        <v>44773</v>
      </c>
      <c r="L5027" s="1" t="str">
        <f ca="1">_xlfn.XLOOKUP(tbl_Invoices[[#This Row],[Customer_ID]], tbl_Customers[Customer_ID], tbl_Customers[Age_Group])</f>
        <v>35–44</v>
      </c>
      <c r="M5027" s="1" t="str">
        <f>_xlfn.XLOOKUP(tbl_Invoices[[#This Row],[Customer_ID]], tbl_Customers[Customer_ID], tbl_Customers[Region])</f>
        <v>International</v>
      </c>
      <c r="N5027" s="1" t="str" cm="1">
        <f t="array" ref="N5027">_xlfn.IFS(
   _xlfn.SINGLE(tbl_Invoices[Plan_ID])="P1","Basic",
   _xlfn.SINGLE(tbl_Invoices[Plan_ID])="P2","Standard",
   _xlfn.SINGLE(tbl_Invoices[Plan_ID])="P3","Premium"
)</f>
        <v>Premium</v>
      </c>
      <c r="O5027" s="2">
        <f>IF(tbl_Invoices[[#This Row],[Revenue_Type]]="Churned",0,1)</f>
        <v>0</v>
      </c>
    </row>
    <row r="5028" spans="1:15" x14ac:dyDescent="0.25">
      <c r="A5028" t="s">
        <v>4830</v>
      </c>
      <c r="B5028" t="s">
        <v>1773</v>
      </c>
      <c r="C5028" t="s">
        <v>4067</v>
      </c>
      <c r="D5028" s="1">
        <v>44946</v>
      </c>
      <c r="E5028">
        <v>55</v>
      </c>
      <c r="F5028" t="b">
        <v>1</v>
      </c>
      <c r="G5028" t="s">
        <v>4538</v>
      </c>
      <c r="H5028" t="s">
        <v>2031</v>
      </c>
      <c r="I5028" s="1">
        <f>DATE(YEAR(tbl_Invoices[[#This Row],[Invoice_Date]]), MONTH(tbl_Invoices[[#This Row],[Invoice_Date]]), DAY(tbl_Invoices[[#This Row],[Invoice_Date]]))</f>
        <v>44946</v>
      </c>
      <c r="J5028">
        <f>YEAR(tbl_Invoices[[#This Row],[Invoice_Date]])</f>
        <v>2023</v>
      </c>
      <c r="K5028" s="1">
        <f>_xlfn.XLOOKUP(tbl_Invoices[[#This Row],[Customer_ID]], tbl_Customers[Customer_ID], tbl_Customers[Cohort_Month])</f>
        <v>44651</v>
      </c>
      <c r="L5028" s="1" t="str">
        <f ca="1">_xlfn.XLOOKUP(tbl_Invoices[[#This Row],[Customer_ID]], tbl_Customers[Customer_ID], tbl_Customers[Age_Group])</f>
        <v>25–34</v>
      </c>
      <c r="M5028" s="1" t="str">
        <f>_xlfn.XLOOKUP(tbl_Invoices[[#This Row],[Customer_ID]], tbl_Customers[Customer_ID], tbl_Customers[Region])</f>
        <v>International</v>
      </c>
      <c r="N5028" s="1" t="str" cm="1">
        <f t="array" ref="N5028">_xlfn.IFS(
   _xlfn.SINGLE(tbl_Invoices[Plan_ID])="P1","Basic",
   _xlfn.SINGLE(tbl_Invoices[Plan_ID])="P2","Standard",
   _xlfn.SINGLE(tbl_Invoices[Plan_ID])="P3","Premium"
)</f>
        <v>Premium</v>
      </c>
      <c r="O5028" s="2">
        <f>IF(tbl_Invoices[[#This Row],[Revenue_Type]]="Churned",0,1)</f>
        <v>1</v>
      </c>
    </row>
    <row r="5029" spans="1:15" x14ac:dyDescent="0.25">
      <c r="A5029" t="s">
        <v>7844</v>
      </c>
      <c r="B5029" t="s">
        <v>123</v>
      </c>
      <c r="C5029" t="s">
        <v>3306</v>
      </c>
      <c r="D5029" s="1">
        <v>44947</v>
      </c>
      <c r="E5029">
        <v>55</v>
      </c>
      <c r="F5029" t="b">
        <v>1</v>
      </c>
      <c r="G5029" t="s">
        <v>4545</v>
      </c>
      <c r="H5029" t="s">
        <v>2031</v>
      </c>
      <c r="I5029" s="1">
        <f>DATE(YEAR(tbl_Invoices[[#This Row],[Invoice_Date]]), MONTH(tbl_Invoices[[#This Row],[Invoice_Date]]), DAY(tbl_Invoices[[#This Row],[Invoice_Date]]))</f>
        <v>44947</v>
      </c>
      <c r="J5029">
        <f>YEAR(tbl_Invoices[[#This Row],[Invoice_Date]])</f>
        <v>2023</v>
      </c>
      <c r="K5029" s="1">
        <f>_xlfn.XLOOKUP(tbl_Invoices[[#This Row],[Customer_ID]], tbl_Customers[Customer_ID], tbl_Customers[Cohort_Month])</f>
        <v>44865</v>
      </c>
      <c r="L5029" s="1" t="str">
        <f ca="1">_xlfn.XLOOKUP(tbl_Invoices[[#This Row],[Customer_ID]], tbl_Customers[Customer_ID], tbl_Customers[Age_Group])</f>
        <v>18–24</v>
      </c>
      <c r="M5029" s="1" t="str">
        <f>_xlfn.XLOOKUP(tbl_Invoices[[#This Row],[Customer_ID]], tbl_Customers[Customer_ID], tbl_Customers[Region])</f>
        <v>East</v>
      </c>
      <c r="N5029" s="1" t="str" cm="1">
        <f t="array" ref="N5029">_xlfn.IFS(
   _xlfn.SINGLE(tbl_Invoices[Plan_ID])="P1","Basic",
   _xlfn.SINGLE(tbl_Invoices[Plan_ID])="P2","Standard",
   _xlfn.SINGLE(tbl_Invoices[Plan_ID])="P3","Premium"
)</f>
        <v>Premium</v>
      </c>
      <c r="O5029" s="2">
        <f>IF(tbl_Invoices[[#This Row],[Revenue_Type]]="Churned",0,1)</f>
        <v>0</v>
      </c>
    </row>
    <row r="5030" spans="1:15" x14ac:dyDescent="0.25">
      <c r="A5030" t="s">
        <v>8806</v>
      </c>
      <c r="B5030" t="s">
        <v>721</v>
      </c>
      <c r="C5030" t="s">
        <v>2934</v>
      </c>
      <c r="D5030" s="1">
        <v>44947</v>
      </c>
      <c r="E5030">
        <v>12</v>
      </c>
      <c r="F5030" t="b">
        <v>1</v>
      </c>
      <c r="G5030" t="s">
        <v>4538</v>
      </c>
      <c r="H5030" t="s">
        <v>2027</v>
      </c>
      <c r="I5030" s="1">
        <f>DATE(YEAR(tbl_Invoices[[#This Row],[Invoice_Date]]), MONTH(tbl_Invoices[[#This Row],[Invoice_Date]]), DAY(tbl_Invoices[[#This Row],[Invoice_Date]]))</f>
        <v>44947</v>
      </c>
      <c r="J5030">
        <f>YEAR(tbl_Invoices[[#This Row],[Invoice_Date]])</f>
        <v>2023</v>
      </c>
      <c r="K5030" s="1">
        <f>_xlfn.XLOOKUP(tbl_Invoices[[#This Row],[Customer_ID]], tbl_Customers[Customer_ID], tbl_Customers[Cohort_Month])</f>
        <v>44895</v>
      </c>
      <c r="L5030" s="1" t="str">
        <f ca="1">_xlfn.XLOOKUP(tbl_Invoices[[#This Row],[Customer_ID]], tbl_Customers[Customer_ID], tbl_Customers[Age_Group])</f>
        <v>25–34</v>
      </c>
      <c r="M5030" s="1" t="str">
        <f>_xlfn.XLOOKUP(tbl_Invoices[[#This Row],[Customer_ID]], tbl_Customers[Customer_ID], tbl_Customers[Region])</f>
        <v>East</v>
      </c>
      <c r="N5030" s="1" t="str" cm="1">
        <f t="array" ref="N5030">_xlfn.IFS(
   _xlfn.SINGLE(tbl_Invoices[Plan_ID])="P1","Basic",
   _xlfn.SINGLE(tbl_Invoices[Plan_ID])="P2","Standard",
   _xlfn.SINGLE(tbl_Invoices[Plan_ID])="P3","Premium"
)</f>
        <v>Basic</v>
      </c>
      <c r="O5030" s="2">
        <f>IF(tbl_Invoices[[#This Row],[Revenue_Type]]="Churned",0,1)</f>
        <v>1</v>
      </c>
    </row>
    <row r="5031" spans="1:15" x14ac:dyDescent="0.25">
      <c r="A5031" t="s">
        <v>9255</v>
      </c>
      <c r="B5031" t="s">
        <v>859</v>
      </c>
      <c r="C5031" t="s">
        <v>4507</v>
      </c>
      <c r="D5031" s="1">
        <v>44947</v>
      </c>
      <c r="E5031">
        <v>12</v>
      </c>
      <c r="F5031" t="b">
        <v>1</v>
      </c>
      <c r="G5031" t="s">
        <v>4545</v>
      </c>
      <c r="H5031" t="s">
        <v>2027</v>
      </c>
      <c r="I5031" s="1">
        <f>DATE(YEAR(tbl_Invoices[[#This Row],[Invoice_Date]]), MONTH(tbl_Invoices[[#This Row],[Invoice_Date]]), DAY(tbl_Invoices[[#This Row],[Invoice_Date]]))</f>
        <v>44947</v>
      </c>
      <c r="J5031">
        <f>YEAR(tbl_Invoices[[#This Row],[Invoice_Date]])</f>
        <v>2023</v>
      </c>
      <c r="K5031" s="1">
        <f>_xlfn.XLOOKUP(tbl_Invoices[[#This Row],[Customer_ID]], tbl_Customers[Customer_ID], tbl_Customers[Cohort_Month])</f>
        <v>44985</v>
      </c>
      <c r="L5031" s="1" t="str">
        <f ca="1">_xlfn.XLOOKUP(tbl_Invoices[[#This Row],[Customer_ID]], tbl_Customers[Customer_ID], tbl_Customers[Age_Group])</f>
        <v>55+</v>
      </c>
      <c r="M5031" s="1" t="str">
        <f>_xlfn.XLOOKUP(tbl_Invoices[[#This Row],[Customer_ID]], tbl_Customers[Customer_ID], tbl_Customers[Region])</f>
        <v>West</v>
      </c>
      <c r="N5031" s="1" t="str" cm="1">
        <f t="array" ref="N5031">_xlfn.IFS(
   _xlfn.SINGLE(tbl_Invoices[Plan_ID])="P1","Basic",
   _xlfn.SINGLE(tbl_Invoices[Plan_ID])="P2","Standard",
   _xlfn.SINGLE(tbl_Invoices[Plan_ID])="P3","Premium"
)</f>
        <v>Basic</v>
      </c>
      <c r="O5031" s="2">
        <f>IF(tbl_Invoices[[#This Row],[Revenue_Type]]="Churned",0,1)</f>
        <v>0</v>
      </c>
    </row>
    <row r="5032" spans="1:15" x14ac:dyDescent="0.25">
      <c r="A5032" t="s">
        <v>5268</v>
      </c>
      <c r="B5032" t="s">
        <v>917</v>
      </c>
      <c r="C5032" t="s">
        <v>4108</v>
      </c>
      <c r="D5032" s="1">
        <v>44947</v>
      </c>
      <c r="E5032">
        <v>12</v>
      </c>
      <c r="F5032" t="b">
        <v>1</v>
      </c>
      <c r="G5032" t="s">
        <v>4545</v>
      </c>
      <c r="H5032" t="s">
        <v>2027</v>
      </c>
      <c r="I5032" s="1">
        <f>DATE(YEAR(tbl_Invoices[[#This Row],[Invoice_Date]]), MONTH(tbl_Invoices[[#This Row],[Invoice_Date]]), DAY(tbl_Invoices[[#This Row],[Invoice_Date]]))</f>
        <v>44947</v>
      </c>
      <c r="J5032">
        <f>YEAR(tbl_Invoices[[#This Row],[Invoice_Date]])</f>
        <v>2023</v>
      </c>
      <c r="K5032" s="1">
        <f>_xlfn.XLOOKUP(tbl_Invoices[[#This Row],[Customer_ID]], tbl_Customers[Customer_ID], tbl_Customers[Cohort_Month])</f>
        <v>44561</v>
      </c>
      <c r="L5032" s="1" t="str">
        <f ca="1">_xlfn.XLOOKUP(tbl_Invoices[[#This Row],[Customer_ID]], tbl_Customers[Customer_ID], tbl_Customers[Age_Group])</f>
        <v>25–34</v>
      </c>
      <c r="M5032" s="1" t="str">
        <f>_xlfn.XLOOKUP(tbl_Invoices[[#This Row],[Customer_ID]], tbl_Customers[Customer_ID], tbl_Customers[Region])</f>
        <v>International</v>
      </c>
      <c r="N5032" s="1" t="str" cm="1">
        <f t="array" ref="N5032">_xlfn.IFS(
   _xlfn.SINGLE(tbl_Invoices[Plan_ID])="P1","Basic",
   _xlfn.SINGLE(tbl_Invoices[Plan_ID])="P2","Standard",
   _xlfn.SINGLE(tbl_Invoices[Plan_ID])="P3","Premium"
)</f>
        <v>Basic</v>
      </c>
      <c r="O5032" s="2">
        <f>IF(tbl_Invoices[[#This Row],[Revenue_Type]]="Churned",0,1)</f>
        <v>0</v>
      </c>
    </row>
    <row r="5033" spans="1:15" x14ac:dyDescent="0.25">
      <c r="A5033" t="s">
        <v>7219</v>
      </c>
      <c r="B5033" t="s">
        <v>1178</v>
      </c>
      <c r="C5033" t="s">
        <v>2549</v>
      </c>
      <c r="D5033" s="1">
        <v>44947</v>
      </c>
      <c r="E5033">
        <v>12</v>
      </c>
      <c r="F5033" t="b">
        <v>1</v>
      </c>
      <c r="G5033" t="s">
        <v>4540</v>
      </c>
      <c r="H5033" t="s">
        <v>2027</v>
      </c>
      <c r="I5033" s="1">
        <f>DATE(YEAR(tbl_Invoices[[#This Row],[Invoice_Date]]), MONTH(tbl_Invoices[[#This Row],[Invoice_Date]]), DAY(tbl_Invoices[[#This Row],[Invoice_Date]]))</f>
        <v>44947</v>
      </c>
      <c r="J5033">
        <f>YEAR(tbl_Invoices[[#This Row],[Invoice_Date]])</f>
        <v>2023</v>
      </c>
      <c r="K5033" s="1">
        <f>_xlfn.XLOOKUP(tbl_Invoices[[#This Row],[Customer_ID]], tbl_Customers[Customer_ID], tbl_Customers[Cohort_Month])</f>
        <v>44865</v>
      </c>
      <c r="L5033" s="1" t="str">
        <f ca="1">_xlfn.XLOOKUP(tbl_Invoices[[#This Row],[Customer_ID]], tbl_Customers[Customer_ID], tbl_Customers[Age_Group])</f>
        <v>25–34</v>
      </c>
      <c r="M5033" s="1" t="str">
        <f>_xlfn.XLOOKUP(tbl_Invoices[[#This Row],[Customer_ID]], tbl_Customers[Customer_ID], tbl_Customers[Region])</f>
        <v>International</v>
      </c>
      <c r="N5033" s="1" t="str" cm="1">
        <f t="array" ref="N5033">_xlfn.IFS(
   _xlfn.SINGLE(tbl_Invoices[Plan_ID])="P1","Basic",
   _xlfn.SINGLE(tbl_Invoices[Plan_ID])="P2","Standard",
   _xlfn.SINGLE(tbl_Invoices[Plan_ID])="P3","Premium"
)</f>
        <v>Basic</v>
      </c>
      <c r="O5033" s="2">
        <f>IF(tbl_Invoices[[#This Row],[Revenue_Type]]="Churned",0,1)</f>
        <v>1</v>
      </c>
    </row>
    <row r="5034" spans="1:15" x14ac:dyDescent="0.25">
      <c r="A5034" t="s">
        <v>6674</v>
      </c>
      <c r="B5034" t="s">
        <v>1180</v>
      </c>
      <c r="C5034" t="s">
        <v>3036</v>
      </c>
      <c r="D5034" s="1">
        <v>44947</v>
      </c>
      <c r="E5034">
        <v>12</v>
      </c>
      <c r="F5034" t="b">
        <v>1</v>
      </c>
      <c r="G5034" t="s">
        <v>4547</v>
      </c>
      <c r="H5034" t="s">
        <v>2027</v>
      </c>
      <c r="I5034" s="1">
        <f>DATE(YEAR(tbl_Invoices[[#This Row],[Invoice_Date]]), MONTH(tbl_Invoices[[#This Row],[Invoice_Date]]), DAY(tbl_Invoices[[#This Row],[Invoice_Date]]))</f>
        <v>44947</v>
      </c>
      <c r="J5034">
        <f>YEAR(tbl_Invoices[[#This Row],[Invoice_Date]])</f>
        <v>2023</v>
      </c>
      <c r="K5034" s="1">
        <f>_xlfn.XLOOKUP(tbl_Invoices[[#This Row],[Customer_ID]], tbl_Customers[Customer_ID], tbl_Customers[Cohort_Month])</f>
        <v>44255</v>
      </c>
      <c r="L5034" s="1" t="str">
        <f ca="1">_xlfn.XLOOKUP(tbl_Invoices[[#This Row],[Customer_ID]], tbl_Customers[Customer_ID], tbl_Customers[Age_Group])</f>
        <v>35–44</v>
      </c>
      <c r="M5034" s="1" t="str">
        <f>_xlfn.XLOOKUP(tbl_Invoices[[#This Row],[Customer_ID]], tbl_Customers[Customer_ID], tbl_Customers[Region])</f>
        <v>International</v>
      </c>
      <c r="N5034" s="1" t="str" cm="1">
        <f t="array" ref="N5034">_xlfn.IFS(
   _xlfn.SINGLE(tbl_Invoices[Plan_ID])="P1","Basic",
   _xlfn.SINGLE(tbl_Invoices[Plan_ID])="P2","Standard",
   _xlfn.SINGLE(tbl_Invoices[Plan_ID])="P3","Premium"
)</f>
        <v>Basic</v>
      </c>
      <c r="O5034" s="2">
        <f>IF(tbl_Invoices[[#This Row],[Revenue_Type]]="Churned",0,1)</f>
        <v>1</v>
      </c>
    </row>
    <row r="5035" spans="1:15" x14ac:dyDescent="0.25">
      <c r="A5035" t="s">
        <v>7553</v>
      </c>
      <c r="B5035" t="s">
        <v>1521</v>
      </c>
      <c r="C5035" t="s">
        <v>3357</v>
      </c>
      <c r="D5035" s="1">
        <v>44947</v>
      </c>
      <c r="E5035">
        <v>12</v>
      </c>
      <c r="F5035" t="b">
        <v>1</v>
      </c>
      <c r="G5035" t="s">
        <v>4547</v>
      </c>
      <c r="H5035" t="s">
        <v>2027</v>
      </c>
      <c r="I5035" s="1">
        <f>DATE(YEAR(tbl_Invoices[[#This Row],[Invoice_Date]]), MONTH(tbl_Invoices[[#This Row],[Invoice_Date]]), DAY(tbl_Invoices[[#This Row],[Invoice_Date]]))</f>
        <v>44947</v>
      </c>
      <c r="J5035">
        <f>YEAR(tbl_Invoices[[#This Row],[Invoice_Date]])</f>
        <v>2023</v>
      </c>
      <c r="K5035" s="1">
        <f>_xlfn.XLOOKUP(tbl_Invoices[[#This Row],[Customer_ID]], tbl_Customers[Customer_ID], tbl_Customers[Cohort_Month])</f>
        <v>44773</v>
      </c>
      <c r="L5035" s="1" t="str">
        <f ca="1">_xlfn.XLOOKUP(tbl_Invoices[[#This Row],[Customer_ID]], tbl_Customers[Customer_ID], tbl_Customers[Age_Group])</f>
        <v>25–34</v>
      </c>
      <c r="M5035" s="1" t="str">
        <f>_xlfn.XLOOKUP(tbl_Invoices[[#This Row],[Customer_ID]], tbl_Customers[Customer_ID], tbl_Customers[Region])</f>
        <v>Midwest</v>
      </c>
      <c r="N5035" s="1" t="str" cm="1">
        <f t="array" ref="N5035">_xlfn.IFS(
   _xlfn.SINGLE(tbl_Invoices[Plan_ID])="P1","Basic",
   _xlfn.SINGLE(tbl_Invoices[Plan_ID])="P2","Standard",
   _xlfn.SINGLE(tbl_Invoices[Plan_ID])="P3","Premium"
)</f>
        <v>Basic</v>
      </c>
      <c r="O5035" s="2">
        <f>IF(tbl_Invoices[[#This Row],[Revenue_Type]]="Churned",0,1)</f>
        <v>1</v>
      </c>
    </row>
    <row r="5036" spans="1:15" x14ac:dyDescent="0.25">
      <c r="A5036" t="s">
        <v>10248</v>
      </c>
      <c r="B5036" t="s">
        <v>1740</v>
      </c>
      <c r="C5036" t="s">
        <v>2391</v>
      </c>
      <c r="D5036" s="1">
        <v>44947</v>
      </c>
      <c r="E5036">
        <v>25</v>
      </c>
      <c r="F5036" t="b">
        <v>1</v>
      </c>
      <c r="G5036" t="s">
        <v>4540</v>
      </c>
      <c r="H5036" t="s">
        <v>2034</v>
      </c>
      <c r="I5036" s="1">
        <f>DATE(YEAR(tbl_Invoices[[#This Row],[Invoice_Date]]), MONTH(tbl_Invoices[[#This Row],[Invoice_Date]]), DAY(tbl_Invoices[[#This Row],[Invoice_Date]]))</f>
        <v>44947</v>
      </c>
      <c r="J5036">
        <f>YEAR(tbl_Invoices[[#This Row],[Invoice_Date]])</f>
        <v>2023</v>
      </c>
      <c r="K5036" s="1">
        <f>_xlfn.XLOOKUP(tbl_Invoices[[#This Row],[Customer_ID]], tbl_Customers[Customer_ID], tbl_Customers[Cohort_Month])</f>
        <v>44255</v>
      </c>
      <c r="L5036" s="1" t="str">
        <f ca="1">_xlfn.XLOOKUP(tbl_Invoices[[#This Row],[Customer_ID]], tbl_Customers[Customer_ID], tbl_Customers[Age_Group])</f>
        <v>25–34</v>
      </c>
      <c r="M5036" s="1" t="str">
        <f>_xlfn.XLOOKUP(tbl_Invoices[[#This Row],[Customer_ID]], tbl_Customers[Customer_ID], tbl_Customers[Region])</f>
        <v>East</v>
      </c>
      <c r="N5036" s="1" t="str" cm="1">
        <f t="array" ref="N5036">_xlfn.IFS(
   _xlfn.SINGLE(tbl_Invoices[Plan_ID])="P1","Basic",
   _xlfn.SINGLE(tbl_Invoices[Plan_ID])="P2","Standard",
   _xlfn.SINGLE(tbl_Invoices[Plan_ID])="P3","Premium"
)</f>
        <v>Standard</v>
      </c>
      <c r="O5036" s="2">
        <f>IF(tbl_Invoices[[#This Row],[Revenue_Type]]="Churned",0,1)</f>
        <v>1</v>
      </c>
    </row>
    <row r="5037" spans="1:15" x14ac:dyDescent="0.25">
      <c r="A5037" t="s">
        <v>6971</v>
      </c>
      <c r="B5037" t="s">
        <v>1854</v>
      </c>
      <c r="C5037" t="s">
        <v>3968</v>
      </c>
      <c r="D5037" s="1">
        <v>44947</v>
      </c>
      <c r="E5037">
        <v>55</v>
      </c>
      <c r="F5037" t="b">
        <v>1</v>
      </c>
      <c r="G5037" t="s">
        <v>4549</v>
      </c>
      <c r="H5037" t="s">
        <v>2031</v>
      </c>
      <c r="I5037" s="1">
        <f>DATE(YEAR(tbl_Invoices[[#This Row],[Invoice_Date]]), MONTH(tbl_Invoices[[#This Row],[Invoice_Date]]), DAY(tbl_Invoices[[#This Row],[Invoice_Date]]))</f>
        <v>44947</v>
      </c>
      <c r="J5037">
        <f>YEAR(tbl_Invoices[[#This Row],[Invoice_Date]])</f>
        <v>2023</v>
      </c>
      <c r="K5037" s="1">
        <f>_xlfn.XLOOKUP(tbl_Invoices[[#This Row],[Customer_ID]], tbl_Customers[Customer_ID], tbl_Customers[Cohort_Month])</f>
        <v>44712</v>
      </c>
      <c r="L5037" s="1" t="str">
        <f ca="1">_xlfn.XLOOKUP(tbl_Invoices[[#This Row],[Customer_ID]], tbl_Customers[Customer_ID], tbl_Customers[Age_Group])</f>
        <v>25–34</v>
      </c>
      <c r="M5037" s="1" t="str">
        <f>_xlfn.XLOOKUP(tbl_Invoices[[#This Row],[Customer_ID]], tbl_Customers[Customer_ID], tbl_Customers[Region])</f>
        <v>Midwest</v>
      </c>
      <c r="N5037" s="1" t="str" cm="1">
        <f t="array" ref="N5037">_xlfn.IFS(
   _xlfn.SINGLE(tbl_Invoices[Plan_ID])="P1","Basic",
   _xlfn.SINGLE(tbl_Invoices[Plan_ID])="P2","Standard",
   _xlfn.SINGLE(tbl_Invoices[Plan_ID])="P3","Premium"
)</f>
        <v>Premium</v>
      </c>
      <c r="O5037" s="2">
        <f>IF(tbl_Invoices[[#This Row],[Revenue_Type]]="Churned",0,1)</f>
        <v>1</v>
      </c>
    </row>
    <row r="5038" spans="1:15" x14ac:dyDescent="0.25">
      <c r="A5038" t="s">
        <v>7371</v>
      </c>
      <c r="B5038" t="s">
        <v>275</v>
      </c>
      <c r="C5038" t="s">
        <v>4104</v>
      </c>
      <c r="D5038" s="1">
        <v>44948</v>
      </c>
      <c r="E5038">
        <v>55</v>
      </c>
      <c r="F5038" t="b">
        <v>1</v>
      </c>
      <c r="G5038" t="s">
        <v>4540</v>
      </c>
      <c r="H5038" t="s">
        <v>2031</v>
      </c>
      <c r="I5038" s="1">
        <f>DATE(YEAR(tbl_Invoices[[#This Row],[Invoice_Date]]), MONTH(tbl_Invoices[[#This Row],[Invoice_Date]]), DAY(tbl_Invoices[[#This Row],[Invoice_Date]]))</f>
        <v>44948</v>
      </c>
      <c r="J5038">
        <f>YEAR(tbl_Invoices[[#This Row],[Invoice_Date]])</f>
        <v>2023</v>
      </c>
      <c r="K5038" s="1">
        <f>_xlfn.XLOOKUP(tbl_Invoices[[#This Row],[Customer_ID]], tbl_Customers[Customer_ID], tbl_Customers[Cohort_Month])</f>
        <v>44834</v>
      </c>
      <c r="L5038" s="1" t="str">
        <f ca="1">_xlfn.XLOOKUP(tbl_Invoices[[#This Row],[Customer_ID]], tbl_Customers[Customer_ID], tbl_Customers[Age_Group])</f>
        <v>35–44</v>
      </c>
      <c r="M5038" s="1" t="str">
        <f>_xlfn.XLOOKUP(tbl_Invoices[[#This Row],[Customer_ID]], tbl_Customers[Customer_ID], tbl_Customers[Region])</f>
        <v>South</v>
      </c>
      <c r="N5038" s="1" t="str" cm="1">
        <f t="array" ref="N5038">_xlfn.IFS(
   _xlfn.SINGLE(tbl_Invoices[Plan_ID])="P1","Basic",
   _xlfn.SINGLE(tbl_Invoices[Plan_ID])="P2","Standard",
   _xlfn.SINGLE(tbl_Invoices[Plan_ID])="P3","Premium"
)</f>
        <v>Premium</v>
      </c>
      <c r="O5038" s="2">
        <f>IF(tbl_Invoices[[#This Row],[Revenue_Type]]="Churned",0,1)</f>
        <v>1</v>
      </c>
    </row>
    <row r="5039" spans="1:15" x14ac:dyDescent="0.25">
      <c r="A5039" t="s">
        <v>9489</v>
      </c>
      <c r="B5039" t="s">
        <v>657</v>
      </c>
      <c r="C5039" t="s">
        <v>2745</v>
      </c>
      <c r="D5039" s="1">
        <v>44948</v>
      </c>
      <c r="E5039">
        <v>12</v>
      </c>
      <c r="F5039" t="b">
        <v>1</v>
      </c>
      <c r="G5039" t="s">
        <v>4538</v>
      </c>
      <c r="H5039" t="s">
        <v>2027</v>
      </c>
      <c r="I5039" s="1">
        <f>DATE(YEAR(tbl_Invoices[[#This Row],[Invoice_Date]]), MONTH(tbl_Invoices[[#This Row],[Invoice_Date]]), DAY(tbl_Invoices[[#This Row],[Invoice_Date]]))</f>
        <v>44948</v>
      </c>
      <c r="J5039">
        <f>YEAR(tbl_Invoices[[#This Row],[Invoice_Date]])</f>
        <v>2023</v>
      </c>
      <c r="K5039" s="1">
        <f>_xlfn.XLOOKUP(tbl_Invoices[[#This Row],[Customer_ID]], tbl_Customers[Customer_ID], tbl_Customers[Cohort_Month])</f>
        <v>44804</v>
      </c>
      <c r="L5039" s="1" t="str">
        <f ca="1">_xlfn.XLOOKUP(tbl_Invoices[[#This Row],[Customer_ID]], tbl_Customers[Customer_ID], tbl_Customers[Age_Group])</f>
        <v>55+</v>
      </c>
      <c r="M5039" s="1" t="str">
        <f>_xlfn.XLOOKUP(tbl_Invoices[[#This Row],[Customer_ID]], tbl_Customers[Customer_ID], tbl_Customers[Region])</f>
        <v>South</v>
      </c>
      <c r="N5039" s="1" t="str" cm="1">
        <f t="array" ref="N5039">_xlfn.IFS(
   _xlfn.SINGLE(tbl_Invoices[Plan_ID])="P1","Basic",
   _xlfn.SINGLE(tbl_Invoices[Plan_ID])="P2","Standard",
   _xlfn.SINGLE(tbl_Invoices[Plan_ID])="P3","Premium"
)</f>
        <v>Basic</v>
      </c>
      <c r="O5039" s="2">
        <f>IF(tbl_Invoices[[#This Row],[Revenue_Type]]="Churned",0,1)</f>
        <v>1</v>
      </c>
    </row>
    <row r="5040" spans="1:15" x14ac:dyDescent="0.25">
      <c r="A5040" t="s">
        <v>10039</v>
      </c>
      <c r="B5040" t="s">
        <v>1779</v>
      </c>
      <c r="C5040" t="s">
        <v>2837</v>
      </c>
      <c r="D5040" s="1">
        <v>44948</v>
      </c>
      <c r="E5040">
        <v>12</v>
      </c>
      <c r="F5040" t="b">
        <v>1</v>
      </c>
      <c r="G5040" t="s">
        <v>4549</v>
      </c>
      <c r="H5040" t="s">
        <v>2027</v>
      </c>
      <c r="I5040" s="1">
        <f>DATE(YEAR(tbl_Invoices[[#This Row],[Invoice_Date]]), MONTH(tbl_Invoices[[#This Row],[Invoice_Date]]), DAY(tbl_Invoices[[#This Row],[Invoice_Date]]))</f>
        <v>44948</v>
      </c>
      <c r="J5040">
        <f>YEAR(tbl_Invoices[[#This Row],[Invoice_Date]])</f>
        <v>2023</v>
      </c>
      <c r="K5040" s="1">
        <f>_xlfn.XLOOKUP(tbl_Invoices[[#This Row],[Customer_ID]], tbl_Customers[Customer_ID], tbl_Customers[Cohort_Month])</f>
        <v>44926</v>
      </c>
      <c r="L5040" s="1" t="str">
        <f ca="1">_xlfn.XLOOKUP(tbl_Invoices[[#This Row],[Customer_ID]], tbl_Customers[Customer_ID], tbl_Customers[Age_Group])</f>
        <v>45–54</v>
      </c>
      <c r="M5040" s="1" t="str">
        <f>_xlfn.XLOOKUP(tbl_Invoices[[#This Row],[Customer_ID]], tbl_Customers[Customer_ID], tbl_Customers[Region])</f>
        <v>International</v>
      </c>
      <c r="N5040" s="1" t="str" cm="1">
        <f t="array" ref="N5040">_xlfn.IFS(
   _xlfn.SINGLE(tbl_Invoices[Plan_ID])="P1","Basic",
   _xlfn.SINGLE(tbl_Invoices[Plan_ID])="P2","Standard",
   _xlfn.SINGLE(tbl_Invoices[Plan_ID])="P3","Premium"
)</f>
        <v>Basic</v>
      </c>
      <c r="O5040" s="2">
        <f>IF(tbl_Invoices[[#This Row],[Revenue_Type]]="Churned",0,1)</f>
        <v>1</v>
      </c>
    </row>
    <row r="5041" spans="1:15" x14ac:dyDescent="0.25">
      <c r="A5041" t="s">
        <v>9251</v>
      </c>
      <c r="B5041" t="s">
        <v>1833</v>
      </c>
      <c r="C5041" t="s">
        <v>3963</v>
      </c>
      <c r="D5041" s="1">
        <v>44948</v>
      </c>
      <c r="E5041">
        <v>25</v>
      </c>
      <c r="F5041" t="b">
        <v>1</v>
      </c>
      <c r="G5041" t="s">
        <v>4545</v>
      </c>
      <c r="H5041" t="s">
        <v>2034</v>
      </c>
      <c r="I5041" s="1">
        <f>DATE(YEAR(tbl_Invoices[[#This Row],[Invoice_Date]]), MONTH(tbl_Invoices[[#This Row],[Invoice_Date]]), DAY(tbl_Invoices[[#This Row],[Invoice_Date]]))</f>
        <v>44948</v>
      </c>
      <c r="J5041">
        <f>YEAR(tbl_Invoices[[#This Row],[Invoice_Date]])</f>
        <v>2023</v>
      </c>
      <c r="K5041" s="1">
        <f>_xlfn.XLOOKUP(tbl_Invoices[[#This Row],[Customer_ID]], tbl_Customers[Customer_ID], tbl_Customers[Cohort_Month])</f>
        <v>45107</v>
      </c>
      <c r="L5041" s="1" t="str">
        <f ca="1">_xlfn.XLOOKUP(tbl_Invoices[[#This Row],[Customer_ID]], tbl_Customers[Customer_ID], tbl_Customers[Age_Group])</f>
        <v>45–54</v>
      </c>
      <c r="M5041" s="1" t="str">
        <f>_xlfn.XLOOKUP(tbl_Invoices[[#This Row],[Customer_ID]], tbl_Customers[Customer_ID], tbl_Customers[Region])</f>
        <v>South</v>
      </c>
      <c r="N5041" s="1" t="str" cm="1">
        <f t="array" ref="N5041">_xlfn.IFS(
   _xlfn.SINGLE(tbl_Invoices[Plan_ID])="P1","Basic",
   _xlfn.SINGLE(tbl_Invoices[Plan_ID])="P2","Standard",
   _xlfn.SINGLE(tbl_Invoices[Plan_ID])="P3","Premium"
)</f>
        <v>Standard</v>
      </c>
      <c r="O5041" s="2">
        <f>IF(tbl_Invoices[[#This Row],[Revenue_Type]]="Churned",0,1)</f>
        <v>0</v>
      </c>
    </row>
    <row r="5042" spans="1:15" x14ac:dyDescent="0.25">
      <c r="A5042" t="s">
        <v>7183</v>
      </c>
      <c r="B5042" t="s">
        <v>1859</v>
      </c>
      <c r="C5042" t="s">
        <v>4506</v>
      </c>
      <c r="D5042" s="1">
        <v>44948</v>
      </c>
      <c r="E5042">
        <v>25</v>
      </c>
      <c r="F5042" t="b">
        <v>1</v>
      </c>
      <c r="G5042" t="s">
        <v>4549</v>
      </c>
      <c r="H5042" t="s">
        <v>2034</v>
      </c>
      <c r="I5042" s="1">
        <f>DATE(YEAR(tbl_Invoices[[#This Row],[Invoice_Date]]), MONTH(tbl_Invoices[[#This Row],[Invoice_Date]]), DAY(tbl_Invoices[[#This Row],[Invoice_Date]]))</f>
        <v>44948</v>
      </c>
      <c r="J5042">
        <f>YEAR(tbl_Invoices[[#This Row],[Invoice_Date]])</f>
        <v>2023</v>
      </c>
      <c r="K5042" s="1">
        <f>_xlfn.XLOOKUP(tbl_Invoices[[#This Row],[Customer_ID]], tbl_Customers[Customer_ID], tbl_Customers[Cohort_Month])</f>
        <v>44804</v>
      </c>
      <c r="L5042" s="1" t="str">
        <f ca="1">_xlfn.XLOOKUP(tbl_Invoices[[#This Row],[Customer_ID]], tbl_Customers[Customer_ID], tbl_Customers[Age_Group])</f>
        <v>45–54</v>
      </c>
      <c r="M5042" s="1" t="str">
        <f>_xlfn.XLOOKUP(tbl_Invoices[[#This Row],[Customer_ID]], tbl_Customers[Customer_ID], tbl_Customers[Region])</f>
        <v>West</v>
      </c>
      <c r="N5042" s="1" t="str" cm="1">
        <f t="array" ref="N5042">_xlfn.IFS(
   _xlfn.SINGLE(tbl_Invoices[Plan_ID])="P1","Basic",
   _xlfn.SINGLE(tbl_Invoices[Plan_ID])="P2","Standard",
   _xlfn.SINGLE(tbl_Invoices[Plan_ID])="P3","Premium"
)</f>
        <v>Standard</v>
      </c>
      <c r="O5042" s="2">
        <f>IF(tbl_Invoices[[#This Row],[Revenue_Type]]="Churned",0,1)</f>
        <v>1</v>
      </c>
    </row>
    <row r="5043" spans="1:15" x14ac:dyDescent="0.25">
      <c r="A5043" t="s">
        <v>4831</v>
      </c>
      <c r="B5043" t="s">
        <v>1881</v>
      </c>
      <c r="C5043" t="s">
        <v>3999</v>
      </c>
      <c r="D5043" s="1">
        <v>44948</v>
      </c>
      <c r="E5043">
        <v>12</v>
      </c>
      <c r="F5043" t="b">
        <v>1</v>
      </c>
      <c r="G5043" t="s">
        <v>4547</v>
      </c>
      <c r="H5043" t="s">
        <v>2027</v>
      </c>
      <c r="I5043" s="1">
        <f>DATE(YEAR(tbl_Invoices[[#This Row],[Invoice_Date]]), MONTH(tbl_Invoices[[#This Row],[Invoice_Date]]), DAY(tbl_Invoices[[#This Row],[Invoice_Date]]))</f>
        <v>44948</v>
      </c>
      <c r="J5043">
        <f>YEAR(tbl_Invoices[[#This Row],[Invoice_Date]])</f>
        <v>2023</v>
      </c>
      <c r="K5043" s="1">
        <f>_xlfn.XLOOKUP(tbl_Invoices[[#This Row],[Customer_ID]], tbl_Customers[Customer_ID], tbl_Customers[Cohort_Month])</f>
        <v>44316</v>
      </c>
      <c r="L5043" s="1" t="str">
        <f ca="1">_xlfn.XLOOKUP(tbl_Invoices[[#This Row],[Customer_ID]], tbl_Customers[Customer_ID], tbl_Customers[Age_Group])</f>
        <v>45–54</v>
      </c>
      <c r="M5043" s="1" t="str">
        <f>_xlfn.XLOOKUP(tbl_Invoices[[#This Row],[Customer_ID]], tbl_Customers[Customer_ID], tbl_Customers[Region])</f>
        <v>Midwest</v>
      </c>
      <c r="N5043" s="1" t="str" cm="1">
        <f t="array" ref="N5043">_xlfn.IFS(
   _xlfn.SINGLE(tbl_Invoices[Plan_ID])="P1","Basic",
   _xlfn.SINGLE(tbl_Invoices[Plan_ID])="P2","Standard",
   _xlfn.SINGLE(tbl_Invoices[Plan_ID])="P3","Premium"
)</f>
        <v>Basic</v>
      </c>
      <c r="O5043" s="2">
        <f>IF(tbl_Invoices[[#This Row],[Revenue_Type]]="Churned",0,1)</f>
        <v>1</v>
      </c>
    </row>
    <row r="5044" spans="1:15" x14ac:dyDescent="0.25">
      <c r="A5044" t="s">
        <v>10023</v>
      </c>
      <c r="B5044" t="s">
        <v>1980</v>
      </c>
      <c r="C5044" t="s">
        <v>2584</v>
      </c>
      <c r="D5044" s="1">
        <v>44948</v>
      </c>
      <c r="E5044">
        <v>25</v>
      </c>
      <c r="F5044" t="b">
        <v>1</v>
      </c>
      <c r="G5044" t="s">
        <v>4538</v>
      </c>
      <c r="H5044" t="s">
        <v>2034</v>
      </c>
      <c r="I5044" s="1">
        <f>DATE(YEAR(tbl_Invoices[[#This Row],[Invoice_Date]]), MONTH(tbl_Invoices[[#This Row],[Invoice_Date]]), DAY(tbl_Invoices[[#This Row],[Invoice_Date]]))</f>
        <v>44948</v>
      </c>
      <c r="J5044">
        <f>YEAR(tbl_Invoices[[#This Row],[Invoice_Date]])</f>
        <v>2023</v>
      </c>
      <c r="K5044" s="1">
        <f>_xlfn.XLOOKUP(tbl_Invoices[[#This Row],[Customer_ID]], tbl_Customers[Customer_ID], tbl_Customers[Cohort_Month])</f>
        <v>44439</v>
      </c>
      <c r="L5044" s="1" t="str">
        <f ca="1">_xlfn.XLOOKUP(tbl_Invoices[[#This Row],[Customer_ID]], tbl_Customers[Customer_ID], tbl_Customers[Age_Group])</f>
        <v>25–34</v>
      </c>
      <c r="M5044" s="1" t="str">
        <f>_xlfn.XLOOKUP(tbl_Invoices[[#This Row],[Customer_ID]], tbl_Customers[Customer_ID], tbl_Customers[Region])</f>
        <v>International</v>
      </c>
      <c r="N5044" s="1" t="str" cm="1">
        <f t="array" ref="N5044">_xlfn.IFS(
   _xlfn.SINGLE(tbl_Invoices[Plan_ID])="P1","Basic",
   _xlfn.SINGLE(tbl_Invoices[Plan_ID])="P2","Standard",
   _xlfn.SINGLE(tbl_Invoices[Plan_ID])="P3","Premium"
)</f>
        <v>Standard</v>
      </c>
      <c r="O5044" s="2">
        <f>IF(tbl_Invoices[[#This Row],[Revenue_Type]]="Churned",0,1)</f>
        <v>1</v>
      </c>
    </row>
    <row r="5045" spans="1:15" x14ac:dyDescent="0.25">
      <c r="A5045" t="s">
        <v>5164</v>
      </c>
      <c r="B5045" t="s">
        <v>275</v>
      </c>
      <c r="C5045" t="s">
        <v>3840</v>
      </c>
      <c r="D5045" s="1">
        <v>44949</v>
      </c>
      <c r="E5045">
        <v>25</v>
      </c>
      <c r="F5045" t="b">
        <v>1</v>
      </c>
      <c r="G5045" t="s">
        <v>4549</v>
      </c>
      <c r="H5045" t="s">
        <v>2034</v>
      </c>
      <c r="I5045" s="1">
        <f>DATE(YEAR(tbl_Invoices[[#This Row],[Invoice_Date]]), MONTH(tbl_Invoices[[#This Row],[Invoice_Date]]), DAY(tbl_Invoices[[#This Row],[Invoice_Date]]))</f>
        <v>44949</v>
      </c>
      <c r="J5045">
        <f>YEAR(tbl_Invoices[[#This Row],[Invoice_Date]])</f>
        <v>2023</v>
      </c>
      <c r="K5045" s="1">
        <f>_xlfn.XLOOKUP(tbl_Invoices[[#This Row],[Customer_ID]], tbl_Customers[Customer_ID], tbl_Customers[Cohort_Month])</f>
        <v>44834</v>
      </c>
      <c r="L5045" s="1" t="str">
        <f ca="1">_xlfn.XLOOKUP(tbl_Invoices[[#This Row],[Customer_ID]], tbl_Customers[Customer_ID], tbl_Customers[Age_Group])</f>
        <v>35–44</v>
      </c>
      <c r="M5045" s="1" t="str">
        <f>_xlfn.XLOOKUP(tbl_Invoices[[#This Row],[Customer_ID]], tbl_Customers[Customer_ID], tbl_Customers[Region])</f>
        <v>South</v>
      </c>
      <c r="N5045" s="1" t="str" cm="1">
        <f t="array" ref="N5045">_xlfn.IFS(
   _xlfn.SINGLE(tbl_Invoices[Plan_ID])="P1","Basic",
   _xlfn.SINGLE(tbl_Invoices[Plan_ID])="P2","Standard",
   _xlfn.SINGLE(tbl_Invoices[Plan_ID])="P3","Premium"
)</f>
        <v>Standard</v>
      </c>
      <c r="O5045" s="2">
        <f>IF(tbl_Invoices[[#This Row],[Revenue_Type]]="Churned",0,1)</f>
        <v>1</v>
      </c>
    </row>
    <row r="5046" spans="1:15" x14ac:dyDescent="0.25">
      <c r="A5046" t="s">
        <v>4544</v>
      </c>
      <c r="B5046" t="s">
        <v>500</v>
      </c>
      <c r="C5046" t="s">
        <v>3479</v>
      </c>
      <c r="D5046" s="1">
        <v>44949</v>
      </c>
      <c r="E5046">
        <v>55</v>
      </c>
      <c r="F5046" t="b">
        <v>1</v>
      </c>
      <c r="G5046" t="s">
        <v>4545</v>
      </c>
      <c r="H5046" t="s">
        <v>2031</v>
      </c>
      <c r="I5046" s="1">
        <f>DATE(YEAR(tbl_Invoices[[#This Row],[Invoice_Date]]), MONTH(tbl_Invoices[[#This Row],[Invoice_Date]]), DAY(tbl_Invoices[[#This Row],[Invoice_Date]]))</f>
        <v>44949</v>
      </c>
      <c r="J5046">
        <f>YEAR(tbl_Invoices[[#This Row],[Invoice_Date]])</f>
        <v>2023</v>
      </c>
      <c r="K5046" s="1">
        <f>_xlfn.XLOOKUP(tbl_Invoices[[#This Row],[Customer_ID]], tbl_Customers[Customer_ID], tbl_Customers[Cohort_Month])</f>
        <v>44895</v>
      </c>
      <c r="L5046" s="1" t="str">
        <f ca="1">_xlfn.XLOOKUP(tbl_Invoices[[#This Row],[Customer_ID]], tbl_Customers[Customer_ID], tbl_Customers[Age_Group])</f>
        <v>45–54</v>
      </c>
      <c r="M5046" s="1" t="str">
        <f>_xlfn.XLOOKUP(tbl_Invoices[[#This Row],[Customer_ID]], tbl_Customers[Customer_ID], tbl_Customers[Region])</f>
        <v>West</v>
      </c>
      <c r="N5046" s="1" t="str" cm="1">
        <f t="array" ref="N5046">_xlfn.IFS(
   _xlfn.SINGLE(tbl_Invoices[Plan_ID])="P1","Basic",
   _xlfn.SINGLE(tbl_Invoices[Plan_ID])="P2","Standard",
   _xlfn.SINGLE(tbl_Invoices[Plan_ID])="P3","Premium"
)</f>
        <v>Premium</v>
      </c>
      <c r="O5046" s="2">
        <f>IF(tbl_Invoices[[#This Row],[Revenue_Type]]="Churned",0,1)</f>
        <v>0</v>
      </c>
    </row>
    <row r="5047" spans="1:15" x14ac:dyDescent="0.25">
      <c r="A5047" t="s">
        <v>7620</v>
      </c>
      <c r="B5047" t="s">
        <v>578</v>
      </c>
      <c r="C5047" t="s">
        <v>2081</v>
      </c>
      <c r="D5047" s="1">
        <v>44949</v>
      </c>
      <c r="E5047">
        <v>55</v>
      </c>
      <c r="F5047" t="b">
        <v>1</v>
      </c>
      <c r="G5047" t="s">
        <v>4538</v>
      </c>
      <c r="H5047" t="s">
        <v>2031</v>
      </c>
      <c r="I5047" s="1">
        <f>DATE(YEAR(tbl_Invoices[[#This Row],[Invoice_Date]]), MONTH(tbl_Invoices[[#This Row],[Invoice_Date]]), DAY(tbl_Invoices[[#This Row],[Invoice_Date]]))</f>
        <v>44949</v>
      </c>
      <c r="J5047">
        <f>YEAR(tbl_Invoices[[#This Row],[Invoice_Date]])</f>
        <v>2023</v>
      </c>
      <c r="K5047" s="1">
        <f>_xlfn.XLOOKUP(tbl_Invoices[[#This Row],[Customer_ID]], tbl_Customers[Customer_ID], tbl_Customers[Cohort_Month])</f>
        <v>44377</v>
      </c>
      <c r="L5047" s="1" t="str">
        <f ca="1">_xlfn.XLOOKUP(tbl_Invoices[[#This Row],[Customer_ID]], tbl_Customers[Customer_ID], tbl_Customers[Age_Group])</f>
        <v>45–54</v>
      </c>
      <c r="M5047" s="1" t="str">
        <f>_xlfn.XLOOKUP(tbl_Invoices[[#This Row],[Customer_ID]], tbl_Customers[Customer_ID], tbl_Customers[Region])</f>
        <v>East</v>
      </c>
      <c r="N5047" s="1" t="str" cm="1">
        <f t="array" ref="N5047">_xlfn.IFS(
   _xlfn.SINGLE(tbl_Invoices[Plan_ID])="P1","Basic",
   _xlfn.SINGLE(tbl_Invoices[Plan_ID])="P2","Standard",
   _xlfn.SINGLE(tbl_Invoices[Plan_ID])="P3","Premium"
)</f>
        <v>Premium</v>
      </c>
      <c r="O5047" s="2">
        <f>IF(tbl_Invoices[[#This Row],[Revenue_Type]]="Churned",0,1)</f>
        <v>1</v>
      </c>
    </row>
    <row r="5048" spans="1:15" x14ac:dyDescent="0.25">
      <c r="A5048" t="s">
        <v>7046</v>
      </c>
      <c r="B5048" t="s">
        <v>772</v>
      </c>
      <c r="C5048" t="s">
        <v>2213</v>
      </c>
      <c r="D5048" s="1">
        <v>44949</v>
      </c>
      <c r="E5048">
        <v>12</v>
      </c>
      <c r="F5048" t="b">
        <v>1</v>
      </c>
      <c r="G5048" t="s">
        <v>4538</v>
      </c>
      <c r="H5048" t="s">
        <v>2027</v>
      </c>
      <c r="I5048" s="1">
        <f>DATE(YEAR(tbl_Invoices[[#This Row],[Invoice_Date]]), MONTH(tbl_Invoices[[#This Row],[Invoice_Date]]), DAY(tbl_Invoices[[#This Row],[Invoice_Date]]))</f>
        <v>44949</v>
      </c>
      <c r="J5048">
        <f>YEAR(tbl_Invoices[[#This Row],[Invoice_Date]])</f>
        <v>2023</v>
      </c>
      <c r="K5048" s="1">
        <f>_xlfn.XLOOKUP(tbl_Invoices[[#This Row],[Customer_ID]], tbl_Customers[Customer_ID], tbl_Customers[Cohort_Month])</f>
        <v>44985</v>
      </c>
      <c r="L5048" s="1" t="str">
        <f ca="1">_xlfn.XLOOKUP(tbl_Invoices[[#This Row],[Customer_ID]], tbl_Customers[Customer_ID], tbl_Customers[Age_Group])</f>
        <v>35–44</v>
      </c>
      <c r="M5048" s="1" t="str">
        <f>_xlfn.XLOOKUP(tbl_Invoices[[#This Row],[Customer_ID]], tbl_Customers[Customer_ID], tbl_Customers[Region])</f>
        <v>West</v>
      </c>
      <c r="N5048" s="1" t="str" cm="1">
        <f t="array" ref="N5048">_xlfn.IFS(
   _xlfn.SINGLE(tbl_Invoices[Plan_ID])="P1","Basic",
   _xlfn.SINGLE(tbl_Invoices[Plan_ID])="P2","Standard",
   _xlfn.SINGLE(tbl_Invoices[Plan_ID])="P3","Premium"
)</f>
        <v>Basic</v>
      </c>
      <c r="O5048" s="2">
        <f>IF(tbl_Invoices[[#This Row],[Revenue_Type]]="Churned",0,1)</f>
        <v>1</v>
      </c>
    </row>
    <row r="5049" spans="1:15" x14ac:dyDescent="0.25">
      <c r="A5049" t="s">
        <v>9887</v>
      </c>
      <c r="B5049" t="s">
        <v>891</v>
      </c>
      <c r="C5049" t="s">
        <v>2974</v>
      </c>
      <c r="D5049" s="1">
        <v>44949</v>
      </c>
      <c r="E5049">
        <v>12</v>
      </c>
      <c r="F5049" t="b">
        <v>1</v>
      </c>
      <c r="G5049" t="s">
        <v>4538</v>
      </c>
      <c r="H5049" t="s">
        <v>2027</v>
      </c>
      <c r="I5049" s="1">
        <f>DATE(YEAR(tbl_Invoices[[#This Row],[Invoice_Date]]), MONTH(tbl_Invoices[[#This Row],[Invoice_Date]]), DAY(tbl_Invoices[[#This Row],[Invoice_Date]]))</f>
        <v>44949</v>
      </c>
      <c r="J5049">
        <f>YEAR(tbl_Invoices[[#This Row],[Invoice_Date]])</f>
        <v>2023</v>
      </c>
      <c r="K5049" s="1">
        <f>_xlfn.XLOOKUP(tbl_Invoices[[#This Row],[Customer_ID]], tbl_Customers[Customer_ID], tbl_Customers[Cohort_Month])</f>
        <v>44377</v>
      </c>
      <c r="L5049" s="1" t="str">
        <f ca="1">_xlfn.XLOOKUP(tbl_Invoices[[#This Row],[Customer_ID]], tbl_Customers[Customer_ID], tbl_Customers[Age_Group])</f>
        <v>35–44</v>
      </c>
      <c r="M5049" s="1" t="str">
        <f>_xlfn.XLOOKUP(tbl_Invoices[[#This Row],[Customer_ID]], tbl_Customers[Customer_ID], tbl_Customers[Region])</f>
        <v>West</v>
      </c>
      <c r="N5049" s="1" t="str" cm="1">
        <f t="array" ref="N5049">_xlfn.IFS(
   _xlfn.SINGLE(tbl_Invoices[Plan_ID])="P1","Basic",
   _xlfn.SINGLE(tbl_Invoices[Plan_ID])="P2","Standard",
   _xlfn.SINGLE(tbl_Invoices[Plan_ID])="P3","Premium"
)</f>
        <v>Basic</v>
      </c>
      <c r="O5049" s="2">
        <f>IF(tbl_Invoices[[#This Row],[Revenue_Type]]="Churned",0,1)</f>
        <v>1</v>
      </c>
    </row>
    <row r="5050" spans="1:15" x14ac:dyDescent="0.25">
      <c r="A5050" t="s">
        <v>10107</v>
      </c>
      <c r="B5050" t="s">
        <v>1529</v>
      </c>
      <c r="C5050" t="s">
        <v>3724</v>
      </c>
      <c r="D5050" s="1">
        <v>44949</v>
      </c>
      <c r="E5050">
        <v>25</v>
      </c>
      <c r="F5050" t="b">
        <v>1</v>
      </c>
      <c r="G5050" t="s">
        <v>4545</v>
      </c>
      <c r="H5050" t="s">
        <v>2034</v>
      </c>
      <c r="I5050" s="1">
        <f>DATE(YEAR(tbl_Invoices[[#This Row],[Invoice_Date]]), MONTH(tbl_Invoices[[#This Row],[Invoice_Date]]), DAY(tbl_Invoices[[#This Row],[Invoice_Date]]))</f>
        <v>44949</v>
      </c>
      <c r="J5050">
        <f>YEAR(tbl_Invoices[[#This Row],[Invoice_Date]])</f>
        <v>2023</v>
      </c>
      <c r="K5050" s="1">
        <f>_xlfn.XLOOKUP(tbl_Invoices[[#This Row],[Customer_ID]], tbl_Customers[Customer_ID], tbl_Customers[Cohort_Month])</f>
        <v>44439</v>
      </c>
      <c r="L5050" s="1" t="str">
        <f ca="1">_xlfn.XLOOKUP(tbl_Invoices[[#This Row],[Customer_ID]], tbl_Customers[Customer_ID], tbl_Customers[Age_Group])</f>
        <v>45–54</v>
      </c>
      <c r="M5050" s="1" t="str">
        <f>_xlfn.XLOOKUP(tbl_Invoices[[#This Row],[Customer_ID]], tbl_Customers[Customer_ID], tbl_Customers[Region])</f>
        <v>Midwest</v>
      </c>
      <c r="N5050" s="1" t="str" cm="1">
        <f t="array" ref="N5050">_xlfn.IFS(
   _xlfn.SINGLE(tbl_Invoices[Plan_ID])="P1","Basic",
   _xlfn.SINGLE(tbl_Invoices[Plan_ID])="P2","Standard",
   _xlfn.SINGLE(tbl_Invoices[Plan_ID])="P3","Premium"
)</f>
        <v>Standard</v>
      </c>
      <c r="O5050" s="2">
        <f>IF(tbl_Invoices[[#This Row],[Revenue_Type]]="Churned",0,1)</f>
        <v>0</v>
      </c>
    </row>
    <row r="5051" spans="1:15" x14ac:dyDescent="0.25">
      <c r="A5051" t="s">
        <v>6222</v>
      </c>
      <c r="B5051" t="s">
        <v>1760</v>
      </c>
      <c r="C5051" t="s">
        <v>3661</v>
      </c>
      <c r="D5051" s="1">
        <v>44949</v>
      </c>
      <c r="E5051">
        <v>55</v>
      </c>
      <c r="F5051" t="b">
        <v>1</v>
      </c>
      <c r="G5051" t="s">
        <v>4549</v>
      </c>
      <c r="H5051" t="s">
        <v>2031</v>
      </c>
      <c r="I5051" s="1">
        <f>DATE(YEAR(tbl_Invoices[[#This Row],[Invoice_Date]]), MONTH(tbl_Invoices[[#This Row],[Invoice_Date]]), DAY(tbl_Invoices[[#This Row],[Invoice_Date]]))</f>
        <v>44949</v>
      </c>
      <c r="J5051">
        <f>YEAR(tbl_Invoices[[#This Row],[Invoice_Date]])</f>
        <v>2023</v>
      </c>
      <c r="K5051" s="1">
        <f>_xlfn.XLOOKUP(tbl_Invoices[[#This Row],[Customer_ID]], tbl_Customers[Customer_ID], tbl_Customers[Cohort_Month])</f>
        <v>44377</v>
      </c>
      <c r="L5051" s="1" t="str">
        <f ca="1">_xlfn.XLOOKUP(tbl_Invoices[[#This Row],[Customer_ID]], tbl_Customers[Customer_ID], tbl_Customers[Age_Group])</f>
        <v>25–34</v>
      </c>
      <c r="M5051" s="1" t="str">
        <f>_xlfn.XLOOKUP(tbl_Invoices[[#This Row],[Customer_ID]], tbl_Customers[Customer_ID], tbl_Customers[Region])</f>
        <v>South</v>
      </c>
      <c r="N5051" s="1" t="str" cm="1">
        <f t="array" ref="N5051">_xlfn.IFS(
   _xlfn.SINGLE(tbl_Invoices[Plan_ID])="P1","Basic",
   _xlfn.SINGLE(tbl_Invoices[Plan_ID])="P2","Standard",
   _xlfn.SINGLE(tbl_Invoices[Plan_ID])="P3","Premium"
)</f>
        <v>Premium</v>
      </c>
      <c r="O5051" s="2">
        <f>IF(tbl_Invoices[[#This Row],[Revenue_Type]]="Churned",0,1)</f>
        <v>1</v>
      </c>
    </row>
    <row r="5052" spans="1:15" x14ac:dyDescent="0.25">
      <c r="A5052" t="s">
        <v>5624</v>
      </c>
      <c r="B5052" t="s">
        <v>32</v>
      </c>
      <c r="C5052" t="s">
        <v>3267</v>
      </c>
      <c r="D5052" s="1">
        <v>44950</v>
      </c>
      <c r="E5052">
        <v>12</v>
      </c>
      <c r="F5052" t="b">
        <v>1</v>
      </c>
      <c r="G5052" t="s">
        <v>4538</v>
      </c>
      <c r="H5052" t="s">
        <v>2027</v>
      </c>
      <c r="I5052" s="1">
        <f>DATE(YEAR(tbl_Invoices[[#This Row],[Invoice_Date]]), MONTH(tbl_Invoices[[#This Row],[Invoice_Date]]), DAY(tbl_Invoices[[#This Row],[Invoice_Date]]))</f>
        <v>44950</v>
      </c>
      <c r="J5052">
        <f>YEAR(tbl_Invoices[[#This Row],[Invoice_Date]])</f>
        <v>2023</v>
      </c>
      <c r="K5052" s="1">
        <f>_xlfn.XLOOKUP(tbl_Invoices[[#This Row],[Customer_ID]], tbl_Customers[Customer_ID], tbl_Customers[Cohort_Month])</f>
        <v>44286</v>
      </c>
      <c r="L5052" s="1" t="str">
        <f ca="1">_xlfn.XLOOKUP(tbl_Invoices[[#This Row],[Customer_ID]], tbl_Customers[Customer_ID], tbl_Customers[Age_Group])</f>
        <v>35–44</v>
      </c>
      <c r="M5052" s="1" t="str">
        <f>_xlfn.XLOOKUP(tbl_Invoices[[#This Row],[Customer_ID]], tbl_Customers[Customer_ID], tbl_Customers[Region])</f>
        <v>International</v>
      </c>
      <c r="N5052" s="1" t="str" cm="1">
        <f t="array" ref="N5052">_xlfn.IFS(
   _xlfn.SINGLE(tbl_Invoices[Plan_ID])="P1","Basic",
   _xlfn.SINGLE(tbl_Invoices[Plan_ID])="P2","Standard",
   _xlfn.SINGLE(tbl_Invoices[Plan_ID])="P3","Premium"
)</f>
        <v>Basic</v>
      </c>
      <c r="O5052" s="2">
        <f>IF(tbl_Invoices[[#This Row],[Revenue_Type]]="Churned",0,1)</f>
        <v>1</v>
      </c>
    </row>
    <row r="5053" spans="1:15" x14ac:dyDescent="0.25">
      <c r="A5053" t="s">
        <v>10103</v>
      </c>
      <c r="B5053" t="s">
        <v>399</v>
      </c>
      <c r="C5053" t="s">
        <v>3961</v>
      </c>
      <c r="D5053" s="1">
        <v>44950</v>
      </c>
      <c r="E5053">
        <v>25</v>
      </c>
      <c r="F5053" t="b">
        <v>1</v>
      </c>
      <c r="G5053" t="s">
        <v>4545</v>
      </c>
      <c r="H5053" t="s">
        <v>2034</v>
      </c>
      <c r="I5053" s="1">
        <f>DATE(YEAR(tbl_Invoices[[#This Row],[Invoice_Date]]), MONTH(tbl_Invoices[[#This Row],[Invoice_Date]]), DAY(tbl_Invoices[[#This Row],[Invoice_Date]]))</f>
        <v>44950</v>
      </c>
      <c r="J5053">
        <f>YEAR(tbl_Invoices[[#This Row],[Invoice_Date]])</f>
        <v>2023</v>
      </c>
      <c r="K5053" s="1">
        <f>_xlfn.XLOOKUP(tbl_Invoices[[#This Row],[Customer_ID]], tbl_Customers[Customer_ID], tbl_Customers[Cohort_Month])</f>
        <v>44651</v>
      </c>
      <c r="L5053" s="1" t="str">
        <f ca="1">_xlfn.XLOOKUP(tbl_Invoices[[#This Row],[Customer_ID]], tbl_Customers[Customer_ID], tbl_Customers[Age_Group])</f>
        <v>25–34</v>
      </c>
      <c r="M5053" s="1" t="str">
        <f>_xlfn.XLOOKUP(tbl_Invoices[[#This Row],[Customer_ID]], tbl_Customers[Customer_ID], tbl_Customers[Region])</f>
        <v>International</v>
      </c>
      <c r="N5053" s="1" t="str" cm="1">
        <f t="array" ref="N5053">_xlfn.IFS(
   _xlfn.SINGLE(tbl_Invoices[Plan_ID])="P1","Basic",
   _xlfn.SINGLE(tbl_Invoices[Plan_ID])="P2","Standard",
   _xlfn.SINGLE(tbl_Invoices[Plan_ID])="P3","Premium"
)</f>
        <v>Standard</v>
      </c>
      <c r="O5053" s="2">
        <f>IF(tbl_Invoices[[#This Row],[Revenue_Type]]="Churned",0,1)</f>
        <v>0</v>
      </c>
    </row>
    <row r="5054" spans="1:15" x14ac:dyDescent="0.25">
      <c r="A5054" t="s">
        <v>7948</v>
      </c>
      <c r="B5054" t="s">
        <v>410</v>
      </c>
      <c r="C5054" t="s">
        <v>2536</v>
      </c>
      <c r="D5054" s="1">
        <v>44950</v>
      </c>
      <c r="E5054">
        <v>25</v>
      </c>
      <c r="F5054" t="b">
        <v>1</v>
      </c>
      <c r="G5054" t="s">
        <v>4545</v>
      </c>
      <c r="H5054" t="s">
        <v>2034</v>
      </c>
      <c r="I5054" s="1">
        <f>DATE(YEAR(tbl_Invoices[[#This Row],[Invoice_Date]]), MONTH(tbl_Invoices[[#This Row],[Invoice_Date]]), DAY(tbl_Invoices[[#This Row],[Invoice_Date]]))</f>
        <v>44950</v>
      </c>
      <c r="J5054">
        <f>YEAR(tbl_Invoices[[#This Row],[Invoice_Date]])</f>
        <v>2023</v>
      </c>
      <c r="K5054" s="1">
        <f>_xlfn.XLOOKUP(tbl_Invoices[[#This Row],[Customer_ID]], tbl_Customers[Customer_ID], tbl_Customers[Cohort_Month])</f>
        <v>44439</v>
      </c>
      <c r="L5054" s="1" t="str">
        <f ca="1">_xlfn.XLOOKUP(tbl_Invoices[[#This Row],[Customer_ID]], tbl_Customers[Customer_ID], tbl_Customers[Age_Group])</f>
        <v>35–44</v>
      </c>
      <c r="M5054" s="1" t="str">
        <f>_xlfn.XLOOKUP(tbl_Invoices[[#This Row],[Customer_ID]], tbl_Customers[Customer_ID], tbl_Customers[Region])</f>
        <v>South</v>
      </c>
      <c r="N5054" s="1" t="str" cm="1">
        <f t="array" ref="N5054">_xlfn.IFS(
   _xlfn.SINGLE(tbl_Invoices[Plan_ID])="P1","Basic",
   _xlfn.SINGLE(tbl_Invoices[Plan_ID])="P2","Standard",
   _xlfn.SINGLE(tbl_Invoices[Plan_ID])="P3","Premium"
)</f>
        <v>Standard</v>
      </c>
      <c r="O5054" s="2">
        <f>IF(tbl_Invoices[[#This Row],[Revenue_Type]]="Churned",0,1)</f>
        <v>0</v>
      </c>
    </row>
    <row r="5055" spans="1:15" x14ac:dyDescent="0.25">
      <c r="A5055" t="s">
        <v>8600</v>
      </c>
      <c r="B5055" t="s">
        <v>450</v>
      </c>
      <c r="C5055" t="s">
        <v>3394</v>
      </c>
      <c r="D5055" s="1">
        <v>44950</v>
      </c>
      <c r="E5055">
        <v>55</v>
      </c>
      <c r="F5055" t="b">
        <v>1</v>
      </c>
      <c r="G5055" t="s">
        <v>4549</v>
      </c>
      <c r="H5055" t="s">
        <v>2031</v>
      </c>
      <c r="I5055" s="1">
        <f>DATE(YEAR(tbl_Invoices[[#This Row],[Invoice_Date]]), MONTH(tbl_Invoices[[#This Row],[Invoice_Date]]), DAY(tbl_Invoices[[#This Row],[Invoice_Date]]))</f>
        <v>44950</v>
      </c>
      <c r="J5055">
        <f>YEAR(tbl_Invoices[[#This Row],[Invoice_Date]])</f>
        <v>2023</v>
      </c>
      <c r="K5055" s="1">
        <f>_xlfn.XLOOKUP(tbl_Invoices[[#This Row],[Customer_ID]], tbl_Customers[Customer_ID], tbl_Customers[Cohort_Month])</f>
        <v>44742</v>
      </c>
      <c r="L5055" s="1" t="str">
        <f ca="1">_xlfn.XLOOKUP(tbl_Invoices[[#This Row],[Customer_ID]], tbl_Customers[Customer_ID], tbl_Customers[Age_Group])</f>
        <v>35–44</v>
      </c>
      <c r="M5055" s="1" t="str">
        <f>_xlfn.XLOOKUP(tbl_Invoices[[#This Row],[Customer_ID]], tbl_Customers[Customer_ID], tbl_Customers[Region])</f>
        <v>South</v>
      </c>
      <c r="N5055" s="1" t="str" cm="1">
        <f t="array" ref="N5055">_xlfn.IFS(
   _xlfn.SINGLE(tbl_Invoices[Plan_ID])="P1","Basic",
   _xlfn.SINGLE(tbl_Invoices[Plan_ID])="P2","Standard",
   _xlfn.SINGLE(tbl_Invoices[Plan_ID])="P3","Premium"
)</f>
        <v>Premium</v>
      </c>
      <c r="O5055" s="2">
        <f>IF(tbl_Invoices[[#This Row],[Revenue_Type]]="Churned",0,1)</f>
        <v>1</v>
      </c>
    </row>
    <row r="5056" spans="1:15" x14ac:dyDescent="0.25">
      <c r="A5056" t="s">
        <v>7557</v>
      </c>
      <c r="B5056" t="s">
        <v>917</v>
      </c>
      <c r="C5056" t="s">
        <v>4108</v>
      </c>
      <c r="D5056" s="1">
        <v>44950</v>
      </c>
      <c r="E5056">
        <v>12</v>
      </c>
      <c r="F5056" t="b">
        <v>1</v>
      </c>
      <c r="G5056" t="s">
        <v>4547</v>
      </c>
      <c r="H5056" t="s">
        <v>2027</v>
      </c>
      <c r="I5056" s="1">
        <f>DATE(YEAR(tbl_Invoices[[#This Row],[Invoice_Date]]), MONTH(tbl_Invoices[[#This Row],[Invoice_Date]]), DAY(tbl_Invoices[[#This Row],[Invoice_Date]]))</f>
        <v>44950</v>
      </c>
      <c r="J5056">
        <f>YEAR(tbl_Invoices[[#This Row],[Invoice_Date]])</f>
        <v>2023</v>
      </c>
      <c r="K5056" s="1">
        <f>_xlfn.XLOOKUP(tbl_Invoices[[#This Row],[Customer_ID]], tbl_Customers[Customer_ID], tbl_Customers[Cohort_Month])</f>
        <v>44561</v>
      </c>
      <c r="L5056" s="1" t="str">
        <f ca="1">_xlfn.XLOOKUP(tbl_Invoices[[#This Row],[Customer_ID]], tbl_Customers[Customer_ID], tbl_Customers[Age_Group])</f>
        <v>25–34</v>
      </c>
      <c r="M5056" s="1" t="str">
        <f>_xlfn.XLOOKUP(tbl_Invoices[[#This Row],[Customer_ID]], tbl_Customers[Customer_ID], tbl_Customers[Region])</f>
        <v>International</v>
      </c>
      <c r="N5056" s="1" t="str" cm="1">
        <f t="array" ref="N5056">_xlfn.IFS(
   _xlfn.SINGLE(tbl_Invoices[Plan_ID])="P1","Basic",
   _xlfn.SINGLE(tbl_Invoices[Plan_ID])="P2","Standard",
   _xlfn.SINGLE(tbl_Invoices[Plan_ID])="P3","Premium"
)</f>
        <v>Basic</v>
      </c>
      <c r="O5056" s="2">
        <f>IF(tbl_Invoices[[#This Row],[Revenue_Type]]="Churned",0,1)</f>
        <v>1</v>
      </c>
    </row>
    <row r="5057" spans="1:15" x14ac:dyDescent="0.25">
      <c r="A5057" t="s">
        <v>7352</v>
      </c>
      <c r="B5057" t="s">
        <v>1170</v>
      </c>
      <c r="C5057" t="s">
        <v>2778</v>
      </c>
      <c r="D5057" s="1">
        <v>44950</v>
      </c>
      <c r="E5057">
        <v>55</v>
      </c>
      <c r="F5057" t="b">
        <v>1</v>
      </c>
      <c r="G5057" t="s">
        <v>4545</v>
      </c>
      <c r="H5057" t="s">
        <v>2031</v>
      </c>
      <c r="I5057" s="1">
        <f>DATE(YEAR(tbl_Invoices[[#This Row],[Invoice_Date]]), MONTH(tbl_Invoices[[#This Row],[Invoice_Date]]), DAY(tbl_Invoices[[#This Row],[Invoice_Date]]))</f>
        <v>44950</v>
      </c>
      <c r="J5057">
        <f>YEAR(tbl_Invoices[[#This Row],[Invoice_Date]])</f>
        <v>2023</v>
      </c>
      <c r="K5057" s="1">
        <f>_xlfn.XLOOKUP(tbl_Invoices[[#This Row],[Customer_ID]], tbl_Customers[Customer_ID], tbl_Customers[Cohort_Month])</f>
        <v>44712</v>
      </c>
      <c r="L5057" s="1" t="str">
        <f ca="1">_xlfn.XLOOKUP(tbl_Invoices[[#This Row],[Customer_ID]], tbl_Customers[Customer_ID], tbl_Customers[Age_Group])</f>
        <v>18–24</v>
      </c>
      <c r="M5057" s="1" t="str">
        <f>_xlfn.XLOOKUP(tbl_Invoices[[#This Row],[Customer_ID]], tbl_Customers[Customer_ID], tbl_Customers[Region])</f>
        <v>East</v>
      </c>
      <c r="N5057" s="1" t="str" cm="1">
        <f t="array" ref="N5057">_xlfn.IFS(
   _xlfn.SINGLE(tbl_Invoices[Plan_ID])="P1","Basic",
   _xlfn.SINGLE(tbl_Invoices[Plan_ID])="P2","Standard",
   _xlfn.SINGLE(tbl_Invoices[Plan_ID])="P3","Premium"
)</f>
        <v>Premium</v>
      </c>
      <c r="O5057" s="2">
        <f>IF(tbl_Invoices[[#This Row],[Revenue_Type]]="Churned",0,1)</f>
        <v>0</v>
      </c>
    </row>
    <row r="5058" spans="1:15" x14ac:dyDescent="0.25">
      <c r="A5058" t="s">
        <v>7129</v>
      </c>
      <c r="B5058" t="s">
        <v>1363</v>
      </c>
      <c r="C5058" t="s">
        <v>3726</v>
      </c>
      <c r="D5058" s="1">
        <v>44950</v>
      </c>
      <c r="E5058">
        <v>25</v>
      </c>
      <c r="F5058" t="b">
        <v>1</v>
      </c>
      <c r="G5058" t="s">
        <v>4540</v>
      </c>
      <c r="H5058" t="s">
        <v>2034</v>
      </c>
      <c r="I5058" s="1">
        <f>DATE(YEAR(tbl_Invoices[[#This Row],[Invoice_Date]]), MONTH(tbl_Invoices[[#This Row],[Invoice_Date]]), DAY(tbl_Invoices[[#This Row],[Invoice_Date]]))</f>
        <v>44950</v>
      </c>
      <c r="J5058">
        <f>YEAR(tbl_Invoices[[#This Row],[Invoice_Date]])</f>
        <v>2023</v>
      </c>
      <c r="K5058" s="1">
        <f>_xlfn.XLOOKUP(tbl_Invoices[[#This Row],[Customer_ID]], tbl_Customers[Customer_ID], tbl_Customers[Cohort_Month])</f>
        <v>44985</v>
      </c>
      <c r="L5058" s="1" t="str">
        <f ca="1">_xlfn.XLOOKUP(tbl_Invoices[[#This Row],[Customer_ID]], tbl_Customers[Customer_ID], tbl_Customers[Age_Group])</f>
        <v>45–54</v>
      </c>
      <c r="M5058" s="1" t="str">
        <f>_xlfn.XLOOKUP(tbl_Invoices[[#This Row],[Customer_ID]], tbl_Customers[Customer_ID], tbl_Customers[Region])</f>
        <v>South</v>
      </c>
      <c r="N5058" s="1" t="str" cm="1">
        <f t="array" ref="N5058">_xlfn.IFS(
   _xlfn.SINGLE(tbl_Invoices[Plan_ID])="P1","Basic",
   _xlfn.SINGLE(tbl_Invoices[Plan_ID])="P2","Standard",
   _xlfn.SINGLE(tbl_Invoices[Plan_ID])="P3","Premium"
)</f>
        <v>Standard</v>
      </c>
      <c r="O5058" s="2">
        <f>IF(tbl_Invoices[[#This Row],[Revenue_Type]]="Churned",0,1)</f>
        <v>1</v>
      </c>
    </row>
    <row r="5059" spans="1:15" x14ac:dyDescent="0.25">
      <c r="A5059" t="s">
        <v>4658</v>
      </c>
      <c r="B5059" t="s">
        <v>1532</v>
      </c>
      <c r="C5059" t="s">
        <v>2216</v>
      </c>
      <c r="D5059" s="1">
        <v>44950</v>
      </c>
      <c r="E5059">
        <v>55</v>
      </c>
      <c r="F5059" t="b">
        <v>1</v>
      </c>
      <c r="G5059" t="s">
        <v>4549</v>
      </c>
      <c r="H5059" t="s">
        <v>2031</v>
      </c>
      <c r="I5059" s="1">
        <f>DATE(YEAR(tbl_Invoices[[#This Row],[Invoice_Date]]), MONTH(tbl_Invoices[[#This Row],[Invoice_Date]]), DAY(tbl_Invoices[[#This Row],[Invoice_Date]]))</f>
        <v>44950</v>
      </c>
      <c r="J5059">
        <f>YEAR(tbl_Invoices[[#This Row],[Invoice_Date]])</f>
        <v>2023</v>
      </c>
      <c r="K5059" s="1">
        <f>_xlfn.XLOOKUP(tbl_Invoices[[#This Row],[Customer_ID]], tbl_Customers[Customer_ID], tbl_Customers[Cohort_Month])</f>
        <v>44651</v>
      </c>
      <c r="L5059" s="1" t="str">
        <f ca="1">_xlfn.XLOOKUP(tbl_Invoices[[#This Row],[Customer_ID]], tbl_Customers[Customer_ID], tbl_Customers[Age_Group])</f>
        <v>45–54</v>
      </c>
      <c r="M5059" s="1" t="str">
        <f>_xlfn.XLOOKUP(tbl_Invoices[[#This Row],[Customer_ID]], tbl_Customers[Customer_ID], tbl_Customers[Region])</f>
        <v>South</v>
      </c>
      <c r="N5059" s="1" t="str" cm="1">
        <f t="array" ref="N5059">_xlfn.IFS(
   _xlfn.SINGLE(tbl_Invoices[Plan_ID])="P1","Basic",
   _xlfn.SINGLE(tbl_Invoices[Plan_ID])="P2","Standard",
   _xlfn.SINGLE(tbl_Invoices[Plan_ID])="P3","Premium"
)</f>
        <v>Premium</v>
      </c>
      <c r="O5059" s="2">
        <f>IF(tbl_Invoices[[#This Row],[Revenue_Type]]="Churned",0,1)</f>
        <v>1</v>
      </c>
    </row>
    <row r="5060" spans="1:15" x14ac:dyDescent="0.25">
      <c r="A5060" t="s">
        <v>4875</v>
      </c>
      <c r="B5060" t="s">
        <v>1685</v>
      </c>
      <c r="C5060" t="s">
        <v>3747</v>
      </c>
      <c r="D5060" s="1">
        <v>44950</v>
      </c>
      <c r="E5060">
        <v>25</v>
      </c>
      <c r="F5060" t="b">
        <v>1</v>
      </c>
      <c r="G5060" t="s">
        <v>4540</v>
      </c>
      <c r="H5060" t="s">
        <v>2034</v>
      </c>
      <c r="I5060" s="1">
        <f>DATE(YEAR(tbl_Invoices[[#This Row],[Invoice_Date]]), MONTH(tbl_Invoices[[#This Row],[Invoice_Date]]), DAY(tbl_Invoices[[#This Row],[Invoice_Date]]))</f>
        <v>44950</v>
      </c>
      <c r="J5060">
        <f>YEAR(tbl_Invoices[[#This Row],[Invoice_Date]])</f>
        <v>2023</v>
      </c>
      <c r="K5060" s="1">
        <f>_xlfn.XLOOKUP(tbl_Invoices[[#This Row],[Customer_ID]], tbl_Customers[Customer_ID], tbl_Customers[Cohort_Month])</f>
        <v>45046</v>
      </c>
      <c r="L5060" s="1" t="str">
        <f ca="1">_xlfn.XLOOKUP(tbl_Invoices[[#This Row],[Customer_ID]], tbl_Customers[Customer_ID], tbl_Customers[Age_Group])</f>
        <v>45–54</v>
      </c>
      <c r="M5060" s="1" t="str">
        <f>_xlfn.XLOOKUP(tbl_Invoices[[#This Row],[Customer_ID]], tbl_Customers[Customer_ID], tbl_Customers[Region])</f>
        <v>International</v>
      </c>
      <c r="N5060" s="1" t="str" cm="1">
        <f t="array" ref="N5060">_xlfn.IFS(
   _xlfn.SINGLE(tbl_Invoices[Plan_ID])="P1","Basic",
   _xlfn.SINGLE(tbl_Invoices[Plan_ID])="P2","Standard",
   _xlfn.SINGLE(tbl_Invoices[Plan_ID])="P3","Premium"
)</f>
        <v>Standard</v>
      </c>
      <c r="O5060" s="2">
        <f>IF(tbl_Invoices[[#This Row],[Revenue_Type]]="Churned",0,1)</f>
        <v>1</v>
      </c>
    </row>
    <row r="5061" spans="1:15" x14ac:dyDescent="0.25">
      <c r="A5061" t="s">
        <v>7448</v>
      </c>
      <c r="B5061" t="s">
        <v>1854</v>
      </c>
      <c r="C5061" t="s">
        <v>2576</v>
      </c>
      <c r="D5061" s="1">
        <v>44950</v>
      </c>
      <c r="E5061">
        <v>12</v>
      </c>
      <c r="F5061" t="b">
        <v>1</v>
      </c>
      <c r="G5061" t="s">
        <v>4547</v>
      </c>
      <c r="H5061" t="s">
        <v>2027</v>
      </c>
      <c r="I5061" s="1">
        <f>DATE(YEAR(tbl_Invoices[[#This Row],[Invoice_Date]]), MONTH(tbl_Invoices[[#This Row],[Invoice_Date]]), DAY(tbl_Invoices[[#This Row],[Invoice_Date]]))</f>
        <v>44950</v>
      </c>
      <c r="J5061">
        <f>YEAR(tbl_Invoices[[#This Row],[Invoice_Date]])</f>
        <v>2023</v>
      </c>
      <c r="K5061" s="1">
        <f>_xlfn.XLOOKUP(tbl_Invoices[[#This Row],[Customer_ID]], tbl_Customers[Customer_ID], tbl_Customers[Cohort_Month])</f>
        <v>44712</v>
      </c>
      <c r="L5061" s="1" t="str">
        <f ca="1">_xlfn.XLOOKUP(tbl_Invoices[[#This Row],[Customer_ID]], tbl_Customers[Customer_ID], tbl_Customers[Age_Group])</f>
        <v>25–34</v>
      </c>
      <c r="M5061" s="1" t="str">
        <f>_xlfn.XLOOKUP(tbl_Invoices[[#This Row],[Customer_ID]], tbl_Customers[Customer_ID], tbl_Customers[Region])</f>
        <v>Midwest</v>
      </c>
      <c r="N5061" s="1" t="str" cm="1">
        <f t="array" ref="N5061">_xlfn.IFS(
   _xlfn.SINGLE(tbl_Invoices[Plan_ID])="P1","Basic",
   _xlfn.SINGLE(tbl_Invoices[Plan_ID])="P2","Standard",
   _xlfn.SINGLE(tbl_Invoices[Plan_ID])="P3","Premium"
)</f>
        <v>Basic</v>
      </c>
      <c r="O5061" s="2">
        <f>IF(tbl_Invoices[[#This Row],[Revenue_Type]]="Churned",0,1)</f>
        <v>1</v>
      </c>
    </row>
    <row r="5062" spans="1:15" x14ac:dyDescent="0.25">
      <c r="A5062" t="s">
        <v>9254</v>
      </c>
      <c r="B5062" t="s">
        <v>44</v>
      </c>
      <c r="C5062" t="s">
        <v>3131</v>
      </c>
      <c r="D5062" s="1">
        <v>44951</v>
      </c>
      <c r="E5062">
        <v>55</v>
      </c>
      <c r="F5062" t="b">
        <v>1</v>
      </c>
      <c r="G5062" t="s">
        <v>4547</v>
      </c>
      <c r="H5062" t="s">
        <v>2031</v>
      </c>
      <c r="I5062" s="1">
        <f>DATE(YEAR(tbl_Invoices[[#This Row],[Invoice_Date]]), MONTH(tbl_Invoices[[#This Row],[Invoice_Date]]), DAY(tbl_Invoices[[#This Row],[Invoice_Date]]))</f>
        <v>44951</v>
      </c>
      <c r="J5062">
        <f>YEAR(tbl_Invoices[[#This Row],[Invoice_Date]])</f>
        <v>2023</v>
      </c>
      <c r="K5062" s="1">
        <f>_xlfn.XLOOKUP(tbl_Invoices[[#This Row],[Customer_ID]], tbl_Customers[Customer_ID], tbl_Customers[Cohort_Month])</f>
        <v>44408</v>
      </c>
      <c r="L5062" s="1" t="str">
        <f ca="1">_xlfn.XLOOKUP(tbl_Invoices[[#This Row],[Customer_ID]], tbl_Customers[Customer_ID], tbl_Customers[Age_Group])</f>
        <v>35–44</v>
      </c>
      <c r="M5062" s="1" t="str">
        <f>_xlfn.XLOOKUP(tbl_Invoices[[#This Row],[Customer_ID]], tbl_Customers[Customer_ID], tbl_Customers[Region])</f>
        <v>West</v>
      </c>
      <c r="N5062" s="1" t="str" cm="1">
        <f t="array" ref="N5062">_xlfn.IFS(
   _xlfn.SINGLE(tbl_Invoices[Plan_ID])="P1","Basic",
   _xlfn.SINGLE(tbl_Invoices[Plan_ID])="P2","Standard",
   _xlfn.SINGLE(tbl_Invoices[Plan_ID])="P3","Premium"
)</f>
        <v>Premium</v>
      </c>
      <c r="O5062" s="2">
        <f>IF(tbl_Invoices[[#This Row],[Revenue_Type]]="Churned",0,1)</f>
        <v>1</v>
      </c>
    </row>
    <row r="5063" spans="1:15" x14ac:dyDescent="0.25">
      <c r="A5063" t="s">
        <v>4730</v>
      </c>
      <c r="B5063" t="s">
        <v>244</v>
      </c>
      <c r="C5063" t="s">
        <v>4260</v>
      </c>
      <c r="D5063" s="1">
        <v>44951</v>
      </c>
      <c r="E5063">
        <v>55</v>
      </c>
      <c r="F5063" t="b">
        <v>1</v>
      </c>
      <c r="G5063" t="s">
        <v>4549</v>
      </c>
      <c r="H5063" t="s">
        <v>2031</v>
      </c>
      <c r="I5063" s="1">
        <f>DATE(YEAR(tbl_Invoices[[#This Row],[Invoice_Date]]), MONTH(tbl_Invoices[[#This Row],[Invoice_Date]]), DAY(tbl_Invoices[[#This Row],[Invoice_Date]]))</f>
        <v>44951</v>
      </c>
      <c r="J5063">
        <f>YEAR(tbl_Invoices[[#This Row],[Invoice_Date]])</f>
        <v>2023</v>
      </c>
      <c r="K5063" s="1">
        <f>_xlfn.XLOOKUP(tbl_Invoices[[#This Row],[Customer_ID]], tbl_Customers[Customer_ID], tbl_Customers[Cohort_Month])</f>
        <v>44712</v>
      </c>
      <c r="L5063" s="1" t="str">
        <f ca="1">_xlfn.XLOOKUP(tbl_Invoices[[#This Row],[Customer_ID]], tbl_Customers[Customer_ID], tbl_Customers[Age_Group])</f>
        <v>25–34</v>
      </c>
      <c r="M5063" s="1" t="str">
        <f>_xlfn.XLOOKUP(tbl_Invoices[[#This Row],[Customer_ID]], tbl_Customers[Customer_ID], tbl_Customers[Region])</f>
        <v>West</v>
      </c>
      <c r="N5063" s="1" t="str" cm="1">
        <f t="array" ref="N5063">_xlfn.IFS(
   _xlfn.SINGLE(tbl_Invoices[Plan_ID])="P1","Basic",
   _xlfn.SINGLE(tbl_Invoices[Plan_ID])="P2","Standard",
   _xlfn.SINGLE(tbl_Invoices[Plan_ID])="P3","Premium"
)</f>
        <v>Premium</v>
      </c>
      <c r="O5063" s="2">
        <f>IF(tbl_Invoices[[#This Row],[Revenue_Type]]="Churned",0,1)</f>
        <v>1</v>
      </c>
    </row>
    <row r="5064" spans="1:15" x14ac:dyDescent="0.25">
      <c r="A5064" t="s">
        <v>5443</v>
      </c>
      <c r="B5064" t="s">
        <v>730</v>
      </c>
      <c r="C5064" t="s">
        <v>2309</v>
      </c>
      <c r="D5064" s="1">
        <v>44951</v>
      </c>
      <c r="E5064">
        <v>12</v>
      </c>
      <c r="F5064" t="b">
        <v>1</v>
      </c>
      <c r="G5064" t="s">
        <v>4549</v>
      </c>
      <c r="H5064" t="s">
        <v>2027</v>
      </c>
      <c r="I5064" s="1">
        <f>DATE(YEAR(tbl_Invoices[[#This Row],[Invoice_Date]]), MONTH(tbl_Invoices[[#This Row],[Invoice_Date]]), DAY(tbl_Invoices[[#This Row],[Invoice_Date]]))</f>
        <v>44951</v>
      </c>
      <c r="J5064">
        <f>YEAR(tbl_Invoices[[#This Row],[Invoice_Date]])</f>
        <v>2023</v>
      </c>
      <c r="K5064" s="1">
        <f>_xlfn.XLOOKUP(tbl_Invoices[[#This Row],[Customer_ID]], tbl_Customers[Customer_ID], tbl_Customers[Cohort_Month])</f>
        <v>44286</v>
      </c>
      <c r="L5064" s="1" t="str">
        <f ca="1">_xlfn.XLOOKUP(tbl_Invoices[[#This Row],[Customer_ID]], tbl_Customers[Customer_ID], tbl_Customers[Age_Group])</f>
        <v>25–34</v>
      </c>
      <c r="M5064" s="1" t="str">
        <f>_xlfn.XLOOKUP(tbl_Invoices[[#This Row],[Customer_ID]], tbl_Customers[Customer_ID], tbl_Customers[Region])</f>
        <v>International</v>
      </c>
      <c r="N5064" s="1" t="str" cm="1">
        <f t="array" ref="N5064">_xlfn.IFS(
   _xlfn.SINGLE(tbl_Invoices[Plan_ID])="P1","Basic",
   _xlfn.SINGLE(tbl_Invoices[Plan_ID])="P2","Standard",
   _xlfn.SINGLE(tbl_Invoices[Plan_ID])="P3","Premium"
)</f>
        <v>Basic</v>
      </c>
      <c r="O5064" s="2">
        <f>IF(tbl_Invoices[[#This Row],[Revenue_Type]]="Churned",0,1)</f>
        <v>1</v>
      </c>
    </row>
    <row r="5065" spans="1:15" x14ac:dyDescent="0.25">
      <c r="A5065" t="s">
        <v>7479</v>
      </c>
      <c r="B5065" t="s">
        <v>777</v>
      </c>
      <c r="C5065" t="s">
        <v>3426</v>
      </c>
      <c r="D5065" s="1">
        <v>44951</v>
      </c>
      <c r="E5065">
        <v>12</v>
      </c>
      <c r="F5065" t="b">
        <v>1</v>
      </c>
      <c r="G5065" t="s">
        <v>4538</v>
      </c>
      <c r="H5065" t="s">
        <v>2027</v>
      </c>
      <c r="I5065" s="1">
        <f>DATE(YEAR(tbl_Invoices[[#This Row],[Invoice_Date]]), MONTH(tbl_Invoices[[#This Row],[Invoice_Date]]), DAY(tbl_Invoices[[#This Row],[Invoice_Date]]))</f>
        <v>44951</v>
      </c>
      <c r="J5065">
        <f>YEAR(tbl_Invoices[[#This Row],[Invoice_Date]])</f>
        <v>2023</v>
      </c>
      <c r="K5065" s="1">
        <f>_xlfn.XLOOKUP(tbl_Invoices[[#This Row],[Customer_ID]], tbl_Customers[Customer_ID], tbl_Customers[Cohort_Month])</f>
        <v>44377</v>
      </c>
      <c r="L5065" s="1" t="str">
        <f ca="1">_xlfn.XLOOKUP(tbl_Invoices[[#This Row],[Customer_ID]], tbl_Customers[Customer_ID], tbl_Customers[Age_Group])</f>
        <v>45–54</v>
      </c>
      <c r="M5065" s="1" t="str">
        <f>_xlfn.XLOOKUP(tbl_Invoices[[#This Row],[Customer_ID]], tbl_Customers[Customer_ID], tbl_Customers[Region])</f>
        <v>West</v>
      </c>
      <c r="N5065" s="1" t="str" cm="1">
        <f t="array" ref="N5065">_xlfn.IFS(
   _xlfn.SINGLE(tbl_Invoices[Plan_ID])="P1","Basic",
   _xlfn.SINGLE(tbl_Invoices[Plan_ID])="P2","Standard",
   _xlfn.SINGLE(tbl_Invoices[Plan_ID])="P3","Premium"
)</f>
        <v>Basic</v>
      </c>
      <c r="O5065" s="2">
        <f>IF(tbl_Invoices[[#This Row],[Revenue_Type]]="Churned",0,1)</f>
        <v>1</v>
      </c>
    </row>
    <row r="5066" spans="1:15" x14ac:dyDescent="0.25">
      <c r="A5066" t="s">
        <v>5095</v>
      </c>
      <c r="B5066" t="s">
        <v>1064</v>
      </c>
      <c r="C5066" t="s">
        <v>2973</v>
      </c>
      <c r="D5066" s="1">
        <v>44951</v>
      </c>
      <c r="E5066">
        <v>12</v>
      </c>
      <c r="F5066" t="b">
        <v>1</v>
      </c>
      <c r="G5066" t="s">
        <v>4540</v>
      </c>
      <c r="H5066" t="s">
        <v>2027</v>
      </c>
      <c r="I5066" s="1">
        <f>DATE(YEAR(tbl_Invoices[[#This Row],[Invoice_Date]]), MONTH(tbl_Invoices[[#This Row],[Invoice_Date]]), DAY(tbl_Invoices[[#This Row],[Invoice_Date]]))</f>
        <v>44951</v>
      </c>
      <c r="J5066">
        <f>YEAR(tbl_Invoices[[#This Row],[Invoice_Date]])</f>
        <v>2023</v>
      </c>
      <c r="K5066" s="1">
        <f>_xlfn.XLOOKUP(tbl_Invoices[[#This Row],[Customer_ID]], tbl_Customers[Customer_ID], tbl_Customers[Cohort_Month])</f>
        <v>44500</v>
      </c>
      <c r="L5066" s="1" t="str">
        <f ca="1">_xlfn.XLOOKUP(tbl_Invoices[[#This Row],[Customer_ID]], tbl_Customers[Customer_ID], tbl_Customers[Age_Group])</f>
        <v>35–44</v>
      </c>
      <c r="M5066" s="1" t="str">
        <f>_xlfn.XLOOKUP(tbl_Invoices[[#This Row],[Customer_ID]], tbl_Customers[Customer_ID], tbl_Customers[Region])</f>
        <v>South</v>
      </c>
      <c r="N5066" s="1" t="str" cm="1">
        <f t="array" ref="N5066">_xlfn.IFS(
   _xlfn.SINGLE(tbl_Invoices[Plan_ID])="P1","Basic",
   _xlfn.SINGLE(tbl_Invoices[Plan_ID])="P2","Standard",
   _xlfn.SINGLE(tbl_Invoices[Plan_ID])="P3","Premium"
)</f>
        <v>Basic</v>
      </c>
      <c r="O5066" s="2">
        <f>IF(tbl_Invoices[[#This Row],[Revenue_Type]]="Churned",0,1)</f>
        <v>1</v>
      </c>
    </row>
    <row r="5067" spans="1:15" x14ac:dyDescent="0.25">
      <c r="A5067" t="s">
        <v>6653</v>
      </c>
      <c r="B5067" t="s">
        <v>1107</v>
      </c>
      <c r="C5067" t="s">
        <v>3298</v>
      </c>
      <c r="D5067" s="1">
        <v>44951</v>
      </c>
      <c r="E5067">
        <v>25</v>
      </c>
      <c r="F5067" t="b">
        <v>1</v>
      </c>
      <c r="G5067" t="s">
        <v>4549</v>
      </c>
      <c r="H5067" t="s">
        <v>2034</v>
      </c>
      <c r="I5067" s="1">
        <f>DATE(YEAR(tbl_Invoices[[#This Row],[Invoice_Date]]), MONTH(tbl_Invoices[[#This Row],[Invoice_Date]]), DAY(tbl_Invoices[[#This Row],[Invoice_Date]]))</f>
        <v>44951</v>
      </c>
      <c r="J5067">
        <f>YEAR(tbl_Invoices[[#This Row],[Invoice_Date]])</f>
        <v>2023</v>
      </c>
      <c r="K5067" s="1">
        <f>_xlfn.XLOOKUP(tbl_Invoices[[#This Row],[Customer_ID]], tbl_Customers[Customer_ID], tbl_Customers[Cohort_Month])</f>
        <v>44926</v>
      </c>
      <c r="L5067" s="1" t="str">
        <f ca="1">_xlfn.XLOOKUP(tbl_Invoices[[#This Row],[Customer_ID]], tbl_Customers[Customer_ID], tbl_Customers[Age_Group])</f>
        <v>45–54</v>
      </c>
      <c r="M5067" s="1" t="str">
        <f>_xlfn.XLOOKUP(tbl_Invoices[[#This Row],[Customer_ID]], tbl_Customers[Customer_ID], tbl_Customers[Region])</f>
        <v>South</v>
      </c>
      <c r="N5067" s="1" t="str" cm="1">
        <f t="array" ref="N5067">_xlfn.IFS(
   _xlfn.SINGLE(tbl_Invoices[Plan_ID])="P1","Basic",
   _xlfn.SINGLE(tbl_Invoices[Plan_ID])="P2","Standard",
   _xlfn.SINGLE(tbl_Invoices[Plan_ID])="P3","Premium"
)</f>
        <v>Standard</v>
      </c>
      <c r="O5067" s="2">
        <f>IF(tbl_Invoices[[#This Row],[Revenue_Type]]="Churned",0,1)</f>
        <v>1</v>
      </c>
    </row>
    <row r="5068" spans="1:15" x14ac:dyDescent="0.25">
      <c r="A5068" t="s">
        <v>6012</v>
      </c>
      <c r="B5068" t="s">
        <v>466</v>
      </c>
      <c r="C5068" t="s">
        <v>2948</v>
      </c>
      <c r="D5068" s="1">
        <v>44952</v>
      </c>
      <c r="E5068">
        <v>25</v>
      </c>
      <c r="F5068" t="b">
        <v>1</v>
      </c>
      <c r="G5068" t="s">
        <v>4549</v>
      </c>
      <c r="H5068" t="s">
        <v>2034</v>
      </c>
      <c r="I5068" s="1">
        <f>DATE(YEAR(tbl_Invoices[[#This Row],[Invoice_Date]]), MONTH(tbl_Invoices[[#This Row],[Invoice_Date]]), DAY(tbl_Invoices[[#This Row],[Invoice_Date]]))</f>
        <v>44952</v>
      </c>
      <c r="J5068">
        <f>YEAR(tbl_Invoices[[#This Row],[Invoice_Date]])</f>
        <v>2023</v>
      </c>
      <c r="K5068" s="1">
        <f>_xlfn.XLOOKUP(tbl_Invoices[[#This Row],[Customer_ID]], tbl_Customers[Customer_ID], tbl_Customers[Cohort_Month])</f>
        <v>44985</v>
      </c>
      <c r="L5068" s="1" t="str">
        <f ca="1">_xlfn.XLOOKUP(tbl_Invoices[[#This Row],[Customer_ID]], tbl_Customers[Customer_ID], tbl_Customers[Age_Group])</f>
        <v>55+</v>
      </c>
      <c r="M5068" s="1" t="str">
        <f>_xlfn.XLOOKUP(tbl_Invoices[[#This Row],[Customer_ID]], tbl_Customers[Customer_ID], tbl_Customers[Region])</f>
        <v>East</v>
      </c>
      <c r="N5068" s="1" t="str" cm="1">
        <f t="array" ref="N5068">_xlfn.IFS(
   _xlfn.SINGLE(tbl_Invoices[Plan_ID])="P1","Basic",
   _xlfn.SINGLE(tbl_Invoices[Plan_ID])="P2","Standard",
   _xlfn.SINGLE(tbl_Invoices[Plan_ID])="P3","Premium"
)</f>
        <v>Standard</v>
      </c>
      <c r="O5068" s="2">
        <f>IF(tbl_Invoices[[#This Row],[Revenue_Type]]="Churned",0,1)</f>
        <v>1</v>
      </c>
    </row>
    <row r="5069" spans="1:15" x14ac:dyDescent="0.25">
      <c r="A5069" t="s">
        <v>5472</v>
      </c>
      <c r="B5069" t="s">
        <v>772</v>
      </c>
      <c r="C5069" t="s">
        <v>3984</v>
      </c>
      <c r="D5069" s="1">
        <v>44952</v>
      </c>
      <c r="E5069">
        <v>55</v>
      </c>
      <c r="F5069" t="b">
        <v>1</v>
      </c>
      <c r="G5069" t="s">
        <v>4540</v>
      </c>
      <c r="H5069" t="s">
        <v>2031</v>
      </c>
      <c r="I5069" s="1">
        <f>DATE(YEAR(tbl_Invoices[[#This Row],[Invoice_Date]]), MONTH(tbl_Invoices[[#This Row],[Invoice_Date]]), DAY(tbl_Invoices[[#This Row],[Invoice_Date]]))</f>
        <v>44952</v>
      </c>
      <c r="J5069">
        <f>YEAR(tbl_Invoices[[#This Row],[Invoice_Date]])</f>
        <v>2023</v>
      </c>
      <c r="K5069" s="1">
        <f>_xlfn.XLOOKUP(tbl_Invoices[[#This Row],[Customer_ID]], tbl_Customers[Customer_ID], tbl_Customers[Cohort_Month])</f>
        <v>44985</v>
      </c>
      <c r="L5069" s="1" t="str">
        <f ca="1">_xlfn.XLOOKUP(tbl_Invoices[[#This Row],[Customer_ID]], tbl_Customers[Customer_ID], tbl_Customers[Age_Group])</f>
        <v>35–44</v>
      </c>
      <c r="M5069" s="1" t="str">
        <f>_xlfn.XLOOKUP(tbl_Invoices[[#This Row],[Customer_ID]], tbl_Customers[Customer_ID], tbl_Customers[Region])</f>
        <v>West</v>
      </c>
      <c r="N5069" s="1" t="str" cm="1">
        <f t="array" ref="N5069">_xlfn.IFS(
   _xlfn.SINGLE(tbl_Invoices[Plan_ID])="P1","Basic",
   _xlfn.SINGLE(tbl_Invoices[Plan_ID])="P2","Standard",
   _xlfn.SINGLE(tbl_Invoices[Plan_ID])="P3","Premium"
)</f>
        <v>Premium</v>
      </c>
      <c r="O5069" s="2">
        <f>IF(tbl_Invoices[[#This Row],[Revenue_Type]]="Churned",0,1)</f>
        <v>1</v>
      </c>
    </row>
    <row r="5070" spans="1:15" x14ac:dyDescent="0.25">
      <c r="A5070" t="s">
        <v>8073</v>
      </c>
      <c r="B5070" t="s">
        <v>1342</v>
      </c>
      <c r="C5070" t="s">
        <v>3780</v>
      </c>
      <c r="D5070" s="1">
        <v>44952</v>
      </c>
      <c r="E5070">
        <v>55</v>
      </c>
      <c r="F5070" t="b">
        <v>1</v>
      </c>
      <c r="G5070" t="s">
        <v>4547</v>
      </c>
      <c r="H5070" t="s">
        <v>2031</v>
      </c>
      <c r="I5070" s="1">
        <f>DATE(YEAR(tbl_Invoices[[#This Row],[Invoice_Date]]), MONTH(tbl_Invoices[[#This Row],[Invoice_Date]]), DAY(tbl_Invoices[[#This Row],[Invoice_Date]]))</f>
        <v>44952</v>
      </c>
      <c r="J5070">
        <f>YEAR(tbl_Invoices[[#This Row],[Invoice_Date]])</f>
        <v>2023</v>
      </c>
      <c r="K5070" s="1">
        <f>_xlfn.XLOOKUP(tbl_Invoices[[#This Row],[Customer_ID]], tbl_Customers[Customer_ID], tbl_Customers[Cohort_Month])</f>
        <v>44316</v>
      </c>
      <c r="L5070" s="1" t="str">
        <f ca="1">_xlfn.XLOOKUP(tbl_Invoices[[#This Row],[Customer_ID]], tbl_Customers[Customer_ID], tbl_Customers[Age_Group])</f>
        <v>55+</v>
      </c>
      <c r="M5070" s="1" t="str">
        <f>_xlfn.XLOOKUP(tbl_Invoices[[#This Row],[Customer_ID]], tbl_Customers[Customer_ID], tbl_Customers[Region])</f>
        <v>Midwest</v>
      </c>
      <c r="N5070" s="1" t="str" cm="1">
        <f t="array" ref="N5070">_xlfn.IFS(
   _xlfn.SINGLE(tbl_Invoices[Plan_ID])="P1","Basic",
   _xlfn.SINGLE(tbl_Invoices[Plan_ID])="P2","Standard",
   _xlfn.SINGLE(tbl_Invoices[Plan_ID])="P3","Premium"
)</f>
        <v>Premium</v>
      </c>
      <c r="O5070" s="2">
        <f>IF(tbl_Invoices[[#This Row],[Revenue_Type]]="Churned",0,1)</f>
        <v>1</v>
      </c>
    </row>
    <row r="5071" spans="1:15" x14ac:dyDescent="0.25">
      <c r="A5071" t="s">
        <v>6520</v>
      </c>
      <c r="B5071" t="s">
        <v>1348</v>
      </c>
      <c r="C5071" t="s">
        <v>3395</v>
      </c>
      <c r="D5071" s="1">
        <v>44952</v>
      </c>
      <c r="E5071">
        <v>25</v>
      </c>
      <c r="F5071" t="b">
        <v>1</v>
      </c>
      <c r="G5071" t="s">
        <v>4549</v>
      </c>
      <c r="H5071" t="s">
        <v>2034</v>
      </c>
      <c r="I5071" s="1">
        <f>DATE(YEAR(tbl_Invoices[[#This Row],[Invoice_Date]]), MONTH(tbl_Invoices[[#This Row],[Invoice_Date]]), DAY(tbl_Invoices[[#This Row],[Invoice_Date]]))</f>
        <v>44952</v>
      </c>
      <c r="J5071">
        <f>YEAR(tbl_Invoices[[#This Row],[Invoice_Date]])</f>
        <v>2023</v>
      </c>
      <c r="K5071" s="1">
        <f>_xlfn.XLOOKUP(tbl_Invoices[[#This Row],[Customer_ID]], tbl_Customers[Customer_ID], tbl_Customers[Cohort_Month])</f>
        <v>44620</v>
      </c>
      <c r="L5071" s="1" t="str">
        <f ca="1">_xlfn.XLOOKUP(tbl_Invoices[[#This Row],[Customer_ID]], tbl_Customers[Customer_ID], tbl_Customers[Age_Group])</f>
        <v>35–44</v>
      </c>
      <c r="M5071" s="1" t="str">
        <f>_xlfn.XLOOKUP(tbl_Invoices[[#This Row],[Customer_ID]], tbl_Customers[Customer_ID], tbl_Customers[Region])</f>
        <v>West</v>
      </c>
      <c r="N5071" s="1" t="str" cm="1">
        <f t="array" ref="N5071">_xlfn.IFS(
   _xlfn.SINGLE(tbl_Invoices[Plan_ID])="P1","Basic",
   _xlfn.SINGLE(tbl_Invoices[Plan_ID])="P2","Standard",
   _xlfn.SINGLE(tbl_Invoices[Plan_ID])="P3","Premium"
)</f>
        <v>Standard</v>
      </c>
      <c r="O5071" s="2">
        <f>IF(tbl_Invoices[[#This Row],[Revenue_Type]]="Churned",0,1)</f>
        <v>1</v>
      </c>
    </row>
    <row r="5072" spans="1:15" x14ac:dyDescent="0.25">
      <c r="A5072" t="s">
        <v>6930</v>
      </c>
      <c r="B5072" t="s">
        <v>1462</v>
      </c>
      <c r="C5072" t="s">
        <v>3269</v>
      </c>
      <c r="D5072" s="1">
        <v>44952</v>
      </c>
      <c r="E5072">
        <v>55</v>
      </c>
      <c r="F5072" t="b">
        <v>1</v>
      </c>
      <c r="G5072" t="s">
        <v>4545</v>
      </c>
      <c r="H5072" t="s">
        <v>2031</v>
      </c>
      <c r="I5072" s="1">
        <f>DATE(YEAR(tbl_Invoices[[#This Row],[Invoice_Date]]), MONTH(tbl_Invoices[[#This Row],[Invoice_Date]]), DAY(tbl_Invoices[[#This Row],[Invoice_Date]]))</f>
        <v>44952</v>
      </c>
      <c r="J5072">
        <f>YEAR(tbl_Invoices[[#This Row],[Invoice_Date]])</f>
        <v>2023</v>
      </c>
      <c r="K5072" s="1">
        <f>_xlfn.XLOOKUP(tbl_Invoices[[#This Row],[Customer_ID]], tbl_Customers[Customer_ID], tbl_Customers[Cohort_Month])</f>
        <v>45016</v>
      </c>
      <c r="L5072" s="1" t="str">
        <f ca="1">_xlfn.XLOOKUP(tbl_Invoices[[#This Row],[Customer_ID]], tbl_Customers[Customer_ID], tbl_Customers[Age_Group])</f>
        <v>45–54</v>
      </c>
      <c r="M5072" s="1" t="str">
        <f>_xlfn.XLOOKUP(tbl_Invoices[[#This Row],[Customer_ID]], tbl_Customers[Customer_ID], tbl_Customers[Region])</f>
        <v>West</v>
      </c>
      <c r="N5072" s="1" t="str" cm="1">
        <f t="array" ref="N5072">_xlfn.IFS(
   _xlfn.SINGLE(tbl_Invoices[Plan_ID])="P1","Basic",
   _xlfn.SINGLE(tbl_Invoices[Plan_ID])="P2","Standard",
   _xlfn.SINGLE(tbl_Invoices[Plan_ID])="P3","Premium"
)</f>
        <v>Premium</v>
      </c>
      <c r="O5072" s="2">
        <f>IF(tbl_Invoices[[#This Row],[Revenue_Type]]="Churned",0,1)</f>
        <v>0</v>
      </c>
    </row>
    <row r="5073" spans="1:15" x14ac:dyDescent="0.25">
      <c r="A5073" t="s">
        <v>8200</v>
      </c>
      <c r="B5073" t="s">
        <v>1501</v>
      </c>
      <c r="C5073" t="s">
        <v>2287</v>
      </c>
      <c r="D5073" s="1">
        <v>44952</v>
      </c>
      <c r="E5073">
        <v>12</v>
      </c>
      <c r="F5073" t="b">
        <v>1</v>
      </c>
      <c r="G5073" t="s">
        <v>4547</v>
      </c>
      <c r="H5073" t="s">
        <v>2027</v>
      </c>
      <c r="I5073" s="1">
        <f>DATE(YEAR(tbl_Invoices[[#This Row],[Invoice_Date]]), MONTH(tbl_Invoices[[#This Row],[Invoice_Date]]), DAY(tbl_Invoices[[#This Row],[Invoice_Date]]))</f>
        <v>44952</v>
      </c>
      <c r="J5073">
        <f>YEAR(tbl_Invoices[[#This Row],[Invoice_Date]])</f>
        <v>2023</v>
      </c>
      <c r="K5073" s="1">
        <f>_xlfn.XLOOKUP(tbl_Invoices[[#This Row],[Customer_ID]], tbl_Customers[Customer_ID], tbl_Customers[Cohort_Month])</f>
        <v>44469</v>
      </c>
      <c r="L5073" s="1" t="str">
        <f ca="1">_xlfn.XLOOKUP(tbl_Invoices[[#This Row],[Customer_ID]], tbl_Customers[Customer_ID], tbl_Customers[Age_Group])</f>
        <v>55+</v>
      </c>
      <c r="M5073" s="1" t="str">
        <f>_xlfn.XLOOKUP(tbl_Invoices[[#This Row],[Customer_ID]], tbl_Customers[Customer_ID], tbl_Customers[Region])</f>
        <v>West</v>
      </c>
      <c r="N5073" s="1" t="str" cm="1">
        <f t="array" ref="N5073">_xlfn.IFS(
   _xlfn.SINGLE(tbl_Invoices[Plan_ID])="P1","Basic",
   _xlfn.SINGLE(tbl_Invoices[Plan_ID])="P2","Standard",
   _xlfn.SINGLE(tbl_Invoices[Plan_ID])="P3","Premium"
)</f>
        <v>Basic</v>
      </c>
      <c r="O5073" s="2">
        <f>IF(tbl_Invoices[[#This Row],[Revenue_Type]]="Churned",0,1)</f>
        <v>1</v>
      </c>
    </row>
    <row r="5074" spans="1:15" x14ac:dyDescent="0.25">
      <c r="A5074" t="s">
        <v>8029</v>
      </c>
      <c r="B5074" t="s">
        <v>131</v>
      </c>
      <c r="C5074" t="s">
        <v>2655</v>
      </c>
      <c r="D5074" s="1">
        <v>44953</v>
      </c>
      <c r="E5074">
        <v>25</v>
      </c>
      <c r="F5074" t="b">
        <v>1</v>
      </c>
      <c r="G5074" t="s">
        <v>4547</v>
      </c>
      <c r="H5074" t="s">
        <v>2034</v>
      </c>
      <c r="I5074" s="1">
        <f>DATE(YEAR(tbl_Invoices[[#This Row],[Invoice_Date]]), MONTH(tbl_Invoices[[#This Row],[Invoice_Date]]), DAY(tbl_Invoices[[#This Row],[Invoice_Date]]))</f>
        <v>44953</v>
      </c>
      <c r="J5074">
        <f>YEAR(tbl_Invoices[[#This Row],[Invoice_Date]])</f>
        <v>2023</v>
      </c>
      <c r="K5074" s="1">
        <f>_xlfn.XLOOKUP(tbl_Invoices[[#This Row],[Customer_ID]], tbl_Customers[Customer_ID], tbl_Customers[Cohort_Month])</f>
        <v>44500</v>
      </c>
      <c r="L5074" s="1" t="str">
        <f ca="1">_xlfn.XLOOKUP(tbl_Invoices[[#This Row],[Customer_ID]], tbl_Customers[Customer_ID], tbl_Customers[Age_Group])</f>
        <v>55+</v>
      </c>
      <c r="M5074" s="1" t="str">
        <f>_xlfn.XLOOKUP(tbl_Invoices[[#This Row],[Customer_ID]], tbl_Customers[Customer_ID], tbl_Customers[Region])</f>
        <v>Midwest</v>
      </c>
      <c r="N5074" s="1" t="str" cm="1">
        <f t="array" ref="N5074">_xlfn.IFS(
   _xlfn.SINGLE(tbl_Invoices[Plan_ID])="P1","Basic",
   _xlfn.SINGLE(tbl_Invoices[Plan_ID])="P2","Standard",
   _xlfn.SINGLE(tbl_Invoices[Plan_ID])="P3","Premium"
)</f>
        <v>Standard</v>
      </c>
      <c r="O5074" s="2">
        <f>IF(tbl_Invoices[[#This Row],[Revenue_Type]]="Churned",0,1)</f>
        <v>1</v>
      </c>
    </row>
    <row r="5075" spans="1:15" x14ac:dyDescent="0.25">
      <c r="A5075" t="s">
        <v>5942</v>
      </c>
      <c r="B5075" t="s">
        <v>234</v>
      </c>
      <c r="C5075" t="s">
        <v>2959</v>
      </c>
      <c r="D5075" s="1">
        <v>44953</v>
      </c>
      <c r="E5075">
        <v>12</v>
      </c>
      <c r="F5075" t="b">
        <v>1</v>
      </c>
      <c r="G5075" t="s">
        <v>4547</v>
      </c>
      <c r="H5075" t="s">
        <v>2027</v>
      </c>
      <c r="I5075" s="1">
        <f>DATE(YEAR(tbl_Invoices[[#This Row],[Invoice_Date]]), MONTH(tbl_Invoices[[#This Row],[Invoice_Date]]), DAY(tbl_Invoices[[#This Row],[Invoice_Date]]))</f>
        <v>44953</v>
      </c>
      <c r="J5075">
        <f>YEAR(tbl_Invoices[[#This Row],[Invoice_Date]])</f>
        <v>2023</v>
      </c>
      <c r="K5075" s="1">
        <f>_xlfn.XLOOKUP(tbl_Invoices[[#This Row],[Customer_ID]], tbl_Customers[Customer_ID], tbl_Customers[Cohort_Month])</f>
        <v>44377</v>
      </c>
      <c r="L5075" s="1" t="str">
        <f ca="1">_xlfn.XLOOKUP(tbl_Invoices[[#This Row],[Customer_ID]], tbl_Customers[Customer_ID], tbl_Customers[Age_Group])</f>
        <v>18–24</v>
      </c>
      <c r="M5075" s="1" t="str">
        <f>_xlfn.XLOOKUP(tbl_Invoices[[#This Row],[Customer_ID]], tbl_Customers[Customer_ID], tbl_Customers[Region])</f>
        <v>West</v>
      </c>
      <c r="N5075" s="1" t="str" cm="1">
        <f t="array" ref="N5075">_xlfn.IFS(
   _xlfn.SINGLE(tbl_Invoices[Plan_ID])="P1","Basic",
   _xlfn.SINGLE(tbl_Invoices[Plan_ID])="P2","Standard",
   _xlfn.SINGLE(tbl_Invoices[Plan_ID])="P3","Premium"
)</f>
        <v>Basic</v>
      </c>
      <c r="O5075" s="2">
        <f>IF(tbl_Invoices[[#This Row],[Revenue_Type]]="Churned",0,1)</f>
        <v>1</v>
      </c>
    </row>
    <row r="5076" spans="1:15" x14ac:dyDescent="0.25">
      <c r="A5076" t="s">
        <v>10047</v>
      </c>
      <c r="B5076" t="s">
        <v>695</v>
      </c>
      <c r="C5076" t="s">
        <v>4112</v>
      </c>
      <c r="D5076" s="1">
        <v>44953</v>
      </c>
      <c r="E5076">
        <v>55</v>
      </c>
      <c r="F5076" t="b">
        <v>1</v>
      </c>
      <c r="G5076" t="s">
        <v>4545</v>
      </c>
      <c r="H5076" t="s">
        <v>2031</v>
      </c>
      <c r="I5076" s="1">
        <f>DATE(YEAR(tbl_Invoices[[#This Row],[Invoice_Date]]), MONTH(tbl_Invoices[[#This Row],[Invoice_Date]]), DAY(tbl_Invoices[[#This Row],[Invoice_Date]]))</f>
        <v>44953</v>
      </c>
      <c r="J5076">
        <f>YEAR(tbl_Invoices[[#This Row],[Invoice_Date]])</f>
        <v>2023</v>
      </c>
      <c r="K5076" s="1">
        <f>_xlfn.XLOOKUP(tbl_Invoices[[#This Row],[Customer_ID]], tbl_Customers[Customer_ID], tbl_Customers[Cohort_Month])</f>
        <v>44408</v>
      </c>
      <c r="L5076" s="1" t="str">
        <f ca="1">_xlfn.XLOOKUP(tbl_Invoices[[#This Row],[Customer_ID]], tbl_Customers[Customer_ID], tbl_Customers[Age_Group])</f>
        <v>25–34</v>
      </c>
      <c r="M5076" s="1" t="str">
        <f>_xlfn.XLOOKUP(tbl_Invoices[[#This Row],[Customer_ID]], tbl_Customers[Customer_ID], tbl_Customers[Region])</f>
        <v>South</v>
      </c>
      <c r="N5076" s="1" t="str" cm="1">
        <f t="array" ref="N5076">_xlfn.IFS(
   _xlfn.SINGLE(tbl_Invoices[Plan_ID])="P1","Basic",
   _xlfn.SINGLE(tbl_Invoices[Plan_ID])="P2","Standard",
   _xlfn.SINGLE(tbl_Invoices[Plan_ID])="P3","Premium"
)</f>
        <v>Premium</v>
      </c>
      <c r="O5076" s="2">
        <f>IF(tbl_Invoices[[#This Row],[Revenue_Type]]="Churned",0,1)</f>
        <v>0</v>
      </c>
    </row>
    <row r="5077" spans="1:15" x14ac:dyDescent="0.25">
      <c r="A5077" t="s">
        <v>6951</v>
      </c>
      <c r="B5077" t="s">
        <v>736</v>
      </c>
      <c r="C5077" t="s">
        <v>2113</v>
      </c>
      <c r="D5077" s="1">
        <v>44953</v>
      </c>
      <c r="E5077">
        <v>12</v>
      </c>
      <c r="F5077" t="b">
        <v>1</v>
      </c>
      <c r="G5077" t="s">
        <v>4540</v>
      </c>
      <c r="H5077" t="s">
        <v>2027</v>
      </c>
      <c r="I5077" s="1">
        <f>DATE(YEAR(tbl_Invoices[[#This Row],[Invoice_Date]]), MONTH(tbl_Invoices[[#This Row],[Invoice_Date]]), DAY(tbl_Invoices[[#This Row],[Invoice_Date]]))</f>
        <v>44953</v>
      </c>
      <c r="J5077">
        <f>YEAR(tbl_Invoices[[#This Row],[Invoice_Date]])</f>
        <v>2023</v>
      </c>
      <c r="K5077" s="1">
        <f>_xlfn.XLOOKUP(tbl_Invoices[[#This Row],[Customer_ID]], tbl_Customers[Customer_ID], tbl_Customers[Cohort_Month])</f>
        <v>44561</v>
      </c>
      <c r="L5077" s="1" t="str">
        <f ca="1">_xlfn.XLOOKUP(tbl_Invoices[[#This Row],[Customer_ID]], tbl_Customers[Customer_ID], tbl_Customers[Age_Group])</f>
        <v>45–54</v>
      </c>
      <c r="M5077" s="1" t="str">
        <f>_xlfn.XLOOKUP(tbl_Invoices[[#This Row],[Customer_ID]], tbl_Customers[Customer_ID], tbl_Customers[Region])</f>
        <v>South</v>
      </c>
      <c r="N5077" s="1" t="str" cm="1">
        <f t="array" ref="N5077">_xlfn.IFS(
   _xlfn.SINGLE(tbl_Invoices[Plan_ID])="P1","Basic",
   _xlfn.SINGLE(tbl_Invoices[Plan_ID])="P2","Standard",
   _xlfn.SINGLE(tbl_Invoices[Plan_ID])="P3","Premium"
)</f>
        <v>Basic</v>
      </c>
      <c r="O5077" s="2">
        <f>IF(tbl_Invoices[[#This Row],[Revenue_Type]]="Churned",0,1)</f>
        <v>1</v>
      </c>
    </row>
    <row r="5078" spans="1:15" x14ac:dyDescent="0.25">
      <c r="A5078" t="s">
        <v>7360</v>
      </c>
      <c r="B5078" t="s">
        <v>1615</v>
      </c>
      <c r="C5078" t="s">
        <v>4084</v>
      </c>
      <c r="D5078" s="1">
        <v>44953</v>
      </c>
      <c r="E5078">
        <v>25</v>
      </c>
      <c r="F5078" t="b">
        <v>1</v>
      </c>
      <c r="G5078" t="s">
        <v>4545</v>
      </c>
      <c r="H5078" t="s">
        <v>2034</v>
      </c>
      <c r="I5078" s="1">
        <f>DATE(YEAR(tbl_Invoices[[#This Row],[Invoice_Date]]), MONTH(tbl_Invoices[[#This Row],[Invoice_Date]]), DAY(tbl_Invoices[[#This Row],[Invoice_Date]]))</f>
        <v>44953</v>
      </c>
      <c r="J5078">
        <f>YEAR(tbl_Invoices[[#This Row],[Invoice_Date]])</f>
        <v>2023</v>
      </c>
      <c r="K5078" s="1">
        <f>_xlfn.XLOOKUP(tbl_Invoices[[#This Row],[Customer_ID]], tbl_Customers[Customer_ID], tbl_Customers[Cohort_Month])</f>
        <v>44500</v>
      </c>
      <c r="L5078" s="1" t="str">
        <f ca="1">_xlfn.XLOOKUP(tbl_Invoices[[#This Row],[Customer_ID]], tbl_Customers[Customer_ID], tbl_Customers[Age_Group])</f>
        <v>35–44</v>
      </c>
      <c r="M5078" s="1" t="str">
        <f>_xlfn.XLOOKUP(tbl_Invoices[[#This Row],[Customer_ID]], tbl_Customers[Customer_ID], tbl_Customers[Region])</f>
        <v>West</v>
      </c>
      <c r="N5078" s="1" t="str" cm="1">
        <f t="array" ref="N5078">_xlfn.IFS(
   _xlfn.SINGLE(tbl_Invoices[Plan_ID])="P1","Basic",
   _xlfn.SINGLE(tbl_Invoices[Plan_ID])="P2","Standard",
   _xlfn.SINGLE(tbl_Invoices[Plan_ID])="P3","Premium"
)</f>
        <v>Standard</v>
      </c>
      <c r="O5078" s="2">
        <f>IF(tbl_Invoices[[#This Row],[Revenue_Type]]="Churned",0,1)</f>
        <v>0</v>
      </c>
    </row>
    <row r="5079" spans="1:15" x14ac:dyDescent="0.25">
      <c r="A5079" t="s">
        <v>5811</v>
      </c>
      <c r="B5079" t="s">
        <v>1685</v>
      </c>
      <c r="C5079" t="s">
        <v>4306</v>
      </c>
      <c r="D5079" s="1">
        <v>44953</v>
      </c>
      <c r="E5079">
        <v>25</v>
      </c>
      <c r="F5079" t="b">
        <v>1</v>
      </c>
      <c r="G5079" t="s">
        <v>4547</v>
      </c>
      <c r="H5079" t="s">
        <v>2034</v>
      </c>
      <c r="I5079" s="1">
        <f>DATE(YEAR(tbl_Invoices[[#This Row],[Invoice_Date]]), MONTH(tbl_Invoices[[#This Row],[Invoice_Date]]), DAY(tbl_Invoices[[#This Row],[Invoice_Date]]))</f>
        <v>44953</v>
      </c>
      <c r="J5079">
        <f>YEAR(tbl_Invoices[[#This Row],[Invoice_Date]])</f>
        <v>2023</v>
      </c>
      <c r="K5079" s="1">
        <f>_xlfn.XLOOKUP(tbl_Invoices[[#This Row],[Customer_ID]], tbl_Customers[Customer_ID], tbl_Customers[Cohort_Month])</f>
        <v>45046</v>
      </c>
      <c r="L5079" s="1" t="str">
        <f ca="1">_xlfn.XLOOKUP(tbl_Invoices[[#This Row],[Customer_ID]], tbl_Customers[Customer_ID], tbl_Customers[Age_Group])</f>
        <v>45–54</v>
      </c>
      <c r="M5079" s="1" t="str">
        <f>_xlfn.XLOOKUP(tbl_Invoices[[#This Row],[Customer_ID]], tbl_Customers[Customer_ID], tbl_Customers[Region])</f>
        <v>International</v>
      </c>
      <c r="N5079" s="1" t="str" cm="1">
        <f t="array" ref="N5079">_xlfn.IFS(
   _xlfn.SINGLE(tbl_Invoices[Plan_ID])="P1","Basic",
   _xlfn.SINGLE(tbl_Invoices[Plan_ID])="P2","Standard",
   _xlfn.SINGLE(tbl_Invoices[Plan_ID])="P3","Premium"
)</f>
        <v>Standard</v>
      </c>
      <c r="O5079" s="2">
        <f>IF(tbl_Invoices[[#This Row],[Revenue_Type]]="Churned",0,1)</f>
        <v>1</v>
      </c>
    </row>
    <row r="5080" spans="1:15" x14ac:dyDescent="0.25">
      <c r="A5080" t="s">
        <v>5068</v>
      </c>
      <c r="B5080" t="s">
        <v>1783</v>
      </c>
      <c r="C5080" t="s">
        <v>2511</v>
      </c>
      <c r="D5080" s="1">
        <v>44953</v>
      </c>
      <c r="E5080">
        <v>55</v>
      </c>
      <c r="F5080" t="b">
        <v>1</v>
      </c>
      <c r="G5080" t="s">
        <v>4545</v>
      </c>
      <c r="H5080" t="s">
        <v>2031</v>
      </c>
      <c r="I5080" s="1">
        <f>DATE(YEAR(tbl_Invoices[[#This Row],[Invoice_Date]]), MONTH(tbl_Invoices[[#This Row],[Invoice_Date]]), DAY(tbl_Invoices[[#This Row],[Invoice_Date]]))</f>
        <v>44953</v>
      </c>
      <c r="J5080">
        <f>YEAR(tbl_Invoices[[#This Row],[Invoice_Date]])</f>
        <v>2023</v>
      </c>
      <c r="K5080" s="1">
        <f>_xlfn.XLOOKUP(tbl_Invoices[[#This Row],[Customer_ID]], tbl_Customers[Customer_ID], tbl_Customers[Cohort_Month])</f>
        <v>44592</v>
      </c>
      <c r="L5080" s="1" t="str">
        <f ca="1">_xlfn.XLOOKUP(tbl_Invoices[[#This Row],[Customer_ID]], tbl_Customers[Customer_ID], tbl_Customers[Age_Group])</f>
        <v>25–34</v>
      </c>
      <c r="M5080" s="1" t="str">
        <f>_xlfn.XLOOKUP(tbl_Invoices[[#This Row],[Customer_ID]], tbl_Customers[Customer_ID], tbl_Customers[Region])</f>
        <v>International</v>
      </c>
      <c r="N5080" s="1" t="str" cm="1">
        <f t="array" ref="N5080">_xlfn.IFS(
   _xlfn.SINGLE(tbl_Invoices[Plan_ID])="P1","Basic",
   _xlfn.SINGLE(tbl_Invoices[Plan_ID])="P2","Standard",
   _xlfn.SINGLE(tbl_Invoices[Plan_ID])="P3","Premium"
)</f>
        <v>Premium</v>
      </c>
      <c r="O5080" s="2">
        <f>IF(tbl_Invoices[[#This Row],[Revenue_Type]]="Churned",0,1)</f>
        <v>0</v>
      </c>
    </row>
    <row r="5081" spans="1:15" x14ac:dyDescent="0.25">
      <c r="A5081" t="s">
        <v>10377</v>
      </c>
      <c r="B5081" t="s">
        <v>893</v>
      </c>
      <c r="C5081" t="s">
        <v>2821</v>
      </c>
      <c r="D5081" s="1">
        <v>44954</v>
      </c>
      <c r="E5081">
        <v>12</v>
      </c>
      <c r="F5081" t="b">
        <v>1</v>
      </c>
      <c r="G5081" t="s">
        <v>4545</v>
      </c>
      <c r="H5081" t="s">
        <v>2027</v>
      </c>
      <c r="I5081" s="1">
        <f>DATE(YEAR(tbl_Invoices[[#This Row],[Invoice_Date]]), MONTH(tbl_Invoices[[#This Row],[Invoice_Date]]), DAY(tbl_Invoices[[#This Row],[Invoice_Date]]))</f>
        <v>44954</v>
      </c>
      <c r="J5081">
        <f>YEAR(tbl_Invoices[[#This Row],[Invoice_Date]])</f>
        <v>2023</v>
      </c>
      <c r="K5081" s="1">
        <f>_xlfn.XLOOKUP(tbl_Invoices[[#This Row],[Customer_ID]], tbl_Customers[Customer_ID], tbl_Customers[Cohort_Month])</f>
        <v>44681</v>
      </c>
      <c r="L5081" s="1" t="str">
        <f ca="1">_xlfn.XLOOKUP(tbl_Invoices[[#This Row],[Customer_ID]], tbl_Customers[Customer_ID], tbl_Customers[Age_Group])</f>
        <v>45–54</v>
      </c>
      <c r="M5081" s="1" t="str">
        <f>_xlfn.XLOOKUP(tbl_Invoices[[#This Row],[Customer_ID]], tbl_Customers[Customer_ID], tbl_Customers[Region])</f>
        <v>International</v>
      </c>
      <c r="N5081" s="1" t="str" cm="1">
        <f t="array" ref="N5081">_xlfn.IFS(
   _xlfn.SINGLE(tbl_Invoices[Plan_ID])="P1","Basic",
   _xlfn.SINGLE(tbl_Invoices[Plan_ID])="P2","Standard",
   _xlfn.SINGLE(tbl_Invoices[Plan_ID])="P3","Premium"
)</f>
        <v>Basic</v>
      </c>
      <c r="O5081" s="2">
        <f>IF(tbl_Invoices[[#This Row],[Revenue_Type]]="Churned",0,1)</f>
        <v>0</v>
      </c>
    </row>
    <row r="5082" spans="1:15" x14ac:dyDescent="0.25">
      <c r="A5082" t="s">
        <v>6227</v>
      </c>
      <c r="B5082" t="s">
        <v>1220</v>
      </c>
      <c r="C5082" t="s">
        <v>4477</v>
      </c>
      <c r="D5082" s="1">
        <v>44954</v>
      </c>
      <c r="E5082">
        <v>55</v>
      </c>
      <c r="F5082" t="b">
        <v>1</v>
      </c>
      <c r="G5082" t="s">
        <v>4547</v>
      </c>
      <c r="H5082" t="s">
        <v>2031</v>
      </c>
      <c r="I5082" s="1">
        <f>DATE(YEAR(tbl_Invoices[[#This Row],[Invoice_Date]]), MONTH(tbl_Invoices[[#This Row],[Invoice_Date]]), DAY(tbl_Invoices[[#This Row],[Invoice_Date]]))</f>
        <v>44954</v>
      </c>
      <c r="J5082">
        <f>YEAR(tbl_Invoices[[#This Row],[Invoice_Date]])</f>
        <v>2023</v>
      </c>
      <c r="K5082" s="1">
        <f>_xlfn.XLOOKUP(tbl_Invoices[[#This Row],[Customer_ID]], tbl_Customers[Customer_ID], tbl_Customers[Cohort_Month])</f>
        <v>44377</v>
      </c>
      <c r="L5082" s="1" t="str">
        <f ca="1">_xlfn.XLOOKUP(tbl_Invoices[[#This Row],[Customer_ID]], tbl_Customers[Customer_ID], tbl_Customers[Age_Group])</f>
        <v>18–24</v>
      </c>
      <c r="M5082" s="1" t="str">
        <f>_xlfn.XLOOKUP(tbl_Invoices[[#This Row],[Customer_ID]], tbl_Customers[Customer_ID], tbl_Customers[Region])</f>
        <v>West</v>
      </c>
      <c r="N5082" s="1" t="str" cm="1">
        <f t="array" ref="N5082">_xlfn.IFS(
   _xlfn.SINGLE(tbl_Invoices[Plan_ID])="P1","Basic",
   _xlfn.SINGLE(tbl_Invoices[Plan_ID])="P2","Standard",
   _xlfn.SINGLE(tbl_Invoices[Plan_ID])="P3","Premium"
)</f>
        <v>Premium</v>
      </c>
      <c r="O5082" s="2">
        <f>IF(tbl_Invoices[[#This Row],[Revenue_Type]]="Churned",0,1)</f>
        <v>1</v>
      </c>
    </row>
    <row r="5083" spans="1:15" x14ac:dyDescent="0.25">
      <c r="A5083" t="s">
        <v>5397</v>
      </c>
      <c r="B5083" t="s">
        <v>1827</v>
      </c>
      <c r="C5083" t="s">
        <v>4320</v>
      </c>
      <c r="D5083" s="1">
        <v>44954</v>
      </c>
      <c r="E5083">
        <v>12</v>
      </c>
      <c r="F5083" t="b">
        <v>1</v>
      </c>
      <c r="G5083" t="s">
        <v>4540</v>
      </c>
      <c r="H5083" t="s">
        <v>2027</v>
      </c>
      <c r="I5083" s="1">
        <f>DATE(YEAR(tbl_Invoices[[#This Row],[Invoice_Date]]), MONTH(tbl_Invoices[[#This Row],[Invoice_Date]]), DAY(tbl_Invoices[[#This Row],[Invoice_Date]]))</f>
        <v>44954</v>
      </c>
      <c r="J5083">
        <f>YEAR(tbl_Invoices[[#This Row],[Invoice_Date]])</f>
        <v>2023</v>
      </c>
      <c r="K5083" s="1">
        <f>_xlfn.XLOOKUP(tbl_Invoices[[#This Row],[Customer_ID]], tbl_Customers[Customer_ID], tbl_Customers[Cohort_Month])</f>
        <v>44773</v>
      </c>
      <c r="L5083" s="1" t="str">
        <f ca="1">_xlfn.XLOOKUP(tbl_Invoices[[#This Row],[Customer_ID]], tbl_Customers[Customer_ID], tbl_Customers[Age_Group])</f>
        <v>55+</v>
      </c>
      <c r="M5083" s="1" t="str">
        <f>_xlfn.XLOOKUP(tbl_Invoices[[#This Row],[Customer_ID]], tbl_Customers[Customer_ID], tbl_Customers[Region])</f>
        <v>South</v>
      </c>
      <c r="N5083" s="1" t="str" cm="1">
        <f t="array" ref="N5083">_xlfn.IFS(
   _xlfn.SINGLE(tbl_Invoices[Plan_ID])="P1","Basic",
   _xlfn.SINGLE(tbl_Invoices[Plan_ID])="P2","Standard",
   _xlfn.SINGLE(tbl_Invoices[Plan_ID])="P3","Premium"
)</f>
        <v>Basic</v>
      </c>
      <c r="O5083" s="2">
        <f>IF(tbl_Invoices[[#This Row],[Revenue_Type]]="Churned",0,1)</f>
        <v>1</v>
      </c>
    </row>
    <row r="5084" spans="1:15" x14ac:dyDescent="0.25">
      <c r="A5084" t="s">
        <v>6458</v>
      </c>
      <c r="B5084" t="s">
        <v>1885</v>
      </c>
      <c r="C5084" t="s">
        <v>3445</v>
      </c>
      <c r="D5084" s="1">
        <v>44954</v>
      </c>
      <c r="E5084">
        <v>12</v>
      </c>
      <c r="F5084" t="b">
        <v>1</v>
      </c>
      <c r="G5084" t="s">
        <v>4540</v>
      </c>
      <c r="H5084" t="s">
        <v>2027</v>
      </c>
      <c r="I5084" s="1">
        <f>DATE(YEAR(tbl_Invoices[[#This Row],[Invoice_Date]]), MONTH(tbl_Invoices[[#This Row],[Invoice_Date]]), DAY(tbl_Invoices[[#This Row],[Invoice_Date]]))</f>
        <v>44954</v>
      </c>
      <c r="J5084">
        <f>YEAR(tbl_Invoices[[#This Row],[Invoice_Date]])</f>
        <v>2023</v>
      </c>
      <c r="K5084" s="1">
        <f>_xlfn.XLOOKUP(tbl_Invoices[[#This Row],[Customer_ID]], tbl_Customers[Customer_ID], tbl_Customers[Cohort_Month])</f>
        <v>44286</v>
      </c>
      <c r="L5084" s="1" t="str">
        <f ca="1">_xlfn.XLOOKUP(tbl_Invoices[[#This Row],[Customer_ID]], tbl_Customers[Customer_ID], tbl_Customers[Age_Group])</f>
        <v>45–54</v>
      </c>
      <c r="M5084" s="1" t="str">
        <f>_xlfn.XLOOKUP(tbl_Invoices[[#This Row],[Customer_ID]], tbl_Customers[Customer_ID], tbl_Customers[Region])</f>
        <v>East</v>
      </c>
      <c r="N5084" s="1" t="str" cm="1">
        <f t="array" ref="N5084">_xlfn.IFS(
   _xlfn.SINGLE(tbl_Invoices[Plan_ID])="P1","Basic",
   _xlfn.SINGLE(tbl_Invoices[Plan_ID])="P2","Standard",
   _xlfn.SINGLE(tbl_Invoices[Plan_ID])="P3","Premium"
)</f>
        <v>Basic</v>
      </c>
      <c r="O5084" s="2">
        <f>IF(tbl_Invoices[[#This Row],[Revenue_Type]]="Churned",0,1)</f>
        <v>1</v>
      </c>
    </row>
    <row r="5085" spans="1:15" x14ac:dyDescent="0.25">
      <c r="A5085" t="s">
        <v>5573</v>
      </c>
      <c r="B5085" t="s">
        <v>1902</v>
      </c>
      <c r="C5085" t="s">
        <v>4167</v>
      </c>
      <c r="D5085" s="1">
        <v>44954</v>
      </c>
      <c r="E5085">
        <v>25</v>
      </c>
      <c r="F5085" t="b">
        <v>1</v>
      </c>
      <c r="G5085" t="s">
        <v>4545</v>
      </c>
      <c r="H5085" t="s">
        <v>2034</v>
      </c>
      <c r="I5085" s="1">
        <f>DATE(YEAR(tbl_Invoices[[#This Row],[Invoice_Date]]), MONTH(tbl_Invoices[[#This Row],[Invoice_Date]]), DAY(tbl_Invoices[[#This Row],[Invoice_Date]]))</f>
        <v>44954</v>
      </c>
      <c r="J5085">
        <f>YEAR(tbl_Invoices[[#This Row],[Invoice_Date]])</f>
        <v>2023</v>
      </c>
      <c r="K5085" s="1">
        <f>_xlfn.XLOOKUP(tbl_Invoices[[#This Row],[Customer_ID]], tbl_Customers[Customer_ID], tbl_Customers[Cohort_Month])</f>
        <v>44500</v>
      </c>
      <c r="L5085" s="1" t="str">
        <f ca="1">_xlfn.XLOOKUP(tbl_Invoices[[#This Row],[Customer_ID]], tbl_Customers[Customer_ID], tbl_Customers[Age_Group])</f>
        <v>45–54</v>
      </c>
      <c r="M5085" s="1" t="str">
        <f>_xlfn.XLOOKUP(tbl_Invoices[[#This Row],[Customer_ID]], tbl_Customers[Customer_ID], tbl_Customers[Region])</f>
        <v>International</v>
      </c>
      <c r="N5085" s="1" t="str" cm="1">
        <f t="array" ref="N5085">_xlfn.IFS(
   _xlfn.SINGLE(tbl_Invoices[Plan_ID])="P1","Basic",
   _xlfn.SINGLE(tbl_Invoices[Plan_ID])="P2","Standard",
   _xlfn.SINGLE(tbl_Invoices[Plan_ID])="P3","Premium"
)</f>
        <v>Standard</v>
      </c>
      <c r="O5085" s="2">
        <f>IF(tbl_Invoices[[#This Row],[Revenue_Type]]="Churned",0,1)</f>
        <v>0</v>
      </c>
    </row>
    <row r="5086" spans="1:15" x14ac:dyDescent="0.25">
      <c r="A5086" t="s">
        <v>7467</v>
      </c>
      <c r="B5086" t="s">
        <v>260</v>
      </c>
      <c r="C5086" t="s">
        <v>4478</v>
      </c>
      <c r="D5086" s="1">
        <v>44955</v>
      </c>
      <c r="E5086">
        <v>55</v>
      </c>
      <c r="F5086" t="b">
        <v>1</v>
      </c>
      <c r="G5086" t="s">
        <v>4538</v>
      </c>
      <c r="H5086" t="s">
        <v>2031</v>
      </c>
      <c r="I5086" s="1">
        <f>DATE(YEAR(tbl_Invoices[[#This Row],[Invoice_Date]]), MONTH(tbl_Invoices[[#This Row],[Invoice_Date]]), DAY(tbl_Invoices[[#This Row],[Invoice_Date]]))</f>
        <v>44955</v>
      </c>
      <c r="J5086">
        <f>YEAR(tbl_Invoices[[#This Row],[Invoice_Date]])</f>
        <v>2023</v>
      </c>
      <c r="K5086" s="1">
        <f>_xlfn.XLOOKUP(tbl_Invoices[[#This Row],[Customer_ID]], tbl_Customers[Customer_ID], tbl_Customers[Cohort_Month])</f>
        <v>44712</v>
      </c>
      <c r="L5086" s="1" t="str">
        <f ca="1">_xlfn.XLOOKUP(tbl_Invoices[[#This Row],[Customer_ID]], tbl_Customers[Customer_ID], tbl_Customers[Age_Group])</f>
        <v>35–44</v>
      </c>
      <c r="M5086" s="1" t="str">
        <f>_xlfn.XLOOKUP(tbl_Invoices[[#This Row],[Customer_ID]], tbl_Customers[Customer_ID], tbl_Customers[Region])</f>
        <v>International</v>
      </c>
      <c r="N5086" s="1" t="str" cm="1">
        <f t="array" ref="N5086">_xlfn.IFS(
   _xlfn.SINGLE(tbl_Invoices[Plan_ID])="P1","Basic",
   _xlfn.SINGLE(tbl_Invoices[Plan_ID])="P2","Standard",
   _xlfn.SINGLE(tbl_Invoices[Plan_ID])="P3","Premium"
)</f>
        <v>Premium</v>
      </c>
      <c r="O5086" s="2">
        <f>IF(tbl_Invoices[[#This Row],[Revenue_Type]]="Churned",0,1)</f>
        <v>1</v>
      </c>
    </row>
    <row r="5087" spans="1:15" x14ac:dyDescent="0.25">
      <c r="A5087" t="s">
        <v>9392</v>
      </c>
      <c r="B5087" t="s">
        <v>879</v>
      </c>
      <c r="C5087" t="s">
        <v>2571</v>
      </c>
      <c r="D5087" s="1">
        <v>44955</v>
      </c>
      <c r="E5087">
        <v>25</v>
      </c>
      <c r="F5087" t="b">
        <v>1</v>
      </c>
      <c r="G5087" t="s">
        <v>4549</v>
      </c>
      <c r="H5087" t="s">
        <v>2034</v>
      </c>
      <c r="I5087" s="1">
        <f>DATE(YEAR(tbl_Invoices[[#This Row],[Invoice_Date]]), MONTH(tbl_Invoices[[#This Row],[Invoice_Date]]), DAY(tbl_Invoices[[#This Row],[Invoice_Date]]))</f>
        <v>44955</v>
      </c>
      <c r="J5087">
        <f>YEAR(tbl_Invoices[[#This Row],[Invoice_Date]])</f>
        <v>2023</v>
      </c>
      <c r="K5087" s="1">
        <f>_xlfn.XLOOKUP(tbl_Invoices[[#This Row],[Customer_ID]], tbl_Customers[Customer_ID], tbl_Customers[Cohort_Month])</f>
        <v>44439</v>
      </c>
      <c r="L5087" s="1" t="str">
        <f ca="1">_xlfn.XLOOKUP(tbl_Invoices[[#This Row],[Customer_ID]], tbl_Customers[Customer_ID], tbl_Customers[Age_Group])</f>
        <v>45–54</v>
      </c>
      <c r="M5087" s="1" t="str">
        <f>_xlfn.XLOOKUP(tbl_Invoices[[#This Row],[Customer_ID]], tbl_Customers[Customer_ID], tbl_Customers[Region])</f>
        <v>Midwest</v>
      </c>
      <c r="N5087" s="1" t="str" cm="1">
        <f t="array" ref="N5087">_xlfn.IFS(
   _xlfn.SINGLE(tbl_Invoices[Plan_ID])="P1","Basic",
   _xlfn.SINGLE(tbl_Invoices[Plan_ID])="P2","Standard",
   _xlfn.SINGLE(tbl_Invoices[Plan_ID])="P3","Premium"
)</f>
        <v>Standard</v>
      </c>
      <c r="O5087" s="2">
        <f>IF(tbl_Invoices[[#This Row],[Revenue_Type]]="Churned",0,1)</f>
        <v>1</v>
      </c>
    </row>
    <row r="5088" spans="1:15" x14ac:dyDescent="0.25">
      <c r="A5088" t="s">
        <v>10385</v>
      </c>
      <c r="B5088" t="s">
        <v>1145</v>
      </c>
      <c r="C5088" t="s">
        <v>2457</v>
      </c>
      <c r="D5088" s="1">
        <v>44955</v>
      </c>
      <c r="E5088">
        <v>55</v>
      </c>
      <c r="F5088" t="b">
        <v>1</v>
      </c>
      <c r="G5088" t="s">
        <v>4538</v>
      </c>
      <c r="H5088" t="s">
        <v>2031</v>
      </c>
      <c r="I5088" s="1">
        <f>DATE(YEAR(tbl_Invoices[[#This Row],[Invoice_Date]]), MONTH(tbl_Invoices[[#This Row],[Invoice_Date]]), DAY(tbl_Invoices[[#This Row],[Invoice_Date]]))</f>
        <v>44955</v>
      </c>
      <c r="J5088">
        <f>YEAR(tbl_Invoices[[#This Row],[Invoice_Date]])</f>
        <v>2023</v>
      </c>
      <c r="K5088" s="1">
        <f>_xlfn.XLOOKUP(tbl_Invoices[[#This Row],[Customer_ID]], tbl_Customers[Customer_ID], tbl_Customers[Cohort_Month])</f>
        <v>44347</v>
      </c>
      <c r="L5088" s="1" t="str">
        <f ca="1">_xlfn.XLOOKUP(tbl_Invoices[[#This Row],[Customer_ID]], tbl_Customers[Customer_ID], tbl_Customers[Age_Group])</f>
        <v>35–44</v>
      </c>
      <c r="M5088" s="1" t="str">
        <f>_xlfn.XLOOKUP(tbl_Invoices[[#This Row],[Customer_ID]], tbl_Customers[Customer_ID], tbl_Customers[Region])</f>
        <v>South</v>
      </c>
      <c r="N5088" s="1" t="str" cm="1">
        <f t="array" ref="N5088">_xlfn.IFS(
   _xlfn.SINGLE(tbl_Invoices[Plan_ID])="P1","Basic",
   _xlfn.SINGLE(tbl_Invoices[Plan_ID])="P2","Standard",
   _xlfn.SINGLE(tbl_Invoices[Plan_ID])="P3","Premium"
)</f>
        <v>Premium</v>
      </c>
      <c r="O5088" s="2">
        <f>IF(tbl_Invoices[[#This Row],[Revenue_Type]]="Churned",0,1)</f>
        <v>1</v>
      </c>
    </row>
    <row r="5089" spans="1:15" x14ac:dyDescent="0.25">
      <c r="A5089" t="s">
        <v>10373</v>
      </c>
      <c r="B5089" t="s">
        <v>1505</v>
      </c>
      <c r="C5089" t="s">
        <v>3950</v>
      </c>
      <c r="D5089" s="1">
        <v>44955</v>
      </c>
      <c r="E5089">
        <v>25</v>
      </c>
      <c r="F5089" t="b">
        <v>1</v>
      </c>
      <c r="G5089" t="s">
        <v>4549</v>
      </c>
      <c r="H5089" t="s">
        <v>2034</v>
      </c>
      <c r="I5089" s="1">
        <f>DATE(YEAR(tbl_Invoices[[#This Row],[Invoice_Date]]), MONTH(tbl_Invoices[[#This Row],[Invoice_Date]]), DAY(tbl_Invoices[[#This Row],[Invoice_Date]]))</f>
        <v>44955</v>
      </c>
      <c r="J5089">
        <f>YEAR(tbl_Invoices[[#This Row],[Invoice_Date]])</f>
        <v>2023</v>
      </c>
      <c r="K5089" s="1">
        <f>_xlfn.XLOOKUP(tbl_Invoices[[#This Row],[Customer_ID]], tbl_Customers[Customer_ID], tbl_Customers[Cohort_Month])</f>
        <v>44620</v>
      </c>
      <c r="L5089" s="1" t="str">
        <f ca="1">_xlfn.XLOOKUP(tbl_Invoices[[#This Row],[Customer_ID]], tbl_Customers[Customer_ID], tbl_Customers[Age_Group])</f>
        <v>45–54</v>
      </c>
      <c r="M5089" s="1" t="str">
        <f>_xlfn.XLOOKUP(tbl_Invoices[[#This Row],[Customer_ID]], tbl_Customers[Customer_ID], tbl_Customers[Region])</f>
        <v>South</v>
      </c>
      <c r="N5089" s="1" t="str" cm="1">
        <f t="array" ref="N5089">_xlfn.IFS(
   _xlfn.SINGLE(tbl_Invoices[Plan_ID])="P1","Basic",
   _xlfn.SINGLE(tbl_Invoices[Plan_ID])="P2","Standard",
   _xlfn.SINGLE(tbl_Invoices[Plan_ID])="P3","Premium"
)</f>
        <v>Standard</v>
      </c>
      <c r="O5089" s="2">
        <f>IF(tbl_Invoices[[#This Row],[Revenue_Type]]="Churned",0,1)</f>
        <v>1</v>
      </c>
    </row>
    <row r="5090" spans="1:15" x14ac:dyDescent="0.25">
      <c r="A5090" t="s">
        <v>9112</v>
      </c>
      <c r="B5090" t="s">
        <v>1580</v>
      </c>
      <c r="C5090" t="s">
        <v>4044</v>
      </c>
      <c r="D5090" s="1">
        <v>44955</v>
      </c>
      <c r="E5090">
        <v>55</v>
      </c>
      <c r="F5090" t="b">
        <v>1</v>
      </c>
      <c r="G5090" t="s">
        <v>4540</v>
      </c>
      <c r="H5090" t="s">
        <v>2031</v>
      </c>
      <c r="I5090" s="1">
        <f>DATE(YEAR(tbl_Invoices[[#This Row],[Invoice_Date]]), MONTH(tbl_Invoices[[#This Row],[Invoice_Date]]), DAY(tbl_Invoices[[#This Row],[Invoice_Date]]))</f>
        <v>44955</v>
      </c>
      <c r="J5090">
        <f>YEAR(tbl_Invoices[[#This Row],[Invoice_Date]])</f>
        <v>2023</v>
      </c>
      <c r="K5090" s="1">
        <f>_xlfn.XLOOKUP(tbl_Invoices[[#This Row],[Customer_ID]], tbl_Customers[Customer_ID], tbl_Customers[Cohort_Month])</f>
        <v>45046</v>
      </c>
      <c r="L5090" s="1" t="str">
        <f ca="1">_xlfn.XLOOKUP(tbl_Invoices[[#This Row],[Customer_ID]], tbl_Customers[Customer_ID], tbl_Customers[Age_Group])</f>
        <v>45–54</v>
      </c>
      <c r="M5090" s="1" t="str">
        <f>_xlfn.XLOOKUP(tbl_Invoices[[#This Row],[Customer_ID]], tbl_Customers[Customer_ID], tbl_Customers[Region])</f>
        <v>East</v>
      </c>
      <c r="N5090" s="1" t="str" cm="1">
        <f t="array" ref="N5090">_xlfn.IFS(
   _xlfn.SINGLE(tbl_Invoices[Plan_ID])="P1","Basic",
   _xlfn.SINGLE(tbl_Invoices[Plan_ID])="P2","Standard",
   _xlfn.SINGLE(tbl_Invoices[Plan_ID])="P3","Premium"
)</f>
        <v>Premium</v>
      </c>
      <c r="O5090" s="2">
        <f>IF(tbl_Invoices[[#This Row],[Revenue_Type]]="Churned",0,1)</f>
        <v>1</v>
      </c>
    </row>
    <row r="5091" spans="1:15" x14ac:dyDescent="0.25">
      <c r="A5091" t="s">
        <v>10148</v>
      </c>
      <c r="B5091" t="s">
        <v>1929</v>
      </c>
      <c r="C5091" t="s">
        <v>3249</v>
      </c>
      <c r="D5091" s="1">
        <v>44955</v>
      </c>
      <c r="E5091">
        <v>12</v>
      </c>
      <c r="F5091" t="b">
        <v>1</v>
      </c>
      <c r="G5091" t="s">
        <v>4549</v>
      </c>
      <c r="H5091" t="s">
        <v>2027</v>
      </c>
      <c r="I5091" s="1">
        <f>DATE(YEAR(tbl_Invoices[[#This Row],[Invoice_Date]]), MONTH(tbl_Invoices[[#This Row],[Invoice_Date]]), DAY(tbl_Invoices[[#This Row],[Invoice_Date]]))</f>
        <v>44955</v>
      </c>
      <c r="J5091">
        <f>YEAR(tbl_Invoices[[#This Row],[Invoice_Date]])</f>
        <v>2023</v>
      </c>
      <c r="K5091" s="1">
        <f>_xlfn.XLOOKUP(tbl_Invoices[[#This Row],[Customer_ID]], tbl_Customers[Customer_ID], tbl_Customers[Cohort_Month])</f>
        <v>44957</v>
      </c>
      <c r="L5091" s="1" t="str">
        <f ca="1">_xlfn.XLOOKUP(tbl_Invoices[[#This Row],[Customer_ID]], tbl_Customers[Customer_ID], tbl_Customers[Age_Group])</f>
        <v>35–44</v>
      </c>
      <c r="M5091" s="1" t="str">
        <f>_xlfn.XLOOKUP(tbl_Invoices[[#This Row],[Customer_ID]], tbl_Customers[Customer_ID], tbl_Customers[Region])</f>
        <v>South</v>
      </c>
      <c r="N5091" s="1" t="str" cm="1">
        <f t="array" ref="N5091">_xlfn.IFS(
   _xlfn.SINGLE(tbl_Invoices[Plan_ID])="P1","Basic",
   _xlfn.SINGLE(tbl_Invoices[Plan_ID])="P2","Standard",
   _xlfn.SINGLE(tbl_Invoices[Plan_ID])="P3","Premium"
)</f>
        <v>Basic</v>
      </c>
      <c r="O5091" s="2">
        <f>IF(tbl_Invoices[[#This Row],[Revenue_Type]]="Churned",0,1)</f>
        <v>1</v>
      </c>
    </row>
    <row r="5092" spans="1:15" x14ac:dyDescent="0.25">
      <c r="A5092" t="s">
        <v>4964</v>
      </c>
      <c r="B5092" t="s">
        <v>1968</v>
      </c>
      <c r="C5092" t="s">
        <v>3420</v>
      </c>
      <c r="D5092" s="1">
        <v>44955</v>
      </c>
      <c r="E5092">
        <v>12</v>
      </c>
      <c r="F5092" t="b">
        <v>1</v>
      </c>
      <c r="G5092" t="s">
        <v>4549</v>
      </c>
      <c r="H5092" t="s">
        <v>2027</v>
      </c>
      <c r="I5092" s="1">
        <f>DATE(YEAR(tbl_Invoices[[#This Row],[Invoice_Date]]), MONTH(tbl_Invoices[[#This Row],[Invoice_Date]]), DAY(tbl_Invoices[[#This Row],[Invoice_Date]]))</f>
        <v>44955</v>
      </c>
      <c r="J5092">
        <f>YEAR(tbl_Invoices[[#This Row],[Invoice_Date]])</f>
        <v>2023</v>
      </c>
      <c r="K5092" s="1">
        <f>_xlfn.XLOOKUP(tbl_Invoices[[#This Row],[Customer_ID]], tbl_Customers[Customer_ID], tbl_Customers[Cohort_Month])</f>
        <v>44255</v>
      </c>
      <c r="L5092" s="1" t="str">
        <f ca="1">_xlfn.XLOOKUP(tbl_Invoices[[#This Row],[Customer_ID]], tbl_Customers[Customer_ID], tbl_Customers[Age_Group])</f>
        <v>35–44</v>
      </c>
      <c r="M5092" s="1" t="str">
        <f>_xlfn.XLOOKUP(tbl_Invoices[[#This Row],[Customer_ID]], tbl_Customers[Customer_ID], tbl_Customers[Region])</f>
        <v>Midwest</v>
      </c>
      <c r="N5092" s="1" t="str" cm="1">
        <f t="array" ref="N5092">_xlfn.IFS(
   _xlfn.SINGLE(tbl_Invoices[Plan_ID])="P1","Basic",
   _xlfn.SINGLE(tbl_Invoices[Plan_ID])="P2","Standard",
   _xlfn.SINGLE(tbl_Invoices[Plan_ID])="P3","Premium"
)</f>
        <v>Basic</v>
      </c>
      <c r="O5092" s="2">
        <f>IF(tbl_Invoices[[#This Row],[Revenue_Type]]="Churned",0,1)</f>
        <v>1</v>
      </c>
    </row>
    <row r="5093" spans="1:15" x14ac:dyDescent="0.25">
      <c r="A5093" t="s">
        <v>8398</v>
      </c>
      <c r="B5093" t="s">
        <v>1996</v>
      </c>
      <c r="C5093" t="s">
        <v>2994</v>
      </c>
      <c r="D5093" s="1">
        <v>44955</v>
      </c>
      <c r="E5093">
        <v>25</v>
      </c>
      <c r="F5093" t="b">
        <v>1</v>
      </c>
      <c r="G5093" t="s">
        <v>4540</v>
      </c>
      <c r="H5093" t="s">
        <v>2034</v>
      </c>
      <c r="I5093" s="1">
        <f>DATE(YEAR(tbl_Invoices[[#This Row],[Invoice_Date]]), MONTH(tbl_Invoices[[#This Row],[Invoice_Date]]), DAY(tbl_Invoices[[#This Row],[Invoice_Date]]))</f>
        <v>44955</v>
      </c>
      <c r="J5093">
        <f>YEAR(tbl_Invoices[[#This Row],[Invoice_Date]])</f>
        <v>2023</v>
      </c>
      <c r="K5093" s="1">
        <f>_xlfn.XLOOKUP(tbl_Invoices[[#This Row],[Customer_ID]], tbl_Customers[Customer_ID], tbl_Customers[Cohort_Month])</f>
        <v>44985</v>
      </c>
      <c r="L5093" s="1" t="str">
        <f ca="1">_xlfn.XLOOKUP(tbl_Invoices[[#This Row],[Customer_ID]], tbl_Customers[Customer_ID], tbl_Customers[Age_Group])</f>
        <v>35–44</v>
      </c>
      <c r="M5093" s="1" t="str">
        <f>_xlfn.XLOOKUP(tbl_Invoices[[#This Row],[Customer_ID]], tbl_Customers[Customer_ID], tbl_Customers[Region])</f>
        <v>Midwest</v>
      </c>
      <c r="N5093" s="1" t="str" cm="1">
        <f t="array" ref="N5093">_xlfn.IFS(
   _xlfn.SINGLE(tbl_Invoices[Plan_ID])="P1","Basic",
   _xlfn.SINGLE(tbl_Invoices[Plan_ID])="P2","Standard",
   _xlfn.SINGLE(tbl_Invoices[Plan_ID])="P3","Premium"
)</f>
        <v>Standard</v>
      </c>
      <c r="O5093" s="2">
        <f>IF(tbl_Invoices[[#This Row],[Revenue_Type]]="Churned",0,1)</f>
        <v>1</v>
      </c>
    </row>
    <row r="5094" spans="1:15" x14ac:dyDescent="0.25">
      <c r="A5094" t="s">
        <v>9160</v>
      </c>
      <c r="B5094" t="s">
        <v>18</v>
      </c>
      <c r="C5094" t="s">
        <v>4145</v>
      </c>
      <c r="D5094" s="1">
        <v>44956</v>
      </c>
      <c r="E5094">
        <v>12</v>
      </c>
      <c r="F5094" t="b">
        <v>1</v>
      </c>
      <c r="G5094" t="s">
        <v>4545</v>
      </c>
      <c r="H5094" t="s">
        <v>2027</v>
      </c>
      <c r="I5094" s="1">
        <f>DATE(YEAR(tbl_Invoices[[#This Row],[Invoice_Date]]), MONTH(tbl_Invoices[[#This Row],[Invoice_Date]]), DAY(tbl_Invoices[[#This Row],[Invoice_Date]]))</f>
        <v>44956</v>
      </c>
      <c r="J5094">
        <f>YEAR(tbl_Invoices[[#This Row],[Invoice_Date]])</f>
        <v>2023</v>
      </c>
      <c r="K5094" s="1">
        <f>_xlfn.XLOOKUP(tbl_Invoices[[#This Row],[Customer_ID]], tbl_Customers[Customer_ID], tbl_Customers[Cohort_Month])</f>
        <v>44469</v>
      </c>
      <c r="L5094" s="1" t="str">
        <f ca="1">_xlfn.XLOOKUP(tbl_Invoices[[#This Row],[Customer_ID]], tbl_Customers[Customer_ID], tbl_Customers[Age_Group])</f>
        <v>18–24</v>
      </c>
      <c r="M5094" s="1" t="str">
        <f>_xlfn.XLOOKUP(tbl_Invoices[[#This Row],[Customer_ID]], tbl_Customers[Customer_ID], tbl_Customers[Region])</f>
        <v>International</v>
      </c>
      <c r="N5094" s="1" t="str" cm="1">
        <f t="array" ref="N5094">_xlfn.IFS(
   _xlfn.SINGLE(tbl_Invoices[Plan_ID])="P1","Basic",
   _xlfn.SINGLE(tbl_Invoices[Plan_ID])="P2","Standard",
   _xlfn.SINGLE(tbl_Invoices[Plan_ID])="P3","Premium"
)</f>
        <v>Basic</v>
      </c>
      <c r="O5094" s="2">
        <f>IF(tbl_Invoices[[#This Row],[Revenue_Type]]="Churned",0,1)</f>
        <v>0</v>
      </c>
    </row>
    <row r="5095" spans="1:15" x14ac:dyDescent="0.25">
      <c r="A5095" t="s">
        <v>6917</v>
      </c>
      <c r="B5095" t="s">
        <v>579</v>
      </c>
      <c r="C5095" t="s">
        <v>2363</v>
      </c>
      <c r="D5095" s="1">
        <v>44956</v>
      </c>
      <c r="E5095">
        <v>55</v>
      </c>
      <c r="F5095" t="b">
        <v>1</v>
      </c>
      <c r="G5095" t="s">
        <v>4547</v>
      </c>
      <c r="H5095" t="s">
        <v>2031</v>
      </c>
      <c r="I5095" s="1">
        <f>DATE(YEAR(tbl_Invoices[[#This Row],[Invoice_Date]]), MONTH(tbl_Invoices[[#This Row],[Invoice_Date]]), DAY(tbl_Invoices[[#This Row],[Invoice_Date]]))</f>
        <v>44956</v>
      </c>
      <c r="J5095">
        <f>YEAR(tbl_Invoices[[#This Row],[Invoice_Date]])</f>
        <v>2023</v>
      </c>
      <c r="K5095" s="1">
        <f>_xlfn.XLOOKUP(tbl_Invoices[[#This Row],[Customer_ID]], tbl_Customers[Customer_ID], tbl_Customers[Cohort_Month])</f>
        <v>44439</v>
      </c>
      <c r="L5095" s="1" t="str">
        <f ca="1">_xlfn.XLOOKUP(tbl_Invoices[[#This Row],[Customer_ID]], tbl_Customers[Customer_ID], tbl_Customers[Age_Group])</f>
        <v>18–24</v>
      </c>
      <c r="M5095" s="1" t="str">
        <f>_xlfn.XLOOKUP(tbl_Invoices[[#This Row],[Customer_ID]], tbl_Customers[Customer_ID], tbl_Customers[Region])</f>
        <v>East</v>
      </c>
      <c r="N5095" s="1" t="str" cm="1">
        <f t="array" ref="N5095">_xlfn.IFS(
   _xlfn.SINGLE(tbl_Invoices[Plan_ID])="P1","Basic",
   _xlfn.SINGLE(tbl_Invoices[Plan_ID])="P2","Standard",
   _xlfn.SINGLE(tbl_Invoices[Plan_ID])="P3","Premium"
)</f>
        <v>Premium</v>
      </c>
      <c r="O5095" s="2">
        <f>IF(tbl_Invoices[[#This Row],[Revenue_Type]]="Churned",0,1)</f>
        <v>1</v>
      </c>
    </row>
    <row r="5096" spans="1:15" x14ac:dyDescent="0.25">
      <c r="A5096" t="s">
        <v>8976</v>
      </c>
      <c r="B5096" t="s">
        <v>656</v>
      </c>
      <c r="C5096" t="s">
        <v>3173</v>
      </c>
      <c r="D5096" s="1">
        <v>44956</v>
      </c>
      <c r="E5096">
        <v>55</v>
      </c>
      <c r="F5096" t="b">
        <v>1</v>
      </c>
      <c r="G5096" t="s">
        <v>4547</v>
      </c>
      <c r="H5096" t="s">
        <v>2031</v>
      </c>
      <c r="I5096" s="1">
        <f>DATE(YEAR(tbl_Invoices[[#This Row],[Invoice_Date]]), MONTH(tbl_Invoices[[#This Row],[Invoice_Date]]), DAY(tbl_Invoices[[#This Row],[Invoice_Date]]))</f>
        <v>44956</v>
      </c>
      <c r="J5096">
        <f>YEAR(tbl_Invoices[[#This Row],[Invoice_Date]])</f>
        <v>2023</v>
      </c>
      <c r="K5096" s="1">
        <f>_xlfn.XLOOKUP(tbl_Invoices[[#This Row],[Customer_ID]], tbl_Customers[Customer_ID], tbl_Customers[Cohort_Month])</f>
        <v>44592</v>
      </c>
      <c r="L5096" s="1" t="str">
        <f ca="1">_xlfn.XLOOKUP(tbl_Invoices[[#This Row],[Customer_ID]], tbl_Customers[Customer_ID], tbl_Customers[Age_Group])</f>
        <v>25–34</v>
      </c>
      <c r="M5096" s="1" t="str">
        <f>_xlfn.XLOOKUP(tbl_Invoices[[#This Row],[Customer_ID]], tbl_Customers[Customer_ID], tbl_Customers[Region])</f>
        <v>International</v>
      </c>
      <c r="N5096" s="1" t="str" cm="1">
        <f t="array" ref="N5096">_xlfn.IFS(
   _xlfn.SINGLE(tbl_Invoices[Plan_ID])="P1","Basic",
   _xlfn.SINGLE(tbl_Invoices[Plan_ID])="P2","Standard",
   _xlfn.SINGLE(tbl_Invoices[Plan_ID])="P3","Premium"
)</f>
        <v>Premium</v>
      </c>
      <c r="O5096" s="2">
        <f>IF(tbl_Invoices[[#This Row],[Revenue_Type]]="Churned",0,1)</f>
        <v>1</v>
      </c>
    </row>
    <row r="5097" spans="1:15" x14ac:dyDescent="0.25">
      <c r="A5097" t="s">
        <v>6768</v>
      </c>
      <c r="B5097" t="s">
        <v>728</v>
      </c>
      <c r="C5097" t="s">
        <v>3355</v>
      </c>
      <c r="D5097" s="1">
        <v>44956</v>
      </c>
      <c r="E5097">
        <v>55</v>
      </c>
      <c r="F5097" t="b">
        <v>1</v>
      </c>
      <c r="G5097" t="s">
        <v>4540</v>
      </c>
      <c r="H5097" t="s">
        <v>2031</v>
      </c>
      <c r="I5097" s="1">
        <f>DATE(YEAR(tbl_Invoices[[#This Row],[Invoice_Date]]), MONTH(tbl_Invoices[[#This Row],[Invoice_Date]]), DAY(tbl_Invoices[[#This Row],[Invoice_Date]]))</f>
        <v>44956</v>
      </c>
      <c r="J5097">
        <f>YEAR(tbl_Invoices[[#This Row],[Invoice_Date]])</f>
        <v>2023</v>
      </c>
      <c r="K5097" s="1">
        <f>_xlfn.XLOOKUP(tbl_Invoices[[#This Row],[Customer_ID]], tbl_Customers[Customer_ID], tbl_Customers[Cohort_Month])</f>
        <v>44377</v>
      </c>
      <c r="L5097" s="1" t="str">
        <f ca="1">_xlfn.XLOOKUP(tbl_Invoices[[#This Row],[Customer_ID]], tbl_Customers[Customer_ID], tbl_Customers[Age_Group])</f>
        <v>35–44</v>
      </c>
      <c r="M5097" s="1" t="str">
        <f>_xlfn.XLOOKUP(tbl_Invoices[[#This Row],[Customer_ID]], tbl_Customers[Customer_ID], tbl_Customers[Region])</f>
        <v>East</v>
      </c>
      <c r="N5097" s="1" t="str" cm="1">
        <f t="array" ref="N5097">_xlfn.IFS(
   _xlfn.SINGLE(tbl_Invoices[Plan_ID])="P1","Basic",
   _xlfn.SINGLE(tbl_Invoices[Plan_ID])="P2","Standard",
   _xlfn.SINGLE(tbl_Invoices[Plan_ID])="P3","Premium"
)</f>
        <v>Premium</v>
      </c>
      <c r="O5097" s="2">
        <f>IF(tbl_Invoices[[#This Row],[Revenue_Type]]="Churned",0,1)</f>
        <v>1</v>
      </c>
    </row>
    <row r="5098" spans="1:15" x14ac:dyDescent="0.25">
      <c r="A5098" t="s">
        <v>8177</v>
      </c>
      <c r="B5098" t="s">
        <v>731</v>
      </c>
      <c r="C5098" t="s">
        <v>3014</v>
      </c>
      <c r="D5098" s="1">
        <v>44956</v>
      </c>
      <c r="E5098">
        <v>25</v>
      </c>
      <c r="F5098" t="b">
        <v>1</v>
      </c>
      <c r="G5098" t="s">
        <v>4549</v>
      </c>
      <c r="H5098" t="s">
        <v>2034</v>
      </c>
      <c r="I5098" s="1">
        <f>DATE(YEAR(tbl_Invoices[[#This Row],[Invoice_Date]]), MONTH(tbl_Invoices[[#This Row],[Invoice_Date]]), DAY(tbl_Invoices[[#This Row],[Invoice_Date]]))</f>
        <v>44956</v>
      </c>
      <c r="J5098">
        <f>YEAR(tbl_Invoices[[#This Row],[Invoice_Date]])</f>
        <v>2023</v>
      </c>
      <c r="K5098" s="1">
        <f>_xlfn.XLOOKUP(tbl_Invoices[[#This Row],[Customer_ID]], tbl_Customers[Customer_ID], tbl_Customers[Cohort_Month])</f>
        <v>44500</v>
      </c>
      <c r="L5098" s="1" t="str">
        <f ca="1">_xlfn.XLOOKUP(tbl_Invoices[[#This Row],[Customer_ID]], tbl_Customers[Customer_ID], tbl_Customers[Age_Group])</f>
        <v>55+</v>
      </c>
      <c r="M5098" s="1" t="str">
        <f>_xlfn.XLOOKUP(tbl_Invoices[[#This Row],[Customer_ID]], tbl_Customers[Customer_ID], tbl_Customers[Region])</f>
        <v>West</v>
      </c>
      <c r="N5098" s="1" t="str" cm="1">
        <f t="array" ref="N5098">_xlfn.IFS(
   _xlfn.SINGLE(tbl_Invoices[Plan_ID])="P1","Basic",
   _xlfn.SINGLE(tbl_Invoices[Plan_ID])="P2","Standard",
   _xlfn.SINGLE(tbl_Invoices[Plan_ID])="P3","Premium"
)</f>
        <v>Standard</v>
      </c>
      <c r="O5098" s="2">
        <f>IF(tbl_Invoices[[#This Row],[Revenue_Type]]="Churned",0,1)</f>
        <v>1</v>
      </c>
    </row>
    <row r="5099" spans="1:15" x14ac:dyDescent="0.25">
      <c r="A5099" t="s">
        <v>9578</v>
      </c>
      <c r="B5099" t="s">
        <v>731</v>
      </c>
      <c r="C5099" t="s">
        <v>4353</v>
      </c>
      <c r="D5099" s="1">
        <v>44956</v>
      </c>
      <c r="E5099">
        <v>12</v>
      </c>
      <c r="F5099" t="b">
        <v>1</v>
      </c>
      <c r="G5099" t="s">
        <v>4540</v>
      </c>
      <c r="H5099" t="s">
        <v>2027</v>
      </c>
      <c r="I5099" s="1">
        <f>DATE(YEAR(tbl_Invoices[[#This Row],[Invoice_Date]]), MONTH(tbl_Invoices[[#This Row],[Invoice_Date]]), DAY(tbl_Invoices[[#This Row],[Invoice_Date]]))</f>
        <v>44956</v>
      </c>
      <c r="J5099">
        <f>YEAR(tbl_Invoices[[#This Row],[Invoice_Date]])</f>
        <v>2023</v>
      </c>
      <c r="K5099" s="1">
        <f>_xlfn.XLOOKUP(tbl_Invoices[[#This Row],[Customer_ID]], tbl_Customers[Customer_ID], tbl_Customers[Cohort_Month])</f>
        <v>44500</v>
      </c>
      <c r="L5099" s="1" t="str">
        <f ca="1">_xlfn.XLOOKUP(tbl_Invoices[[#This Row],[Customer_ID]], tbl_Customers[Customer_ID], tbl_Customers[Age_Group])</f>
        <v>55+</v>
      </c>
      <c r="M5099" s="1" t="str">
        <f>_xlfn.XLOOKUP(tbl_Invoices[[#This Row],[Customer_ID]], tbl_Customers[Customer_ID], tbl_Customers[Region])</f>
        <v>West</v>
      </c>
      <c r="N5099" s="1" t="str" cm="1">
        <f t="array" ref="N5099">_xlfn.IFS(
   _xlfn.SINGLE(tbl_Invoices[Plan_ID])="P1","Basic",
   _xlfn.SINGLE(tbl_Invoices[Plan_ID])="P2","Standard",
   _xlfn.SINGLE(tbl_Invoices[Plan_ID])="P3","Premium"
)</f>
        <v>Basic</v>
      </c>
      <c r="O5099" s="2">
        <f>IF(tbl_Invoices[[#This Row],[Revenue_Type]]="Churned",0,1)</f>
        <v>1</v>
      </c>
    </row>
    <row r="5100" spans="1:15" x14ac:dyDescent="0.25">
      <c r="A5100" t="s">
        <v>7926</v>
      </c>
      <c r="B5100" t="s">
        <v>1145</v>
      </c>
      <c r="C5100" t="s">
        <v>2195</v>
      </c>
      <c r="D5100" s="1">
        <v>44956</v>
      </c>
      <c r="E5100">
        <v>55</v>
      </c>
      <c r="F5100" t="b">
        <v>1</v>
      </c>
      <c r="G5100" t="s">
        <v>4547</v>
      </c>
      <c r="H5100" t="s">
        <v>2031</v>
      </c>
      <c r="I5100" s="1">
        <f>DATE(YEAR(tbl_Invoices[[#This Row],[Invoice_Date]]), MONTH(tbl_Invoices[[#This Row],[Invoice_Date]]), DAY(tbl_Invoices[[#This Row],[Invoice_Date]]))</f>
        <v>44956</v>
      </c>
      <c r="J5100">
        <f>YEAR(tbl_Invoices[[#This Row],[Invoice_Date]])</f>
        <v>2023</v>
      </c>
      <c r="K5100" s="1">
        <f>_xlfn.XLOOKUP(tbl_Invoices[[#This Row],[Customer_ID]], tbl_Customers[Customer_ID], tbl_Customers[Cohort_Month])</f>
        <v>44347</v>
      </c>
      <c r="L5100" s="1" t="str">
        <f ca="1">_xlfn.XLOOKUP(tbl_Invoices[[#This Row],[Customer_ID]], tbl_Customers[Customer_ID], tbl_Customers[Age_Group])</f>
        <v>35–44</v>
      </c>
      <c r="M5100" s="1" t="str">
        <f>_xlfn.XLOOKUP(tbl_Invoices[[#This Row],[Customer_ID]], tbl_Customers[Customer_ID], tbl_Customers[Region])</f>
        <v>South</v>
      </c>
      <c r="N5100" s="1" t="str" cm="1">
        <f t="array" ref="N5100">_xlfn.IFS(
   _xlfn.SINGLE(tbl_Invoices[Plan_ID])="P1","Basic",
   _xlfn.SINGLE(tbl_Invoices[Plan_ID])="P2","Standard",
   _xlfn.SINGLE(tbl_Invoices[Plan_ID])="P3","Premium"
)</f>
        <v>Premium</v>
      </c>
      <c r="O5100" s="2">
        <f>IF(tbl_Invoices[[#This Row],[Revenue_Type]]="Churned",0,1)</f>
        <v>1</v>
      </c>
    </row>
    <row r="5101" spans="1:15" x14ac:dyDescent="0.25">
      <c r="A5101" t="s">
        <v>8317</v>
      </c>
      <c r="B5101" t="s">
        <v>1177</v>
      </c>
      <c r="C5101" t="s">
        <v>3935</v>
      </c>
      <c r="D5101" s="1">
        <v>44956</v>
      </c>
      <c r="E5101">
        <v>55</v>
      </c>
      <c r="F5101" t="b">
        <v>1</v>
      </c>
      <c r="G5101" t="s">
        <v>4549</v>
      </c>
      <c r="H5101" t="s">
        <v>2031</v>
      </c>
      <c r="I5101" s="1">
        <f>DATE(YEAR(tbl_Invoices[[#This Row],[Invoice_Date]]), MONTH(tbl_Invoices[[#This Row],[Invoice_Date]]), DAY(tbl_Invoices[[#This Row],[Invoice_Date]]))</f>
        <v>44956</v>
      </c>
      <c r="J5101">
        <f>YEAR(tbl_Invoices[[#This Row],[Invoice_Date]])</f>
        <v>2023</v>
      </c>
      <c r="K5101" s="1">
        <f>_xlfn.XLOOKUP(tbl_Invoices[[#This Row],[Customer_ID]], tbl_Customers[Customer_ID], tbl_Customers[Cohort_Month])</f>
        <v>44804</v>
      </c>
      <c r="L5101" s="1" t="str">
        <f ca="1">_xlfn.XLOOKUP(tbl_Invoices[[#This Row],[Customer_ID]], tbl_Customers[Customer_ID], tbl_Customers[Age_Group])</f>
        <v>35–44</v>
      </c>
      <c r="M5101" s="1" t="str">
        <f>_xlfn.XLOOKUP(tbl_Invoices[[#This Row],[Customer_ID]], tbl_Customers[Customer_ID], tbl_Customers[Region])</f>
        <v>International</v>
      </c>
      <c r="N5101" s="1" t="str" cm="1">
        <f t="array" ref="N5101">_xlfn.IFS(
   _xlfn.SINGLE(tbl_Invoices[Plan_ID])="P1","Basic",
   _xlfn.SINGLE(tbl_Invoices[Plan_ID])="P2","Standard",
   _xlfn.SINGLE(tbl_Invoices[Plan_ID])="P3","Premium"
)</f>
        <v>Premium</v>
      </c>
      <c r="O5101" s="2">
        <f>IF(tbl_Invoices[[#This Row],[Revenue_Type]]="Churned",0,1)</f>
        <v>1</v>
      </c>
    </row>
    <row r="5102" spans="1:15" x14ac:dyDescent="0.25">
      <c r="A5102" t="s">
        <v>9422</v>
      </c>
      <c r="B5102" t="s">
        <v>1204</v>
      </c>
      <c r="C5102" t="s">
        <v>3250</v>
      </c>
      <c r="D5102" s="1">
        <v>44956</v>
      </c>
      <c r="E5102">
        <v>12</v>
      </c>
      <c r="F5102" t="b">
        <v>1</v>
      </c>
      <c r="G5102" t="s">
        <v>4545</v>
      </c>
      <c r="H5102" t="s">
        <v>2027</v>
      </c>
      <c r="I5102" s="1">
        <f>DATE(YEAR(tbl_Invoices[[#This Row],[Invoice_Date]]), MONTH(tbl_Invoices[[#This Row],[Invoice_Date]]), DAY(tbl_Invoices[[#This Row],[Invoice_Date]]))</f>
        <v>44956</v>
      </c>
      <c r="J5102">
        <f>YEAR(tbl_Invoices[[#This Row],[Invoice_Date]])</f>
        <v>2023</v>
      </c>
      <c r="K5102" s="1">
        <f>_xlfn.XLOOKUP(tbl_Invoices[[#This Row],[Customer_ID]], tbl_Customers[Customer_ID], tbl_Customers[Cohort_Month])</f>
        <v>44804</v>
      </c>
      <c r="L5102" s="1" t="str">
        <f ca="1">_xlfn.XLOOKUP(tbl_Invoices[[#This Row],[Customer_ID]], tbl_Customers[Customer_ID], tbl_Customers[Age_Group])</f>
        <v>45–54</v>
      </c>
      <c r="M5102" s="1" t="str">
        <f>_xlfn.XLOOKUP(tbl_Invoices[[#This Row],[Customer_ID]], tbl_Customers[Customer_ID], tbl_Customers[Region])</f>
        <v>International</v>
      </c>
      <c r="N5102" s="1" t="str" cm="1">
        <f t="array" ref="N5102">_xlfn.IFS(
   _xlfn.SINGLE(tbl_Invoices[Plan_ID])="P1","Basic",
   _xlfn.SINGLE(tbl_Invoices[Plan_ID])="P2","Standard",
   _xlfn.SINGLE(tbl_Invoices[Plan_ID])="P3","Premium"
)</f>
        <v>Basic</v>
      </c>
      <c r="O5102" s="2">
        <f>IF(tbl_Invoices[[#This Row],[Revenue_Type]]="Churned",0,1)</f>
        <v>0</v>
      </c>
    </row>
    <row r="5103" spans="1:15" x14ac:dyDescent="0.25">
      <c r="A5103" t="s">
        <v>10452</v>
      </c>
      <c r="B5103" t="s">
        <v>1525</v>
      </c>
      <c r="C5103" t="s">
        <v>3829</v>
      </c>
      <c r="D5103" s="1">
        <v>44956</v>
      </c>
      <c r="E5103">
        <v>55</v>
      </c>
      <c r="F5103" t="b">
        <v>1</v>
      </c>
      <c r="G5103" t="s">
        <v>4547</v>
      </c>
      <c r="H5103" t="s">
        <v>2031</v>
      </c>
      <c r="I5103" s="1">
        <f>DATE(YEAR(tbl_Invoices[[#This Row],[Invoice_Date]]), MONTH(tbl_Invoices[[#This Row],[Invoice_Date]]), DAY(tbl_Invoices[[#This Row],[Invoice_Date]]))</f>
        <v>44956</v>
      </c>
      <c r="J5103">
        <f>YEAR(tbl_Invoices[[#This Row],[Invoice_Date]])</f>
        <v>2023</v>
      </c>
      <c r="K5103" s="1">
        <f>_xlfn.XLOOKUP(tbl_Invoices[[#This Row],[Customer_ID]], tbl_Customers[Customer_ID], tbl_Customers[Cohort_Month])</f>
        <v>44439</v>
      </c>
      <c r="L5103" s="1" t="str">
        <f ca="1">_xlfn.XLOOKUP(tbl_Invoices[[#This Row],[Customer_ID]], tbl_Customers[Customer_ID], tbl_Customers[Age_Group])</f>
        <v>35–44</v>
      </c>
      <c r="M5103" s="1" t="str">
        <f>_xlfn.XLOOKUP(tbl_Invoices[[#This Row],[Customer_ID]], tbl_Customers[Customer_ID], tbl_Customers[Region])</f>
        <v>Midwest</v>
      </c>
      <c r="N5103" s="1" t="str" cm="1">
        <f t="array" ref="N5103">_xlfn.IFS(
   _xlfn.SINGLE(tbl_Invoices[Plan_ID])="P1","Basic",
   _xlfn.SINGLE(tbl_Invoices[Plan_ID])="P2","Standard",
   _xlfn.SINGLE(tbl_Invoices[Plan_ID])="P3","Premium"
)</f>
        <v>Premium</v>
      </c>
      <c r="O5103" s="2">
        <f>IF(tbl_Invoices[[#This Row],[Revenue_Type]]="Churned",0,1)</f>
        <v>1</v>
      </c>
    </row>
    <row r="5104" spans="1:15" x14ac:dyDescent="0.25">
      <c r="A5104" t="s">
        <v>8336</v>
      </c>
      <c r="B5104" t="s">
        <v>307</v>
      </c>
      <c r="C5104" t="s">
        <v>2326</v>
      </c>
      <c r="D5104" s="1">
        <v>44957</v>
      </c>
      <c r="E5104">
        <v>55</v>
      </c>
      <c r="F5104" t="b">
        <v>1</v>
      </c>
      <c r="G5104" t="s">
        <v>4549</v>
      </c>
      <c r="H5104" t="s">
        <v>2031</v>
      </c>
      <c r="I5104" s="1">
        <f>DATE(YEAR(tbl_Invoices[[#This Row],[Invoice_Date]]), MONTH(tbl_Invoices[[#This Row],[Invoice_Date]]), DAY(tbl_Invoices[[#This Row],[Invoice_Date]]))</f>
        <v>44957</v>
      </c>
      <c r="J5104">
        <f>YEAR(tbl_Invoices[[#This Row],[Invoice_Date]])</f>
        <v>2023</v>
      </c>
      <c r="K5104" s="1">
        <f>_xlfn.XLOOKUP(tbl_Invoices[[#This Row],[Customer_ID]], tbl_Customers[Customer_ID], tbl_Customers[Cohort_Month])</f>
        <v>44286</v>
      </c>
      <c r="L5104" s="1" t="str">
        <f ca="1">_xlfn.XLOOKUP(tbl_Invoices[[#This Row],[Customer_ID]], tbl_Customers[Customer_ID], tbl_Customers[Age_Group])</f>
        <v>35–44</v>
      </c>
      <c r="M5104" s="1" t="str">
        <f>_xlfn.XLOOKUP(tbl_Invoices[[#This Row],[Customer_ID]], tbl_Customers[Customer_ID], tbl_Customers[Region])</f>
        <v>South</v>
      </c>
      <c r="N5104" s="1" t="str" cm="1">
        <f t="array" ref="N5104">_xlfn.IFS(
   _xlfn.SINGLE(tbl_Invoices[Plan_ID])="P1","Basic",
   _xlfn.SINGLE(tbl_Invoices[Plan_ID])="P2","Standard",
   _xlfn.SINGLE(tbl_Invoices[Plan_ID])="P3","Premium"
)</f>
        <v>Premium</v>
      </c>
      <c r="O5104" s="2">
        <f>IF(tbl_Invoices[[#This Row],[Revenue_Type]]="Churned",0,1)</f>
        <v>1</v>
      </c>
    </row>
    <row r="5105" spans="1:15" x14ac:dyDescent="0.25">
      <c r="A5105" t="s">
        <v>8320</v>
      </c>
      <c r="B5105" t="s">
        <v>431</v>
      </c>
      <c r="C5105" t="s">
        <v>2899</v>
      </c>
      <c r="D5105" s="1">
        <v>44957</v>
      </c>
      <c r="E5105">
        <v>55</v>
      </c>
      <c r="F5105" t="b">
        <v>1</v>
      </c>
      <c r="G5105" t="s">
        <v>4547</v>
      </c>
      <c r="H5105" t="s">
        <v>2031</v>
      </c>
      <c r="I5105" s="1">
        <f>DATE(YEAR(tbl_Invoices[[#This Row],[Invoice_Date]]), MONTH(tbl_Invoices[[#This Row],[Invoice_Date]]), DAY(tbl_Invoices[[#This Row],[Invoice_Date]]))</f>
        <v>44957</v>
      </c>
      <c r="J5105">
        <f>YEAR(tbl_Invoices[[#This Row],[Invoice_Date]])</f>
        <v>2023</v>
      </c>
      <c r="K5105" s="1">
        <f>_xlfn.XLOOKUP(tbl_Invoices[[#This Row],[Customer_ID]], tbl_Customers[Customer_ID], tbl_Customers[Cohort_Month])</f>
        <v>44286</v>
      </c>
      <c r="L5105" s="1" t="str">
        <f ca="1">_xlfn.XLOOKUP(tbl_Invoices[[#This Row],[Customer_ID]], tbl_Customers[Customer_ID], tbl_Customers[Age_Group])</f>
        <v>45–54</v>
      </c>
      <c r="M5105" s="1" t="str">
        <f>_xlfn.XLOOKUP(tbl_Invoices[[#This Row],[Customer_ID]], tbl_Customers[Customer_ID], tbl_Customers[Region])</f>
        <v>West</v>
      </c>
      <c r="N5105" s="1" t="str" cm="1">
        <f t="array" ref="N5105">_xlfn.IFS(
   _xlfn.SINGLE(tbl_Invoices[Plan_ID])="P1","Basic",
   _xlfn.SINGLE(tbl_Invoices[Plan_ID])="P2","Standard",
   _xlfn.SINGLE(tbl_Invoices[Plan_ID])="P3","Premium"
)</f>
        <v>Premium</v>
      </c>
      <c r="O5105" s="2">
        <f>IF(tbl_Invoices[[#This Row],[Revenue_Type]]="Churned",0,1)</f>
        <v>1</v>
      </c>
    </row>
    <row r="5106" spans="1:15" x14ac:dyDescent="0.25">
      <c r="A5106" t="s">
        <v>9252</v>
      </c>
      <c r="B5106" t="s">
        <v>764</v>
      </c>
      <c r="C5106" t="s">
        <v>4305</v>
      </c>
      <c r="D5106" s="1">
        <v>44957</v>
      </c>
      <c r="E5106">
        <v>25</v>
      </c>
      <c r="F5106" t="b">
        <v>1</v>
      </c>
      <c r="G5106" t="s">
        <v>4549</v>
      </c>
      <c r="H5106" t="s">
        <v>2034</v>
      </c>
      <c r="I5106" s="1">
        <f>DATE(YEAR(tbl_Invoices[[#This Row],[Invoice_Date]]), MONTH(tbl_Invoices[[#This Row],[Invoice_Date]]), DAY(tbl_Invoices[[#This Row],[Invoice_Date]]))</f>
        <v>44957</v>
      </c>
      <c r="J5106">
        <f>YEAR(tbl_Invoices[[#This Row],[Invoice_Date]])</f>
        <v>2023</v>
      </c>
      <c r="K5106" s="1">
        <f>_xlfn.XLOOKUP(tbl_Invoices[[#This Row],[Customer_ID]], tbl_Customers[Customer_ID], tbl_Customers[Cohort_Month])</f>
        <v>44620</v>
      </c>
      <c r="L5106" s="1" t="str">
        <f ca="1">_xlfn.XLOOKUP(tbl_Invoices[[#This Row],[Customer_ID]], tbl_Customers[Customer_ID], tbl_Customers[Age_Group])</f>
        <v>45–54</v>
      </c>
      <c r="M5106" s="1" t="str">
        <f>_xlfn.XLOOKUP(tbl_Invoices[[#This Row],[Customer_ID]], tbl_Customers[Customer_ID], tbl_Customers[Region])</f>
        <v>South</v>
      </c>
      <c r="N5106" s="1" t="str" cm="1">
        <f t="array" ref="N5106">_xlfn.IFS(
   _xlfn.SINGLE(tbl_Invoices[Plan_ID])="P1","Basic",
   _xlfn.SINGLE(tbl_Invoices[Plan_ID])="P2","Standard",
   _xlfn.SINGLE(tbl_Invoices[Plan_ID])="P3","Premium"
)</f>
        <v>Standard</v>
      </c>
      <c r="O5106" s="2">
        <f>IF(tbl_Invoices[[#This Row],[Revenue_Type]]="Churned",0,1)</f>
        <v>1</v>
      </c>
    </row>
    <row r="5107" spans="1:15" x14ac:dyDescent="0.25">
      <c r="A5107" t="s">
        <v>5901</v>
      </c>
      <c r="B5107" t="s">
        <v>777</v>
      </c>
      <c r="C5107" t="s">
        <v>3426</v>
      </c>
      <c r="D5107" s="1">
        <v>44957</v>
      </c>
      <c r="E5107">
        <v>12</v>
      </c>
      <c r="F5107" t="b">
        <v>1</v>
      </c>
      <c r="G5107" t="s">
        <v>4538</v>
      </c>
      <c r="H5107" t="s">
        <v>2027</v>
      </c>
      <c r="I5107" s="1">
        <f>DATE(YEAR(tbl_Invoices[[#This Row],[Invoice_Date]]), MONTH(tbl_Invoices[[#This Row],[Invoice_Date]]), DAY(tbl_Invoices[[#This Row],[Invoice_Date]]))</f>
        <v>44957</v>
      </c>
      <c r="J5107">
        <f>YEAR(tbl_Invoices[[#This Row],[Invoice_Date]])</f>
        <v>2023</v>
      </c>
      <c r="K5107" s="1">
        <f>_xlfn.XLOOKUP(tbl_Invoices[[#This Row],[Customer_ID]], tbl_Customers[Customer_ID], tbl_Customers[Cohort_Month])</f>
        <v>44377</v>
      </c>
      <c r="L5107" s="1" t="str">
        <f ca="1">_xlfn.XLOOKUP(tbl_Invoices[[#This Row],[Customer_ID]], tbl_Customers[Customer_ID], tbl_Customers[Age_Group])</f>
        <v>45–54</v>
      </c>
      <c r="M5107" s="1" t="str">
        <f>_xlfn.XLOOKUP(tbl_Invoices[[#This Row],[Customer_ID]], tbl_Customers[Customer_ID], tbl_Customers[Region])</f>
        <v>West</v>
      </c>
      <c r="N5107" s="1" t="str" cm="1">
        <f t="array" ref="N5107">_xlfn.IFS(
   _xlfn.SINGLE(tbl_Invoices[Plan_ID])="P1","Basic",
   _xlfn.SINGLE(tbl_Invoices[Plan_ID])="P2","Standard",
   _xlfn.SINGLE(tbl_Invoices[Plan_ID])="P3","Premium"
)</f>
        <v>Basic</v>
      </c>
      <c r="O5107" s="2">
        <f>IF(tbl_Invoices[[#This Row],[Revenue_Type]]="Churned",0,1)</f>
        <v>1</v>
      </c>
    </row>
    <row r="5108" spans="1:15" x14ac:dyDescent="0.25">
      <c r="A5108" t="s">
        <v>7096</v>
      </c>
      <c r="B5108" t="s">
        <v>911</v>
      </c>
      <c r="C5108" t="s">
        <v>3254</v>
      </c>
      <c r="D5108" s="1">
        <v>44957</v>
      </c>
      <c r="E5108">
        <v>25</v>
      </c>
      <c r="F5108" t="b">
        <v>1</v>
      </c>
      <c r="G5108" t="s">
        <v>4547</v>
      </c>
      <c r="H5108" t="s">
        <v>2034</v>
      </c>
      <c r="I5108" s="1">
        <f>DATE(YEAR(tbl_Invoices[[#This Row],[Invoice_Date]]), MONTH(tbl_Invoices[[#This Row],[Invoice_Date]]), DAY(tbl_Invoices[[#This Row],[Invoice_Date]]))</f>
        <v>44957</v>
      </c>
      <c r="J5108">
        <f>YEAR(tbl_Invoices[[#This Row],[Invoice_Date]])</f>
        <v>2023</v>
      </c>
      <c r="K5108" s="1">
        <f>_xlfn.XLOOKUP(tbl_Invoices[[#This Row],[Customer_ID]], tbl_Customers[Customer_ID], tbl_Customers[Cohort_Month])</f>
        <v>44469</v>
      </c>
      <c r="L5108" s="1" t="str">
        <f ca="1">_xlfn.XLOOKUP(tbl_Invoices[[#This Row],[Customer_ID]], tbl_Customers[Customer_ID], tbl_Customers[Age_Group])</f>
        <v>25–34</v>
      </c>
      <c r="M5108" s="1" t="str">
        <f>_xlfn.XLOOKUP(tbl_Invoices[[#This Row],[Customer_ID]], tbl_Customers[Customer_ID], tbl_Customers[Region])</f>
        <v>International</v>
      </c>
      <c r="N5108" s="1" t="str" cm="1">
        <f t="array" ref="N5108">_xlfn.IFS(
   _xlfn.SINGLE(tbl_Invoices[Plan_ID])="P1","Basic",
   _xlfn.SINGLE(tbl_Invoices[Plan_ID])="P2","Standard",
   _xlfn.SINGLE(tbl_Invoices[Plan_ID])="P3","Premium"
)</f>
        <v>Standard</v>
      </c>
      <c r="O5108" s="2">
        <f>IF(tbl_Invoices[[#This Row],[Revenue_Type]]="Churned",0,1)</f>
        <v>1</v>
      </c>
    </row>
    <row r="5109" spans="1:15" x14ac:dyDescent="0.25">
      <c r="A5109" t="s">
        <v>5361</v>
      </c>
      <c r="B5109" t="s">
        <v>1095</v>
      </c>
      <c r="C5109" t="s">
        <v>3556</v>
      </c>
      <c r="D5109" s="1">
        <v>44957</v>
      </c>
      <c r="E5109">
        <v>25</v>
      </c>
      <c r="F5109" t="b">
        <v>1</v>
      </c>
      <c r="G5109" t="s">
        <v>4538</v>
      </c>
      <c r="H5109" t="s">
        <v>2034</v>
      </c>
      <c r="I5109" s="1">
        <f>DATE(YEAR(tbl_Invoices[[#This Row],[Invoice_Date]]), MONTH(tbl_Invoices[[#This Row],[Invoice_Date]]), DAY(tbl_Invoices[[#This Row],[Invoice_Date]]))</f>
        <v>44957</v>
      </c>
      <c r="J5109">
        <f>YEAR(tbl_Invoices[[#This Row],[Invoice_Date]])</f>
        <v>2023</v>
      </c>
      <c r="K5109" s="1">
        <f>_xlfn.XLOOKUP(tbl_Invoices[[#This Row],[Customer_ID]], tbl_Customers[Customer_ID], tbl_Customers[Cohort_Month])</f>
        <v>44895</v>
      </c>
      <c r="L5109" s="1" t="str">
        <f ca="1">_xlfn.XLOOKUP(tbl_Invoices[[#This Row],[Customer_ID]], tbl_Customers[Customer_ID], tbl_Customers[Age_Group])</f>
        <v>55+</v>
      </c>
      <c r="M5109" s="1" t="str">
        <f>_xlfn.XLOOKUP(tbl_Invoices[[#This Row],[Customer_ID]], tbl_Customers[Customer_ID], tbl_Customers[Region])</f>
        <v>International</v>
      </c>
      <c r="N5109" s="1" t="str" cm="1">
        <f t="array" ref="N5109">_xlfn.IFS(
   _xlfn.SINGLE(tbl_Invoices[Plan_ID])="P1","Basic",
   _xlfn.SINGLE(tbl_Invoices[Plan_ID])="P2","Standard",
   _xlfn.SINGLE(tbl_Invoices[Plan_ID])="P3","Premium"
)</f>
        <v>Standard</v>
      </c>
      <c r="O5109" s="2">
        <f>IF(tbl_Invoices[[#This Row],[Revenue_Type]]="Churned",0,1)</f>
        <v>1</v>
      </c>
    </row>
    <row r="5110" spans="1:15" x14ac:dyDescent="0.25">
      <c r="A5110" t="s">
        <v>7447</v>
      </c>
      <c r="B5110" t="s">
        <v>1360</v>
      </c>
      <c r="C5110" t="s">
        <v>2603</v>
      </c>
      <c r="D5110" s="1">
        <v>44957</v>
      </c>
      <c r="E5110">
        <v>55</v>
      </c>
      <c r="F5110" t="b">
        <v>1</v>
      </c>
      <c r="G5110" t="s">
        <v>4538</v>
      </c>
      <c r="H5110" t="s">
        <v>2031</v>
      </c>
      <c r="I5110" s="1">
        <f>DATE(YEAR(tbl_Invoices[[#This Row],[Invoice_Date]]), MONTH(tbl_Invoices[[#This Row],[Invoice_Date]]), DAY(tbl_Invoices[[#This Row],[Invoice_Date]]))</f>
        <v>44957</v>
      </c>
      <c r="J5110">
        <f>YEAR(tbl_Invoices[[#This Row],[Invoice_Date]])</f>
        <v>2023</v>
      </c>
      <c r="K5110" s="1">
        <f>_xlfn.XLOOKUP(tbl_Invoices[[#This Row],[Customer_ID]], tbl_Customers[Customer_ID], tbl_Customers[Cohort_Month])</f>
        <v>44742</v>
      </c>
      <c r="L5110" s="1" t="str">
        <f ca="1">_xlfn.XLOOKUP(tbl_Invoices[[#This Row],[Customer_ID]], tbl_Customers[Customer_ID], tbl_Customers[Age_Group])</f>
        <v>55+</v>
      </c>
      <c r="M5110" s="1" t="str">
        <f>_xlfn.XLOOKUP(tbl_Invoices[[#This Row],[Customer_ID]], tbl_Customers[Customer_ID], tbl_Customers[Region])</f>
        <v>International</v>
      </c>
      <c r="N5110" s="1" t="str" cm="1">
        <f t="array" ref="N5110">_xlfn.IFS(
   _xlfn.SINGLE(tbl_Invoices[Plan_ID])="P1","Basic",
   _xlfn.SINGLE(tbl_Invoices[Plan_ID])="P2","Standard",
   _xlfn.SINGLE(tbl_Invoices[Plan_ID])="P3","Premium"
)</f>
        <v>Premium</v>
      </c>
      <c r="O5110" s="2">
        <f>IF(tbl_Invoices[[#This Row],[Revenue_Type]]="Churned",0,1)</f>
        <v>1</v>
      </c>
    </row>
    <row r="5111" spans="1:15" x14ac:dyDescent="0.25">
      <c r="A5111" t="s">
        <v>9488</v>
      </c>
      <c r="B5111" t="s">
        <v>1600</v>
      </c>
      <c r="C5111" t="s">
        <v>3402</v>
      </c>
      <c r="D5111" s="1">
        <v>44957</v>
      </c>
      <c r="E5111">
        <v>55</v>
      </c>
      <c r="F5111" t="b">
        <v>1</v>
      </c>
      <c r="G5111" t="s">
        <v>4545</v>
      </c>
      <c r="H5111" t="s">
        <v>2031</v>
      </c>
      <c r="I5111" s="1">
        <f>DATE(YEAR(tbl_Invoices[[#This Row],[Invoice_Date]]), MONTH(tbl_Invoices[[#This Row],[Invoice_Date]]), DAY(tbl_Invoices[[#This Row],[Invoice_Date]]))</f>
        <v>44957</v>
      </c>
      <c r="J5111">
        <f>YEAR(tbl_Invoices[[#This Row],[Invoice_Date]])</f>
        <v>2023</v>
      </c>
      <c r="K5111" s="1">
        <f>_xlfn.XLOOKUP(tbl_Invoices[[#This Row],[Customer_ID]], tbl_Customers[Customer_ID], tbl_Customers[Cohort_Month])</f>
        <v>45077</v>
      </c>
      <c r="L5111" s="1" t="str">
        <f ca="1">_xlfn.XLOOKUP(tbl_Invoices[[#This Row],[Customer_ID]], tbl_Customers[Customer_ID], tbl_Customers[Age_Group])</f>
        <v>18–24</v>
      </c>
      <c r="M5111" s="1" t="str">
        <f>_xlfn.XLOOKUP(tbl_Invoices[[#This Row],[Customer_ID]], tbl_Customers[Customer_ID], tbl_Customers[Region])</f>
        <v>South</v>
      </c>
      <c r="N5111" s="1" t="str" cm="1">
        <f t="array" ref="N5111">_xlfn.IFS(
   _xlfn.SINGLE(tbl_Invoices[Plan_ID])="P1","Basic",
   _xlfn.SINGLE(tbl_Invoices[Plan_ID])="P2","Standard",
   _xlfn.SINGLE(tbl_Invoices[Plan_ID])="P3","Premium"
)</f>
        <v>Premium</v>
      </c>
      <c r="O5111" s="2">
        <f>IF(tbl_Invoices[[#This Row],[Revenue_Type]]="Churned",0,1)</f>
        <v>0</v>
      </c>
    </row>
    <row r="5112" spans="1:15" x14ac:dyDescent="0.25">
      <c r="A5112" t="s">
        <v>6609</v>
      </c>
      <c r="B5112" t="s">
        <v>1615</v>
      </c>
      <c r="C5112" t="s">
        <v>3069</v>
      </c>
      <c r="D5112" s="1">
        <v>44957</v>
      </c>
      <c r="E5112">
        <v>12</v>
      </c>
      <c r="F5112" t="b">
        <v>1</v>
      </c>
      <c r="G5112" t="s">
        <v>4545</v>
      </c>
      <c r="H5112" t="s">
        <v>2027</v>
      </c>
      <c r="I5112" s="1">
        <f>DATE(YEAR(tbl_Invoices[[#This Row],[Invoice_Date]]), MONTH(tbl_Invoices[[#This Row],[Invoice_Date]]), DAY(tbl_Invoices[[#This Row],[Invoice_Date]]))</f>
        <v>44957</v>
      </c>
      <c r="J5112">
        <f>YEAR(tbl_Invoices[[#This Row],[Invoice_Date]])</f>
        <v>2023</v>
      </c>
      <c r="K5112" s="1">
        <f>_xlfn.XLOOKUP(tbl_Invoices[[#This Row],[Customer_ID]], tbl_Customers[Customer_ID], tbl_Customers[Cohort_Month])</f>
        <v>44500</v>
      </c>
      <c r="L5112" s="1" t="str">
        <f ca="1">_xlfn.XLOOKUP(tbl_Invoices[[#This Row],[Customer_ID]], tbl_Customers[Customer_ID], tbl_Customers[Age_Group])</f>
        <v>35–44</v>
      </c>
      <c r="M5112" s="1" t="str">
        <f>_xlfn.XLOOKUP(tbl_Invoices[[#This Row],[Customer_ID]], tbl_Customers[Customer_ID], tbl_Customers[Region])</f>
        <v>West</v>
      </c>
      <c r="N5112" s="1" t="str" cm="1">
        <f t="array" ref="N5112">_xlfn.IFS(
   _xlfn.SINGLE(tbl_Invoices[Plan_ID])="P1","Basic",
   _xlfn.SINGLE(tbl_Invoices[Plan_ID])="P2","Standard",
   _xlfn.SINGLE(tbl_Invoices[Plan_ID])="P3","Premium"
)</f>
        <v>Basic</v>
      </c>
      <c r="O5112" s="2">
        <f>IF(tbl_Invoices[[#This Row],[Revenue_Type]]="Churned",0,1)</f>
        <v>0</v>
      </c>
    </row>
    <row r="5113" spans="1:15" x14ac:dyDescent="0.25">
      <c r="A5113" t="s">
        <v>8887</v>
      </c>
      <c r="B5113" t="s">
        <v>1978</v>
      </c>
      <c r="C5113" t="s">
        <v>3565</v>
      </c>
      <c r="D5113" s="1">
        <v>44957</v>
      </c>
      <c r="E5113">
        <v>55</v>
      </c>
      <c r="F5113" t="b">
        <v>1</v>
      </c>
      <c r="G5113" t="s">
        <v>4547</v>
      </c>
      <c r="H5113" t="s">
        <v>2031</v>
      </c>
      <c r="I5113" s="1">
        <f>DATE(YEAR(tbl_Invoices[[#This Row],[Invoice_Date]]), MONTH(tbl_Invoices[[#This Row],[Invoice_Date]]), DAY(tbl_Invoices[[#This Row],[Invoice_Date]]))</f>
        <v>44957</v>
      </c>
      <c r="J5113">
        <f>YEAR(tbl_Invoices[[#This Row],[Invoice_Date]])</f>
        <v>2023</v>
      </c>
      <c r="K5113" s="1">
        <f>_xlfn.XLOOKUP(tbl_Invoices[[#This Row],[Customer_ID]], tbl_Customers[Customer_ID], tbl_Customers[Cohort_Month])</f>
        <v>44895</v>
      </c>
      <c r="L5113" s="1" t="str">
        <f ca="1">_xlfn.XLOOKUP(tbl_Invoices[[#This Row],[Customer_ID]], tbl_Customers[Customer_ID], tbl_Customers[Age_Group])</f>
        <v>55+</v>
      </c>
      <c r="M5113" s="1" t="str">
        <f>_xlfn.XLOOKUP(tbl_Invoices[[#This Row],[Customer_ID]], tbl_Customers[Customer_ID], tbl_Customers[Region])</f>
        <v>East</v>
      </c>
      <c r="N5113" s="1" t="str" cm="1">
        <f t="array" ref="N5113">_xlfn.IFS(
   _xlfn.SINGLE(tbl_Invoices[Plan_ID])="P1","Basic",
   _xlfn.SINGLE(tbl_Invoices[Plan_ID])="P2","Standard",
   _xlfn.SINGLE(tbl_Invoices[Plan_ID])="P3","Premium"
)</f>
        <v>Premium</v>
      </c>
      <c r="O5113" s="2">
        <f>IF(tbl_Invoices[[#This Row],[Revenue_Type]]="Churned",0,1)</f>
        <v>1</v>
      </c>
    </row>
    <row r="5114" spans="1:15" x14ac:dyDescent="0.25">
      <c r="A5114" t="s">
        <v>4844</v>
      </c>
      <c r="B5114" t="s">
        <v>53</v>
      </c>
      <c r="C5114" t="s">
        <v>2758</v>
      </c>
      <c r="D5114" s="1">
        <v>44958</v>
      </c>
      <c r="E5114">
        <v>55</v>
      </c>
      <c r="F5114" t="b">
        <v>1</v>
      </c>
      <c r="G5114" t="s">
        <v>4545</v>
      </c>
      <c r="H5114" t="s">
        <v>2031</v>
      </c>
      <c r="I5114" s="1">
        <f>DATE(YEAR(tbl_Invoices[[#This Row],[Invoice_Date]]), MONTH(tbl_Invoices[[#This Row],[Invoice_Date]]), DAY(tbl_Invoices[[#This Row],[Invoice_Date]]))</f>
        <v>44958</v>
      </c>
      <c r="J5114">
        <f>YEAR(tbl_Invoices[[#This Row],[Invoice_Date]])</f>
        <v>2023</v>
      </c>
      <c r="K5114" s="1">
        <f>_xlfn.XLOOKUP(tbl_Invoices[[#This Row],[Customer_ID]], tbl_Customers[Customer_ID], tbl_Customers[Cohort_Month])</f>
        <v>44500</v>
      </c>
      <c r="L5114" s="1" t="str">
        <f ca="1">_xlfn.XLOOKUP(tbl_Invoices[[#This Row],[Customer_ID]], tbl_Customers[Customer_ID], tbl_Customers[Age_Group])</f>
        <v>45–54</v>
      </c>
      <c r="M5114" s="1" t="str">
        <f>_xlfn.XLOOKUP(tbl_Invoices[[#This Row],[Customer_ID]], tbl_Customers[Customer_ID], tbl_Customers[Region])</f>
        <v>West</v>
      </c>
      <c r="N5114" s="1" t="str" cm="1">
        <f t="array" ref="N5114">_xlfn.IFS(
   _xlfn.SINGLE(tbl_Invoices[Plan_ID])="P1","Basic",
   _xlfn.SINGLE(tbl_Invoices[Plan_ID])="P2","Standard",
   _xlfn.SINGLE(tbl_Invoices[Plan_ID])="P3","Premium"
)</f>
        <v>Premium</v>
      </c>
      <c r="O5114" s="2">
        <f>IF(tbl_Invoices[[#This Row],[Revenue_Type]]="Churned",0,1)</f>
        <v>0</v>
      </c>
    </row>
    <row r="5115" spans="1:15" x14ac:dyDescent="0.25">
      <c r="A5115" t="s">
        <v>8152</v>
      </c>
      <c r="B5115" t="s">
        <v>573</v>
      </c>
      <c r="C5115" t="s">
        <v>2108</v>
      </c>
      <c r="D5115" s="1">
        <v>44958</v>
      </c>
      <c r="E5115">
        <v>25</v>
      </c>
      <c r="F5115" t="b">
        <v>1</v>
      </c>
      <c r="G5115" t="s">
        <v>4540</v>
      </c>
      <c r="H5115" t="s">
        <v>2034</v>
      </c>
      <c r="I5115" s="1">
        <f>DATE(YEAR(tbl_Invoices[[#This Row],[Invoice_Date]]), MONTH(tbl_Invoices[[#This Row],[Invoice_Date]]), DAY(tbl_Invoices[[#This Row],[Invoice_Date]]))</f>
        <v>44958</v>
      </c>
      <c r="J5115">
        <f>YEAR(tbl_Invoices[[#This Row],[Invoice_Date]])</f>
        <v>2023</v>
      </c>
      <c r="K5115" s="1">
        <f>_xlfn.XLOOKUP(tbl_Invoices[[#This Row],[Customer_ID]], tbl_Customers[Customer_ID], tbl_Customers[Cohort_Month])</f>
        <v>44773</v>
      </c>
      <c r="L5115" s="1" t="str">
        <f ca="1">_xlfn.XLOOKUP(tbl_Invoices[[#This Row],[Customer_ID]], tbl_Customers[Customer_ID], tbl_Customers[Age_Group])</f>
        <v>55+</v>
      </c>
      <c r="M5115" s="1" t="str">
        <f>_xlfn.XLOOKUP(tbl_Invoices[[#This Row],[Customer_ID]], tbl_Customers[Customer_ID], tbl_Customers[Region])</f>
        <v>West</v>
      </c>
      <c r="N5115" s="1" t="str" cm="1">
        <f t="array" ref="N5115">_xlfn.IFS(
   _xlfn.SINGLE(tbl_Invoices[Plan_ID])="P1","Basic",
   _xlfn.SINGLE(tbl_Invoices[Plan_ID])="P2","Standard",
   _xlfn.SINGLE(tbl_Invoices[Plan_ID])="P3","Premium"
)</f>
        <v>Standard</v>
      </c>
      <c r="O5115" s="2">
        <f>IF(tbl_Invoices[[#This Row],[Revenue_Type]]="Churned",0,1)</f>
        <v>1</v>
      </c>
    </row>
    <row r="5116" spans="1:15" x14ac:dyDescent="0.25">
      <c r="A5116" t="s">
        <v>8838</v>
      </c>
      <c r="B5116" t="s">
        <v>797</v>
      </c>
      <c r="C5116" t="s">
        <v>2997</v>
      </c>
      <c r="D5116" s="1">
        <v>44958</v>
      </c>
      <c r="E5116">
        <v>55</v>
      </c>
      <c r="F5116" t="b">
        <v>1</v>
      </c>
      <c r="G5116" t="s">
        <v>4545</v>
      </c>
      <c r="H5116" t="s">
        <v>2031</v>
      </c>
      <c r="I5116" s="1">
        <f>DATE(YEAR(tbl_Invoices[[#This Row],[Invoice_Date]]), MONTH(tbl_Invoices[[#This Row],[Invoice_Date]]), DAY(tbl_Invoices[[#This Row],[Invoice_Date]]))</f>
        <v>44958</v>
      </c>
      <c r="J5116">
        <f>YEAR(tbl_Invoices[[#This Row],[Invoice_Date]])</f>
        <v>2023</v>
      </c>
      <c r="K5116" s="1">
        <f>_xlfn.XLOOKUP(tbl_Invoices[[#This Row],[Customer_ID]], tbl_Customers[Customer_ID], tbl_Customers[Cohort_Month])</f>
        <v>44651</v>
      </c>
      <c r="L5116" s="1" t="str">
        <f ca="1">_xlfn.XLOOKUP(tbl_Invoices[[#This Row],[Customer_ID]], tbl_Customers[Customer_ID], tbl_Customers[Age_Group])</f>
        <v>25–34</v>
      </c>
      <c r="M5116" s="1" t="str">
        <f>_xlfn.XLOOKUP(tbl_Invoices[[#This Row],[Customer_ID]], tbl_Customers[Customer_ID], tbl_Customers[Region])</f>
        <v>East</v>
      </c>
      <c r="N5116" s="1" t="str" cm="1">
        <f t="array" ref="N5116">_xlfn.IFS(
   _xlfn.SINGLE(tbl_Invoices[Plan_ID])="P1","Basic",
   _xlfn.SINGLE(tbl_Invoices[Plan_ID])="P2","Standard",
   _xlfn.SINGLE(tbl_Invoices[Plan_ID])="P3","Premium"
)</f>
        <v>Premium</v>
      </c>
      <c r="O5116" s="2">
        <f>IF(tbl_Invoices[[#This Row],[Revenue_Type]]="Churned",0,1)</f>
        <v>0</v>
      </c>
    </row>
    <row r="5117" spans="1:15" x14ac:dyDescent="0.25">
      <c r="A5117" t="s">
        <v>7995</v>
      </c>
      <c r="B5117" t="s">
        <v>904</v>
      </c>
      <c r="C5117" t="s">
        <v>4191</v>
      </c>
      <c r="D5117" s="1">
        <v>44958</v>
      </c>
      <c r="E5117">
        <v>12</v>
      </c>
      <c r="F5117" t="b">
        <v>1</v>
      </c>
      <c r="G5117" t="s">
        <v>4538</v>
      </c>
      <c r="H5117" t="s">
        <v>2027</v>
      </c>
      <c r="I5117" s="1">
        <f>DATE(YEAR(tbl_Invoices[[#This Row],[Invoice_Date]]), MONTH(tbl_Invoices[[#This Row],[Invoice_Date]]), DAY(tbl_Invoices[[#This Row],[Invoice_Date]]))</f>
        <v>44958</v>
      </c>
      <c r="J5117">
        <f>YEAR(tbl_Invoices[[#This Row],[Invoice_Date]])</f>
        <v>2023</v>
      </c>
      <c r="K5117" s="1">
        <f>_xlfn.XLOOKUP(tbl_Invoices[[#This Row],[Customer_ID]], tbl_Customers[Customer_ID], tbl_Customers[Cohort_Month])</f>
        <v>44865</v>
      </c>
      <c r="L5117" s="1" t="str">
        <f ca="1">_xlfn.XLOOKUP(tbl_Invoices[[#This Row],[Customer_ID]], tbl_Customers[Customer_ID], tbl_Customers[Age_Group])</f>
        <v>25–34</v>
      </c>
      <c r="M5117" s="1" t="str">
        <f>_xlfn.XLOOKUP(tbl_Invoices[[#This Row],[Customer_ID]], tbl_Customers[Customer_ID], tbl_Customers[Region])</f>
        <v>Midwest</v>
      </c>
      <c r="N5117" s="1" t="str" cm="1">
        <f t="array" ref="N5117">_xlfn.IFS(
   _xlfn.SINGLE(tbl_Invoices[Plan_ID])="P1","Basic",
   _xlfn.SINGLE(tbl_Invoices[Plan_ID])="P2","Standard",
   _xlfn.SINGLE(tbl_Invoices[Plan_ID])="P3","Premium"
)</f>
        <v>Basic</v>
      </c>
      <c r="O5117" s="2">
        <f>IF(tbl_Invoices[[#This Row],[Revenue_Type]]="Churned",0,1)</f>
        <v>1</v>
      </c>
    </row>
    <row r="5118" spans="1:15" x14ac:dyDescent="0.25">
      <c r="A5118" t="s">
        <v>8291</v>
      </c>
      <c r="B5118" t="s">
        <v>271</v>
      </c>
      <c r="C5118" t="s">
        <v>3941</v>
      </c>
      <c r="D5118" s="1">
        <v>44959</v>
      </c>
      <c r="E5118">
        <v>12</v>
      </c>
      <c r="F5118" t="b">
        <v>1</v>
      </c>
      <c r="G5118" t="s">
        <v>4545</v>
      </c>
      <c r="H5118" t="s">
        <v>2027</v>
      </c>
      <c r="I5118" s="1">
        <f>DATE(YEAR(tbl_Invoices[[#This Row],[Invoice_Date]]), MONTH(tbl_Invoices[[#This Row],[Invoice_Date]]), DAY(tbl_Invoices[[#This Row],[Invoice_Date]]))</f>
        <v>44959</v>
      </c>
      <c r="J5118">
        <f>YEAR(tbl_Invoices[[#This Row],[Invoice_Date]])</f>
        <v>2023</v>
      </c>
      <c r="K5118" s="1">
        <f>_xlfn.XLOOKUP(tbl_Invoices[[#This Row],[Customer_ID]], tbl_Customers[Customer_ID], tbl_Customers[Cohort_Month])</f>
        <v>44377</v>
      </c>
      <c r="L5118" s="1" t="str">
        <f ca="1">_xlfn.XLOOKUP(tbl_Invoices[[#This Row],[Customer_ID]], tbl_Customers[Customer_ID], tbl_Customers[Age_Group])</f>
        <v>25–34</v>
      </c>
      <c r="M5118" s="1" t="str">
        <f>_xlfn.XLOOKUP(tbl_Invoices[[#This Row],[Customer_ID]], tbl_Customers[Customer_ID], tbl_Customers[Region])</f>
        <v>Midwest</v>
      </c>
      <c r="N5118" s="1" t="str" cm="1">
        <f t="array" ref="N5118">_xlfn.IFS(
   _xlfn.SINGLE(tbl_Invoices[Plan_ID])="P1","Basic",
   _xlfn.SINGLE(tbl_Invoices[Plan_ID])="P2","Standard",
   _xlfn.SINGLE(tbl_Invoices[Plan_ID])="P3","Premium"
)</f>
        <v>Basic</v>
      </c>
      <c r="O5118" s="2">
        <f>IF(tbl_Invoices[[#This Row],[Revenue_Type]]="Churned",0,1)</f>
        <v>0</v>
      </c>
    </row>
    <row r="5119" spans="1:15" x14ac:dyDescent="0.25">
      <c r="A5119" t="s">
        <v>10447</v>
      </c>
      <c r="B5119" t="s">
        <v>373</v>
      </c>
      <c r="C5119" t="s">
        <v>3862</v>
      </c>
      <c r="D5119" s="1">
        <v>44959</v>
      </c>
      <c r="E5119">
        <v>25</v>
      </c>
      <c r="F5119" t="b">
        <v>1</v>
      </c>
      <c r="G5119" t="s">
        <v>4549</v>
      </c>
      <c r="H5119" t="s">
        <v>2034</v>
      </c>
      <c r="I5119" s="1">
        <f>DATE(YEAR(tbl_Invoices[[#This Row],[Invoice_Date]]), MONTH(tbl_Invoices[[#This Row],[Invoice_Date]]), DAY(tbl_Invoices[[#This Row],[Invoice_Date]]))</f>
        <v>44959</v>
      </c>
      <c r="J5119">
        <f>YEAR(tbl_Invoices[[#This Row],[Invoice_Date]])</f>
        <v>2023</v>
      </c>
      <c r="K5119" s="1">
        <f>_xlfn.XLOOKUP(tbl_Invoices[[#This Row],[Customer_ID]], tbl_Customers[Customer_ID], tbl_Customers[Cohort_Month])</f>
        <v>44255</v>
      </c>
      <c r="L5119" s="1" t="str">
        <f ca="1">_xlfn.XLOOKUP(tbl_Invoices[[#This Row],[Customer_ID]], tbl_Customers[Customer_ID], tbl_Customers[Age_Group])</f>
        <v>25–34</v>
      </c>
      <c r="M5119" s="1" t="str">
        <f>_xlfn.XLOOKUP(tbl_Invoices[[#This Row],[Customer_ID]], tbl_Customers[Customer_ID], tbl_Customers[Region])</f>
        <v>International</v>
      </c>
      <c r="N5119" s="1" t="str" cm="1">
        <f t="array" ref="N5119">_xlfn.IFS(
   _xlfn.SINGLE(tbl_Invoices[Plan_ID])="P1","Basic",
   _xlfn.SINGLE(tbl_Invoices[Plan_ID])="P2","Standard",
   _xlfn.SINGLE(tbl_Invoices[Plan_ID])="P3","Premium"
)</f>
        <v>Standard</v>
      </c>
      <c r="O5119" s="2">
        <f>IF(tbl_Invoices[[#This Row],[Revenue_Type]]="Churned",0,1)</f>
        <v>1</v>
      </c>
    </row>
    <row r="5120" spans="1:15" x14ac:dyDescent="0.25">
      <c r="A5120" t="s">
        <v>5016</v>
      </c>
      <c r="B5120" t="s">
        <v>986</v>
      </c>
      <c r="C5120" t="s">
        <v>2103</v>
      </c>
      <c r="D5120" s="1">
        <v>44959</v>
      </c>
      <c r="E5120">
        <v>25</v>
      </c>
      <c r="F5120" t="b">
        <v>1</v>
      </c>
      <c r="G5120" t="s">
        <v>4540</v>
      </c>
      <c r="H5120" t="s">
        <v>2034</v>
      </c>
      <c r="I5120" s="1">
        <f>DATE(YEAR(tbl_Invoices[[#This Row],[Invoice_Date]]), MONTH(tbl_Invoices[[#This Row],[Invoice_Date]]), DAY(tbl_Invoices[[#This Row],[Invoice_Date]]))</f>
        <v>44959</v>
      </c>
      <c r="J5120">
        <f>YEAR(tbl_Invoices[[#This Row],[Invoice_Date]])</f>
        <v>2023</v>
      </c>
      <c r="K5120" s="1">
        <f>_xlfn.XLOOKUP(tbl_Invoices[[#This Row],[Customer_ID]], tbl_Customers[Customer_ID], tbl_Customers[Cohort_Month])</f>
        <v>44316</v>
      </c>
      <c r="L5120" s="1" t="str">
        <f ca="1">_xlfn.XLOOKUP(tbl_Invoices[[#This Row],[Customer_ID]], tbl_Customers[Customer_ID], tbl_Customers[Age_Group])</f>
        <v>25–34</v>
      </c>
      <c r="M5120" s="1" t="str">
        <f>_xlfn.XLOOKUP(tbl_Invoices[[#This Row],[Customer_ID]], tbl_Customers[Customer_ID], tbl_Customers[Region])</f>
        <v>International</v>
      </c>
      <c r="N5120" s="1" t="str" cm="1">
        <f t="array" ref="N5120">_xlfn.IFS(
   _xlfn.SINGLE(tbl_Invoices[Plan_ID])="P1","Basic",
   _xlfn.SINGLE(tbl_Invoices[Plan_ID])="P2","Standard",
   _xlfn.SINGLE(tbl_Invoices[Plan_ID])="P3","Premium"
)</f>
        <v>Standard</v>
      </c>
      <c r="O5120" s="2">
        <f>IF(tbl_Invoices[[#This Row],[Revenue_Type]]="Churned",0,1)</f>
        <v>1</v>
      </c>
    </row>
    <row r="5121" spans="1:15" x14ac:dyDescent="0.25">
      <c r="A5121" t="s">
        <v>10153</v>
      </c>
      <c r="B5121" t="s">
        <v>1056</v>
      </c>
      <c r="C5121" t="s">
        <v>3820</v>
      </c>
      <c r="D5121" s="1">
        <v>44959</v>
      </c>
      <c r="E5121">
        <v>25</v>
      </c>
      <c r="F5121" t="b">
        <v>1</v>
      </c>
      <c r="G5121" t="s">
        <v>4547</v>
      </c>
      <c r="H5121" t="s">
        <v>2034</v>
      </c>
      <c r="I5121" s="1">
        <f>DATE(YEAR(tbl_Invoices[[#This Row],[Invoice_Date]]), MONTH(tbl_Invoices[[#This Row],[Invoice_Date]]), DAY(tbl_Invoices[[#This Row],[Invoice_Date]]))</f>
        <v>44959</v>
      </c>
      <c r="J5121">
        <f>YEAR(tbl_Invoices[[#This Row],[Invoice_Date]])</f>
        <v>2023</v>
      </c>
      <c r="K5121" s="1">
        <f>_xlfn.XLOOKUP(tbl_Invoices[[#This Row],[Customer_ID]], tbl_Customers[Customer_ID], tbl_Customers[Cohort_Month])</f>
        <v>44530</v>
      </c>
      <c r="L5121" s="1" t="str">
        <f ca="1">_xlfn.XLOOKUP(tbl_Invoices[[#This Row],[Customer_ID]], tbl_Customers[Customer_ID], tbl_Customers[Age_Group])</f>
        <v>25–34</v>
      </c>
      <c r="M5121" s="1" t="str">
        <f>_xlfn.XLOOKUP(tbl_Invoices[[#This Row],[Customer_ID]], tbl_Customers[Customer_ID], tbl_Customers[Region])</f>
        <v>International</v>
      </c>
      <c r="N5121" s="1" t="str" cm="1">
        <f t="array" ref="N5121">_xlfn.IFS(
   _xlfn.SINGLE(tbl_Invoices[Plan_ID])="P1","Basic",
   _xlfn.SINGLE(tbl_Invoices[Plan_ID])="P2","Standard",
   _xlfn.SINGLE(tbl_Invoices[Plan_ID])="P3","Premium"
)</f>
        <v>Standard</v>
      </c>
      <c r="O5121" s="2">
        <f>IF(tbl_Invoices[[#This Row],[Revenue_Type]]="Churned",0,1)</f>
        <v>1</v>
      </c>
    </row>
    <row r="5122" spans="1:15" x14ac:dyDescent="0.25">
      <c r="A5122" t="s">
        <v>7470</v>
      </c>
      <c r="B5122" t="s">
        <v>1874</v>
      </c>
      <c r="C5122" t="s">
        <v>3764</v>
      </c>
      <c r="D5122" s="1">
        <v>44959</v>
      </c>
      <c r="E5122">
        <v>25</v>
      </c>
      <c r="F5122" t="b">
        <v>1</v>
      </c>
      <c r="G5122" t="s">
        <v>4538</v>
      </c>
      <c r="H5122" t="s">
        <v>2034</v>
      </c>
      <c r="I5122" s="1">
        <f>DATE(YEAR(tbl_Invoices[[#This Row],[Invoice_Date]]), MONTH(tbl_Invoices[[#This Row],[Invoice_Date]]), DAY(tbl_Invoices[[#This Row],[Invoice_Date]]))</f>
        <v>44959</v>
      </c>
      <c r="J5122">
        <f>YEAR(tbl_Invoices[[#This Row],[Invoice_Date]])</f>
        <v>2023</v>
      </c>
      <c r="K5122" s="1">
        <f>_xlfn.XLOOKUP(tbl_Invoices[[#This Row],[Customer_ID]], tbl_Customers[Customer_ID], tbl_Customers[Cohort_Month])</f>
        <v>44255</v>
      </c>
      <c r="L5122" s="1" t="str">
        <f ca="1">_xlfn.XLOOKUP(tbl_Invoices[[#This Row],[Customer_ID]], tbl_Customers[Customer_ID], tbl_Customers[Age_Group])</f>
        <v>25–34</v>
      </c>
      <c r="M5122" s="1" t="str">
        <f>_xlfn.XLOOKUP(tbl_Invoices[[#This Row],[Customer_ID]], tbl_Customers[Customer_ID], tbl_Customers[Region])</f>
        <v>South</v>
      </c>
      <c r="N5122" s="1" t="str" cm="1">
        <f t="array" ref="N5122">_xlfn.IFS(
   _xlfn.SINGLE(tbl_Invoices[Plan_ID])="P1","Basic",
   _xlfn.SINGLE(tbl_Invoices[Plan_ID])="P2","Standard",
   _xlfn.SINGLE(tbl_Invoices[Plan_ID])="P3","Premium"
)</f>
        <v>Standard</v>
      </c>
      <c r="O5122" s="2">
        <f>IF(tbl_Invoices[[#This Row],[Revenue_Type]]="Churned",0,1)</f>
        <v>1</v>
      </c>
    </row>
    <row r="5123" spans="1:15" x14ac:dyDescent="0.25">
      <c r="A5123" t="s">
        <v>9949</v>
      </c>
      <c r="B5123" t="s">
        <v>1926</v>
      </c>
      <c r="C5123" t="s">
        <v>3887</v>
      </c>
      <c r="D5123" s="1">
        <v>44959</v>
      </c>
      <c r="E5123">
        <v>12</v>
      </c>
      <c r="F5123" t="b">
        <v>1</v>
      </c>
      <c r="G5123" t="s">
        <v>4540</v>
      </c>
      <c r="H5123" t="s">
        <v>2027</v>
      </c>
      <c r="I5123" s="1">
        <f>DATE(YEAR(tbl_Invoices[[#This Row],[Invoice_Date]]), MONTH(tbl_Invoices[[#This Row],[Invoice_Date]]), DAY(tbl_Invoices[[#This Row],[Invoice_Date]]))</f>
        <v>44959</v>
      </c>
      <c r="J5123">
        <f>YEAR(tbl_Invoices[[#This Row],[Invoice_Date]])</f>
        <v>2023</v>
      </c>
      <c r="K5123" s="1">
        <f>_xlfn.XLOOKUP(tbl_Invoices[[#This Row],[Customer_ID]], tbl_Customers[Customer_ID], tbl_Customers[Cohort_Month])</f>
        <v>44681</v>
      </c>
      <c r="L5123" s="1" t="str">
        <f ca="1">_xlfn.XLOOKUP(tbl_Invoices[[#This Row],[Customer_ID]], tbl_Customers[Customer_ID], tbl_Customers[Age_Group])</f>
        <v>45–54</v>
      </c>
      <c r="M5123" s="1" t="str">
        <f>_xlfn.XLOOKUP(tbl_Invoices[[#This Row],[Customer_ID]], tbl_Customers[Customer_ID], tbl_Customers[Region])</f>
        <v>Midwest</v>
      </c>
      <c r="N5123" s="1" t="str" cm="1">
        <f t="array" ref="N5123">_xlfn.IFS(
   _xlfn.SINGLE(tbl_Invoices[Plan_ID])="P1","Basic",
   _xlfn.SINGLE(tbl_Invoices[Plan_ID])="P2","Standard",
   _xlfn.SINGLE(tbl_Invoices[Plan_ID])="P3","Premium"
)</f>
        <v>Basic</v>
      </c>
      <c r="O5123" s="2">
        <f>IF(tbl_Invoices[[#This Row],[Revenue_Type]]="Churned",0,1)</f>
        <v>1</v>
      </c>
    </row>
    <row r="5124" spans="1:15" x14ac:dyDescent="0.25">
      <c r="A5124" t="s">
        <v>5449</v>
      </c>
      <c r="B5124" t="s">
        <v>146</v>
      </c>
      <c r="C5124" t="s">
        <v>2671</v>
      </c>
      <c r="D5124" s="1">
        <v>44960</v>
      </c>
      <c r="E5124">
        <v>55</v>
      </c>
      <c r="F5124" t="b">
        <v>1</v>
      </c>
      <c r="G5124" t="s">
        <v>4538</v>
      </c>
      <c r="H5124" t="s">
        <v>2031</v>
      </c>
      <c r="I5124" s="1">
        <f>DATE(YEAR(tbl_Invoices[[#This Row],[Invoice_Date]]), MONTH(tbl_Invoices[[#This Row],[Invoice_Date]]), DAY(tbl_Invoices[[#This Row],[Invoice_Date]]))</f>
        <v>44960</v>
      </c>
      <c r="J5124">
        <f>YEAR(tbl_Invoices[[#This Row],[Invoice_Date]])</f>
        <v>2023</v>
      </c>
      <c r="K5124" s="1">
        <f>_xlfn.XLOOKUP(tbl_Invoices[[#This Row],[Customer_ID]], tbl_Customers[Customer_ID], tbl_Customers[Cohort_Month])</f>
        <v>44530</v>
      </c>
      <c r="L5124" s="1" t="str">
        <f ca="1">_xlfn.XLOOKUP(tbl_Invoices[[#This Row],[Customer_ID]], tbl_Customers[Customer_ID], tbl_Customers[Age_Group])</f>
        <v>55+</v>
      </c>
      <c r="M5124" s="1" t="str">
        <f>_xlfn.XLOOKUP(tbl_Invoices[[#This Row],[Customer_ID]], tbl_Customers[Customer_ID], tbl_Customers[Region])</f>
        <v>International</v>
      </c>
      <c r="N5124" s="1" t="str" cm="1">
        <f t="array" ref="N5124">_xlfn.IFS(
   _xlfn.SINGLE(tbl_Invoices[Plan_ID])="P1","Basic",
   _xlfn.SINGLE(tbl_Invoices[Plan_ID])="P2","Standard",
   _xlfn.SINGLE(tbl_Invoices[Plan_ID])="P3","Premium"
)</f>
        <v>Premium</v>
      </c>
      <c r="O5124" s="2">
        <f>IF(tbl_Invoices[[#This Row],[Revenue_Type]]="Churned",0,1)</f>
        <v>1</v>
      </c>
    </row>
    <row r="5125" spans="1:15" x14ac:dyDescent="0.25">
      <c r="A5125" t="s">
        <v>8502</v>
      </c>
      <c r="B5125" t="s">
        <v>159</v>
      </c>
      <c r="C5125" t="s">
        <v>4235</v>
      </c>
      <c r="D5125" s="1">
        <v>44960</v>
      </c>
      <c r="E5125">
        <v>55</v>
      </c>
      <c r="F5125" t="b">
        <v>1</v>
      </c>
      <c r="G5125" t="s">
        <v>4538</v>
      </c>
      <c r="H5125" t="s">
        <v>2031</v>
      </c>
      <c r="I5125" s="1">
        <f>DATE(YEAR(tbl_Invoices[[#This Row],[Invoice_Date]]), MONTH(tbl_Invoices[[#This Row],[Invoice_Date]]), DAY(tbl_Invoices[[#This Row],[Invoice_Date]]))</f>
        <v>44960</v>
      </c>
      <c r="J5125">
        <f>YEAR(tbl_Invoices[[#This Row],[Invoice_Date]])</f>
        <v>2023</v>
      </c>
      <c r="K5125" s="1">
        <f>_xlfn.XLOOKUP(tbl_Invoices[[#This Row],[Customer_ID]], tbl_Customers[Customer_ID], tbl_Customers[Cohort_Month])</f>
        <v>44865</v>
      </c>
      <c r="L5125" s="1" t="str">
        <f ca="1">_xlfn.XLOOKUP(tbl_Invoices[[#This Row],[Customer_ID]], tbl_Customers[Customer_ID], tbl_Customers[Age_Group])</f>
        <v>55+</v>
      </c>
      <c r="M5125" s="1" t="str">
        <f>_xlfn.XLOOKUP(tbl_Invoices[[#This Row],[Customer_ID]], tbl_Customers[Customer_ID], tbl_Customers[Region])</f>
        <v>West</v>
      </c>
      <c r="N5125" s="1" t="str" cm="1">
        <f t="array" ref="N5125">_xlfn.IFS(
   _xlfn.SINGLE(tbl_Invoices[Plan_ID])="P1","Basic",
   _xlfn.SINGLE(tbl_Invoices[Plan_ID])="P2","Standard",
   _xlfn.SINGLE(tbl_Invoices[Plan_ID])="P3","Premium"
)</f>
        <v>Premium</v>
      </c>
      <c r="O5125" s="2">
        <f>IF(tbl_Invoices[[#This Row],[Revenue_Type]]="Churned",0,1)</f>
        <v>1</v>
      </c>
    </row>
    <row r="5126" spans="1:15" x14ac:dyDescent="0.25">
      <c r="A5126" t="s">
        <v>6729</v>
      </c>
      <c r="B5126" t="s">
        <v>253</v>
      </c>
      <c r="C5126" t="s">
        <v>2361</v>
      </c>
      <c r="D5126" s="1">
        <v>44960</v>
      </c>
      <c r="E5126">
        <v>12</v>
      </c>
      <c r="F5126" t="b">
        <v>1</v>
      </c>
      <c r="G5126" t="s">
        <v>4549</v>
      </c>
      <c r="H5126" t="s">
        <v>2027</v>
      </c>
      <c r="I5126" s="1">
        <f>DATE(YEAR(tbl_Invoices[[#This Row],[Invoice_Date]]), MONTH(tbl_Invoices[[#This Row],[Invoice_Date]]), DAY(tbl_Invoices[[#This Row],[Invoice_Date]]))</f>
        <v>44960</v>
      </c>
      <c r="J5126">
        <f>YEAR(tbl_Invoices[[#This Row],[Invoice_Date]])</f>
        <v>2023</v>
      </c>
      <c r="K5126" s="1">
        <f>_xlfn.XLOOKUP(tbl_Invoices[[#This Row],[Customer_ID]], tbl_Customers[Customer_ID], tbl_Customers[Cohort_Month])</f>
        <v>44286</v>
      </c>
      <c r="L5126" s="1" t="str">
        <f ca="1">_xlfn.XLOOKUP(tbl_Invoices[[#This Row],[Customer_ID]], tbl_Customers[Customer_ID], tbl_Customers[Age_Group])</f>
        <v>25–34</v>
      </c>
      <c r="M5126" s="1" t="str">
        <f>_xlfn.XLOOKUP(tbl_Invoices[[#This Row],[Customer_ID]], tbl_Customers[Customer_ID], tbl_Customers[Region])</f>
        <v>South</v>
      </c>
      <c r="N5126" s="1" t="str" cm="1">
        <f t="array" ref="N5126">_xlfn.IFS(
   _xlfn.SINGLE(tbl_Invoices[Plan_ID])="P1","Basic",
   _xlfn.SINGLE(tbl_Invoices[Plan_ID])="P2","Standard",
   _xlfn.SINGLE(tbl_Invoices[Plan_ID])="P3","Premium"
)</f>
        <v>Basic</v>
      </c>
      <c r="O5126" s="2">
        <f>IF(tbl_Invoices[[#This Row],[Revenue_Type]]="Churned",0,1)</f>
        <v>1</v>
      </c>
    </row>
    <row r="5127" spans="1:15" x14ac:dyDescent="0.25">
      <c r="A5127" t="s">
        <v>5952</v>
      </c>
      <c r="B5127" t="s">
        <v>587</v>
      </c>
      <c r="C5127" t="s">
        <v>3978</v>
      </c>
      <c r="D5127" s="1">
        <v>44960</v>
      </c>
      <c r="E5127">
        <v>12</v>
      </c>
      <c r="F5127" t="b">
        <v>1</v>
      </c>
      <c r="G5127" t="s">
        <v>4547</v>
      </c>
      <c r="H5127" t="s">
        <v>2027</v>
      </c>
      <c r="I5127" s="1">
        <f>DATE(YEAR(tbl_Invoices[[#This Row],[Invoice_Date]]), MONTH(tbl_Invoices[[#This Row],[Invoice_Date]]), DAY(tbl_Invoices[[#This Row],[Invoice_Date]]))</f>
        <v>44960</v>
      </c>
      <c r="J5127">
        <f>YEAR(tbl_Invoices[[#This Row],[Invoice_Date]])</f>
        <v>2023</v>
      </c>
      <c r="K5127" s="1">
        <f>_xlfn.XLOOKUP(tbl_Invoices[[#This Row],[Customer_ID]], tbl_Customers[Customer_ID], tbl_Customers[Cohort_Month])</f>
        <v>44408</v>
      </c>
      <c r="L5127" s="1" t="str">
        <f ca="1">_xlfn.XLOOKUP(tbl_Invoices[[#This Row],[Customer_ID]], tbl_Customers[Customer_ID], tbl_Customers[Age_Group])</f>
        <v>55+</v>
      </c>
      <c r="M5127" s="1" t="str">
        <f>_xlfn.XLOOKUP(tbl_Invoices[[#This Row],[Customer_ID]], tbl_Customers[Customer_ID], tbl_Customers[Region])</f>
        <v>East</v>
      </c>
      <c r="N5127" s="1" t="str" cm="1">
        <f t="array" ref="N5127">_xlfn.IFS(
   _xlfn.SINGLE(tbl_Invoices[Plan_ID])="P1","Basic",
   _xlfn.SINGLE(tbl_Invoices[Plan_ID])="P2","Standard",
   _xlfn.SINGLE(tbl_Invoices[Plan_ID])="P3","Premium"
)</f>
        <v>Basic</v>
      </c>
      <c r="O5127" s="2">
        <f>IF(tbl_Invoices[[#This Row],[Revenue_Type]]="Churned",0,1)</f>
        <v>1</v>
      </c>
    </row>
    <row r="5128" spans="1:15" x14ac:dyDescent="0.25">
      <c r="A5128" t="s">
        <v>6445</v>
      </c>
      <c r="B5128" t="s">
        <v>607</v>
      </c>
      <c r="C5128" t="s">
        <v>2920</v>
      </c>
      <c r="D5128" s="1">
        <v>44960</v>
      </c>
      <c r="E5128">
        <v>25</v>
      </c>
      <c r="F5128" t="b">
        <v>1</v>
      </c>
      <c r="G5128" t="s">
        <v>4545</v>
      </c>
      <c r="H5128" t="s">
        <v>2034</v>
      </c>
      <c r="I5128" s="1">
        <f>DATE(YEAR(tbl_Invoices[[#This Row],[Invoice_Date]]), MONTH(tbl_Invoices[[#This Row],[Invoice_Date]]), DAY(tbl_Invoices[[#This Row],[Invoice_Date]]))</f>
        <v>44960</v>
      </c>
      <c r="J5128">
        <f>YEAR(tbl_Invoices[[#This Row],[Invoice_Date]])</f>
        <v>2023</v>
      </c>
      <c r="K5128" s="1">
        <f>_xlfn.XLOOKUP(tbl_Invoices[[#This Row],[Customer_ID]], tbl_Customers[Customer_ID], tbl_Customers[Cohort_Month])</f>
        <v>44681</v>
      </c>
      <c r="L5128" s="1" t="str">
        <f ca="1">_xlfn.XLOOKUP(tbl_Invoices[[#This Row],[Customer_ID]], tbl_Customers[Customer_ID], tbl_Customers[Age_Group])</f>
        <v>45–54</v>
      </c>
      <c r="M5128" s="1" t="str">
        <f>_xlfn.XLOOKUP(tbl_Invoices[[#This Row],[Customer_ID]], tbl_Customers[Customer_ID], tbl_Customers[Region])</f>
        <v>South</v>
      </c>
      <c r="N5128" s="1" t="str" cm="1">
        <f t="array" ref="N5128">_xlfn.IFS(
   _xlfn.SINGLE(tbl_Invoices[Plan_ID])="P1","Basic",
   _xlfn.SINGLE(tbl_Invoices[Plan_ID])="P2","Standard",
   _xlfn.SINGLE(tbl_Invoices[Plan_ID])="P3","Premium"
)</f>
        <v>Standard</v>
      </c>
      <c r="O5128" s="2">
        <f>IF(tbl_Invoices[[#This Row],[Revenue_Type]]="Churned",0,1)</f>
        <v>0</v>
      </c>
    </row>
    <row r="5129" spans="1:15" x14ac:dyDescent="0.25">
      <c r="A5129" t="s">
        <v>9283</v>
      </c>
      <c r="B5129" t="s">
        <v>898</v>
      </c>
      <c r="C5129" t="s">
        <v>4409</v>
      </c>
      <c r="D5129" s="1">
        <v>44960</v>
      </c>
      <c r="E5129">
        <v>12</v>
      </c>
      <c r="F5129" t="b">
        <v>1</v>
      </c>
      <c r="G5129" t="s">
        <v>4538</v>
      </c>
      <c r="H5129" t="s">
        <v>2027</v>
      </c>
      <c r="I5129" s="1">
        <f>DATE(YEAR(tbl_Invoices[[#This Row],[Invoice_Date]]), MONTH(tbl_Invoices[[#This Row],[Invoice_Date]]), DAY(tbl_Invoices[[#This Row],[Invoice_Date]]))</f>
        <v>44960</v>
      </c>
      <c r="J5129">
        <f>YEAR(tbl_Invoices[[#This Row],[Invoice_Date]])</f>
        <v>2023</v>
      </c>
      <c r="K5129" s="1">
        <f>_xlfn.XLOOKUP(tbl_Invoices[[#This Row],[Customer_ID]], tbl_Customers[Customer_ID], tbl_Customers[Cohort_Month])</f>
        <v>44620</v>
      </c>
      <c r="L5129" s="1" t="str">
        <f ca="1">_xlfn.XLOOKUP(tbl_Invoices[[#This Row],[Customer_ID]], tbl_Customers[Customer_ID], tbl_Customers[Age_Group])</f>
        <v>25–34</v>
      </c>
      <c r="M5129" s="1" t="str">
        <f>_xlfn.XLOOKUP(tbl_Invoices[[#This Row],[Customer_ID]], tbl_Customers[Customer_ID], tbl_Customers[Region])</f>
        <v>East</v>
      </c>
      <c r="N5129" s="1" t="str" cm="1">
        <f t="array" ref="N5129">_xlfn.IFS(
   _xlfn.SINGLE(tbl_Invoices[Plan_ID])="P1","Basic",
   _xlfn.SINGLE(tbl_Invoices[Plan_ID])="P2","Standard",
   _xlfn.SINGLE(tbl_Invoices[Plan_ID])="P3","Premium"
)</f>
        <v>Basic</v>
      </c>
      <c r="O5129" s="2">
        <f>IF(tbl_Invoices[[#This Row],[Revenue_Type]]="Churned",0,1)</f>
        <v>1</v>
      </c>
    </row>
    <row r="5130" spans="1:15" x14ac:dyDescent="0.25">
      <c r="A5130" t="s">
        <v>8020</v>
      </c>
      <c r="B5130" t="s">
        <v>1344</v>
      </c>
      <c r="C5130" t="s">
        <v>2364</v>
      </c>
      <c r="D5130" s="1">
        <v>44960</v>
      </c>
      <c r="E5130">
        <v>55</v>
      </c>
      <c r="F5130" t="b">
        <v>1</v>
      </c>
      <c r="G5130" t="s">
        <v>4549</v>
      </c>
      <c r="H5130" t="s">
        <v>2031</v>
      </c>
      <c r="I5130" s="1">
        <f>DATE(YEAR(tbl_Invoices[[#This Row],[Invoice_Date]]), MONTH(tbl_Invoices[[#This Row],[Invoice_Date]]), DAY(tbl_Invoices[[#This Row],[Invoice_Date]]))</f>
        <v>44960</v>
      </c>
      <c r="J5130">
        <f>YEAR(tbl_Invoices[[#This Row],[Invoice_Date]])</f>
        <v>2023</v>
      </c>
      <c r="K5130" s="1">
        <f>_xlfn.XLOOKUP(tbl_Invoices[[#This Row],[Customer_ID]], tbl_Customers[Customer_ID], tbl_Customers[Cohort_Month])</f>
        <v>44469</v>
      </c>
      <c r="L5130" s="1" t="str">
        <f ca="1">_xlfn.XLOOKUP(tbl_Invoices[[#This Row],[Customer_ID]], tbl_Customers[Customer_ID], tbl_Customers[Age_Group])</f>
        <v>55+</v>
      </c>
      <c r="M5130" s="1" t="str">
        <f>_xlfn.XLOOKUP(tbl_Invoices[[#This Row],[Customer_ID]], tbl_Customers[Customer_ID], tbl_Customers[Region])</f>
        <v>East</v>
      </c>
      <c r="N5130" s="1" t="str" cm="1">
        <f t="array" ref="N5130">_xlfn.IFS(
   _xlfn.SINGLE(tbl_Invoices[Plan_ID])="P1","Basic",
   _xlfn.SINGLE(tbl_Invoices[Plan_ID])="P2","Standard",
   _xlfn.SINGLE(tbl_Invoices[Plan_ID])="P3","Premium"
)</f>
        <v>Premium</v>
      </c>
      <c r="O5130" s="2">
        <f>IF(tbl_Invoices[[#This Row],[Revenue_Type]]="Churned",0,1)</f>
        <v>1</v>
      </c>
    </row>
    <row r="5131" spans="1:15" x14ac:dyDescent="0.25">
      <c r="A5131" t="s">
        <v>7700</v>
      </c>
      <c r="B5131" t="s">
        <v>1373</v>
      </c>
      <c r="C5131" t="s">
        <v>4401</v>
      </c>
      <c r="D5131" s="1">
        <v>44960</v>
      </c>
      <c r="E5131">
        <v>12</v>
      </c>
      <c r="F5131" t="b">
        <v>1</v>
      </c>
      <c r="G5131" t="s">
        <v>4538</v>
      </c>
      <c r="H5131" t="s">
        <v>2027</v>
      </c>
      <c r="I5131" s="1">
        <f>DATE(YEAR(tbl_Invoices[[#This Row],[Invoice_Date]]), MONTH(tbl_Invoices[[#This Row],[Invoice_Date]]), DAY(tbl_Invoices[[#This Row],[Invoice_Date]]))</f>
        <v>44960</v>
      </c>
      <c r="J5131">
        <f>YEAR(tbl_Invoices[[#This Row],[Invoice_Date]])</f>
        <v>2023</v>
      </c>
      <c r="K5131" s="1">
        <f>_xlfn.XLOOKUP(tbl_Invoices[[#This Row],[Customer_ID]], tbl_Customers[Customer_ID], tbl_Customers[Cohort_Month])</f>
        <v>44500</v>
      </c>
      <c r="L5131" s="1" t="str">
        <f ca="1">_xlfn.XLOOKUP(tbl_Invoices[[#This Row],[Customer_ID]], tbl_Customers[Customer_ID], tbl_Customers[Age_Group])</f>
        <v>25–34</v>
      </c>
      <c r="M5131" s="1" t="str">
        <f>_xlfn.XLOOKUP(tbl_Invoices[[#This Row],[Customer_ID]], tbl_Customers[Customer_ID], tbl_Customers[Region])</f>
        <v>International</v>
      </c>
      <c r="N5131" s="1" t="str" cm="1">
        <f t="array" ref="N5131">_xlfn.IFS(
   _xlfn.SINGLE(tbl_Invoices[Plan_ID])="P1","Basic",
   _xlfn.SINGLE(tbl_Invoices[Plan_ID])="P2","Standard",
   _xlfn.SINGLE(tbl_Invoices[Plan_ID])="P3","Premium"
)</f>
        <v>Basic</v>
      </c>
      <c r="O5131" s="2">
        <f>IF(tbl_Invoices[[#This Row],[Revenue_Type]]="Churned",0,1)</f>
        <v>1</v>
      </c>
    </row>
    <row r="5132" spans="1:15" x14ac:dyDescent="0.25">
      <c r="A5132" t="s">
        <v>8896</v>
      </c>
      <c r="B5132" t="s">
        <v>1407</v>
      </c>
      <c r="C5132" t="s">
        <v>3793</v>
      </c>
      <c r="D5132" s="1">
        <v>44960</v>
      </c>
      <c r="E5132">
        <v>55</v>
      </c>
      <c r="F5132" t="b">
        <v>1</v>
      </c>
      <c r="G5132" t="s">
        <v>4545</v>
      </c>
      <c r="H5132" t="s">
        <v>2031</v>
      </c>
      <c r="I5132" s="1">
        <f>DATE(YEAR(tbl_Invoices[[#This Row],[Invoice_Date]]), MONTH(tbl_Invoices[[#This Row],[Invoice_Date]]), DAY(tbl_Invoices[[#This Row],[Invoice_Date]]))</f>
        <v>44960</v>
      </c>
      <c r="J5132">
        <f>YEAR(tbl_Invoices[[#This Row],[Invoice_Date]])</f>
        <v>2023</v>
      </c>
      <c r="K5132" s="1">
        <f>_xlfn.XLOOKUP(tbl_Invoices[[#This Row],[Customer_ID]], tbl_Customers[Customer_ID], tbl_Customers[Cohort_Month])</f>
        <v>44712</v>
      </c>
      <c r="L5132" s="1" t="str">
        <f ca="1">_xlfn.XLOOKUP(tbl_Invoices[[#This Row],[Customer_ID]], tbl_Customers[Customer_ID], tbl_Customers[Age_Group])</f>
        <v>45–54</v>
      </c>
      <c r="M5132" s="1" t="str">
        <f>_xlfn.XLOOKUP(tbl_Invoices[[#This Row],[Customer_ID]], tbl_Customers[Customer_ID], tbl_Customers[Region])</f>
        <v>East</v>
      </c>
      <c r="N5132" s="1" t="str" cm="1">
        <f t="array" ref="N5132">_xlfn.IFS(
   _xlfn.SINGLE(tbl_Invoices[Plan_ID])="P1","Basic",
   _xlfn.SINGLE(tbl_Invoices[Plan_ID])="P2","Standard",
   _xlfn.SINGLE(tbl_Invoices[Plan_ID])="P3","Premium"
)</f>
        <v>Premium</v>
      </c>
      <c r="O5132" s="2">
        <f>IF(tbl_Invoices[[#This Row],[Revenue_Type]]="Churned",0,1)</f>
        <v>0</v>
      </c>
    </row>
    <row r="5133" spans="1:15" x14ac:dyDescent="0.25">
      <c r="A5133" t="s">
        <v>7664</v>
      </c>
      <c r="B5133" t="s">
        <v>1865</v>
      </c>
      <c r="C5133" t="s">
        <v>3776</v>
      </c>
      <c r="D5133" s="1">
        <v>44960</v>
      </c>
      <c r="E5133">
        <v>55</v>
      </c>
      <c r="F5133" t="b">
        <v>1</v>
      </c>
      <c r="G5133" t="s">
        <v>4547</v>
      </c>
      <c r="H5133" t="s">
        <v>2031</v>
      </c>
      <c r="I5133" s="1">
        <f>DATE(YEAR(tbl_Invoices[[#This Row],[Invoice_Date]]), MONTH(tbl_Invoices[[#This Row],[Invoice_Date]]), DAY(tbl_Invoices[[#This Row],[Invoice_Date]]))</f>
        <v>44960</v>
      </c>
      <c r="J5133">
        <f>YEAR(tbl_Invoices[[#This Row],[Invoice_Date]])</f>
        <v>2023</v>
      </c>
      <c r="K5133" s="1">
        <f>_xlfn.XLOOKUP(tbl_Invoices[[#This Row],[Customer_ID]], tbl_Customers[Customer_ID], tbl_Customers[Cohort_Month])</f>
        <v>44255</v>
      </c>
      <c r="L5133" s="1" t="str">
        <f ca="1">_xlfn.XLOOKUP(tbl_Invoices[[#This Row],[Customer_ID]], tbl_Customers[Customer_ID], tbl_Customers[Age_Group])</f>
        <v>45–54</v>
      </c>
      <c r="M5133" s="1" t="str">
        <f>_xlfn.XLOOKUP(tbl_Invoices[[#This Row],[Customer_ID]], tbl_Customers[Customer_ID], tbl_Customers[Region])</f>
        <v>West</v>
      </c>
      <c r="N5133" s="1" t="str" cm="1">
        <f t="array" ref="N5133">_xlfn.IFS(
   _xlfn.SINGLE(tbl_Invoices[Plan_ID])="P1","Basic",
   _xlfn.SINGLE(tbl_Invoices[Plan_ID])="P2","Standard",
   _xlfn.SINGLE(tbl_Invoices[Plan_ID])="P3","Premium"
)</f>
        <v>Premium</v>
      </c>
      <c r="O5133" s="2">
        <f>IF(tbl_Invoices[[#This Row],[Revenue_Type]]="Churned",0,1)</f>
        <v>1</v>
      </c>
    </row>
    <row r="5134" spans="1:15" x14ac:dyDescent="0.25">
      <c r="A5134" t="s">
        <v>9614</v>
      </c>
      <c r="B5134" t="s">
        <v>1907</v>
      </c>
      <c r="C5134" t="s">
        <v>2102</v>
      </c>
      <c r="D5134" s="1">
        <v>44960</v>
      </c>
      <c r="E5134">
        <v>12</v>
      </c>
      <c r="F5134" t="b">
        <v>1</v>
      </c>
      <c r="G5134" t="s">
        <v>4545</v>
      </c>
      <c r="H5134" t="s">
        <v>2027</v>
      </c>
      <c r="I5134" s="1">
        <f>DATE(YEAR(tbl_Invoices[[#This Row],[Invoice_Date]]), MONTH(tbl_Invoices[[#This Row],[Invoice_Date]]), DAY(tbl_Invoices[[#This Row],[Invoice_Date]]))</f>
        <v>44960</v>
      </c>
      <c r="J5134">
        <f>YEAR(tbl_Invoices[[#This Row],[Invoice_Date]])</f>
        <v>2023</v>
      </c>
      <c r="K5134" s="1">
        <f>_xlfn.XLOOKUP(tbl_Invoices[[#This Row],[Customer_ID]], tbl_Customers[Customer_ID], tbl_Customers[Cohort_Month])</f>
        <v>44316</v>
      </c>
      <c r="L5134" s="1" t="str">
        <f ca="1">_xlfn.XLOOKUP(tbl_Invoices[[#This Row],[Customer_ID]], tbl_Customers[Customer_ID], tbl_Customers[Age_Group])</f>
        <v>45–54</v>
      </c>
      <c r="M5134" s="1" t="str">
        <f>_xlfn.XLOOKUP(tbl_Invoices[[#This Row],[Customer_ID]], tbl_Customers[Customer_ID], tbl_Customers[Region])</f>
        <v>International</v>
      </c>
      <c r="N5134" s="1" t="str" cm="1">
        <f t="array" ref="N5134">_xlfn.IFS(
   _xlfn.SINGLE(tbl_Invoices[Plan_ID])="P1","Basic",
   _xlfn.SINGLE(tbl_Invoices[Plan_ID])="P2","Standard",
   _xlfn.SINGLE(tbl_Invoices[Plan_ID])="P3","Premium"
)</f>
        <v>Basic</v>
      </c>
      <c r="O5134" s="2">
        <f>IF(tbl_Invoices[[#This Row],[Revenue_Type]]="Churned",0,1)</f>
        <v>0</v>
      </c>
    </row>
    <row r="5135" spans="1:15" x14ac:dyDescent="0.25">
      <c r="A5135" t="s">
        <v>7520</v>
      </c>
      <c r="B5135" t="s">
        <v>11</v>
      </c>
      <c r="C5135" t="s">
        <v>3538</v>
      </c>
      <c r="D5135" s="1">
        <v>44961</v>
      </c>
      <c r="E5135">
        <v>55</v>
      </c>
      <c r="F5135" t="b">
        <v>1</v>
      </c>
      <c r="G5135" t="s">
        <v>4540</v>
      </c>
      <c r="H5135" t="s">
        <v>2031</v>
      </c>
      <c r="I5135" s="1">
        <f>DATE(YEAR(tbl_Invoices[[#This Row],[Invoice_Date]]), MONTH(tbl_Invoices[[#This Row],[Invoice_Date]]), DAY(tbl_Invoices[[#This Row],[Invoice_Date]]))</f>
        <v>44961</v>
      </c>
      <c r="J5135">
        <f>YEAR(tbl_Invoices[[#This Row],[Invoice_Date]])</f>
        <v>2023</v>
      </c>
      <c r="K5135" s="1">
        <f>_xlfn.XLOOKUP(tbl_Invoices[[#This Row],[Customer_ID]], tbl_Customers[Customer_ID], tbl_Customers[Cohort_Month])</f>
        <v>44227</v>
      </c>
      <c r="L5135" s="1" t="str">
        <f ca="1">_xlfn.XLOOKUP(tbl_Invoices[[#This Row],[Customer_ID]], tbl_Customers[Customer_ID], tbl_Customers[Age_Group])</f>
        <v>45–54</v>
      </c>
      <c r="M5135" s="1" t="str">
        <f>_xlfn.XLOOKUP(tbl_Invoices[[#This Row],[Customer_ID]], tbl_Customers[Customer_ID], tbl_Customers[Region])</f>
        <v>Midwest</v>
      </c>
      <c r="N5135" s="1" t="str" cm="1">
        <f t="array" ref="N5135">_xlfn.IFS(
   _xlfn.SINGLE(tbl_Invoices[Plan_ID])="P1","Basic",
   _xlfn.SINGLE(tbl_Invoices[Plan_ID])="P2","Standard",
   _xlfn.SINGLE(tbl_Invoices[Plan_ID])="P3","Premium"
)</f>
        <v>Premium</v>
      </c>
      <c r="O5135" s="2">
        <f>IF(tbl_Invoices[[#This Row],[Revenue_Type]]="Churned",0,1)</f>
        <v>1</v>
      </c>
    </row>
    <row r="5136" spans="1:15" x14ac:dyDescent="0.25">
      <c r="A5136" t="s">
        <v>4995</v>
      </c>
      <c r="B5136" t="s">
        <v>516</v>
      </c>
      <c r="C5136" t="s">
        <v>4266</v>
      </c>
      <c r="D5136" s="1">
        <v>44961</v>
      </c>
      <c r="E5136">
        <v>25</v>
      </c>
      <c r="F5136" t="b">
        <v>1</v>
      </c>
      <c r="G5136" t="s">
        <v>4549</v>
      </c>
      <c r="H5136" t="s">
        <v>2034</v>
      </c>
      <c r="I5136" s="1">
        <f>DATE(YEAR(tbl_Invoices[[#This Row],[Invoice_Date]]), MONTH(tbl_Invoices[[#This Row],[Invoice_Date]]), DAY(tbl_Invoices[[#This Row],[Invoice_Date]]))</f>
        <v>44961</v>
      </c>
      <c r="J5136">
        <f>YEAR(tbl_Invoices[[#This Row],[Invoice_Date]])</f>
        <v>2023</v>
      </c>
      <c r="K5136" s="1">
        <f>_xlfn.XLOOKUP(tbl_Invoices[[#This Row],[Customer_ID]], tbl_Customers[Customer_ID], tbl_Customers[Cohort_Month])</f>
        <v>44408</v>
      </c>
      <c r="L5136" s="1" t="str">
        <f ca="1">_xlfn.XLOOKUP(tbl_Invoices[[#This Row],[Customer_ID]], tbl_Customers[Customer_ID], tbl_Customers[Age_Group])</f>
        <v>45–54</v>
      </c>
      <c r="M5136" s="1" t="str">
        <f>_xlfn.XLOOKUP(tbl_Invoices[[#This Row],[Customer_ID]], tbl_Customers[Customer_ID], tbl_Customers[Region])</f>
        <v>South</v>
      </c>
      <c r="N5136" s="1" t="str" cm="1">
        <f t="array" ref="N5136">_xlfn.IFS(
   _xlfn.SINGLE(tbl_Invoices[Plan_ID])="P1","Basic",
   _xlfn.SINGLE(tbl_Invoices[Plan_ID])="P2","Standard",
   _xlfn.SINGLE(tbl_Invoices[Plan_ID])="P3","Premium"
)</f>
        <v>Standard</v>
      </c>
      <c r="O5136" s="2">
        <f>IF(tbl_Invoices[[#This Row],[Revenue_Type]]="Churned",0,1)</f>
        <v>1</v>
      </c>
    </row>
    <row r="5137" spans="1:15" x14ac:dyDescent="0.25">
      <c r="A5137" t="s">
        <v>8799</v>
      </c>
      <c r="B5137" t="s">
        <v>699</v>
      </c>
      <c r="C5137" t="s">
        <v>4147</v>
      </c>
      <c r="D5137" s="1">
        <v>44961</v>
      </c>
      <c r="E5137">
        <v>55</v>
      </c>
      <c r="F5137" t="b">
        <v>1</v>
      </c>
      <c r="G5137" t="s">
        <v>4540</v>
      </c>
      <c r="H5137" t="s">
        <v>2031</v>
      </c>
      <c r="I5137" s="1">
        <f>DATE(YEAR(tbl_Invoices[[#This Row],[Invoice_Date]]), MONTH(tbl_Invoices[[#This Row],[Invoice_Date]]), DAY(tbl_Invoices[[#This Row],[Invoice_Date]]))</f>
        <v>44961</v>
      </c>
      <c r="J5137">
        <f>YEAR(tbl_Invoices[[#This Row],[Invoice_Date]])</f>
        <v>2023</v>
      </c>
      <c r="K5137" s="1">
        <f>_xlfn.XLOOKUP(tbl_Invoices[[#This Row],[Customer_ID]], tbl_Customers[Customer_ID], tbl_Customers[Cohort_Month])</f>
        <v>44895</v>
      </c>
      <c r="L5137" s="1" t="str">
        <f ca="1">_xlfn.XLOOKUP(tbl_Invoices[[#This Row],[Customer_ID]], tbl_Customers[Customer_ID], tbl_Customers[Age_Group])</f>
        <v>18–24</v>
      </c>
      <c r="M5137" s="1" t="str">
        <f>_xlfn.XLOOKUP(tbl_Invoices[[#This Row],[Customer_ID]], tbl_Customers[Customer_ID], tbl_Customers[Region])</f>
        <v>South</v>
      </c>
      <c r="N5137" s="1" t="str" cm="1">
        <f t="array" ref="N5137">_xlfn.IFS(
   _xlfn.SINGLE(tbl_Invoices[Plan_ID])="P1","Basic",
   _xlfn.SINGLE(tbl_Invoices[Plan_ID])="P2","Standard",
   _xlfn.SINGLE(tbl_Invoices[Plan_ID])="P3","Premium"
)</f>
        <v>Premium</v>
      </c>
      <c r="O5137" s="2">
        <f>IF(tbl_Invoices[[#This Row],[Revenue_Type]]="Churned",0,1)</f>
        <v>1</v>
      </c>
    </row>
    <row r="5138" spans="1:15" x14ac:dyDescent="0.25">
      <c r="A5138" t="s">
        <v>4613</v>
      </c>
      <c r="B5138" t="s">
        <v>1044</v>
      </c>
      <c r="C5138" t="s">
        <v>4197</v>
      </c>
      <c r="D5138" s="1">
        <v>44961</v>
      </c>
      <c r="E5138">
        <v>25</v>
      </c>
      <c r="F5138" t="b">
        <v>1</v>
      </c>
      <c r="G5138" t="s">
        <v>4545</v>
      </c>
      <c r="H5138" t="s">
        <v>2034</v>
      </c>
      <c r="I5138" s="1">
        <f>DATE(YEAR(tbl_Invoices[[#This Row],[Invoice_Date]]), MONTH(tbl_Invoices[[#This Row],[Invoice_Date]]), DAY(tbl_Invoices[[#This Row],[Invoice_Date]]))</f>
        <v>44961</v>
      </c>
      <c r="J5138">
        <f>YEAR(tbl_Invoices[[#This Row],[Invoice_Date]])</f>
        <v>2023</v>
      </c>
      <c r="K5138" s="1">
        <f>_xlfn.XLOOKUP(tbl_Invoices[[#This Row],[Customer_ID]], tbl_Customers[Customer_ID], tbl_Customers[Cohort_Month])</f>
        <v>44681</v>
      </c>
      <c r="L5138" s="1" t="str">
        <f ca="1">_xlfn.XLOOKUP(tbl_Invoices[[#This Row],[Customer_ID]], tbl_Customers[Customer_ID], tbl_Customers[Age_Group])</f>
        <v>45–54</v>
      </c>
      <c r="M5138" s="1" t="str">
        <f>_xlfn.XLOOKUP(tbl_Invoices[[#This Row],[Customer_ID]], tbl_Customers[Customer_ID], tbl_Customers[Region])</f>
        <v>South</v>
      </c>
      <c r="N5138" s="1" t="str" cm="1">
        <f t="array" ref="N5138">_xlfn.IFS(
   _xlfn.SINGLE(tbl_Invoices[Plan_ID])="P1","Basic",
   _xlfn.SINGLE(tbl_Invoices[Plan_ID])="P2","Standard",
   _xlfn.SINGLE(tbl_Invoices[Plan_ID])="P3","Premium"
)</f>
        <v>Standard</v>
      </c>
      <c r="O5138" s="2">
        <f>IF(tbl_Invoices[[#This Row],[Revenue_Type]]="Churned",0,1)</f>
        <v>0</v>
      </c>
    </row>
    <row r="5139" spans="1:15" x14ac:dyDescent="0.25">
      <c r="A5139" t="s">
        <v>5537</v>
      </c>
      <c r="B5139" t="s">
        <v>1899</v>
      </c>
      <c r="C5139" t="s">
        <v>2608</v>
      </c>
      <c r="D5139" s="1">
        <v>44961</v>
      </c>
      <c r="E5139">
        <v>55</v>
      </c>
      <c r="F5139" t="b">
        <v>1</v>
      </c>
      <c r="G5139" t="s">
        <v>4538</v>
      </c>
      <c r="H5139" t="s">
        <v>2031</v>
      </c>
      <c r="I5139" s="1">
        <f>DATE(YEAR(tbl_Invoices[[#This Row],[Invoice_Date]]), MONTH(tbl_Invoices[[#This Row],[Invoice_Date]]), DAY(tbl_Invoices[[#This Row],[Invoice_Date]]))</f>
        <v>44961</v>
      </c>
      <c r="J5139">
        <f>YEAR(tbl_Invoices[[#This Row],[Invoice_Date]])</f>
        <v>2023</v>
      </c>
      <c r="K5139" s="1">
        <f>_xlfn.XLOOKUP(tbl_Invoices[[#This Row],[Customer_ID]], tbl_Customers[Customer_ID], tbl_Customers[Cohort_Month])</f>
        <v>44592</v>
      </c>
      <c r="L5139" s="1" t="str">
        <f ca="1">_xlfn.XLOOKUP(tbl_Invoices[[#This Row],[Customer_ID]], tbl_Customers[Customer_ID], tbl_Customers[Age_Group])</f>
        <v>18–24</v>
      </c>
      <c r="M5139" s="1" t="str">
        <f>_xlfn.XLOOKUP(tbl_Invoices[[#This Row],[Customer_ID]], tbl_Customers[Customer_ID], tbl_Customers[Region])</f>
        <v>International</v>
      </c>
      <c r="N5139" s="1" t="str" cm="1">
        <f t="array" ref="N5139">_xlfn.IFS(
   _xlfn.SINGLE(tbl_Invoices[Plan_ID])="P1","Basic",
   _xlfn.SINGLE(tbl_Invoices[Plan_ID])="P2","Standard",
   _xlfn.SINGLE(tbl_Invoices[Plan_ID])="P3","Premium"
)</f>
        <v>Premium</v>
      </c>
      <c r="O5139" s="2">
        <f>IF(tbl_Invoices[[#This Row],[Revenue_Type]]="Churned",0,1)</f>
        <v>1</v>
      </c>
    </row>
    <row r="5140" spans="1:15" x14ac:dyDescent="0.25">
      <c r="A5140" t="s">
        <v>4715</v>
      </c>
      <c r="B5140" t="s">
        <v>430</v>
      </c>
      <c r="C5140" t="s">
        <v>4025</v>
      </c>
      <c r="D5140" s="1">
        <v>44962</v>
      </c>
      <c r="E5140">
        <v>55</v>
      </c>
      <c r="F5140" t="b">
        <v>1</v>
      </c>
      <c r="G5140" t="s">
        <v>4540</v>
      </c>
      <c r="H5140" t="s">
        <v>2031</v>
      </c>
      <c r="I5140" s="1">
        <f>DATE(YEAR(tbl_Invoices[[#This Row],[Invoice_Date]]), MONTH(tbl_Invoices[[#This Row],[Invoice_Date]]), DAY(tbl_Invoices[[#This Row],[Invoice_Date]]))</f>
        <v>44962</v>
      </c>
      <c r="J5140">
        <f>YEAR(tbl_Invoices[[#This Row],[Invoice_Date]])</f>
        <v>2023</v>
      </c>
      <c r="K5140" s="1">
        <f>_xlfn.XLOOKUP(tbl_Invoices[[#This Row],[Customer_ID]], tbl_Customers[Customer_ID], tbl_Customers[Cohort_Month])</f>
        <v>44408</v>
      </c>
      <c r="L5140" s="1" t="str">
        <f ca="1">_xlfn.XLOOKUP(tbl_Invoices[[#This Row],[Customer_ID]], tbl_Customers[Customer_ID], tbl_Customers[Age_Group])</f>
        <v>35–44</v>
      </c>
      <c r="M5140" s="1" t="str">
        <f>_xlfn.XLOOKUP(tbl_Invoices[[#This Row],[Customer_ID]], tbl_Customers[Customer_ID], tbl_Customers[Region])</f>
        <v>South</v>
      </c>
      <c r="N5140" s="1" t="str" cm="1">
        <f t="array" ref="N5140">_xlfn.IFS(
   _xlfn.SINGLE(tbl_Invoices[Plan_ID])="P1","Basic",
   _xlfn.SINGLE(tbl_Invoices[Plan_ID])="P2","Standard",
   _xlfn.SINGLE(tbl_Invoices[Plan_ID])="P3","Premium"
)</f>
        <v>Premium</v>
      </c>
      <c r="O5140" s="2">
        <f>IF(tbl_Invoices[[#This Row],[Revenue_Type]]="Churned",0,1)</f>
        <v>1</v>
      </c>
    </row>
    <row r="5141" spans="1:15" x14ac:dyDescent="0.25">
      <c r="A5141" t="s">
        <v>8138</v>
      </c>
      <c r="B5141" t="s">
        <v>568</v>
      </c>
      <c r="C5141" t="s">
        <v>4146</v>
      </c>
      <c r="D5141" s="1">
        <v>44962</v>
      </c>
      <c r="E5141">
        <v>12</v>
      </c>
      <c r="F5141" t="b">
        <v>1</v>
      </c>
      <c r="G5141" t="s">
        <v>4547</v>
      </c>
      <c r="H5141" t="s">
        <v>2027</v>
      </c>
      <c r="I5141" s="1">
        <f>DATE(YEAR(tbl_Invoices[[#This Row],[Invoice_Date]]), MONTH(tbl_Invoices[[#This Row],[Invoice_Date]]), DAY(tbl_Invoices[[#This Row],[Invoice_Date]]))</f>
        <v>44962</v>
      </c>
      <c r="J5141">
        <f>YEAR(tbl_Invoices[[#This Row],[Invoice_Date]])</f>
        <v>2023</v>
      </c>
      <c r="K5141" s="1">
        <f>_xlfn.XLOOKUP(tbl_Invoices[[#This Row],[Customer_ID]], tbl_Customers[Customer_ID], tbl_Customers[Cohort_Month])</f>
        <v>44469</v>
      </c>
      <c r="L5141" s="1" t="str">
        <f ca="1">_xlfn.XLOOKUP(tbl_Invoices[[#This Row],[Customer_ID]], tbl_Customers[Customer_ID], tbl_Customers[Age_Group])</f>
        <v>25–34</v>
      </c>
      <c r="M5141" s="1" t="str">
        <f>_xlfn.XLOOKUP(tbl_Invoices[[#This Row],[Customer_ID]], tbl_Customers[Customer_ID], tbl_Customers[Region])</f>
        <v>East</v>
      </c>
      <c r="N5141" s="1" t="str" cm="1">
        <f t="array" ref="N5141">_xlfn.IFS(
   _xlfn.SINGLE(tbl_Invoices[Plan_ID])="P1","Basic",
   _xlfn.SINGLE(tbl_Invoices[Plan_ID])="P2","Standard",
   _xlfn.SINGLE(tbl_Invoices[Plan_ID])="P3","Premium"
)</f>
        <v>Basic</v>
      </c>
      <c r="O5141" s="2">
        <f>IF(tbl_Invoices[[#This Row],[Revenue_Type]]="Churned",0,1)</f>
        <v>1</v>
      </c>
    </row>
    <row r="5142" spans="1:15" x14ac:dyDescent="0.25">
      <c r="A5142" t="s">
        <v>9644</v>
      </c>
      <c r="B5142" t="s">
        <v>732</v>
      </c>
      <c r="C5142" t="s">
        <v>4265</v>
      </c>
      <c r="D5142" s="1">
        <v>44962</v>
      </c>
      <c r="E5142">
        <v>12</v>
      </c>
      <c r="F5142" t="b">
        <v>1</v>
      </c>
      <c r="G5142" t="s">
        <v>4549</v>
      </c>
      <c r="H5142" t="s">
        <v>2027</v>
      </c>
      <c r="I5142" s="1">
        <f>DATE(YEAR(tbl_Invoices[[#This Row],[Invoice_Date]]), MONTH(tbl_Invoices[[#This Row],[Invoice_Date]]), DAY(tbl_Invoices[[#This Row],[Invoice_Date]]))</f>
        <v>44962</v>
      </c>
      <c r="J5142">
        <f>YEAR(tbl_Invoices[[#This Row],[Invoice_Date]])</f>
        <v>2023</v>
      </c>
      <c r="K5142" s="1">
        <f>_xlfn.XLOOKUP(tbl_Invoices[[#This Row],[Customer_ID]], tbl_Customers[Customer_ID], tbl_Customers[Cohort_Month])</f>
        <v>44742</v>
      </c>
      <c r="L5142" s="1" t="str">
        <f ca="1">_xlfn.XLOOKUP(tbl_Invoices[[#This Row],[Customer_ID]], tbl_Customers[Customer_ID], tbl_Customers[Age_Group])</f>
        <v>55+</v>
      </c>
      <c r="M5142" s="1" t="str">
        <f>_xlfn.XLOOKUP(tbl_Invoices[[#This Row],[Customer_ID]], tbl_Customers[Customer_ID], tbl_Customers[Region])</f>
        <v>West</v>
      </c>
      <c r="N5142" s="1" t="str" cm="1">
        <f t="array" ref="N5142">_xlfn.IFS(
   _xlfn.SINGLE(tbl_Invoices[Plan_ID])="P1","Basic",
   _xlfn.SINGLE(tbl_Invoices[Plan_ID])="P2","Standard",
   _xlfn.SINGLE(tbl_Invoices[Plan_ID])="P3","Premium"
)</f>
        <v>Basic</v>
      </c>
      <c r="O5142" s="2">
        <f>IF(tbl_Invoices[[#This Row],[Revenue_Type]]="Churned",0,1)</f>
        <v>1</v>
      </c>
    </row>
    <row r="5143" spans="1:15" x14ac:dyDescent="0.25">
      <c r="A5143" t="s">
        <v>8840</v>
      </c>
      <c r="B5143" t="s">
        <v>75</v>
      </c>
      <c r="C5143" t="s">
        <v>2945</v>
      </c>
      <c r="D5143" s="1">
        <v>44963</v>
      </c>
      <c r="E5143">
        <v>55</v>
      </c>
      <c r="F5143" t="b">
        <v>1</v>
      </c>
      <c r="G5143" t="s">
        <v>4540</v>
      </c>
      <c r="H5143" t="s">
        <v>2031</v>
      </c>
      <c r="I5143" s="1">
        <f>DATE(YEAR(tbl_Invoices[[#This Row],[Invoice_Date]]), MONTH(tbl_Invoices[[#This Row],[Invoice_Date]]), DAY(tbl_Invoices[[#This Row],[Invoice_Date]]))</f>
        <v>44963</v>
      </c>
      <c r="J5143">
        <f>YEAR(tbl_Invoices[[#This Row],[Invoice_Date]])</f>
        <v>2023</v>
      </c>
      <c r="K5143" s="1">
        <f>_xlfn.XLOOKUP(tbl_Invoices[[#This Row],[Customer_ID]], tbl_Customers[Customer_ID], tbl_Customers[Cohort_Month])</f>
        <v>44834</v>
      </c>
      <c r="L5143" s="1" t="str">
        <f ca="1">_xlfn.XLOOKUP(tbl_Invoices[[#This Row],[Customer_ID]], tbl_Customers[Customer_ID], tbl_Customers[Age_Group])</f>
        <v>25–34</v>
      </c>
      <c r="M5143" s="1" t="str">
        <f>_xlfn.XLOOKUP(tbl_Invoices[[#This Row],[Customer_ID]], tbl_Customers[Customer_ID], tbl_Customers[Region])</f>
        <v>West</v>
      </c>
      <c r="N5143" s="1" t="str" cm="1">
        <f t="array" ref="N5143">_xlfn.IFS(
   _xlfn.SINGLE(tbl_Invoices[Plan_ID])="P1","Basic",
   _xlfn.SINGLE(tbl_Invoices[Plan_ID])="P2","Standard",
   _xlfn.SINGLE(tbl_Invoices[Plan_ID])="P3","Premium"
)</f>
        <v>Premium</v>
      </c>
      <c r="O5143" s="2">
        <f>IF(tbl_Invoices[[#This Row],[Revenue_Type]]="Churned",0,1)</f>
        <v>1</v>
      </c>
    </row>
    <row r="5144" spans="1:15" x14ac:dyDescent="0.25">
      <c r="A5144" t="s">
        <v>7201</v>
      </c>
      <c r="B5144" t="s">
        <v>1177</v>
      </c>
      <c r="C5144" t="s">
        <v>3935</v>
      </c>
      <c r="D5144" s="1">
        <v>44963</v>
      </c>
      <c r="E5144">
        <v>55</v>
      </c>
      <c r="F5144" t="b">
        <v>1</v>
      </c>
      <c r="G5144" t="s">
        <v>4549</v>
      </c>
      <c r="H5144" t="s">
        <v>2031</v>
      </c>
      <c r="I5144" s="1">
        <f>DATE(YEAR(tbl_Invoices[[#This Row],[Invoice_Date]]), MONTH(tbl_Invoices[[#This Row],[Invoice_Date]]), DAY(tbl_Invoices[[#This Row],[Invoice_Date]]))</f>
        <v>44963</v>
      </c>
      <c r="J5144">
        <f>YEAR(tbl_Invoices[[#This Row],[Invoice_Date]])</f>
        <v>2023</v>
      </c>
      <c r="K5144" s="1">
        <f>_xlfn.XLOOKUP(tbl_Invoices[[#This Row],[Customer_ID]], tbl_Customers[Customer_ID], tbl_Customers[Cohort_Month])</f>
        <v>44804</v>
      </c>
      <c r="L5144" s="1" t="str">
        <f ca="1">_xlfn.XLOOKUP(tbl_Invoices[[#This Row],[Customer_ID]], tbl_Customers[Customer_ID], tbl_Customers[Age_Group])</f>
        <v>35–44</v>
      </c>
      <c r="M5144" s="1" t="str">
        <f>_xlfn.XLOOKUP(tbl_Invoices[[#This Row],[Customer_ID]], tbl_Customers[Customer_ID], tbl_Customers[Region])</f>
        <v>International</v>
      </c>
      <c r="N5144" s="1" t="str" cm="1">
        <f t="array" ref="N5144">_xlfn.IFS(
   _xlfn.SINGLE(tbl_Invoices[Plan_ID])="P1","Basic",
   _xlfn.SINGLE(tbl_Invoices[Plan_ID])="P2","Standard",
   _xlfn.SINGLE(tbl_Invoices[Plan_ID])="P3","Premium"
)</f>
        <v>Premium</v>
      </c>
      <c r="O5144" s="2">
        <f>IF(tbl_Invoices[[#This Row],[Revenue_Type]]="Churned",0,1)</f>
        <v>1</v>
      </c>
    </row>
    <row r="5145" spans="1:15" x14ac:dyDescent="0.25">
      <c r="A5145" t="s">
        <v>4675</v>
      </c>
      <c r="B5145" t="s">
        <v>1247</v>
      </c>
      <c r="C5145" t="s">
        <v>2389</v>
      </c>
      <c r="D5145" s="1">
        <v>44963</v>
      </c>
      <c r="E5145">
        <v>12</v>
      </c>
      <c r="F5145" t="b">
        <v>1</v>
      </c>
      <c r="G5145" t="s">
        <v>4549</v>
      </c>
      <c r="H5145" t="s">
        <v>2027</v>
      </c>
      <c r="I5145" s="1">
        <f>DATE(YEAR(tbl_Invoices[[#This Row],[Invoice_Date]]), MONTH(tbl_Invoices[[#This Row],[Invoice_Date]]), DAY(tbl_Invoices[[#This Row],[Invoice_Date]]))</f>
        <v>44963</v>
      </c>
      <c r="J5145">
        <f>YEAR(tbl_Invoices[[#This Row],[Invoice_Date]])</f>
        <v>2023</v>
      </c>
      <c r="K5145" s="1">
        <f>_xlfn.XLOOKUP(tbl_Invoices[[#This Row],[Customer_ID]], tbl_Customers[Customer_ID], tbl_Customers[Cohort_Month])</f>
        <v>44865</v>
      </c>
      <c r="L5145" s="1" t="str">
        <f ca="1">_xlfn.XLOOKUP(tbl_Invoices[[#This Row],[Customer_ID]], tbl_Customers[Customer_ID], tbl_Customers[Age_Group])</f>
        <v>55+</v>
      </c>
      <c r="M5145" s="1" t="str">
        <f>_xlfn.XLOOKUP(tbl_Invoices[[#This Row],[Customer_ID]], tbl_Customers[Customer_ID], tbl_Customers[Region])</f>
        <v>Midwest</v>
      </c>
      <c r="N5145" s="1" t="str" cm="1">
        <f t="array" ref="N5145">_xlfn.IFS(
   _xlfn.SINGLE(tbl_Invoices[Plan_ID])="P1","Basic",
   _xlfn.SINGLE(tbl_Invoices[Plan_ID])="P2","Standard",
   _xlfn.SINGLE(tbl_Invoices[Plan_ID])="P3","Premium"
)</f>
        <v>Basic</v>
      </c>
      <c r="O5145" s="2">
        <f>IF(tbl_Invoices[[#This Row],[Revenue_Type]]="Churned",0,1)</f>
        <v>1</v>
      </c>
    </row>
    <row r="5146" spans="1:15" x14ac:dyDescent="0.25">
      <c r="A5146" t="s">
        <v>7199</v>
      </c>
      <c r="B5146" t="s">
        <v>1304</v>
      </c>
      <c r="C5146" t="s">
        <v>2138</v>
      </c>
      <c r="D5146" s="1">
        <v>44963</v>
      </c>
      <c r="E5146">
        <v>55</v>
      </c>
      <c r="F5146" t="b">
        <v>1</v>
      </c>
      <c r="G5146" t="s">
        <v>4540</v>
      </c>
      <c r="H5146" t="s">
        <v>2031</v>
      </c>
      <c r="I5146" s="1">
        <f>DATE(YEAR(tbl_Invoices[[#This Row],[Invoice_Date]]), MONTH(tbl_Invoices[[#This Row],[Invoice_Date]]), DAY(tbl_Invoices[[#This Row],[Invoice_Date]]))</f>
        <v>44963</v>
      </c>
      <c r="J5146">
        <f>YEAR(tbl_Invoices[[#This Row],[Invoice_Date]])</f>
        <v>2023</v>
      </c>
      <c r="K5146" s="1">
        <f>_xlfn.XLOOKUP(tbl_Invoices[[#This Row],[Customer_ID]], tbl_Customers[Customer_ID], tbl_Customers[Cohort_Month])</f>
        <v>44804</v>
      </c>
      <c r="L5146" s="1" t="str">
        <f ca="1">_xlfn.XLOOKUP(tbl_Invoices[[#This Row],[Customer_ID]], tbl_Customers[Customer_ID], tbl_Customers[Age_Group])</f>
        <v>35–44</v>
      </c>
      <c r="M5146" s="1" t="str">
        <f>_xlfn.XLOOKUP(tbl_Invoices[[#This Row],[Customer_ID]], tbl_Customers[Customer_ID], tbl_Customers[Region])</f>
        <v>East</v>
      </c>
      <c r="N5146" s="1" t="str" cm="1">
        <f t="array" ref="N5146">_xlfn.IFS(
   _xlfn.SINGLE(tbl_Invoices[Plan_ID])="P1","Basic",
   _xlfn.SINGLE(tbl_Invoices[Plan_ID])="P2","Standard",
   _xlfn.SINGLE(tbl_Invoices[Plan_ID])="P3","Premium"
)</f>
        <v>Premium</v>
      </c>
      <c r="O5146" s="2">
        <f>IF(tbl_Invoices[[#This Row],[Revenue_Type]]="Churned",0,1)</f>
        <v>1</v>
      </c>
    </row>
    <row r="5147" spans="1:15" x14ac:dyDescent="0.25">
      <c r="A5147" t="s">
        <v>6742</v>
      </c>
      <c r="B5147" t="s">
        <v>1416</v>
      </c>
      <c r="C5147" t="s">
        <v>2382</v>
      </c>
      <c r="D5147" s="1">
        <v>44963</v>
      </c>
      <c r="E5147">
        <v>12</v>
      </c>
      <c r="F5147" t="b">
        <v>1</v>
      </c>
      <c r="G5147" t="s">
        <v>4540</v>
      </c>
      <c r="H5147" t="s">
        <v>2027</v>
      </c>
      <c r="I5147" s="1">
        <f>DATE(YEAR(tbl_Invoices[[#This Row],[Invoice_Date]]), MONTH(tbl_Invoices[[#This Row],[Invoice_Date]]), DAY(tbl_Invoices[[#This Row],[Invoice_Date]]))</f>
        <v>44963</v>
      </c>
      <c r="J5147">
        <f>YEAR(tbl_Invoices[[#This Row],[Invoice_Date]])</f>
        <v>2023</v>
      </c>
      <c r="K5147" s="1">
        <f>_xlfn.XLOOKUP(tbl_Invoices[[#This Row],[Customer_ID]], tbl_Customers[Customer_ID], tbl_Customers[Cohort_Month])</f>
        <v>44742</v>
      </c>
      <c r="L5147" s="1" t="str">
        <f ca="1">_xlfn.XLOOKUP(tbl_Invoices[[#This Row],[Customer_ID]], tbl_Customers[Customer_ID], tbl_Customers[Age_Group])</f>
        <v>18–24</v>
      </c>
      <c r="M5147" s="1" t="str">
        <f>_xlfn.XLOOKUP(tbl_Invoices[[#This Row],[Customer_ID]], tbl_Customers[Customer_ID], tbl_Customers[Region])</f>
        <v>West</v>
      </c>
      <c r="N5147" s="1" t="str" cm="1">
        <f t="array" ref="N5147">_xlfn.IFS(
   _xlfn.SINGLE(tbl_Invoices[Plan_ID])="P1","Basic",
   _xlfn.SINGLE(tbl_Invoices[Plan_ID])="P2","Standard",
   _xlfn.SINGLE(tbl_Invoices[Plan_ID])="P3","Premium"
)</f>
        <v>Basic</v>
      </c>
      <c r="O5147" s="2">
        <f>IF(tbl_Invoices[[#This Row],[Revenue_Type]]="Churned",0,1)</f>
        <v>1</v>
      </c>
    </row>
    <row r="5148" spans="1:15" x14ac:dyDescent="0.25">
      <c r="A5148" t="s">
        <v>8763</v>
      </c>
      <c r="B5148" t="s">
        <v>1615</v>
      </c>
      <c r="C5148" t="s">
        <v>2831</v>
      </c>
      <c r="D5148" s="1">
        <v>44963</v>
      </c>
      <c r="E5148">
        <v>25</v>
      </c>
      <c r="F5148" t="b">
        <v>1</v>
      </c>
      <c r="G5148" t="s">
        <v>4549</v>
      </c>
      <c r="H5148" t="s">
        <v>2034</v>
      </c>
      <c r="I5148" s="1">
        <f>DATE(YEAR(tbl_Invoices[[#This Row],[Invoice_Date]]), MONTH(tbl_Invoices[[#This Row],[Invoice_Date]]), DAY(tbl_Invoices[[#This Row],[Invoice_Date]]))</f>
        <v>44963</v>
      </c>
      <c r="J5148">
        <f>YEAR(tbl_Invoices[[#This Row],[Invoice_Date]])</f>
        <v>2023</v>
      </c>
      <c r="K5148" s="1">
        <f>_xlfn.XLOOKUP(tbl_Invoices[[#This Row],[Customer_ID]], tbl_Customers[Customer_ID], tbl_Customers[Cohort_Month])</f>
        <v>44500</v>
      </c>
      <c r="L5148" s="1" t="str">
        <f ca="1">_xlfn.XLOOKUP(tbl_Invoices[[#This Row],[Customer_ID]], tbl_Customers[Customer_ID], tbl_Customers[Age_Group])</f>
        <v>35–44</v>
      </c>
      <c r="M5148" s="1" t="str">
        <f>_xlfn.XLOOKUP(tbl_Invoices[[#This Row],[Customer_ID]], tbl_Customers[Customer_ID], tbl_Customers[Region])</f>
        <v>West</v>
      </c>
      <c r="N5148" s="1" t="str" cm="1">
        <f t="array" ref="N5148">_xlfn.IFS(
   _xlfn.SINGLE(tbl_Invoices[Plan_ID])="P1","Basic",
   _xlfn.SINGLE(tbl_Invoices[Plan_ID])="P2","Standard",
   _xlfn.SINGLE(tbl_Invoices[Plan_ID])="P3","Premium"
)</f>
        <v>Standard</v>
      </c>
      <c r="O5148" s="2">
        <f>IF(tbl_Invoices[[#This Row],[Revenue_Type]]="Churned",0,1)</f>
        <v>1</v>
      </c>
    </row>
    <row r="5149" spans="1:15" x14ac:dyDescent="0.25">
      <c r="A5149" t="s">
        <v>7618</v>
      </c>
      <c r="B5149" t="s">
        <v>1902</v>
      </c>
      <c r="C5149" t="s">
        <v>4167</v>
      </c>
      <c r="D5149" s="1">
        <v>44963</v>
      </c>
      <c r="E5149">
        <v>25</v>
      </c>
      <c r="F5149" t="b">
        <v>1</v>
      </c>
      <c r="G5149" t="s">
        <v>4547</v>
      </c>
      <c r="H5149" t="s">
        <v>2034</v>
      </c>
      <c r="I5149" s="1">
        <f>DATE(YEAR(tbl_Invoices[[#This Row],[Invoice_Date]]), MONTH(tbl_Invoices[[#This Row],[Invoice_Date]]), DAY(tbl_Invoices[[#This Row],[Invoice_Date]]))</f>
        <v>44963</v>
      </c>
      <c r="J5149">
        <f>YEAR(tbl_Invoices[[#This Row],[Invoice_Date]])</f>
        <v>2023</v>
      </c>
      <c r="K5149" s="1">
        <f>_xlfn.XLOOKUP(tbl_Invoices[[#This Row],[Customer_ID]], tbl_Customers[Customer_ID], tbl_Customers[Cohort_Month])</f>
        <v>44500</v>
      </c>
      <c r="L5149" s="1" t="str">
        <f ca="1">_xlfn.XLOOKUP(tbl_Invoices[[#This Row],[Customer_ID]], tbl_Customers[Customer_ID], tbl_Customers[Age_Group])</f>
        <v>45–54</v>
      </c>
      <c r="M5149" s="1" t="str">
        <f>_xlfn.XLOOKUP(tbl_Invoices[[#This Row],[Customer_ID]], tbl_Customers[Customer_ID], tbl_Customers[Region])</f>
        <v>International</v>
      </c>
      <c r="N5149" s="1" t="str" cm="1">
        <f t="array" ref="N5149">_xlfn.IFS(
   _xlfn.SINGLE(tbl_Invoices[Plan_ID])="P1","Basic",
   _xlfn.SINGLE(tbl_Invoices[Plan_ID])="P2","Standard",
   _xlfn.SINGLE(tbl_Invoices[Plan_ID])="P3","Premium"
)</f>
        <v>Standard</v>
      </c>
      <c r="O5149" s="2">
        <f>IF(tbl_Invoices[[#This Row],[Revenue_Type]]="Churned",0,1)</f>
        <v>1</v>
      </c>
    </row>
    <row r="5150" spans="1:15" x14ac:dyDescent="0.25">
      <c r="A5150" t="s">
        <v>9358</v>
      </c>
      <c r="B5150" t="s">
        <v>662</v>
      </c>
      <c r="C5150" t="s">
        <v>3208</v>
      </c>
      <c r="D5150" s="1">
        <v>44964</v>
      </c>
      <c r="E5150">
        <v>12</v>
      </c>
      <c r="F5150" t="b">
        <v>1</v>
      </c>
      <c r="G5150" t="s">
        <v>4540</v>
      </c>
      <c r="H5150" t="s">
        <v>2027</v>
      </c>
      <c r="I5150" s="1">
        <f>DATE(YEAR(tbl_Invoices[[#This Row],[Invoice_Date]]), MONTH(tbl_Invoices[[#This Row],[Invoice_Date]]), DAY(tbl_Invoices[[#This Row],[Invoice_Date]]))</f>
        <v>44964</v>
      </c>
      <c r="J5150">
        <f>YEAR(tbl_Invoices[[#This Row],[Invoice_Date]])</f>
        <v>2023</v>
      </c>
      <c r="K5150" s="1">
        <f>_xlfn.XLOOKUP(tbl_Invoices[[#This Row],[Customer_ID]], tbl_Customers[Customer_ID], tbl_Customers[Cohort_Month])</f>
        <v>44651</v>
      </c>
      <c r="L5150" s="1" t="str">
        <f ca="1">_xlfn.XLOOKUP(tbl_Invoices[[#This Row],[Customer_ID]], tbl_Customers[Customer_ID], tbl_Customers[Age_Group])</f>
        <v>55+</v>
      </c>
      <c r="M5150" s="1" t="str">
        <f>_xlfn.XLOOKUP(tbl_Invoices[[#This Row],[Customer_ID]], tbl_Customers[Customer_ID], tbl_Customers[Region])</f>
        <v>East</v>
      </c>
      <c r="N5150" s="1" t="str" cm="1">
        <f t="array" ref="N5150">_xlfn.IFS(
   _xlfn.SINGLE(tbl_Invoices[Plan_ID])="P1","Basic",
   _xlfn.SINGLE(tbl_Invoices[Plan_ID])="P2","Standard",
   _xlfn.SINGLE(tbl_Invoices[Plan_ID])="P3","Premium"
)</f>
        <v>Basic</v>
      </c>
      <c r="O5150" s="2">
        <f>IF(tbl_Invoices[[#This Row],[Revenue_Type]]="Churned",0,1)</f>
        <v>1</v>
      </c>
    </row>
    <row r="5151" spans="1:15" x14ac:dyDescent="0.25">
      <c r="A5151" t="s">
        <v>4777</v>
      </c>
      <c r="B5151" t="s">
        <v>735</v>
      </c>
      <c r="C5151" t="s">
        <v>2879</v>
      </c>
      <c r="D5151" s="1">
        <v>44964</v>
      </c>
      <c r="E5151">
        <v>12</v>
      </c>
      <c r="F5151" t="b">
        <v>1</v>
      </c>
      <c r="G5151" t="s">
        <v>4547</v>
      </c>
      <c r="H5151" t="s">
        <v>2027</v>
      </c>
      <c r="I5151" s="1">
        <f>DATE(YEAR(tbl_Invoices[[#This Row],[Invoice_Date]]), MONTH(tbl_Invoices[[#This Row],[Invoice_Date]]), DAY(tbl_Invoices[[#This Row],[Invoice_Date]]))</f>
        <v>44964</v>
      </c>
      <c r="J5151">
        <f>YEAR(tbl_Invoices[[#This Row],[Invoice_Date]])</f>
        <v>2023</v>
      </c>
      <c r="K5151" s="1">
        <f>_xlfn.XLOOKUP(tbl_Invoices[[#This Row],[Customer_ID]], tbl_Customers[Customer_ID], tbl_Customers[Cohort_Month])</f>
        <v>44834</v>
      </c>
      <c r="L5151" s="1" t="str">
        <f ca="1">_xlfn.XLOOKUP(tbl_Invoices[[#This Row],[Customer_ID]], tbl_Customers[Customer_ID], tbl_Customers[Age_Group])</f>
        <v>35–44</v>
      </c>
      <c r="M5151" s="1" t="str">
        <f>_xlfn.XLOOKUP(tbl_Invoices[[#This Row],[Customer_ID]], tbl_Customers[Customer_ID], tbl_Customers[Region])</f>
        <v>East</v>
      </c>
      <c r="N5151" s="1" t="str" cm="1">
        <f t="array" ref="N5151">_xlfn.IFS(
   _xlfn.SINGLE(tbl_Invoices[Plan_ID])="P1","Basic",
   _xlfn.SINGLE(tbl_Invoices[Plan_ID])="P2","Standard",
   _xlfn.SINGLE(tbl_Invoices[Plan_ID])="P3","Premium"
)</f>
        <v>Basic</v>
      </c>
      <c r="O5151" s="2">
        <f>IF(tbl_Invoices[[#This Row],[Revenue_Type]]="Churned",0,1)</f>
        <v>1</v>
      </c>
    </row>
    <row r="5152" spans="1:15" x14ac:dyDescent="0.25">
      <c r="A5152" t="s">
        <v>6725</v>
      </c>
      <c r="B5152" t="s">
        <v>1151</v>
      </c>
      <c r="C5152" t="s">
        <v>4143</v>
      </c>
      <c r="D5152" s="1">
        <v>44964</v>
      </c>
      <c r="E5152">
        <v>12</v>
      </c>
      <c r="F5152" t="b">
        <v>1</v>
      </c>
      <c r="G5152" t="s">
        <v>4538</v>
      </c>
      <c r="H5152" t="s">
        <v>2027</v>
      </c>
      <c r="I5152" s="1">
        <f>DATE(YEAR(tbl_Invoices[[#This Row],[Invoice_Date]]), MONTH(tbl_Invoices[[#This Row],[Invoice_Date]]), DAY(tbl_Invoices[[#This Row],[Invoice_Date]]))</f>
        <v>44964</v>
      </c>
      <c r="J5152">
        <f>YEAR(tbl_Invoices[[#This Row],[Invoice_Date]])</f>
        <v>2023</v>
      </c>
      <c r="K5152" s="1">
        <f>_xlfn.XLOOKUP(tbl_Invoices[[#This Row],[Customer_ID]], tbl_Customers[Customer_ID], tbl_Customers[Cohort_Month])</f>
        <v>44926</v>
      </c>
      <c r="L5152" s="1" t="str">
        <f ca="1">_xlfn.XLOOKUP(tbl_Invoices[[#This Row],[Customer_ID]], tbl_Customers[Customer_ID], tbl_Customers[Age_Group])</f>
        <v>35–44</v>
      </c>
      <c r="M5152" s="1" t="str">
        <f>_xlfn.XLOOKUP(tbl_Invoices[[#This Row],[Customer_ID]], tbl_Customers[Customer_ID], tbl_Customers[Region])</f>
        <v>Midwest</v>
      </c>
      <c r="N5152" s="1" t="str" cm="1">
        <f t="array" ref="N5152">_xlfn.IFS(
   _xlfn.SINGLE(tbl_Invoices[Plan_ID])="P1","Basic",
   _xlfn.SINGLE(tbl_Invoices[Plan_ID])="P2","Standard",
   _xlfn.SINGLE(tbl_Invoices[Plan_ID])="P3","Premium"
)</f>
        <v>Basic</v>
      </c>
      <c r="O5152" s="2">
        <f>IF(tbl_Invoices[[#This Row],[Revenue_Type]]="Churned",0,1)</f>
        <v>1</v>
      </c>
    </row>
    <row r="5153" spans="1:15" x14ac:dyDescent="0.25">
      <c r="A5153" t="s">
        <v>6485</v>
      </c>
      <c r="B5153" t="s">
        <v>1413</v>
      </c>
      <c r="C5153" t="s">
        <v>3132</v>
      </c>
      <c r="D5153" s="1">
        <v>44964</v>
      </c>
      <c r="E5153">
        <v>12</v>
      </c>
      <c r="F5153" t="b">
        <v>1</v>
      </c>
      <c r="G5153" t="s">
        <v>4540</v>
      </c>
      <c r="H5153" t="s">
        <v>2027</v>
      </c>
      <c r="I5153" s="1">
        <f>DATE(YEAR(tbl_Invoices[[#This Row],[Invoice_Date]]), MONTH(tbl_Invoices[[#This Row],[Invoice_Date]]), DAY(tbl_Invoices[[#This Row],[Invoice_Date]]))</f>
        <v>44964</v>
      </c>
      <c r="J5153">
        <f>YEAR(tbl_Invoices[[#This Row],[Invoice_Date]])</f>
        <v>2023</v>
      </c>
      <c r="K5153" s="1">
        <f>_xlfn.XLOOKUP(tbl_Invoices[[#This Row],[Customer_ID]], tbl_Customers[Customer_ID], tbl_Customers[Cohort_Month])</f>
        <v>44592</v>
      </c>
      <c r="L5153" s="1" t="str">
        <f ca="1">_xlfn.XLOOKUP(tbl_Invoices[[#This Row],[Customer_ID]], tbl_Customers[Customer_ID], tbl_Customers[Age_Group])</f>
        <v>25–34</v>
      </c>
      <c r="M5153" s="1" t="str">
        <f>_xlfn.XLOOKUP(tbl_Invoices[[#This Row],[Customer_ID]], tbl_Customers[Customer_ID], tbl_Customers[Region])</f>
        <v>West</v>
      </c>
      <c r="N5153" s="1" t="str" cm="1">
        <f t="array" ref="N5153">_xlfn.IFS(
   _xlfn.SINGLE(tbl_Invoices[Plan_ID])="P1","Basic",
   _xlfn.SINGLE(tbl_Invoices[Plan_ID])="P2","Standard",
   _xlfn.SINGLE(tbl_Invoices[Plan_ID])="P3","Premium"
)</f>
        <v>Basic</v>
      </c>
      <c r="O5153" s="2">
        <f>IF(tbl_Invoices[[#This Row],[Revenue_Type]]="Churned",0,1)</f>
        <v>1</v>
      </c>
    </row>
    <row r="5154" spans="1:15" x14ac:dyDescent="0.25">
      <c r="A5154" t="s">
        <v>7239</v>
      </c>
      <c r="B5154" t="s">
        <v>1581</v>
      </c>
      <c r="C5154" t="s">
        <v>2265</v>
      </c>
      <c r="D5154" s="1">
        <v>44964</v>
      </c>
      <c r="E5154">
        <v>25</v>
      </c>
      <c r="F5154" t="b">
        <v>1</v>
      </c>
      <c r="G5154" t="s">
        <v>4547</v>
      </c>
      <c r="H5154" t="s">
        <v>2034</v>
      </c>
      <c r="I5154" s="1">
        <f>DATE(YEAR(tbl_Invoices[[#This Row],[Invoice_Date]]), MONTH(tbl_Invoices[[#This Row],[Invoice_Date]]), DAY(tbl_Invoices[[#This Row],[Invoice_Date]]))</f>
        <v>44964</v>
      </c>
      <c r="J5154">
        <f>YEAR(tbl_Invoices[[#This Row],[Invoice_Date]])</f>
        <v>2023</v>
      </c>
      <c r="K5154" s="1">
        <f>_xlfn.XLOOKUP(tbl_Invoices[[#This Row],[Customer_ID]], tbl_Customers[Customer_ID], tbl_Customers[Cohort_Month])</f>
        <v>44681</v>
      </c>
      <c r="L5154" s="1" t="str">
        <f ca="1">_xlfn.XLOOKUP(tbl_Invoices[[#This Row],[Customer_ID]], tbl_Customers[Customer_ID], tbl_Customers[Age_Group])</f>
        <v>45–54</v>
      </c>
      <c r="M5154" s="1" t="str">
        <f>_xlfn.XLOOKUP(tbl_Invoices[[#This Row],[Customer_ID]], tbl_Customers[Customer_ID], tbl_Customers[Region])</f>
        <v>Midwest</v>
      </c>
      <c r="N5154" s="1" t="str" cm="1">
        <f t="array" ref="N5154">_xlfn.IFS(
   _xlfn.SINGLE(tbl_Invoices[Plan_ID])="P1","Basic",
   _xlfn.SINGLE(tbl_Invoices[Plan_ID])="P2","Standard",
   _xlfn.SINGLE(tbl_Invoices[Plan_ID])="P3","Premium"
)</f>
        <v>Standard</v>
      </c>
      <c r="O5154" s="2">
        <f>IF(tbl_Invoices[[#This Row],[Revenue_Type]]="Churned",0,1)</f>
        <v>1</v>
      </c>
    </row>
    <row r="5155" spans="1:15" x14ac:dyDescent="0.25">
      <c r="A5155" t="s">
        <v>8026</v>
      </c>
      <c r="B5155" t="s">
        <v>1625</v>
      </c>
      <c r="C5155" t="s">
        <v>3733</v>
      </c>
      <c r="D5155" s="1">
        <v>44964</v>
      </c>
      <c r="E5155">
        <v>25</v>
      </c>
      <c r="F5155" t="b">
        <v>1</v>
      </c>
      <c r="G5155" t="s">
        <v>4538</v>
      </c>
      <c r="H5155" t="s">
        <v>2034</v>
      </c>
      <c r="I5155" s="1">
        <f>DATE(YEAR(tbl_Invoices[[#This Row],[Invoice_Date]]), MONTH(tbl_Invoices[[#This Row],[Invoice_Date]]), DAY(tbl_Invoices[[#This Row],[Invoice_Date]]))</f>
        <v>44964</v>
      </c>
      <c r="J5155">
        <f>YEAR(tbl_Invoices[[#This Row],[Invoice_Date]])</f>
        <v>2023</v>
      </c>
      <c r="K5155" s="1">
        <f>_xlfn.XLOOKUP(tbl_Invoices[[#This Row],[Customer_ID]], tbl_Customers[Customer_ID], tbl_Customers[Cohort_Month])</f>
        <v>44712</v>
      </c>
      <c r="L5155" s="1" t="str">
        <f ca="1">_xlfn.XLOOKUP(tbl_Invoices[[#This Row],[Customer_ID]], tbl_Customers[Customer_ID], tbl_Customers[Age_Group])</f>
        <v>25–34</v>
      </c>
      <c r="M5155" s="1" t="str">
        <f>_xlfn.XLOOKUP(tbl_Invoices[[#This Row],[Customer_ID]], tbl_Customers[Customer_ID], tbl_Customers[Region])</f>
        <v>International</v>
      </c>
      <c r="N5155" s="1" t="str" cm="1">
        <f t="array" ref="N5155">_xlfn.IFS(
   _xlfn.SINGLE(tbl_Invoices[Plan_ID])="P1","Basic",
   _xlfn.SINGLE(tbl_Invoices[Plan_ID])="P2","Standard",
   _xlfn.SINGLE(tbl_Invoices[Plan_ID])="P3","Premium"
)</f>
        <v>Standard</v>
      </c>
      <c r="O5155" s="2">
        <f>IF(tbl_Invoices[[#This Row],[Revenue_Type]]="Churned",0,1)</f>
        <v>1</v>
      </c>
    </row>
    <row r="5156" spans="1:15" x14ac:dyDescent="0.25">
      <c r="A5156" t="s">
        <v>5175</v>
      </c>
      <c r="B5156" t="s">
        <v>1991</v>
      </c>
      <c r="C5156" t="s">
        <v>4497</v>
      </c>
      <c r="D5156" s="1">
        <v>44964</v>
      </c>
      <c r="E5156">
        <v>55</v>
      </c>
      <c r="F5156" t="b">
        <v>1</v>
      </c>
      <c r="G5156" t="s">
        <v>4538</v>
      </c>
      <c r="H5156" t="s">
        <v>2031</v>
      </c>
      <c r="I5156" s="1">
        <f>DATE(YEAR(tbl_Invoices[[#This Row],[Invoice_Date]]), MONTH(tbl_Invoices[[#This Row],[Invoice_Date]]), DAY(tbl_Invoices[[#This Row],[Invoice_Date]]))</f>
        <v>44964</v>
      </c>
      <c r="J5156">
        <f>YEAR(tbl_Invoices[[#This Row],[Invoice_Date]])</f>
        <v>2023</v>
      </c>
      <c r="K5156" s="1">
        <f>_xlfn.XLOOKUP(tbl_Invoices[[#This Row],[Customer_ID]], tbl_Customers[Customer_ID], tbl_Customers[Cohort_Month])</f>
        <v>44439</v>
      </c>
      <c r="L5156" s="1" t="str">
        <f ca="1">_xlfn.XLOOKUP(tbl_Invoices[[#This Row],[Customer_ID]], tbl_Customers[Customer_ID], tbl_Customers[Age_Group])</f>
        <v>45–54</v>
      </c>
      <c r="M5156" s="1" t="str">
        <f>_xlfn.XLOOKUP(tbl_Invoices[[#This Row],[Customer_ID]], tbl_Customers[Customer_ID], tbl_Customers[Region])</f>
        <v>International</v>
      </c>
      <c r="N5156" s="1" t="str" cm="1">
        <f t="array" ref="N5156">_xlfn.IFS(
   _xlfn.SINGLE(tbl_Invoices[Plan_ID])="P1","Basic",
   _xlfn.SINGLE(tbl_Invoices[Plan_ID])="P2","Standard",
   _xlfn.SINGLE(tbl_Invoices[Plan_ID])="P3","Premium"
)</f>
        <v>Premium</v>
      </c>
      <c r="O5156" s="2">
        <f>IF(tbl_Invoices[[#This Row],[Revenue_Type]]="Churned",0,1)</f>
        <v>1</v>
      </c>
    </row>
    <row r="5157" spans="1:15" x14ac:dyDescent="0.25">
      <c r="A5157" t="s">
        <v>5653</v>
      </c>
      <c r="B5157" t="s">
        <v>214</v>
      </c>
      <c r="C5157" t="s">
        <v>2789</v>
      </c>
      <c r="D5157" s="1">
        <v>44965</v>
      </c>
      <c r="E5157">
        <v>12</v>
      </c>
      <c r="F5157" t="b">
        <v>1</v>
      </c>
      <c r="G5157" t="s">
        <v>4540</v>
      </c>
      <c r="H5157" t="s">
        <v>2027</v>
      </c>
      <c r="I5157" s="1">
        <f>DATE(YEAR(tbl_Invoices[[#This Row],[Invoice_Date]]), MONTH(tbl_Invoices[[#This Row],[Invoice_Date]]), DAY(tbl_Invoices[[#This Row],[Invoice_Date]]))</f>
        <v>44965</v>
      </c>
      <c r="J5157">
        <f>YEAR(tbl_Invoices[[#This Row],[Invoice_Date]])</f>
        <v>2023</v>
      </c>
      <c r="K5157" s="1">
        <f>_xlfn.XLOOKUP(tbl_Invoices[[#This Row],[Customer_ID]], tbl_Customers[Customer_ID], tbl_Customers[Cohort_Month])</f>
        <v>44377</v>
      </c>
      <c r="L5157" s="1" t="str">
        <f ca="1">_xlfn.XLOOKUP(tbl_Invoices[[#This Row],[Customer_ID]], tbl_Customers[Customer_ID], tbl_Customers[Age_Group])</f>
        <v>35–44</v>
      </c>
      <c r="M5157" s="1" t="str">
        <f>_xlfn.XLOOKUP(tbl_Invoices[[#This Row],[Customer_ID]], tbl_Customers[Customer_ID], tbl_Customers[Region])</f>
        <v>South</v>
      </c>
      <c r="N5157" s="1" t="str" cm="1">
        <f t="array" ref="N5157">_xlfn.IFS(
   _xlfn.SINGLE(tbl_Invoices[Plan_ID])="P1","Basic",
   _xlfn.SINGLE(tbl_Invoices[Plan_ID])="P2","Standard",
   _xlfn.SINGLE(tbl_Invoices[Plan_ID])="P3","Premium"
)</f>
        <v>Basic</v>
      </c>
      <c r="O5157" s="2">
        <f>IF(tbl_Invoices[[#This Row],[Revenue_Type]]="Churned",0,1)</f>
        <v>1</v>
      </c>
    </row>
    <row r="5158" spans="1:15" x14ac:dyDescent="0.25">
      <c r="A5158" t="s">
        <v>8409</v>
      </c>
      <c r="B5158" t="s">
        <v>240</v>
      </c>
      <c r="C5158" t="s">
        <v>2127</v>
      </c>
      <c r="D5158" s="1">
        <v>44965</v>
      </c>
      <c r="E5158">
        <v>55</v>
      </c>
      <c r="F5158" t="b">
        <v>1</v>
      </c>
      <c r="G5158" t="s">
        <v>4547</v>
      </c>
      <c r="H5158" t="s">
        <v>2031</v>
      </c>
      <c r="I5158" s="1">
        <f>DATE(YEAR(tbl_Invoices[[#This Row],[Invoice_Date]]), MONTH(tbl_Invoices[[#This Row],[Invoice_Date]]), DAY(tbl_Invoices[[#This Row],[Invoice_Date]]))</f>
        <v>44965</v>
      </c>
      <c r="J5158">
        <f>YEAR(tbl_Invoices[[#This Row],[Invoice_Date]])</f>
        <v>2023</v>
      </c>
      <c r="K5158" s="1">
        <f>_xlfn.XLOOKUP(tbl_Invoices[[#This Row],[Customer_ID]], tbl_Customers[Customer_ID], tbl_Customers[Cohort_Month])</f>
        <v>44742</v>
      </c>
      <c r="L5158" s="1" t="str">
        <f ca="1">_xlfn.XLOOKUP(tbl_Invoices[[#This Row],[Customer_ID]], tbl_Customers[Customer_ID], tbl_Customers[Age_Group])</f>
        <v>35–44</v>
      </c>
      <c r="M5158" s="1" t="str">
        <f>_xlfn.XLOOKUP(tbl_Invoices[[#This Row],[Customer_ID]], tbl_Customers[Customer_ID], tbl_Customers[Region])</f>
        <v>East</v>
      </c>
      <c r="N5158" s="1" t="str" cm="1">
        <f t="array" ref="N5158">_xlfn.IFS(
   _xlfn.SINGLE(tbl_Invoices[Plan_ID])="P1","Basic",
   _xlfn.SINGLE(tbl_Invoices[Plan_ID])="P2","Standard",
   _xlfn.SINGLE(tbl_Invoices[Plan_ID])="P3","Premium"
)</f>
        <v>Premium</v>
      </c>
      <c r="O5158" s="2">
        <f>IF(tbl_Invoices[[#This Row],[Revenue_Type]]="Churned",0,1)</f>
        <v>1</v>
      </c>
    </row>
    <row r="5159" spans="1:15" x14ac:dyDescent="0.25">
      <c r="A5159" t="s">
        <v>8571</v>
      </c>
      <c r="B5159" t="s">
        <v>380</v>
      </c>
      <c r="C5159" t="s">
        <v>3872</v>
      </c>
      <c r="D5159" s="1">
        <v>44965</v>
      </c>
      <c r="E5159">
        <v>12</v>
      </c>
      <c r="F5159" t="b">
        <v>1</v>
      </c>
      <c r="G5159" t="s">
        <v>4538</v>
      </c>
      <c r="H5159" t="s">
        <v>2027</v>
      </c>
      <c r="I5159" s="1">
        <f>DATE(YEAR(tbl_Invoices[[#This Row],[Invoice_Date]]), MONTH(tbl_Invoices[[#This Row],[Invoice_Date]]), DAY(tbl_Invoices[[#This Row],[Invoice_Date]]))</f>
        <v>44965</v>
      </c>
      <c r="J5159">
        <f>YEAR(tbl_Invoices[[#This Row],[Invoice_Date]])</f>
        <v>2023</v>
      </c>
      <c r="K5159" s="1">
        <f>_xlfn.XLOOKUP(tbl_Invoices[[#This Row],[Customer_ID]], tbl_Customers[Customer_ID], tbl_Customers[Cohort_Month])</f>
        <v>45077</v>
      </c>
      <c r="L5159" s="1" t="str">
        <f ca="1">_xlfn.XLOOKUP(tbl_Invoices[[#This Row],[Customer_ID]], tbl_Customers[Customer_ID], tbl_Customers[Age_Group])</f>
        <v>25–34</v>
      </c>
      <c r="M5159" s="1" t="str">
        <f>_xlfn.XLOOKUP(tbl_Invoices[[#This Row],[Customer_ID]], tbl_Customers[Customer_ID], tbl_Customers[Region])</f>
        <v>Midwest</v>
      </c>
      <c r="N5159" s="1" t="str" cm="1">
        <f t="array" ref="N5159">_xlfn.IFS(
   _xlfn.SINGLE(tbl_Invoices[Plan_ID])="P1","Basic",
   _xlfn.SINGLE(tbl_Invoices[Plan_ID])="P2","Standard",
   _xlfn.SINGLE(tbl_Invoices[Plan_ID])="P3","Premium"
)</f>
        <v>Basic</v>
      </c>
      <c r="O5159" s="2">
        <f>IF(tbl_Invoices[[#This Row],[Revenue_Type]]="Churned",0,1)</f>
        <v>1</v>
      </c>
    </row>
    <row r="5160" spans="1:15" x14ac:dyDescent="0.25">
      <c r="A5160" t="s">
        <v>6967</v>
      </c>
      <c r="B5160" t="s">
        <v>597</v>
      </c>
      <c r="C5160" t="s">
        <v>3721</v>
      </c>
      <c r="D5160" s="1">
        <v>44965</v>
      </c>
      <c r="E5160">
        <v>25</v>
      </c>
      <c r="F5160" t="b">
        <v>1</v>
      </c>
      <c r="G5160" t="s">
        <v>4549</v>
      </c>
      <c r="H5160" t="s">
        <v>2034</v>
      </c>
      <c r="I5160" s="1">
        <f>DATE(YEAR(tbl_Invoices[[#This Row],[Invoice_Date]]), MONTH(tbl_Invoices[[#This Row],[Invoice_Date]]), DAY(tbl_Invoices[[#This Row],[Invoice_Date]]))</f>
        <v>44965</v>
      </c>
      <c r="J5160">
        <f>YEAR(tbl_Invoices[[#This Row],[Invoice_Date]])</f>
        <v>2023</v>
      </c>
      <c r="K5160" s="1">
        <f>_xlfn.XLOOKUP(tbl_Invoices[[#This Row],[Customer_ID]], tbl_Customers[Customer_ID], tbl_Customers[Cohort_Month])</f>
        <v>44469</v>
      </c>
      <c r="L5160" s="1" t="str">
        <f ca="1">_xlfn.XLOOKUP(tbl_Invoices[[#This Row],[Customer_ID]], tbl_Customers[Customer_ID], tbl_Customers[Age_Group])</f>
        <v>35–44</v>
      </c>
      <c r="M5160" s="1" t="str">
        <f>_xlfn.XLOOKUP(tbl_Invoices[[#This Row],[Customer_ID]], tbl_Customers[Customer_ID], tbl_Customers[Region])</f>
        <v>Midwest</v>
      </c>
      <c r="N5160" s="1" t="str" cm="1">
        <f t="array" ref="N5160">_xlfn.IFS(
   _xlfn.SINGLE(tbl_Invoices[Plan_ID])="P1","Basic",
   _xlfn.SINGLE(tbl_Invoices[Plan_ID])="P2","Standard",
   _xlfn.SINGLE(tbl_Invoices[Plan_ID])="P3","Premium"
)</f>
        <v>Standard</v>
      </c>
      <c r="O5160" s="2">
        <f>IF(tbl_Invoices[[#This Row],[Revenue_Type]]="Churned",0,1)</f>
        <v>1</v>
      </c>
    </row>
    <row r="5161" spans="1:15" x14ac:dyDescent="0.25">
      <c r="A5161" t="s">
        <v>8171</v>
      </c>
      <c r="B5161" t="s">
        <v>78</v>
      </c>
      <c r="C5161" t="s">
        <v>4188</v>
      </c>
      <c r="D5161" s="1">
        <v>44966</v>
      </c>
      <c r="E5161">
        <v>55</v>
      </c>
      <c r="F5161" t="b">
        <v>1</v>
      </c>
      <c r="G5161" t="s">
        <v>4545</v>
      </c>
      <c r="H5161" t="s">
        <v>2031</v>
      </c>
      <c r="I5161" s="1">
        <f>DATE(YEAR(tbl_Invoices[[#This Row],[Invoice_Date]]), MONTH(tbl_Invoices[[#This Row],[Invoice_Date]]), DAY(tbl_Invoices[[#This Row],[Invoice_Date]]))</f>
        <v>44966</v>
      </c>
      <c r="J5161">
        <f>YEAR(tbl_Invoices[[#This Row],[Invoice_Date]])</f>
        <v>2023</v>
      </c>
      <c r="K5161" s="1">
        <f>_xlfn.XLOOKUP(tbl_Invoices[[#This Row],[Customer_ID]], tbl_Customers[Customer_ID], tbl_Customers[Cohort_Month])</f>
        <v>44255</v>
      </c>
      <c r="L5161" s="1" t="str">
        <f ca="1">_xlfn.XLOOKUP(tbl_Invoices[[#This Row],[Customer_ID]], tbl_Customers[Customer_ID], tbl_Customers[Age_Group])</f>
        <v>25–34</v>
      </c>
      <c r="M5161" s="1" t="str">
        <f>_xlfn.XLOOKUP(tbl_Invoices[[#This Row],[Customer_ID]], tbl_Customers[Customer_ID], tbl_Customers[Region])</f>
        <v>East</v>
      </c>
      <c r="N5161" s="1" t="str" cm="1">
        <f t="array" ref="N5161">_xlfn.IFS(
   _xlfn.SINGLE(tbl_Invoices[Plan_ID])="P1","Basic",
   _xlfn.SINGLE(tbl_Invoices[Plan_ID])="P2","Standard",
   _xlfn.SINGLE(tbl_Invoices[Plan_ID])="P3","Premium"
)</f>
        <v>Premium</v>
      </c>
      <c r="O5161" s="2">
        <f>IF(tbl_Invoices[[#This Row],[Revenue_Type]]="Churned",0,1)</f>
        <v>0</v>
      </c>
    </row>
    <row r="5162" spans="1:15" x14ac:dyDescent="0.25">
      <c r="A5162" t="s">
        <v>8860</v>
      </c>
      <c r="B5162" t="s">
        <v>580</v>
      </c>
      <c r="C5162" t="s">
        <v>2057</v>
      </c>
      <c r="D5162" s="1">
        <v>44966</v>
      </c>
      <c r="E5162">
        <v>55</v>
      </c>
      <c r="F5162" t="b">
        <v>1</v>
      </c>
      <c r="G5162" t="s">
        <v>4538</v>
      </c>
      <c r="H5162" t="s">
        <v>2031</v>
      </c>
      <c r="I5162" s="1">
        <f>DATE(YEAR(tbl_Invoices[[#This Row],[Invoice_Date]]), MONTH(tbl_Invoices[[#This Row],[Invoice_Date]]), DAY(tbl_Invoices[[#This Row],[Invoice_Date]]))</f>
        <v>44966</v>
      </c>
      <c r="J5162">
        <f>YEAR(tbl_Invoices[[#This Row],[Invoice_Date]])</f>
        <v>2023</v>
      </c>
      <c r="K5162" s="1">
        <f>_xlfn.XLOOKUP(tbl_Invoices[[#This Row],[Customer_ID]], tbl_Customers[Customer_ID], tbl_Customers[Cohort_Month])</f>
        <v>45107</v>
      </c>
      <c r="L5162" s="1" t="str">
        <f ca="1">_xlfn.XLOOKUP(tbl_Invoices[[#This Row],[Customer_ID]], tbl_Customers[Customer_ID], tbl_Customers[Age_Group])</f>
        <v>55+</v>
      </c>
      <c r="M5162" s="1" t="str">
        <f>_xlfn.XLOOKUP(tbl_Invoices[[#This Row],[Customer_ID]], tbl_Customers[Customer_ID], tbl_Customers[Region])</f>
        <v>West</v>
      </c>
      <c r="N5162" s="1" t="str" cm="1">
        <f t="array" ref="N5162">_xlfn.IFS(
   _xlfn.SINGLE(tbl_Invoices[Plan_ID])="P1","Basic",
   _xlfn.SINGLE(tbl_Invoices[Plan_ID])="P2","Standard",
   _xlfn.SINGLE(tbl_Invoices[Plan_ID])="P3","Premium"
)</f>
        <v>Premium</v>
      </c>
      <c r="O5162" s="2">
        <f>IF(tbl_Invoices[[#This Row],[Revenue_Type]]="Churned",0,1)</f>
        <v>1</v>
      </c>
    </row>
    <row r="5163" spans="1:15" x14ac:dyDescent="0.25">
      <c r="A5163" t="s">
        <v>6346</v>
      </c>
      <c r="B5163" t="s">
        <v>748</v>
      </c>
      <c r="C5163" t="s">
        <v>2919</v>
      </c>
      <c r="D5163" s="1">
        <v>44966</v>
      </c>
      <c r="E5163">
        <v>25</v>
      </c>
      <c r="F5163" t="b">
        <v>1</v>
      </c>
      <c r="G5163" t="s">
        <v>4538</v>
      </c>
      <c r="H5163" t="s">
        <v>2034</v>
      </c>
      <c r="I5163" s="1">
        <f>DATE(YEAR(tbl_Invoices[[#This Row],[Invoice_Date]]), MONTH(tbl_Invoices[[#This Row],[Invoice_Date]]), DAY(tbl_Invoices[[#This Row],[Invoice_Date]]))</f>
        <v>44966</v>
      </c>
      <c r="J5163">
        <f>YEAR(tbl_Invoices[[#This Row],[Invoice_Date]])</f>
        <v>2023</v>
      </c>
      <c r="K5163" s="1">
        <f>_xlfn.XLOOKUP(tbl_Invoices[[#This Row],[Customer_ID]], tbl_Customers[Customer_ID], tbl_Customers[Cohort_Month])</f>
        <v>44255</v>
      </c>
      <c r="L5163" s="1" t="str">
        <f ca="1">_xlfn.XLOOKUP(tbl_Invoices[[#This Row],[Customer_ID]], tbl_Customers[Customer_ID], tbl_Customers[Age_Group])</f>
        <v>25–34</v>
      </c>
      <c r="M5163" s="1" t="str">
        <f>_xlfn.XLOOKUP(tbl_Invoices[[#This Row],[Customer_ID]], tbl_Customers[Customer_ID], tbl_Customers[Region])</f>
        <v>South</v>
      </c>
      <c r="N5163" s="1" t="str" cm="1">
        <f t="array" ref="N5163">_xlfn.IFS(
   _xlfn.SINGLE(tbl_Invoices[Plan_ID])="P1","Basic",
   _xlfn.SINGLE(tbl_Invoices[Plan_ID])="P2","Standard",
   _xlfn.SINGLE(tbl_Invoices[Plan_ID])="P3","Premium"
)</f>
        <v>Standard</v>
      </c>
      <c r="O5163" s="2">
        <f>IF(tbl_Invoices[[#This Row],[Revenue_Type]]="Churned",0,1)</f>
        <v>1</v>
      </c>
    </row>
    <row r="5164" spans="1:15" x14ac:dyDescent="0.25">
      <c r="A5164" t="s">
        <v>7273</v>
      </c>
      <c r="B5164" t="s">
        <v>930</v>
      </c>
      <c r="C5164" t="s">
        <v>3389</v>
      </c>
      <c r="D5164" s="1">
        <v>44966</v>
      </c>
      <c r="E5164">
        <v>55</v>
      </c>
      <c r="F5164" t="b">
        <v>1</v>
      </c>
      <c r="G5164" t="s">
        <v>4545</v>
      </c>
      <c r="H5164" t="s">
        <v>2031</v>
      </c>
      <c r="I5164" s="1">
        <f>DATE(YEAR(tbl_Invoices[[#This Row],[Invoice_Date]]), MONTH(tbl_Invoices[[#This Row],[Invoice_Date]]), DAY(tbl_Invoices[[#This Row],[Invoice_Date]]))</f>
        <v>44966</v>
      </c>
      <c r="J5164">
        <f>YEAR(tbl_Invoices[[#This Row],[Invoice_Date]])</f>
        <v>2023</v>
      </c>
      <c r="K5164" s="1">
        <f>_xlfn.XLOOKUP(tbl_Invoices[[#This Row],[Customer_ID]], tbl_Customers[Customer_ID], tbl_Customers[Cohort_Month])</f>
        <v>44985</v>
      </c>
      <c r="L5164" s="1" t="str">
        <f ca="1">_xlfn.XLOOKUP(tbl_Invoices[[#This Row],[Customer_ID]], tbl_Customers[Customer_ID], tbl_Customers[Age_Group])</f>
        <v>18–24</v>
      </c>
      <c r="M5164" s="1" t="str">
        <f>_xlfn.XLOOKUP(tbl_Invoices[[#This Row],[Customer_ID]], tbl_Customers[Customer_ID], tbl_Customers[Region])</f>
        <v>International</v>
      </c>
      <c r="N5164" s="1" t="str" cm="1">
        <f t="array" ref="N5164">_xlfn.IFS(
   _xlfn.SINGLE(tbl_Invoices[Plan_ID])="P1","Basic",
   _xlfn.SINGLE(tbl_Invoices[Plan_ID])="P2","Standard",
   _xlfn.SINGLE(tbl_Invoices[Plan_ID])="P3","Premium"
)</f>
        <v>Premium</v>
      </c>
      <c r="O5164" s="2">
        <f>IF(tbl_Invoices[[#This Row],[Revenue_Type]]="Churned",0,1)</f>
        <v>0</v>
      </c>
    </row>
    <row r="5165" spans="1:15" x14ac:dyDescent="0.25">
      <c r="A5165" t="s">
        <v>8966</v>
      </c>
      <c r="B5165" t="s">
        <v>1030</v>
      </c>
      <c r="C5165" t="s">
        <v>4464</v>
      </c>
      <c r="D5165" s="1">
        <v>44966</v>
      </c>
      <c r="E5165">
        <v>12</v>
      </c>
      <c r="F5165" t="b">
        <v>1</v>
      </c>
      <c r="G5165" t="s">
        <v>4547</v>
      </c>
      <c r="H5165" t="s">
        <v>2027</v>
      </c>
      <c r="I5165" s="1">
        <f>DATE(YEAR(tbl_Invoices[[#This Row],[Invoice_Date]]), MONTH(tbl_Invoices[[#This Row],[Invoice_Date]]), DAY(tbl_Invoices[[#This Row],[Invoice_Date]]))</f>
        <v>44966</v>
      </c>
      <c r="J5165">
        <f>YEAR(tbl_Invoices[[#This Row],[Invoice_Date]])</f>
        <v>2023</v>
      </c>
      <c r="K5165" s="1">
        <f>_xlfn.XLOOKUP(tbl_Invoices[[#This Row],[Customer_ID]], tbl_Customers[Customer_ID], tbl_Customers[Cohort_Month])</f>
        <v>45016</v>
      </c>
      <c r="L5165" s="1" t="str">
        <f ca="1">_xlfn.XLOOKUP(tbl_Invoices[[#This Row],[Customer_ID]], tbl_Customers[Customer_ID], tbl_Customers[Age_Group])</f>
        <v>55+</v>
      </c>
      <c r="M5165" s="1" t="str">
        <f>_xlfn.XLOOKUP(tbl_Invoices[[#This Row],[Customer_ID]], tbl_Customers[Customer_ID], tbl_Customers[Region])</f>
        <v>International</v>
      </c>
      <c r="N5165" s="1" t="str" cm="1">
        <f t="array" ref="N5165">_xlfn.IFS(
   _xlfn.SINGLE(tbl_Invoices[Plan_ID])="P1","Basic",
   _xlfn.SINGLE(tbl_Invoices[Plan_ID])="P2","Standard",
   _xlfn.SINGLE(tbl_Invoices[Plan_ID])="P3","Premium"
)</f>
        <v>Basic</v>
      </c>
      <c r="O5165" s="2">
        <f>IF(tbl_Invoices[[#This Row],[Revenue_Type]]="Churned",0,1)</f>
        <v>1</v>
      </c>
    </row>
    <row r="5166" spans="1:15" x14ac:dyDescent="0.25">
      <c r="A5166" t="s">
        <v>9359</v>
      </c>
      <c r="B5166" t="s">
        <v>1122</v>
      </c>
      <c r="C5166" t="s">
        <v>4347</v>
      </c>
      <c r="D5166" s="1">
        <v>44966</v>
      </c>
      <c r="E5166">
        <v>12</v>
      </c>
      <c r="F5166" t="b">
        <v>1</v>
      </c>
      <c r="G5166" t="s">
        <v>4538</v>
      </c>
      <c r="H5166" t="s">
        <v>2027</v>
      </c>
      <c r="I5166" s="1">
        <f>DATE(YEAR(tbl_Invoices[[#This Row],[Invoice_Date]]), MONTH(tbl_Invoices[[#This Row],[Invoice_Date]]), DAY(tbl_Invoices[[#This Row],[Invoice_Date]]))</f>
        <v>44966</v>
      </c>
      <c r="J5166">
        <f>YEAR(tbl_Invoices[[#This Row],[Invoice_Date]])</f>
        <v>2023</v>
      </c>
      <c r="K5166" s="1">
        <f>_xlfn.XLOOKUP(tbl_Invoices[[#This Row],[Customer_ID]], tbl_Customers[Customer_ID], tbl_Customers[Cohort_Month])</f>
        <v>44408</v>
      </c>
      <c r="L5166" s="1" t="str">
        <f ca="1">_xlfn.XLOOKUP(tbl_Invoices[[#This Row],[Customer_ID]], tbl_Customers[Customer_ID], tbl_Customers[Age_Group])</f>
        <v>45–54</v>
      </c>
      <c r="M5166" s="1" t="str">
        <f>_xlfn.XLOOKUP(tbl_Invoices[[#This Row],[Customer_ID]], tbl_Customers[Customer_ID], tbl_Customers[Region])</f>
        <v>International</v>
      </c>
      <c r="N5166" s="1" t="str" cm="1">
        <f t="array" ref="N5166">_xlfn.IFS(
   _xlfn.SINGLE(tbl_Invoices[Plan_ID])="P1","Basic",
   _xlfn.SINGLE(tbl_Invoices[Plan_ID])="P2","Standard",
   _xlfn.SINGLE(tbl_Invoices[Plan_ID])="P3","Premium"
)</f>
        <v>Basic</v>
      </c>
      <c r="O5166" s="2">
        <f>IF(tbl_Invoices[[#This Row],[Revenue_Type]]="Churned",0,1)</f>
        <v>1</v>
      </c>
    </row>
    <row r="5167" spans="1:15" x14ac:dyDescent="0.25">
      <c r="A5167" t="s">
        <v>8960</v>
      </c>
      <c r="B5167" t="s">
        <v>1229</v>
      </c>
      <c r="C5167" t="s">
        <v>3121</v>
      </c>
      <c r="D5167" s="1">
        <v>44966</v>
      </c>
      <c r="E5167">
        <v>55</v>
      </c>
      <c r="F5167" t="b">
        <v>1</v>
      </c>
      <c r="G5167" t="s">
        <v>4547</v>
      </c>
      <c r="H5167" t="s">
        <v>2031</v>
      </c>
      <c r="I5167" s="1">
        <f>DATE(YEAR(tbl_Invoices[[#This Row],[Invoice_Date]]), MONTH(tbl_Invoices[[#This Row],[Invoice_Date]]), DAY(tbl_Invoices[[#This Row],[Invoice_Date]]))</f>
        <v>44966</v>
      </c>
      <c r="J5167">
        <f>YEAR(tbl_Invoices[[#This Row],[Invoice_Date]])</f>
        <v>2023</v>
      </c>
      <c r="K5167" s="1">
        <f>_xlfn.XLOOKUP(tbl_Invoices[[#This Row],[Customer_ID]], tbl_Customers[Customer_ID], tbl_Customers[Cohort_Month])</f>
        <v>44926</v>
      </c>
      <c r="L5167" s="1" t="str">
        <f ca="1">_xlfn.XLOOKUP(tbl_Invoices[[#This Row],[Customer_ID]], tbl_Customers[Customer_ID], tbl_Customers[Age_Group])</f>
        <v>35–44</v>
      </c>
      <c r="M5167" s="1" t="str">
        <f>_xlfn.XLOOKUP(tbl_Invoices[[#This Row],[Customer_ID]], tbl_Customers[Customer_ID], tbl_Customers[Region])</f>
        <v>South</v>
      </c>
      <c r="N5167" s="1" t="str" cm="1">
        <f t="array" ref="N5167">_xlfn.IFS(
   _xlfn.SINGLE(tbl_Invoices[Plan_ID])="P1","Basic",
   _xlfn.SINGLE(tbl_Invoices[Plan_ID])="P2","Standard",
   _xlfn.SINGLE(tbl_Invoices[Plan_ID])="P3","Premium"
)</f>
        <v>Premium</v>
      </c>
      <c r="O5167" s="2">
        <f>IF(tbl_Invoices[[#This Row],[Revenue_Type]]="Churned",0,1)</f>
        <v>1</v>
      </c>
    </row>
    <row r="5168" spans="1:15" x14ac:dyDescent="0.25">
      <c r="A5168" t="s">
        <v>6389</v>
      </c>
      <c r="B5168" t="s">
        <v>1231</v>
      </c>
      <c r="C5168" t="s">
        <v>4447</v>
      </c>
      <c r="D5168" s="1">
        <v>44966</v>
      </c>
      <c r="E5168">
        <v>25</v>
      </c>
      <c r="F5168" t="b">
        <v>1</v>
      </c>
      <c r="G5168" t="s">
        <v>4547</v>
      </c>
      <c r="H5168" t="s">
        <v>2034</v>
      </c>
      <c r="I5168" s="1">
        <f>DATE(YEAR(tbl_Invoices[[#This Row],[Invoice_Date]]), MONTH(tbl_Invoices[[#This Row],[Invoice_Date]]), DAY(tbl_Invoices[[#This Row],[Invoice_Date]]))</f>
        <v>44966</v>
      </c>
      <c r="J5168">
        <f>YEAR(tbl_Invoices[[#This Row],[Invoice_Date]])</f>
        <v>2023</v>
      </c>
      <c r="K5168" s="1">
        <f>_xlfn.XLOOKUP(tbl_Invoices[[#This Row],[Customer_ID]], tbl_Customers[Customer_ID], tbl_Customers[Cohort_Month])</f>
        <v>44681</v>
      </c>
      <c r="L5168" s="1" t="str">
        <f ca="1">_xlfn.XLOOKUP(tbl_Invoices[[#This Row],[Customer_ID]], tbl_Customers[Customer_ID], tbl_Customers[Age_Group])</f>
        <v>25–34</v>
      </c>
      <c r="M5168" s="1" t="str">
        <f>_xlfn.XLOOKUP(tbl_Invoices[[#This Row],[Customer_ID]], tbl_Customers[Customer_ID], tbl_Customers[Region])</f>
        <v>West</v>
      </c>
      <c r="N5168" s="1" t="str" cm="1">
        <f t="array" ref="N5168">_xlfn.IFS(
   _xlfn.SINGLE(tbl_Invoices[Plan_ID])="P1","Basic",
   _xlfn.SINGLE(tbl_Invoices[Plan_ID])="P2","Standard",
   _xlfn.SINGLE(tbl_Invoices[Plan_ID])="P3","Premium"
)</f>
        <v>Standard</v>
      </c>
      <c r="O5168" s="2">
        <f>IF(tbl_Invoices[[#This Row],[Revenue_Type]]="Churned",0,1)</f>
        <v>1</v>
      </c>
    </row>
    <row r="5169" spans="1:15" x14ac:dyDescent="0.25">
      <c r="A5169" t="s">
        <v>7115</v>
      </c>
      <c r="B5169" t="s">
        <v>1436</v>
      </c>
      <c r="C5169" t="s">
        <v>2676</v>
      </c>
      <c r="D5169" s="1">
        <v>44966</v>
      </c>
      <c r="E5169">
        <v>25</v>
      </c>
      <c r="F5169" t="b">
        <v>1</v>
      </c>
      <c r="G5169" t="s">
        <v>4540</v>
      </c>
      <c r="H5169" t="s">
        <v>2034</v>
      </c>
      <c r="I5169" s="1">
        <f>DATE(YEAR(tbl_Invoices[[#This Row],[Invoice_Date]]), MONTH(tbl_Invoices[[#This Row],[Invoice_Date]]), DAY(tbl_Invoices[[#This Row],[Invoice_Date]]))</f>
        <v>44966</v>
      </c>
      <c r="J5169">
        <f>YEAR(tbl_Invoices[[#This Row],[Invoice_Date]])</f>
        <v>2023</v>
      </c>
      <c r="K5169" s="1">
        <f>_xlfn.XLOOKUP(tbl_Invoices[[#This Row],[Customer_ID]], tbl_Customers[Customer_ID], tbl_Customers[Cohort_Month])</f>
        <v>45077</v>
      </c>
      <c r="L5169" s="1" t="str">
        <f ca="1">_xlfn.XLOOKUP(tbl_Invoices[[#This Row],[Customer_ID]], tbl_Customers[Customer_ID], tbl_Customers[Age_Group])</f>
        <v>45–54</v>
      </c>
      <c r="M5169" s="1" t="str">
        <f>_xlfn.XLOOKUP(tbl_Invoices[[#This Row],[Customer_ID]], tbl_Customers[Customer_ID], tbl_Customers[Region])</f>
        <v>Midwest</v>
      </c>
      <c r="N5169" s="1" t="str" cm="1">
        <f t="array" ref="N5169">_xlfn.IFS(
   _xlfn.SINGLE(tbl_Invoices[Plan_ID])="P1","Basic",
   _xlfn.SINGLE(tbl_Invoices[Plan_ID])="P2","Standard",
   _xlfn.SINGLE(tbl_Invoices[Plan_ID])="P3","Premium"
)</f>
        <v>Standard</v>
      </c>
      <c r="O5169" s="2">
        <f>IF(tbl_Invoices[[#This Row],[Revenue_Type]]="Churned",0,1)</f>
        <v>1</v>
      </c>
    </row>
    <row r="5170" spans="1:15" x14ac:dyDescent="0.25">
      <c r="A5170" t="s">
        <v>7328</v>
      </c>
      <c r="B5170" t="s">
        <v>1484</v>
      </c>
      <c r="C5170" t="s">
        <v>3601</v>
      </c>
      <c r="D5170" s="1">
        <v>44966</v>
      </c>
      <c r="E5170">
        <v>12</v>
      </c>
      <c r="F5170" t="b">
        <v>1</v>
      </c>
      <c r="G5170" t="s">
        <v>4549</v>
      </c>
      <c r="H5170" t="s">
        <v>2027</v>
      </c>
      <c r="I5170" s="1">
        <f>DATE(YEAR(tbl_Invoices[[#This Row],[Invoice_Date]]), MONTH(tbl_Invoices[[#This Row],[Invoice_Date]]), DAY(tbl_Invoices[[#This Row],[Invoice_Date]]))</f>
        <v>44966</v>
      </c>
      <c r="J5170">
        <f>YEAR(tbl_Invoices[[#This Row],[Invoice_Date]])</f>
        <v>2023</v>
      </c>
      <c r="K5170" s="1">
        <f>_xlfn.XLOOKUP(tbl_Invoices[[#This Row],[Customer_ID]], tbl_Customers[Customer_ID], tbl_Customers[Cohort_Month])</f>
        <v>44316</v>
      </c>
      <c r="L5170" s="1" t="str">
        <f ca="1">_xlfn.XLOOKUP(tbl_Invoices[[#This Row],[Customer_ID]], tbl_Customers[Customer_ID], tbl_Customers[Age_Group])</f>
        <v>25–34</v>
      </c>
      <c r="M5170" s="1" t="str">
        <f>_xlfn.XLOOKUP(tbl_Invoices[[#This Row],[Customer_ID]], tbl_Customers[Customer_ID], tbl_Customers[Region])</f>
        <v>West</v>
      </c>
      <c r="N5170" s="1" t="str" cm="1">
        <f t="array" ref="N5170">_xlfn.IFS(
   _xlfn.SINGLE(tbl_Invoices[Plan_ID])="P1","Basic",
   _xlfn.SINGLE(tbl_Invoices[Plan_ID])="P2","Standard",
   _xlfn.SINGLE(tbl_Invoices[Plan_ID])="P3","Premium"
)</f>
        <v>Basic</v>
      </c>
      <c r="O5170" s="2">
        <f>IF(tbl_Invoices[[#This Row],[Revenue_Type]]="Churned",0,1)</f>
        <v>1</v>
      </c>
    </row>
    <row r="5171" spans="1:15" x14ac:dyDescent="0.25">
      <c r="A5171" t="s">
        <v>6344</v>
      </c>
      <c r="B5171" t="s">
        <v>1512</v>
      </c>
      <c r="C5171" t="s">
        <v>2167</v>
      </c>
      <c r="D5171" s="1">
        <v>44966</v>
      </c>
      <c r="E5171">
        <v>25</v>
      </c>
      <c r="F5171" t="b">
        <v>1</v>
      </c>
      <c r="G5171" t="s">
        <v>4549</v>
      </c>
      <c r="H5171" t="s">
        <v>2034</v>
      </c>
      <c r="I5171" s="1">
        <f>DATE(YEAR(tbl_Invoices[[#This Row],[Invoice_Date]]), MONTH(tbl_Invoices[[#This Row],[Invoice_Date]]), DAY(tbl_Invoices[[#This Row],[Invoice_Date]]))</f>
        <v>44966</v>
      </c>
      <c r="J5171">
        <f>YEAR(tbl_Invoices[[#This Row],[Invoice_Date]])</f>
        <v>2023</v>
      </c>
      <c r="K5171" s="1">
        <f>_xlfn.XLOOKUP(tbl_Invoices[[#This Row],[Customer_ID]], tbl_Customers[Customer_ID], tbl_Customers[Cohort_Month])</f>
        <v>45077</v>
      </c>
      <c r="L5171" s="1" t="str">
        <f ca="1">_xlfn.XLOOKUP(tbl_Invoices[[#This Row],[Customer_ID]], tbl_Customers[Customer_ID], tbl_Customers[Age_Group])</f>
        <v>25–34</v>
      </c>
      <c r="M5171" s="1" t="str">
        <f>_xlfn.XLOOKUP(tbl_Invoices[[#This Row],[Customer_ID]], tbl_Customers[Customer_ID], tbl_Customers[Region])</f>
        <v>International</v>
      </c>
      <c r="N5171" s="1" t="str" cm="1">
        <f t="array" ref="N5171">_xlfn.IFS(
   _xlfn.SINGLE(tbl_Invoices[Plan_ID])="P1","Basic",
   _xlfn.SINGLE(tbl_Invoices[Plan_ID])="P2","Standard",
   _xlfn.SINGLE(tbl_Invoices[Plan_ID])="P3","Premium"
)</f>
        <v>Standard</v>
      </c>
      <c r="O5171" s="2">
        <f>IF(tbl_Invoices[[#This Row],[Revenue_Type]]="Churned",0,1)</f>
        <v>1</v>
      </c>
    </row>
    <row r="5172" spans="1:15" x14ac:dyDescent="0.25">
      <c r="A5172" t="s">
        <v>7921</v>
      </c>
      <c r="B5172" t="s">
        <v>1876</v>
      </c>
      <c r="C5172" t="s">
        <v>2119</v>
      </c>
      <c r="D5172" s="1">
        <v>44966</v>
      </c>
      <c r="E5172">
        <v>25</v>
      </c>
      <c r="F5172" t="b">
        <v>1</v>
      </c>
      <c r="G5172" t="s">
        <v>4545</v>
      </c>
      <c r="H5172" t="s">
        <v>2034</v>
      </c>
      <c r="I5172" s="1">
        <f>DATE(YEAR(tbl_Invoices[[#This Row],[Invoice_Date]]), MONTH(tbl_Invoices[[#This Row],[Invoice_Date]]), DAY(tbl_Invoices[[#This Row],[Invoice_Date]]))</f>
        <v>44966</v>
      </c>
      <c r="J5172">
        <f>YEAR(tbl_Invoices[[#This Row],[Invoice_Date]])</f>
        <v>2023</v>
      </c>
      <c r="K5172" s="1">
        <f>_xlfn.XLOOKUP(tbl_Invoices[[#This Row],[Customer_ID]], tbl_Customers[Customer_ID], tbl_Customers[Cohort_Month])</f>
        <v>44712</v>
      </c>
      <c r="L5172" s="1" t="str">
        <f ca="1">_xlfn.XLOOKUP(tbl_Invoices[[#This Row],[Customer_ID]], tbl_Customers[Customer_ID], tbl_Customers[Age_Group])</f>
        <v>25–34</v>
      </c>
      <c r="M5172" s="1" t="str">
        <f>_xlfn.XLOOKUP(tbl_Invoices[[#This Row],[Customer_ID]], tbl_Customers[Customer_ID], tbl_Customers[Region])</f>
        <v>South</v>
      </c>
      <c r="N5172" s="1" t="str" cm="1">
        <f t="array" ref="N5172">_xlfn.IFS(
   _xlfn.SINGLE(tbl_Invoices[Plan_ID])="P1","Basic",
   _xlfn.SINGLE(tbl_Invoices[Plan_ID])="P2","Standard",
   _xlfn.SINGLE(tbl_Invoices[Plan_ID])="P3","Premium"
)</f>
        <v>Standard</v>
      </c>
      <c r="O5172" s="2">
        <f>IF(tbl_Invoices[[#This Row],[Revenue_Type]]="Churned",0,1)</f>
        <v>0</v>
      </c>
    </row>
    <row r="5173" spans="1:15" x14ac:dyDescent="0.25">
      <c r="A5173" t="s">
        <v>5729</v>
      </c>
      <c r="B5173" t="s">
        <v>97</v>
      </c>
      <c r="C5173" t="s">
        <v>2581</v>
      </c>
      <c r="D5173" s="1">
        <v>44967</v>
      </c>
      <c r="E5173">
        <v>55</v>
      </c>
      <c r="F5173" t="b">
        <v>1</v>
      </c>
      <c r="G5173" t="s">
        <v>4545</v>
      </c>
      <c r="H5173" t="s">
        <v>2031</v>
      </c>
      <c r="I5173" s="1">
        <f>DATE(YEAR(tbl_Invoices[[#This Row],[Invoice_Date]]), MONTH(tbl_Invoices[[#This Row],[Invoice_Date]]), DAY(tbl_Invoices[[#This Row],[Invoice_Date]]))</f>
        <v>44967</v>
      </c>
      <c r="J5173">
        <f>YEAR(tbl_Invoices[[#This Row],[Invoice_Date]])</f>
        <v>2023</v>
      </c>
      <c r="K5173" s="1">
        <f>_xlfn.XLOOKUP(tbl_Invoices[[#This Row],[Customer_ID]], tbl_Customers[Customer_ID], tbl_Customers[Cohort_Month])</f>
        <v>44895</v>
      </c>
      <c r="L5173" s="1" t="str">
        <f ca="1">_xlfn.XLOOKUP(tbl_Invoices[[#This Row],[Customer_ID]], tbl_Customers[Customer_ID], tbl_Customers[Age_Group])</f>
        <v>35–44</v>
      </c>
      <c r="M5173" s="1" t="str">
        <f>_xlfn.XLOOKUP(tbl_Invoices[[#This Row],[Customer_ID]], tbl_Customers[Customer_ID], tbl_Customers[Region])</f>
        <v>South</v>
      </c>
      <c r="N5173" s="1" t="str" cm="1">
        <f t="array" ref="N5173">_xlfn.IFS(
   _xlfn.SINGLE(tbl_Invoices[Plan_ID])="P1","Basic",
   _xlfn.SINGLE(tbl_Invoices[Plan_ID])="P2","Standard",
   _xlfn.SINGLE(tbl_Invoices[Plan_ID])="P3","Premium"
)</f>
        <v>Premium</v>
      </c>
      <c r="O5173" s="2">
        <f>IF(tbl_Invoices[[#This Row],[Revenue_Type]]="Churned",0,1)</f>
        <v>0</v>
      </c>
    </row>
    <row r="5174" spans="1:15" x14ac:dyDescent="0.25">
      <c r="A5174" t="s">
        <v>6090</v>
      </c>
      <c r="B5174" t="s">
        <v>411</v>
      </c>
      <c r="C5174" t="s">
        <v>3958</v>
      </c>
      <c r="D5174" s="1">
        <v>44967</v>
      </c>
      <c r="E5174">
        <v>12</v>
      </c>
      <c r="F5174" t="b">
        <v>1</v>
      </c>
      <c r="G5174" t="s">
        <v>4549</v>
      </c>
      <c r="H5174" t="s">
        <v>2027</v>
      </c>
      <c r="I5174" s="1">
        <f>DATE(YEAR(tbl_Invoices[[#This Row],[Invoice_Date]]), MONTH(tbl_Invoices[[#This Row],[Invoice_Date]]), DAY(tbl_Invoices[[#This Row],[Invoice_Date]]))</f>
        <v>44967</v>
      </c>
      <c r="J5174">
        <f>YEAR(tbl_Invoices[[#This Row],[Invoice_Date]])</f>
        <v>2023</v>
      </c>
      <c r="K5174" s="1">
        <f>_xlfn.XLOOKUP(tbl_Invoices[[#This Row],[Customer_ID]], tbl_Customers[Customer_ID], tbl_Customers[Cohort_Month])</f>
        <v>44286</v>
      </c>
      <c r="L5174" s="1" t="str">
        <f ca="1">_xlfn.XLOOKUP(tbl_Invoices[[#This Row],[Customer_ID]], tbl_Customers[Customer_ID], tbl_Customers[Age_Group])</f>
        <v>45–54</v>
      </c>
      <c r="M5174" s="1" t="str">
        <f>_xlfn.XLOOKUP(tbl_Invoices[[#This Row],[Customer_ID]], tbl_Customers[Customer_ID], tbl_Customers[Region])</f>
        <v>West</v>
      </c>
      <c r="N5174" s="1" t="str" cm="1">
        <f t="array" ref="N5174">_xlfn.IFS(
   _xlfn.SINGLE(tbl_Invoices[Plan_ID])="P1","Basic",
   _xlfn.SINGLE(tbl_Invoices[Plan_ID])="P2","Standard",
   _xlfn.SINGLE(tbl_Invoices[Plan_ID])="P3","Premium"
)</f>
        <v>Basic</v>
      </c>
      <c r="O5174" s="2">
        <f>IF(tbl_Invoices[[#This Row],[Revenue_Type]]="Churned",0,1)</f>
        <v>1</v>
      </c>
    </row>
    <row r="5175" spans="1:15" x14ac:dyDescent="0.25">
      <c r="A5175" t="s">
        <v>4867</v>
      </c>
      <c r="B5175" t="s">
        <v>489</v>
      </c>
      <c r="C5175" t="s">
        <v>3070</v>
      </c>
      <c r="D5175" s="1">
        <v>44967</v>
      </c>
      <c r="E5175">
        <v>55</v>
      </c>
      <c r="F5175" t="b">
        <v>1</v>
      </c>
      <c r="G5175" t="s">
        <v>4538</v>
      </c>
      <c r="H5175" t="s">
        <v>2031</v>
      </c>
      <c r="I5175" s="1">
        <f>DATE(YEAR(tbl_Invoices[[#This Row],[Invoice_Date]]), MONTH(tbl_Invoices[[#This Row],[Invoice_Date]]), DAY(tbl_Invoices[[#This Row],[Invoice_Date]]))</f>
        <v>44967</v>
      </c>
      <c r="J5175">
        <f>YEAR(tbl_Invoices[[#This Row],[Invoice_Date]])</f>
        <v>2023</v>
      </c>
      <c r="K5175" s="1">
        <f>_xlfn.XLOOKUP(tbl_Invoices[[#This Row],[Customer_ID]], tbl_Customers[Customer_ID], tbl_Customers[Cohort_Month])</f>
        <v>44926</v>
      </c>
      <c r="L5175" s="1" t="str">
        <f ca="1">_xlfn.XLOOKUP(tbl_Invoices[[#This Row],[Customer_ID]], tbl_Customers[Customer_ID], tbl_Customers[Age_Group])</f>
        <v>25–34</v>
      </c>
      <c r="M5175" s="1" t="str">
        <f>_xlfn.XLOOKUP(tbl_Invoices[[#This Row],[Customer_ID]], tbl_Customers[Customer_ID], tbl_Customers[Region])</f>
        <v>International</v>
      </c>
      <c r="N5175" s="1" t="str" cm="1">
        <f t="array" ref="N5175">_xlfn.IFS(
   _xlfn.SINGLE(tbl_Invoices[Plan_ID])="P1","Basic",
   _xlfn.SINGLE(tbl_Invoices[Plan_ID])="P2","Standard",
   _xlfn.SINGLE(tbl_Invoices[Plan_ID])="P3","Premium"
)</f>
        <v>Premium</v>
      </c>
      <c r="O5175" s="2">
        <f>IF(tbl_Invoices[[#This Row],[Revenue_Type]]="Churned",0,1)</f>
        <v>1</v>
      </c>
    </row>
    <row r="5176" spans="1:15" x14ac:dyDescent="0.25">
      <c r="A5176" t="s">
        <v>6532</v>
      </c>
      <c r="B5176" t="s">
        <v>591</v>
      </c>
      <c r="C5176" t="s">
        <v>2814</v>
      </c>
      <c r="D5176" s="1">
        <v>44967</v>
      </c>
      <c r="E5176">
        <v>12</v>
      </c>
      <c r="F5176" t="b">
        <v>1</v>
      </c>
      <c r="G5176" t="s">
        <v>4547</v>
      </c>
      <c r="H5176" t="s">
        <v>2027</v>
      </c>
      <c r="I5176" s="1">
        <f>DATE(YEAR(tbl_Invoices[[#This Row],[Invoice_Date]]), MONTH(tbl_Invoices[[#This Row],[Invoice_Date]]), DAY(tbl_Invoices[[#This Row],[Invoice_Date]]))</f>
        <v>44967</v>
      </c>
      <c r="J5176">
        <f>YEAR(tbl_Invoices[[#This Row],[Invoice_Date]])</f>
        <v>2023</v>
      </c>
      <c r="K5176" s="1">
        <f>_xlfn.XLOOKUP(tbl_Invoices[[#This Row],[Customer_ID]], tbl_Customers[Customer_ID], tbl_Customers[Cohort_Month])</f>
        <v>44620</v>
      </c>
      <c r="L5176" s="1" t="str">
        <f ca="1">_xlfn.XLOOKUP(tbl_Invoices[[#This Row],[Customer_ID]], tbl_Customers[Customer_ID], tbl_Customers[Age_Group])</f>
        <v>35–44</v>
      </c>
      <c r="M5176" s="1" t="str">
        <f>_xlfn.XLOOKUP(tbl_Invoices[[#This Row],[Customer_ID]], tbl_Customers[Customer_ID], tbl_Customers[Region])</f>
        <v>Midwest</v>
      </c>
      <c r="N5176" s="1" t="str" cm="1">
        <f t="array" ref="N5176">_xlfn.IFS(
   _xlfn.SINGLE(tbl_Invoices[Plan_ID])="P1","Basic",
   _xlfn.SINGLE(tbl_Invoices[Plan_ID])="P2","Standard",
   _xlfn.SINGLE(tbl_Invoices[Plan_ID])="P3","Premium"
)</f>
        <v>Basic</v>
      </c>
      <c r="O5176" s="2">
        <f>IF(tbl_Invoices[[#This Row],[Revenue_Type]]="Churned",0,1)</f>
        <v>1</v>
      </c>
    </row>
    <row r="5177" spans="1:15" x14ac:dyDescent="0.25">
      <c r="A5177" t="s">
        <v>7596</v>
      </c>
      <c r="B5177" t="s">
        <v>612</v>
      </c>
      <c r="C5177" t="s">
        <v>2711</v>
      </c>
      <c r="D5177" s="1">
        <v>44967</v>
      </c>
      <c r="E5177">
        <v>55</v>
      </c>
      <c r="F5177" t="b">
        <v>1</v>
      </c>
      <c r="G5177" t="s">
        <v>4547</v>
      </c>
      <c r="H5177" t="s">
        <v>2031</v>
      </c>
      <c r="I5177" s="1">
        <f>DATE(YEAR(tbl_Invoices[[#This Row],[Invoice_Date]]), MONTH(tbl_Invoices[[#This Row],[Invoice_Date]]), DAY(tbl_Invoices[[#This Row],[Invoice_Date]]))</f>
        <v>44967</v>
      </c>
      <c r="J5177">
        <f>YEAR(tbl_Invoices[[#This Row],[Invoice_Date]])</f>
        <v>2023</v>
      </c>
      <c r="K5177" s="1">
        <f>_xlfn.XLOOKUP(tbl_Invoices[[#This Row],[Customer_ID]], tbl_Customers[Customer_ID], tbl_Customers[Cohort_Month])</f>
        <v>44561</v>
      </c>
      <c r="L5177" s="1" t="str">
        <f ca="1">_xlfn.XLOOKUP(tbl_Invoices[[#This Row],[Customer_ID]], tbl_Customers[Customer_ID], tbl_Customers[Age_Group])</f>
        <v>18–24</v>
      </c>
      <c r="M5177" s="1" t="str">
        <f>_xlfn.XLOOKUP(tbl_Invoices[[#This Row],[Customer_ID]], tbl_Customers[Customer_ID], tbl_Customers[Region])</f>
        <v>South</v>
      </c>
      <c r="N5177" s="1" t="str" cm="1">
        <f t="array" ref="N5177">_xlfn.IFS(
   _xlfn.SINGLE(tbl_Invoices[Plan_ID])="P1","Basic",
   _xlfn.SINGLE(tbl_Invoices[Plan_ID])="P2","Standard",
   _xlfn.SINGLE(tbl_Invoices[Plan_ID])="P3","Premium"
)</f>
        <v>Premium</v>
      </c>
      <c r="O5177" s="2">
        <f>IF(tbl_Invoices[[#This Row],[Revenue_Type]]="Churned",0,1)</f>
        <v>1</v>
      </c>
    </row>
    <row r="5178" spans="1:15" x14ac:dyDescent="0.25">
      <c r="A5178" t="s">
        <v>5735</v>
      </c>
      <c r="B5178" t="s">
        <v>684</v>
      </c>
      <c r="C5178" t="s">
        <v>3453</v>
      </c>
      <c r="D5178" s="1">
        <v>44967</v>
      </c>
      <c r="E5178">
        <v>25</v>
      </c>
      <c r="F5178" t="b">
        <v>1</v>
      </c>
      <c r="G5178" t="s">
        <v>4549</v>
      </c>
      <c r="H5178" t="s">
        <v>2034</v>
      </c>
      <c r="I5178" s="1">
        <f>DATE(YEAR(tbl_Invoices[[#This Row],[Invoice_Date]]), MONTH(tbl_Invoices[[#This Row],[Invoice_Date]]), DAY(tbl_Invoices[[#This Row],[Invoice_Date]]))</f>
        <v>44967</v>
      </c>
      <c r="J5178">
        <f>YEAR(tbl_Invoices[[#This Row],[Invoice_Date]])</f>
        <v>2023</v>
      </c>
      <c r="K5178" s="1">
        <f>_xlfn.XLOOKUP(tbl_Invoices[[#This Row],[Customer_ID]], tbl_Customers[Customer_ID], tbl_Customers[Cohort_Month])</f>
        <v>44530</v>
      </c>
      <c r="L5178" s="1" t="str">
        <f ca="1">_xlfn.XLOOKUP(tbl_Invoices[[#This Row],[Customer_ID]], tbl_Customers[Customer_ID], tbl_Customers[Age_Group])</f>
        <v>25–34</v>
      </c>
      <c r="M5178" s="1" t="str">
        <f>_xlfn.XLOOKUP(tbl_Invoices[[#This Row],[Customer_ID]], tbl_Customers[Customer_ID], tbl_Customers[Region])</f>
        <v>West</v>
      </c>
      <c r="N5178" s="1" t="str" cm="1">
        <f t="array" ref="N5178">_xlfn.IFS(
   _xlfn.SINGLE(tbl_Invoices[Plan_ID])="P1","Basic",
   _xlfn.SINGLE(tbl_Invoices[Plan_ID])="P2","Standard",
   _xlfn.SINGLE(tbl_Invoices[Plan_ID])="P3","Premium"
)</f>
        <v>Standard</v>
      </c>
      <c r="O5178" s="2">
        <f>IF(tbl_Invoices[[#This Row],[Revenue_Type]]="Churned",0,1)</f>
        <v>1</v>
      </c>
    </row>
    <row r="5179" spans="1:15" x14ac:dyDescent="0.25">
      <c r="A5179" t="s">
        <v>7185</v>
      </c>
      <c r="B5179" t="s">
        <v>1323</v>
      </c>
      <c r="C5179" t="s">
        <v>2348</v>
      </c>
      <c r="D5179" s="1">
        <v>44967</v>
      </c>
      <c r="E5179">
        <v>25</v>
      </c>
      <c r="F5179" t="b">
        <v>1</v>
      </c>
      <c r="G5179" t="s">
        <v>4545</v>
      </c>
      <c r="H5179" t="s">
        <v>2034</v>
      </c>
      <c r="I5179" s="1">
        <f>DATE(YEAR(tbl_Invoices[[#This Row],[Invoice_Date]]), MONTH(tbl_Invoices[[#This Row],[Invoice_Date]]), DAY(tbl_Invoices[[#This Row],[Invoice_Date]]))</f>
        <v>44967</v>
      </c>
      <c r="J5179">
        <f>YEAR(tbl_Invoices[[#This Row],[Invoice_Date]])</f>
        <v>2023</v>
      </c>
      <c r="K5179" s="1">
        <f>_xlfn.XLOOKUP(tbl_Invoices[[#This Row],[Customer_ID]], tbl_Customers[Customer_ID], tbl_Customers[Cohort_Month])</f>
        <v>44620</v>
      </c>
      <c r="L5179" s="1" t="str">
        <f ca="1">_xlfn.XLOOKUP(tbl_Invoices[[#This Row],[Customer_ID]], tbl_Customers[Customer_ID], tbl_Customers[Age_Group])</f>
        <v>25–34</v>
      </c>
      <c r="M5179" s="1" t="str">
        <f>_xlfn.XLOOKUP(tbl_Invoices[[#This Row],[Customer_ID]], tbl_Customers[Customer_ID], tbl_Customers[Region])</f>
        <v>South</v>
      </c>
      <c r="N5179" s="1" t="str" cm="1">
        <f t="array" ref="N5179">_xlfn.IFS(
   _xlfn.SINGLE(tbl_Invoices[Plan_ID])="P1","Basic",
   _xlfn.SINGLE(tbl_Invoices[Plan_ID])="P2","Standard",
   _xlfn.SINGLE(tbl_Invoices[Plan_ID])="P3","Premium"
)</f>
        <v>Standard</v>
      </c>
      <c r="O5179" s="2">
        <f>IF(tbl_Invoices[[#This Row],[Revenue_Type]]="Churned",0,1)</f>
        <v>0</v>
      </c>
    </row>
    <row r="5180" spans="1:15" x14ac:dyDescent="0.25">
      <c r="A5180" t="s">
        <v>8523</v>
      </c>
      <c r="B5180" t="s">
        <v>1334</v>
      </c>
      <c r="C5180" t="s">
        <v>3004</v>
      </c>
      <c r="D5180" s="1">
        <v>44967</v>
      </c>
      <c r="E5180">
        <v>12</v>
      </c>
      <c r="F5180" t="b">
        <v>1</v>
      </c>
      <c r="G5180" t="s">
        <v>4549</v>
      </c>
      <c r="H5180" t="s">
        <v>2027</v>
      </c>
      <c r="I5180" s="1">
        <f>DATE(YEAR(tbl_Invoices[[#This Row],[Invoice_Date]]), MONTH(tbl_Invoices[[#This Row],[Invoice_Date]]), DAY(tbl_Invoices[[#This Row],[Invoice_Date]]))</f>
        <v>44967</v>
      </c>
      <c r="J5180">
        <f>YEAR(tbl_Invoices[[#This Row],[Invoice_Date]])</f>
        <v>2023</v>
      </c>
      <c r="K5180" s="1">
        <f>_xlfn.XLOOKUP(tbl_Invoices[[#This Row],[Customer_ID]], tbl_Customers[Customer_ID], tbl_Customers[Cohort_Month])</f>
        <v>44500</v>
      </c>
      <c r="L5180" s="1" t="str">
        <f ca="1">_xlfn.XLOOKUP(tbl_Invoices[[#This Row],[Customer_ID]], tbl_Customers[Customer_ID], tbl_Customers[Age_Group])</f>
        <v>25–34</v>
      </c>
      <c r="M5180" s="1" t="str">
        <f>_xlfn.XLOOKUP(tbl_Invoices[[#This Row],[Customer_ID]], tbl_Customers[Customer_ID], tbl_Customers[Region])</f>
        <v>International</v>
      </c>
      <c r="N5180" s="1" t="str" cm="1">
        <f t="array" ref="N5180">_xlfn.IFS(
   _xlfn.SINGLE(tbl_Invoices[Plan_ID])="P1","Basic",
   _xlfn.SINGLE(tbl_Invoices[Plan_ID])="P2","Standard",
   _xlfn.SINGLE(tbl_Invoices[Plan_ID])="P3","Premium"
)</f>
        <v>Basic</v>
      </c>
      <c r="O5180" s="2">
        <f>IF(tbl_Invoices[[#This Row],[Revenue_Type]]="Churned",0,1)</f>
        <v>1</v>
      </c>
    </row>
    <row r="5181" spans="1:15" x14ac:dyDescent="0.25">
      <c r="A5181" t="s">
        <v>6456</v>
      </c>
      <c r="B5181" t="s">
        <v>1590</v>
      </c>
      <c r="C5181" t="s">
        <v>3274</v>
      </c>
      <c r="D5181" s="1">
        <v>44967</v>
      </c>
      <c r="E5181">
        <v>55</v>
      </c>
      <c r="F5181" t="b">
        <v>1</v>
      </c>
      <c r="G5181" t="s">
        <v>4540</v>
      </c>
      <c r="H5181" t="s">
        <v>2031</v>
      </c>
      <c r="I5181" s="1">
        <f>DATE(YEAR(tbl_Invoices[[#This Row],[Invoice_Date]]), MONTH(tbl_Invoices[[#This Row],[Invoice_Date]]), DAY(tbl_Invoices[[#This Row],[Invoice_Date]]))</f>
        <v>44967</v>
      </c>
      <c r="J5181">
        <f>YEAR(tbl_Invoices[[#This Row],[Invoice_Date]])</f>
        <v>2023</v>
      </c>
      <c r="K5181" s="1">
        <f>_xlfn.XLOOKUP(tbl_Invoices[[#This Row],[Customer_ID]], tbl_Customers[Customer_ID], tbl_Customers[Cohort_Month])</f>
        <v>44530</v>
      </c>
      <c r="L5181" s="1" t="str">
        <f ca="1">_xlfn.XLOOKUP(tbl_Invoices[[#This Row],[Customer_ID]], tbl_Customers[Customer_ID], tbl_Customers[Age_Group])</f>
        <v>45–54</v>
      </c>
      <c r="M5181" s="1" t="str">
        <f>_xlfn.XLOOKUP(tbl_Invoices[[#This Row],[Customer_ID]], tbl_Customers[Customer_ID], tbl_Customers[Region])</f>
        <v>South</v>
      </c>
      <c r="N5181" s="1" t="str" cm="1">
        <f t="array" ref="N5181">_xlfn.IFS(
   _xlfn.SINGLE(tbl_Invoices[Plan_ID])="P1","Basic",
   _xlfn.SINGLE(tbl_Invoices[Plan_ID])="P2","Standard",
   _xlfn.SINGLE(tbl_Invoices[Plan_ID])="P3","Premium"
)</f>
        <v>Premium</v>
      </c>
      <c r="O5181" s="2">
        <f>IF(tbl_Invoices[[#This Row],[Revenue_Type]]="Churned",0,1)</f>
        <v>1</v>
      </c>
    </row>
    <row r="5182" spans="1:15" x14ac:dyDescent="0.25">
      <c r="A5182" t="s">
        <v>5836</v>
      </c>
      <c r="B5182" t="s">
        <v>1675</v>
      </c>
      <c r="C5182" t="s">
        <v>2951</v>
      </c>
      <c r="D5182" s="1">
        <v>44967</v>
      </c>
      <c r="E5182">
        <v>25</v>
      </c>
      <c r="F5182" t="b">
        <v>1</v>
      </c>
      <c r="G5182" t="s">
        <v>4540</v>
      </c>
      <c r="H5182" t="s">
        <v>2034</v>
      </c>
      <c r="I5182" s="1">
        <f>DATE(YEAR(tbl_Invoices[[#This Row],[Invoice_Date]]), MONTH(tbl_Invoices[[#This Row],[Invoice_Date]]), DAY(tbl_Invoices[[#This Row],[Invoice_Date]]))</f>
        <v>44967</v>
      </c>
      <c r="J5182">
        <f>YEAR(tbl_Invoices[[#This Row],[Invoice_Date]])</f>
        <v>2023</v>
      </c>
      <c r="K5182" s="1">
        <f>_xlfn.XLOOKUP(tbl_Invoices[[#This Row],[Customer_ID]], tbl_Customers[Customer_ID], tbl_Customers[Cohort_Month])</f>
        <v>45077</v>
      </c>
      <c r="L5182" s="1" t="str">
        <f ca="1">_xlfn.XLOOKUP(tbl_Invoices[[#This Row],[Customer_ID]], tbl_Customers[Customer_ID], tbl_Customers[Age_Group])</f>
        <v>25–34</v>
      </c>
      <c r="M5182" s="1" t="str">
        <f>_xlfn.XLOOKUP(tbl_Invoices[[#This Row],[Customer_ID]], tbl_Customers[Customer_ID], tbl_Customers[Region])</f>
        <v>International</v>
      </c>
      <c r="N5182" s="1" t="str" cm="1">
        <f t="array" ref="N5182">_xlfn.IFS(
   _xlfn.SINGLE(tbl_Invoices[Plan_ID])="P1","Basic",
   _xlfn.SINGLE(tbl_Invoices[Plan_ID])="P2","Standard",
   _xlfn.SINGLE(tbl_Invoices[Plan_ID])="P3","Premium"
)</f>
        <v>Standard</v>
      </c>
      <c r="O5182" s="2">
        <f>IF(tbl_Invoices[[#This Row],[Revenue_Type]]="Churned",0,1)</f>
        <v>1</v>
      </c>
    </row>
    <row r="5183" spans="1:15" x14ac:dyDescent="0.25">
      <c r="A5183" t="s">
        <v>5304</v>
      </c>
      <c r="B5183" t="s">
        <v>486</v>
      </c>
      <c r="C5183" t="s">
        <v>4041</v>
      </c>
      <c r="D5183" s="1">
        <v>44968</v>
      </c>
      <c r="E5183">
        <v>55</v>
      </c>
      <c r="F5183" t="b">
        <v>1</v>
      </c>
      <c r="G5183" t="s">
        <v>4549</v>
      </c>
      <c r="H5183" t="s">
        <v>2031</v>
      </c>
      <c r="I5183" s="1">
        <f>DATE(YEAR(tbl_Invoices[[#This Row],[Invoice_Date]]), MONTH(tbl_Invoices[[#This Row],[Invoice_Date]]), DAY(tbl_Invoices[[#This Row],[Invoice_Date]]))</f>
        <v>44968</v>
      </c>
      <c r="J5183">
        <f>YEAR(tbl_Invoices[[#This Row],[Invoice_Date]])</f>
        <v>2023</v>
      </c>
      <c r="K5183" s="1">
        <f>_xlfn.XLOOKUP(tbl_Invoices[[#This Row],[Customer_ID]], tbl_Customers[Customer_ID], tbl_Customers[Cohort_Month])</f>
        <v>44651</v>
      </c>
      <c r="L5183" s="1" t="str">
        <f ca="1">_xlfn.XLOOKUP(tbl_Invoices[[#This Row],[Customer_ID]], tbl_Customers[Customer_ID], tbl_Customers[Age_Group])</f>
        <v>18–24</v>
      </c>
      <c r="M5183" s="1" t="str">
        <f>_xlfn.XLOOKUP(tbl_Invoices[[#This Row],[Customer_ID]], tbl_Customers[Customer_ID], tbl_Customers[Region])</f>
        <v>Midwest</v>
      </c>
      <c r="N5183" s="1" t="str" cm="1">
        <f t="array" ref="N5183">_xlfn.IFS(
   _xlfn.SINGLE(tbl_Invoices[Plan_ID])="P1","Basic",
   _xlfn.SINGLE(tbl_Invoices[Plan_ID])="P2","Standard",
   _xlfn.SINGLE(tbl_Invoices[Plan_ID])="P3","Premium"
)</f>
        <v>Premium</v>
      </c>
      <c r="O5183" s="2">
        <f>IF(tbl_Invoices[[#This Row],[Revenue_Type]]="Churned",0,1)</f>
        <v>1</v>
      </c>
    </row>
    <row r="5184" spans="1:15" x14ac:dyDescent="0.25">
      <c r="A5184" t="s">
        <v>7744</v>
      </c>
      <c r="B5184" t="s">
        <v>800</v>
      </c>
      <c r="C5184" t="s">
        <v>4193</v>
      </c>
      <c r="D5184" s="1">
        <v>44968</v>
      </c>
      <c r="E5184">
        <v>55</v>
      </c>
      <c r="F5184" t="b">
        <v>1</v>
      </c>
      <c r="G5184" t="s">
        <v>4547</v>
      </c>
      <c r="H5184" t="s">
        <v>2031</v>
      </c>
      <c r="I5184" s="1">
        <f>DATE(YEAR(tbl_Invoices[[#This Row],[Invoice_Date]]), MONTH(tbl_Invoices[[#This Row],[Invoice_Date]]), DAY(tbl_Invoices[[#This Row],[Invoice_Date]]))</f>
        <v>44968</v>
      </c>
      <c r="J5184">
        <f>YEAR(tbl_Invoices[[#This Row],[Invoice_Date]])</f>
        <v>2023</v>
      </c>
      <c r="K5184" s="1">
        <f>_xlfn.XLOOKUP(tbl_Invoices[[#This Row],[Customer_ID]], tbl_Customers[Customer_ID], tbl_Customers[Cohort_Month])</f>
        <v>44957</v>
      </c>
      <c r="L5184" s="1" t="str">
        <f ca="1">_xlfn.XLOOKUP(tbl_Invoices[[#This Row],[Customer_ID]], tbl_Customers[Customer_ID], tbl_Customers[Age_Group])</f>
        <v>35–44</v>
      </c>
      <c r="M5184" s="1" t="str">
        <f>_xlfn.XLOOKUP(tbl_Invoices[[#This Row],[Customer_ID]], tbl_Customers[Customer_ID], tbl_Customers[Region])</f>
        <v>Midwest</v>
      </c>
      <c r="N5184" s="1" t="str" cm="1">
        <f t="array" ref="N5184">_xlfn.IFS(
   _xlfn.SINGLE(tbl_Invoices[Plan_ID])="P1","Basic",
   _xlfn.SINGLE(tbl_Invoices[Plan_ID])="P2","Standard",
   _xlfn.SINGLE(tbl_Invoices[Plan_ID])="P3","Premium"
)</f>
        <v>Premium</v>
      </c>
      <c r="O5184" s="2">
        <f>IF(tbl_Invoices[[#This Row],[Revenue_Type]]="Churned",0,1)</f>
        <v>1</v>
      </c>
    </row>
    <row r="5185" spans="1:15" x14ac:dyDescent="0.25">
      <c r="A5185" t="s">
        <v>9218</v>
      </c>
      <c r="B5185" t="s">
        <v>861</v>
      </c>
      <c r="C5185" t="s">
        <v>3501</v>
      </c>
      <c r="D5185" s="1">
        <v>44968</v>
      </c>
      <c r="E5185">
        <v>55</v>
      </c>
      <c r="F5185" t="b">
        <v>1</v>
      </c>
      <c r="G5185" t="s">
        <v>4545</v>
      </c>
      <c r="H5185" t="s">
        <v>2031</v>
      </c>
      <c r="I5185" s="1">
        <f>DATE(YEAR(tbl_Invoices[[#This Row],[Invoice_Date]]), MONTH(tbl_Invoices[[#This Row],[Invoice_Date]]), DAY(tbl_Invoices[[#This Row],[Invoice_Date]]))</f>
        <v>44968</v>
      </c>
      <c r="J5185">
        <f>YEAR(tbl_Invoices[[#This Row],[Invoice_Date]])</f>
        <v>2023</v>
      </c>
      <c r="K5185" s="1">
        <f>_xlfn.XLOOKUP(tbl_Invoices[[#This Row],[Customer_ID]], tbl_Customers[Customer_ID], tbl_Customers[Cohort_Month])</f>
        <v>44592</v>
      </c>
      <c r="L5185" s="1" t="str">
        <f ca="1">_xlfn.XLOOKUP(tbl_Invoices[[#This Row],[Customer_ID]], tbl_Customers[Customer_ID], tbl_Customers[Age_Group])</f>
        <v>35–44</v>
      </c>
      <c r="M5185" s="1" t="str">
        <f>_xlfn.XLOOKUP(tbl_Invoices[[#This Row],[Customer_ID]], tbl_Customers[Customer_ID], tbl_Customers[Region])</f>
        <v>East</v>
      </c>
      <c r="N5185" s="1" t="str" cm="1">
        <f t="array" ref="N5185">_xlfn.IFS(
   _xlfn.SINGLE(tbl_Invoices[Plan_ID])="P1","Basic",
   _xlfn.SINGLE(tbl_Invoices[Plan_ID])="P2","Standard",
   _xlfn.SINGLE(tbl_Invoices[Plan_ID])="P3","Premium"
)</f>
        <v>Premium</v>
      </c>
      <c r="O5185" s="2">
        <f>IF(tbl_Invoices[[#This Row],[Revenue_Type]]="Churned",0,1)</f>
        <v>0</v>
      </c>
    </row>
    <row r="5186" spans="1:15" x14ac:dyDescent="0.25">
      <c r="A5186" t="s">
        <v>9781</v>
      </c>
      <c r="B5186" t="s">
        <v>970</v>
      </c>
      <c r="C5186" t="s">
        <v>2071</v>
      </c>
      <c r="D5186" s="1">
        <v>44968</v>
      </c>
      <c r="E5186">
        <v>12</v>
      </c>
      <c r="F5186" t="b">
        <v>1</v>
      </c>
      <c r="G5186" t="s">
        <v>4538</v>
      </c>
      <c r="H5186" t="s">
        <v>2027</v>
      </c>
      <c r="I5186" s="1">
        <f>DATE(YEAR(tbl_Invoices[[#This Row],[Invoice_Date]]), MONTH(tbl_Invoices[[#This Row],[Invoice_Date]]), DAY(tbl_Invoices[[#This Row],[Invoice_Date]]))</f>
        <v>44968</v>
      </c>
      <c r="J5186">
        <f>YEAR(tbl_Invoices[[#This Row],[Invoice_Date]])</f>
        <v>2023</v>
      </c>
      <c r="K5186" s="1">
        <f>_xlfn.XLOOKUP(tbl_Invoices[[#This Row],[Customer_ID]], tbl_Customers[Customer_ID], tbl_Customers[Cohort_Month])</f>
        <v>44316</v>
      </c>
      <c r="L5186" s="1" t="str">
        <f ca="1">_xlfn.XLOOKUP(tbl_Invoices[[#This Row],[Customer_ID]], tbl_Customers[Customer_ID], tbl_Customers[Age_Group])</f>
        <v>45–54</v>
      </c>
      <c r="M5186" s="1" t="str">
        <f>_xlfn.XLOOKUP(tbl_Invoices[[#This Row],[Customer_ID]], tbl_Customers[Customer_ID], tbl_Customers[Region])</f>
        <v>Midwest</v>
      </c>
      <c r="N5186" s="1" t="str" cm="1">
        <f t="array" ref="N5186">_xlfn.IFS(
   _xlfn.SINGLE(tbl_Invoices[Plan_ID])="P1","Basic",
   _xlfn.SINGLE(tbl_Invoices[Plan_ID])="P2","Standard",
   _xlfn.SINGLE(tbl_Invoices[Plan_ID])="P3","Premium"
)</f>
        <v>Basic</v>
      </c>
      <c r="O5186" s="2">
        <f>IF(tbl_Invoices[[#This Row],[Revenue_Type]]="Churned",0,1)</f>
        <v>1</v>
      </c>
    </row>
    <row r="5187" spans="1:15" x14ac:dyDescent="0.25">
      <c r="A5187" t="s">
        <v>5305</v>
      </c>
      <c r="B5187" t="s">
        <v>1023</v>
      </c>
      <c r="C5187" t="s">
        <v>2472</v>
      </c>
      <c r="D5187" s="1">
        <v>44968</v>
      </c>
      <c r="E5187">
        <v>55</v>
      </c>
      <c r="F5187" t="b">
        <v>1</v>
      </c>
      <c r="G5187" t="s">
        <v>4545</v>
      </c>
      <c r="H5187" t="s">
        <v>2031</v>
      </c>
      <c r="I5187" s="1">
        <f>DATE(YEAR(tbl_Invoices[[#This Row],[Invoice_Date]]), MONTH(tbl_Invoices[[#This Row],[Invoice_Date]]), DAY(tbl_Invoices[[#This Row],[Invoice_Date]]))</f>
        <v>44968</v>
      </c>
      <c r="J5187">
        <f>YEAR(tbl_Invoices[[#This Row],[Invoice_Date]])</f>
        <v>2023</v>
      </c>
      <c r="K5187" s="1">
        <f>_xlfn.XLOOKUP(tbl_Invoices[[#This Row],[Customer_ID]], tbl_Customers[Customer_ID], tbl_Customers[Cohort_Month])</f>
        <v>44957</v>
      </c>
      <c r="L5187" s="1" t="str">
        <f ca="1">_xlfn.XLOOKUP(tbl_Invoices[[#This Row],[Customer_ID]], tbl_Customers[Customer_ID], tbl_Customers[Age_Group])</f>
        <v>35–44</v>
      </c>
      <c r="M5187" s="1" t="str">
        <f>_xlfn.XLOOKUP(tbl_Invoices[[#This Row],[Customer_ID]], tbl_Customers[Customer_ID], tbl_Customers[Region])</f>
        <v>South</v>
      </c>
      <c r="N5187" s="1" t="str" cm="1">
        <f t="array" ref="N5187">_xlfn.IFS(
   _xlfn.SINGLE(tbl_Invoices[Plan_ID])="P1","Basic",
   _xlfn.SINGLE(tbl_Invoices[Plan_ID])="P2","Standard",
   _xlfn.SINGLE(tbl_Invoices[Plan_ID])="P3","Premium"
)</f>
        <v>Premium</v>
      </c>
      <c r="O5187" s="2">
        <f>IF(tbl_Invoices[[#This Row],[Revenue_Type]]="Churned",0,1)</f>
        <v>0</v>
      </c>
    </row>
    <row r="5188" spans="1:15" x14ac:dyDescent="0.25">
      <c r="A5188" t="s">
        <v>7407</v>
      </c>
      <c r="B5188" t="s">
        <v>1199</v>
      </c>
      <c r="C5188" t="s">
        <v>4218</v>
      </c>
      <c r="D5188" s="1">
        <v>44968</v>
      </c>
      <c r="E5188">
        <v>55</v>
      </c>
      <c r="F5188" t="b">
        <v>1</v>
      </c>
      <c r="G5188" t="s">
        <v>4540</v>
      </c>
      <c r="H5188" t="s">
        <v>2031</v>
      </c>
      <c r="I5188" s="1">
        <f>DATE(YEAR(tbl_Invoices[[#This Row],[Invoice_Date]]), MONTH(tbl_Invoices[[#This Row],[Invoice_Date]]), DAY(tbl_Invoices[[#This Row],[Invoice_Date]]))</f>
        <v>44968</v>
      </c>
      <c r="J5188">
        <f>YEAR(tbl_Invoices[[#This Row],[Invoice_Date]])</f>
        <v>2023</v>
      </c>
      <c r="K5188" s="1">
        <f>_xlfn.XLOOKUP(tbl_Invoices[[#This Row],[Customer_ID]], tbl_Customers[Customer_ID], tbl_Customers[Cohort_Month])</f>
        <v>44592</v>
      </c>
      <c r="L5188" s="1" t="str">
        <f ca="1">_xlfn.XLOOKUP(tbl_Invoices[[#This Row],[Customer_ID]], tbl_Customers[Customer_ID], tbl_Customers[Age_Group])</f>
        <v>55+</v>
      </c>
      <c r="M5188" s="1" t="str">
        <f>_xlfn.XLOOKUP(tbl_Invoices[[#This Row],[Customer_ID]], tbl_Customers[Customer_ID], tbl_Customers[Region])</f>
        <v>East</v>
      </c>
      <c r="N5188" s="1" t="str" cm="1">
        <f t="array" ref="N5188">_xlfn.IFS(
   _xlfn.SINGLE(tbl_Invoices[Plan_ID])="P1","Basic",
   _xlfn.SINGLE(tbl_Invoices[Plan_ID])="P2","Standard",
   _xlfn.SINGLE(tbl_Invoices[Plan_ID])="P3","Premium"
)</f>
        <v>Premium</v>
      </c>
      <c r="O5188" s="2">
        <f>IF(tbl_Invoices[[#This Row],[Revenue_Type]]="Churned",0,1)</f>
        <v>1</v>
      </c>
    </row>
    <row r="5189" spans="1:15" x14ac:dyDescent="0.25">
      <c r="A5189" t="s">
        <v>7743</v>
      </c>
      <c r="B5189" t="s">
        <v>1372</v>
      </c>
      <c r="C5189" t="s">
        <v>3401</v>
      </c>
      <c r="D5189" s="1">
        <v>44968</v>
      </c>
      <c r="E5189">
        <v>25</v>
      </c>
      <c r="F5189" t="b">
        <v>1</v>
      </c>
      <c r="G5189" t="s">
        <v>4545</v>
      </c>
      <c r="H5189" t="s">
        <v>2034</v>
      </c>
      <c r="I5189" s="1">
        <f>DATE(YEAR(tbl_Invoices[[#This Row],[Invoice_Date]]), MONTH(tbl_Invoices[[#This Row],[Invoice_Date]]), DAY(tbl_Invoices[[#This Row],[Invoice_Date]]))</f>
        <v>44968</v>
      </c>
      <c r="J5189">
        <f>YEAR(tbl_Invoices[[#This Row],[Invoice_Date]])</f>
        <v>2023</v>
      </c>
      <c r="K5189" s="1">
        <f>_xlfn.XLOOKUP(tbl_Invoices[[#This Row],[Customer_ID]], tbl_Customers[Customer_ID], tbl_Customers[Cohort_Month])</f>
        <v>44347</v>
      </c>
      <c r="L5189" s="1" t="str">
        <f ca="1">_xlfn.XLOOKUP(tbl_Invoices[[#This Row],[Customer_ID]], tbl_Customers[Customer_ID], tbl_Customers[Age_Group])</f>
        <v>45–54</v>
      </c>
      <c r="M5189" s="1" t="str">
        <f>_xlfn.XLOOKUP(tbl_Invoices[[#This Row],[Customer_ID]], tbl_Customers[Customer_ID], tbl_Customers[Region])</f>
        <v>South</v>
      </c>
      <c r="N5189" s="1" t="str" cm="1">
        <f t="array" ref="N5189">_xlfn.IFS(
   _xlfn.SINGLE(tbl_Invoices[Plan_ID])="P1","Basic",
   _xlfn.SINGLE(tbl_Invoices[Plan_ID])="P2","Standard",
   _xlfn.SINGLE(tbl_Invoices[Plan_ID])="P3","Premium"
)</f>
        <v>Standard</v>
      </c>
      <c r="O5189" s="2">
        <f>IF(tbl_Invoices[[#This Row],[Revenue_Type]]="Churned",0,1)</f>
        <v>0</v>
      </c>
    </row>
    <row r="5190" spans="1:15" x14ac:dyDescent="0.25">
      <c r="A5190" t="s">
        <v>9853</v>
      </c>
      <c r="B5190" t="s">
        <v>1457</v>
      </c>
      <c r="C5190" t="s">
        <v>2440</v>
      </c>
      <c r="D5190" s="1">
        <v>44968</v>
      </c>
      <c r="E5190">
        <v>55</v>
      </c>
      <c r="F5190" t="b">
        <v>1</v>
      </c>
      <c r="G5190" t="s">
        <v>4549</v>
      </c>
      <c r="H5190" t="s">
        <v>2031</v>
      </c>
      <c r="I5190" s="1">
        <f>DATE(YEAR(tbl_Invoices[[#This Row],[Invoice_Date]]), MONTH(tbl_Invoices[[#This Row],[Invoice_Date]]), DAY(tbl_Invoices[[#This Row],[Invoice_Date]]))</f>
        <v>44968</v>
      </c>
      <c r="J5190">
        <f>YEAR(tbl_Invoices[[#This Row],[Invoice_Date]])</f>
        <v>2023</v>
      </c>
      <c r="K5190" s="1">
        <f>_xlfn.XLOOKUP(tbl_Invoices[[#This Row],[Customer_ID]], tbl_Customers[Customer_ID], tbl_Customers[Cohort_Month])</f>
        <v>44469</v>
      </c>
      <c r="L5190" s="1" t="str">
        <f ca="1">_xlfn.XLOOKUP(tbl_Invoices[[#This Row],[Customer_ID]], tbl_Customers[Customer_ID], tbl_Customers[Age_Group])</f>
        <v>18–24</v>
      </c>
      <c r="M5190" s="1" t="str">
        <f>_xlfn.XLOOKUP(tbl_Invoices[[#This Row],[Customer_ID]], tbl_Customers[Customer_ID], tbl_Customers[Region])</f>
        <v>East</v>
      </c>
      <c r="N5190" s="1" t="str" cm="1">
        <f t="array" ref="N5190">_xlfn.IFS(
   _xlfn.SINGLE(tbl_Invoices[Plan_ID])="P1","Basic",
   _xlfn.SINGLE(tbl_Invoices[Plan_ID])="P2","Standard",
   _xlfn.SINGLE(tbl_Invoices[Plan_ID])="P3","Premium"
)</f>
        <v>Premium</v>
      </c>
      <c r="O5190" s="2">
        <f>IF(tbl_Invoices[[#This Row],[Revenue_Type]]="Churned",0,1)</f>
        <v>1</v>
      </c>
    </row>
    <row r="5191" spans="1:15" x14ac:dyDescent="0.25">
      <c r="A5191" t="s">
        <v>7769</v>
      </c>
      <c r="B5191" t="s">
        <v>1612</v>
      </c>
      <c r="C5191" t="s">
        <v>3218</v>
      </c>
      <c r="D5191" s="1">
        <v>44968</v>
      </c>
      <c r="E5191">
        <v>25</v>
      </c>
      <c r="F5191" t="b">
        <v>1</v>
      </c>
      <c r="G5191" t="s">
        <v>4540</v>
      </c>
      <c r="H5191" t="s">
        <v>2034</v>
      </c>
      <c r="I5191" s="1">
        <f>DATE(YEAR(tbl_Invoices[[#This Row],[Invoice_Date]]), MONTH(tbl_Invoices[[#This Row],[Invoice_Date]]), DAY(tbl_Invoices[[#This Row],[Invoice_Date]]))</f>
        <v>44968</v>
      </c>
      <c r="J5191">
        <f>YEAR(tbl_Invoices[[#This Row],[Invoice_Date]])</f>
        <v>2023</v>
      </c>
      <c r="K5191" s="1">
        <f>_xlfn.XLOOKUP(tbl_Invoices[[#This Row],[Customer_ID]], tbl_Customers[Customer_ID], tbl_Customers[Cohort_Month])</f>
        <v>45046</v>
      </c>
      <c r="L5191" s="1" t="str">
        <f ca="1">_xlfn.XLOOKUP(tbl_Invoices[[#This Row],[Customer_ID]], tbl_Customers[Customer_ID], tbl_Customers[Age_Group])</f>
        <v>25–34</v>
      </c>
      <c r="M5191" s="1" t="str">
        <f>_xlfn.XLOOKUP(tbl_Invoices[[#This Row],[Customer_ID]], tbl_Customers[Customer_ID], tbl_Customers[Region])</f>
        <v>International</v>
      </c>
      <c r="N5191" s="1" t="str" cm="1">
        <f t="array" ref="N5191">_xlfn.IFS(
   _xlfn.SINGLE(tbl_Invoices[Plan_ID])="P1","Basic",
   _xlfn.SINGLE(tbl_Invoices[Plan_ID])="P2","Standard",
   _xlfn.SINGLE(tbl_Invoices[Plan_ID])="P3","Premium"
)</f>
        <v>Standard</v>
      </c>
      <c r="O5191" s="2">
        <f>IF(tbl_Invoices[[#This Row],[Revenue_Type]]="Churned",0,1)</f>
        <v>1</v>
      </c>
    </row>
    <row r="5192" spans="1:15" x14ac:dyDescent="0.25">
      <c r="A5192" t="s">
        <v>5297</v>
      </c>
      <c r="B5192" t="s">
        <v>271</v>
      </c>
      <c r="C5192" t="s">
        <v>2985</v>
      </c>
      <c r="D5192" s="1">
        <v>44969</v>
      </c>
      <c r="E5192">
        <v>55</v>
      </c>
      <c r="F5192" t="b">
        <v>1</v>
      </c>
      <c r="G5192" t="s">
        <v>4538</v>
      </c>
      <c r="H5192" t="s">
        <v>2031</v>
      </c>
      <c r="I5192" s="1">
        <f>DATE(YEAR(tbl_Invoices[[#This Row],[Invoice_Date]]), MONTH(tbl_Invoices[[#This Row],[Invoice_Date]]), DAY(tbl_Invoices[[#This Row],[Invoice_Date]]))</f>
        <v>44969</v>
      </c>
      <c r="J5192">
        <f>YEAR(tbl_Invoices[[#This Row],[Invoice_Date]])</f>
        <v>2023</v>
      </c>
      <c r="K5192" s="1">
        <f>_xlfn.XLOOKUP(tbl_Invoices[[#This Row],[Customer_ID]], tbl_Customers[Customer_ID], tbl_Customers[Cohort_Month])</f>
        <v>44377</v>
      </c>
      <c r="L5192" s="1" t="str">
        <f ca="1">_xlfn.XLOOKUP(tbl_Invoices[[#This Row],[Customer_ID]], tbl_Customers[Customer_ID], tbl_Customers[Age_Group])</f>
        <v>25–34</v>
      </c>
      <c r="M5192" s="1" t="str">
        <f>_xlfn.XLOOKUP(tbl_Invoices[[#This Row],[Customer_ID]], tbl_Customers[Customer_ID], tbl_Customers[Region])</f>
        <v>Midwest</v>
      </c>
      <c r="N5192" s="1" t="str" cm="1">
        <f t="array" ref="N5192">_xlfn.IFS(
   _xlfn.SINGLE(tbl_Invoices[Plan_ID])="P1","Basic",
   _xlfn.SINGLE(tbl_Invoices[Plan_ID])="P2","Standard",
   _xlfn.SINGLE(tbl_Invoices[Plan_ID])="P3","Premium"
)</f>
        <v>Premium</v>
      </c>
      <c r="O5192" s="2">
        <f>IF(tbl_Invoices[[#This Row],[Revenue_Type]]="Churned",0,1)</f>
        <v>1</v>
      </c>
    </row>
    <row r="5193" spans="1:15" x14ac:dyDescent="0.25">
      <c r="A5193" t="s">
        <v>6150</v>
      </c>
      <c r="B5193" t="s">
        <v>1325</v>
      </c>
      <c r="C5193" t="s">
        <v>3860</v>
      </c>
      <c r="D5193" s="1">
        <v>44969</v>
      </c>
      <c r="E5193">
        <v>12</v>
      </c>
      <c r="F5193" t="b">
        <v>1</v>
      </c>
      <c r="G5193" t="s">
        <v>4545</v>
      </c>
      <c r="H5193" t="s">
        <v>2027</v>
      </c>
      <c r="I5193" s="1">
        <f>DATE(YEAR(tbl_Invoices[[#This Row],[Invoice_Date]]), MONTH(tbl_Invoices[[#This Row],[Invoice_Date]]), DAY(tbl_Invoices[[#This Row],[Invoice_Date]]))</f>
        <v>44969</v>
      </c>
      <c r="J5193">
        <f>YEAR(tbl_Invoices[[#This Row],[Invoice_Date]])</f>
        <v>2023</v>
      </c>
      <c r="K5193" s="1">
        <f>_xlfn.XLOOKUP(tbl_Invoices[[#This Row],[Customer_ID]], tbl_Customers[Customer_ID], tbl_Customers[Cohort_Month])</f>
        <v>44530</v>
      </c>
      <c r="L5193" s="1" t="str">
        <f ca="1">_xlfn.XLOOKUP(tbl_Invoices[[#This Row],[Customer_ID]], tbl_Customers[Customer_ID], tbl_Customers[Age_Group])</f>
        <v>25–34</v>
      </c>
      <c r="M5193" s="1" t="str">
        <f>_xlfn.XLOOKUP(tbl_Invoices[[#This Row],[Customer_ID]], tbl_Customers[Customer_ID], tbl_Customers[Region])</f>
        <v>East</v>
      </c>
      <c r="N5193" s="1" t="str" cm="1">
        <f t="array" ref="N5193">_xlfn.IFS(
   _xlfn.SINGLE(tbl_Invoices[Plan_ID])="P1","Basic",
   _xlfn.SINGLE(tbl_Invoices[Plan_ID])="P2","Standard",
   _xlfn.SINGLE(tbl_Invoices[Plan_ID])="P3","Premium"
)</f>
        <v>Basic</v>
      </c>
      <c r="O5193" s="2">
        <f>IF(tbl_Invoices[[#This Row],[Revenue_Type]]="Churned",0,1)</f>
        <v>0</v>
      </c>
    </row>
    <row r="5194" spans="1:15" x14ac:dyDescent="0.25">
      <c r="A5194" t="s">
        <v>10340</v>
      </c>
      <c r="B5194" t="s">
        <v>825</v>
      </c>
      <c r="C5194" t="s">
        <v>2360</v>
      </c>
      <c r="D5194" s="1">
        <v>44970</v>
      </c>
      <c r="E5194">
        <v>55</v>
      </c>
      <c r="F5194" t="b">
        <v>1</v>
      </c>
      <c r="G5194" t="s">
        <v>4540</v>
      </c>
      <c r="H5194" t="s">
        <v>2031</v>
      </c>
      <c r="I5194" s="1">
        <f>DATE(YEAR(tbl_Invoices[[#This Row],[Invoice_Date]]), MONTH(tbl_Invoices[[#This Row],[Invoice_Date]]), DAY(tbl_Invoices[[#This Row],[Invoice_Date]]))</f>
        <v>44970</v>
      </c>
      <c r="J5194">
        <f>YEAR(tbl_Invoices[[#This Row],[Invoice_Date]])</f>
        <v>2023</v>
      </c>
      <c r="K5194" s="1">
        <f>_xlfn.XLOOKUP(tbl_Invoices[[#This Row],[Customer_ID]], tbl_Customers[Customer_ID], tbl_Customers[Cohort_Month])</f>
        <v>44286</v>
      </c>
      <c r="L5194" s="1" t="str">
        <f ca="1">_xlfn.XLOOKUP(tbl_Invoices[[#This Row],[Customer_ID]], tbl_Customers[Customer_ID], tbl_Customers[Age_Group])</f>
        <v>25–34</v>
      </c>
      <c r="M5194" s="1" t="str">
        <f>_xlfn.XLOOKUP(tbl_Invoices[[#This Row],[Customer_ID]], tbl_Customers[Customer_ID], tbl_Customers[Region])</f>
        <v>East</v>
      </c>
      <c r="N5194" s="1" t="str" cm="1">
        <f t="array" ref="N5194">_xlfn.IFS(
   _xlfn.SINGLE(tbl_Invoices[Plan_ID])="P1","Basic",
   _xlfn.SINGLE(tbl_Invoices[Plan_ID])="P2","Standard",
   _xlfn.SINGLE(tbl_Invoices[Plan_ID])="P3","Premium"
)</f>
        <v>Premium</v>
      </c>
      <c r="O5194" s="2">
        <f>IF(tbl_Invoices[[#This Row],[Revenue_Type]]="Churned",0,1)</f>
        <v>1</v>
      </c>
    </row>
    <row r="5195" spans="1:15" x14ac:dyDescent="0.25">
      <c r="A5195" t="s">
        <v>6706</v>
      </c>
      <c r="B5195" t="s">
        <v>879</v>
      </c>
      <c r="C5195" t="s">
        <v>2571</v>
      </c>
      <c r="D5195" s="1">
        <v>44970</v>
      </c>
      <c r="E5195">
        <v>25</v>
      </c>
      <c r="F5195" t="b">
        <v>1</v>
      </c>
      <c r="G5195" t="s">
        <v>4549</v>
      </c>
      <c r="H5195" t="s">
        <v>2034</v>
      </c>
      <c r="I5195" s="1">
        <f>DATE(YEAR(tbl_Invoices[[#This Row],[Invoice_Date]]), MONTH(tbl_Invoices[[#This Row],[Invoice_Date]]), DAY(tbl_Invoices[[#This Row],[Invoice_Date]]))</f>
        <v>44970</v>
      </c>
      <c r="J5195">
        <f>YEAR(tbl_Invoices[[#This Row],[Invoice_Date]])</f>
        <v>2023</v>
      </c>
      <c r="K5195" s="1">
        <f>_xlfn.XLOOKUP(tbl_Invoices[[#This Row],[Customer_ID]], tbl_Customers[Customer_ID], tbl_Customers[Cohort_Month])</f>
        <v>44439</v>
      </c>
      <c r="L5195" s="1" t="str">
        <f ca="1">_xlfn.XLOOKUP(tbl_Invoices[[#This Row],[Customer_ID]], tbl_Customers[Customer_ID], tbl_Customers[Age_Group])</f>
        <v>45–54</v>
      </c>
      <c r="M5195" s="1" t="str">
        <f>_xlfn.XLOOKUP(tbl_Invoices[[#This Row],[Customer_ID]], tbl_Customers[Customer_ID], tbl_Customers[Region])</f>
        <v>Midwest</v>
      </c>
      <c r="N5195" s="1" t="str" cm="1">
        <f t="array" ref="N5195">_xlfn.IFS(
   _xlfn.SINGLE(tbl_Invoices[Plan_ID])="P1","Basic",
   _xlfn.SINGLE(tbl_Invoices[Plan_ID])="P2","Standard",
   _xlfn.SINGLE(tbl_Invoices[Plan_ID])="P3","Premium"
)</f>
        <v>Standard</v>
      </c>
      <c r="O5195" s="2">
        <f>IF(tbl_Invoices[[#This Row],[Revenue_Type]]="Churned",0,1)</f>
        <v>1</v>
      </c>
    </row>
    <row r="5196" spans="1:15" x14ac:dyDescent="0.25">
      <c r="A5196" t="s">
        <v>10096</v>
      </c>
      <c r="B5196" t="s">
        <v>1246</v>
      </c>
      <c r="C5196" t="s">
        <v>4355</v>
      </c>
      <c r="D5196" s="1">
        <v>44970</v>
      </c>
      <c r="E5196">
        <v>25</v>
      </c>
      <c r="F5196" t="b">
        <v>1</v>
      </c>
      <c r="G5196" t="s">
        <v>4540</v>
      </c>
      <c r="H5196" t="s">
        <v>2034</v>
      </c>
      <c r="I5196" s="1">
        <f>DATE(YEAR(tbl_Invoices[[#This Row],[Invoice_Date]]), MONTH(tbl_Invoices[[#This Row],[Invoice_Date]]), DAY(tbl_Invoices[[#This Row],[Invoice_Date]]))</f>
        <v>44970</v>
      </c>
      <c r="J5196">
        <f>YEAR(tbl_Invoices[[#This Row],[Invoice_Date]])</f>
        <v>2023</v>
      </c>
      <c r="K5196" s="1">
        <f>_xlfn.XLOOKUP(tbl_Invoices[[#This Row],[Customer_ID]], tbl_Customers[Customer_ID], tbl_Customers[Cohort_Month])</f>
        <v>45016</v>
      </c>
      <c r="L5196" s="1" t="str">
        <f ca="1">_xlfn.XLOOKUP(tbl_Invoices[[#This Row],[Customer_ID]], tbl_Customers[Customer_ID], tbl_Customers[Age_Group])</f>
        <v>25–34</v>
      </c>
      <c r="M5196" s="1" t="str">
        <f>_xlfn.XLOOKUP(tbl_Invoices[[#This Row],[Customer_ID]], tbl_Customers[Customer_ID], tbl_Customers[Region])</f>
        <v>International</v>
      </c>
      <c r="N5196" s="1" t="str" cm="1">
        <f t="array" ref="N5196">_xlfn.IFS(
   _xlfn.SINGLE(tbl_Invoices[Plan_ID])="P1","Basic",
   _xlfn.SINGLE(tbl_Invoices[Plan_ID])="P2","Standard",
   _xlfn.SINGLE(tbl_Invoices[Plan_ID])="P3","Premium"
)</f>
        <v>Standard</v>
      </c>
      <c r="O5196" s="2">
        <f>IF(tbl_Invoices[[#This Row],[Revenue_Type]]="Churned",0,1)</f>
        <v>1</v>
      </c>
    </row>
    <row r="5197" spans="1:15" x14ac:dyDescent="0.25">
      <c r="A5197" t="s">
        <v>10324</v>
      </c>
      <c r="B5197" t="s">
        <v>1497</v>
      </c>
      <c r="C5197" t="s">
        <v>2774</v>
      </c>
      <c r="D5197" s="1">
        <v>44970</v>
      </c>
      <c r="E5197">
        <v>55</v>
      </c>
      <c r="F5197" t="b">
        <v>1</v>
      </c>
      <c r="G5197" t="s">
        <v>4538</v>
      </c>
      <c r="H5197" t="s">
        <v>2031</v>
      </c>
      <c r="I5197" s="1">
        <f>DATE(YEAR(tbl_Invoices[[#This Row],[Invoice_Date]]), MONTH(tbl_Invoices[[#This Row],[Invoice_Date]]), DAY(tbl_Invoices[[#This Row],[Invoice_Date]]))</f>
        <v>44970</v>
      </c>
      <c r="J5197">
        <f>YEAR(tbl_Invoices[[#This Row],[Invoice_Date]])</f>
        <v>2023</v>
      </c>
      <c r="K5197" s="1">
        <f>_xlfn.XLOOKUP(tbl_Invoices[[#This Row],[Customer_ID]], tbl_Customers[Customer_ID], tbl_Customers[Cohort_Month])</f>
        <v>44377</v>
      </c>
      <c r="L5197" s="1" t="str">
        <f ca="1">_xlfn.XLOOKUP(tbl_Invoices[[#This Row],[Customer_ID]], tbl_Customers[Customer_ID], tbl_Customers[Age_Group])</f>
        <v>45–54</v>
      </c>
      <c r="M5197" s="1" t="str">
        <f>_xlfn.XLOOKUP(tbl_Invoices[[#This Row],[Customer_ID]], tbl_Customers[Customer_ID], tbl_Customers[Region])</f>
        <v>West</v>
      </c>
      <c r="N5197" s="1" t="str" cm="1">
        <f t="array" ref="N5197">_xlfn.IFS(
   _xlfn.SINGLE(tbl_Invoices[Plan_ID])="P1","Basic",
   _xlfn.SINGLE(tbl_Invoices[Plan_ID])="P2","Standard",
   _xlfn.SINGLE(tbl_Invoices[Plan_ID])="P3","Premium"
)</f>
        <v>Premium</v>
      </c>
      <c r="O5197" s="2">
        <f>IF(tbl_Invoices[[#This Row],[Revenue_Type]]="Churned",0,1)</f>
        <v>1</v>
      </c>
    </row>
    <row r="5198" spans="1:15" x14ac:dyDescent="0.25">
      <c r="A5198" t="s">
        <v>5240</v>
      </c>
      <c r="B5198" t="s">
        <v>1596</v>
      </c>
      <c r="C5198" t="s">
        <v>3425</v>
      </c>
      <c r="D5198" s="1">
        <v>44970</v>
      </c>
      <c r="E5198">
        <v>25</v>
      </c>
      <c r="F5198" t="b">
        <v>1</v>
      </c>
      <c r="G5198" t="s">
        <v>4538</v>
      </c>
      <c r="H5198" t="s">
        <v>2034</v>
      </c>
      <c r="I5198" s="1">
        <f>DATE(YEAR(tbl_Invoices[[#This Row],[Invoice_Date]]), MONTH(tbl_Invoices[[#This Row],[Invoice_Date]]), DAY(tbl_Invoices[[#This Row],[Invoice_Date]]))</f>
        <v>44970</v>
      </c>
      <c r="J5198">
        <f>YEAR(tbl_Invoices[[#This Row],[Invoice_Date]])</f>
        <v>2023</v>
      </c>
      <c r="K5198" s="1">
        <f>_xlfn.XLOOKUP(tbl_Invoices[[#This Row],[Customer_ID]], tbl_Customers[Customer_ID], tbl_Customers[Cohort_Month])</f>
        <v>45077</v>
      </c>
      <c r="L5198" s="1" t="str">
        <f ca="1">_xlfn.XLOOKUP(tbl_Invoices[[#This Row],[Customer_ID]], tbl_Customers[Customer_ID], tbl_Customers[Age_Group])</f>
        <v>35–44</v>
      </c>
      <c r="M5198" s="1" t="str">
        <f>_xlfn.XLOOKUP(tbl_Invoices[[#This Row],[Customer_ID]], tbl_Customers[Customer_ID], tbl_Customers[Region])</f>
        <v>West</v>
      </c>
      <c r="N5198" s="1" t="str" cm="1">
        <f t="array" ref="N5198">_xlfn.IFS(
   _xlfn.SINGLE(tbl_Invoices[Plan_ID])="P1","Basic",
   _xlfn.SINGLE(tbl_Invoices[Plan_ID])="P2","Standard",
   _xlfn.SINGLE(tbl_Invoices[Plan_ID])="P3","Premium"
)</f>
        <v>Standard</v>
      </c>
      <c r="O5198" s="2">
        <f>IF(tbl_Invoices[[#This Row],[Revenue_Type]]="Churned",0,1)</f>
        <v>1</v>
      </c>
    </row>
    <row r="5199" spans="1:15" x14ac:dyDescent="0.25">
      <c r="A5199" t="s">
        <v>9727</v>
      </c>
      <c r="B5199" t="s">
        <v>40</v>
      </c>
      <c r="C5199" t="s">
        <v>2448</v>
      </c>
      <c r="D5199" s="1">
        <v>44971</v>
      </c>
      <c r="E5199">
        <v>12</v>
      </c>
      <c r="F5199" t="b">
        <v>1</v>
      </c>
      <c r="G5199" t="s">
        <v>4545</v>
      </c>
      <c r="H5199" t="s">
        <v>2027</v>
      </c>
      <c r="I5199" s="1">
        <f>DATE(YEAR(tbl_Invoices[[#This Row],[Invoice_Date]]), MONTH(tbl_Invoices[[#This Row],[Invoice_Date]]), DAY(tbl_Invoices[[#This Row],[Invoice_Date]]))</f>
        <v>44971</v>
      </c>
      <c r="J5199">
        <f>YEAR(tbl_Invoices[[#This Row],[Invoice_Date]])</f>
        <v>2023</v>
      </c>
      <c r="K5199" s="1">
        <f>_xlfn.XLOOKUP(tbl_Invoices[[#This Row],[Customer_ID]], tbl_Customers[Customer_ID], tbl_Customers[Cohort_Month])</f>
        <v>44742</v>
      </c>
      <c r="L5199" s="1" t="str">
        <f ca="1">_xlfn.XLOOKUP(tbl_Invoices[[#This Row],[Customer_ID]], tbl_Customers[Customer_ID], tbl_Customers[Age_Group])</f>
        <v>35–44</v>
      </c>
      <c r="M5199" s="1" t="str">
        <f>_xlfn.XLOOKUP(tbl_Invoices[[#This Row],[Customer_ID]], tbl_Customers[Customer_ID], tbl_Customers[Region])</f>
        <v>South</v>
      </c>
      <c r="N5199" s="1" t="str" cm="1">
        <f t="array" ref="N5199">_xlfn.IFS(
   _xlfn.SINGLE(tbl_Invoices[Plan_ID])="P1","Basic",
   _xlfn.SINGLE(tbl_Invoices[Plan_ID])="P2","Standard",
   _xlfn.SINGLE(tbl_Invoices[Plan_ID])="P3","Premium"
)</f>
        <v>Basic</v>
      </c>
      <c r="O5199" s="2">
        <f>IF(tbl_Invoices[[#This Row],[Revenue_Type]]="Churned",0,1)</f>
        <v>0</v>
      </c>
    </row>
    <row r="5200" spans="1:15" x14ac:dyDescent="0.25">
      <c r="A5200" t="s">
        <v>4897</v>
      </c>
      <c r="B5200" t="s">
        <v>1214</v>
      </c>
      <c r="C5200" t="s">
        <v>3848</v>
      </c>
      <c r="D5200" s="1">
        <v>44971</v>
      </c>
      <c r="E5200">
        <v>12</v>
      </c>
      <c r="F5200" t="b">
        <v>1</v>
      </c>
      <c r="G5200" t="s">
        <v>4540</v>
      </c>
      <c r="H5200" t="s">
        <v>2027</v>
      </c>
      <c r="I5200" s="1">
        <f>DATE(YEAR(tbl_Invoices[[#This Row],[Invoice_Date]]), MONTH(tbl_Invoices[[#This Row],[Invoice_Date]]), DAY(tbl_Invoices[[#This Row],[Invoice_Date]]))</f>
        <v>44971</v>
      </c>
      <c r="J5200">
        <f>YEAR(tbl_Invoices[[#This Row],[Invoice_Date]])</f>
        <v>2023</v>
      </c>
      <c r="K5200" s="1">
        <f>_xlfn.XLOOKUP(tbl_Invoices[[#This Row],[Customer_ID]], tbl_Customers[Customer_ID], tbl_Customers[Cohort_Month])</f>
        <v>44439</v>
      </c>
      <c r="L5200" s="1" t="str">
        <f ca="1">_xlfn.XLOOKUP(tbl_Invoices[[#This Row],[Customer_ID]], tbl_Customers[Customer_ID], tbl_Customers[Age_Group])</f>
        <v>25–34</v>
      </c>
      <c r="M5200" s="1" t="str">
        <f>_xlfn.XLOOKUP(tbl_Invoices[[#This Row],[Customer_ID]], tbl_Customers[Customer_ID], tbl_Customers[Region])</f>
        <v>Midwest</v>
      </c>
      <c r="N5200" s="1" t="str" cm="1">
        <f t="array" ref="N5200">_xlfn.IFS(
   _xlfn.SINGLE(tbl_Invoices[Plan_ID])="P1","Basic",
   _xlfn.SINGLE(tbl_Invoices[Plan_ID])="P2","Standard",
   _xlfn.SINGLE(tbl_Invoices[Plan_ID])="P3","Premium"
)</f>
        <v>Basic</v>
      </c>
      <c r="O5200" s="2">
        <f>IF(tbl_Invoices[[#This Row],[Revenue_Type]]="Churned",0,1)</f>
        <v>1</v>
      </c>
    </row>
    <row r="5201" spans="1:15" x14ac:dyDescent="0.25">
      <c r="A5201" t="s">
        <v>8937</v>
      </c>
      <c r="B5201" t="s">
        <v>1781</v>
      </c>
      <c r="C5201" t="s">
        <v>4403</v>
      </c>
      <c r="D5201" s="1">
        <v>44971</v>
      </c>
      <c r="E5201">
        <v>55</v>
      </c>
      <c r="F5201" t="b">
        <v>1</v>
      </c>
      <c r="G5201" t="s">
        <v>4538</v>
      </c>
      <c r="H5201" t="s">
        <v>2031</v>
      </c>
      <c r="I5201" s="1">
        <f>DATE(YEAR(tbl_Invoices[[#This Row],[Invoice_Date]]), MONTH(tbl_Invoices[[#This Row],[Invoice_Date]]), DAY(tbl_Invoices[[#This Row],[Invoice_Date]]))</f>
        <v>44971</v>
      </c>
      <c r="J5201">
        <f>YEAR(tbl_Invoices[[#This Row],[Invoice_Date]])</f>
        <v>2023</v>
      </c>
      <c r="K5201" s="1">
        <f>_xlfn.XLOOKUP(tbl_Invoices[[#This Row],[Customer_ID]], tbl_Customers[Customer_ID], tbl_Customers[Cohort_Month])</f>
        <v>44773</v>
      </c>
      <c r="L5201" s="1" t="str">
        <f ca="1">_xlfn.XLOOKUP(tbl_Invoices[[#This Row],[Customer_ID]], tbl_Customers[Customer_ID], tbl_Customers[Age_Group])</f>
        <v>35–44</v>
      </c>
      <c r="M5201" s="1" t="str">
        <f>_xlfn.XLOOKUP(tbl_Invoices[[#This Row],[Customer_ID]], tbl_Customers[Customer_ID], tbl_Customers[Region])</f>
        <v>International</v>
      </c>
      <c r="N5201" s="1" t="str" cm="1">
        <f t="array" ref="N5201">_xlfn.IFS(
   _xlfn.SINGLE(tbl_Invoices[Plan_ID])="P1","Basic",
   _xlfn.SINGLE(tbl_Invoices[Plan_ID])="P2","Standard",
   _xlfn.SINGLE(tbl_Invoices[Plan_ID])="P3","Premium"
)</f>
        <v>Premium</v>
      </c>
      <c r="O5201" s="2">
        <f>IF(tbl_Invoices[[#This Row],[Revenue_Type]]="Churned",0,1)</f>
        <v>1</v>
      </c>
    </row>
    <row r="5202" spans="1:15" x14ac:dyDescent="0.25">
      <c r="A5202" t="s">
        <v>5437</v>
      </c>
      <c r="B5202" t="s">
        <v>1827</v>
      </c>
      <c r="C5202" t="s">
        <v>4153</v>
      </c>
      <c r="D5202" s="1">
        <v>44971</v>
      </c>
      <c r="E5202">
        <v>12</v>
      </c>
      <c r="F5202" t="b">
        <v>1</v>
      </c>
      <c r="G5202" t="s">
        <v>4545</v>
      </c>
      <c r="H5202" t="s">
        <v>2027</v>
      </c>
      <c r="I5202" s="1">
        <f>DATE(YEAR(tbl_Invoices[[#This Row],[Invoice_Date]]), MONTH(tbl_Invoices[[#This Row],[Invoice_Date]]), DAY(tbl_Invoices[[#This Row],[Invoice_Date]]))</f>
        <v>44971</v>
      </c>
      <c r="J5202">
        <f>YEAR(tbl_Invoices[[#This Row],[Invoice_Date]])</f>
        <v>2023</v>
      </c>
      <c r="K5202" s="1">
        <f>_xlfn.XLOOKUP(tbl_Invoices[[#This Row],[Customer_ID]], tbl_Customers[Customer_ID], tbl_Customers[Cohort_Month])</f>
        <v>44773</v>
      </c>
      <c r="L5202" s="1" t="str">
        <f ca="1">_xlfn.XLOOKUP(tbl_Invoices[[#This Row],[Customer_ID]], tbl_Customers[Customer_ID], tbl_Customers[Age_Group])</f>
        <v>55+</v>
      </c>
      <c r="M5202" s="1" t="str">
        <f>_xlfn.XLOOKUP(tbl_Invoices[[#This Row],[Customer_ID]], tbl_Customers[Customer_ID], tbl_Customers[Region])</f>
        <v>South</v>
      </c>
      <c r="N5202" s="1" t="str" cm="1">
        <f t="array" ref="N5202">_xlfn.IFS(
   _xlfn.SINGLE(tbl_Invoices[Plan_ID])="P1","Basic",
   _xlfn.SINGLE(tbl_Invoices[Plan_ID])="P2","Standard",
   _xlfn.SINGLE(tbl_Invoices[Plan_ID])="P3","Premium"
)</f>
        <v>Basic</v>
      </c>
      <c r="O5202" s="2">
        <f>IF(tbl_Invoices[[#This Row],[Revenue_Type]]="Churned",0,1)</f>
        <v>0</v>
      </c>
    </row>
    <row r="5203" spans="1:15" x14ac:dyDescent="0.25">
      <c r="A5203" t="s">
        <v>7579</v>
      </c>
      <c r="B5203" t="s">
        <v>99</v>
      </c>
      <c r="C5203" t="s">
        <v>4424</v>
      </c>
      <c r="D5203" s="1">
        <v>44972</v>
      </c>
      <c r="E5203">
        <v>25</v>
      </c>
      <c r="F5203" t="b">
        <v>1</v>
      </c>
      <c r="G5203" t="s">
        <v>4545</v>
      </c>
      <c r="H5203" t="s">
        <v>2034</v>
      </c>
      <c r="I5203" s="1">
        <f>DATE(YEAR(tbl_Invoices[[#This Row],[Invoice_Date]]), MONTH(tbl_Invoices[[#This Row],[Invoice_Date]]), DAY(tbl_Invoices[[#This Row],[Invoice_Date]]))</f>
        <v>44972</v>
      </c>
      <c r="J5203">
        <f>YEAR(tbl_Invoices[[#This Row],[Invoice_Date]])</f>
        <v>2023</v>
      </c>
      <c r="K5203" s="1">
        <f>_xlfn.XLOOKUP(tbl_Invoices[[#This Row],[Customer_ID]], tbl_Customers[Customer_ID], tbl_Customers[Cohort_Month])</f>
        <v>45016</v>
      </c>
      <c r="L5203" s="1" t="str">
        <f ca="1">_xlfn.XLOOKUP(tbl_Invoices[[#This Row],[Customer_ID]], tbl_Customers[Customer_ID], tbl_Customers[Age_Group])</f>
        <v>45–54</v>
      </c>
      <c r="M5203" s="1" t="str">
        <f>_xlfn.XLOOKUP(tbl_Invoices[[#This Row],[Customer_ID]], tbl_Customers[Customer_ID], tbl_Customers[Region])</f>
        <v>South</v>
      </c>
      <c r="N5203" s="1" t="str" cm="1">
        <f t="array" ref="N5203">_xlfn.IFS(
   _xlfn.SINGLE(tbl_Invoices[Plan_ID])="P1","Basic",
   _xlfn.SINGLE(tbl_Invoices[Plan_ID])="P2","Standard",
   _xlfn.SINGLE(tbl_Invoices[Plan_ID])="P3","Premium"
)</f>
        <v>Standard</v>
      </c>
      <c r="O5203" s="2">
        <f>IF(tbl_Invoices[[#This Row],[Revenue_Type]]="Churned",0,1)</f>
        <v>0</v>
      </c>
    </row>
    <row r="5204" spans="1:15" x14ac:dyDescent="0.25">
      <c r="A5204" t="s">
        <v>6932</v>
      </c>
      <c r="B5204" t="s">
        <v>111</v>
      </c>
      <c r="C5204" t="s">
        <v>3873</v>
      </c>
      <c r="D5204" s="1">
        <v>44972</v>
      </c>
      <c r="E5204">
        <v>25</v>
      </c>
      <c r="F5204" t="b">
        <v>1</v>
      </c>
      <c r="G5204" t="s">
        <v>4545</v>
      </c>
      <c r="H5204" t="s">
        <v>2034</v>
      </c>
      <c r="I5204" s="1">
        <f>DATE(YEAR(tbl_Invoices[[#This Row],[Invoice_Date]]), MONTH(tbl_Invoices[[#This Row],[Invoice_Date]]), DAY(tbl_Invoices[[#This Row],[Invoice_Date]]))</f>
        <v>44972</v>
      </c>
      <c r="J5204">
        <f>YEAR(tbl_Invoices[[#This Row],[Invoice_Date]])</f>
        <v>2023</v>
      </c>
      <c r="K5204" s="1">
        <f>_xlfn.XLOOKUP(tbl_Invoices[[#This Row],[Customer_ID]], tbl_Customers[Customer_ID], tbl_Customers[Cohort_Month])</f>
        <v>44592</v>
      </c>
      <c r="L5204" s="1" t="str">
        <f ca="1">_xlfn.XLOOKUP(tbl_Invoices[[#This Row],[Customer_ID]], tbl_Customers[Customer_ID], tbl_Customers[Age_Group])</f>
        <v>18–24</v>
      </c>
      <c r="M5204" s="1" t="str">
        <f>_xlfn.XLOOKUP(tbl_Invoices[[#This Row],[Customer_ID]], tbl_Customers[Customer_ID], tbl_Customers[Region])</f>
        <v>International</v>
      </c>
      <c r="N5204" s="1" t="str" cm="1">
        <f t="array" ref="N5204">_xlfn.IFS(
   _xlfn.SINGLE(tbl_Invoices[Plan_ID])="P1","Basic",
   _xlfn.SINGLE(tbl_Invoices[Plan_ID])="P2","Standard",
   _xlfn.SINGLE(tbl_Invoices[Plan_ID])="P3","Premium"
)</f>
        <v>Standard</v>
      </c>
      <c r="O5204" s="2">
        <f>IF(tbl_Invoices[[#This Row],[Revenue_Type]]="Churned",0,1)</f>
        <v>0</v>
      </c>
    </row>
    <row r="5205" spans="1:15" x14ac:dyDescent="0.25">
      <c r="A5205" t="s">
        <v>5410</v>
      </c>
      <c r="B5205" t="s">
        <v>467</v>
      </c>
      <c r="C5205" t="s">
        <v>2847</v>
      </c>
      <c r="D5205" s="1">
        <v>44972</v>
      </c>
      <c r="E5205">
        <v>55</v>
      </c>
      <c r="F5205" t="b">
        <v>1</v>
      </c>
      <c r="G5205" t="s">
        <v>4547</v>
      </c>
      <c r="H5205" t="s">
        <v>2031</v>
      </c>
      <c r="I5205" s="1">
        <f>DATE(YEAR(tbl_Invoices[[#This Row],[Invoice_Date]]), MONTH(tbl_Invoices[[#This Row],[Invoice_Date]]), DAY(tbl_Invoices[[#This Row],[Invoice_Date]]))</f>
        <v>44972</v>
      </c>
      <c r="J5205">
        <f>YEAR(tbl_Invoices[[#This Row],[Invoice_Date]])</f>
        <v>2023</v>
      </c>
      <c r="K5205" s="1">
        <f>_xlfn.XLOOKUP(tbl_Invoices[[#This Row],[Customer_ID]], tbl_Customers[Customer_ID], tbl_Customers[Cohort_Month])</f>
        <v>44286</v>
      </c>
      <c r="L5205" s="1" t="str">
        <f ca="1">_xlfn.XLOOKUP(tbl_Invoices[[#This Row],[Customer_ID]], tbl_Customers[Customer_ID], tbl_Customers[Age_Group])</f>
        <v>25–34</v>
      </c>
      <c r="M5205" s="1" t="str">
        <f>_xlfn.XLOOKUP(tbl_Invoices[[#This Row],[Customer_ID]], tbl_Customers[Customer_ID], tbl_Customers[Region])</f>
        <v>West</v>
      </c>
      <c r="N5205" s="1" t="str" cm="1">
        <f t="array" ref="N5205">_xlfn.IFS(
   _xlfn.SINGLE(tbl_Invoices[Plan_ID])="P1","Basic",
   _xlfn.SINGLE(tbl_Invoices[Plan_ID])="P2","Standard",
   _xlfn.SINGLE(tbl_Invoices[Plan_ID])="P3","Premium"
)</f>
        <v>Premium</v>
      </c>
      <c r="O5205" s="2">
        <f>IF(tbl_Invoices[[#This Row],[Revenue_Type]]="Churned",0,1)</f>
        <v>1</v>
      </c>
    </row>
    <row r="5206" spans="1:15" x14ac:dyDescent="0.25">
      <c r="A5206" t="s">
        <v>5648</v>
      </c>
      <c r="B5206" t="s">
        <v>755</v>
      </c>
      <c r="C5206" t="s">
        <v>3879</v>
      </c>
      <c r="D5206" s="1">
        <v>44972</v>
      </c>
      <c r="E5206">
        <v>55</v>
      </c>
      <c r="F5206" t="b">
        <v>1</v>
      </c>
      <c r="G5206" t="s">
        <v>4549</v>
      </c>
      <c r="H5206" t="s">
        <v>2031</v>
      </c>
      <c r="I5206" s="1">
        <f>DATE(YEAR(tbl_Invoices[[#This Row],[Invoice_Date]]), MONTH(tbl_Invoices[[#This Row],[Invoice_Date]]), DAY(tbl_Invoices[[#This Row],[Invoice_Date]]))</f>
        <v>44972</v>
      </c>
      <c r="J5206">
        <f>YEAR(tbl_Invoices[[#This Row],[Invoice_Date]])</f>
        <v>2023</v>
      </c>
      <c r="K5206" s="1">
        <f>_xlfn.XLOOKUP(tbl_Invoices[[#This Row],[Customer_ID]], tbl_Customers[Customer_ID], tbl_Customers[Cohort_Month])</f>
        <v>44681</v>
      </c>
      <c r="L5206" s="1" t="str">
        <f ca="1">_xlfn.XLOOKUP(tbl_Invoices[[#This Row],[Customer_ID]], tbl_Customers[Customer_ID], tbl_Customers[Age_Group])</f>
        <v>25–34</v>
      </c>
      <c r="M5206" s="1" t="str">
        <f>_xlfn.XLOOKUP(tbl_Invoices[[#This Row],[Customer_ID]], tbl_Customers[Customer_ID], tbl_Customers[Region])</f>
        <v>International</v>
      </c>
      <c r="N5206" s="1" t="str" cm="1">
        <f t="array" ref="N5206">_xlfn.IFS(
   _xlfn.SINGLE(tbl_Invoices[Plan_ID])="P1","Basic",
   _xlfn.SINGLE(tbl_Invoices[Plan_ID])="P2","Standard",
   _xlfn.SINGLE(tbl_Invoices[Plan_ID])="P3","Premium"
)</f>
        <v>Premium</v>
      </c>
      <c r="O5206" s="2">
        <f>IF(tbl_Invoices[[#This Row],[Revenue_Type]]="Churned",0,1)</f>
        <v>1</v>
      </c>
    </row>
    <row r="5207" spans="1:15" x14ac:dyDescent="0.25">
      <c r="A5207" t="s">
        <v>4982</v>
      </c>
      <c r="B5207" t="s">
        <v>923</v>
      </c>
      <c r="C5207" t="s">
        <v>4468</v>
      </c>
      <c r="D5207" s="1">
        <v>44972</v>
      </c>
      <c r="E5207">
        <v>12</v>
      </c>
      <c r="F5207" t="b">
        <v>1</v>
      </c>
      <c r="G5207" t="s">
        <v>4538</v>
      </c>
      <c r="H5207" t="s">
        <v>2027</v>
      </c>
      <c r="I5207" s="1">
        <f>DATE(YEAR(tbl_Invoices[[#This Row],[Invoice_Date]]), MONTH(tbl_Invoices[[#This Row],[Invoice_Date]]), DAY(tbl_Invoices[[#This Row],[Invoice_Date]]))</f>
        <v>44972</v>
      </c>
      <c r="J5207">
        <f>YEAR(tbl_Invoices[[#This Row],[Invoice_Date]])</f>
        <v>2023</v>
      </c>
      <c r="K5207" s="1">
        <f>_xlfn.XLOOKUP(tbl_Invoices[[#This Row],[Customer_ID]], tbl_Customers[Customer_ID], tbl_Customers[Cohort_Month])</f>
        <v>45077</v>
      </c>
      <c r="L5207" s="1" t="str">
        <f ca="1">_xlfn.XLOOKUP(tbl_Invoices[[#This Row],[Customer_ID]], tbl_Customers[Customer_ID], tbl_Customers[Age_Group])</f>
        <v>35–44</v>
      </c>
      <c r="M5207" s="1" t="str">
        <f>_xlfn.XLOOKUP(tbl_Invoices[[#This Row],[Customer_ID]], tbl_Customers[Customer_ID], tbl_Customers[Region])</f>
        <v>International</v>
      </c>
      <c r="N5207" s="1" t="str" cm="1">
        <f t="array" ref="N5207">_xlfn.IFS(
   _xlfn.SINGLE(tbl_Invoices[Plan_ID])="P1","Basic",
   _xlfn.SINGLE(tbl_Invoices[Plan_ID])="P2","Standard",
   _xlfn.SINGLE(tbl_Invoices[Plan_ID])="P3","Premium"
)</f>
        <v>Basic</v>
      </c>
      <c r="O5207" s="2">
        <f>IF(tbl_Invoices[[#This Row],[Revenue_Type]]="Churned",0,1)</f>
        <v>1</v>
      </c>
    </row>
    <row r="5208" spans="1:15" x14ac:dyDescent="0.25">
      <c r="A5208" t="s">
        <v>6472</v>
      </c>
      <c r="B5208" t="s">
        <v>1405</v>
      </c>
      <c r="C5208" t="s">
        <v>3201</v>
      </c>
      <c r="D5208" s="1">
        <v>44972</v>
      </c>
      <c r="E5208">
        <v>12</v>
      </c>
      <c r="F5208" t="b">
        <v>1</v>
      </c>
      <c r="G5208" t="s">
        <v>4538</v>
      </c>
      <c r="H5208" t="s">
        <v>2027</v>
      </c>
      <c r="I5208" s="1">
        <f>DATE(YEAR(tbl_Invoices[[#This Row],[Invoice_Date]]), MONTH(tbl_Invoices[[#This Row],[Invoice_Date]]), DAY(tbl_Invoices[[#This Row],[Invoice_Date]]))</f>
        <v>44972</v>
      </c>
      <c r="J5208">
        <f>YEAR(tbl_Invoices[[#This Row],[Invoice_Date]])</f>
        <v>2023</v>
      </c>
      <c r="K5208" s="1">
        <f>_xlfn.XLOOKUP(tbl_Invoices[[#This Row],[Customer_ID]], tbl_Customers[Customer_ID], tbl_Customers[Cohort_Month])</f>
        <v>44651</v>
      </c>
      <c r="L5208" s="1" t="str">
        <f ca="1">_xlfn.XLOOKUP(tbl_Invoices[[#This Row],[Customer_ID]], tbl_Customers[Customer_ID], tbl_Customers[Age_Group])</f>
        <v>25–34</v>
      </c>
      <c r="M5208" s="1" t="str">
        <f>_xlfn.XLOOKUP(tbl_Invoices[[#This Row],[Customer_ID]], tbl_Customers[Customer_ID], tbl_Customers[Region])</f>
        <v>South</v>
      </c>
      <c r="N5208" s="1" t="str" cm="1">
        <f t="array" ref="N5208">_xlfn.IFS(
   _xlfn.SINGLE(tbl_Invoices[Plan_ID])="P1","Basic",
   _xlfn.SINGLE(tbl_Invoices[Plan_ID])="P2","Standard",
   _xlfn.SINGLE(tbl_Invoices[Plan_ID])="P3","Premium"
)</f>
        <v>Basic</v>
      </c>
      <c r="O5208" s="2">
        <f>IF(tbl_Invoices[[#This Row],[Revenue_Type]]="Churned",0,1)</f>
        <v>1</v>
      </c>
    </row>
    <row r="5209" spans="1:15" x14ac:dyDescent="0.25">
      <c r="A5209" t="s">
        <v>7291</v>
      </c>
      <c r="B5209" t="s">
        <v>1756</v>
      </c>
      <c r="C5209" t="s">
        <v>2060</v>
      </c>
      <c r="D5209" s="1">
        <v>44972</v>
      </c>
      <c r="E5209">
        <v>55</v>
      </c>
      <c r="F5209" t="b">
        <v>1</v>
      </c>
      <c r="G5209" t="s">
        <v>4547</v>
      </c>
      <c r="H5209" t="s">
        <v>2031</v>
      </c>
      <c r="I5209" s="1">
        <f>DATE(YEAR(tbl_Invoices[[#This Row],[Invoice_Date]]), MONTH(tbl_Invoices[[#This Row],[Invoice_Date]]), DAY(tbl_Invoices[[#This Row],[Invoice_Date]]))</f>
        <v>44972</v>
      </c>
      <c r="J5209">
        <f>YEAR(tbl_Invoices[[#This Row],[Invoice_Date]])</f>
        <v>2023</v>
      </c>
      <c r="K5209" s="1">
        <f>_xlfn.XLOOKUP(tbl_Invoices[[#This Row],[Customer_ID]], tbl_Customers[Customer_ID], tbl_Customers[Cohort_Month])</f>
        <v>44651</v>
      </c>
      <c r="L5209" s="1" t="str">
        <f ca="1">_xlfn.XLOOKUP(tbl_Invoices[[#This Row],[Customer_ID]], tbl_Customers[Customer_ID], tbl_Customers[Age_Group])</f>
        <v>45–54</v>
      </c>
      <c r="M5209" s="1" t="str">
        <f>_xlfn.XLOOKUP(tbl_Invoices[[#This Row],[Customer_ID]], tbl_Customers[Customer_ID], tbl_Customers[Region])</f>
        <v>East</v>
      </c>
      <c r="N5209" s="1" t="str" cm="1">
        <f t="array" ref="N5209">_xlfn.IFS(
   _xlfn.SINGLE(tbl_Invoices[Plan_ID])="P1","Basic",
   _xlfn.SINGLE(tbl_Invoices[Plan_ID])="P2","Standard",
   _xlfn.SINGLE(tbl_Invoices[Plan_ID])="P3","Premium"
)</f>
        <v>Premium</v>
      </c>
      <c r="O5209" s="2">
        <f>IF(tbl_Invoices[[#This Row],[Revenue_Type]]="Churned",0,1)</f>
        <v>1</v>
      </c>
    </row>
    <row r="5210" spans="1:15" x14ac:dyDescent="0.25">
      <c r="A5210" t="s">
        <v>6493</v>
      </c>
      <c r="B5210" t="s">
        <v>1998</v>
      </c>
      <c r="C5210" t="s">
        <v>4316</v>
      </c>
      <c r="D5210" s="1">
        <v>44972</v>
      </c>
      <c r="E5210">
        <v>12</v>
      </c>
      <c r="F5210" t="b">
        <v>1</v>
      </c>
      <c r="G5210" t="s">
        <v>4545</v>
      </c>
      <c r="H5210" t="s">
        <v>2027</v>
      </c>
      <c r="I5210" s="1">
        <f>DATE(YEAR(tbl_Invoices[[#This Row],[Invoice_Date]]), MONTH(tbl_Invoices[[#This Row],[Invoice_Date]]), DAY(tbl_Invoices[[#This Row],[Invoice_Date]]))</f>
        <v>44972</v>
      </c>
      <c r="J5210">
        <f>YEAR(tbl_Invoices[[#This Row],[Invoice_Date]])</f>
        <v>2023</v>
      </c>
      <c r="K5210" s="1">
        <f>_xlfn.XLOOKUP(tbl_Invoices[[#This Row],[Customer_ID]], tbl_Customers[Customer_ID], tbl_Customers[Cohort_Month])</f>
        <v>44834</v>
      </c>
      <c r="L5210" s="1" t="str">
        <f ca="1">_xlfn.XLOOKUP(tbl_Invoices[[#This Row],[Customer_ID]], tbl_Customers[Customer_ID], tbl_Customers[Age_Group])</f>
        <v>25–34</v>
      </c>
      <c r="M5210" s="1" t="str">
        <f>_xlfn.XLOOKUP(tbl_Invoices[[#This Row],[Customer_ID]], tbl_Customers[Customer_ID], tbl_Customers[Region])</f>
        <v>West</v>
      </c>
      <c r="N5210" s="1" t="str" cm="1">
        <f t="array" ref="N5210">_xlfn.IFS(
   _xlfn.SINGLE(tbl_Invoices[Plan_ID])="P1","Basic",
   _xlfn.SINGLE(tbl_Invoices[Plan_ID])="P2","Standard",
   _xlfn.SINGLE(tbl_Invoices[Plan_ID])="P3","Premium"
)</f>
        <v>Basic</v>
      </c>
      <c r="O5210" s="2">
        <f>IF(tbl_Invoices[[#This Row],[Revenue_Type]]="Churned",0,1)</f>
        <v>0</v>
      </c>
    </row>
    <row r="5211" spans="1:15" x14ac:dyDescent="0.25">
      <c r="A5211" t="s">
        <v>5903</v>
      </c>
      <c r="B5211" t="s">
        <v>960</v>
      </c>
      <c r="C5211" t="s">
        <v>3673</v>
      </c>
      <c r="D5211" s="1">
        <v>44973</v>
      </c>
      <c r="E5211">
        <v>55</v>
      </c>
      <c r="F5211" t="b">
        <v>1</v>
      </c>
      <c r="G5211" t="s">
        <v>4549</v>
      </c>
      <c r="H5211" t="s">
        <v>2031</v>
      </c>
      <c r="I5211" s="1">
        <f>DATE(YEAR(tbl_Invoices[[#This Row],[Invoice_Date]]), MONTH(tbl_Invoices[[#This Row],[Invoice_Date]]), DAY(tbl_Invoices[[#This Row],[Invoice_Date]]))</f>
        <v>44973</v>
      </c>
      <c r="J5211">
        <f>YEAR(tbl_Invoices[[#This Row],[Invoice_Date]])</f>
        <v>2023</v>
      </c>
      <c r="K5211" s="1">
        <f>_xlfn.XLOOKUP(tbl_Invoices[[#This Row],[Customer_ID]], tbl_Customers[Customer_ID], tbl_Customers[Cohort_Month])</f>
        <v>44377</v>
      </c>
      <c r="L5211" s="1" t="str">
        <f ca="1">_xlfn.XLOOKUP(tbl_Invoices[[#This Row],[Customer_ID]], tbl_Customers[Customer_ID], tbl_Customers[Age_Group])</f>
        <v>18–24</v>
      </c>
      <c r="M5211" s="1" t="str">
        <f>_xlfn.XLOOKUP(tbl_Invoices[[#This Row],[Customer_ID]], tbl_Customers[Customer_ID], tbl_Customers[Region])</f>
        <v>Midwest</v>
      </c>
      <c r="N5211" s="1" t="str" cm="1">
        <f t="array" ref="N5211">_xlfn.IFS(
   _xlfn.SINGLE(tbl_Invoices[Plan_ID])="P1","Basic",
   _xlfn.SINGLE(tbl_Invoices[Plan_ID])="P2","Standard",
   _xlfn.SINGLE(tbl_Invoices[Plan_ID])="P3","Premium"
)</f>
        <v>Premium</v>
      </c>
      <c r="O5211" s="2">
        <f>IF(tbl_Invoices[[#This Row],[Revenue_Type]]="Churned",0,1)</f>
        <v>1</v>
      </c>
    </row>
    <row r="5212" spans="1:15" x14ac:dyDescent="0.25">
      <c r="A5212" t="s">
        <v>9189</v>
      </c>
      <c r="B5212" t="s">
        <v>1089</v>
      </c>
      <c r="C5212" t="s">
        <v>2148</v>
      </c>
      <c r="D5212" s="1">
        <v>44973</v>
      </c>
      <c r="E5212">
        <v>12</v>
      </c>
      <c r="F5212" t="b">
        <v>1</v>
      </c>
      <c r="G5212" t="s">
        <v>4540</v>
      </c>
      <c r="H5212" t="s">
        <v>2027</v>
      </c>
      <c r="I5212" s="1">
        <f>DATE(YEAR(tbl_Invoices[[#This Row],[Invoice_Date]]), MONTH(tbl_Invoices[[#This Row],[Invoice_Date]]), DAY(tbl_Invoices[[#This Row],[Invoice_Date]]))</f>
        <v>44973</v>
      </c>
      <c r="J5212">
        <f>YEAR(tbl_Invoices[[#This Row],[Invoice_Date]])</f>
        <v>2023</v>
      </c>
      <c r="K5212" s="1">
        <f>_xlfn.XLOOKUP(tbl_Invoices[[#This Row],[Customer_ID]], tbl_Customers[Customer_ID], tbl_Customers[Cohort_Month])</f>
        <v>44500</v>
      </c>
      <c r="L5212" s="1" t="str">
        <f ca="1">_xlfn.XLOOKUP(tbl_Invoices[[#This Row],[Customer_ID]], tbl_Customers[Customer_ID], tbl_Customers[Age_Group])</f>
        <v>18–24</v>
      </c>
      <c r="M5212" s="1" t="str">
        <f>_xlfn.XLOOKUP(tbl_Invoices[[#This Row],[Customer_ID]], tbl_Customers[Customer_ID], tbl_Customers[Region])</f>
        <v>International</v>
      </c>
      <c r="N5212" s="1" t="str" cm="1">
        <f t="array" ref="N5212">_xlfn.IFS(
   _xlfn.SINGLE(tbl_Invoices[Plan_ID])="P1","Basic",
   _xlfn.SINGLE(tbl_Invoices[Plan_ID])="P2","Standard",
   _xlfn.SINGLE(tbl_Invoices[Plan_ID])="P3","Premium"
)</f>
        <v>Basic</v>
      </c>
      <c r="O5212" s="2">
        <f>IF(tbl_Invoices[[#This Row],[Revenue_Type]]="Churned",0,1)</f>
        <v>1</v>
      </c>
    </row>
    <row r="5213" spans="1:15" x14ac:dyDescent="0.25">
      <c r="A5213" t="s">
        <v>5339</v>
      </c>
      <c r="B5213" t="s">
        <v>686</v>
      </c>
      <c r="C5213" t="s">
        <v>2160</v>
      </c>
      <c r="D5213" s="1">
        <v>44974</v>
      </c>
      <c r="E5213">
        <v>12</v>
      </c>
      <c r="F5213" t="b">
        <v>1</v>
      </c>
      <c r="G5213" t="s">
        <v>4538</v>
      </c>
      <c r="H5213" t="s">
        <v>2027</v>
      </c>
      <c r="I5213" s="1">
        <f>DATE(YEAR(tbl_Invoices[[#This Row],[Invoice_Date]]), MONTH(tbl_Invoices[[#This Row],[Invoice_Date]]), DAY(tbl_Invoices[[#This Row],[Invoice_Date]]))</f>
        <v>44974</v>
      </c>
      <c r="J5213">
        <f>YEAR(tbl_Invoices[[#This Row],[Invoice_Date]])</f>
        <v>2023</v>
      </c>
      <c r="K5213" s="1">
        <f>_xlfn.XLOOKUP(tbl_Invoices[[#This Row],[Customer_ID]], tbl_Customers[Customer_ID], tbl_Customers[Cohort_Month])</f>
        <v>44530</v>
      </c>
      <c r="L5213" s="1" t="str">
        <f ca="1">_xlfn.XLOOKUP(tbl_Invoices[[#This Row],[Customer_ID]], tbl_Customers[Customer_ID], tbl_Customers[Age_Group])</f>
        <v>45–54</v>
      </c>
      <c r="M5213" s="1" t="str">
        <f>_xlfn.XLOOKUP(tbl_Invoices[[#This Row],[Customer_ID]], tbl_Customers[Customer_ID], tbl_Customers[Region])</f>
        <v>Midwest</v>
      </c>
      <c r="N5213" s="1" t="str" cm="1">
        <f t="array" ref="N5213">_xlfn.IFS(
   _xlfn.SINGLE(tbl_Invoices[Plan_ID])="P1","Basic",
   _xlfn.SINGLE(tbl_Invoices[Plan_ID])="P2","Standard",
   _xlfn.SINGLE(tbl_Invoices[Plan_ID])="P3","Premium"
)</f>
        <v>Basic</v>
      </c>
      <c r="O5213" s="2">
        <f>IF(tbl_Invoices[[#This Row],[Revenue_Type]]="Churned",0,1)</f>
        <v>1</v>
      </c>
    </row>
    <row r="5214" spans="1:15" x14ac:dyDescent="0.25">
      <c r="A5214" t="s">
        <v>7059</v>
      </c>
      <c r="B5214" t="s">
        <v>813</v>
      </c>
      <c r="C5214" t="s">
        <v>4149</v>
      </c>
      <c r="D5214" s="1">
        <v>44974</v>
      </c>
      <c r="E5214">
        <v>25</v>
      </c>
      <c r="F5214" t="b">
        <v>1</v>
      </c>
      <c r="G5214" t="s">
        <v>4545</v>
      </c>
      <c r="H5214" t="s">
        <v>2034</v>
      </c>
      <c r="I5214" s="1">
        <f>DATE(YEAR(tbl_Invoices[[#This Row],[Invoice_Date]]), MONTH(tbl_Invoices[[#This Row],[Invoice_Date]]), DAY(tbl_Invoices[[#This Row],[Invoice_Date]]))</f>
        <v>44974</v>
      </c>
      <c r="J5214">
        <f>YEAR(tbl_Invoices[[#This Row],[Invoice_Date]])</f>
        <v>2023</v>
      </c>
      <c r="K5214" s="1">
        <f>_xlfn.XLOOKUP(tbl_Invoices[[#This Row],[Customer_ID]], tbl_Customers[Customer_ID], tbl_Customers[Cohort_Month])</f>
        <v>44469</v>
      </c>
      <c r="L5214" s="1" t="str">
        <f ca="1">_xlfn.XLOOKUP(tbl_Invoices[[#This Row],[Customer_ID]], tbl_Customers[Customer_ID], tbl_Customers[Age_Group])</f>
        <v>25–34</v>
      </c>
      <c r="M5214" s="1" t="str">
        <f>_xlfn.XLOOKUP(tbl_Invoices[[#This Row],[Customer_ID]], tbl_Customers[Customer_ID], tbl_Customers[Region])</f>
        <v>East</v>
      </c>
      <c r="N5214" s="1" t="str" cm="1">
        <f t="array" ref="N5214">_xlfn.IFS(
   _xlfn.SINGLE(tbl_Invoices[Plan_ID])="P1","Basic",
   _xlfn.SINGLE(tbl_Invoices[Plan_ID])="P2","Standard",
   _xlfn.SINGLE(tbl_Invoices[Plan_ID])="P3","Premium"
)</f>
        <v>Standard</v>
      </c>
      <c r="O5214" s="2">
        <f>IF(tbl_Invoices[[#This Row],[Revenue_Type]]="Churned",0,1)</f>
        <v>0</v>
      </c>
    </row>
    <row r="5215" spans="1:15" x14ac:dyDescent="0.25">
      <c r="A5215" t="s">
        <v>5994</v>
      </c>
      <c r="B5215" t="s">
        <v>828</v>
      </c>
      <c r="C5215" t="s">
        <v>3058</v>
      </c>
      <c r="D5215" s="1">
        <v>44974</v>
      </c>
      <c r="E5215">
        <v>55</v>
      </c>
      <c r="F5215" t="b">
        <v>1</v>
      </c>
      <c r="G5215" t="s">
        <v>4547</v>
      </c>
      <c r="H5215" t="s">
        <v>2031</v>
      </c>
      <c r="I5215" s="1">
        <f>DATE(YEAR(tbl_Invoices[[#This Row],[Invoice_Date]]), MONTH(tbl_Invoices[[#This Row],[Invoice_Date]]), DAY(tbl_Invoices[[#This Row],[Invoice_Date]]))</f>
        <v>44974</v>
      </c>
      <c r="J5215">
        <f>YEAR(tbl_Invoices[[#This Row],[Invoice_Date]])</f>
        <v>2023</v>
      </c>
      <c r="K5215" s="1">
        <f>_xlfn.XLOOKUP(tbl_Invoices[[#This Row],[Customer_ID]], tbl_Customers[Customer_ID], tbl_Customers[Cohort_Month])</f>
        <v>44439</v>
      </c>
      <c r="L5215" s="1" t="str">
        <f ca="1">_xlfn.XLOOKUP(tbl_Invoices[[#This Row],[Customer_ID]], tbl_Customers[Customer_ID], tbl_Customers[Age_Group])</f>
        <v>55+</v>
      </c>
      <c r="M5215" s="1" t="str">
        <f>_xlfn.XLOOKUP(tbl_Invoices[[#This Row],[Customer_ID]], tbl_Customers[Customer_ID], tbl_Customers[Region])</f>
        <v>East</v>
      </c>
      <c r="N5215" s="1" t="str" cm="1">
        <f t="array" ref="N5215">_xlfn.IFS(
   _xlfn.SINGLE(tbl_Invoices[Plan_ID])="P1","Basic",
   _xlfn.SINGLE(tbl_Invoices[Plan_ID])="P2","Standard",
   _xlfn.SINGLE(tbl_Invoices[Plan_ID])="P3","Premium"
)</f>
        <v>Premium</v>
      </c>
      <c r="O5215" s="2">
        <f>IF(tbl_Invoices[[#This Row],[Revenue_Type]]="Churned",0,1)</f>
        <v>1</v>
      </c>
    </row>
    <row r="5216" spans="1:15" x14ac:dyDescent="0.25">
      <c r="A5216" t="s">
        <v>8609</v>
      </c>
      <c r="B5216" t="s">
        <v>1241</v>
      </c>
      <c r="C5216" t="s">
        <v>2342</v>
      </c>
      <c r="D5216" s="1">
        <v>44974</v>
      </c>
      <c r="E5216">
        <v>12</v>
      </c>
      <c r="F5216" t="b">
        <v>1</v>
      </c>
      <c r="G5216" t="s">
        <v>4549</v>
      </c>
      <c r="H5216" t="s">
        <v>2027</v>
      </c>
      <c r="I5216" s="1">
        <f>DATE(YEAR(tbl_Invoices[[#This Row],[Invoice_Date]]), MONTH(tbl_Invoices[[#This Row],[Invoice_Date]]), DAY(tbl_Invoices[[#This Row],[Invoice_Date]]))</f>
        <v>44974</v>
      </c>
      <c r="J5216">
        <f>YEAR(tbl_Invoices[[#This Row],[Invoice_Date]])</f>
        <v>2023</v>
      </c>
      <c r="K5216" s="1">
        <f>_xlfn.XLOOKUP(tbl_Invoices[[#This Row],[Customer_ID]], tbl_Customers[Customer_ID], tbl_Customers[Cohort_Month])</f>
        <v>44286</v>
      </c>
      <c r="L5216" s="1" t="str">
        <f ca="1">_xlfn.XLOOKUP(tbl_Invoices[[#This Row],[Customer_ID]], tbl_Customers[Customer_ID], tbl_Customers[Age_Group])</f>
        <v>55+</v>
      </c>
      <c r="M5216" s="1" t="str">
        <f>_xlfn.XLOOKUP(tbl_Invoices[[#This Row],[Customer_ID]], tbl_Customers[Customer_ID], tbl_Customers[Region])</f>
        <v>East</v>
      </c>
      <c r="N5216" s="1" t="str" cm="1">
        <f t="array" ref="N5216">_xlfn.IFS(
   _xlfn.SINGLE(tbl_Invoices[Plan_ID])="P1","Basic",
   _xlfn.SINGLE(tbl_Invoices[Plan_ID])="P2","Standard",
   _xlfn.SINGLE(tbl_Invoices[Plan_ID])="P3","Premium"
)</f>
        <v>Basic</v>
      </c>
      <c r="O5216" s="2">
        <f>IF(tbl_Invoices[[#This Row],[Revenue_Type]]="Churned",0,1)</f>
        <v>1</v>
      </c>
    </row>
    <row r="5217" spans="1:15" x14ac:dyDescent="0.25">
      <c r="A5217" t="s">
        <v>7242</v>
      </c>
      <c r="B5217" t="s">
        <v>1405</v>
      </c>
      <c r="C5217" t="s">
        <v>3201</v>
      </c>
      <c r="D5217" s="1">
        <v>44974</v>
      </c>
      <c r="E5217">
        <v>12</v>
      </c>
      <c r="F5217" t="b">
        <v>1</v>
      </c>
      <c r="G5217" t="s">
        <v>4547</v>
      </c>
      <c r="H5217" t="s">
        <v>2027</v>
      </c>
      <c r="I5217" s="1">
        <f>DATE(YEAR(tbl_Invoices[[#This Row],[Invoice_Date]]), MONTH(tbl_Invoices[[#This Row],[Invoice_Date]]), DAY(tbl_Invoices[[#This Row],[Invoice_Date]]))</f>
        <v>44974</v>
      </c>
      <c r="J5217">
        <f>YEAR(tbl_Invoices[[#This Row],[Invoice_Date]])</f>
        <v>2023</v>
      </c>
      <c r="K5217" s="1">
        <f>_xlfn.XLOOKUP(tbl_Invoices[[#This Row],[Customer_ID]], tbl_Customers[Customer_ID], tbl_Customers[Cohort_Month])</f>
        <v>44651</v>
      </c>
      <c r="L5217" s="1" t="str">
        <f ca="1">_xlfn.XLOOKUP(tbl_Invoices[[#This Row],[Customer_ID]], tbl_Customers[Customer_ID], tbl_Customers[Age_Group])</f>
        <v>25–34</v>
      </c>
      <c r="M5217" s="1" t="str">
        <f>_xlfn.XLOOKUP(tbl_Invoices[[#This Row],[Customer_ID]], tbl_Customers[Customer_ID], tbl_Customers[Region])</f>
        <v>South</v>
      </c>
      <c r="N5217" s="1" t="str" cm="1">
        <f t="array" ref="N5217">_xlfn.IFS(
   _xlfn.SINGLE(tbl_Invoices[Plan_ID])="P1","Basic",
   _xlfn.SINGLE(tbl_Invoices[Plan_ID])="P2","Standard",
   _xlfn.SINGLE(tbl_Invoices[Plan_ID])="P3","Premium"
)</f>
        <v>Basic</v>
      </c>
      <c r="O5217" s="2">
        <f>IF(tbl_Invoices[[#This Row],[Revenue_Type]]="Churned",0,1)</f>
        <v>1</v>
      </c>
    </row>
    <row r="5218" spans="1:15" x14ac:dyDescent="0.25">
      <c r="A5218" t="s">
        <v>6926</v>
      </c>
      <c r="B5218" t="s">
        <v>1664</v>
      </c>
      <c r="C5218" t="s">
        <v>4160</v>
      </c>
      <c r="D5218" s="1">
        <v>44974</v>
      </c>
      <c r="E5218">
        <v>12</v>
      </c>
      <c r="F5218" t="b">
        <v>1</v>
      </c>
      <c r="G5218" t="s">
        <v>4547</v>
      </c>
      <c r="H5218" t="s">
        <v>2027</v>
      </c>
      <c r="I5218" s="1">
        <f>DATE(YEAR(tbl_Invoices[[#This Row],[Invoice_Date]]), MONTH(tbl_Invoices[[#This Row],[Invoice_Date]]), DAY(tbl_Invoices[[#This Row],[Invoice_Date]]))</f>
        <v>44974</v>
      </c>
      <c r="J5218">
        <f>YEAR(tbl_Invoices[[#This Row],[Invoice_Date]])</f>
        <v>2023</v>
      </c>
      <c r="K5218" s="1">
        <f>_xlfn.XLOOKUP(tbl_Invoices[[#This Row],[Customer_ID]], tbl_Customers[Customer_ID], tbl_Customers[Cohort_Month])</f>
        <v>44651</v>
      </c>
      <c r="L5218" s="1" t="str">
        <f ca="1">_xlfn.XLOOKUP(tbl_Invoices[[#This Row],[Customer_ID]], tbl_Customers[Customer_ID], tbl_Customers[Age_Group])</f>
        <v>45–54</v>
      </c>
      <c r="M5218" s="1" t="str">
        <f>_xlfn.XLOOKUP(tbl_Invoices[[#This Row],[Customer_ID]], tbl_Customers[Customer_ID], tbl_Customers[Region])</f>
        <v>West</v>
      </c>
      <c r="N5218" s="1" t="str" cm="1">
        <f t="array" ref="N5218">_xlfn.IFS(
   _xlfn.SINGLE(tbl_Invoices[Plan_ID])="P1","Basic",
   _xlfn.SINGLE(tbl_Invoices[Plan_ID])="P2","Standard",
   _xlfn.SINGLE(tbl_Invoices[Plan_ID])="P3","Premium"
)</f>
        <v>Basic</v>
      </c>
      <c r="O5218" s="2">
        <f>IF(tbl_Invoices[[#This Row],[Revenue_Type]]="Churned",0,1)</f>
        <v>1</v>
      </c>
    </row>
    <row r="5219" spans="1:15" x14ac:dyDescent="0.25">
      <c r="A5219" t="s">
        <v>8368</v>
      </c>
      <c r="B5219" t="s">
        <v>1760</v>
      </c>
      <c r="C5219" t="s">
        <v>3661</v>
      </c>
      <c r="D5219" s="1">
        <v>44974</v>
      </c>
      <c r="E5219">
        <v>55</v>
      </c>
      <c r="F5219" t="b">
        <v>1</v>
      </c>
      <c r="G5219" t="s">
        <v>4540</v>
      </c>
      <c r="H5219" t="s">
        <v>2031</v>
      </c>
      <c r="I5219" s="1">
        <f>DATE(YEAR(tbl_Invoices[[#This Row],[Invoice_Date]]), MONTH(tbl_Invoices[[#This Row],[Invoice_Date]]), DAY(tbl_Invoices[[#This Row],[Invoice_Date]]))</f>
        <v>44974</v>
      </c>
      <c r="J5219">
        <f>YEAR(tbl_Invoices[[#This Row],[Invoice_Date]])</f>
        <v>2023</v>
      </c>
      <c r="K5219" s="1">
        <f>_xlfn.XLOOKUP(tbl_Invoices[[#This Row],[Customer_ID]], tbl_Customers[Customer_ID], tbl_Customers[Cohort_Month])</f>
        <v>44377</v>
      </c>
      <c r="L5219" s="1" t="str">
        <f ca="1">_xlfn.XLOOKUP(tbl_Invoices[[#This Row],[Customer_ID]], tbl_Customers[Customer_ID], tbl_Customers[Age_Group])</f>
        <v>25–34</v>
      </c>
      <c r="M5219" s="1" t="str">
        <f>_xlfn.XLOOKUP(tbl_Invoices[[#This Row],[Customer_ID]], tbl_Customers[Customer_ID], tbl_Customers[Region])</f>
        <v>South</v>
      </c>
      <c r="N5219" s="1" t="str" cm="1">
        <f t="array" ref="N5219">_xlfn.IFS(
   _xlfn.SINGLE(tbl_Invoices[Plan_ID])="P1","Basic",
   _xlfn.SINGLE(tbl_Invoices[Plan_ID])="P2","Standard",
   _xlfn.SINGLE(tbl_Invoices[Plan_ID])="P3","Premium"
)</f>
        <v>Premium</v>
      </c>
      <c r="O5219" s="2">
        <f>IF(tbl_Invoices[[#This Row],[Revenue_Type]]="Churned",0,1)</f>
        <v>1</v>
      </c>
    </row>
    <row r="5220" spans="1:15" x14ac:dyDescent="0.25">
      <c r="A5220" t="s">
        <v>7048</v>
      </c>
      <c r="B5220" t="s">
        <v>1186</v>
      </c>
      <c r="C5220" t="s">
        <v>2894</v>
      </c>
      <c r="D5220" s="1">
        <v>44975</v>
      </c>
      <c r="E5220">
        <v>55</v>
      </c>
      <c r="F5220" t="b">
        <v>1</v>
      </c>
      <c r="G5220" t="s">
        <v>4549</v>
      </c>
      <c r="H5220" t="s">
        <v>2031</v>
      </c>
      <c r="I5220" s="1">
        <f>DATE(YEAR(tbl_Invoices[[#This Row],[Invoice_Date]]), MONTH(tbl_Invoices[[#This Row],[Invoice_Date]]), DAY(tbl_Invoices[[#This Row],[Invoice_Date]]))</f>
        <v>44975</v>
      </c>
      <c r="J5220">
        <f>YEAR(tbl_Invoices[[#This Row],[Invoice_Date]])</f>
        <v>2023</v>
      </c>
      <c r="K5220" s="1">
        <f>_xlfn.XLOOKUP(tbl_Invoices[[#This Row],[Customer_ID]], tbl_Customers[Customer_ID], tbl_Customers[Cohort_Month])</f>
        <v>44286</v>
      </c>
      <c r="L5220" s="1" t="str">
        <f ca="1">_xlfn.XLOOKUP(tbl_Invoices[[#This Row],[Customer_ID]], tbl_Customers[Customer_ID], tbl_Customers[Age_Group])</f>
        <v>25–34</v>
      </c>
      <c r="M5220" s="1" t="str">
        <f>_xlfn.XLOOKUP(tbl_Invoices[[#This Row],[Customer_ID]], tbl_Customers[Customer_ID], tbl_Customers[Region])</f>
        <v>South</v>
      </c>
      <c r="N5220" s="1" t="str" cm="1">
        <f t="array" ref="N5220">_xlfn.IFS(
   _xlfn.SINGLE(tbl_Invoices[Plan_ID])="P1","Basic",
   _xlfn.SINGLE(tbl_Invoices[Plan_ID])="P2","Standard",
   _xlfn.SINGLE(tbl_Invoices[Plan_ID])="P3","Premium"
)</f>
        <v>Premium</v>
      </c>
      <c r="O5220" s="2">
        <f>IF(tbl_Invoices[[#This Row],[Revenue_Type]]="Churned",0,1)</f>
        <v>1</v>
      </c>
    </row>
    <row r="5221" spans="1:15" x14ac:dyDescent="0.25">
      <c r="A5221" t="s">
        <v>9914</v>
      </c>
      <c r="B5221" t="s">
        <v>1243</v>
      </c>
      <c r="C5221" t="s">
        <v>3220</v>
      </c>
      <c r="D5221" s="1">
        <v>44975</v>
      </c>
      <c r="E5221">
        <v>25</v>
      </c>
      <c r="F5221" t="b">
        <v>1</v>
      </c>
      <c r="G5221" t="s">
        <v>4547</v>
      </c>
      <c r="H5221" t="s">
        <v>2034</v>
      </c>
      <c r="I5221" s="1">
        <f>DATE(YEAR(tbl_Invoices[[#This Row],[Invoice_Date]]), MONTH(tbl_Invoices[[#This Row],[Invoice_Date]]), DAY(tbl_Invoices[[#This Row],[Invoice_Date]]))</f>
        <v>44975</v>
      </c>
      <c r="J5221">
        <f>YEAR(tbl_Invoices[[#This Row],[Invoice_Date]])</f>
        <v>2023</v>
      </c>
      <c r="K5221" s="1">
        <f>_xlfn.XLOOKUP(tbl_Invoices[[#This Row],[Customer_ID]], tbl_Customers[Customer_ID], tbl_Customers[Cohort_Month])</f>
        <v>44439</v>
      </c>
      <c r="L5221" s="1" t="str">
        <f ca="1">_xlfn.XLOOKUP(tbl_Invoices[[#This Row],[Customer_ID]], tbl_Customers[Customer_ID], tbl_Customers[Age_Group])</f>
        <v>18–24</v>
      </c>
      <c r="M5221" s="1" t="str">
        <f>_xlfn.XLOOKUP(tbl_Invoices[[#This Row],[Customer_ID]], tbl_Customers[Customer_ID], tbl_Customers[Region])</f>
        <v>East</v>
      </c>
      <c r="N5221" s="1" t="str" cm="1">
        <f t="array" ref="N5221">_xlfn.IFS(
   _xlfn.SINGLE(tbl_Invoices[Plan_ID])="P1","Basic",
   _xlfn.SINGLE(tbl_Invoices[Plan_ID])="P2","Standard",
   _xlfn.SINGLE(tbl_Invoices[Plan_ID])="P3","Premium"
)</f>
        <v>Standard</v>
      </c>
      <c r="O5221" s="2">
        <f>IF(tbl_Invoices[[#This Row],[Revenue_Type]]="Churned",0,1)</f>
        <v>1</v>
      </c>
    </row>
    <row r="5222" spans="1:15" x14ac:dyDescent="0.25">
      <c r="A5222" t="s">
        <v>6959</v>
      </c>
      <c r="B5222" t="s">
        <v>1429</v>
      </c>
      <c r="C5222" t="s">
        <v>3371</v>
      </c>
      <c r="D5222" s="1">
        <v>44975</v>
      </c>
      <c r="E5222">
        <v>12</v>
      </c>
      <c r="F5222" t="b">
        <v>1</v>
      </c>
      <c r="G5222" t="s">
        <v>4547</v>
      </c>
      <c r="H5222" t="s">
        <v>2027</v>
      </c>
      <c r="I5222" s="1">
        <f>DATE(YEAR(tbl_Invoices[[#This Row],[Invoice_Date]]), MONTH(tbl_Invoices[[#This Row],[Invoice_Date]]), DAY(tbl_Invoices[[#This Row],[Invoice_Date]]))</f>
        <v>44975</v>
      </c>
      <c r="J5222">
        <f>YEAR(tbl_Invoices[[#This Row],[Invoice_Date]])</f>
        <v>2023</v>
      </c>
      <c r="K5222" s="1">
        <f>_xlfn.XLOOKUP(tbl_Invoices[[#This Row],[Customer_ID]], tbl_Customers[Customer_ID], tbl_Customers[Cohort_Month])</f>
        <v>44742</v>
      </c>
      <c r="L5222" s="1" t="str">
        <f ca="1">_xlfn.XLOOKUP(tbl_Invoices[[#This Row],[Customer_ID]], tbl_Customers[Customer_ID], tbl_Customers[Age_Group])</f>
        <v>25–34</v>
      </c>
      <c r="M5222" s="1" t="str">
        <f>_xlfn.XLOOKUP(tbl_Invoices[[#This Row],[Customer_ID]], tbl_Customers[Customer_ID], tbl_Customers[Region])</f>
        <v>South</v>
      </c>
      <c r="N5222" s="1" t="str" cm="1">
        <f t="array" ref="N5222">_xlfn.IFS(
   _xlfn.SINGLE(tbl_Invoices[Plan_ID])="P1","Basic",
   _xlfn.SINGLE(tbl_Invoices[Plan_ID])="P2","Standard",
   _xlfn.SINGLE(tbl_Invoices[Plan_ID])="P3","Premium"
)</f>
        <v>Basic</v>
      </c>
      <c r="O5222" s="2">
        <f>IF(tbl_Invoices[[#This Row],[Revenue_Type]]="Churned",0,1)</f>
        <v>1</v>
      </c>
    </row>
    <row r="5223" spans="1:15" x14ac:dyDescent="0.25">
      <c r="A5223" t="s">
        <v>7268</v>
      </c>
      <c r="B5223" t="s">
        <v>1508</v>
      </c>
      <c r="C5223" t="s">
        <v>2286</v>
      </c>
      <c r="D5223" s="1">
        <v>44975</v>
      </c>
      <c r="E5223">
        <v>12</v>
      </c>
      <c r="F5223" t="b">
        <v>1</v>
      </c>
      <c r="G5223" t="s">
        <v>4545</v>
      </c>
      <c r="H5223" t="s">
        <v>2027</v>
      </c>
      <c r="I5223" s="1">
        <f>DATE(YEAR(tbl_Invoices[[#This Row],[Invoice_Date]]), MONTH(tbl_Invoices[[#This Row],[Invoice_Date]]), DAY(tbl_Invoices[[#This Row],[Invoice_Date]]))</f>
        <v>44975</v>
      </c>
      <c r="J5223">
        <f>YEAR(tbl_Invoices[[#This Row],[Invoice_Date]])</f>
        <v>2023</v>
      </c>
      <c r="K5223" s="1">
        <f>_xlfn.XLOOKUP(tbl_Invoices[[#This Row],[Customer_ID]], tbl_Customers[Customer_ID], tbl_Customers[Cohort_Month])</f>
        <v>45077</v>
      </c>
      <c r="L5223" s="1" t="str">
        <f ca="1">_xlfn.XLOOKUP(tbl_Invoices[[#This Row],[Customer_ID]], tbl_Customers[Customer_ID], tbl_Customers[Age_Group])</f>
        <v>25–34</v>
      </c>
      <c r="M5223" s="1" t="str">
        <f>_xlfn.XLOOKUP(tbl_Invoices[[#This Row],[Customer_ID]], tbl_Customers[Customer_ID], tbl_Customers[Region])</f>
        <v>South</v>
      </c>
      <c r="N5223" s="1" t="str" cm="1">
        <f t="array" ref="N5223">_xlfn.IFS(
   _xlfn.SINGLE(tbl_Invoices[Plan_ID])="P1","Basic",
   _xlfn.SINGLE(tbl_Invoices[Plan_ID])="P2","Standard",
   _xlfn.SINGLE(tbl_Invoices[Plan_ID])="P3","Premium"
)</f>
        <v>Basic</v>
      </c>
      <c r="O5223" s="2">
        <f>IF(tbl_Invoices[[#This Row],[Revenue_Type]]="Churned",0,1)</f>
        <v>0</v>
      </c>
    </row>
    <row r="5224" spans="1:15" x14ac:dyDescent="0.25">
      <c r="A5224" t="s">
        <v>10072</v>
      </c>
      <c r="B5224" t="s">
        <v>1841</v>
      </c>
      <c r="C5224" t="s">
        <v>3006</v>
      </c>
      <c r="D5224" s="1">
        <v>44975</v>
      </c>
      <c r="E5224">
        <v>55</v>
      </c>
      <c r="F5224" t="b">
        <v>1</v>
      </c>
      <c r="G5224" t="s">
        <v>4540</v>
      </c>
      <c r="H5224" t="s">
        <v>2031</v>
      </c>
      <c r="I5224" s="1">
        <f>DATE(YEAR(tbl_Invoices[[#This Row],[Invoice_Date]]), MONTH(tbl_Invoices[[#This Row],[Invoice_Date]]), DAY(tbl_Invoices[[#This Row],[Invoice_Date]]))</f>
        <v>44975</v>
      </c>
      <c r="J5224">
        <f>YEAR(tbl_Invoices[[#This Row],[Invoice_Date]])</f>
        <v>2023</v>
      </c>
      <c r="K5224" s="1">
        <f>_xlfn.XLOOKUP(tbl_Invoices[[#This Row],[Customer_ID]], tbl_Customers[Customer_ID], tbl_Customers[Cohort_Month])</f>
        <v>44804</v>
      </c>
      <c r="L5224" s="1" t="str">
        <f ca="1">_xlfn.XLOOKUP(tbl_Invoices[[#This Row],[Customer_ID]], tbl_Customers[Customer_ID], tbl_Customers[Age_Group])</f>
        <v>35–44</v>
      </c>
      <c r="M5224" s="1" t="str">
        <f>_xlfn.XLOOKUP(tbl_Invoices[[#This Row],[Customer_ID]], tbl_Customers[Customer_ID], tbl_Customers[Region])</f>
        <v>West</v>
      </c>
      <c r="N5224" s="1" t="str" cm="1">
        <f t="array" ref="N5224">_xlfn.IFS(
   _xlfn.SINGLE(tbl_Invoices[Plan_ID])="P1","Basic",
   _xlfn.SINGLE(tbl_Invoices[Plan_ID])="P2","Standard",
   _xlfn.SINGLE(tbl_Invoices[Plan_ID])="P3","Premium"
)</f>
        <v>Premium</v>
      </c>
      <c r="O5224" s="2">
        <f>IF(tbl_Invoices[[#This Row],[Revenue_Type]]="Churned",0,1)</f>
        <v>1</v>
      </c>
    </row>
    <row r="5225" spans="1:15" x14ac:dyDescent="0.25">
      <c r="A5225" t="s">
        <v>8208</v>
      </c>
      <c r="B5225" t="s">
        <v>134</v>
      </c>
      <c r="C5225" t="s">
        <v>2170</v>
      </c>
      <c r="D5225" s="1">
        <v>44976</v>
      </c>
      <c r="E5225">
        <v>12</v>
      </c>
      <c r="F5225" t="b">
        <v>1</v>
      </c>
      <c r="G5225" t="s">
        <v>4538</v>
      </c>
      <c r="H5225" t="s">
        <v>2027</v>
      </c>
      <c r="I5225" s="1">
        <f>DATE(YEAR(tbl_Invoices[[#This Row],[Invoice_Date]]), MONTH(tbl_Invoices[[#This Row],[Invoice_Date]]), DAY(tbl_Invoices[[#This Row],[Invoice_Date]]))</f>
        <v>44976</v>
      </c>
      <c r="J5225">
        <f>YEAR(tbl_Invoices[[#This Row],[Invoice_Date]])</f>
        <v>2023</v>
      </c>
      <c r="K5225" s="1">
        <f>_xlfn.XLOOKUP(tbl_Invoices[[#This Row],[Customer_ID]], tbl_Customers[Customer_ID], tbl_Customers[Cohort_Month])</f>
        <v>44773</v>
      </c>
      <c r="L5225" s="1" t="str">
        <f ca="1">_xlfn.XLOOKUP(tbl_Invoices[[#This Row],[Customer_ID]], tbl_Customers[Customer_ID], tbl_Customers[Age_Group])</f>
        <v>35–44</v>
      </c>
      <c r="M5225" s="1" t="str">
        <f>_xlfn.XLOOKUP(tbl_Invoices[[#This Row],[Customer_ID]], tbl_Customers[Customer_ID], tbl_Customers[Region])</f>
        <v>International</v>
      </c>
      <c r="N5225" s="1" t="str" cm="1">
        <f t="array" ref="N5225">_xlfn.IFS(
   _xlfn.SINGLE(tbl_Invoices[Plan_ID])="P1","Basic",
   _xlfn.SINGLE(tbl_Invoices[Plan_ID])="P2","Standard",
   _xlfn.SINGLE(tbl_Invoices[Plan_ID])="P3","Premium"
)</f>
        <v>Basic</v>
      </c>
      <c r="O5225" s="2">
        <f>IF(tbl_Invoices[[#This Row],[Revenue_Type]]="Churned",0,1)</f>
        <v>1</v>
      </c>
    </row>
    <row r="5226" spans="1:15" x14ac:dyDescent="0.25">
      <c r="A5226" t="s">
        <v>9909</v>
      </c>
      <c r="B5226" t="s">
        <v>720</v>
      </c>
      <c r="C5226" t="s">
        <v>2697</v>
      </c>
      <c r="D5226" s="1">
        <v>44976</v>
      </c>
      <c r="E5226">
        <v>25</v>
      </c>
      <c r="F5226" t="b">
        <v>1</v>
      </c>
      <c r="G5226" t="s">
        <v>4549</v>
      </c>
      <c r="H5226" t="s">
        <v>2034</v>
      </c>
      <c r="I5226" s="1">
        <f>DATE(YEAR(tbl_Invoices[[#This Row],[Invoice_Date]]), MONTH(tbl_Invoices[[#This Row],[Invoice_Date]]), DAY(tbl_Invoices[[#This Row],[Invoice_Date]]))</f>
        <v>44976</v>
      </c>
      <c r="J5226">
        <f>YEAR(tbl_Invoices[[#This Row],[Invoice_Date]])</f>
        <v>2023</v>
      </c>
      <c r="K5226" s="1">
        <f>_xlfn.XLOOKUP(tbl_Invoices[[#This Row],[Customer_ID]], tbl_Customers[Customer_ID], tbl_Customers[Cohort_Month])</f>
        <v>44651</v>
      </c>
      <c r="L5226" s="1" t="str">
        <f ca="1">_xlfn.XLOOKUP(tbl_Invoices[[#This Row],[Customer_ID]], tbl_Customers[Customer_ID], tbl_Customers[Age_Group])</f>
        <v>55+</v>
      </c>
      <c r="M5226" s="1" t="str">
        <f>_xlfn.XLOOKUP(tbl_Invoices[[#This Row],[Customer_ID]], tbl_Customers[Customer_ID], tbl_Customers[Region])</f>
        <v>Midwest</v>
      </c>
      <c r="N5226" s="1" t="str" cm="1">
        <f t="array" ref="N5226">_xlfn.IFS(
   _xlfn.SINGLE(tbl_Invoices[Plan_ID])="P1","Basic",
   _xlfn.SINGLE(tbl_Invoices[Plan_ID])="P2","Standard",
   _xlfn.SINGLE(tbl_Invoices[Plan_ID])="P3","Premium"
)</f>
        <v>Standard</v>
      </c>
      <c r="O5226" s="2">
        <f>IF(tbl_Invoices[[#This Row],[Revenue_Type]]="Churned",0,1)</f>
        <v>1</v>
      </c>
    </row>
    <row r="5227" spans="1:15" x14ac:dyDescent="0.25">
      <c r="A5227" t="s">
        <v>9588</v>
      </c>
      <c r="B5227" t="s">
        <v>1221</v>
      </c>
      <c r="C5227" t="s">
        <v>3440</v>
      </c>
      <c r="D5227" s="1">
        <v>44976</v>
      </c>
      <c r="E5227">
        <v>55</v>
      </c>
      <c r="F5227" t="b">
        <v>1</v>
      </c>
      <c r="G5227" t="s">
        <v>4540</v>
      </c>
      <c r="H5227" t="s">
        <v>2031</v>
      </c>
      <c r="I5227" s="1">
        <f>DATE(YEAR(tbl_Invoices[[#This Row],[Invoice_Date]]), MONTH(tbl_Invoices[[#This Row],[Invoice_Date]]), DAY(tbl_Invoices[[#This Row],[Invoice_Date]]))</f>
        <v>44976</v>
      </c>
      <c r="J5227">
        <f>YEAR(tbl_Invoices[[#This Row],[Invoice_Date]])</f>
        <v>2023</v>
      </c>
      <c r="K5227" s="1">
        <f>_xlfn.XLOOKUP(tbl_Invoices[[#This Row],[Customer_ID]], tbl_Customers[Customer_ID], tbl_Customers[Cohort_Month])</f>
        <v>44469</v>
      </c>
      <c r="L5227" s="1" t="str">
        <f ca="1">_xlfn.XLOOKUP(tbl_Invoices[[#This Row],[Customer_ID]], tbl_Customers[Customer_ID], tbl_Customers[Age_Group])</f>
        <v>18–24</v>
      </c>
      <c r="M5227" s="1" t="str">
        <f>_xlfn.XLOOKUP(tbl_Invoices[[#This Row],[Customer_ID]], tbl_Customers[Customer_ID], tbl_Customers[Region])</f>
        <v>International</v>
      </c>
      <c r="N5227" s="1" t="str" cm="1">
        <f t="array" ref="N5227">_xlfn.IFS(
   _xlfn.SINGLE(tbl_Invoices[Plan_ID])="P1","Basic",
   _xlfn.SINGLE(tbl_Invoices[Plan_ID])="P2","Standard",
   _xlfn.SINGLE(tbl_Invoices[Plan_ID])="P3","Premium"
)</f>
        <v>Premium</v>
      </c>
      <c r="O5227" s="2">
        <f>IF(tbl_Invoices[[#This Row],[Revenue_Type]]="Churned",0,1)</f>
        <v>1</v>
      </c>
    </row>
    <row r="5228" spans="1:15" x14ac:dyDescent="0.25">
      <c r="A5228" t="s">
        <v>6902</v>
      </c>
      <c r="B5228" t="s">
        <v>1295</v>
      </c>
      <c r="C5228" t="s">
        <v>3511</v>
      </c>
      <c r="D5228" s="1">
        <v>44976</v>
      </c>
      <c r="E5228">
        <v>12</v>
      </c>
      <c r="F5228" t="b">
        <v>1</v>
      </c>
      <c r="G5228" t="s">
        <v>4545</v>
      </c>
      <c r="H5228" t="s">
        <v>2027</v>
      </c>
      <c r="I5228" s="1">
        <f>DATE(YEAR(tbl_Invoices[[#This Row],[Invoice_Date]]), MONTH(tbl_Invoices[[#This Row],[Invoice_Date]]), DAY(tbl_Invoices[[#This Row],[Invoice_Date]]))</f>
        <v>44976</v>
      </c>
      <c r="J5228">
        <f>YEAR(tbl_Invoices[[#This Row],[Invoice_Date]])</f>
        <v>2023</v>
      </c>
      <c r="K5228" s="1">
        <f>_xlfn.XLOOKUP(tbl_Invoices[[#This Row],[Customer_ID]], tbl_Customers[Customer_ID], tbl_Customers[Cohort_Month])</f>
        <v>45077</v>
      </c>
      <c r="L5228" s="1" t="str">
        <f ca="1">_xlfn.XLOOKUP(tbl_Invoices[[#This Row],[Customer_ID]], tbl_Customers[Customer_ID], tbl_Customers[Age_Group])</f>
        <v>25–34</v>
      </c>
      <c r="M5228" s="1" t="str">
        <f>_xlfn.XLOOKUP(tbl_Invoices[[#This Row],[Customer_ID]], tbl_Customers[Customer_ID], tbl_Customers[Region])</f>
        <v>Midwest</v>
      </c>
      <c r="N5228" s="1" t="str" cm="1">
        <f t="array" ref="N5228">_xlfn.IFS(
   _xlfn.SINGLE(tbl_Invoices[Plan_ID])="P1","Basic",
   _xlfn.SINGLE(tbl_Invoices[Plan_ID])="P2","Standard",
   _xlfn.SINGLE(tbl_Invoices[Plan_ID])="P3","Premium"
)</f>
        <v>Basic</v>
      </c>
      <c r="O5228" s="2">
        <f>IF(tbl_Invoices[[#This Row],[Revenue_Type]]="Churned",0,1)</f>
        <v>0</v>
      </c>
    </row>
    <row r="5229" spans="1:15" x14ac:dyDescent="0.25">
      <c r="A5229" t="s">
        <v>4723</v>
      </c>
      <c r="B5229" t="s">
        <v>1375</v>
      </c>
      <c r="C5229" t="s">
        <v>2506</v>
      </c>
      <c r="D5229" s="1">
        <v>44976</v>
      </c>
      <c r="E5229">
        <v>25</v>
      </c>
      <c r="F5229" t="b">
        <v>1</v>
      </c>
      <c r="G5229" t="s">
        <v>4538</v>
      </c>
      <c r="H5229" t="s">
        <v>2034</v>
      </c>
      <c r="I5229" s="1">
        <f>DATE(YEAR(tbl_Invoices[[#This Row],[Invoice_Date]]), MONTH(tbl_Invoices[[#This Row],[Invoice_Date]]), DAY(tbl_Invoices[[#This Row],[Invoice_Date]]))</f>
        <v>44976</v>
      </c>
      <c r="J5229">
        <f>YEAR(tbl_Invoices[[#This Row],[Invoice_Date]])</f>
        <v>2023</v>
      </c>
      <c r="K5229" s="1">
        <f>_xlfn.XLOOKUP(tbl_Invoices[[#This Row],[Customer_ID]], tbl_Customers[Customer_ID], tbl_Customers[Cohort_Month])</f>
        <v>44926</v>
      </c>
      <c r="L5229" s="1" t="str">
        <f ca="1">_xlfn.XLOOKUP(tbl_Invoices[[#This Row],[Customer_ID]], tbl_Customers[Customer_ID], tbl_Customers[Age_Group])</f>
        <v>55+</v>
      </c>
      <c r="M5229" s="1" t="str">
        <f>_xlfn.XLOOKUP(tbl_Invoices[[#This Row],[Customer_ID]], tbl_Customers[Customer_ID], tbl_Customers[Region])</f>
        <v>Midwest</v>
      </c>
      <c r="N5229" s="1" t="str" cm="1">
        <f t="array" ref="N5229">_xlfn.IFS(
   _xlfn.SINGLE(tbl_Invoices[Plan_ID])="P1","Basic",
   _xlfn.SINGLE(tbl_Invoices[Plan_ID])="P2","Standard",
   _xlfn.SINGLE(tbl_Invoices[Plan_ID])="P3","Premium"
)</f>
        <v>Standard</v>
      </c>
      <c r="O5229" s="2">
        <f>IF(tbl_Invoices[[#This Row],[Revenue_Type]]="Churned",0,1)</f>
        <v>1</v>
      </c>
    </row>
    <row r="5230" spans="1:15" x14ac:dyDescent="0.25">
      <c r="A5230" t="s">
        <v>5602</v>
      </c>
      <c r="B5230" t="s">
        <v>1455</v>
      </c>
      <c r="C5230" t="s">
        <v>2051</v>
      </c>
      <c r="D5230" s="1">
        <v>44976</v>
      </c>
      <c r="E5230">
        <v>25</v>
      </c>
      <c r="F5230" t="b">
        <v>1</v>
      </c>
      <c r="G5230" t="s">
        <v>4549</v>
      </c>
      <c r="H5230" t="s">
        <v>2034</v>
      </c>
      <c r="I5230" s="1">
        <f>DATE(YEAR(tbl_Invoices[[#This Row],[Invoice_Date]]), MONTH(tbl_Invoices[[#This Row],[Invoice_Date]]), DAY(tbl_Invoices[[#This Row],[Invoice_Date]]))</f>
        <v>44976</v>
      </c>
      <c r="J5230">
        <f>YEAR(tbl_Invoices[[#This Row],[Invoice_Date]])</f>
        <v>2023</v>
      </c>
      <c r="K5230" s="1">
        <f>_xlfn.XLOOKUP(tbl_Invoices[[#This Row],[Customer_ID]], tbl_Customers[Customer_ID], tbl_Customers[Cohort_Month])</f>
        <v>44408</v>
      </c>
      <c r="L5230" s="1" t="str">
        <f ca="1">_xlfn.XLOOKUP(tbl_Invoices[[#This Row],[Customer_ID]], tbl_Customers[Customer_ID], tbl_Customers[Age_Group])</f>
        <v>25–34</v>
      </c>
      <c r="M5230" s="1" t="str">
        <f>_xlfn.XLOOKUP(tbl_Invoices[[#This Row],[Customer_ID]], tbl_Customers[Customer_ID], tbl_Customers[Region])</f>
        <v>Midwest</v>
      </c>
      <c r="N5230" s="1" t="str" cm="1">
        <f t="array" ref="N5230">_xlfn.IFS(
   _xlfn.SINGLE(tbl_Invoices[Plan_ID])="P1","Basic",
   _xlfn.SINGLE(tbl_Invoices[Plan_ID])="P2","Standard",
   _xlfn.SINGLE(tbl_Invoices[Plan_ID])="P3","Premium"
)</f>
        <v>Standard</v>
      </c>
      <c r="O5230" s="2">
        <f>IF(tbl_Invoices[[#This Row],[Revenue_Type]]="Churned",0,1)</f>
        <v>1</v>
      </c>
    </row>
    <row r="5231" spans="1:15" x14ac:dyDescent="0.25">
      <c r="A5231" t="s">
        <v>8355</v>
      </c>
      <c r="B5231" t="s">
        <v>1678</v>
      </c>
      <c r="C5231" t="s">
        <v>2910</v>
      </c>
      <c r="D5231" s="1">
        <v>44976</v>
      </c>
      <c r="E5231">
        <v>55</v>
      </c>
      <c r="F5231" t="b">
        <v>1</v>
      </c>
      <c r="G5231" t="s">
        <v>4545</v>
      </c>
      <c r="H5231" t="s">
        <v>2031</v>
      </c>
      <c r="I5231" s="1">
        <f>DATE(YEAR(tbl_Invoices[[#This Row],[Invoice_Date]]), MONTH(tbl_Invoices[[#This Row],[Invoice_Date]]), DAY(tbl_Invoices[[#This Row],[Invoice_Date]]))</f>
        <v>44976</v>
      </c>
      <c r="J5231">
        <f>YEAR(tbl_Invoices[[#This Row],[Invoice_Date]])</f>
        <v>2023</v>
      </c>
      <c r="K5231" s="1">
        <f>_xlfn.XLOOKUP(tbl_Invoices[[#This Row],[Customer_ID]], tbl_Customers[Customer_ID], tbl_Customers[Cohort_Month])</f>
        <v>45046</v>
      </c>
      <c r="L5231" s="1" t="str">
        <f ca="1">_xlfn.XLOOKUP(tbl_Invoices[[#This Row],[Customer_ID]], tbl_Customers[Customer_ID], tbl_Customers[Age_Group])</f>
        <v>35–44</v>
      </c>
      <c r="M5231" s="1" t="str">
        <f>_xlfn.XLOOKUP(tbl_Invoices[[#This Row],[Customer_ID]], tbl_Customers[Customer_ID], tbl_Customers[Region])</f>
        <v>East</v>
      </c>
      <c r="N5231" s="1" t="str" cm="1">
        <f t="array" ref="N5231">_xlfn.IFS(
   _xlfn.SINGLE(tbl_Invoices[Plan_ID])="P1","Basic",
   _xlfn.SINGLE(tbl_Invoices[Plan_ID])="P2","Standard",
   _xlfn.SINGLE(tbl_Invoices[Plan_ID])="P3","Premium"
)</f>
        <v>Premium</v>
      </c>
      <c r="O5231" s="2">
        <f>IF(tbl_Invoices[[#This Row],[Revenue_Type]]="Churned",0,1)</f>
        <v>0</v>
      </c>
    </row>
    <row r="5232" spans="1:15" x14ac:dyDescent="0.25">
      <c r="A5232" t="s">
        <v>6478</v>
      </c>
      <c r="B5232" t="s">
        <v>1734</v>
      </c>
      <c r="C5232" t="s">
        <v>4136</v>
      </c>
      <c r="D5232" s="1">
        <v>44976</v>
      </c>
      <c r="E5232">
        <v>25</v>
      </c>
      <c r="F5232" t="b">
        <v>1</v>
      </c>
      <c r="G5232" t="s">
        <v>4538</v>
      </c>
      <c r="H5232" t="s">
        <v>2034</v>
      </c>
      <c r="I5232" s="1">
        <f>DATE(YEAR(tbl_Invoices[[#This Row],[Invoice_Date]]), MONTH(tbl_Invoices[[#This Row],[Invoice_Date]]), DAY(tbl_Invoices[[#This Row],[Invoice_Date]]))</f>
        <v>44976</v>
      </c>
      <c r="J5232">
        <f>YEAR(tbl_Invoices[[#This Row],[Invoice_Date]])</f>
        <v>2023</v>
      </c>
      <c r="K5232" s="1">
        <f>_xlfn.XLOOKUP(tbl_Invoices[[#This Row],[Customer_ID]], tbl_Customers[Customer_ID], tbl_Customers[Cohort_Month])</f>
        <v>44926</v>
      </c>
      <c r="L5232" s="1" t="str">
        <f ca="1">_xlfn.XLOOKUP(tbl_Invoices[[#This Row],[Customer_ID]], tbl_Customers[Customer_ID], tbl_Customers[Age_Group])</f>
        <v>35–44</v>
      </c>
      <c r="M5232" s="1" t="str">
        <f>_xlfn.XLOOKUP(tbl_Invoices[[#This Row],[Customer_ID]], tbl_Customers[Customer_ID], tbl_Customers[Region])</f>
        <v>West</v>
      </c>
      <c r="N5232" s="1" t="str" cm="1">
        <f t="array" ref="N5232">_xlfn.IFS(
   _xlfn.SINGLE(tbl_Invoices[Plan_ID])="P1","Basic",
   _xlfn.SINGLE(tbl_Invoices[Plan_ID])="P2","Standard",
   _xlfn.SINGLE(tbl_Invoices[Plan_ID])="P3","Premium"
)</f>
        <v>Standard</v>
      </c>
      <c r="O5232" s="2">
        <f>IF(tbl_Invoices[[#This Row],[Revenue_Type]]="Churned",0,1)</f>
        <v>1</v>
      </c>
    </row>
    <row r="5233" spans="1:15" x14ac:dyDescent="0.25">
      <c r="A5233" t="s">
        <v>7287</v>
      </c>
      <c r="B5233" t="s">
        <v>1862</v>
      </c>
      <c r="C5233" t="s">
        <v>2445</v>
      </c>
      <c r="D5233" s="1">
        <v>44976</v>
      </c>
      <c r="E5233">
        <v>25</v>
      </c>
      <c r="F5233" t="b">
        <v>1</v>
      </c>
      <c r="G5233" t="s">
        <v>4547</v>
      </c>
      <c r="H5233" t="s">
        <v>2034</v>
      </c>
      <c r="I5233" s="1">
        <f>DATE(YEAR(tbl_Invoices[[#This Row],[Invoice_Date]]), MONTH(tbl_Invoices[[#This Row],[Invoice_Date]]), DAY(tbl_Invoices[[#This Row],[Invoice_Date]]))</f>
        <v>44976</v>
      </c>
      <c r="J5233">
        <f>YEAR(tbl_Invoices[[#This Row],[Invoice_Date]])</f>
        <v>2023</v>
      </c>
      <c r="K5233" s="1">
        <f>_xlfn.XLOOKUP(tbl_Invoices[[#This Row],[Customer_ID]], tbl_Customers[Customer_ID], tbl_Customers[Cohort_Month])</f>
        <v>44712</v>
      </c>
      <c r="L5233" s="1" t="str">
        <f ca="1">_xlfn.XLOOKUP(tbl_Invoices[[#This Row],[Customer_ID]], tbl_Customers[Customer_ID], tbl_Customers[Age_Group])</f>
        <v>45–54</v>
      </c>
      <c r="M5233" s="1" t="str">
        <f>_xlfn.XLOOKUP(tbl_Invoices[[#This Row],[Customer_ID]], tbl_Customers[Customer_ID], tbl_Customers[Region])</f>
        <v>Midwest</v>
      </c>
      <c r="N5233" s="1" t="str" cm="1">
        <f t="array" ref="N5233">_xlfn.IFS(
   _xlfn.SINGLE(tbl_Invoices[Plan_ID])="P1","Basic",
   _xlfn.SINGLE(tbl_Invoices[Plan_ID])="P2","Standard",
   _xlfn.SINGLE(tbl_Invoices[Plan_ID])="P3","Premium"
)</f>
        <v>Standard</v>
      </c>
      <c r="O5233" s="2">
        <f>IF(tbl_Invoices[[#This Row],[Revenue_Type]]="Churned",0,1)</f>
        <v>1</v>
      </c>
    </row>
    <row r="5234" spans="1:15" x14ac:dyDescent="0.25">
      <c r="A5234" t="s">
        <v>9463</v>
      </c>
      <c r="B5234" t="s">
        <v>752</v>
      </c>
      <c r="C5234" t="s">
        <v>4209</v>
      </c>
      <c r="D5234" s="1">
        <v>44977</v>
      </c>
      <c r="E5234">
        <v>55</v>
      </c>
      <c r="F5234" t="b">
        <v>1</v>
      </c>
      <c r="G5234" t="s">
        <v>4549</v>
      </c>
      <c r="H5234" t="s">
        <v>2031</v>
      </c>
      <c r="I5234" s="1">
        <f>DATE(YEAR(tbl_Invoices[[#This Row],[Invoice_Date]]), MONTH(tbl_Invoices[[#This Row],[Invoice_Date]]), DAY(tbl_Invoices[[#This Row],[Invoice_Date]]))</f>
        <v>44977</v>
      </c>
      <c r="J5234">
        <f>YEAR(tbl_Invoices[[#This Row],[Invoice_Date]])</f>
        <v>2023</v>
      </c>
      <c r="K5234" s="1">
        <f>_xlfn.XLOOKUP(tbl_Invoices[[#This Row],[Customer_ID]], tbl_Customers[Customer_ID], tbl_Customers[Cohort_Month])</f>
        <v>45077</v>
      </c>
      <c r="L5234" s="1" t="str">
        <f ca="1">_xlfn.XLOOKUP(tbl_Invoices[[#This Row],[Customer_ID]], tbl_Customers[Customer_ID], tbl_Customers[Age_Group])</f>
        <v>35–44</v>
      </c>
      <c r="M5234" s="1" t="str">
        <f>_xlfn.XLOOKUP(tbl_Invoices[[#This Row],[Customer_ID]], tbl_Customers[Customer_ID], tbl_Customers[Region])</f>
        <v>East</v>
      </c>
      <c r="N5234" s="1" t="str" cm="1">
        <f t="array" ref="N5234">_xlfn.IFS(
   _xlfn.SINGLE(tbl_Invoices[Plan_ID])="P1","Basic",
   _xlfn.SINGLE(tbl_Invoices[Plan_ID])="P2","Standard",
   _xlfn.SINGLE(tbl_Invoices[Plan_ID])="P3","Premium"
)</f>
        <v>Premium</v>
      </c>
      <c r="O5234" s="2">
        <f>IF(tbl_Invoices[[#This Row],[Revenue_Type]]="Churned",0,1)</f>
        <v>1</v>
      </c>
    </row>
    <row r="5235" spans="1:15" x14ac:dyDescent="0.25">
      <c r="A5235" t="s">
        <v>6701</v>
      </c>
      <c r="B5235" t="s">
        <v>823</v>
      </c>
      <c r="C5235" t="s">
        <v>2797</v>
      </c>
      <c r="D5235" s="1">
        <v>44977</v>
      </c>
      <c r="E5235">
        <v>12</v>
      </c>
      <c r="F5235" t="b">
        <v>1</v>
      </c>
      <c r="G5235" t="s">
        <v>4545</v>
      </c>
      <c r="H5235" t="s">
        <v>2027</v>
      </c>
      <c r="I5235" s="1">
        <f>DATE(YEAR(tbl_Invoices[[#This Row],[Invoice_Date]]), MONTH(tbl_Invoices[[#This Row],[Invoice_Date]]), DAY(tbl_Invoices[[#This Row],[Invoice_Date]]))</f>
        <v>44977</v>
      </c>
      <c r="J5235">
        <f>YEAR(tbl_Invoices[[#This Row],[Invoice_Date]])</f>
        <v>2023</v>
      </c>
      <c r="K5235" s="1">
        <f>_xlfn.XLOOKUP(tbl_Invoices[[#This Row],[Customer_ID]], tbl_Customers[Customer_ID], tbl_Customers[Cohort_Month])</f>
        <v>44500</v>
      </c>
      <c r="L5235" s="1" t="str">
        <f ca="1">_xlfn.XLOOKUP(tbl_Invoices[[#This Row],[Customer_ID]], tbl_Customers[Customer_ID], tbl_Customers[Age_Group])</f>
        <v>55+</v>
      </c>
      <c r="M5235" s="1" t="str">
        <f>_xlfn.XLOOKUP(tbl_Invoices[[#This Row],[Customer_ID]], tbl_Customers[Customer_ID], tbl_Customers[Region])</f>
        <v>Midwest</v>
      </c>
      <c r="N5235" s="1" t="str" cm="1">
        <f t="array" ref="N5235">_xlfn.IFS(
   _xlfn.SINGLE(tbl_Invoices[Plan_ID])="P1","Basic",
   _xlfn.SINGLE(tbl_Invoices[Plan_ID])="P2","Standard",
   _xlfn.SINGLE(tbl_Invoices[Plan_ID])="P3","Premium"
)</f>
        <v>Basic</v>
      </c>
      <c r="O5235" s="2">
        <f>IF(tbl_Invoices[[#This Row],[Revenue_Type]]="Churned",0,1)</f>
        <v>0</v>
      </c>
    </row>
    <row r="5236" spans="1:15" x14ac:dyDescent="0.25">
      <c r="A5236" t="s">
        <v>5265</v>
      </c>
      <c r="B5236" t="s">
        <v>832</v>
      </c>
      <c r="C5236" t="s">
        <v>4372</v>
      </c>
      <c r="D5236" s="1">
        <v>44977</v>
      </c>
      <c r="E5236">
        <v>55</v>
      </c>
      <c r="F5236" t="b">
        <v>1</v>
      </c>
      <c r="G5236" t="s">
        <v>4549</v>
      </c>
      <c r="H5236" t="s">
        <v>2031</v>
      </c>
      <c r="I5236" s="1">
        <f>DATE(YEAR(tbl_Invoices[[#This Row],[Invoice_Date]]), MONTH(tbl_Invoices[[#This Row],[Invoice_Date]]), DAY(tbl_Invoices[[#This Row],[Invoice_Date]]))</f>
        <v>44977</v>
      </c>
      <c r="J5236">
        <f>YEAR(tbl_Invoices[[#This Row],[Invoice_Date]])</f>
        <v>2023</v>
      </c>
      <c r="K5236" s="1">
        <f>_xlfn.XLOOKUP(tbl_Invoices[[#This Row],[Customer_ID]], tbl_Customers[Customer_ID], tbl_Customers[Cohort_Month])</f>
        <v>44773</v>
      </c>
      <c r="L5236" s="1" t="str">
        <f ca="1">_xlfn.XLOOKUP(tbl_Invoices[[#This Row],[Customer_ID]], tbl_Customers[Customer_ID], tbl_Customers[Age_Group])</f>
        <v>45–54</v>
      </c>
      <c r="M5236" s="1" t="str">
        <f>_xlfn.XLOOKUP(tbl_Invoices[[#This Row],[Customer_ID]], tbl_Customers[Customer_ID], tbl_Customers[Region])</f>
        <v>Midwest</v>
      </c>
      <c r="N5236" s="1" t="str" cm="1">
        <f t="array" ref="N5236">_xlfn.IFS(
   _xlfn.SINGLE(tbl_Invoices[Plan_ID])="P1","Basic",
   _xlfn.SINGLE(tbl_Invoices[Plan_ID])="P2","Standard",
   _xlfn.SINGLE(tbl_Invoices[Plan_ID])="P3","Premium"
)</f>
        <v>Premium</v>
      </c>
      <c r="O5236" s="2">
        <f>IF(tbl_Invoices[[#This Row],[Revenue_Type]]="Churned",0,1)</f>
        <v>1</v>
      </c>
    </row>
    <row r="5237" spans="1:15" x14ac:dyDescent="0.25">
      <c r="A5237" t="s">
        <v>5864</v>
      </c>
      <c r="B5237" t="s">
        <v>974</v>
      </c>
      <c r="C5237" t="s">
        <v>3904</v>
      </c>
      <c r="D5237" s="1">
        <v>44977</v>
      </c>
      <c r="E5237">
        <v>12</v>
      </c>
      <c r="F5237" t="b">
        <v>1</v>
      </c>
      <c r="G5237" t="s">
        <v>4540</v>
      </c>
      <c r="H5237" t="s">
        <v>2027</v>
      </c>
      <c r="I5237" s="1">
        <f>DATE(YEAR(tbl_Invoices[[#This Row],[Invoice_Date]]), MONTH(tbl_Invoices[[#This Row],[Invoice_Date]]), DAY(tbl_Invoices[[#This Row],[Invoice_Date]]))</f>
        <v>44977</v>
      </c>
      <c r="J5237">
        <f>YEAR(tbl_Invoices[[#This Row],[Invoice_Date]])</f>
        <v>2023</v>
      </c>
      <c r="K5237" s="1">
        <f>_xlfn.XLOOKUP(tbl_Invoices[[#This Row],[Customer_ID]], tbl_Customers[Customer_ID], tbl_Customers[Cohort_Month])</f>
        <v>44804</v>
      </c>
      <c r="L5237" s="1" t="str">
        <f ca="1">_xlfn.XLOOKUP(tbl_Invoices[[#This Row],[Customer_ID]], tbl_Customers[Customer_ID], tbl_Customers[Age_Group])</f>
        <v>25–34</v>
      </c>
      <c r="M5237" s="1" t="str">
        <f>_xlfn.XLOOKUP(tbl_Invoices[[#This Row],[Customer_ID]], tbl_Customers[Customer_ID], tbl_Customers[Region])</f>
        <v>South</v>
      </c>
      <c r="N5237" s="1" t="str" cm="1">
        <f t="array" ref="N5237">_xlfn.IFS(
   _xlfn.SINGLE(tbl_Invoices[Plan_ID])="P1","Basic",
   _xlfn.SINGLE(tbl_Invoices[Plan_ID])="P2","Standard",
   _xlfn.SINGLE(tbl_Invoices[Plan_ID])="P3","Premium"
)</f>
        <v>Basic</v>
      </c>
      <c r="O5237" s="2">
        <f>IF(tbl_Invoices[[#This Row],[Revenue_Type]]="Churned",0,1)</f>
        <v>1</v>
      </c>
    </row>
    <row r="5238" spans="1:15" x14ac:dyDescent="0.25">
      <c r="A5238" t="s">
        <v>10528</v>
      </c>
      <c r="B5238" t="s">
        <v>1198</v>
      </c>
      <c r="C5238" t="s">
        <v>4073</v>
      </c>
      <c r="D5238" s="1">
        <v>44977</v>
      </c>
      <c r="E5238">
        <v>25</v>
      </c>
      <c r="F5238" t="b">
        <v>1</v>
      </c>
      <c r="G5238" t="s">
        <v>4545</v>
      </c>
      <c r="H5238" t="s">
        <v>2034</v>
      </c>
      <c r="I5238" s="1">
        <f>DATE(YEAR(tbl_Invoices[[#This Row],[Invoice_Date]]), MONTH(tbl_Invoices[[#This Row],[Invoice_Date]]), DAY(tbl_Invoices[[#This Row],[Invoice_Date]]))</f>
        <v>44977</v>
      </c>
      <c r="J5238">
        <f>YEAR(tbl_Invoices[[#This Row],[Invoice_Date]])</f>
        <v>2023</v>
      </c>
      <c r="K5238" s="1">
        <f>_xlfn.XLOOKUP(tbl_Invoices[[#This Row],[Customer_ID]], tbl_Customers[Customer_ID], tbl_Customers[Cohort_Month])</f>
        <v>44742</v>
      </c>
      <c r="L5238" s="1" t="str">
        <f ca="1">_xlfn.XLOOKUP(tbl_Invoices[[#This Row],[Customer_ID]], tbl_Customers[Customer_ID], tbl_Customers[Age_Group])</f>
        <v>25–34</v>
      </c>
      <c r="M5238" s="1" t="str">
        <f>_xlfn.XLOOKUP(tbl_Invoices[[#This Row],[Customer_ID]], tbl_Customers[Customer_ID], tbl_Customers[Region])</f>
        <v>South</v>
      </c>
      <c r="N5238" s="1" t="str" cm="1">
        <f t="array" ref="N5238">_xlfn.IFS(
   _xlfn.SINGLE(tbl_Invoices[Plan_ID])="P1","Basic",
   _xlfn.SINGLE(tbl_Invoices[Plan_ID])="P2","Standard",
   _xlfn.SINGLE(tbl_Invoices[Plan_ID])="P3","Premium"
)</f>
        <v>Standard</v>
      </c>
      <c r="O5238" s="2">
        <f>IF(tbl_Invoices[[#This Row],[Revenue_Type]]="Churned",0,1)</f>
        <v>0</v>
      </c>
    </row>
    <row r="5239" spans="1:15" x14ac:dyDescent="0.25">
      <c r="A5239" t="s">
        <v>7054</v>
      </c>
      <c r="B5239" t="s">
        <v>1462</v>
      </c>
      <c r="C5239" t="s">
        <v>3785</v>
      </c>
      <c r="D5239" s="1">
        <v>44977</v>
      </c>
      <c r="E5239">
        <v>25</v>
      </c>
      <c r="F5239" t="b">
        <v>1</v>
      </c>
      <c r="G5239" t="s">
        <v>4540</v>
      </c>
      <c r="H5239" t="s">
        <v>2034</v>
      </c>
      <c r="I5239" s="1">
        <f>DATE(YEAR(tbl_Invoices[[#This Row],[Invoice_Date]]), MONTH(tbl_Invoices[[#This Row],[Invoice_Date]]), DAY(tbl_Invoices[[#This Row],[Invoice_Date]]))</f>
        <v>44977</v>
      </c>
      <c r="J5239">
        <f>YEAR(tbl_Invoices[[#This Row],[Invoice_Date]])</f>
        <v>2023</v>
      </c>
      <c r="K5239" s="1">
        <f>_xlfn.XLOOKUP(tbl_Invoices[[#This Row],[Customer_ID]], tbl_Customers[Customer_ID], tbl_Customers[Cohort_Month])</f>
        <v>45016</v>
      </c>
      <c r="L5239" s="1" t="str">
        <f ca="1">_xlfn.XLOOKUP(tbl_Invoices[[#This Row],[Customer_ID]], tbl_Customers[Customer_ID], tbl_Customers[Age_Group])</f>
        <v>45–54</v>
      </c>
      <c r="M5239" s="1" t="str">
        <f>_xlfn.XLOOKUP(tbl_Invoices[[#This Row],[Customer_ID]], tbl_Customers[Customer_ID], tbl_Customers[Region])</f>
        <v>West</v>
      </c>
      <c r="N5239" s="1" t="str" cm="1">
        <f t="array" ref="N5239">_xlfn.IFS(
   _xlfn.SINGLE(tbl_Invoices[Plan_ID])="P1","Basic",
   _xlfn.SINGLE(tbl_Invoices[Plan_ID])="P2","Standard",
   _xlfn.SINGLE(tbl_Invoices[Plan_ID])="P3","Premium"
)</f>
        <v>Standard</v>
      </c>
      <c r="O5239" s="2">
        <f>IF(tbl_Invoices[[#This Row],[Revenue_Type]]="Churned",0,1)</f>
        <v>1</v>
      </c>
    </row>
    <row r="5240" spans="1:15" x14ac:dyDescent="0.25">
      <c r="A5240" t="s">
        <v>5597</v>
      </c>
      <c r="B5240" t="s">
        <v>1612</v>
      </c>
      <c r="C5240" t="s">
        <v>2453</v>
      </c>
      <c r="D5240" s="1">
        <v>44977</v>
      </c>
      <c r="E5240">
        <v>12</v>
      </c>
      <c r="F5240" t="b">
        <v>1</v>
      </c>
      <c r="G5240" t="s">
        <v>4549</v>
      </c>
      <c r="H5240" t="s">
        <v>2027</v>
      </c>
      <c r="I5240" s="1">
        <f>DATE(YEAR(tbl_Invoices[[#This Row],[Invoice_Date]]), MONTH(tbl_Invoices[[#This Row],[Invoice_Date]]), DAY(tbl_Invoices[[#This Row],[Invoice_Date]]))</f>
        <v>44977</v>
      </c>
      <c r="J5240">
        <f>YEAR(tbl_Invoices[[#This Row],[Invoice_Date]])</f>
        <v>2023</v>
      </c>
      <c r="K5240" s="1">
        <f>_xlfn.XLOOKUP(tbl_Invoices[[#This Row],[Customer_ID]], tbl_Customers[Customer_ID], tbl_Customers[Cohort_Month])</f>
        <v>45046</v>
      </c>
      <c r="L5240" s="1" t="str">
        <f ca="1">_xlfn.XLOOKUP(tbl_Invoices[[#This Row],[Customer_ID]], tbl_Customers[Customer_ID], tbl_Customers[Age_Group])</f>
        <v>25–34</v>
      </c>
      <c r="M5240" s="1" t="str">
        <f>_xlfn.XLOOKUP(tbl_Invoices[[#This Row],[Customer_ID]], tbl_Customers[Customer_ID], tbl_Customers[Region])</f>
        <v>International</v>
      </c>
      <c r="N5240" s="1" t="str" cm="1">
        <f t="array" ref="N5240">_xlfn.IFS(
   _xlfn.SINGLE(tbl_Invoices[Plan_ID])="P1","Basic",
   _xlfn.SINGLE(tbl_Invoices[Plan_ID])="P2","Standard",
   _xlfn.SINGLE(tbl_Invoices[Plan_ID])="P3","Premium"
)</f>
        <v>Basic</v>
      </c>
      <c r="O5240" s="2">
        <f>IF(tbl_Invoices[[#This Row],[Revenue_Type]]="Churned",0,1)</f>
        <v>1</v>
      </c>
    </row>
    <row r="5241" spans="1:15" x14ac:dyDescent="0.25">
      <c r="A5241" t="s">
        <v>9074</v>
      </c>
      <c r="B5241" t="s">
        <v>159</v>
      </c>
      <c r="C5241" t="s">
        <v>4235</v>
      </c>
      <c r="D5241" s="1">
        <v>44978</v>
      </c>
      <c r="E5241">
        <v>55</v>
      </c>
      <c r="F5241" t="b">
        <v>1</v>
      </c>
      <c r="G5241" t="s">
        <v>4547</v>
      </c>
      <c r="H5241" t="s">
        <v>2031</v>
      </c>
      <c r="I5241" s="1">
        <f>DATE(YEAR(tbl_Invoices[[#This Row],[Invoice_Date]]), MONTH(tbl_Invoices[[#This Row],[Invoice_Date]]), DAY(tbl_Invoices[[#This Row],[Invoice_Date]]))</f>
        <v>44978</v>
      </c>
      <c r="J5241">
        <f>YEAR(tbl_Invoices[[#This Row],[Invoice_Date]])</f>
        <v>2023</v>
      </c>
      <c r="K5241" s="1">
        <f>_xlfn.XLOOKUP(tbl_Invoices[[#This Row],[Customer_ID]], tbl_Customers[Customer_ID], tbl_Customers[Cohort_Month])</f>
        <v>44865</v>
      </c>
      <c r="L5241" s="1" t="str">
        <f ca="1">_xlfn.XLOOKUP(tbl_Invoices[[#This Row],[Customer_ID]], tbl_Customers[Customer_ID], tbl_Customers[Age_Group])</f>
        <v>55+</v>
      </c>
      <c r="M5241" s="1" t="str">
        <f>_xlfn.XLOOKUP(tbl_Invoices[[#This Row],[Customer_ID]], tbl_Customers[Customer_ID], tbl_Customers[Region])</f>
        <v>West</v>
      </c>
      <c r="N5241" s="1" t="str" cm="1">
        <f t="array" ref="N5241">_xlfn.IFS(
   _xlfn.SINGLE(tbl_Invoices[Plan_ID])="P1","Basic",
   _xlfn.SINGLE(tbl_Invoices[Plan_ID])="P2","Standard",
   _xlfn.SINGLE(tbl_Invoices[Plan_ID])="P3","Premium"
)</f>
        <v>Premium</v>
      </c>
      <c r="O5241" s="2">
        <f>IF(tbl_Invoices[[#This Row],[Revenue_Type]]="Churned",0,1)</f>
        <v>1</v>
      </c>
    </row>
    <row r="5242" spans="1:15" x14ac:dyDescent="0.25">
      <c r="A5242" t="s">
        <v>7111</v>
      </c>
      <c r="B5242" t="s">
        <v>328</v>
      </c>
      <c r="C5242" t="s">
        <v>3714</v>
      </c>
      <c r="D5242" s="1">
        <v>44978</v>
      </c>
      <c r="E5242">
        <v>12</v>
      </c>
      <c r="F5242" t="b">
        <v>1</v>
      </c>
      <c r="G5242" t="s">
        <v>4538</v>
      </c>
      <c r="H5242" t="s">
        <v>2027</v>
      </c>
      <c r="I5242" s="1">
        <f>DATE(YEAR(tbl_Invoices[[#This Row],[Invoice_Date]]), MONTH(tbl_Invoices[[#This Row],[Invoice_Date]]), DAY(tbl_Invoices[[#This Row],[Invoice_Date]]))</f>
        <v>44978</v>
      </c>
      <c r="J5242">
        <f>YEAR(tbl_Invoices[[#This Row],[Invoice_Date]])</f>
        <v>2023</v>
      </c>
      <c r="K5242" s="1">
        <f>_xlfn.XLOOKUP(tbl_Invoices[[#This Row],[Customer_ID]], tbl_Customers[Customer_ID], tbl_Customers[Cohort_Month])</f>
        <v>44681</v>
      </c>
      <c r="L5242" s="1" t="str">
        <f ca="1">_xlfn.XLOOKUP(tbl_Invoices[[#This Row],[Customer_ID]], tbl_Customers[Customer_ID], tbl_Customers[Age_Group])</f>
        <v>35–44</v>
      </c>
      <c r="M5242" s="1" t="str">
        <f>_xlfn.XLOOKUP(tbl_Invoices[[#This Row],[Customer_ID]], tbl_Customers[Customer_ID], tbl_Customers[Region])</f>
        <v>International</v>
      </c>
      <c r="N5242" s="1" t="str" cm="1">
        <f t="array" ref="N5242">_xlfn.IFS(
   _xlfn.SINGLE(tbl_Invoices[Plan_ID])="P1","Basic",
   _xlfn.SINGLE(tbl_Invoices[Plan_ID])="P2","Standard",
   _xlfn.SINGLE(tbl_Invoices[Plan_ID])="P3","Premium"
)</f>
        <v>Basic</v>
      </c>
      <c r="O5242" s="2">
        <f>IF(tbl_Invoices[[#This Row],[Revenue_Type]]="Churned",0,1)</f>
        <v>1</v>
      </c>
    </row>
    <row r="5243" spans="1:15" x14ac:dyDescent="0.25">
      <c r="A5243" t="s">
        <v>6311</v>
      </c>
      <c r="B5243" t="s">
        <v>452</v>
      </c>
      <c r="C5243" t="s">
        <v>4311</v>
      </c>
      <c r="D5243" s="1">
        <v>44978</v>
      </c>
      <c r="E5243">
        <v>12</v>
      </c>
      <c r="F5243" t="b">
        <v>1</v>
      </c>
      <c r="G5243" t="s">
        <v>4545</v>
      </c>
      <c r="H5243" t="s">
        <v>2027</v>
      </c>
      <c r="I5243" s="1">
        <f>DATE(YEAR(tbl_Invoices[[#This Row],[Invoice_Date]]), MONTH(tbl_Invoices[[#This Row],[Invoice_Date]]), DAY(tbl_Invoices[[#This Row],[Invoice_Date]]))</f>
        <v>44978</v>
      </c>
      <c r="J5243">
        <f>YEAR(tbl_Invoices[[#This Row],[Invoice_Date]])</f>
        <v>2023</v>
      </c>
      <c r="K5243" s="1">
        <f>_xlfn.XLOOKUP(tbl_Invoices[[#This Row],[Customer_ID]], tbl_Customers[Customer_ID], tbl_Customers[Cohort_Month])</f>
        <v>44469</v>
      </c>
      <c r="L5243" s="1" t="str">
        <f ca="1">_xlfn.XLOOKUP(tbl_Invoices[[#This Row],[Customer_ID]], tbl_Customers[Customer_ID], tbl_Customers[Age_Group])</f>
        <v>25–34</v>
      </c>
      <c r="M5243" s="1" t="str">
        <f>_xlfn.XLOOKUP(tbl_Invoices[[#This Row],[Customer_ID]], tbl_Customers[Customer_ID], tbl_Customers[Region])</f>
        <v>Midwest</v>
      </c>
      <c r="N5243" s="1" t="str" cm="1">
        <f t="array" ref="N5243">_xlfn.IFS(
   _xlfn.SINGLE(tbl_Invoices[Plan_ID])="P1","Basic",
   _xlfn.SINGLE(tbl_Invoices[Plan_ID])="P2","Standard",
   _xlfn.SINGLE(tbl_Invoices[Plan_ID])="P3","Premium"
)</f>
        <v>Basic</v>
      </c>
      <c r="O5243" s="2">
        <f>IF(tbl_Invoices[[#This Row],[Revenue_Type]]="Churned",0,1)</f>
        <v>0</v>
      </c>
    </row>
    <row r="5244" spans="1:15" x14ac:dyDescent="0.25">
      <c r="A5244" t="s">
        <v>6534</v>
      </c>
      <c r="B5244" t="s">
        <v>630</v>
      </c>
      <c r="C5244" t="s">
        <v>2116</v>
      </c>
      <c r="D5244" s="1">
        <v>44978</v>
      </c>
      <c r="E5244">
        <v>12</v>
      </c>
      <c r="F5244" t="b">
        <v>1</v>
      </c>
      <c r="G5244" t="s">
        <v>4538</v>
      </c>
      <c r="H5244" t="s">
        <v>2027</v>
      </c>
      <c r="I5244" s="1">
        <f>DATE(YEAR(tbl_Invoices[[#This Row],[Invoice_Date]]), MONTH(tbl_Invoices[[#This Row],[Invoice_Date]]), DAY(tbl_Invoices[[#This Row],[Invoice_Date]]))</f>
        <v>44978</v>
      </c>
      <c r="J5244">
        <f>YEAR(tbl_Invoices[[#This Row],[Invoice_Date]])</f>
        <v>2023</v>
      </c>
      <c r="K5244" s="1">
        <f>_xlfn.XLOOKUP(tbl_Invoices[[#This Row],[Customer_ID]], tbl_Customers[Customer_ID], tbl_Customers[Cohort_Month])</f>
        <v>44865</v>
      </c>
      <c r="L5244" s="1" t="str">
        <f ca="1">_xlfn.XLOOKUP(tbl_Invoices[[#This Row],[Customer_ID]], tbl_Customers[Customer_ID], tbl_Customers[Age_Group])</f>
        <v>45–54</v>
      </c>
      <c r="M5244" s="1" t="str">
        <f>_xlfn.XLOOKUP(tbl_Invoices[[#This Row],[Customer_ID]], tbl_Customers[Customer_ID], tbl_Customers[Region])</f>
        <v>Midwest</v>
      </c>
      <c r="N5244" s="1" t="str" cm="1">
        <f t="array" ref="N5244">_xlfn.IFS(
   _xlfn.SINGLE(tbl_Invoices[Plan_ID])="P1","Basic",
   _xlfn.SINGLE(tbl_Invoices[Plan_ID])="P2","Standard",
   _xlfn.SINGLE(tbl_Invoices[Plan_ID])="P3","Premium"
)</f>
        <v>Basic</v>
      </c>
      <c r="O5244" s="2">
        <f>IF(tbl_Invoices[[#This Row],[Revenue_Type]]="Churned",0,1)</f>
        <v>1</v>
      </c>
    </row>
    <row r="5245" spans="1:15" x14ac:dyDescent="0.25">
      <c r="A5245" t="s">
        <v>10349</v>
      </c>
      <c r="B5245" t="s">
        <v>1459</v>
      </c>
      <c r="C5245" t="s">
        <v>4485</v>
      </c>
      <c r="D5245" s="1">
        <v>44978</v>
      </c>
      <c r="E5245">
        <v>12</v>
      </c>
      <c r="F5245" t="b">
        <v>1</v>
      </c>
      <c r="G5245" t="s">
        <v>4545</v>
      </c>
      <c r="H5245" t="s">
        <v>2027</v>
      </c>
      <c r="I5245" s="1">
        <f>DATE(YEAR(tbl_Invoices[[#This Row],[Invoice_Date]]), MONTH(tbl_Invoices[[#This Row],[Invoice_Date]]), DAY(tbl_Invoices[[#This Row],[Invoice_Date]]))</f>
        <v>44978</v>
      </c>
      <c r="J5245">
        <f>YEAR(tbl_Invoices[[#This Row],[Invoice_Date]])</f>
        <v>2023</v>
      </c>
      <c r="K5245" s="1">
        <f>_xlfn.XLOOKUP(tbl_Invoices[[#This Row],[Customer_ID]], tbl_Customers[Customer_ID], tbl_Customers[Cohort_Month])</f>
        <v>44592</v>
      </c>
      <c r="L5245" s="1" t="str">
        <f ca="1">_xlfn.XLOOKUP(tbl_Invoices[[#This Row],[Customer_ID]], tbl_Customers[Customer_ID], tbl_Customers[Age_Group])</f>
        <v>35–44</v>
      </c>
      <c r="M5245" s="1" t="str">
        <f>_xlfn.XLOOKUP(tbl_Invoices[[#This Row],[Customer_ID]], tbl_Customers[Customer_ID], tbl_Customers[Region])</f>
        <v>Midwest</v>
      </c>
      <c r="N5245" s="1" t="str" cm="1">
        <f t="array" ref="N5245">_xlfn.IFS(
   _xlfn.SINGLE(tbl_Invoices[Plan_ID])="P1","Basic",
   _xlfn.SINGLE(tbl_Invoices[Plan_ID])="P2","Standard",
   _xlfn.SINGLE(tbl_Invoices[Plan_ID])="P3","Premium"
)</f>
        <v>Basic</v>
      </c>
      <c r="O5245" s="2">
        <f>IF(tbl_Invoices[[#This Row],[Revenue_Type]]="Churned",0,1)</f>
        <v>0</v>
      </c>
    </row>
    <row r="5246" spans="1:15" x14ac:dyDescent="0.25">
      <c r="A5246" t="s">
        <v>6773</v>
      </c>
      <c r="B5246" t="s">
        <v>1509</v>
      </c>
      <c r="C5246" t="s">
        <v>3219</v>
      </c>
      <c r="D5246" s="1">
        <v>44978</v>
      </c>
      <c r="E5246">
        <v>12</v>
      </c>
      <c r="F5246" t="b">
        <v>1</v>
      </c>
      <c r="G5246" t="s">
        <v>4545</v>
      </c>
      <c r="H5246" t="s">
        <v>2027</v>
      </c>
      <c r="I5246" s="1">
        <f>DATE(YEAR(tbl_Invoices[[#This Row],[Invoice_Date]]), MONTH(tbl_Invoices[[#This Row],[Invoice_Date]]), DAY(tbl_Invoices[[#This Row],[Invoice_Date]]))</f>
        <v>44978</v>
      </c>
      <c r="J5246">
        <f>YEAR(tbl_Invoices[[#This Row],[Invoice_Date]])</f>
        <v>2023</v>
      </c>
      <c r="K5246" s="1">
        <f>_xlfn.XLOOKUP(tbl_Invoices[[#This Row],[Customer_ID]], tbl_Customers[Customer_ID], tbl_Customers[Cohort_Month])</f>
        <v>44561</v>
      </c>
      <c r="L5246" s="1" t="str">
        <f ca="1">_xlfn.XLOOKUP(tbl_Invoices[[#This Row],[Customer_ID]], tbl_Customers[Customer_ID], tbl_Customers[Age_Group])</f>
        <v>25–34</v>
      </c>
      <c r="M5246" s="1" t="str">
        <f>_xlfn.XLOOKUP(tbl_Invoices[[#This Row],[Customer_ID]], tbl_Customers[Customer_ID], tbl_Customers[Region])</f>
        <v>East</v>
      </c>
      <c r="N5246" s="1" t="str" cm="1">
        <f t="array" ref="N5246">_xlfn.IFS(
   _xlfn.SINGLE(tbl_Invoices[Plan_ID])="P1","Basic",
   _xlfn.SINGLE(tbl_Invoices[Plan_ID])="P2","Standard",
   _xlfn.SINGLE(tbl_Invoices[Plan_ID])="P3","Premium"
)</f>
        <v>Basic</v>
      </c>
      <c r="O5246" s="2">
        <f>IF(tbl_Invoices[[#This Row],[Revenue_Type]]="Churned",0,1)</f>
        <v>0</v>
      </c>
    </row>
    <row r="5247" spans="1:15" x14ac:dyDescent="0.25">
      <c r="A5247" t="s">
        <v>8582</v>
      </c>
      <c r="B5247" t="s">
        <v>1760</v>
      </c>
      <c r="C5247" t="s">
        <v>4199</v>
      </c>
      <c r="D5247" s="1">
        <v>44978</v>
      </c>
      <c r="E5247">
        <v>25</v>
      </c>
      <c r="F5247" t="b">
        <v>1</v>
      </c>
      <c r="G5247" t="s">
        <v>4545</v>
      </c>
      <c r="H5247" t="s">
        <v>2034</v>
      </c>
      <c r="I5247" s="1">
        <f>DATE(YEAR(tbl_Invoices[[#This Row],[Invoice_Date]]), MONTH(tbl_Invoices[[#This Row],[Invoice_Date]]), DAY(tbl_Invoices[[#This Row],[Invoice_Date]]))</f>
        <v>44978</v>
      </c>
      <c r="J5247">
        <f>YEAR(tbl_Invoices[[#This Row],[Invoice_Date]])</f>
        <v>2023</v>
      </c>
      <c r="K5247" s="1">
        <f>_xlfn.XLOOKUP(tbl_Invoices[[#This Row],[Customer_ID]], tbl_Customers[Customer_ID], tbl_Customers[Cohort_Month])</f>
        <v>44377</v>
      </c>
      <c r="L5247" s="1" t="str">
        <f ca="1">_xlfn.XLOOKUP(tbl_Invoices[[#This Row],[Customer_ID]], tbl_Customers[Customer_ID], tbl_Customers[Age_Group])</f>
        <v>25–34</v>
      </c>
      <c r="M5247" s="1" t="str">
        <f>_xlfn.XLOOKUP(tbl_Invoices[[#This Row],[Customer_ID]], tbl_Customers[Customer_ID], tbl_Customers[Region])</f>
        <v>South</v>
      </c>
      <c r="N5247" s="1" t="str" cm="1">
        <f t="array" ref="N5247">_xlfn.IFS(
   _xlfn.SINGLE(tbl_Invoices[Plan_ID])="P1","Basic",
   _xlfn.SINGLE(tbl_Invoices[Plan_ID])="P2","Standard",
   _xlfn.SINGLE(tbl_Invoices[Plan_ID])="P3","Premium"
)</f>
        <v>Standard</v>
      </c>
      <c r="O5247" s="2">
        <f>IF(tbl_Invoices[[#This Row],[Revenue_Type]]="Churned",0,1)</f>
        <v>0</v>
      </c>
    </row>
    <row r="5248" spans="1:15" x14ac:dyDescent="0.25">
      <c r="A5248" t="s">
        <v>5758</v>
      </c>
      <c r="B5248" t="s">
        <v>1820</v>
      </c>
      <c r="C5248" t="s">
        <v>3019</v>
      </c>
      <c r="D5248" s="1">
        <v>44978</v>
      </c>
      <c r="E5248">
        <v>55</v>
      </c>
      <c r="F5248" t="b">
        <v>1</v>
      </c>
      <c r="G5248" t="s">
        <v>4538</v>
      </c>
      <c r="H5248" t="s">
        <v>2031</v>
      </c>
      <c r="I5248" s="1">
        <f>DATE(YEAR(tbl_Invoices[[#This Row],[Invoice_Date]]), MONTH(tbl_Invoices[[#This Row],[Invoice_Date]]), DAY(tbl_Invoices[[#This Row],[Invoice_Date]]))</f>
        <v>44978</v>
      </c>
      <c r="J5248">
        <f>YEAR(tbl_Invoices[[#This Row],[Invoice_Date]])</f>
        <v>2023</v>
      </c>
      <c r="K5248" s="1">
        <f>_xlfn.XLOOKUP(tbl_Invoices[[#This Row],[Customer_ID]], tbl_Customers[Customer_ID], tbl_Customers[Cohort_Month])</f>
        <v>45016</v>
      </c>
      <c r="L5248" s="1" t="str">
        <f ca="1">_xlfn.XLOOKUP(tbl_Invoices[[#This Row],[Customer_ID]], tbl_Customers[Customer_ID], tbl_Customers[Age_Group])</f>
        <v>35–44</v>
      </c>
      <c r="M5248" s="1" t="str">
        <f>_xlfn.XLOOKUP(tbl_Invoices[[#This Row],[Customer_ID]], tbl_Customers[Customer_ID], tbl_Customers[Region])</f>
        <v>East</v>
      </c>
      <c r="N5248" s="1" t="str" cm="1">
        <f t="array" ref="N5248">_xlfn.IFS(
   _xlfn.SINGLE(tbl_Invoices[Plan_ID])="P1","Basic",
   _xlfn.SINGLE(tbl_Invoices[Plan_ID])="P2","Standard",
   _xlfn.SINGLE(tbl_Invoices[Plan_ID])="P3","Premium"
)</f>
        <v>Premium</v>
      </c>
      <c r="O5248" s="2">
        <f>IF(tbl_Invoices[[#This Row],[Revenue_Type]]="Churned",0,1)</f>
        <v>1</v>
      </c>
    </row>
    <row r="5249" spans="1:15" x14ac:dyDescent="0.25">
      <c r="A5249" t="s">
        <v>6054</v>
      </c>
      <c r="B5249" t="s">
        <v>213</v>
      </c>
      <c r="C5249" t="s">
        <v>2410</v>
      </c>
      <c r="D5249" s="1">
        <v>44979</v>
      </c>
      <c r="E5249">
        <v>25</v>
      </c>
      <c r="F5249" t="b">
        <v>1</v>
      </c>
      <c r="G5249" t="s">
        <v>4549</v>
      </c>
      <c r="H5249" t="s">
        <v>2034</v>
      </c>
      <c r="I5249" s="1">
        <f>DATE(YEAR(tbl_Invoices[[#This Row],[Invoice_Date]]), MONTH(tbl_Invoices[[#This Row],[Invoice_Date]]), DAY(tbl_Invoices[[#This Row],[Invoice_Date]]))</f>
        <v>44979</v>
      </c>
      <c r="J5249">
        <f>YEAR(tbl_Invoices[[#This Row],[Invoice_Date]])</f>
        <v>2023</v>
      </c>
      <c r="K5249" s="1">
        <f>_xlfn.XLOOKUP(tbl_Invoices[[#This Row],[Customer_ID]], tbl_Customers[Customer_ID], tbl_Customers[Cohort_Month])</f>
        <v>44651</v>
      </c>
      <c r="L5249" s="1" t="str">
        <f ca="1">_xlfn.XLOOKUP(tbl_Invoices[[#This Row],[Customer_ID]], tbl_Customers[Customer_ID], tbl_Customers[Age_Group])</f>
        <v>55+</v>
      </c>
      <c r="M5249" s="1" t="str">
        <f>_xlfn.XLOOKUP(tbl_Invoices[[#This Row],[Customer_ID]], tbl_Customers[Customer_ID], tbl_Customers[Region])</f>
        <v>International</v>
      </c>
      <c r="N5249" s="1" t="str" cm="1">
        <f t="array" ref="N5249">_xlfn.IFS(
   _xlfn.SINGLE(tbl_Invoices[Plan_ID])="P1","Basic",
   _xlfn.SINGLE(tbl_Invoices[Plan_ID])="P2","Standard",
   _xlfn.SINGLE(tbl_Invoices[Plan_ID])="P3","Premium"
)</f>
        <v>Standard</v>
      </c>
      <c r="O5249" s="2">
        <f>IF(tbl_Invoices[[#This Row],[Revenue_Type]]="Churned",0,1)</f>
        <v>1</v>
      </c>
    </row>
    <row r="5250" spans="1:15" x14ac:dyDescent="0.25">
      <c r="A5250" t="s">
        <v>8040</v>
      </c>
      <c r="B5250" t="s">
        <v>302</v>
      </c>
      <c r="C5250" t="s">
        <v>2273</v>
      </c>
      <c r="D5250" s="1">
        <v>44979</v>
      </c>
      <c r="E5250">
        <v>55</v>
      </c>
      <c r="F5250" t="b">
        <v>1</v>
      </c>
      <c r="G5250" t="s">
        <v>4545</v>
      </c>
      <c r="H5250" t="s">
        <v>2031</v>
      </c>
      <c r="I5250" s="1">
        <f>DATE(YEAR(tbl_Invoices[[#This Row],[Invoice_Date]]), MONTH(tbl_Invoices[[#This Row],[Invoice_Date]]), DAY(tbl_Invoices[[#This Row],[Invoice_Date]]))</f>
        <v>44979</v>
      </c>
      <c r="J5250">
        <f>YEAR(tbl_Invoices[[#This Row],[Invoice_Date]])</f>
        <v>2023</v>
      </c>
      <c r="K5250" s="1">
        <f>_xlfn.XLOOKUP(tbl_Invoices[[#This Row],[Customer_ID]], tbl_Customers[Customer_ID], tbl_Customers[Cohort_Month])</f>
        <v>44439</v>
      </c>
      <c r="L5250" s="1" t="str">
        <f ca="1">_xlfn.XLOOKUP(tbl_Invoices[[#This Row],[Customer_ID]], tbl_Customers[Customer_ID], tbl_Customers[Age_Group])</f>
        <v>25–34</v>
      </c>
      <c r="M5250" s="1" t="str">
        <f>_xlfn.XLOOKUP(tbl_Invoices[[#This Row],[Customer_ID]], tbl_Customers[Customer_ID], tbl_Customers[Region])</f>
        <v>East</v>
      </c>
      <c r="N5250" s="1" t="str" cm="1">
        <f t="array" ref="N5250">_xlfn.IFS(
   _xlfn.SINGLE(tbl_Invoices[Plan_ID])="P1","Basic",
   _xlfn.SINGLE(tbl_Invoices[Plan_ID])="P2","Standard",
   _xlfn.SINGLE(tbl_Invoices[Plan_ID])="P3","Premium"
)</f>
        <v>Premium</v>
      </c>
      <c r="O5250" s="2">
        <f>IF(tbl_Invoices[[#This Row],[Revenue_Type]]="Churned",0,1)</f>
        <v>0</v>
      </c>
    </row>
    <row r="5251" spans="1:15" x14ac:dyDescent="0.25">
      <c r="A5251" t="s">
        <v>8172</v>
      </c>
      <c r="B5251" t="s">
        <v>762</v>
      </c>
      <c r="C5251" t="s">
        <v>2491</v>
      </c>
      <c r="D5251" s="1">
        <v>44979</v>
      </c>
      <c r="E5251">
        <v>12</v>
      </c>
      <c r="F5251" t="b">
        <v>1</v>
      </c>
      <c r="G5251" t="s">
        <v>4538</v>
      </c>
      <c r="H5251" t="s">
        <v>2027</v>
      </c>
      <c r="I5251" s="1">
        <f>DATE(YEAR(tbl_Invoices[[#This Row],[Invoice_Date]]), MONTH(tbl_Invoices[[#This Row],[Invoice_Date]]), DAY(tbl_Invoices[[#This Row],[Invoice_Date]]))</f>
        <v>44979</v>
      </c>
      <c r="J5251">
        <f>YEAR(tbl_Invoices[[#This Row],[Invoice_Date]])</f>
        <v>2023</v>
      </c>
      <c r="K5251" s="1">
        <f>_xlfn.XLOOKUP(tbl_Invoices[[#This Row],[Customer_ID]], tbl_Customers[Customer_ID], tbl_Customers[Cohort_Month])</f>
        <v>44592</v>
      </c>
      <c r="L5251" s="1" t="str">
        <f ca="1">_xlfn.XLOOKUP(tbl_Invoices[[#This Row],[Customer_ID]], tbl_Customers[Customer_ID], tbl_Customers[Age_Group])</f>
        <v>35–44</v>
      </c>
      <c r="M5251" s="1" t="str">
        <f>_xlfn.XLOOKUP(tbl_Invoices[[#This Row],[Customer_ID]], tbl_Customers[Customer_ID], tbl_Customers[Region])</f>
        <v>Midwest</v>
      </c>
      <c r="N5251" s="1" t="str" cm="1">
        <f t="array" ref="N5251">_xlfn.IFS(
   _xlfn.SINGLE(tbl_Invoices[Plan_ID])="P1","Basic",
   _xlfn.SINGLE(tbl_Invoices[Plan_ID])="P2","Standard",
   _xlfn.SINGLE(tbl_Invoices[Plan_ID])="P3","Premium"
)</f>
        <v>Basic</v>
      </c>
      <c r="O5251" s="2">
        <f>IF(tbl_Invoices[[#This Row],[Revenue_Type]]="Churned",0,1)</f>
        <v>1</v>
      </c>
    </row>
    <row r="5252" spans="1:15" x14ac:dyDescent="0.25">
      <c r="A5252" t="s">
        <v>4732</v>
      </c>
      <c r="B5252" t="s">
        <v>2010</v>
      </c>
      <c r="C5252" t="s">
        <v>2500</v>
      </c>
      <c r="D5252" s="1">
        <v>44979</v>
      </c>
      <c r="E5252">
        <v>55</v>
      </c>
      <c r="F5252" t="b">
        <v>1</v>
      </c>
      <c r="G5252" t="s">
        <v>4545</v>
      </c>
      <c r="H5252" t="s">
        <v>2031</v>
      </c>
      <c r="I5252" s="1">
        <f>DATE(YEAR(tbl_Invoices[[#This Row],[Invoice_Date]]), MONTH(tbl_Invoices[[#This Row],[Invoice_Date]]), DAY(tbl_Invoices[[#This Row],[Invoice_Date]]))</f>
        <v>44979</v>
      </c>
      <c r="J5252">
        <f>YEAR(tbl_Invoices[[#This Row],[Invoice_Date]])</f>
        <v>2023</v>
      </c>
      <c r="K5252" s="1">
        <f>_xlfn.XLOOKUP(tbl_Invoices[[#This Row],[Customer_ID]], tbl_Customers[Customer_ID], tbl_Customers[Cohort_Month])</f>
        <v>44408</v>
      </c>
      <c r="L5252" s="1" t="str">
        <f ca="1">_xlfn.XLOOKUP(tbl_Invoices[[#This Row],[Customer_ID]], tbl_Customers[Customer_ID], tbl_Customers[Age_Group])</f>
        <v>18–24</v>
      </c>
      <c r="M5252" s="1" t="str">
        <f>_xlfn.XLOOKUP(tbl_Invoices[[#This Row],[Customer_ID]], tbl_Customers[Customer_ID], tbl_Customers[Region])</f>
        <v>International</v>
      </c>
      <c r="N5252" s="1" t="str" cm="1">
        <f t="array" ref="N5252">_xlfn.IFS(
   _xlfn.SINGLE(tbl_Invoices[Plan_ID])="P1","Basic",
   _xlfn.SINGLE(tbl_Invoices[Plan_ID])="P2","Standard",
   _xlfn.SINGLE(tbl_Invoices[Plan_ID])="P3","Premium"
)</f>
        <v>Premium</v>
      </c>
      <c r="O5252" s="2">
        <f>IF(tbl_Invoices[[#This Row],[Revenue_Type]]="Churned",0,1)</f>
        <v>0</v>
      </c>
    </row>
    <row r="5253" spans="1:15" x14ac:dyDescent="0.25">
      <c r="A5253" t="s">
        <v>6247</v>
      </c>
      <c r="B5253" t="s">
        <v>244</v>
      </c>
      <c r="C5253" t="s">
        <v>2110</v>
      </c>
      <c r="D5253" s="1">
        <v>44980</v>
      </c>
      <c r="E5253">
        <v>12</v>
      </c>
      <c r="F5253" t="b">
        <v>1</v>
      </c>
      <c r="G5253" t="s">
        <v>4540</v>
      </c>
      <c r="H5253" t="s">
        <v>2027</v>
      </c>
      <c r="I5253" s="1">
        <f>DATE(YEAR(tbl_Invoices[[#This Row],[Invoice_Date]]), MONTH(tbl_Invoices[[#This Row],[Invoice_Date]]), DAY(tbl_Invoices[[#This Row],[Invoice_Date]]))</f>
        <v>44980</v>
      </c>
      <c r="J5253">
        <f>YEAR(tbl_Invoices[[#This Row],[Invoice_Date]])</f>
        <v>2023</v>
      </c>
      <c r="K5253" s="1">
        <f>_xlfn.XLOOKUP(tbl_Invoices[[#This Row],[Customer_ID]], tbl_Customers[Customer_ID], tbl_Customers[Cohort_Month])</f>
        <v>44712</v>
      </c>
      <c r="L5253" s="1" t="str">
        <f ca="1">_xlfn.XLOOKUP(tbl_Invoices[[#This Row],[Customer_ID]], tbl_Customers[Customer_ID], tbl_Customers[Age_Group])</f>
        <v>25–34</v>
      </c>
      <c r="M5253" s="1" t="str">
        <f>_xlfn.XLOOKUP(tbl_Invoices[[#This Row],[Customer_ID]], tbl_Customers[Customer_ID], tbl_Customers[Region])</f>
        <v>West</v>
      </c>
      <c r="N5253" s="1" t="str" cm="1">
        <f t="array" ref="N5253">_xlfn.IFS(
   _xlfn.SINGLE(tbl_Invoices[Plan_ID])="P1","Basic",
   _xlfn.SINGLE(tbl_Invoices[Plan_ID])="P2","Standard",
   _xlfn.SINGLE(tbl_Invoices[Plan_ID])="P3","Premium"
)</f>
        <v>Basic</v>
      </c>
      <c r="O5253" s="2">
        <f>IF(tbl_Invoices[[#This Row],[Revenue_Type]]="Churned",0,1)</f>
        <v>1</v>
      </c>
    </row>
    <row r="5254" spans="1:15" x14ac:dyDescent="0.25">
      <c r="A5254" t="s">
        <v>8835</v>
      </c>
      <c r="B5254" t="s">
        <v>355</v>
      </c>
      <c r="C5254" t="s">
        <v>2541</v>
      </c>
      <c r="D5254" s="1">
        <v>44980</v>
      </c>
      <c r="E5254">
        <v>12</v>
      </c>
      <c r="F5254" t="b">
        <v>1</v>
      </c>
      <c r="G5254" t="s">
        <v>4545</v>
      </c>
      <c r="H5254" t="s">
        <v>2027</v>
      </c>
      <c r="I5254" s="1">
        <f>DATE(YEAR(tbl_Invoices[[#This Row],[Invoice_Date]]), MONTH(tbl_Invoices[[#This Row],[Invoice_Date]]), DAY(tbl_Invoices[[#This Row],[Invoice_Date]]))</f>
        <v>44980</v>
      </c>
      <c r="J5254">
        <f>YEAR(tbl_Invoices[[#This Row],[Invoice_Date]])</f>
        <v>2023</v>
      </c>
      <c r="K5254" s="1">
        <f>_xlfn.XLOOKUP(tbl_Invoices[[#This Row],[Customer_ID]], tbl_Customers[Customer_ID], tbl_Customers[Cohort_Month])</f>
        <v>44408</v>
      </c>
      <c r="L5254" s="1" t="str">
        <f ca="1">_xlfn.XLOOKUP(tbl_Invoices[[#This Row],[Customer_ID]], tbl_Customers[Customer_ID], tbl_Customers[Age_Group])</f>
        <v>45–54</v>
      </c>
      <c r="M5254" s="1" t="str">
        <f>_xlfn.XLOOKUP(tbl_Invoices[[#This Row],[Customer_ID]], tbl_Customers[Customer_ID], tbl_Customers[Region])</f>
        <v>West</v>
      </c>
      <c r="N5254" s="1" t="str" cm="1">
        <f t="array" ref="N5254">_xlfn.IFS(
   _xlfn.SINGLE(tbl_Invoices[Plan_ID])="P1","Basic",
   _xlfn.SINGLE(tbl_Invoices[Plan_ID])="P2","Standard",
   _xlfn.SINGLE(tbl_Invoices[Plan_ID])="P3","Premium"
)</f>
        <v>Basic</v>
      </c>
      <c r="O5254" s="2">
        <f>IF(tbl_Invoices[[#This Row],[Revenue_Type]]="Churned",0,1)</f>
        <v>0</v>
      </c>
    </row>
    <row r="5255" spans="1:15" x14ac:dyDescent="0.25">
      <c r="A5255" t="s">
        <v>9321</v>
      </c>
      <c r="B5255" t="s">
        <v>1005</v>
      </c>
      <c r="C5255" t="s">
        <v>4387</v>
      </c>
      <c r="D5255" s="1">
        <v>44980</v>
      </c>
      <c r="E5255">
        <v>55</v>
      </c>
      <c r="F5255" t="b">
        <v>1</v>
      </c>
      <c r="G5255" t="s">
        <v>4540</v>
      </c>
      <c r="H5255" t="s">
        <v>2031</v>
      </c>
      <c r="I5255" s="1">
        <f>DATE(YEAR(tbl_Invoices[[#This Row],[Invoice_Date]]), MONTH(tbl_Invoices[[#This Row],[Invoice_Date]]), DAY(tbl_Invoices[[#This Row],[Invoice_Date]]))</f>
        <v>44980</v>
      </c>
      <c r="J5255">
        <f>YEAR(tbl_Invoices[[#This Row],[Invoice_Date]])</f>
        <v>2023</v>
      </c>
      <c r="K5255" s="1">
        <f>_xlfn.XLOOKUP(tbl_Invoices[[#This Row],[Customer_ID]], tbl_Customers[Customer_ID], tbl_Customers[Cohort_Month])</f>
        <v>44742</v>
      </c>
      <c r="L5255" s="1" t="str">
        <f ca="1">_xlfn.XLOOKUP(tbl_Invoices[[#This Row],[Customer_ID]], tbl_Customers[Customer_ID], tbl_Customers[Age_Group])</f>
        <v>35–44</v>
      </c>
      <c r="M5255" s="1" t="str">
        <f>_xlfn.XLOOKUP(tbl_Invoices[[#This Row],[Customer_ID]], tbl_Customers[Customer_ID], tbl_Customers[Region])</f>
        <v>Midwest</v>
      </c>
      <c r="N5255" s="1" t="str" cm="1">
        <f t="array" ref="N5255">_xlfn.IFS(
   _xlfn.SINGLE(tbl_Invoices[Plan_ID])="P1","Basic",
   _xlfn.SINGLE(tbl_Invoices[Plan_ID])="P2","Standard",
   _xlfn.SINGLE(tbl_Invoices[Plan_ID])="P3","Premium"
)</f>
        <v>Premium</v>
      </c>
      <c r="O5255" s="2">
        <f>IF(tbl_Invoices[[#This Row],[Revenue_Type]]="Churned",0,1)</f>
        <v>1</v>
      </c>
    </row>
    <row r="5256" spans="1:15" x14ac:dyDescent="0.25">
      <c r="A5256" t="s">
        <v>6709</v>
      </c>
      <c r="B5256" t="s">
        <v>91</v>
      </c>
      <c r="C5256" t="s">
        <v>3695</v>
      </c>
      <c r="D5256" s="1">
        <v>44981</v>
      </c>
      <c r="E5256">
        <v>12</v>
      </c>
      <c r="F5256" t="b">
        <v>1</v>
      </c>
      <c r="G5256" t="s">
        <v>4549</v>
      </c>
      <c r="H5256" t="s">
        <v>2027</v>
      </c>
      <c r="I5256" s="1">
        <f>DATE(YEAR(tbl_Invoices[[#This Row],[Invoice_Date]]), MONTH(tbl_Invoices[[#This Row],[Invoice_Date]]), DAY(tbl_Invoices[[#This Row],[Invoice_Date]]))</f>
        <v>44981</v>
      </c>
      <c r="J5256">
        <f>YEAR(tbl_Invoices[[#This Row],[Invoice_Date]])</f>
        <v>2023</v>
      </c>
      <c r="K5256" s="1">
        <f>_xlfn.XLOOKUP(tbl_Invoices[[#This Row],[Customer_ID]], tbl_Customers[Customer_ID], tbl_Customers[Cohort_Month])</f>
        <v>44592</v>
      </c>
      <c r="L5256" s="1" t="str">
        <f ca="1">_xlfn.XLOOKUP(tbl_Invoices[[#This Row],[Customer_ID]], tbl_Customers[Customer_ID], tbl_Customers[Age_Group])</f>
        <v>35–44</v>
      </c>
      <c r="M5256" s="1" t="str">
        <f>_xlfn.XLOOKUP(tbl_Invoices[[#This Row],[Customer_ID]], tbl_Customers[Customer_ID], tbl_Customers[Region])</f>
        <v>South</v>
      </c>
      <c r="N5256" s="1" t="str" cm="1">
        <f t="array" ref="N5256">_xlfn.IFS(
   _xlfn.SINGLE(tbl_Invoices[Plan_ID])="P1","Basic",
   _xlfn.SINGLE(tbl_Invoices[Plan_ID])="P2","Standard",
   _xlfn.SINGLE(tbl_Invoices[Plan_ID])="P3","Premium"
)</f>
        <v>Basic</v>
      </c>
      <c r="O5256" s="2">
        <f>IF(tbl_Invoices[[#This Row],[Revenue_Type]]="Churned",0,1)</f>
        <v>1</v>
      </c>
    </row>
    <row r="5257" spans="1:15" x14ac:dyDescent="0.25">
      <c r="A5257" t="s">
        <v>7418</v>
      </c>
      <c r="B5257" t="s">
        <v>214</v>
      </c>
      <c r="C5257" t="s">
        <v>3782</v>
      </c>
      <c r="D5257" s="1">
        <v>44981</v>
      </c>
      <c r="E5257">
        <v>25</v>
      </c>
      <c r="F5257" t="b">
        <v>1</v>
      </c>
      <c r="G5257" t="s">
        <v>4538</v>
      </c>
      <c r="H5257" t="s">
        <v>2034</v>
      </c>
      <c r="I5257" s="1">
        <f>DATE(YEAR(tbl_Invoices[[#This Row],[Invoice_Date]]), MONTH(tbl_Invoices[[#This Row],[Invoice_Date]]), DAY(tbl_Invoices[[#This Row],[Invoice_Date]]))</f>
        <v>44981</v>
      </c>
      <c r="J5257">
        <f>YEAR(tbl_Invoices[[#This Row],[Invoice_Date]])</f>
        <v>2023</v>
      </c>
      <c r="K5257" s="1">
        <f>_xlfn.XLOOKUP(tbl_Invoices[[#This Row],[Customer_ID]], tbl_Customers[Customer_ID], tbl_Customers[Cohort_Month])</f>
        <v>44377</v>
      </c>
      <c r="L5257" s="1" t="str">
        <f ca="1">_xlfn.XLOOKUP(tbl_Invoices[[#This Row],[Customer_ID]], tbl_Customers[Customer_ID], tbl_Customers[Age_Group])</f>
        <v>35–44</v>
      </c>
      <c r="M5257" s="1" t="str">
        <f>_xlfn.XLOOKUP(tbl_Invoices[[#This Row],[Customer_ID]], tbl_Customers[Customer_ID], tbl_Customers[Region])</f>
        <v>South</v>
      </c>
      <c r="N5257" s="1" t="str" cm="1">
        <f t="array" ref="N5257">_xlfn.IFS(
   _xlfn.SINGLE(tbl_Invoices[Plan_ID])="P1","Basic",
   _xlfn.SINGLE(tbl_Invoices[Plan_ID])="P2","Standard",
   _xlfn.SINGLE(tbl_Invoices[Plan_ID])="P3","Premium"
)</f>
        <v>Standard</v>
      </c>
      <c r="O5257" s="2">
        <f>IF(tbl_Invoices[[#This Row],[Revenue_Type]]="Churned",0,1)</f>
        <v>1</v>
      </c>
    </row>
    <row r="5258" spans="1:15" x14ac:dyDescent="0.25">
      <c r="A5258" t="s">
        <v>9045</v>
      </c>
      <c r="B5258" t="s">
        <v>244</v>
      </c>
      <c r="C5258" t="s">
        <v>4260</v>
      </c>
      <c r="D5258" s="1">
        <v>44981</v>
      </c>
      <c r="E5258">
        <v>55</v>
      </c>
      <c r="F5258" t="b">
        <v>1</v>
      </c>
      <c r="G5258" t="s">
        <v>4540</v>
      </c>
      <c r="H5258" t="s">
        <v>2031</v>
      </c>
      <c r="I5258" s="1">
        <f>DATE(YEAR(tbl_Invoices[[#This Row],[Invoice_Date]]), MONTH(tbl_Invoices[[#This Row],[Invoice_Date]]), DAY(tbl_Invoices[[#This Row],[Invoice_Date]]))</f>
        <v>44981</v>
      </c>
      <c r="J5258">
        <f>YEAR(tbl_Invoices[[#This Row],[Invoice_Date]])</f>
        <v>2023</v>
      </c>
      <c r="K5258" s="1">
        <f>_xlfn.XLOOKUP(tbl_Invoices[[#This Row],[Customer_ID]], tbl_Customers[Customer_ID], tbl_Customers[Cohort_Month])</f>
        <v>44712</v>
      </c>
      <c r="L5258" s="1" t="str">
        <f ca="1">_xlfn.XLOOKUP(tbl_Invoices[[#This Row],[Customer_ID]], tbl_Customers[Customer_ID], tbl_Customers[Age_Group])</f>
        <v>25–34</v>
      </c>
      <c r="M5258" s="1" t="str">
        <f>_xlfn.XLOOKUP(tbl_Invoices[[#This Row],[Customer_ID]], tbl_Customers[Customer_ID], tbl_Customers[Region])</f>
        <v>West</v>
      </c>
      <c r="N5258" s="1" t="str" cm="1">
        <f t="array" ref="N5258">_xlfn.IFS(
   _xlfn.SINGLE(tbl_Invoices[Plan_ID])="P1","Basic",
   _xlfn.SINGLE(tbl_Invoices[Plan_ID])="P2","Standard",
   _xlfn.SINGLE(tbl_Invoices[Plan_ID])="P3","Premium"
)</f>
        <v>Premium</v>
      </c>
      <c r="O5258" s="2">
        <f>IF(tbl_Invoices[[#This Row],[Revenue_Type]]="Churned",0,1)</f>
        <v>1</v>
      </c>
    </row>
    <row r="5259" spans="1:15" x14ac:dyDescent="0.25">
      <c r="A5259" t="s">
        <v>9876</v>
      </c>
      <c r="B5259" t="s">
        <v>381</v>
      </c>
      <c r="C5259" t="s">
        <v>2514</v>
      </c>
      <c r="D5259" s="1">
        <v>44981</v>
      </c>
      <c r="E5259">
        <v>25</v>
      </c>
      <c r="F5259" t="b">
        <v>1</v>
      </c>
      <c r="G5259" t="s">
        <v>4547</v>
      </c>
      <c r="H5259" t="s">
        <v>2034</v>
      </c>
      <c r="I5259" s="1">
        <f>DATE(YEAR(tbl_Invoices[[#This Row],[Invoice_Date]]), MONTH(tbl_Invoices[[#This Row],[Invoice_Date]]), DAY(tbl_Invoices[[#This Row],[Invoice_Date]]))</f>
        <v>44981</v>
      </c>
      <c r="J5259">
        <f>YEAR(tbl_Invoices[[#This Row],[Invoice_Date]])</f>
        <v>2023</v>
      </c>
      <c r="K5259" s="1">
        <f>_xlfn.XLOOKUP(tbl_Invoices[[#This Row],[Customer_ID]], tbl_Customers[Customer_ID], tbl_Customers[Cohort_Month])</f>
        <v>44439</v>
      </c>
      <c r="L5259" s="1" t="str">
        <f ca="1">_xlfn.XLOOKUP(tbl_Invoices[[#This Row],[Customer_ID]], tbl_Customers[Customer_ID], tbl_Customers[Age_Group])</f>
        <v>25–34</v>
      </c>
      <c r="M5259" s="1" t="str">
        <f>_xlfn.XLOOKUP(tbl_Invoices[[#This Row],[Customer_ID]], tbl_Customers[Customer_ID], tbl_Customers[Region])</f>
        <v>East</v>
      </c>
      <c r="N5259" s="1" t="str" cm="1">
        <f t="array" ref="N5259">_xlfn.IFS(
   _xlfn.SINGLE(tbl_Invoices[Plan_ID])="P1","Basic",
   _xlfn.SINGLE(tbl_Invoices[Plan_ID])="P2","Standard",
   _xlfn.SINGLE(tbl_Invoices[Plan_ID])="P3","Premium"
)</f>
        <v>Standard</v>
      </c>
      <c r="O5259" s="2">
        <f>IF(tbl_Invoices[[#This Row],[Revenue_Type]]="Churned",0,1)</f>
        <v>1</v>
      </c>
    </row>
    <row r="5260" spans="1:15" x14ac:dyDescent="0.25">
      <c r="A5260" t="s">
        <v>7440</v>
      </c>
      <c r="B5260" t="s">
        <v>600</v>
      </c>
      <c r="C5260" t="s">
        <v>2621</v>
      </c>
      <c r="D5260" s="1">
        <v>44981</v>
      </c>
      <c r="E5260">
        <v>12</v>
      </c>
      <c r="F5260" t="b">
        <v>1</v>
      </c>
      <c r="G5260" t="s">
        <v>4547</v>
      </c>
      <c r="H5260" t="s">
        <v>2027</v>
      </c>
      <c r="I5260" s="1">
        <f>DATE(YEAR(tbl_Invoices[[#This Row],[Invoice_Date]]), MONTH(tbl_Invoices[[#This Row],[Invoice_Date]]), DAY(tbl_Invoices[[#This Row],[Invoice_Date]]))</f>
        <v>44981</v>
      </c>
      <c r="J5260">
        <f>YEAR(tbl_Invoices[[#This Row],[Invoice_Date]])</f>
        <v>2023</v>
      </c>
      <c r="K5260" s="1">
        <f>_xlfn.XLOOKUP(tbl_Invoices[[#This Row],[Customer_ID]], tbl_Customers[Customer_ID], tbl_Customers[Cohort_Month])</f>
        <v>45016</v>
      </c>
      <c r="L5260" s="1" t="str">
        <f ca="1">_xlfn.XLOOKUP(tbl_Invoices[[#This Row],[Customer_ID]], tbl_Customers[Customer_ID], tbl_Customers[Age_Group])</f>
        <v>45–54</v>
      </c>
      <c r="M5260" s="1" t="str">
        <f>_xlfn.XLOOKUP(tbl_Invoices[[#This Row],[Customer_ID]], tbl_Customers[Customer_ID], tbl_Customers[Region])</f>
        <v>International</v>
      </c>
      <c r="N5260" s="1" t="str" cm="1">
        <f t="array" ref="N5260">_xlfn.IFS(
   _xlfn.SINGLE(tbl_Invoices[Plan_ID])="P1","Basic",
   _xlfn.SINGLE(tbl_Invoices[Plan_ID])="P2","Standard",
   _xlfn.SINGLE(tbl_Invoices[Plan_ID])="P3","Premium"
)</f>
        <v>Basic</v>
      </c>
      <c r="O5260" s="2">
        <f>IF(tbl_Invoices[[#This Row],[Revenue_Type]]="Churned",0,1)</f>
        <v>1</v>
      </c>
    </row>
    <row r="5261" spans="1:15" x14ac:dyDescent="0.25">
      <c r="A5261" t="s">
        <v>8063</v>
      </c>
      <c r="B5261" t="s">
        <v>892</v>
      </c>
      <c r="C5261" t="s">
        <v>3960</v>
      </c>
      <c r="D5261" s="1">
        <v>44981</v>
      </c>
      <c r="E5261">
        <v>12</v>
      </c>
      <c r="F5261" t="b">
        <v>1</v>
      </c>
      <c r="G5261" t="s">
        <v>4540</v>
      </c>
      <c r="H5261" t="s">
        <v>2027</v>
      </c>
      <c r="I5261" s="1">
        <f>DATE(YEAR(tbl_Invoices[[#This Row],[Invoice_Date]]), MONTH(tbl_Invoices[[#This Row],[Invoice_Date]]), DAY(tbl_Invoices[[#This Row],[Invoice_Date]]))</f>
        <v>44981</v>
      </c>
      <c r="J5261">
        <f>YEAR(tbl_Invoices[[#This Row],[Invoice_Date]])</f>
        <v>2023</v>
      </c>
      <c r="K5261" s="1">
        <f>_xlfn.XLOOKUP(tbl_Invoices[[#This Row],[Customer_ID]], tbl_Customers[Customer_ID], tbl_Customers[Cohort_Month])</f>
        <v>45077</v>
      </c>
      <c r="L5261" s="1" t="str">
        <f ca="1">_xlfn.XLOOKUP(tbl_Invoices[[#This Row],[Customer_ID]], tbl_Customers[Customer_ID], tbl_Customers[Age_Group])</f>
        <v>45–54</v>
      </c>
      <c r="M5261" s="1" t="str">
        <f>_xlfn.XLOOKUP(tbl_Invoices[[#This Row],[Customer_ID]], tbl_Customers[Customer_ID], tbl_Customers[Region])</f>
        <v>International</v>
      </c>
      <c r="N5261" s="1" t="str" cm="1">
        <f t="array" ref="N5261">_xlfn.IFS(
   _xlfn.SINGLE(tbl_Invoices[Plan_ID])="P1","Basic",
   _xlfn.SINGLE(tbl_Invoices[Plan_ID])="P2","Standard",
   _xlfn.SINGLE(tbl_Invoices[Plan_ID])="P3","Premium"
)</f>
        <v>Basic</v>
      </c>
      <c r="O5261" s="2">
        <f>IF(tbl_Invoices[[#This Row],[Revenue_Type]]="Churned",0,1)</f>
        <v>1</v>
      </c>
    </row>
    <row r="5262" spans="1:15" x14ac:dyDescent="0.25">
      <c r="A5262" t="s">
        <v>9632</v>
      </c>
      <c r="B5262" t="s">
        <v>1065</v>
      </c>
      <c r="C5262" t="s">
        <v>4141</v>
      </c>
      <c r="D5262" s="1">
        <v>44981</v>
      </c>
      <c r="E5262">
        <v>55</v>
      </c>
      <c r="F5262" t="b">
        <v>1</v>
      </c>
      <c r="G5262" t="s">
        <v>4540</v>
      </c>
      <c r="H5262" t="s">
        <v>2031</v>
      </c>
      <c r="I5262" s="1">
        <f>DATE(YEAR(tbl_Invoices[[#This Row],[Invoice_Date]]), MONTH(tbl_Invoices[[#This Row],[Invoice_Date]]), DAY(tbl_Invoices[[#This Row],[Invoice_Date]]))</f>
        <v>44981</v>
      </c>
      <c r="J5262">
        <f>YEAR(tbl_Invoices[[#This Row],[Invoice_Date]])</f>
        <v>2023</v>
      </c>
      <c r="K5262" s="1">
        <f>_xlfn.XLOOKUP(tbl_Invoices[[#This Row],[Customer_ID]], tbl_Customers[Customer_ID], tbl_Customers[Cohort_Month])</f>
        <v>44834</v>
      </c>
      <c r="L5262" s="1" t="str">
        <f ca="1">_xlfn.XLOOKUP(tbl_Invoices[[#This Row],[Customer_ID]], tbl_Customers[Customer_ID], tbl_Customers[Age_Group])</f>
        <v>35–44</v>
      </c>
      <c r="M5262" s="1" t="str">
        <f>_xlfn.XLOOKUP(tbl_Invoices[[#This Row],[Customer_ID]], tbl_Customers[Customer_ID], tbl_Customers[Region])</f>
        <v>West</v>
      </c>
      <c r="N5262" s="1" t="str" cm="1">
        <f t="array" ref="N5262">_xlfn.IFS(
   _xlfn.SINGLE(tbl_Invoices[Plan_ID])="P1","Basic",
   _xlfn.SINGLE(tbl_Invoices[Plan_ID])="P2","Standard",
   _xlfn.SINGLE(tbl_Invoices[Plan_ID])="P3","Premium"
)</f>
        <v>Premium</v>
      </c>
      <c r="O5262" s="2">
        <f>IF(tbl_Invoices[[#This Row],[Revenue_Type]]="Churned",0,1)</f>
        <v>1</v>
      </c>
    </row>
    <row r="5263" spans="1:15" x14ac:dyDescent="0.25">
      <c r="A5263" t="s">
        <v>6809</v>
      </c>
      <c r="B5263" t="s">
        <v>123</v>
      </c>
      <c r="C5263" t="s">
        <v>3937</v>
      </c>
      <c r="D5263" s="1">
        <v>44982</v>
      </c>
      <c r="E5263">
        <v>25</v>
      </c>
      <c r="F5263" t="b">
        <v>1</v>
      </c>
      <c r="G5263" t="s">
        <v>4540</v>
      </c>
      <c r="H5263" t="s">
        <v>2034</v>
      </c>
      <c r="I5263" s="1">
        <f>DATE(YEAR(tbl_Invoices[[#This Row],[Invoice_Date]]), MONTH(tbl_Invoices[[#This Row],[Invoice_Date]]), DAY(tbl_Invoices[[#This Row],[Invoice_Date]]))</f>
        <v>44982</v>
      </c>
      <c r="J5263">
        <f>YEAR(tbl_Invoices[[#This Row],[Invoice_Date]])</f>
        <v>2023</v>
      </c>
      <c r="K5263" s="1">
        <f>_xlfn.XLOOKUP(tbl_Invoices[[#This Row],[Customer_ID]], tbl_Customers[Customer_ID], tbl_Customers[Cohort_Month])</f>
        <v>44865</v>
      </c>
      <c r="L5263" s="1" t="str">
        <f ca="1">_xlfn.XLOOKUP(tbl_Invoices[[#This Row],[Customer_ID]], tbl_Customers[Customer_ID], tbl_Customers[Age_Group])</f>
        <v>18–24</v>
      </c>
      <c r="M5263" s="1" t="str">
        <f>_xlfn.XLOOKUP(tbl_Invoices[[#This Row],[Customer_ID]], tbl_Customers[Customer_ID], tbl_Customers[Region])</f>
        <v>East</v>
      </c>
      <c r="N5263" s="1" t="str" cm="1">
        <f t="array" ref="N5263">_xlfn.IFS(
   _xlfn.SINGLE(tbl_Invoices[Plan_ID])="P1","Basic",
   _xlfn.SINGLE(tbl_Invoices[Plan_ID])="P2","Standard",
   _xlfn.SINGLE(tbl_Invoices[Plan_ID])="P3","Premium"
)</f>
        <v>Standard</v>
      </c>
      <c r="O5263" s="2">
        <f>IF(tbl_Invoices[[#This Row],[Revenue_Type]]="Churned",0,1)</f>
        <v>1</v>
      </c>
    </row>
    <row r="5264" spans="1:15" x14ac:dyDescent="0.25">
      <c r="A5264" t="s">
        <v>6878</v>
      </c>
      <c r="B5264" t="s">
        <v>428</v>
      </c>
      <c r="C5264" t="s">
        <v>3588</v>
      </c>
      <c r="D5264" s="1">
        <v>44982</v>
      </c>
      <c r="E5264">
        <v>25</v>
      </c>
      <c r="F5264" t="b">
        <v>1</v>
      </c>
      <c r="G5264" t="s">
        <v>4540</v>
      </c>
      <c r="H5264" t="s">
        <v>2034</v>
      </c>
      <c r="I5264" s="1">
        <f>DATE(YEAR(tbl_Invoices[[#This Row],[Invoice_Date]]), MONTH(tbl_Invoices[[#This Row],[Invoice_Date]]), DAY(tbl_Invoices[[#This Row],[Invoice_Date]]))</f>
        <v>44982</v>
      </c>
      <c r="J5264">
        <f>YEAR(tbl_Invoices[[#This Row],[Invoice_Date]])</f>
        <v>2023</v>
      </c>
      <c r="K5264" s="1">
        <f>_xlfn.XLOOKUP(tbl_Invoices[[#This Row],[Customer_ID]], tbl_Customers[Customer_ID], tbl_Customers[Cohort_Month])</f>
        <v>44286</v>
      </c>
      <c r="L5264" s="1" t="str">
        <f ca="1">_xlfn.XLOOKUP(tbl_Invoices[[#This Row],[Customer_ID]], tbl_Customers[Customer_ID], tbl_Customers[Age_Group])</f>
        <v>25–34</v>
      </c>
      <c r="M5264" s="1" t="str">
        <f>_xlfn.XLOOKUP(tbl_Invoices[[#This Row],[Customer_ID]], tbl_Customers[Customer_ID], tbl_Customers[Region])</f>
        <v>West</v>
      </c>
      <c r="N5264" s="1" t="str" cm="1">
        <f t="array" ref="N5264">_xlfn.IFS(
   _xlfn.SINGLE(tbl_Invoices[Plan_ID])="P1","Basic",
   _xlfn.SINGLE(tbl_Invoices[Plan_ID])="P2","Standard",
   _xlfn.SINGLE(tbl_Invoices[Plan_ID])="P3","Premium"
)</f>
        <v>Standard</v>
      </c>
      <c r="O5264" s="2">
        <f>IF(tbl_Invoices[[#This Row],[Revenue_Type]]="Churned",0,1)</f>
        <v>1</v>
      </c>
    </row>
    <row r="5265" spans="1:15" x14ac:dyDescent="0.25">
      <c r="A5265" t="s">
        <v>8218</v>
      </c>
      <c r="B5265" t="s">
        <v>800</v>
      </c>
      <c r="C5265" t="s">
        <v>4193</v>
      </c>
      <c r="D5265" s="1">
        <v>44982</v>
      </c>
      <c r="E5265">
        <v>55</v>
      </c>
      <c r="F5265" t="b">
        <v>1</v>
      </c>
      <c r="G5265" t="s">
        <v>4538</v>
      </c>
      <c r="H5265" t="s">
        <v>2031</v>
      </c>
      <c r="I5265" s="1">
        <f>DATE(YEAR(tbl_Invoices[[#This Row],[Invoice_Date]]), MONTH(tbl_Invoices[[#This Row],[Invoice_Date]]), DAY(tbl_Invoices[[#This Row],[Invoice_Date]]))</f>
        <v>44982</v>
      </c>
      <c r="J5265">
        <f>YEAR(tbl_Invoices[[#This Row],[Invoice_Date]])</f>
        <v>2023</v>
      </c>
      <c r="K5265" s="1">
        <f>_xlfn.XLOOKUP(tbl_Invoices[[#This Row],[Customer_ID]], tbl_Customers[Customer_ID], tbl_Customers[Cohort_Month])</f>
        <v>44957</v>
      </c>
      <c r="L5265" s="1" t="str">
        <f ca="1">_xlfn.XLOOKUP(tbl_Invoices[[#This Row],[Customer_ID]], tbl_Customers[Customer_ID], tbl_Customers[Age_Group])</f>
        <v>35–44</v>
      </c>
      <c r="M5265" s="1" t="str">
        <f>_xlfn.XLOOKUP(tbl_Invoices[[#This Row],[Customer_ID]], tbl_Customers[Customer_ID], tbl_Customers[Region])</f>
        <v>Midwest</v>
      </c>
      <c r="N5265" s="1" t="str" cm="1">
        <f t="array" ref="N5265">_xlfn.IFS(
   _xlfn.SINGLE(tbl_Invoices[Plan_ID])="P1","Basic",
   _xlfn.SINGLE(tbl_Invoices[Plan_ID])="P2","Standard",
   _xlfn.SINGLE(tbl_Invoices[Plan_ID])="P3","Premium"
)</f>
        <v>Premium</v>
      </c>
      <c r="O5265" s="2">
        <f>IF(tbl_Invoices[[#This Row],[Revenue_Type]]="Churned",0,1)</f>
        <v>1</v>
      </c>
    </row>
    <row r="5266" spans="1:15" x14ac:dyDescent="0.25">
      <c r="A5266" t="s">
        <v>4788</v>
      </c>
      <c r="B5266" t="s">
        <v>1673</v>
      </c>
      <c r="C5266" t="s">
        <v>4397</v>
      </c>
      <c r="D5266" s="1">
        <v>44982</v>
      </c>
      <c r="E5266">
        <v>12</v>
      </c>
      <c r="F5266" t="b">
        <v>1</v>
      </c>
      <c r="G5266" t="s">
        <v>4540</v>
      </c>
      <c r="H5266" t="s">
        <v>2027</v>
      </c>
      <c r="I5266" s="1">
        <f>DATE(YEAR(tbl_Invoices[[#This Row],[Invoice_Date]]), MONTH(tbl_Invoices[[#This Row],[Invoice_Date]]), DAY(tbl_Invoices[[#This Row],[Invoice_Date]]))</f>
        <v>44982</v>
      </c>
      <c r="J5266">
        <f>YEAR(tbl_Invoices[[#This Row],[Invoice_Date]])</f>
        <v>2023</v>
      </c>
      <c r="K5266" s="1">
        <f>_xlfn.XLOOKUP(tbl_Invoices[[#This Row],[Customer_ID]], tbl_Customers[Customer_ID], tbl_Customers[Cohort_Month])</f>
        <v>44712</v>
      </c>
      <c r="L5266" s="1" t="str">
        <f ca="1">_xlfn.XLOOKUP(tbl_Invoices[[#This Row],[Customer_ID]], tbl_Customers[Customer_ID], tbl_Customers[Age_Group])</f>
        <v>45–54</v>
      </c>
      <c r="M5266" s="1" t="str">
        <f>_xlfn.XLOOKUP(tbl_Invoices[[#This Row],[Customer_ID]], tbl_Customers[Customer_ID], tbl_Customers[Region])</f>
        <v>South</v>
      </c>
      <c r="N5266" s="1" t="str" cm="1">
        <f t="array" ref="N5266">_xlfn.IFS(
   _xlfn.SINGLE(tbl_Invoices[Plan_ID])="P1","Basic",
   _xlfn.SINGLE(tbl_Invoices[Plan_ID])="P2","Standard",
   _xlfn.SINGLE(tbl_Invoices[Plan_ID])="P3","Premium"
)</f>
        <v>Basic</v>
      </c>
      <c r="O5266" s="2">
        <f>IF(tbl_Invoices[[#This Row],[Revenue_Type]]="Churned",0,1)</f>
        <v>1</v>
      </c>
    </row>
    <row r="5267" spans="1:15" x14ac:dyDescent="0.25">
      <c r="A5267" t="s">
        <v>10321</v>
      </c>
      <c r="B5267" t="s">
        <v>1729</v>
      </c>
      <c r="C5267" t="s">
        <v>3557</v>
      </c>
      <c r="D5267" s="1">
        <v>44982</v>
      </c>
      <c r="E5267">
        <v>55</v>
      </c>
      <c r="F5267" t="b">
        <v>1</v>
      </c>
      <c r="G5267" t="s">
        <v>4549</v>
      </c>
      <c r="H5267" t="s">
        <v>2031</v>
      </c>
      <c r="I5267" s="1">
        <f>DATE(YEAR(tbl_Invoices[[#This Row],[Invoice_Date]]), MONTH(tbl_Invoices[[#This Row],[Invoice_Date]]), DAY(tbl_Invoices[[#This Row],[Invoice_Date]]))</f>
        <v>44982</v>
      </c>
      <c r="J5267">
        <f>YEAR(tbl_Invoices[[#This Row],[Invoice_Date]])</f>
        <v>2023</v>
      </c>
      <c r="K5267" s="1">
        <f>_xlfn.XLOOKUP(tbl_Invoices[[#This Row],[Customer_ID]], tbl_Customers[Customer_ID], tbl_Customers[Cohort_Month])</f>
        <v>44865</v>
      </c>
      <c r="L5267" s="1" t="str">
        <f ca="1">_xlfn.XLOOKUP(tbl_Invoices[[#This Row],[Customer_ID]], tbl_Customers[Customer_ID], tbl_Customers[Age_Group])</f>
        <v>55+</v>
      </c>
      <c r="M5267" s="1" t="str">
        <f>_xlfn.XLOOKUP(tbl_Invoices[[#This Row],[Customer_ID]], tbl_Customers[Customer_ID], tbl_Customers[Region])</f>
        <v>East</v>
      </c>
      <c r="N5267" s="1" t="str" cm="1">
        <f t="array" ref="N5267">_xlfn.IFS(
   _xlfn.SINGLE(tbl_Invoices[Plan_ID])="P1","Basic",
   _xlfn.SINGLE(tbl_Invoices[Plan_ID])="P2","Standard",
   _xlfn.SINGLE(tbl_Invoices[Plan_ID])="P3","Premium"
)</f>
        <v>Premium</v>
      </c>
      <c r="O5267" s="2">
        <f>IF(tbl_Invoices[[#This Row],[Revenue_Type]]="Churned",0,1)</f>
        <v>1</v>
      </c>
    </row>
    <row r="5268" spans="1:15" x14ac:dyDescent="0.25">
      <c r="A5268" t="s">
        <v>8725</v>
      </c>
      <c r="B5268" t="s">
        <v>1861</v>
      </c>
      <c r="C5268" t="s">
        <v>3257</v>
      </c>
      <c r="D5268" s="1">
        <v>44982</v>
      </c>
      <c r="E5268">
        <v>25</v>
      </c>
      <c r="F5268" t="b">
        <v>1</v>
      </c>
      <c r="G5268" t="s">
        <v>4547</v>
      </c>
      <c r="H5268" t="s">
        <v>2034</v>
      </c>
      <c r="I5268" s="1">
        <f>DATE(YEAR(tbl_Invoices[[#This Row],[Invoice_Date]]), MONTH(tbl_Invoices[[#This Row],[Invoice_Date]]), DAY(tbl_Invoices[[#This Row],[Invoice_Date]]))</f>
        <v>44982</v>
      </c>
      <c r="J5268">
        <f>YEAR(tbl_Invoices[[#This Row],[Invoice_Date]])</f>
        <v>2023</v>
      </c>
      <c r="K5268" s="1">
        <f>_xlfn.XLOOKUP(tbl_Invoices[[#This Row],[Customer_ID]], tbl_Customers[Customer_ID], tbl_Customers[Cohort_Month])</f>
        <v>44681</v>
      </c>
      <c r="L5268" s="1" t="str">
        <f ca="1">_xlfn.XLOOKUP(tbl_Invoices[[#This Row],[Customer_ID]], tbl_Customers[Customer_ID], tbl_Customers[Age_Group])</f>
        <v>35–44</v>
      </c>
      <c r="M5268" s="1" t="str">
        <f>_xlfn.XLOOKUP(tbl_Invoices[[#This Row],[Customer_ID]], tbl_Customers[Customer_ID], tbl_Customers[Region])</f>
        <v>East</v>
      </c>
      <c r="N5268" s="1" t="str" cm="1">
        <f t="array" ref="N5268">_xlfn.IFS(
   _xlfn.SINGLE(tbl_Invoices[Plan_ID])="P1","Basic",
   _xlfn.SINGLE(tbl_Invoices[Plan_ID])="P2","Standard",
   _xlfn.SINGLE(tbl_Invoices[Plan_ID])="P3","Premium"
)</f>
        <v>Standard</v>
      </c>
      <c r="O5268" s="2">
        <f>IF(tbl_Invoices[[#This Row],[Revenue_Type]]="Churned",0,1)</f>
        <v>1</v>
      </c>
    </row>
    <row r="5269" spans="1:15" x14ac:dyDescent="0.25">
      <c r="A5269" t="s">
        <v>8191</v>
      </c>
      <c r="B5269" t="s">
        <v>1899</v>
      </c>
      <c r="C5269" t="s">
        <v>2520</v>
      </c>
      <c r="D5269" s="1">
        <v>44982</v>
      </c>
      <c r="E5269">
        <v>25</v>
      </c>
      <c r="F5269" t="b">
        <v>1</v>
      </c>
      <c r="G5269" t="s">
        <v>4545</v>
      </c>
      <c r="H5269" t="s">
        <v>2034</v>
      </c>
      <c r="I5269" s="1">
        <f>DATE(YEAR(tbl_Invoices[[#This Row],[Invoice_Date]]), MONTH(tbl_Invoices[[#This Row],[Invoice_Date]]), DAY(tbl_Invoices[[#This Row],[Invoice_Date]]))</f>
        <v>44982</v>
      </c>
      <c r="J5269">
        <f>YEAR(tbl_Invoices[[#This Row],[Invoice_Date]])</f>
        <v>2023</v>
      </c>
      <c r="K5269" s="1">
        <f>_xlfn.XLOOKUP(tbl_Invoices[[#This Row],[Customer_ID]], tbl_Customers[Customer_ID], tbl_Customers[Cohort_Month])</f>
        <v>44592</v>
      </c>
      <c r="L5269" s="1" t="str">
        <f ca="1">_xlfn.XLOOKUP(tbl_Invoices[[#This Row],[Customer_ID]], tbl_Customers[Customer_ID], tbl_Customers[Age_Group])</f>
        <v>18–24</v>
      </c>
      <c r="M5269" s="1" t="str">
        <f>_xlfn.XLOOKUP(tbl_Invoices[[#This Row],[Customer_ID]], tbl_Customers[Customer_ID], tbl_Customers[Region])</f>
        <v>International</v>
      </c>
      <c r="N5269" s="1" t="str" cm="1">
        <f t="array" ref="N5269">_xlfn.IFS(
   _xlfn.SINGLE(tbl_Invoices[Plan_ID])="P1","Basic",
   _xlfn.SINGLE(tbl_Invoices[Plan_ID])="P2","Standard",
   _xlfn.SINGLE(tbl_Invoices[Plan_ID])="P3","Premium"
)</f>
        <v>Standard</v>
      </c>
      <c r="O5269" s="2">
        <f>IF(tbl_Invoices[[#This Row],[Revenue_Type]]="Churned",0,1)</f>
        <v>0</v>
      </c>
    </row>
    <row r="5270" spans="1:15" x14ac:dyDescent="0.25">
      <c r="A5270" t="s">
        <v>10280</v>
      </c>
      <c r="B5270" t="s">
        <v>397</v>
      </c>
      <c r="C5270" t="s">
        <v>4450</v>
      </c>
      <c r="D5270" s="1">
        <v>44983</v>
      </c>
      <c r="E5270">
        <v>25</v>
      </c>
      <c r="F5270" t="b">
        <v>1</v>
      </c>
      <c r="G5270" t="s">
        <v>4547</v>
      </c>
      <c r="H5270" t="s">
        <v>2034</v>
      </c>
      <c r="I5270" s="1">
        <f>DATE(YEAR(tbl_Invoices[[#This Row],[Invoice_Date]]), MONTH(tbl_Invoices[[#This Row],[Invoice_Date]]), DAY(tbl_Invoices[[#This Row],[Invoice_Date]]))</f>
        <v>44983</v>
      </c>
      <c r="J5270">
        <f>YEAR(tbl_Invoices[[#This Row],[Invoice_Date]])</f>
        <v>2023</v>
      </c>
      <c r="K5270" s="1">
        <f>_xlfn.XLOOKUP(tbl_Invoices[[#This Row],[Customer_ID]], tbl_Customers[Customer_ID], tbl_Customers[Cohort_Month])</f>
        <v>44681</v>
      </c>
      <c r="L5270" s="1" t="str">
        <f ca="1">_xlfn.XLOOKUP(tbl_Invoices[[#This Row],[Customer_ID]], tbl_Customers[Customer_ID], tbl_Customers[Age_Group])</f>
        <v>55+</v>
      </c>
      <c r="M5270" s="1" t="str">
        <f>_xlfn.XLOOKUP(tbl_Invoices[[#This Row],[Customer_ID]], tbl_Customers[Customer_ID], tbl_Customers[Region])</f>
        <v>East</v>
      </c>
      <c r="N5270" s="1" t="str" cm="1">
        <f t="array" ref="N5270">_xlfn.IFS(
   _xlfn.SINGLE(tbl_Invoices[Plan_ID])="P1","Basic",
   _xlfn.SINGLE(tbl_Invoices[Plan_ID])="P2","Standard",
   _xlfn.SINGLE(tbl_Invoices[Plan_ID])="P3","Premium"
)</f>
        <v>Standard</v>
      </c>
      <c r="O5270" s="2">
        <f>IF(tbl_Invoices[[#This Row],[Revenue_Type]]="Churned",0,1)</f>
        <v>1</v>
      </c>
    </row>
    <row r="5271" spans="1:15" x14ac:dyDescent="0.25">
      <c r="A5271" t="s">
        <v>5890</v>
      </c>
      <c r="B5271" t="s">
        <v>753</v>
      </c>
      <c r="C5271" t="s">
        <v>3326</v>
      </c>
      <c r="D5271" s="1">
        <v>44983</v>
      </c>
      <c r="E5271">
        <v>25</v>
      </c>
      <c r="F5271" t="b">
        <v>1</v>
      </c>
      <c r="G5271" t="s">
        <v>4547</v>
      </c>
      <c r="H5271" t="s">
        <v>2034</v>
      </c>
      <c r="I5271" s="1">
        <f>DATE(YEAR(tbl_Invoices[[#This Row],[Invoice_Date]]), MONTH(tbl_Invoices[[#This Row],[Invoice_Date]]), DAY(tbl_Invoices[[#This Row],[Invoice_Date]]))</f>
        <v>44983</v>
      </c>
      <c r="J5271">
        <f>YEAR(tbl_Invoices[[#This Row],[Invoice_Date]])</f>
        <v>2023</v>
      </c>
      <c r="K5271" s="1">
        <f>_xlfn.XLOOKUP(tbl_Invoices[[#This Row],[Customer_ID]], tbl_Customers[Customer_ID], tbl_Customers[Cohort_Month])</f>
        <v>44985</v>
      </c>
      <c r="L5271" s="1" t="str">
        <f ca="1">_xlfn.XLOOKUP(tbl_Invoices[[#This Row],[Customer_ID]], tbl_Customers[Customer_ID], tbl_Customers[Age_Group])</f>
        <v>55+</v>
      </c>
      <c r="M5271" s="1" t="str">
        <f>_xlfn.XLOOKUP(tbl_Invoices[[#This Row],[Customer_ID]], tbl_Customers[Customer_ID], tbl_Customers[Region])</f>
        <v>Midwest</v>
      </c>
      <c r="N5271" s="1" t="str" cm="1">
        <f t="array" ref="N5271">_xlfn.IFS(
   _xlfn.SINGLE(tbl_Invoices[Plan_ID])="P1","Basic",
   _xlfn.SINGLE(tbl_Invoices[Plan_ID])="P2","Standard",
   _xlfn.SINGLE(tbl_Invoices[Plan_ID])="P3","Premium"
)</f>
        <v>Standard</v>
      </c>
      <c r="O5271" s="2">
        <f>IF(tbl_Invoices[[#This Row],[Revenue_Type]]="Churned",0,1)</f>
        <v>1</v>
      </c>
    </row>
    <row r="5272" spans="1:15" x14ac:dyDescent="0.25">
      <c r="A5272" t="s">
        <v>6223</v>
      </c>
      <c r="B5272" t="s">
        <v>828</v>
      </c>
      <c r="C5272" t="s">
        <v>3058</v>
      </c>
      <c r="D5272" s="1">
        <v>44983</v>
      </c>
      <c r="E5272">
        <v>55</v>
      </c>
      <c r="F5272" t="b">
        <v>1</v>
      </c>
      <c r="G5272" t="s">
        <v>4545</v>
      </c>
      <c r="H5272" t="s">
        <v>2031</v>
      </c>
      <c r="I5272" s="1">
        <f>DATE(YEAR(tbl_Invoices[[#This Row],[Invoice_Date]]), MONTH(tbl_Invoices[[#This Row],[Invoice_Date]]), DAY(tbl_Invoices[[#This Row],[Invoice_Date]]))</f>
        <v>44983</v>
      </c>
      <c r="J5272">
        <f>YEAR(tbl_Invoices[[#This Row],[Invoice_Date]])</f>
        <v>2023</v>
      </c>
      <c r="K5272" s="1">
        <f>_xlfn.XLOOKUP(tbl_Invoices[[#This Row],[Customer_ID]], tbl_Customers[Customer_ID], tbl_Customers[Cohort_Month])</f>
        <v>44439</v>
      </c>
      <c r="L5272" s="1" t="str">
        <f ca="1">_xlfn.XLOOKUP(tbl_Invoices[[#This Row],[Customer_ID]], tbl_Customers[Customer_ID], tbl_Customers[Age_Group])</f>
        <v>55+</v>
      </c>
      <c r="M5272" s="1" t="str">
        <f>_xlfn.XLOOKUP(tbl_Invoices[[#This Row],[Customer_ID]], tbl_Customers[Customer_ID], tbl_Customers[Region])</f>
        <v>East</v>
      </c>
      <c r="N5272" s="1" t="str" cm="1">
        <f t="array" ref="N5272">_xlfn.IFS(
   _xlfn.SINGLE(tbl_Invoices[Plan_ID])="P1","Basic",
   _xlfn.SINGLE(tbl_Invoices[Plan_ID])="P2","Standard",
   _xlfn.SINGLE(tbl_Invoices[Plan_ID])="P3","Premium"
)</f>
        <v>Premium</v>
      </c>
      <c r="O5272" s="2">
        <f>IF(tbl_Invoices[[#This Row],[Revenue_Type]]="Churned",0,1)</f>
        <v>0</v>
      </c>
    </row>
    <row r="5273" spans="1:15" x14ac:dyDescent="0.25">
      <c r="A5273" t="s">
        <v>9148</v>
      </c>
      <c r="B5273" t="s">
        <v>953</v>
      </c>
      <c r="C5273" t="s">
        <v>2069</v>
      </c>
      <c r="D5273" s="1">
        <v>44983</v>
      </c>
      <c r="E5273">
        <v>12</v>
      </c>
      <c r="F5273" t="b">
        <v>1</v>
      </c>
      <c r="G5273" t="s">
        <v>4538</v>
      </c>
      <c r="H5273" t="s">
        <v>2027</v>
      </c>
      <c r="I5273" s="1">
        <f>DATE(YEAR(tbl_Invoices[[#This Row],[Invoice_Date]]), MONTH(tbl_Invoices[[#This Row],[Invoice_Date]]), DAY(tbl_Invoices[[#This Row],[Invoice_Date]]))</f>
        <v>44983</v>
      </c>
      <c r="J5273">
        <f>YEAR(tbl_Invoices[[#This Row],[Invoice_Date]])</f>
        <v>2023</v>
      </c>
      <c r="K5273" s="1">
        <f>_xlfn.XLOOKUP(tbl_Invoices[[#This Row],[Customer_ID]], tbl_Customers[Customer_ID], tbl_Customers[Cohort_Month])</f>
        <v>44804</v>
      </c>
      <c r="L5273" s="1" t="str">
        <f ca="1">_xlfn.XLOOKUP(tbl_Invoices[[#This Row],[Customer_ID]], tbl_Customers[Customer_ID], tbl_Customers[Age_Group])</f>
        <v>25–34</v>
      </c>
      <c r="M5273" s="1" t="str">
        <f>_xlfn.XLOOKUP(tbl_Invoices[[#This Row],[Customer_ID]], tbl_Customers[Customer_ID], tbl_Customers[Region])</f>
        <v>West</v>
      </c>
      <c r="N5273" s="1" t="str" cm="1">
        <f t="array" ref="N5273">_xlfn.IFS(
   _xlfn.SINGLE(tbl_Invoices[Plan_ID])="P1","Basic",
   _xlfn.SINGLE(tbl_Invoices[Plan_ID])="P2","Standard",
   _xlfn.SINGLE(tbl_Invoices[Plan_ID])="P3","Premium"
)</f>
        <v>Basic</v>
      </c>
      <c r="O5273" s="2">
        <f>IF(tbl_Invoices[[#This Row],[Revenue_Type]]="Churned",0,1)</f>
        <v>1</v>
      </c>
    </row>
    <row r="5274" spans="1:15" x14ac:dyDescent="0.25">
      <c r="A5274" t="s">
        <v>6447</v>
      </c>
      <c r="B5274" t="s">
        <v>1480</v>
      </c>
      <c r="C5274" t="s">
        <v>2630</v>
      </c>
      <c r="D5274" s="1">
        <v>44983</v>
      </c>
      <c r="E5274">
        <v>55</v>
      </c>
      <c r="F5274" t="b">
        <v>1</v>
      </c>
      <c r="G5274" t="s">
        <v>4538</v>
      </c>
      <c r="H5274" t="s">
        <v>2031</v>
      </c>
      <c r="I5274" s="1">
        <f>DATE(YEAR(tbl_Invoices[[#This Row],[Invoice_Date]]), MONTH(tbl_Invoices[[#This Row],[Invoice_Date]]), DAY(tbl_Invoices[[#This Row],[Invoice_Date]]))</f>
        <v>44983</v>
      </c>
      <c r="J5274">
        <f>YEAR(tbl_Invoices[[#This Row],[Invoice_Date]])</f>
        <v>2023</v>
      </c>
      <c r="K5274" s="1">
        <f>_xlfn.XLOOKUP(tbl_Invoices[[#This Row],[Customer_ID]], tbl_Customers[Customer_ID], tbl_Customers[Cohort_Month])</f>
        <v>44712</v>
      </c>
      <c r="L5274" s="1" t="str">
        <f ca="1">_xlfn.XLOOKUP(tbl_Invoices[[#This Row],[Customer_ID]], tbl_Customers[Customer_ID], tbl_Customers[Age_Group])</f>
        <v>45–54</v>
      </c>
      <c r="M5274" s="1" t="str">
        <f>_xlfn.XLOOKUP(tbl_Invoices[[#This Row],[Customer_ID]], tbl_Customers[Customer_ID], tbl_Customers[Region])</f>
        <v>South</v>
      </c>
      <c r="N5274" s="1" t="str" cm="1">
        <f t="array" ref="N5274">_xlfn.IFS(
   _xlfn.SINGLE(tbl_Invoices[Plan_ID])="P1","Basic",
   _xlfn.SINGLE(tbl_Invoices[Plan_ID])="P2","Standard",
   _xlfn.SINGLE(tbl_Invoices[Plan_ID])="P3","Premium"
)</f>
        <v>Premium</v>
      </c>
      <c r="O5274" s="2">
        <f>IF(tbl_Invoices[[#This Row],[Revenue_Type]]="Churned",0,1)</f>
        <v>1</v>
      </c>
    </row>
    <row r="5275" spans="1:15" x14ac:dyDescent="0.25">
      <c r="A5275" t="s">
        <v>4794</v>
      </c>
      <c r="B5275" t="s">
        <v>1597</v>
      </c>
      <c r="C5275" t="s">
        <v>4408</v>
      </c>
      <c r="D5275" s="1">
        <v>44983</v>
      </c>
      <c r="E5275">
        <v>12</v>
      </c>
      <c r="F5275" t="b">
        <v>1</v>
      </c>
      <c r="G5275" t="s">
        <v>4547</v>
      </c>
      <c r="H5275" t="s">
        <v>2027</v>
      </c>
      <c r="I5275" s="1">
        <f>DATE(YEAR(tbl_Invoices[[#This Row],[Invoice_Date]]), MONTH(tbl_Invoices[[#This Row],[Invoice_Date]]), DAY(tbl_Invoices[[#This Row],[Invoice_Date]]))</f>
        <v>44983</v>
      </c>
      <c r="J5275">
        <f>YEAR(tbl_Invoices[[#This Row],[Invoice_Date]])</f>
        <v>2023</v>
      </c>
      <c r="K5275" s="1">
        <f>_xlfn.XLOOKUP(tbl_Invoices[[#This Row],[Customer_ID]], tbl_Customers[Customer_ID], tbl_Customers[Cohort_Month])</f>
        <v>44530</v>
      </c>
      <c r="L5275" s="1" t="str">
        <f ca="1">_xlfn.XLOOKUP(tbl_Invoices[[#This Row],[Customer_ID]], tbl_Customers[Customer_ID], tbl_Customers[Age_Group])</f>
        <v>25–34</v>
      </c>
      <c r="M5275" s="1" t="str">
        <f>_xlfn.XLOOKUP(tbl_Invoices[[#This Row],[Customer_ID]], tbl_Customers[Customer_ID], tbl_Customers[Region])</f>
        <v>East</v>
      </c>
      <c r="N5275" s="1" t="str" cm="1">
        <f t="array" ref="N5275">_xlfn.IFS(
   _xlfn.SINGLE(tbl_Invoices[Plan_ID])="P1","Basic",
   _xlfn.SINGLE(tbl_Invoices[Plan_ID])="P2","Standard",
   _xlfn.SINGLE(tbl_Invoices[Plan_ID])="P3","Premium"
)</f>
        <v>Basic</v>
      </c>
      <c r="O5275" s="2">
        <f>IF(tbl_Invoices[[#This Row],[Revenue_Type]]="Churned",0,1)</f>
        <v>1</v>
      </c>
    </row>
    <row r="5276" spans="1:15" x14ac:dyDescent="0.25">
      <c r="A5276" t="s">
        <v>5701</v>
      </c>
      <c r="B5276" t="s">
        <v>1760</v>
      </c>
      <c r="C5276" t="s">
        <v>2276</v>
      </c>
      <c r="D5276" s="1">
        <v>44983</v>
      </c>
      <c r="E5276">
        <v>55</v>
      </c>
      <c r="F5276" t="b">
        <v>1</v>
      </c>
      <c r="G5276" t="s">
        <v>4547</v>
      </c>
      <c r="H5276" t="s">
        <v>2031</v>
      </c>
      <c r="I5276" s="1">
        <f>DATE(YEAR(tbl_Invoices[[#This Row],[Invoice_Date]]), MONTH(tbl_Invoices[[#This Row],[Invoice_Date]]), DAY(tbl_Invoices[[#This Row],[Invoice_Date]]))</f>
        <v>44983</v>
      </c>
      <c r="J5276">
        <f>YEAR(tbl_Invoices[[#This Row],[Invoice_Date]])</f>
        <v>2023</v>
      </c>
      <c r="K5276" s="1">
        <f>_xlfn.XLOOKUP(tbl_Invoices[[#This Row],[Customer_ID]], tbl_Customers[Customer_ID], tbl_Customers[Cohort_Month])</f>
        <v>44377</v>
      </c>
      <c r="L5276" s="1" t="str">
        <f ca="1">_xlfn.XLOOKUP(tbl_Invoices[[#This Row],[Customer_ID]], tbl_Customers[Customer_ID], tbl_Customers[Age_Group])</f>
        <v>25–34</v>
      </c>
      <c r="M5276" s="1" t="str">
        <f>_xlfn.XLOOKUP(tbl_Invoices[[#This Row],[Customer_ID]], tbl_Customers[Customer_ID], tbl_Customers[Region])</f>
        <v>South</v>
      </c>
      <c r="N5276" s="1" t="str" cm="1">
        <f t="array" ref="N5276">_xlfn.IFS(
   _xlfn.SINGLE(tbl_Invoices[Plan_ID])="P1","Basic",
   _xlfn.SINGLE(tbl_Invoices[Plan_ID])="P2","Standard",
   _xlfn.SINGLE(tbl_Invoices[Plan_ID])="P3","Premium"
)</f>
        <v>Premium</v>
      </c>
      <c r="O5276" s="2">
        <f>IF(tbl_Invoices[[#This Row],[Revenue_Type]]="Churned",0,1)</f>
        <v>1</v>
      </c>
    </row>
    <row r="5277" spans="1:15" x14ac:dyDescent="0.25">
      <c r="A5277" t="s">
        <v>10241</v>
      </c>
      <c r="B5277" t="s">
        <v>30</v>
      </c>
      <c r="C5277" t="s">
        <v>4371</v>
      </c>
      <c r="D5277" s="1">
        <v>44984</v>
      </c>
      <c r="E5277">
        <v>12</v>
      </c>
      <c r="F5277" t="b">
        <v>1</v>
      </c>
      <c r="G5277" t="s">
        <v>4545</v>
      </c>
      <c r="H5277" t="s">
        <v>2027</v>
      </c>
      <c r="I5277" s="1">
        <f>DATE(YEAR(tbl_Invoices[[#This Row],[Invoice_Date]]), MONTH(tbl_Invoices[[#This Row],[Invoice_Date]]), DAY(tbl_Invoices[[#This Row],[Invoice_Date]]))</f>
        <v>44984</v>
      </c>
      <c r="J5277">
        <f>YEAR(tbl_Invoices[[#This Row],[Invoice_Date]])</f>
        <v>2023</v>
      </c>
      <c r="K5277" s="1">
        <f>_xlfn.XLOOKUP(tbl_Invoices[[#This Row],[Customer_ID]], tbl_Customers[Customer_ID], tbl_Customers[Cohort_Month])</f>
        <v>44957</v>
      </c>
      <c r="L5277" s="1" t="str">
        <f ca="1">_xlfn.XLOOKUP(tbl_Invoices[[#This Row],[Customer_ID]], tbl_Customers[Customer_ID], tbl_Customers[Age_Group])</f>
        <v>25–34</v>
      </c>
      <c r="M5277" s="1" t="str">
        <f>_xlfn.XLOOKUP(tbl_Invoices[[#This Row],[Customer_ID]], tbl_Customers[Customer_ID], tbl_Customers[Region])</f>
        <v>South</v>
      </c>
      <c r="N5277" s="1" t="str" cm="1">
        <f t="array" ref="N5277">_xlfn.IFS(
   _xlfn.SINGLE(tbl_Invoices[Plan_ID])="P1","Basic",
   _xlfn.SINGLE(tbl_Invoices[Plan_ID])="P2","Standard",
   _xlfn.SINGLE(tbl_Invoices[Plan_ID])="P3","Premium"
)</f>
        <v>Basic</v>
      </c>
      <c r="O5277" s="2">
        <f>IF(tbl_Invoices[[#This Row],[Revenue_Type]]="Churned",0,1)</f>
        <v>0</v>
      </c>
    </row>
    <row r="5278" spans="1:15" x14ac:dyDescent="0.25">
      <c r="A5278" t="s">
        <v>9016</v>
      </c>
      <c r="B5278" t="s">
        <v>32</v>
      </c>
      <c r="C5278" t="s">
        <v>3267</v>
      </c>
      <c r="D5278" s="1">
        <v>44984</v>
      </c>
      <c r="E5278">
        <v>12</v>
      </c>
      <c r="F5278" t="b">
        <v>1</v>
      </c>
      <c r="G5278" t="s">
        <v>4547</v>
      </c>
      <c r="H5278" t="s">
        <v>2027</v>
      </c>
      <c r="I5278" s="1">
        <f>DATE(YEAR(tbl_Invoices[[#This Row],[Invoice_Date]]), MONTH(tbl_Invoices[[#This Row],[Invoice_Date]]), DAY(tbl_Invoices[[#This Row],[Invoice_Date]]))</f>
        <v>44984</v>
      </c>
      <c r="J5278">
        <f>YEAR(tbl_Invoices[[#This Row],[Invoice_Date]])</f>
        <v>2023</v>
      </c>
      <c r="K5278" s="1">
        <f>_xlfn.XLOOKUP(tbl_Invoices[[#This Row],[Customer_ID]], tbl_Customers[Customer_ID], tbl_Customers[Cohort_Month])</f>
        <v>44286</v>
      </c>
      <c r="L5278" s="1" t="str">
        <f ca="1">_xlfn.XLOOKUP(tbl_Invoices[[#This Row],[Customer_ID]], tbl_Customers[Customer_ID], tbl_Customers[Age_Group])</f>
        <v>35–44</v>
      </c>
      <c r="M5278" s="1" t="str">
        <f>_xlfn.XLOOKUP(tbl_Invoices[[#This Row],[Customer_ID]], tbl_Customers[Customer_ID], tbl_Customers[Region])</f>
        <v>International</v>
      </c>
      <c r="N5278" s="1" t="str" cm="1">
        <f t="array" ref="N5278">_xlfn.IFS(
   _xlfn.SINGLE(tbl_Invoices[Plan_ID])="P1","Basic",
   _xlfn.SINGLE(tbl_Invoices[Plan_ID])="P2","Standard",
   _xlfn.SINGLE(tbl_Invoices[Plan_ID])="P3","Premium"
)</f>
        <v>Basic</v>
      </c>
      <c r="O5278" s="2">
        <f>IF(tbl_Invoices[[#This Row],[Revenue_Type]]="Churned",0,1)</f>
        <v>1</v>
      </c>
    </row>
    <row r="5279" spans="1:15" x14ac:dyDescent="0.25">
      <c r="A5279" t="s">
        <v>9007</v>
      </c>
      <c r="B5279" t="s">
        <v>623</v>
      </c>
      <c r="C5279" t="s">
        <v>2171</v>
      </c>
      <c r="D5279" s="1">
        <v>44984</v>
      </c>
      <c r="E5279">
        <v>12</v>
      </c>
      <c r="F5279" t="b">
        <v>1</v>
      </c>
      <c r="G5279" t="s">
        <v>4538</v>
      </c>
      <c r="H5279" t="s">
        <v>2027</v>
      </c>
      <c r="I5279" s="1">
        <f>DATE(YEAR(tbl_Invoices[[#This Row],[Invoice_Date]]), MONTH(tbl_Invoices[[#This Row],[Invoice_Date]]), DAY(tbl_Invoices[[#This Row],[Invoice_Date]]))</f>
        <v>44984</v>
      </c>
      <c r="J5279">
        <f>YEAR(tbl_Invoices[[#This Row],[Invoice_Date]])</f>
        <v>2023</v>
      </c>
      <c r="K5279" s="1">
        <f>_xlfn.XLOOKUP(tbl_Invoices[[#This Row],[Customer_ID]], tbl_Customers[Customer_ID], tbl_Customers[Cohort_Month])</f>
        <v>44561</v>
      </c>
      <c r="L5279" s="1" t="str">
        <f ca="1">_xlfn.XLOOKUP(tbl_Invoices[[#This Row],[Customer_ID]], tbl_Customers[Customer_ID], tbl_Customers[Age_Group])</f>
        <v>18–24</v>
      </c>
      <c r="M5279" s="1" t="str">
        <f>_xlfn.XLOOKUP(tbl_Invoices[[#This Row],[Customer_ID]], tbl_Customers[Customer_ID], tbl_Customers[Region])</f>
        <v>South</v>
      </c>
      <c r="N5279" s="1" t="str" cm="1">
        <f t="array" ref="N5279">_xlfn.IFS(
   _xlfn.SINGLE(tbl_Invoices[Plan_ID])="P1","Basic",
   _xlfn.SINGLE(tbl_Invoices[Plan_ID])="P2","Standard",
   _xlfn.SINGLE(tbl_Invoices[Plan_ID])="P3","Premium"
)</f>
        <v>Basic</v>
      </c>
      <c r="O5279" s="2">
        <f>IF(tbl_Invoices[[#This Row],[Revenue_Type]]="Churned",0,1)</f>
        <v>1</v>
      </c>
    </row>
    <row r="5280" spans="1:15" x14ac:dyDescent="0.25">
      <c r="A5280" t="s">
        <v>4960</v>
      </c>
      <c r="B5280" t="s">
        <v>880</v>
      </c>
      <c r="C5280" t="s">
        <v>3380</v>
      </c>
      <c r="D5280" s="1">
        <v>44984</v>
      </c>
      <c r="E5280">
        <v>25</v>
      </c>
      <c r="F5280" t="b">
        <v>1</v>
      </c>
      <c r="G5280" t="s">
        <v>4540</v>
      </c>
      <c r="H5280" t="s">
        <v>2034</v>
      </c>
      <c r="I5280" s="1">
        <f>DATE(YEAR(tbl_Invoices[[#This Row],[Invoice_Date]]), MONTH(tbl_Invoices[[#This Row],[Invoice_Date]]), DAY(tbl_Invoices[[#This Row],[Invoice_Date]]))</f>
        <v>44984</v>
      </c>
      <c r="J5280">
        <f>YEAR(tbl_Invoices[[#This Row],[Invoice_Date]])</f>
        <v>2023</v>
      </c>
      <c r="K5280" s="1">
        <f>_xlfn.XLOOKUP(tbl_Invoices[[#This Row],[Customer_ID]], tbl_Customers[Customer_ID], tbl_Customers[Cohort_Month])</f>
        <v>44500</v>
      </c>
      <c r="L5280" s="1" t="str">
        <f ca="1">_xlfn.XLOOKUP(tbl_Invoices[[#This Row],[Customer_ID]], tbl_Customers[Customer_ID], tbl_Customers[Age_Group])</f>
        <v>55+</v>
      </c>
      <c r="M5280" s="1" t="str">
        <f>_xlfn.XLOOKUP(tbl_Invoices[[#This Row],[Customer_ID]], tbl_Customers[Customer_ID], tbl_Customers[Region])</f>
        <v>International</v>
      </c>
      <c r="N5280" s="1" t="str" cm="1">
        <f t="array" ref="N5280">_xlfn.IFS(
   _xlfn.SINGLE(tbl_Invoices[Plan_ID])="P1","Basic",
   _xlfn.SINGLE(tbl_Invoices[Plan_ID])="P2","Standard",
   _xlfn.SINGLE(tbl_Invoices[Plan_ID])="P3","Premium"
)</f>
        <v>Standard</v>
      </c>
      <c r="O5280" s="2">
        <f>IF(tbl_Invoices[[#This Row],[Revenue_Type]]="Churned",0,1)</f>
        <v>1</v>
      </c>
    </row>
    <row r="5281" spans="1:15" x14ac:dyDescent="0.25">
      <c r="A5281" t="s">
        <v>8116</v>
      </c>
      <c r="B5281" t="s">
        <v>1214</v>
      </c>
      <c r="C5281" t="s">
        <v>3848</v>
      </c>
      <c r="D5281" s="1">
        <v>44984</v>
      </c>
      <c r="E5281">
        <v>12</v>
      </c>
      <c r="F5281" t="b">
        <v>1</v>
      </c>
      <c r="G5281" t="s">
        <v>4547</v>
      </c>
      <c r="H5281" t="s">
        <v>2027</v>
      </c>
      <c r="I5281" s="1">
        <f>DATE(YEAR(tbl_Invoices[[#This Row],[Invoice_Date]]), MONTH(tbl_Invoices[[#This Row],[Invoice_Date]]), DAY(tbl_Invoices[[#This Row],[Invoice_Date]]))</f>
        <v>44984</v>
      </c>
      <c r="J5281">
        <f>YEAR(tbl_Invoices[[#This Row],[Invoice_Date]])</f>
        <v>2023</v>
      </c>
      <c r="K5281" s="1">
        <f>_xlfn.XLOOKUP(tbl_Invoices[[#This Row],[Customer_ID]], tbl_Customers[Customer_ID], tbl_Customers[Cohort_Month])</f>
        <v>44439</v>
      </c>
      <c r="L5281" s="1" t="str">
        <f ca="1">_xlfn.XLOOKUP(tbl_Invoices[[#This Row],[Customer_ID]], tbl_Customers[Customer_ID], tbl_Customers[Age_Group])</f>
        <v>25–34</v>
      </c>
      <c r="M5281" s="1" t="str">
        <f>_xlfn.XLOOKUP(tbl_Invoices[[#This Row],[Customer_ID]], tbl_Customers[Customer_ID], tbl_Customers[Region])</f>
        <v>Midwest</v>
      </c>
      <c r="N5281" s="1" t="str" cm="1">
        <f t="array" ref="N5281">_xlfn.IFS(
   _xlfn.SINGLE(tbl_Invoices[Plan_ID])="P1","Basic",
   _xlfn.SINGLE(tbl_Invoices[Plan_ID])="P2","Standard",
   _xlfn.SINGLE(tbl_Invoices[Plan_ID])="P3","Premium"
)</f>
        <v>Basic</v>
      </c>
      <c r="O5281" s="2">
        <f>IF(tbl_Invoices[[#This Row],[Revenue_Type]]="Churned",0,1)</f>
        <v>1</v>
      </c>
    </row>
    <row r="5282" spans="1:15" x14ac:dyDescent="0.25">
      <c r="A5282" t="s">
        <v>5220</v>
      </c>
      <c r="B5282" t="s">
        <v>1468</v>
      </c>
      <c r="C5282" t="s">
        <v>3460</v>
      </c>
      <c r="D5282" s="1">
        <v>44984</v>
      </c>
      <c r="E5282">
        <v>55</v>
      </c>
      <c r="F5282" t="b">
        <v>1</v>
      </c>
      <c r="G5282" t="s">
        <v>4540</v>
      </c>
      <c r="H5282" t="s">
        <v>2031</v>
      </c>
      <c r="I5282" s="1">
        <f>DATE(YEAR(tbl_Invoices[[#This Row],[Invoice_Date]]), MONTH(tbl_Invoices[[#This Row],[Invoice_Date]]), DAY(tbl_Invoices[[#This Row],[Invoice_Date]]))</f>
        <v>44984</v>
      </c>
      <c r="J5282">
        <f>YEAR(tbl_Invoices[[#This Row],[Invoice_Date]])</f>
        <v>2023</v>
      </c>
      <c r="K5282" s="1">
        <f>_xlfn.XLOOKUP(tbl_Invoices[[#This Row],[Customer_ID]], tbl_Customers[Customer_ID], tbl_Customers[Cohort_Month])</f>
        <v>44926</v>
      </c>
      <c r="L5282" s="1" t="str">
        <f ca="1">_xlfn.XLOOKUP(tbl_Invoices[[#This Row],[Customer_ID]], tbl_Customers[Customer_ID], tbl_Customers[Age_Group])</f>
        <v>25–34</v>
      </c>
      <c r="M5282" s="1" t="str">
        <f>_xlfn.XLOOKUP(tbl_Invoices[[#This Row],[Customer_ID]], tbl_Customers[Customer_ID], tbl_Customers[Region])</f>
        <v>International</v>
      </c>
      <c r="N5282" s="1" t="str" cm="1">
        <f t="array" ref="N5282">_xlfn.IFS(
   _xlfn.SINGLE(tbl_Invoices[Plan_ID])="P1","Basic",
   _xlfn.SINGLE(tbl_Invoices[Plan_ID])="P2","Standard",
   _xlfn.SINGLE(tbl_Invoices[Plan_ID])="P3","Premium"
)</f>
        <v>Premium</v>
      </c>
      <c r="O5282" s="2">
        <f>IF(tbl_Invoices[[#This Row],[Revenue_Type]]="Churned",0,1)</f>
        <v>1</v>
      </c>
    </row>
    <row r="5283" spans="1:15" x14ac:dyDescent="0.25">
      <c r="A5283" t="s">
        <v>5283</v>
      </c>
      <c r="B5283" t="s">
        <v>1562</v>
      </c>
      <c r="C5283" t="s">
        <v>3703</v>
      </c>
      <c r="D5283" s="1">
        <v>44984</v>
      </c>
      <c r="E5283">
        <v>55</v>
      </c>
      <c r="F5283" t="b">
        <v>1</v>
      </c>
      <c r="G5283" t="s">
        <v>4547</v>
      </c>
      <c r="H5283" t="s">
        <v>2031</v>
      </c>
      <c r="I5283" s="1">
        <f>DATE(YEAR(tbl_Invoices[[#This Row],[Invoice_Date]]), MONTH(tbl_Invoices[[#This Row],[Invoice_Date]]), DAY(tbl_Invoices[[#This Row],[Invoice_Date]]))</f>
        <v>44984</v>
      </c>
      <c r="J5283">
        <f>YEAR(tbl_Invoices[[#This Row],[Invoice_Date]])</f>
        <v>2023</v>
      </c>
      <c r="K5283" s="1">
        <f>_xlfn.XLOOKUP(tbl_Invoices[[#This Row],[Customer_ID]], tbl_Customers[Customer_ID], tbl_Customers[Cohort_Month])</f>
        <v>44286</v>
      </c>
      <c r="L5283" s="1" t="str">
        <f ca="1">_xlfn.XLOOKUP(tbl_Invoices[[#This Row],[Customer_ID]], tbl_Customers[Customer_ID], tbl_Customers[Age_Group])</f>
        <v>45–54</v>
      </c>
      <c r="M5283" s="1" t="str">
        <f>_xlfn.XLOOKUP(tbl_Invoices[[#This Row],[Customer_ID]], tbl_Customers[Customer_ID], tbl_Customers[Region])</f>
        <v>South</v>
      </c>
      <c r="N5283" s="1" t="str" cm="1">
        <f t="array" ref="N5283">_xlfn.IFS(
   _xlfn.SINGLE(tbl_Invoices[Plan_ID])="P1","Basic",
   _xlfn.SINGLE(tbl_Invoices[Plan_ID])="P2","Standard",
   _xlfn.SINGLE(tbl_Invoices[Plan_ID])="P3","Premium"
)</f>
        <v>Premium</v>
      </c>
      <c r="O5283" s="2">
        <f>IF(tbl_Invoices[[#This Row],[Revenue_Type]]="Churned",0,1)</f>
        <v>1</v>
      </c>
    </row>
    <row r="5284" spans="1:15" x14ac:dyDescent="0.25">
      <c r="A5284" t="s">
        <v>5282</v>
      </c>
      <c r="B5284" t="s">
        <v>1899</v>
      </c>
      <c r="C5284" t="s">
        <v>2588</v>
      </c>
      <c r="D5284" s="1">
        <v>44984</v>
      </c>
      <c r="E5284">
        <v>25</v>
      </c>
      <c r="F5284" t="b">
        <v>1</v>
      </c>
      <c r="G5284" t="s">
        <v>4545</v>
      </c>
      <c r="H5284" t="s">
        <v>2034</v>
      </c>
      <c r="I5284" s="1">
        <f>DATE(YEAR(tbl_Invoices[[#This Row],[Invoice_Date]]), MONTH(tbl_Invoices[[#This Row],[Invoice_Date]]), DAY(tbl_Invoices[[#This Row],[Invoice_Date]]))</f>
        <v>44984</v>
      </c>
      <c r="J5284">
        <f>YEAR(tbl_Invoices[[#This Row],[Invoice_Date]])</f>
        <v>2023</v>
      </c>
      <c r="K5284" s="1">
        <f>_xlfn.XLOOKUP(tbl_Invoices[[#This Row],[Customer_ID]], tbl_Customers[Customer_ID], tbl_Customers[Cohort_Month])</f>
        <v>44592</v>
      </c>
      <c r="L5284" s="1" t="str">
        <f ca="1">_xlfn.XLOOKUP(tbl_Invoices[[#This Row],[Customer_ID]], tbl_Customers[Customer_ID], tbl_Customers[Age_Group])</f>
        <v>18–24</v>
      </c>
      <c r="M5284" s="1" t="str">
        <f>_xlfn.XLOOKUP(tbl_Invoices[[#This Row],[Customer_ID]], tbl_Customers[Customer_ID], tbl_Customers[Region])</f>
        <v>International</v>
      </c>
      <c r="N5284" s="1" t="str" cm="1">
        <f t="array" ref="N5284">_xlfn.IFS(
   _xlfn.SINGLE(tbl_Invoices[Plan_ID])="P1","Basic",
   _xlfn.SINGLE(tbl_Invoices[Plan_ID])="P2","Standard",
   _xlfn.SINGLE(tbl_Invoices[Plan_ID])="P3","Premium"
)</f>
        <v>Standard</v>
      </c>
      <c r="O5284" s="2">
        <f>IF(tbl_Invoices[[#This Row],[Revenue_Type]]="Churned",0,1)</f>
        <v>0</v>
      </c>
    </row>
    <row r="5285" spans="1:15" x14ac:dyDescent="0.25">
      <c r="A5285" t="s">
        <v>5324</v>
      </c>
      <c r="B5285" t="s">
        <v>134</v>
      </c>
      <c r="C5285" t="s">
        <v>2170</v>
      </c>
      <c r="D5285" s="1">
        <v>44985</v>
      </c>
      <c r="E5285">
        <v>12</v>
      </c>
      <c r="F5285" t="b">
        <v>1</v>
      </c>
      <c r="G5285" t="s">
        <v>4547</v>
      </c>
      <c r="H5285" t="s">
        <v>2027</v>
      </c>
      <c r="I5285" s="1">
        <f>DATE(YEAR(tbl_Invoices[[#This Row],[Invoice_Date]]), MONTH(tbl_Invoices[[#This Row],[Invoice_Date]]), DAY(tbl_Invoices[[#This Row],[Invoice_Date]]))</f>
        <v>44985</v>
      </c>
      <c r="J5285">
        <f>YEAR(tbl_Invoices[[#This Row],[Invoice_Date]])</f>
        <v>2023</v>
      </c>
      <c r="K5285" s="1">
        <f>_xlfn.XLOOKUP(tbl_Invoices[[#This Row],[Customer_ID]], tbl_Customers[Customer_ID], tbl_Customers[Cohort_Month])</f>
        <v>44773</v>
      </c>
      <c r="L5285" s="1" t="str">
        <f ca="1">_xlfn.XLOOKUP(tbl_Invoices[[#This Row],[Customer_ID]], tbl_Customers[Customer_ID], tbl_Customers[Age_Group])</f>
        <v>35–44</v>
      </c>
      <c r="M5285" s="1" t="str">
        <f>_xlfn.XLOOKUP(tbl_Invoices[[#This Row],[Customer_ID]], tbl_Customers[Customer_ID], tbl_Customers[Region])</f>
        <v>International</v>
      </c>
      <c r="N5285" s="1" t="str" cm="1">
        <f t="array" ref="N5285">_xlfn.IFS(
   _xlfn.SINGLE(tbl_Invoices[Plan_ID])="P1","Basic",
   _xlfn.SINGLE(tbl_Invoices[Plan_ID])="P2","Standard",
   _xlfn.SINGLE(tbl_Invoices[Plan_ID])="P3","Premium"
)</f>
        <v>Basic</v>
      </c>
      <c r="O5285" s="2">
        <f>IF(tbl_Invoices[[#This Row],[Revenue_Type]]="Churned",0,1)</f>
        <v>1</v>
      </c>
    </row>
    <row r="5286" spans="1:15" x14ac:dyDescent="0.25">
      <c r="A5286" t="s">
        <v>5059</v>
      </c>
      <c r="B5286" t="s">
        <v>288</v>
      </c>
      <c r="C5286" t="s">
        <v>3502</v>
      </c>
      <c r="D5286" s="1">
        <v>44985</v>
      </c>
      <c r="E5286">
        <v>12</v>
      </c>
      <c r="F5286" t="b">
        <v>1</v>
      </c>
      <c r="G5286" t="s">
        <v>4540</v>
      </c>
      <c r="H5286" t="s">
        <v>2027</v>
      </c>
      <c r="I5286" s="1">
        <f>DATE(YEAR(tbl_Invoices[[#This Row],[Invoice_Date]]), MONTH(tbl_Invoices[[#This Row],[Invoice_Date]]), DAY(tbl_Invoices[[#This Row],[Invoice_Date]]))</f>
        <v>44985</v>
      </c>
      <c r="J5286">
        <f>YEAR(tbl_Invoices[[#This Row],[Invoice_Date]])</f>
        <v>2023</v>
      </c>
      <c r="K5286" s="1">
        <f>_xlfn.XLOOKUP(tbl_Invoices[[#This Row],[Customer_ID]], tbl_Customers[Customer_ID], tbl_Customers[Cohort_Month])</f>
        <v>44592</v>
      </c>
      <c r="L5286" s="1" t="str">
        <f ca="1">_xlfn.XLOOKUP(tbl_Invoices[[#This Row],[Customer_ID]], tbl_Customers[Customer_ID], tbl_Customers[Age_Group])</f>
        <v>55+</v>
      </c>
      <c r="M5286" s="1" t="str">
        <f>_xlfn.XLOOKUP(tbl_Invoices[[#This Row],[Customer_ID]], tbl_Customers[Customer_ID], tbl_Customers[Region])</f>
        <v>International</v>
      </c>
      <c r="N5286" s="1" t="str" cm="1">
        <f t="array" ref="N5286">_xlfn.IFS(
   _xlfn.SINGLE(tbl_Invoices[Plan_ID])="P1","Basic",
   _xlfn.SINGLE(tbl_Invoices[Plan_ID])="P2","Standard",
   _xlfn.SINGLE(tbl_Invoices[Plan_ID])="P3","Premium"
)</f>
        <v>Basic</v>
      </c>
      <c r="O5286" s="2">
        <f>IF(tbl_Invoices[[#This Row],[Revenue_Type]]="Churned",0,1)</f>
        <v>1</v>
      </c>
    </row>
    <row r="5287" spans="1:15" x14ac:dyDescent="0.25">
      <c r="A5287" t="s">
        <v>8588</v>
      </c>
      <c r="B5287" t="s">
        <v>407</v>
      </c>
      <c r="C5287" t="s">
        <v>3827</v>
      </c>
      <c r="D5287" s="1">
        <v>44985</v>
      </c>
      <c r="E5287">
        <v>12</v>
      </c>
      <c r="F5287" t="b">
        <v>1</v>
      </c>
      <c r="G5287" t="s">
        <v>4540</v>
      </c>
      <c r="H5287" t="s">
        <v>2027</v>
      </c>
      <c r="I5287" s="1">
        <f>DATE(YEAR(tbl_Invoices[[#This Row],[Invoice_Date]]), MONTH(tbl_Invoices[[#This Row],[Invoice_Date]]), DAY(tbl_Invoices[[#This Row],[Invoice_Date]]))</f>
        <v>44985</v>
      </c>
      <c r="J5287">
        <f>YEAR(tbl_Invoices[[#This Row],[Invoice_Date]])</f>
        <v>2023</v>
      </c>
      <c r="K5287" s="1">
        <f>_xlfn.XLOOKUP(tbl_Invoices[[#This Row],[Customer_ID]], tbl_Customers[Customer_ID], tbl_Customers[Cohort_Month])</f>
        <v>44377</v>
      </c>
      <c r="L5287" s="1" t="str">
        <f ca="1">_xlfn.XLOOKUP(tbl_Invoices[[#This Row],[Customer_ID]], tbl_Customers[Customer_ID], tbl_Customers[Age_Group])</f>
        <v>25–34</v>
      </c>
      <c r="M5287" s="1" t="str">
        <f>_xlfn.XLOOKUP(tbl_Invoices[[#This Row],[Customer_ID]], tbl_Customers[Customer_ID], tbl_Customers[Region])</f>
        <v>South</v>
      </c>
      <c r="N5287" s="1" t="str" cm="1">
        <f t="array" ref="N5287">_xlfn.IFS(
   _xlfn.SINGLE(tbl_Invoices[Plan_ID])="P1","Basic",
   _xlfn.SINGLE(tbl_Invoices[Plan_ID])="P2","Standard",
   _xlfn.SINGLE(tbl_Invoices[Plan_ID])="P3","Premium"
)</f>
        <v>Basic</v>
      </c>
      <c r="O5287" s="2">
        <f>IF(tbl_Invoices[[#This Row],[Revenue_Type]]="Churned",0,1)</f>
        <v>1</v>
      </c>
    </row>
    <row r="5288" spans="1:15" x14ac:dyDescent="0.25">
      <c r="A5288" t="s">
        <v>9477</v>
      </c>
      <c r="B5288" t="s">
        <v>624</v>
      </c>
      <c r="C5288" t="s">
        <v>3662</v>
      </c>
      <c r="D5288" s="1">
        <v>44985</v>
      </c>
      <c r="E5288">
        <v>12</v>
      </c>
      <c r="F5288" t="b">
        <v>1</v>
      </c>
      <c r="G5288" t="s">
        <v>4549</v>
      </c>
      <c r="H5288" t="s">
        <v>2027</v>
      </c>
      <c r="I5288" s="1">
        <f>DATE(YEAR(tbl_Invoices[[#This Row],[Invoice_Date]]), MONTH(tbl_Invoices[[#This Row],[Invoice_Date]]), DAY(tbl_Invoices[[#This Row],[Invoice_Date]]))</f>
        <v>44985</v>
      </c>
      <c r="J5288">
        <f>YEAR(tbl_Invoices[[#This Row],[Invoice_Date]])</f>
        <v>2023</v>
      </c>
      <c r="K5288" s="1">
        <f>_xlfn.XLOOKUP(tbl_Invoices[[#This Row],[Customer_ID]], tbl_Customers[Customer_ID], tbl_Customers[Cohort_Month])</f>
        <v>44500</v>
      </c>
      <c r="L5288" s="1" t="str">
        <f ca="1">_xlfn.XLOOKUP(tbl_Invoices[[#This Row],[Customer_ID]], tbl_Customers[Customer_ID], tbl_Customers[Age_Group])</f>
        <v>25–34</v>
      </c>
      <c r="M5288" s="1" t="str">
        <f>_xlfn.XLOOKUP(tbl_Invoices[[#This Row],[Customer_ID]], tbl_Customers[Customer_ID], tbl_Customers[Region])</f>
        <v>East</v>
      </c>
      <c r="N5288" s="1" t="str" cm="1">
        <f t="array" ref="N5288">_xlfn.IFS(
   _xlfn.SINGLE(tbl_Invoices[Plan_ID])="P1","Basic",
   _xlfn.SINGLE(tbl_Invoices[Plan_ID])="P2","Standard",
   _xlfn.SINGLE(tbl_Invoices[Plan_ID])="P3","Premium"
)</f>
        <v>Basic</v>
      </c>
      <c r="O5288" s="2">
        <f>IF(tbl_Invoices[[#This Row],[Revenue_Type]]="Churned",0,1)</f>
        <v>1</v>
      </c>
    </row>
    <row r="5289" spans="1:15" x14ac:dyDescent="0.25">
      <c r="A5289" t="s">
        <v>6505</v>
      </c>
      <c r="B5289" t="s">
        <v>644</v>
      </c>
      <c r="C5289" t="s">
        <v>4204</v>
      </c>
      <c r="D5289" s="1">
        <v>44985</v>
      </c>
      <c r="E5289">
        <v>55</v>
      </c>
      <c r="F5289" t="b">
        <v>1</v>
      </c>
      <c r="G5289" t="s">
        <v>4549</v>
      </c>
      <c r="H5289" t="s">
        <v>2031</v>
      </c>
      <c r="I5289" s="1">
        <f>DATE(YEAR(tbl_Invoices[[#This Row],[Invoice_Date]]), MONTH(tbl_Invoices[[#This Row],[Invoice_Date]]), DAY(tbl_Invoices[[#This Row],[Invoice_Date]]))</f>
        <v>44985</v>
      </c>
      <c r="J5289">
        <f>YEAR(tbl_Invoices[[#This Row],[Invoice_Date]])</f>
        <v>2023</v>
      </c>
      <c r="K5289" s="1">
        <f>_xlfn.XLOOKUP(tbl_Invoices[[#This Row],[Customer_ID]], tbl_Customers[Customer_ID], tbl_Customers[Cohort_Month])</f>
        <v>44255</v>
      </c>
      <c r="L5289" s="1" t="str">
        <f ca="1">_xlfn.XLOOKUP(tbl_Invoices[[#This Row],[Customer_ID]], tbl_Customers[Customer_ID], tbl_Customers[Age_Group])</f>
        <v>55+</v>
      </c>
      <c r="M5289" s="1" t="str">
        <f>_xlfn.XLOOKUP(tbl_Invoices[[#This Row],[Customer_ID]], tbl_Customers[Customer_ID], tbl_Customers[Region])</f>
        <v>South</v>
      </c>
      <c r="N5289" s="1" t="str" cm="1">
        <f t="array" ref="N5289">_xlfn.IFS(
   _xlfn.SINGLE(tbl_Invoices[Plan_ID])="P1","Basic",
   _xlfn.SINGLE(tbl_Invoices[Plan_ID])="P2","Standard",
   _xlfn.SINGLE(tbl_Invoices[Plan_ID])="P3","Premium"
)</f>
        <v>Premium</v>
      </c>
      <c r="O5289" s="2">
        <f>IF(tbl_Invoices[[#This Row],[Revenue_Type]]="Churned",0,1)</f>
        <v>1</v>
      </c>
    </row>
    <row r="5290" spans="1:15" x14ac:dyDescent="0.25">
      <c r="A5290" t="s">
        <v>8312</v>
      </c>
      <c r="B5290" t="s">
        <v>786</v>
      </c>
      <c r="C5290" t="s">
        <v>3587</v>
      </c>
      <c r="D5290" s="1">
        <v>44985</v>
      </c>
      <c r="E5290">
        <v>25</v>
      </c>
      <c r="F5290" t="b">
        <v>1</v>
      </c>
      <c r="G5290" t="s">
        <v>4538</v>
      </c>
      <c r="H5290" t="s">
        <v>2034</v>
      </c>
      <c r="I5290" s="1">
        <f>DATE(YEAR(tbl_Invoices[[#This Row],[Invoice_Date]]), MONTH(tbl_Invoices[[#This Row],[Invoice_Date]]), DAY(tbl_Invoices[[#This Row],[Invoice_Date]]))</f>
        <v>44985</v>
      </c>
      <c r="J5290">
        <f>YEAR(tbl_Invoices[[#This Row],[Invoice_Date]])</f>
        <v>2023</v>
      </c>
      <c r="K5290" s="1">
        <f>_xlfn.XLOOKUP(tbl_Invoices[[#This Row],[Customer_ID]], tbl_Customers[Customer_ID], tbl_Customers[Cohort_Month])</f>
        <v>44347</v>
      </c>
      <c r="L5290" s="1" t="str">
        <f ca="1">_xlfn.XLOOKUP(tbl_Invoices[[#This Row],[Customer_ID]], tbl_Customers[Customer_ID], tbl_Customers[Age_Group])</f>
        <v>35–44</v>
      </c>
      <c r="M5290" s="1" t="str">
        <f>_xlfn.XLOOKUP(tbl_Invoices[[#This Row],[Customer_ID]], tbl_Customers[Customer_ID], tbl_Customers[Region])</f>
        <v>East</v>
      </c>
      <c r="N5290" s="1" t="str" cm="1">
        <f t="array" ref="N5290">_xlfn.IFS(
   _xlfn.SINGLE(tbl_Invoices[Plan_ID])="P1","Basic",
   _xlfn.SINGLE(tbl_Invoices[Plan_ID])="P2","Standard",
   _xlfn.SINGLE(tbl_Invoices[Plan_ID])="P3","Premium"
)</f>
        <v>Standard</v>
      </c>
      <c r="O5290" s="2">
        <f>IF(tbl_Invoices[[#This Row],[Revenue_Type]]="Churned",0,1)</f>
        <v>1</v>
      </c>
    </row>
    <row r="5291" spans="1:15" x14ac:dyDescent="0.25">
      <c r="A5291" t="s">
        <v>6462</v>
      </c>
      <c r="B5291" t="s">
        <v>1131</v>
      </c>
      <c r="C5291" t="s">
        <v>4094</v>
      </c>
      <c r="D5291" s="1">
        <v>44985</v>
      </c>
      <c r="E5291">
        <v>55</v>
      </c>
      <c r="F5291" t="b">
        <v>1</v>
      </c>
      <c r="G5291" t="s">
        <v>4545</v>
      </c>
      <c r="H5291" t="s">
        <v>2031</v>
      </c>
      <c r="I5291" s="1">
        <f>DATE(YEAR(tbl_Invoices[[#This Row],[Invoice_Date]]), MONTH(tbl_Invoices[[#This Row],[Invoice_Date]]), DAY(tbl_Invoices[[#This Row],[Invoice_Date]]))</f>
        <v>44985</v>
      </c>
      <c r="J5291">
        <f>YEAR(tbl_Invoices[[#This Row],[Invoice_Date]])</f>
        <v>2023</v>
      </c>
      <c r="K5291" s="1">
        <f>_xlfn.XLOOKUP(tbl_Invoices[[#This Row],[Customer_ID]], tbl_Customers[Customer_ID], tbl_Customers[Cohort_Month])</f>
        <v>44742</v>
      </c>
      <c r="L5291" s="1" t="str">
        <f ca="1">_xlfn.XLOOKUP(tbl_Invoices[[#This Row],[Customer_ID]], tbl_Customers[Customer_ID], tbl_Customers[Age_Group])</f>
        <v>45–54</v>
      </c>
      <c r="M5291" s="1" t="str">
        <f>_xlfn.XLOOKUP(tbl_Invoices[[#This Row],[Customer_ID]], tbl_Customers[Customer_ID], tbl_Customers[Region])</f>
        <v>International</v>
      </c>
      <c r="N5291" s="1" t="str" cm="1">
        <f t="array" ref="N5291">_xlfn.IFS(
   _xlfn.SINGLE(tbl_Invoices[Plan_ID])="P1","Basic",
   _xlfn.SINGLE(tbl_Invoices[Plan_ID])="P2","Standard",
   _xlfn.SINGLE(tbl_Invoices[Plan_ID])="P3","Premium"
)</f>
        <v>Premium</v>
      </c>
      <c r="O5291" s="2">
        <f>IF(tbl_Invoices[[#This Row],[Revenue_Type]]="Churned",0,1)</f>
        <v>0</v>
      </c>
    </row>
    <row r="5292" spans="1:15" x14ac:dyDescent="0.25">
      <c r="A5292" t="s">
        <v>9510</v>
      </c>
      <c r="B5292" t="s">
        <v>1152</v>
      </c>
      <c r="C5292" t="s">
        <v>3558</v>
      </c>
      <c r="D5292" s="1">
        <v>44985</v>
      </c>
      <c r="E5292">
        <v>25</v>
      </c>
      <c r="F5292" t="b">
        <v>1</v>
      </c>
      <c r="G5292" t="s">
        <v>4547</v>
      </c>
      <c r="H5292" t="s">
        <v>2034</v>
      </c>
      <c r="I5292" s="1">
        <f>DATE(YEAR(tbl_Invoices[[#This Row],[Invoice_Date]]), MONTH(tbl_Invoices[[#This Row],[Invoice_Date]]), DAY(tbl_Invoices[[#This Row],[Invoice_Date]]))</f>
        <v>44985</v>
      </c>
      <c r="J5292">
        <f>YEAR(tbl_Invoices[[#This Row],[Invoice_Date]])</f>
        <v>2023</v>
      </c>
      <c r="K5292" s="1">
        <f>_xlfn.XLOOKUP(tbl_Invoices[[#This Row],[Customer_ID]], tbl_Customers[Customer_ID], tbl_Customers[Cohort_Month])</f>
        <v>44347</v>
      </c>
      <c r="L5292" s="1" t="str">
        <f ca="1">_xlfn.XLOOKUP(tbl_Invoices[[#This Row],[Customer_ID]], tbl_Customers[Customer_ID], tbl_Customers[Age_Group])</f>
        <v>55+</v>
      </c>
      <c r="M5292" s="1" t="str">
        <f>_xlfn.XLOOKUP(tbl_Invoices[[#This Row],[Customer_ID]], tbl_Customers[Customer_ID], tbl_Customers[Region])</f>
        <v>Midwest</v>
      </c>
      <c r="N5292" s="1" t="str" cm="1">
        <f t="array" ref="N5292">_xlfn.IFS(
   _xlfn.SINGLE(tbl_Invoices[Plan_ID])="P1","Basic",
   _xlfn.SINGLE(tbl_Invoices[Plan_ID])="P2","Standard",
   _xlfn.SINGLE(tbl_Invoices[Plan_ID])="P3","Premium"
)</f>
        <v>Standard</v>
      </c>
      <c r="O5292" s="2">
        <f>IF(tbl_Invoices[[#This Row],[Revenue_Type]]="Churned",0,1)</f>
        <v>1</v>
      </c>
    </row>
    <row r="5293" spans="1:15" x14ac:dyDescent="0.25">
      <c r="A5293" t="s">
        <v>5222</v>
      </c>
      <c r="B5293" t="s">
        <v>1996</v>
      </c>
      <c r="C5293" t="s">
        <v>2100</v>
      </c>
      <c r="D5293" s="1">
        <v>44985</v>
      </c>
      <c r="E5293">
        <v>55</v>
      </c>
      <c r="F5293" t="b">
        <v>1</v>
      </c>
      <c r="G5293" t="s">
        <v>4545</v>
      </c>
      <c r="H5293" t="s">
        <v>2031</v>
      </c>
      <c r="I5293" s="1">
        <f>DATE(YEAR(tbl_Invoices[[#This Row],[Invoice_Date]]), MONTH(tbl_Invoices[[#This Row],[Invoice_Date]]), DAY(tbl_Invoices[[#This Row],[Invoice_Date]]))</f>
        <v>44985</v>
      </c>
      <c r="J5293">
        <f>YEAR(tbl_Invoices[[#This Row],[Invoice_Date]])</f>
        <v>2023</v>
      </c>
      <c r="K5293" s="1">
        <f>_xlfn.XLOOKUP(tbl_Invoices[[#This Row],[Customer_ID]], tbl_Customers[Customer_ID], tbl_Customers[Cohort_Month])</f>
        <v>44985</v>
      </c>
      <c r="L5293" s="1" t="str">
        <f ca="1">_xlfn.XLOOKUP(tbl_Invoices[[#This Row],[Customer_ID]], tbl_Customers[Customer_ID], tbl_Customers[Age_Group])</f>
        <v>35–44</v>
      </c>
      <c r="M5293" s="1" t="str">
        <f>_xlfn.XLOOKUP(tbl_Invoices[[#This Row],[Customer_ID]], tbl_Customers[Customer_ID], tbl_Customers[Region])</f>
        <v>Midwest</v>
      </c>
      <c r="N5293" s="1" t="str" cm="1">
        <f t="array" ref="N5293">_xlfn.IFS(
   _xlfn.SINGLE(tbl_Invoices[Plan_ID])="P1","Basic",
   _xlfn.SINGLE(tbl_Invoices[Plan_ID])="P2","Standard",
   _xlfn.SINGLE(tbl_Invoices[Plan_ID])="P3","Premium"
)</f>
        <v>Premium</v>
      </c>
      <c r="O5293" s="2">
        <f>IF(tbl_Invoices[[#This Row],[Revenue_Type]]="Churned",0,1)</f>
        <v>0</v>
      </c>
    </row>
    <row r="5294" spans="1:15" x14ac:dyDescent="0.25">
      <c r="A5294" t="s">
        <v>7490</v>
      </c>
      <c r="B5294" t="s">
        <v>391</v>
      </c>
      <c r="C5294" t="s">
        <v>3871</v>
      </c>
      <c r="D5294" s="1">
        <v>44986</v>
      </c>
      <c r="E5294">
        <v>25</v>
      </c>
      <c r="F5294" t="b">
        <v>1</v>
      </c>
      <c r="G5294" t="s">
        <v>4547</v>
      </c>
      <c r="H5294" t="s">
        <v>2034</v>
      </c>
      <c r="I5294" s="1">
        <f>DATE(YEAR(tbl_Invoices[[#This Row],[Invoice_Date]]), MONTH(tbl_Invoices[[#This Row],[Invoice_Date]]), DAY(tbl_Invoices[[#This Row],[Invoice_Date]]))</f>
        <v>44986</v>
      </c>
      <c r="J5294">
        <f>YEAR(tbl_Invoices[[#This Row],[Invoice_Date]])</f>
        <v>2023</v>
      </c>
      <c r="K5294" s="1">
        <f>_xlfn.XLOOKUP(tbl_Invoices[[#This Row],[Customer_ID]], tbl_Customers[Customer_ID], tbl_Customers[Cohort_Month])</f>
        <v>44592</v>
      </c>
      <c r="L5294" s="1" t="str">
        <f ca="1">_xlfn.XLOOKUP(tbl_Invoices[[#This Row],[Customer_ID]], tbl_Customers[Customer_ID], tbl_Customers[Age_Group])</f>
        <v>18–24</v>
      </c>
      <c r="M5294" s="1" t="str">
        <f>_xlfn.XLOOKUP(tbl_Invoices[[#This Row],[Customer_ID]], tbl_Customers[Customer_ID], tbl_Customers[Region])</f>
        <v>South</v>
      </c>
      <c r="N5294" s="1" t="str" cm="1">
        <f t="array" ref="N5294">_xlfn.IFS(
   _xlfn.SINGLE(tbl_Invoices[Plan_ID])="P1","Basic",
   _xlfn.SINGLE(tbl_Invoices[Plan_ID])="P2","Standard",
   _xlfn.SINGLE(tbl_Invoices[Plan_ID])="P3","Premium"
)</f>
        <v>Standard</v>
      </c>
      <c r="O5294" s="2">
        <f>IF(tbl_Invoices[[#This Row],[Revenue_Type]]="Churned",0,1)</f>
        <v>1</v>
      </c>
    </row>
    <row r="5295" spans="1:15" x14ac:dyDescent="0.25">
      <c r="A5295" t="s">
        <v>6896</v>
      </c>
      <c r="B5295" t="s">
        <v>425</v>
      </c>
      <c r="C5295" t="s">
        <v>2122</v>
      </c>
      <c r="D5295" s="1">
        <v>44986</v>
      </c>
      <c r="E5295">
        <v>12</v>
      </c>
      <c r="F5295" t="b">
        <v>1</v>
      </c>
      <c r="G5295" t="s">
        <v>4538</v>
      </c>
      <c r="H5295" t="s">
        <v>2027</v>
      </c>
      <c r="I5295" s="1">
        <f>DATE(YEAR(tbl_Invoices[[#This Row],[Invoice_Date]]), MONTH(tbl_Invoices[[#This Row],[Invoice_Date]]), DAY(tbl_Invoices[[#This Row],[Invoice_Date]]))</f>
        <v>44986</v>
      </c>
      <c r="J5295">
        <f>YEAR(tbl_Invoices[[#This Row],[Invoice_Date]])</f>
        <v>2023</v>
      </c>
      <c r="K5295" s="1">
        <f>_xlfn.XLOOKUP(tbl_Invoices[[#This Row],[Customer_ID]], tbl_Customers[Customer_ID], tbl_Customers[Cohort_Month])</f>
        <v>44377</v>
      </c>
      <c r="L5295" s="1" t="str">
        <f ca="1">_xlfn.XLOOKUP(tbl_Invoices[[#This Row],[Customer_ID]], tbl_Customers[Customer_ID], tbl_Customers[Age_Group])</f>
        <v>18–24</v>
      </c>
      <c r="M5295" s="1" t="str">
        <f>_xlfn.XLOOKUP(tbl_Invoices[[#This Row],[Customer_ID]], tbl_Customers[Customer_ID], tbl_Customers[Region])</f>
        <v>International</v>
      </c>
      <c r="N5295" s="1" t="str" cm="1">
        <f t="array" ref="N5295">_xlfn.IFS(
   _xlfn.SINGLE(tbl_Invoices[Plan_ID])="P1","Basic",
   _xlfn.SINGLE(tbl_Invoices[Plan_ID])="P2","Standard",
   _xlfn.SINGLE(tbl_Invoices[Plan_ID])="P3","Premium"
)</f>
        <v>Basic</v>
      </c>
      <c r="O5295" s="2">
        <f>IF(tbl_Invoices[[#This Row],[Revenue_Type]]="Churned",0,1)</f>
        <v>1</v>
      </c>
    </row>
    <row r="5296" spans="1:15" x14ac:dyDescent="0.25">
      <c r="A5296" t="s">
        <v>4854</v>
      </c>
      <c r="B5296" t="s">
        <v>1020</v>
      </c>
      <c r="C5296" t="s">
        <v>2228</v>
      </c>
      <c r="D5296" s="1">
        <v>44986</v>
      </c>
      <c r="E5296">
        <v>25</v>
      </c>
      <c r="F5296" t="b">
        <v>1</v>
      </c>
      <c r="G5296" t="s">
        <v>4545</v>
      </c>
      <c r="H5296" t="s">
        <v>2034</v>
      </c>
      <c r="I5296" s="1">
        <f>DATE(YEAR(tbl_Invoices[[#This Row],[Invoice_Date]]), MONTH(tbl_Invoices[[#This Row],[Invoice_Date]]), DAY(tbl_Invoices[[#This Row],[Invoice_Date]]))</f>
        <v>44986</v>
      </c>
      <c r="J5296">
        <f>YEAR(tbl_Invoices[[#This Row],[Invoice_Date]])</f>
        <v>2023</v>
      </c>
      <c r="K5296" s="1">
        <f>_xlfn.XLOOKUP(tbl_Invoices[[#This Row],[Customer_ID]], tbl_Customers[Customer_ID], tbl_Customers[Cohort_Month])</f>
        <v>44377</v>
      </c>
      <c r="L5296" s="1" t="str">
        <f ca="1">_xlfn.XLOOKUP(tbl_Invoices[[#This Row],[Customer_ID]], tbl_Customers[Customer_ID], tbl_Customers[Age_Group])</f>
        <v>18–24</v>
      </c>
      <c r="M5296" s="1" t="str">
        <f>_xlfn.XLOOKUP(tbl_Invoices[[#This Row],[Customer_ID]], tbl_Customers[Customer_ID], tbl_Customers[Region])</f>
        <v>West</v>
      </c>
      <c r="N5296" s="1" t="str" cm="1">
        <f t="array" ref="N5296">_xlfn.IFS(
   _xlfn.SINGLE(tbl_Invoices[Plan_ID])="P1","Basic",
   _xlfn.SINGLE(tbl_Invoices[Plan_ID])="P2","Standard",
   _xlfn.SINGLE(tbl_Invoices[Plan_ID])="P3","Premium"
)</f>
        <v>Standard</v>
      </c>
      <c r="O5296" s="2">
        <f>IF(tbl_Invoices[[#This Row],[Revenue_Type]]="Churned",0,1)</f>
        <v>0</v>
      </c>
    </row>
    <row r="5297" spans="1:15" x14ac:dyDescent="0.25">
      <c r="A5297" t="s">
        <v>7114</v>
      </c>
      <c r="B5297" t="s">
        <v>1648</v>
      </c>
      <c r="C5297" t="s">
        <v>4348</v>
      </c>
      <c r="D5297" s="1">
        <v>44986</v>
      </c>
      <c r="E5297">
        <v>12</v>
      </c>
      <c r="F5297" t="b">
        <v>1</v>
      </c>
      <c r="G5297" t="s">
        <v>4538</v>
      </c>
      <c r="H5297" t="s">
        <v>2027</v>
      </c>
      <c r="I5297" s="1">
        <f>DATE(YEAR(tbl_Invoices[[#This Row],[Invoice_Date]]), MONTH(tbl_Invoices[[#This Row],[Invoice_Date]]), DAY(tbl_Invoices[[#This Row],[Invoice_Date]]))</f>
        <v>44986</v>
      </c>
      <c r="J5297">
        <f>YEAR(tbl_Invoices[[#This Row],[Invoice_Date]])</f>
        <v>2023</v>
      </c>
      <c r="K5297" s="1">
        <f>_xlfn.XLOOKUP(tbl_Invoices[[#This Row],[Customer_ID]], tbl_Customers[Customer_ID], tbl_Customers[Cohort_Month])</f>
        <v>44316</v>
      </c>
      <c r="L5297" s="1" t="str">
        <f ca="1">_xlfn.XLOOKUP(tbl_Invoices[[#This Row],[Customer_ID]], tbl_Customers[Customer_ID], tbl_Customers[Age_Group])</f>
        <v>25–34</v>
      </c>
      <c r="M5297" s="1" t="str">
        <f>_xlfn.XLOOKUP(tbl_Invoices[[#This Row],[Customer_ID]], tbl_Customers[Customer_ID], tbl_Customers[Region])</f>
        <v>International</v>
      </c>
      <c r="N5297" s="1" t="str" cm="1">
        <f t="array" ref="N5297">_xlfn.IFS(
   _xlfn.SINGLE(tbl_Invoices[Plan_ID])="P1","Basic",
   _xlfn.SINGLE(tbl_Invoices[Plan_ID])="P2","Standard",
   _xlfn.SINGLE(tbl_Invoices[Plan_ID])="P3","Premium"
)</f>
        <v>Basic</v>
      </c>
      <c r="O5297" s="2">
        <f>IF(tbl_Invoices[[#This Row],[Revenue_Type]]="Churned",0,1)</f>
        <v>1</v>
      </c>
    </row>
    <row r="5298" spans="1:15" x14ac:dyDescent="0.25">
      <c r="A5298" t="s">
        <v>7981</v>
      </c>
      <c r="B5298" t="s">
        <v>1665</v>
      </c>
      <c r="C5298" t="s">
        <v>3231</v>
      </c>
      <c r="D5298" s="1">
        <v>44986</v>
      </c>
      <c r="E5298">
        <v>55</v>
      </c>
      <c r="F5298" t="b">
        <v>1</v>
      </c>
      <c r="G5298" t="s">
        <v>4547</v>
      </c>
      <c r="H5298" t="s">
        <v>2031</v>
      </c>
      <c r="I5298" s="1">
        <f>DATE(YEAR(tbl_Invoices[[#This Row],[Invoice_Date]]), MONTH(tbl_Invoices[[#This Row],[Invoice_Date]]), DAY(tbl_Invoices[[#This Row],[Invoice_Date]]))</f>
        <v>44986</v>
      </c>
      <c r="J5298">
        <f>YEAR(tbl_Invoices[[#This Row],[Invoice_Date]])</f>
        <v>2023</v>
      </c>
      <c r="K5298" s="1">
        <f>_xlfn.XLOOKUP(tbl_Invoices[[#This Row],[Customer_ID]], tbl_Customers[Customer_ID], tbl_Customers[Cohort_Month])</f>
        <v>44377</v>
      </c>
      <c r="L5298" s="1" t="str">
        <f ca="1">_xlfn.XLOOKUP(tbl_Invoices[[#This Row],[Customer_ID]], tbl_Customers[Customer_ID], tbl_Customers[Age_Group])</f>
        <v>35–44</v>
      </c>
      <c r="M5298" s="1" t="str">
        <f>_xlfn.XLOOKUP(tbl_Invoices[[#This Row],[Customer_ID]], tbl_Customers[Customer_ID], tbl_Customers[Region])</f>
        <v>International</v>
      </c>
      <c r="N5298" s="1" t="str" cm="1">
        <f t="array" ref="N5298">_xlfn.IFS(
   _xlfn.SINGLE(tbl_Invoices[Plan_ID])="P1","Basic",
   _xlfn.SINGLE(tbl_Invoices[Plan_ID])="P2","Standard",
   _xlfn.SINGLE(tbl_Invoices[Plan_ID])="P3","Premium"
)</f>
        <v>Premium</v>
      </c>
      <c r="O5298" s="2">
        <f>IF(tbl_Invoices[[#This Row],[Revenue_Type]]="Churned",0,1)</f>
        <v>1</v>
      </c>
    </row>
    <row r="5299" spans="1:15" x14ac:dyDescent="0.25">
      <c r="A5299" t="s">
        <v>7158</v>
      </c>
      <c r="B5299" t="s">
        <v>1871</v>
      </c>
      <c r="C5299" t="s">
        <v>4380</v>
      </c>
      <c r="D5299" s="1">
        <v>44986</v>
      </c>
      <c r="E5299">
        <v>55</v>
      </c>
      <c r="F5299" t="b">
        <v>1</v>
      </c>
      <c r="G5299" t="s">
        <v>4538</v>
      </c>
      <c r="H5299" t="s">
        <v>2031</v>
      </c>
      <c r="I5299" s="1">
        <f>DATE(YEAR(tbl_Invoices[[#This Row],[Invoice_Date]]), MONTH(tbl_Invoices[[#This Row],[Invoice_Date]]), DAY(tbl_Invoices[[#This Row],[Invoice_Date]]))</f>
        <v>44986</v>
      </c>
      <c r="J5299">
        <f>YEAR(tbl_Invoices[[#This Row],[Invoice_Date]])</f>
        <v>2023</v>
      </c>
      <c r="K5299" s="1">
        <f>_xlfn.XLOOKUP(tbl_Invoices[[#This Row],[Customer_ID]], tbl_Customers[Customer_ID], tbl_Customers[Cohort_Month])</f>
        <v>44530</v>
      </c>
      <c r="L5299" s="1" t="str">
        <f ca="1">_xlfn.XLOOKUP(tbl_Invoices[[#This Row],[Customer_ID]], tbl_Customers[Customer_ID], tbl_Customers[Age_Group])</f>
        <v>35–44</v>
      </c>
      <c r="M5299" s="1" t="str">
        <f>_xlfn.XLOOKUP(tbl_Invoices[[#This Row],[Customer_ID]], tbl_Customers[Customer_ID], tbl_Customers[Region])</f>
        <v>Midwest</v>
      </c>
      <c r="N5299" s="1" t="str" cm="1">
        <f t="array" ref="N5299">_xlfn.IFS(
   _xlfn.SINGLE(tbl_Invoices[Plan_ID])="P1","Basic",
   _xlfn.SINGLE(tbl_Invoices[Plan_ID])="P2","Standard",
   _xlfn.SINGLE(tbl_Invoices[Plan_ID])="P3","Premium"
)</f>
        <v>Premium</v>
      </c>
      <c r="O5299" s="2">
        <f>IF(tbl_Invoices[[#This Row],[Revenue_Type]]="Churned",0,1)</f>
        <v>1</v>
      </c>
    </row>
    <row r="5300" spans="1:15" x14ac:dyDescent="0.25">
      <c r="A5300" t="s">
        <v>9069</v>
      </c>
      <c r="B5300" t="s">
        <v>134</v>
      </c>
      <c r="C5300" t="s">
        <v>2170</v>
      </c>
      <c r="D5300" s="1">
        <v>44987</v>
      </c>
      <c r="E5300">
        <v>12</v>
      </c>
      <c r="F5300" t="b">
        <v>1</v>
      </c>
      <c r="G5300" t="s">
        <v>4540</v>
      </c>
      <c r="H5300" t="s">
        <v>2027</v>
      </c>
      <c r="I5300" s="1">
        <f>DATE(YEAR(tbl_Invoices[[#This Row],[Invoice_Date]]), MONTH(tbl_Invoices[[#This Row],[Invoice_Date]]), DAY(tbl_Invoices[[#This Row],[Invoice_Date]]))</f>
        <v>44987</v>
      </c>
      <c r="J5300">
        <f>YEAR(tbl_Invoices[[#This Row],[Invoice_Date]])</f>
        <v>2023</v>
      </c>
      <c r="K5300" s="1">
        <f>_xlfn.XLOOKUP(tbl_Invoices[[#This Row],[Customer_ID]], tbl_Customers[Customer_ID], tbl_Customers[Cohort_Month])</f>
        <v>44773</v>
      </c>
      <c r="L5300" s="1" t="str">
        <f ca="1">_xlfn.XLOOKUP(tbl_Invoices[[#This Row],[Customer_ID]], tbl_Customers[Customer_ID], tbl_Customers[Age_Group])</f>
        <v>35–44</v>
      </c>
      <c r="M5300" s="1" t="str">
        <f>_xlfn.XLOOKUP(tbl_Invoices[[#This Row],[Customer_ID]], tbl_Customers[Customer_ID], tbl_Customers[Region])</f>
        <v>International</v>
      </c>
      <c r="N5300" s="1" t="str" cm="1">
        <f t="array" ref="N5300">_xlfn.IFS(
   _xlfn.SINGLE(tbl_Invoices[Plan_ID])="P1","Basic",
   _xlfn.SINGLE(tbl_Invoices[Plan_ID])="P2","Standard",
   _xlfn.SINGLE(tbl_Invoices[Plan_ID])="P3","Premium"
)</f>
        <v>Basic</v>
      </c>
      <c r="O5300" s="2">
        <f>IF(tbl_Invoices[[#This Row],[Revenue_Type]]="Churned",0,1)</f>
        <v>1</v>
      </c>
    </row>
    <row r="5301" spans="1:15" x14ac:dyDescent="0.25">
      <c r="A5301" t="s">
        <v>6807</v>
      </c>
      <c r="B5301" t="s">
        <v>598</v>
      </c>
      <c r="C5301" t="s">
        <v>3868</v>
      </c>
      <c r="D5301" s="1">
        <v>44987</v>
      </c>
      <c r="E5301">
        <v>25</v>
      </c>
      <c r="F5301" t="b">
        <v>1</v>
      </c>
      <c r="G5301" t="s">
        <v>4538</v>
      </c>
      <c r="H5301" t="s">
        <v>2034</v>
      </c>
      <c r="I5301" s="1">
        <f>DATE(YEAR(tbl_Invoices[[#This Row],[Invoice_Date]]), MONTH(tbl_Invoices[[#This Row],[Invoice_Date]]), DAY(tbl_Invoices[[#This Row],[Invoice_Date]]))</f>
        <v>44987</v>
      </c>
      <c r="J5301">
        <f>YEAR(tbl_Invoices[[#This Row],[Invoice_Date]])</f>
        <v>2023</v>
      </c>
      <c r="K5301" s="1">
        <f>_xlfn.XLOOKUP(tbl_Invoices[[#This Row],[Customer_ID]], tbl_Customers[Customer_ID], tbl_Customers[Cohort_Month])</f>
        <v>44500</v>
      </c>
      <c r="L5301" s="1" t="str">
        <f ca="1">_xlfn.XLOOKUP(tbl_Invoices[[#This Row],[Customer_ID]], tbl_Customers[Customer_ID], tbl_Customers[Age_Group])</f>
        <v>35–44</v>
      </c>
      <c r="M5301" s="1" t="str">
        <f>_xlfn.XLOOKUP(tbl_Invoices[[#This Row],[Customer_ID]], tbl_Customers[Customer_ID], tbl_Customers[Region])</f>
        <v>Midwest</v>
      </c>
      <c r="N5301" s="1" t="str" cm="1">
        <f t="array" ref="N5301">_xlfn.IFS(
   _xlfn.SINGLE(tbl_Invoices[Plan_ID])="P1","Basic",
   _xlfn.SINGLE(tbl_Invoices[Plan_ID])="P2","Standard",
   _xlfn.SINGLE(tbl_Invoices[Plan_ID])="P3","Premium"
)</f>
        <v>Standard</v>
      </c>
      <c r="O5301" s="2">
        <f>IF(tbl_Invoices[[#This Row],[Revenue_Type]]="Churned",0,1)</f>
        <v>1</v>
      </c>
    </row>
    <row r="5302" spans="1:15" x14ac:dyDescent="0.25">
      <c r="A5302" t="s">
        <v>5635</v>
      </c>
      <c r="B5302" t="s">
        <v>1337</v>
      </c>
      <c r="C5302" t="s">
        <v>2725</v>
      </c>
      <c r="D5302" s="1">
        <v>44987</v>
      </c>
      <c r="E5302">
        <v>55</v>
      </c>
      <c r="F5302" t="b">
        <v>1</v>
      </c>
      <c r="G5302" t="s">
        <v>4547</v>
      </c>
      <c r="H5302" t="s">
        <v>2031</v>
      </c>
      <c r="I5302" s="1">
        <f>DATE(YEAR(tbl_Invoices[[#This Row],[Invoice_Date]]), MONTH(tbl_Invoices[[#This Row],[Invoice_Date]]), DAY(tbl_Invoices[[#This Row],[Invoice_Date]]))</f>
        <v>44987</v>
      </c>
      <c r="J5302">
        <f>YEAR(tbl_Invoices[[#This Row],[Invoice_Date]])</f>
        <v>2023</v>
      </c>
      <c r="K5302" s="1">
        <f>_xlfn.XLOOKUP(tbl_Invoices[[#This Row],[Customer_ID]], tbl_Customers[Customer_ID], tbl_Customers[Cohort_Month])</f>
        <v>45046</v>
      </c>
      <c r="L5302" s="1" t="str">
        <f ca="1">_xlfn.XLOOKUP(tbl_Invoices[[#This Row],[Customer_ID]], tbl_Customers[Customer_ID], tbl_Customers[Age_Group])</f>
        <v>25–34</v>
      </c>
      <c r="M5302" s="1" t="str">
        <f>_xlfn.XLOOKUP(tbl_Invoices[[#This Row],[Customer_ID]], tbl_Customers[Customer_ID], tbl_Customers[Region])</f>
        <v>International</v>
      </c>
      <c r="N5302" s="1" t="str" cm="1">
        <f t="array" ref="N5302">_xlfn.IFS(
   _xlfn.SINGLE(tbl_Invoices[Plan_ID])="P1","Basic",
   _xlfn.SINGLE(tbl_Invoices[Plan_ID])="P2","Standard",
   _xlfn.SINGLE(tbl_Invoices[Plan_ID])="P3","Premium"
)</f>
        <v>Premium</v>
      </c>
      <c r="O5302" s="2">
        <f>IF(tbl_Invoices[[#This Row],[Revenue_Type]]="Churned",0,1)</f>
        <v>1</v>
      </c>
    </row>
    <row r="5303" spans="1:15" x14ac:dyDescent="0.25">
      <c r="A5303" t="s">
        <v>5334</v>
      </c>
      <c r="B5303" t="s">
        <v>1546</v>
      </c>
      <c r="C5303" t="s">
        <v>2047</v>
      </c>
      <c r="D5303" s="1">
        <v>44987</v>
      </c>
      <c r="E5303">
        <v>12</v>
      </c>
      <c r="F5303" t="b">
        <v>1</v>
      </c>
      <c r="G5303" t="s">
        <v>4547</v>
      </c>
      <c r="H5303" t="s">
        <v>2027</v>
      </c>
      <c r="I5303" s="1">
        <f>DATE(YEAR(tbl_Invoices[[#This Row],[Invoice_Date]]), MONTH(tbl_Invoices[[#This Row],[Invoice_Date]]), DAY(tbl_Invoices[[#This Row],[Invoice_Date]]))</f>
        <v>44987</v>
      </c>
      <c r="J5303">
        <f>YEAR(tbl_Invoices[[#This Row],[Invoice_Date]])</f>
        <v>2023</v>
      </c>
      <c r="K5303" s="1">
        <f>_xlfn.XLOOKUP(tbl_Invoices[[#This Row],[Customer_ID]], tbl_Customers[Customer_ID], tbl_Customers[Cohort_Month])</f>
        <v>45016</v>
      </c>
      <c r="L5303" s="1" t="str">
        <f ca="1">_xlfn.XLOOKUP(tbl_Invoices[[#This Row],[Customer_ID]], tbl_Customers[Customer_ID], tbl_Customers[Age_Group])</f>
        <v>18–24</v>
      </c>
      <c r="M5303" s="1" t="str">
        <f>_xlfn.XLOOKUP(tbl_Invoices[[#This Row],[Customer_ID]], tbl_Customers[Customer_ID], tbl_Customers[Region])</f>
        <v>West</v>
      </c>
      <c r="N5303" s="1" t="str" cm="1">
        <f t="array" ref="N5303">_xlfn.IFS(
   _xlfn.SINGLE(tbl_Invoices[Plan_ID])="P1","Basic",
   _xlfn.SINGLE(tbl_Invoices[Plan_ID])="P2","Standard",
   _xlfn.SINGLE(tbl_Invoices[Plan_ID])="P3","Premium"
)</f>
        <v>Basic</v>
      </c>
      <c r="O5303" s="2">
        <f>IF(tbl_Invoices[[#This Row],[Revenue_Type]]="Churned",0,1)</f>
        <v>1</v>
      </c>
    </row>
    <row r="5304" spans="1:15" x14ac:dyDescent="0.25">
      <c r="A5304" t="s">
        <v>4598</v>
      </c>
      <c r="B5304" t="s">
        <v>1366</v>
      </c>
      <c r="C5304" t="s">
        <v>3073</v>
      </c>
      <c r="D5304" s="1">
        <v>44988</v>
      </c>
      <c r="E5304">
        <v>25</v>
      </c>
      <c r="F5304" t="b">
        <v>1</v>
      </c>
      <c r="G5304" t="s">
        <v>4549</v>
      </c>
      <c r="H5304" t="s">
        <v>2034</v>
      </c>
      <c r="I5304" s="1">
        <f>DATE(YEAR(tbl_Invoices[[#This Row],[Invoice_Date]]), MONTH(tbl_Invoices[[#This Row],[Invoice_Date]]), DAY(tbl_Invoices[[#This Row],[Invoice_Date]]))</f>
        <v>44988</v>
      </c>
      <c r="J5304">
        <f>YEAR(tbl_Invoices[[#This Row],[Invoice_Date]])</f>
        <v>2023</v>
      </c>
      <c r="K5304" s="1">
        <f>_xlfn.XLOOKUP(tbl_Invoices[[#This Row],[Customer_ID]], tbl_Customers[Customer_ID], tbl_Customers[Cohort_Month])</f>
        <v>44651</v>
      </c>
      <c r="L5304" s="1" t="str">
        <f ca="1">_xlfn.XLOOKUP(tbl_Invoices[[#This Row],[Customer_ID]], tbl_Customers[Customer_ID], tbl_Customers[Age_Group])</f>
        <v>35–44</v>
      </c>
      <c r="M5304" s="1" t="str">
        <f>_xlfn.XLOOKUP(tbl_Invoices[[#This Row],[Customer_ID]], tbl_Customers[Customer_ID], tbl_Customers[Region])</f>
        <v>South</v>
      </c>
      <c r="N5304" s="1" t="str" cm="1">
        <f t="array" ref="N5304">_xlfn.IFS(
   _xlfn.SINGLE(tbl_Invoices[Plan_ID])="P1","Basic",
   _xlfn.SINGLE(tbl_Invoices[Plan_ID])="P2","Standard",
   _xlfn.SINGLE(tbl_Invoices[Plan_ID])="P3","Premium"
)</f>
        <v>Standard</v>
      </c>
      <c r="O5304" s="2">
        <f>IF(tbl_Invoices[[#This Row],[Revenue_Type]]="Churned",0,1)</f>
        <v>1</v>
      </c>
    </row>
    <row r="5305" spans="1:15" x14ac:dyDescent="0.25">
      <c r="A5305" t="s">
        <v>9870</v>
      </c>
      <c r="B5305" t="s">
        <v>1632</v>
      </c>
      <c r="C5305" t="s">
        <v>2257</v>
      </c>
      <c r="D5305" s="1">
        <v>44988</v>
      </c>
      <c r="E5305">
        <v>12</v>
      </c>
      <c r="F5305" t="b">
        <v>1</v>
      </c>
      <c r="G5305" t="s">
        <v>4549</v>
      </c>
      <c r="H5305" t="s">
        <v>2027</v>
      </c>
      <c r="I5305" s="1">
        <f>DATE(YEAR(tbl_Invoices[[#This Row],[Invoice_Date]]), MONTH(tbl_Invoices[[#This Row],[Invoice_Date]]), DAY(tbl_Invoices[[#This Row],[Invoice_Date]]))</f>
        <v>44988</v>
      </c>
      <c r="J5305">
        <f>YEAR(tbl_Invoices[[#This Row],[Invoice_Date]])</f>
        <v>2023</v>
      </c>
      <c r="K5305" s="1">
        <f>_xlfn.XLOOKUP(tbl_Invoices[[#This Row],[Customer_ID]], tbl_Customers[Customer_ID], tbl_Customers[Cohort_Month])</f>
        <v>45046</v>
      </c>
      <c r="L5305" s="1" t="str">
        <f ca="1">_xlfn.XLOOKUP(tbl_Invoices[[#This Row],[Customer_ID]], tbl_Customers[Customer_ID], tbl_Customers[Age_Group])</f>
        <v>18–24</v>
      </c>
      <c r="M5305" s="1" t="str">
        <f>_xlfn.XLOOKUP(tbl_Invoices[[#This Row],[Customer_ID]], tbl_Customers[Customer_ID], tbl_Customers[Region])</f>
        <v>International</v>
      </c>
      <c r="N5305" s="1" t="str" cm="1">
        <f t="array" ref="N5305">_xlfn.IFS(
   _xlfn.SINGLE(tbl_Invoices[Plan_ID])="P1","Basic",
   _xlfn.SINGLE(tbl_Invoices[Plan_ID])="P2","Standard",
   _xlfn.SINGLE(tbl_Invoices[Plan_ID])="P3","Premium"
)</f>
        <v>Basic</v>
      </c>
      <c r="O5305" s="2">
        <f>IF(tbl_Invoices[[#This Row],[Revenue_Type]]="Churned",0,1)</f>
        <v>1</v>
      </c>
    </row>
    <row r="5306" spans="1:15" x14ac:dyDescent="0.25">
      <c r="A5306" t="s">
        <v>9176</v>
      </c>
      <c r="B5306" t="s">
        <v>128</v>
      </c>
      <c r="C5306" t="s">
        <v>3309</v>
      </c>
      <c r="D5306" s="1">
        <v>44989</v>
      </c>
      <c r="E5306">
        <v>55</v>
      </c>
      <c r="F5306" t="b">
        <v>1</v>
      </c>
      <c r="G5306" t="s">
        <v>4538</v>
      </c>
      <c r="H5306" t="s">
        <v>2031</v>
      </c>
      <c r="I5306" s="1">
        <f>DATE(YEAR(tbl_Invoices[[#This Row],[Invoice_Date]]), MONTH(tbl_Invoices[[#This Row],[Invoice_Date]]), DAY(tbl_Invoices[[#This Row],[Invoice_Date]]))</f>
        <v>44989</v>
      </c>
      <c r="J5306">
        <f>YEAR(tbl_Invoices[[#This Row],[Invoice_Date]])</f>
        <v>2023</v>
      </c>
      <c r="K5306" s="1">
        <f>_xlfn.XLOOKUP(tbl_Invoices[[#This Row],[Customer_ID]], tbl_Customers[Customer_ID], tbl_Customers[Cohort_Month])</f>
        <v>44377</v>
      </c>
      <c r="L5306" s="1" t="str">
        <f ca="1">_xlfn.XLOOKUP(tbl_Invoices[[#This Row],[Customer_ID]], tbl_Customers[Customer_ID], tbl_Customers[Age_Group])</f>
        <v>25–34</v>
      </c>
      <c r="M5306" s="1" t="str">
        <f>_xlfn.XLOOKUP(tbl_Invoices[[#This Row],[Customer_ID]], tbl_Customers[Customer_ID], tbl_Customers[Region])</f>
        <v>International</v>
      </c>
      <c r="N5306" s="1" t="str" cm="1">
        <f t="array" ref="N5306">_xlfn.IFS(
   _xlfn.SINGLE(tbl_Invoices[Plan_ID])="P1","Basic",
   _xlfn.SINGLE(tbl_Invoices[Plan_ID])="P2","Standard",
   _xlfn.SINGLE(tbl_Invoices[Plan_ID])="P3","Premium"
)</f>
        <v>Premium</v>
      </c>
      <c r="O5306" s="2">
        <f>IF(tbl_Invoices[[#This Row],[Revenue_Type]]="Churned",0,1)</f>
        <v>1</v>
      </c>
    </row>
    <row r="5307" spans="1:15" x14ac:dyDescent="0.25">
      <c r="A5307" t="s">
        <v>7212</v>
      </c>
      <c r="B5307" t="s">
        <v>389</v>
      </c>
      <c r="C5307" t="s">
        <v>3180</v>
      </c>
      <c r="D5307" s="1">
        <v>44989</v>
      </c>
      <c r="E5307">
        <v>25</v>
      </c>
      <c r="F5307" t="b">
        <v>1</v>
      </c>
      <c r="G5307" t="s">
        <v>4549</v>
      </c>
      <c r="H5307" t="s">
        <v>2034</v>
      </c>
      <c r="I5307" s="1">
        <f>DATE(YEAR(tbl_Invoices[[#This Row],[Invoice_Date]]), MONTH(tbl_Invoices[[#This Row],[Invoice_Date]]), DAY(tbl_Invoices[[#This Row],[Invoice_Date]]))</f>
        <v>44989</v>
      </c>
      <c r="J5307">
        <f>YEAR(tbl_Invoices[[#This Row],[Invoice_Date]])</f>
        <v>2023</v>
      </c>
      <c r="K5307" s="1">
        <f>_xlfn.XLOOKUP(tbl_Invoices[[#This Row],[Customer_ID]], tbl_Customers[Customer_ID], tbl_Customers[Cohort_Month])</f>
        <v>44286</v>
      </c>
      <c r="L5307" s="1" t="str">
        <f ca="1">_xlfn.XLOOKUP(tbl_Invoices[[#This Row],[Customer_ID]], tbl_Customers[Customer_ID], tbl_Customers[Age_Group])</f>
        <v>25–34</v>
      </c>
      <c r="M5307" s="1" t="str">
        <f>_xlfn.XLOOKUP(tbl_Invoices[[#This Row],[Customer_ID]], tbl_Customers[Customer_ID], tbl_Customers[Region])</f>
        <v>East</v>
      </c>
      <c r="N5307" s="1" t="str" cm="1">
        <f t="array" ref="N5307">_xlfn.IFS(
   _xlfn.SINGLE(tbl_Invoices[Plan_ID])="P1","Basic",
   _xlfn.SINGLE(tbl_Invoices[Plan_ID])="P2","Standard",
   _xlfn.SINGLE(tbl_Invoices[Plan_ID])="P3","Premium"
)</f>
        <v>Standard</v>
      </c>
      <c r="O5307" s="2">
        <f>IF(tbl_Invoices[[#This Row],[Revenue_Type]]="Churned",0,1)</f>
        <v>1</v>
      </c>
    </row>
    <row r="5308" spans="1:15" x14ac:dyDescent="0.25">
      <c r="A5308" t="s">
        <v>9288</v>
      </c>
      <c r="B5308" t="s">
        <v>1000</v>
      </c>
      <c r="C5308" t="s">
        <v>4247</v>
      </c>
      <c r="D5308" s="1">
        <v>44989</v>
      </c>
      <c r="E5308">
        <v>55</v>
      </c>
      <c r="F5308" t="b">
        <v>1</v>
      </c>
      <c r="G5308" t="s">
        <v>4549</v>
      </c>
      <c r="H5308" t="s">
        <v>2031</v>
      </c>
      <c r="I5308" s="1">
        <f>DATE(YEAR(tbl_Invoices[[#This Row],[Invoice_Date]]), MONTH(tbl_Invoices[[#This Row],[Invoice_Date]]), DAY(tbl_Invoices[[#This Row],[Invoice_Date]]))</f>
        <v>44989</v>
      </c>
      <c r="J5308">
        <f>YEAR(tbl_Invoices[[#This Row],[Invoice_Date]])</f>
        <v>2023</v>
      </c>
      <c r="K5308" s="1">
        <f>_xlfn.XLOOKUP(tbl_Invoices[[#This Row],[Customer_ID]], tbl_Customers[Customer_ID], tbl_Customers[Cohort_Month])</f>
        <v>44742</v>
      </c>
      <c r="L5308" s="1" t="str">
        <f ca="1">_xlfn.XLOOKUP(tbl_Invoices[[#This Row],[Customer_ID]], tbl_Customers[Customer_ID], tbl_Customers[Age_Group])</f>
        <v>35–44</v>
      </c>
      <c r="M5308" s="1" t="str">
        <f>_xlfn.XLOOKUP(tbl_Invoices[[#This Row],[Customer_ID]], tbl_Customers[Customer_ID], tbl_Customers[Region])</f>
        <v>South</v>
      </c>
      <c r="N5308" s="1" t="str" cm="1">
        <f t="array" ref="N5308">_xlfn.IFS(
   _xlfn.SINGLE(tbl_Invoices[Plan_ID])="P1","Basic",
   _xlfn.SINGLE(tbl_Invoices[Plan_ID])="P2","Standard",
   _xlfn.SINGLE(tbl_Invoices[Plan_ID])="P3","Premium"
)</f>
        <v>Premium</v>
      </c>
      <c r="O5308" s="2">
        <f>IF(tbl_Invoices[[#This Row],[Revenue_Type]]="Churned",0,1)</f>
        <v>1</v>
      </c>
    </row>
    <row r="5309" spans="1:15" x14ac:dyDescent="0.25">
      <c r="A5309" t="s">
        <v>5421</v>
      </c>
      <c r="B5309" t="s">
        <v>1473</v>
      </c>
      <c r="C5309" t="s">
        <v>3919</v>
      </c>
      <c r="D5309" s="1">
        <v>44989</v>
      </c>
      <c r="E5309">
        <v>55</v>
      </c>
      <c r="F5309" t="b">
        <v>1</v>
      </c>
      <c r="G5309" t="s">
        <v>4547</v>
      </c>
      <c r="H5309" t="s">
        <v>2031</v>
      </c>
      <c r="I5309" s="1">
        <f>DATE(YEAR(tbl_Invoices[[#This Row],[Invoice_Date]]), MONTH(tbl_Invoices[[#This Row],[Invoice_Date]]), DAY(tbl_Invoices[[#This Row],[Invoice_Date]]))</f>
        <v>44989</v>
      </c>
      <c r="J5309">
        <f>YEAR(tbl_Invoices[[#This Row],[Invoice_Date]])</f>
        <v>2023</v>
      </c>
      <c r="K5309" s="1">
        <f>_xlfn.XLOOKUP(tbl_Invoices[[#This Row],[Customer_ID]], tbl_Customers[Customer_ID], tbl_Customers[Cohort_Month])</f>
        <v>45016</v>
      </c>
      <c r="L5309" s="1" t="str">
        <f ca="1">_xlfn.XLOOKUP(tbl_Invoices[[#This Row],[Customer_ID]], tbl_Customers[Customer_ID], tbl_Customers[Age_Group])</f>
        <v>25–34</v>
      </c>
      <c r="M5309" s="1" t="str">
        <f>_xlfn.XLOOKUP(tbl_Invoices[[#This Row],[Customer_ID]], tbl_Customers[Customer_ID], tbl_Customers[Region])</f>
        <v>South</v>
      </c>
      <c r="N5309" s="1" t="str" cm="1">
        <f t="array" ref="N5309">_xlfn.IFS(
   _xlfn.SINGLE(tbl_Invoices[Plan_ID])="P1","Basic",
   _xlfn.SINGLE(tbl_Invoices[Plan_ID])="P2","Standard",
   _xlfn.SINGLE(tbl_Invoices[Plan_ID])="P3","Premium"
)</f>
        <v>Premium</v>
      </c>
      <c r="O5309" s="2">
        <f>IF(tbl_Invoices[[#This Row],[Revenue_Type]]="Churned",0,1)</f>
        <v>1</v>
      </c>
    </row>
    <row r="5310" spans="1:15" x14ac:dyDescent="0.25">
      <c r="A5310" t="s">
        <v>9029</v>
      </c>
      <c r="B5310" t="s">
        <v>1893</v>
      </c>
      <c r="C5310" t="s">
        <v>3856</v>
      </c>
      <c r="D5310" s="1">
        <v>44989</v>
      </c>
      <c r="E5310">
        <v>55</v>
      </c>
      <c r="F5310" t="b">
        <v>1</v>
      </c>
      <c r="G5310" t="s">
        <v>4545</v>
      </c>
      <c r="H5310" t="s">
        <v>2031</v>
      </c>
      <c r="I5310" s="1">
        <f>DATE(YEAR(tbl_Invoices[[#This Row],[Invoice_Date]]), MONTH(tbl_Invoices[[#This Row],[Invoice_Date]]), DAY(tbl_Invoices[[#This Row],[Invoice_Date]]))</f>
        <v>44989</v>
      </c>
      <c r="J5310">
        <f>YEAR(tbl_Invoices[[#This Row],[Invoice_Date]])</f>
        <v>2023</v>
      </c>
      <c r="K5310" s="1">
        <f>_xlfn.XLOOKUP(tbl_Invoices[[#This Row],[Customer_ID]], tbl_Customers[Customer_ID], tbl_Customers[Cohort_Month])</f>
        <v>44865</v>
      </c>
      <c r="L5310" s="1" t="str">
        <f ca="1">_xlfn.XLOOKUP(tbl_Invoices[[#This Row],[Customer_ID]], tbl_Customers[Customer_ID], tbl_Customers[Age_Group])</f>
        <v>25–34</v>
      </c>
      <c r="M5310" s="1" t="str">
        <f>_xlfn.XLOOKUP(tbl_Invoices[[#This Row],[Customer_ID]], tbl_Customers[Customer_ID], tbl_Customers[Region])</f>
        <v>South</v>
      </c>
      <c r="N5310" s="1" t="str" cm="1">
        <f t="array" ref="N5310">_xlfn.IFS(
   _xlfn.SINGLE(tbl_Invoices[Plan_ID])="P1","Basic",
   _xlfn.SINGLE(tbl_Invoices[Plan_ID])="P2","Standard",
   _xlfn.SINGLE(tbl_Invoices[Plan_ID])="P3","Premium"
)</f>
        <v>Premium</v>
      </c>
      <c r="O5310" s="2">
        <f>IF(tbl_Invoices[[#This Row],[Revenue_Type]]="Churned",0,1)</f>
        <v>0</v>
      </c>
    </row>
    <row r="5311" spans="1:15" x14ac:dyDescent="0.25">
      <c r="A5311" t="s">
        <v>10123</v>
      </c>
      <c r="B5311" t="s">
        <v>71</v>
      </c>
      <c r="C5311" t="s">
        <v>2423</v>
      </c>
      <c r="D5311" s="1">
        <v>44990</v>
      </c>
      <c r="E5311">
        <v>55</v>
      </c>
      <c r="F5311" t="b">
        <v>1</v>
      </c>
      <c r="G5311" t="s">
        <v>4540</v>
      </c>
      <c r="H5311" t="s">
        <v>2031</v>
      </c>
      <c r="I5311" s="1">
        <f>DATE(YEAR(tbl_Invoices[[#This Row],[Invoice_Date]]), MONTH(tbl_Invoices[[#This Row],[Invoice_Date]]), DAY(tbl_Invoices[[#This Row],[Invoice_Date]]))</f>
        <v>44990</v>
      </c>
      <c r="J5311">
        <f>YEAR(tbl_Invoices[[#This Row],[Invoice_Date]])</f>
        <v>2023</v>
      </c>
      <c r="K5311" s="1">
        <f>_xlfn.XLOOKUP(tbl_Invoices[[#This Row],[Customer_ID]], tbl_Customers[Customer_ID], tbl_Customers[Cohort_Month])</f>
        <v>44316</v>
      </c>
      <c r="L5311" s="1" t="str">
        <f ca="1">_xlfn.XLOOKUP(tbl_Invoices[[#This Row],[Customer_ID]], tbl_Customers[Customer_ID], tbl_Customers[Age_Group])</f>
        <v>55+</v>
      </c>
      <c r="M5311" s="1" t="str">
        <f>_xlfn.XLOOKUP(tbl_Invoices[[#This Row],[Customer_ID]], tbl_Customers[Customer_ID], tbl_Customers[Region])</f>
        <v>East</v>
      </c>
      <c r="N5311" s="1" t="str" cm="1">
        <f t="array" ref="N5311">_xlfn.IFS(
   _xlfn.SINGLE(tbl_Invoices[Plan_ID])="P1","Basic",
   _xlfn.SINGLE(tbl_Invoices[Plan_ID])="P2","Standard",
   _xlfn.SINGLE(tbl_Invoices[Plan_ID])="P3","Premium"
)</f>
        <v>Premium</v>
      </c>
      <c r="O5311" s="2">
        <f>IF(tbl_Invoices[[#This Row],[Revenue_Type]]="Churned",0,1)</f>
        <v>1</v>
      </c>
    </row>
    <row r="5312" spans="1:15" x14ac:dyDescent="0.25">
      <c r="A5312" t="s">
        <v>9786</v>
      </c>
      <c r="B5312" t="s">
        <v>464</v>
      </c>
      <c r="C5312" t="s">
        <v>3279</v>
      </c>
      <c r="D5312" s="1">
        <v>44990</v>
      </c>
      <c r="E5312">
        <v>12</v>
      </c>
      <c r="F5312" t="b">
        <v>1</v>
      </c>
      <c r="G5312" t="s">
        <v>4538</v>
      </c>
      <c r="H5312" t="s">
        <v>2027</v>
      </c>
      <c r="I5312" s="1">
        <f>DATE(YEAR(tbl_Invoices[[#This Row],[Invoice_Date]]), MONTH(tbl_Invoices[[#This Row],[Invoice_Date]]), DAY(tbl_Invoices[[#This Row],[Invoice_Date]]))</f>
        <v>44990</v>
      </c>
      <c r="J5312">
        <f>YEAR(tbl_Invoices[[#This Row],[Invoice_Date]])</f>
        <v>2023</v>
      </c>
      <c r="K5312" s="1">
        <f>_xlfn.XLOOKUP(tbl_Invoices[[#This Row],[Customer_ID]], tbl_Customers[Customer_ID], tbl_Customers[Cohort_Month])</f>
        <v>44681</v>
      </c>
      <c r="L5312" s="1" t="str">
        <f ca="1">_xlfn.XLOOKUP(tbl_Invoices[[#This Row],[Customer_ID]], tbl_Customers[Customer_ID], tbl_Customers[Age_Group])</f>
        <v>45–54</v>
      </c>
      <c r="M5312" s="1" t="str">
        <f>_xlfn.XLOOKUP(tbl_Invoices[[#This Row],[Customer_ID]], tbl_Customers[Customer_ID], tbl_Customers[Region])</f>
        <v>South</v>
      </c>
      <c r="N5312" s="1" t="str" cm="1">
        <f t="array" ref="N5312">_xlfn.IFS(
   _xlfn.SINGLE(tbl_Invoices[Plan_ID])="P1","Basic",
   _xlfn.SINGLE(tbl_Invoices[Plan_ID])="P2","Standard",
   _xlfn.SINGLE(tbl_Invoices[Plan_ID])="P3","Premium"
)</f>
        <v>Basic</v>
      </c>
      <c r="O5312" s="2">
        <f>IF(tbl_Invoices[[#This Row],[Revenue_Type]]="Churned",0,1)</f>
        <v>1</v>
      </c>
    </row>
    <row r="5313" spans="1:15" x14ac:dyDescent="0.25">
      <c r="A5313" t="s">
        <v>10098</v>
      </c>
      <c r="B5313" t="s">
        <v>1241</v>
      </c>
      <c r="C5313" t="s">
        <v>4133</v>
      </c>
      <c r="D5313" s="1">
        <v>44990</v>
      </c>
      <c r="E5313">
        <v>55</v>
      </c>
      <c r="F5313" t="b">
        <v>1</v>
      </c>
      <c r="G5313" t="s">
        <v>4538</v>
      </c>
      <c r="H5313" t="s">
        <v>2031</v>
      </c>
      <c r="I5313" s="1">
        <f>DATE(YEAR(tbl_Invoices[[#This Row],[Invoice_Date]]), MONTH(tbl_Invoices[[#This Row],[Invoice_Date]]), DAY(tbl_Invoices[[#This Row],[Invoice_Date]]))</f>
        <v>44990</v>
      </c>
      <c r="J5313">
        <f>YEAR(tbl_Invoices[[#This Row],[Invoice_Date]])</f>
        <v>2023</v>
      </c>
      <c r="K5313" s="1">
        <f>_xlfn.XLOOKUP(tbl_Invoices[[#This Row],[Customer_ID]], tbl_Customers[Customer_ID], tbl_Customers[Cohort_Month])</f>
        <v>44286</v>
      </c>
      <c r="L5313" s="1" t="str">
        <f ca="1">_xlfn.XLOOKUP(tbl_Invoices[[#This Row],[Customer_ID]], tbl_Customers[Customer_ID], tbl_Customers[Age_Group])</f>
        <v>55+</v>
      </c>
      <c r="M5313" s="1" t="str">
        <f>_xlfn.XLOOKUP(tbl_Invoices[[#This Row],[Customer_ID]], tbl_Customers[Customer_ID], tbl_Customers[Region])</f>
        <v>East</v>
      </c>
      <c r="N5313" s="1" t="str" cm="1">
        <f t="array" ref="N5313">_xlfn.IFS(
   _xlfn.SINGLE(tbl_Invoices[Plan_ID])="P1","Basic",
   _xlfn.SINGLE(tbl_Invoices[Plan_ID])="P2","Standard",
   _xlfn.SINGLE(tbl_Invoices[Plan_ID])="P3","Premium"
)</f>
        <v>Premium</v>
      </c>
      <c r="O5313" s="2">
        <f>IF(tbl_Invoices[[#This Row],[Revenue_Type]]="Churned",0,1)</f>
        <v>1</v>
      </c>
    </row>
    <row r="5314" spans="1:15" x14ac:dyDescent="0.25">
      <c r="A5314" t="s">
        <v>8981</v>
      </c>
      <c r="B5314" t="s">
        <v>1334</v>
      </c>
      <c r="C5314" t="s">
        <v>3004</v>
      </c>
      <c r="D5314" s="1">
        <v>44990</v>
      </c>
      <c r="E5314">
        <v>12</v>
      </c>
      <c r="F5314" t="b">
        <v>1</v>
      </c>
      <c r="G5314" t="s">
        <v>4545</v>
      </c>
      <c r="H5314" t="s">
        <v>2027</v>
      </c>
      <c r="I5314" s="1">
        <f>DATE(YEAR(tbl_Invoices[[#This Row],[Invoice_Date]]), MONTH(tbl_Invoices[[#This Row],[Invoice_Date]]), DAY(tbl_Invoices[[#This Row],[Invoice_Date]]))</f>
        <v>44990</v>
      </c>
      <c r="J5314">
        <f>YEAR(tbl_Invoices[[#This Row],[Invoice_Date]])</f>
        <v>2023</v>
      </c>
      <c r="K5314" s="1">
        <f>_xlfn.XLOOKUP(tbl_Invoices[[#This Row],[Customer_ID]], tbl_Customers[Customer_ID], tbl_Customers[Cohort_Month])</f>
        <v>44500</v>
      </c>
      <c r="L5314" s="1" t="str">
        <f ca="1">_xlfn.XLOOKUP(tbl_Invoices[[#This Row],[Customer_ID]], tbl_Customers[Customer_ID], tbl_Customers[Age_Group])</f>
        <v>25–34</v>
      </c>
      <c r="M5314" s="1" t="str">
        <f>_xlfn.XLOOKUP(tbl_Invoices[[#This Row],[Customer_ID]], tbl_Customers[Customer_ID], tbl_Customers[Region])</f>
        <v>International</v>
      </c>
      <c r="N5314" s="1" t="str" cm="1">
        <f t="array" ref="N5314">_xlfn.IFS(
   _xlfn.SINGLE(tbl_Invoices[Plan_ID])="P1","Basic",
   _xlfn.SINGLE(tbl_Invoices[Plan_ID])="P2","Standard",
   _xlfn.SINGLE(tbl_Invoices[Plan_ID])="P3","Premium"
)</f>
        <v>Basic</v>
      </c>
      <c r="O5314" s="2">
        <f>IF(tbl_Invoices[[#This Row],[Revenue_Type]]="Churned",0,1)</f>
        <v>0</v>
      </c>
    </row>
    <row r="5315" spans="1:15" x14ac:dyDescent="0.25">
      <c r="A5315" t="s">
        <v>6050</v>
      </c>
      <c r="B5315" t="s">
        <v>30</v>
      </c>
      <c r="C5315" t="s">
        <v>4371</v>
      </c>
      <c r="D5315" s="1">
        <v>44991</v>
      </c>
      <c r="E5315">
        <v>12</v>
      </c>
      <c r="F5315" t="b">
        <v>1</v>
      </c>
      <c r="G5315" t="s">
        <v>4549</v>
      </c>
      <c r="H5315" t="s">
        <v>2027</v>
      </c>
      <c r="I5315" s="1">
        <f>DATE(YEAR(tbl_Invoices[[#This Row],[Invoice_Date]]), MONTH(tbl_Invoices[[#This Row],[Invoice_Date]]), DAY(tbl_Invoices[[#This Row],[Invoice_Date]]))</f>
        <v>44991</v>
      </c>
      <c r="J5315">
        <f>YEAR(tbl_Invoices[[#This Row],[Invoice_Date]])</f>
        <v>2023</v>
      </c>
      <c r="K5315" s="1">
        <f>_xlfn.XLOOKUP(tbl_Invoices[[#This Row],[Customer_ID]], tbl_Customers[Customer_ID], tbl_Customers[Cohort_Month])</f>
        <v>44957</v>
      </c>
      <c r="L5315" s="1" t="str">
        <f ca="1">_xlfn.XLOOKUP(tbl_Invoices[[#This Row],[Customer_ID]], tbl_Customers[Customer_ID], tbl_Customers[Age_Group])</f>
        <v>25–34</v>
      </c>
      <c r="M5315" s="1" t="str">
        <f>_xlfn.XLOOKUP(tbl_Invoices[[#This Row],[Customer_ID]], tbl_Customers[Customer_ID], tbl_Customers[Region])</f>
        <v>South</v>
      </c>
      <c r="N5315" s="1" t="str" cm="1">
        <f t="array" ref="N5315">_xlfn.IFS(
   _xlfn.SINGLE(tbl_Invoices[Plan_ID])="P1","Basic",
   _xlfn.SINGLE(tbl_Invoices[Plan_ID])="P2","Standard",
   _xlfn.SINGLE(tbl_Invoices[Plan_ID])="P3","Premium"
)</f>
        <v>Basic</v>
      </c>
      <c r="O5315" s="2">
        <f>IF(tbl_Invoices[[#This Row],[Revenue_Type]]="Churned",0,1)</f>
        <v>1</v>
      </c>
    </row>
    <row r="5316" spans="1:15" x14ac:dyDescent="0.25">
      <c r="A5316" t="s">
        <v>6155</v>
      </c>
      <c r="B5316" t="s">
        <v>373</v>
      </c>
      <c r="C5316" t="s">
        <v>3862</v>
      </c>
      <c r="D5316" s="1">
        <v>44991</v>
      </c>
      <c r="E5316">
        <v>25</v>
      </c>
      <c r="F5316" t="b">
        <v>1</v>
      </c>
      <c r="G5316" t="s">
        <v>4547</v>
      </c>
      <c r="H5316" t="s">
        <v>2034</v>
      </c>
      <c r="I5316" s="1">
        <f>DATE(YEAR(tbl_Invoices[[#This Row],[Invoice_Date]]), MONTH(tbl_Invoices[[#This Row],[Invoice_Date]]), DAY(tbl_Invoices[[#This Row],[Invoice_Date]]))</f>
        <v>44991</v>
      </c>
      <c r="J5316">
        <f>YEAR(tbl_Invoices[[#This Row],[Invoice_Date]])</f>
        <v>2023</v>
      </c>
      <c r="K5316" s="1">
        <f>_xlfn.XLOOKUP(tbl_Invoices[[#This Row],[Customer_ID]], tbl_Customers[Customer_ID], tbl_Customers[Cohort_Month])</f>
        <v>44255</v>
      </c>
      <c r="L5316" s="1" t="str">
        <f ca="1">_xlfn.XLOOKUP(tbl_Invoices[[#This Row],[Customer_ID]], tbl_Customers[Customer_ID], tbl_Customers[Age_Group])</f>
        <v>25–34</v>
      </c>
      <c r="M5316" s="1" t="str">
        <f>_xlfn.XLOOKUP(tbl_Invoices[[#This Row],[Customer_ID]], tbl_Customers[Customer_ID], tbl_Customers[Region])</f>
        <v>International</v>
      </c>
      <c r="N5316" s="1" t="str" cm="1">
        <f t="array" ref="N5316">_xlfn.IFS(
   _xlfn.SINGLE(tbl_Invoices[Plan_ID])="P1","Basic",
   _xlfn.SINGLE(tbl_Invoices[Plan_ID])="P2","Standard",
   _xlfn.SINGLE(tbl_Invoices[Plan_ID])="P3","Premium"
)</f>
        <v>Standard</v>
      </c>
      <c r="O5316" s="2">
        <f>IF(tbl_Invoices[[#This Row],[Revenue_Type]]="Churned",0,1)</f>
        <v>1</v>
      </c>
    </row>
    <row r="5317" spans="1:15" x14ac:dyDescent="0.25">
      <c r="A5317" t="s">
        <v>7666</v>
      </c>
      <c r="B5317" t="s">
        <v>608</v>
      </c>
      <c r="C5317" t="s">
        <v>4032</v>
      </c>
      <c r="D5317" s="1">
        <v>44991</v>
      </c>
      <c r="E5317">
        <v>55</v>
      </c>
      <c r="F5317" t="b">
        <v>1</v>
      </c>
      <c r="G5317" t="s">
        <v>4538</v>
      </c>
      <c r="H5317" t="s">
        <v>2031</v>
      </c>
      <c r="I5317" s="1">
        <f>DATE(YEAR(tbl_Invoices[[#This Row],[Invoice_Date]]), MONTH(tbl_Invoices[[#This Row],[Invoice_Date]]), DAY(tbl_Invoices[[#This Row],[Invoice_Date]]))</f>
        <v>44991</v>
      </c>
      <c r="J5317">
        <f>YEAR(tbl_Invoices[[#This Row],[Invoice_Date]])</f>
        <v>2023</v>
      </c>
      <c r="K5317" s="1">
        <f>_xlfn.XLOOKUP(tbl_Invoices[[#This Row],[Customer_ID]], tbl_Customers[Customer_ID], tbl_Customers[Cohort_Month])</f>
        <v>44439</v>
      </c>
      <c r="L5317" s="1" t="str">
        <f ca="1">_xlfn.XLOOKUP(tbl_Invoices[[#This Row],[Customer_ID]], tbl_Customers[Customer_ID], tbl_Customers[Age_Group])</f>
        <v>45–54</v>
      </c>
      <c r="M5317" s="1" t="str">
        <f>_xlfn.XLOOKUP(tbl_Invoices[[#This Row],[Customer_ID]], tbl_Customers[Customer_ID], tbl_Customers[Region])</f>
        <v>Midwest</v>
      </c>
      <c r="N5317" s="1" t="str" cm="1">
        <f t="array" ref="N5317">_xlfn.IFS(
   _xlfn.SINGLE(tbl_Invoices[Plan_ID])="P1","Basic",
   _xlfn.SINGLE(tbl_Invoices[Plan_ID])="P2","Standard",
   _xlfn.SINGLE(tbl_Invoices[Plan_ID])="P3","Premium"
)</f>
        <v>Premium</v>
      </c>
      <c r="O5317" s="2">
        <f>IF(tbl_Invoices[[#This Row],[Revenue_Type]]="Churned",0,1)</f>
        <v>1</v>
      </c>
    </row>
    <row r="5318" spans="1:15" x14ac:dyDescent="0.25">
      <c r="A5318" t="s">
        <v>5387</v>
      </c>
      <c r="B5318" t="s">
        <v>1303</v>
      </c>
      <c r="C5318" t="s">
        <v>4130</v>
      </c>
      <c r="D5318" s="1">
        <v>44991</v>
      </c>
      <c r="E5318">
        <v>55</v>
      </c>
      <c r="F5318" t="b">
        <v>1</v>
      </c>
      <c r="G5318" t="s">
        <v>4540</v>
      </c>
      <c r="H5318" t="s">
        <v>2031</v>
      </c>
      <c r="I5318" s="1">
        <f>DATE(YEAR(tbl_Invoices[[#This Row],[Invoice_Date]]), MONTH(tbl_Invoices[[#This Row],[Invoice_Date]]), DAY(tbl_Invoices[[#This Row],[Invoice_Date]]))</f>
        <v>44991</v>
      </c>
      <c r="J5318">
        <f>YEAR(tbl_Invoices[[#This Row],[Invoice_Date]])</f>
        <v>2023</v>
      </c>
      <c r="K5318" s="1">
        <f>_xlfn.XLOOKUP(tbl_Invoices[[#This Row],[Customer_ID]], tbl_Customers[Customer_ID], tbl_Customers[Cohort_Month])</f>
        <v>44500</v>
      </c>
      <c r="L5318" s="1" t="str">
        <f ca="1">_xlfn.XLOOKUP(tbl_Invoices[[#This Row],[Customer_ID]], tbl_Customers[Customer_ID], tbl_Customers[Age_Group])</f>
        <v>25–34</v>
      </c>
      <c r="M5318" s="1" t="str">
        <f>_xlfn.XLOOKUP(tbl_Invoices[[#This Row],[Customer_ID]], tbl_Customers[Customer_ID], tbl_Customers[Region])</f>
        <v>Midwest</v>
      </c>
      <c r="N5318" s="1" t="str" cm="1">
        <f t="array" ref="N5318">_xlfn.IFS(
   _xlfn.SINGLE(tbl_Invoices[Plan_ID])="P1","Basic",
   _xlfn.SINGLE(tbl_Invoices[Plan_ID])="P2","Standard",
   _xlfn.SINGLE(tbl_Invoices[Plan_ID])="P3","Premium"
)</f>
        <v>Premium</v>
      </c>
      <c r="O5318" s="2">
        <f>IF(tbl_Invoices[[#This Row],[Revenue_Type]]="Churned",0,1)</f>
        <v>1</v>
      </c>
    </row>
    <row r="5319" spans="1:15" x14ac:dyDescent="0.25">
      <c r="A5319" t="s">
        <v>7560</v>
      </c>
      <c r="B5319" t="s">
        <v>1665</v>
      </c>
      <c r="C5319" t="s">
        <v>3434</v>
      </c>
      <c r="D5319" s="1">
        <v>44991</v>
      </c>
      <c r="E5319">
        <v>55</v>
      </c>
      <c r="F5319" t="b">
        <v>1</v>
      </c>
      <c r="G5319" t="s">
        <v>4545</v>
      </c>
      <c r="H5319" t="s">
        <v>2031</v>
      </c>
      <c r="I5319" s="1">
        <f>DATE(YEAR(tbl_Invoices[[#This Row],[Invoice_Date]]), MONTH(tbl_Invoices[[#This Row],[Invoice_Date]]), DAY(tbl_Invoices[[#This Row],[Invoice_Date]]))</f>
        <v>44991</v>
      </c>
      <c r="J5319">
        <f>YEAR(tbl_Invoices[[#This Row],[Invoice_Date]])</f>
        <v>2023</v>
      </c>
      <c r="K5319" s="1">
        <f>_xlfn.XLOOKUP(tbl_Invoices[[#This Row],[Customer_ID]], tbl_Customers[Customer_ID], tbl_Customers[Cohort_Month])</f>
        <v>44377</v>
      </c>
      <c r="L5319" s="1" t="str">
        <f ca="1">_xlfn.XLOOKUP(tbl_Invoices[[#This Row],[Customer_ID]], tbl_Customers[Customer_ID], tbl_Customers[Age_Group])</f>
        <v>35–44</v>
      </c>
      <c r="M5319" s="1" t="str">
        <f>_xlfn.XLOOKUP(tbl_Invoices[[#This Row],[Customer_ID]], tbl_Customers[Customer_ID], tbl_Customers[Region])</f>
        <v>International</v>
      </c>
      <c r="N5319" s="1" t="str" cm="1">
        <f t="array" ref="N5319">_xlfn.IFS(
   _xlfn.SINGLE(tbl_Invoices[Plan_ID])="P1","Basic",
   _xlfn.SINGLE(tbl_Invoices[Plan_ID])="P2","Standard",
   _xlfn.SINGLE(tbl_Invoices[Plan_ID])="P3","Premium"
)</f>
        <v>Premium</v>
      </c>
      <c r="O5319" s="2">
        <f>IF(tbl_Invoices[[#This Row],[Revenue_Type]]="Churned",0,1)</f>
        <v>0</v>
      </c>
    </row>
    <row r="5320" spans="1:15" x14ac:dyDescent="0.25">
      <c r="A5320" t="s">
        <v>8760</v>
      </c>
      <c r="B5320" t="s">
        <v>438</v>
      </c>
      <c r="C5320" t="s">
        <v>4318</v>
      </c>
      <c r="D5320" s="1">
        <v>44992</v>
      </c>
      <c r="E5320">
        <v>55</v>
      </c>
      <c r="F5320" t="b">
        <v>1</v>
      </c>
      <c r="G5320" t="s">
        <v>4545</v>
      </c>
      <c r="H5320" t="s">
        <v>2031</v>
      </c>
      <c r="I5320" s="1">
        <f>DATE(YEAR(tbl_Invoices[[#This Row],[Invoice_Date]]), MONTH(tbl_Invoices[[#This Row],[Invoice_Date]]), DAY(tbl_Invoices[[#This Row],[Invoice_Date]]))</f>
        <v>44992</v>
      </c>
      <c r="J5320">
        <f>YEAR(tbl_Invoices[[#This Row],[Invoice_Date]])</f>
        <v>2023</v>
      </c>
      <c r="K5320" s="1">
        <f>_xlfn.XLOOKUP(tbl_Invoices[[#This Row],[Customer_ID]], tbl_Customers[Customer_ID], tbl_Customers[Cohort_Month])</f>
        <v>44347</v>
      </c>
      <c r="L5320" s="1" t="str">
        <f ca="1">_xlfn.XLOOKUP(tbl_Invoices[[#This Row],[Customer_ID]], tbl_Customers[Customer_ID], tbl_Customers[Age_Group])</f>
        <v>25–34</v>
      </c>
      <c r="M5320" s="1" t="str">
        <f>_xlfn.XLOOKUP(tbl_Invoices[[#This Row],[Customer_ID]], tbl_Customers[Customer_ID], tbl_Customers[Region])</f>
        <v>Midwest</v>
      </c>
      <c r="N5320" s="1" t="str" cm="1">
        <f t="array" ref="N5320">_xlfn.IFS(
   _xlfn.SINGLE(tbl_Invoices[Plan_ID])="P1","Basic",
   _xlfn.SINGLE(tbl_Invoices[Plan_ID])="P2","Standard",
   _xlfn.SINGLE(tbl_Invoices[Plan_ID])="P3","Premium"
)</f>
        <v>Premium</v>
      </c>
      <c r="O5320" s="2">
        <f>IF(tbl_Invoices[[#This Row],[Revenue_Type]]="Churned",0,1)</f>
        <v>0</v>
      </c>
    </row>
    <row r="5321" spans="1:15" x14ac:dyDescent="0.25">
      <c r="A5321" t="s">
        <v>7193</v>
      </c>
      <c r="B5321" t="s">
        <v>586</v>
      </c>
      <c r="C5321" t="s">
        <v>4245</v>
      </c>
      <c r="D5321" s="1">
        <v>44992</v>
      </c>
      <c r="E5321">
        <v>55</v>
      </c>
      <c r="F5321" t="b">
        <v>1</v>
      </c>
      <c r="G5321" t="s">
        <v>4540</v>
      </c>
      <c r="H5321" t="s">
        <v>2031</v>
      </c>
      <c r="I5321" s="1">
        <f>DATE(YEAR(tbl_Invoices[[#This Row],[Invoice_Date]]), MONTH(tbl_Invoices[[#This Row],[Invoice_Date]]), DAY(tbl_Invoices[[#This Row],[Invoice_Date]]))</f>
        <v>44992</v>
      </c>
      <c r="J5321">
        <f>YEAR(tbl_Invoices[[#This Row],[Invoice_Date]])</f>
        <v>2023</v>
      </c>
      <c r="K5321" s="1">
        <f>_xlfn.XLOOKUP(tbl_Invoices[[#This Row],[Customer_ID]], tbl_Customers[Customer_ID], tbl_Customers[Cohort_Month])</f>
        <v>44227</v>
      </c>
      <c r="L5321" s="1" t="str">
        <f ca="1">_xlfn.XLOOKUP(tbl_Invoices[[#This Row],[Customer_ID]], tbl_Customers[Customer_ID], tbl_Customers[Age_Group])</f>
        <v>18–24</v>
      </c>
      <c r="M5321" s="1" t="str">
        <f>_xlfn.XLOOKUP(tbl_Invoices[[#This Row],[Customer_ID]], tbl_Customers[Customer_ID], tbl_Customers[Region])</f>
        <v>West</v>
      </c>
      <c r="N5321" s="1" t="str" cm="1">
        <f t="array" ref="N5321">_xlfn.IFS(
   _xlfn.SINGLE(tbl_Invoices[Plan_ID])="P1","Basic",
   _xlfn.SINGLE(tbl_Invoices[Plan_ID])="P2","Standard",
   _xlfn.SINGLE(tbl_Invoices[Plan_ID])="P3","Premium"
)</f>
        <v>Premium</v>
      </c>
      <c r="O5321" s="2">
        <f>IF(tbl_Invoices[[#This Row],[Revenue_Type]]="Churned",0,1)</f>
        <v>1</v>
      </c>
    </row>
    <row r="5322" spans="1:15" x14ac:dyDescent="0.25">
      <c r="A5322" t="s">
        <v>9375</v>
      </c>
      <c r="B5322" t="s">
        <v>1094</v>
      </c>
      <c r="C5322" t="s">
        <v>2852</v>
      </c>
      <c r="D5322" s="1">
        <v>44992</v>
      </c>
      <c r="E5322">
        <v>55</v>
      </c>
      <c r="F5322" t="b">
        <v>1</v>
      </c>
      <c r="G5322" t="s">
        <v>4549</v>
      </c>
      <c r="H5322" t="s">
        <v>2031</v>
      </c>
      <c r="I5322" s="1">
        <f>DATE(YEAR(tbl_Invoices[[#This Row],[Invoice_Date]]), MONTH(tbl_Invoices[[#This Row],[Invoice_Date]]), DAY(tbl_Invoices[[#This Row],[Invoice_Date]]))</f>
        <v>44992</v>
      </c>
      <c r="J5322">
        <f>YEAR(tbl_Invoices[[#This Row],[Invoice_Date]])</f>
        <v>2023</v>
      </c>
      <c r="K5322" s="1">
        <f>_xlfn.XLOOKUP(tbl_Invoices[[#This Row],[Customer_ID]], tbl_Customers[Customer_ID], tbl_Customers[Cohort_Month])</f>
        <v>44530</v>
      </c>
      <c r="L5322" s="1" t="str">
        <f ca="1">_xlfn.XLOOKUP(tbl_Invoices[[#This Row],[Customer_ID]], tbl_Customers[Customer_ID], tbl_Customers[Age_Group])</f>
        <v>18–24</v>
      </c>
      <c r="M5322" s="1" t="str">
        <f>_xlfn.XLOOKUP(tbl_Invoices[[#This Row],[Customer_ID]], tbl_Customers[Customer_ID], tbl_Customers[Region])</f>
        <v>South</v>
      </c>
      <c r="N5322" s="1" t="str" cm="1">
        <f t="array" ref="N5322">_xlfn.IFS(
   _xlfn.SINGLE(tbl_Invoices[Plan_ID])="P1","Basic",
   _xlfn.SINGLE(tbl_Invoices[Plan_ID])="P2","Standard",
   _xlfn.SINGLE(tbl_Invoices[Plan_ID])="P3","Premium"
)</f>
        <v>Premium</v>
      </c>
      <c r="O5322" s="2">
        <f>IF(tbl_Invoices[[#This Row],[Revenue_Type]]="Churned",0,1)</f>
        <v>1</v>
      </c>
    </row>
    <row r="5323" spans="1:15" x14ac:dyDescent="0.25">
      <c r="A5323" t="s">
        <v>7672</v>
      </c>
      <c r="B5323" t="s">
        <v>709</v>
      </c>
      <c r="C5323" t="s">
        <v>2637</v>
      </c>
      <c r="D5323" s="1">
        <v>44993</v>
      </c>
      <c r="E5323">
        <v>25</v>
      </c>
      <c r="F5323" t="b">
        <v>1</v>
      </c>
      <c r="G5323" t="s">
        <v>4538</v>
      </c>
      <c r="H5323" t="s">
        <v>2034</v>
      </c>
      <c r="I5323" s="1">
        <f>DATE(YEAR(tbl_Invoices[[#This Row],[Invoice_Date]]), MONTH(tbl_Invoices[[#This Row],[Invoice_Date]]), DAY(tbl_Invoices[[#This Row],[Invoice_Date]]))</f>
        <v>44993</v>
      </c>
      <c r="J5323">
        <f>YEAR(tbl_Invoices[[#This Row],[Invoice_Date]])</f>
        <v>2023</v>
      </c>
      <c r="K5323" s="1">
        <f>_xlfn.XLOOKUP(tbl_Invoices[[#This Row],[Customer_ID]], tbl_Customers[Customer_ID], tbl_Customers[Cohort_Month])</f>
        <v>44530</v>
      </c>
      <c r="L5323" s="1" t="str">
        <f ca="1">_xlfn.XLOOKUP(tbl_Invoices[[#This Row],[Customer_ID]], tbl_Customers[Customer_ID], tbl_Customers[Age_Group])</f>
        <v>35–44</v>
      </c>
      <c r="M5323" s="1" t="str">
        <f>_xlfn.XLOOKUP(tbl_Invoices[[#This Row],[Customer_ID]], tbl_Customers[Customer_ID], tbl_Customers[Region])</f>
        <v>South</v>
      </c>
      <c r="N5323" s="1" t="str" cm="1">
        <f t="array" ref="N5323">_xlfn.IFS(
   _xlfn.SINGLE(tbl_Invoices[Plan_ID])="P1","Basic",
   _xlfn.SINGLE(tbl_Invoices[Plan_ID])="P2","Standard",
   _xlfn.SINGLE(tbl_Invoices[Plan_ID])="P3","Premium"
)</f>
        <v>Standard</v>
      </c>
      <c r="O5323" s="2">
        <f>IF(tbl_Invoices[[#This Row],[Revenue_Type]]="Churned",0,1)</f>
        <v>1</v>
      </c>
    </row>
    <row r="5324" spans="1:15" x14ac:dyDescent="0.25">
      <c r="A5324" t="s">
        <v>7955</v>
      </c>
      <c r="B5324" t="s">
        <v>821</v>
      </c>
      <c r="C5324" t="s">
        <v>4004</v>
      </c>
      <c r="D5324" s="1">
        <v>44993</v>
      </c>
      <c r="E5324">
        <v>55</v>
      </c>
      <c r="F5324" t="b">
        <v>1</v>
      </c>
      <c r="G5324" t="s">
        <v>4538</v>
      </c>
      <c r="H5324" t="s">
        <v>2031</v>
      </c>
      <c r="I5324" s="1">
        <f>DATE(YEAR(tbl_Invoices[[#This Row],[Invoice_Date]]), MONTH(tbl_Invoices[[#This Row],[Invoice_Date]]), DAY(tbl_Invoices[[#This Row],[Invoice_Date]]))</f>
        <v>44993</v>
      </c>
      <c r="J5324">
        <f>YEAR(tbl_Invoices[[#This Row],[Invoice_Date]])</f>
        <v>2023</v>
      </c>
      <c r="K5324" s="1">
        <f>_xlfn.XLOOKUP(tbl_Invoices[[#This Row],[Customer_ID]], tbl_Customers[Customer_ID], tbl_Customers[Cohort_Month])</f>
        <v>44865</v>
      </c>
      <c r="L5324" s="1" t="str">
        <f ca="1">_xlfn.XLOOKUP(tbl_Invoices[[#This Row],[Customer_ID]], tbl_Customers[Customer_ID], tbl_Customers[Age_Group])</f>
        <v>35–44</v>
      </c>
      <c r="M5324" s="1" t="str">
        <f>_xlfn.XLOOKUP(tbl_Invoices[[#This Row],[Customer_ID]], tbl_Customers[Customer_ID], tbl_Customers[Region])</f>
        <v>South</v>
      </c>
      <c r="N5324" s="1" t="str" cm="1">
        <f t="array" ref="N5324">_xlfn.IFS(
   _xlfn.SINGLE(tbl_Invoices[Plan_ID])="P1","Basic",
   _xlfn.SINGLE(tbl_Invoices[Plan_ID])="P2","Standard",
   _xlfn.SINGLE(tbl_Invoices[Plan_ID])="P3","Premium"
)</f>
        <v>Premium</v>
      </c>
      <c r="O5324" s="2">
        <f>IF(tbl_Invoices[[#This Row],[Revenue_Type]]="Churned",0,1)</f>
        <v>1</v>
      </c>
    </row>
    <row r="5325" spans="1:15" x14ac:dyDescent="0.25">
      <c r="A5325" t="s">
        <v>8702</v>
      </c>
      <c r="B5325" t="s">
        <v>901</v>
      </c>
      <c r="C5325" t="s">
        <v>2044</v>
      </c>
      <c r="D5325" s="1">
        <v>44993</v>
      </c>
      <c r="E5325">
        <v>25</v>
      </c>
      <c r="F5325" t="b">
        <v>1</v>
      </c>
      <c r="G5325" t="s">
        <v>4547</v>
      </c>
      <c r="H5325" t="s">
        <v>2034</v>
      </c>
      <c r="I5325" s="1">
        <f>DATE(YEAR(tbl_Invoices[[#This Row],[Invoice_Date]]), MONTH(tbl_Invoices[[#This Row],[Invoice_Date]]), DAY(tbl_Invoices[[#This Row],[Invoice_Date]]))</f>
        <v>44993</v>
      </c>
      <c r="J5325">
        <f>YEAR(tbl_Invoices[[#This Row],[Invoice_Date]])</f>
        <v>2023</v>
      </c>
      <c r="K5325" s="1">
        <f>_xlfn.XLOOKUP(tbl_Invoices[[#This Row],[Customer_ID]], tbl_Customers[Customer_ID], tbl_Customers[Cohort_Month])</f>
        <v>44895</v>
      </c>
      <c r="L5325" s="1" t="str">
        <f ca="1">_xlfn.XLOOKUP(tbl_Invoices[[#This Row],[Customer_ID]], tbl_Customers[Customer_ID], tbl_Customers[Age_Group])</f>
        <v>45–54</v>
      </c>
      <c r="M5325" s="1" t="str">
        <f>_xlfn.XLOOKUP(tbl_Invoices[[#This Row],[Customer_ID]], tbl_Customers[Customer_ID], tbl_Customers[Region])</f>
        <v>East</v>
      </c>
      <c r="N5325" s="1" t="str" cm="1">
        <f t="array" ref="N5325">_xlfn.IFS(
   _xlfn.SINGLE(tbl_Invoices[Plan_ID])="P1","Basic",
   _xlfn.SINGLE(tbl_Invoices[Plan_ID])="P2","Standard",
   _xlfn.SINGLE(tbl_Invoices[Plan_ID])="P3","Premium"
)</f>
        <v>Standard</v>
      </c>
      <c r="O5325" s="2">
        <f>IF(tbl_Invoices[[#This Row],[Revenue_Type]]="Churned",0,1)</f>
        <v>1</v>
      </c>
    </row>
    <row r="5326" spans="1:15" x14ac:dyDescent="0.25">
      <c r="A5326" t="s">
        <v>9494</v>
      </c>
      <c r="B5326" t="s">
        <v>1167</v>
      </c>
      <c r="C5326" t="s">
        <v>2977</v>
      </c>
      <c r="D5326" s="1">
        <v>44993</v>
      </c>
      <c r="E5326">
        <v>12</v>
      </c>
      <c r="F5326" t="b">
        <v>1</v>
      </c>
      <c r="G5326" t="s">
        <v>4545</v>
      </c>
      <c r="H5326" t="s">
        <v>2027</v>
      </c>
      <c r="I5326" s="1">
        <f>DATE(YEAR(tbl_Invoices[[#This Row],[Invoice_Date]]), MONTH(tbl_Invoices[[#This Row],[Invoice_Date]]), DAY(tbl_Invoices[[#This Row],[Invoice_Date]]))</f>
        <v>44993</v>
      </c>
      <c r="J5326">
        <f>YEAR(tbl_Invoices[[#This Row],[Invoice_Date]])</f>
        <v>2023</v>
      </c>
      <c r="K5326" s="1">
        <f>_xlfn.XLOOKUP(tbl_Invoices[[#This Row],[Customer_ID]], tbl_Customers[Customer_ID], tbl_Customers[Cohort_Month])</f>
        <v>44255</v>
      </c>
      <c r="L5326" s="1" t="str">
        <f ca="1">_xlfn.XLOOKUP(tbl_Invoices[[#This Row],[Customer_ID]], tbl_Customers[Customer_ID], tbl_Customers[Age_Group])</f>
        <v>35–44</v>
      </c>
      <c r="M5326" s="1" t="str">
        <f>_xlfn.XLOOKUP(tbl_Invoices[[#This Row],[Customer_ID]], tbl_Customers[Customer_ID], tbl_Customers[Region])</f>
        <v>South</v>
      </c>
      <c r="N5326" s="1" t="str" cm="1">
        <f t="array" ref="N5326">_xlfn.IFS(
   _xlfn.SINGLE(tbl_Invoices[Plan_ID])="P1","Basic",
   _xlfn.SINGLE(tbl_Invoices[Plan_ID])="P2","Standard",
   _xlfn.SINGLE(tbl_Invoices[Plan_ID])="P3","Premium"
)</f>
        <v>Basic</v>
      </c>
      <c r="O5326" s="2">
        <f>IF(tbl_Invoices[[#This Row],[Revenue_Type]]="Churned",0,1)</f>
        <v>0</v>
      </c>
    </row>
    <row r="5327" spans="1:15" x14ac:dyDescent="0.25">
      <c r="A5327" t="s">
        <v>8497</v>
      </c>
      <c r="B5327" t="s">
        <v>1359</v>
      </c>
      <c r="C5327" t="s">
        <v>3708</v>
      </c>
      <c r="D5327" s="1">
        <v>44993</v>
      </c>
      <c r="E5327">
        <v>12</v>
      </c>
      <c r="F5327" t="b">
        <v>1</v>
      </c>
      <c r="G5327" t="s">
        <v>4545</v>
      </c>
      <c r="H5327" t="s">
        <v>2027</v>
      </c>
      <c r="I5327" s="1">
        <f>DATE(YEAR(tbl_Invoices[[#This Row],[Invoice_Date]]), MONTH(tbl_Invoices[[#This Row],[Invoice_Date]]), DAY(tbl_Invoices[[#This Row],[Invoice_Date]]))</f>
        <v>44993</v>
      </c>
      <c r="J5327">
        <f>YEAR(tbl_Invoices[[#This Row],[Invoice_Date]])</f>
        <v>2023</v>
      </c>
      <c r="K5327" s="1">
        <f>_xlfn.XLOOKUP(tbl_Invoices[[#This Row],[Customer_ID]], tbl_Customers[Customer_ID], tbl_Customers[Cohort_Month])</f>
        <v>44408</v>
      </c>
      <c r="L5327" s="1" t="str">
        <f ca="1">_xlfn.XLOOKUP(tbl_Invoices[[#This Row],[Customer_ID]], tbl_Customers[Customer_ID], tbl_Customers[Age_Group])</f>
        <v>18–24</v>
      </c>
      <c r="M5327" s="1" t="str">
        <f>_xlfn.XLOOKUP(tbl_Invoices[[#This Row],[Customer_ID]], tbl_Customers[Customer_ID], tbl_Customers[Region])</f>
        <v>International</v>
      </c>
      <c r="N5327" s="1" t="str" cm="1">
        <f t="array" ref="N5327">_xlfn.IFS(
   _xlfn.SINGLE(tbl_Invoices[Plan_ID])="P1","Basic",
   _xlfn.SINGLE(tbl_Invoices[Plan_ID])="P2","Standard",
   _xlfn.SINGLE(tbl_Invoices[Plan_ID])="P3","Premium"
)</f>
        <v>Basic</v>
      </c>
      <c r="O5327" s="2">
        <f>IF(tbl_Invoices[[#This Row],[Revenue_Type]]="Churned",0,1)</f>
        <v>0</v>
      </c>
    </row>
    <row r="5328" spans="1:15" x14ac:dyDescent="0.25">
      <c r="A5328" t="s">
        <v>7883</v>
      </c>
      <c r="B5328" t="s">
        <v>1850</v>
      </c>
      <c r="C5328" t="s">
        <v>2371</v>
      </c>
      <c r="D5328" s="1">
        <v>44993</v>
      </c>
      <c r="E5328">
        <v>55</v>
      </c>
      <c r="F5328" t="b">
        <v>1</v>
      </c>
      <c r="G5328" t="s">
        <v>4547</v>
      </c>
      <c r="H5328" t="s">
        <v>2031</v>
      </c>
      <c r="I5328" s="1">
        <f>DATE(YEAR(tbl_Invoices[[#This Row],[Invoice_Date]]), MONTH(tbl_Invoices[[#This Row],[Invoice_Date]]), DAY(tbl_Invoices[[#This Row],[Invoice_Date]]))</f>
        <v>44993</v>
      </c>
      <c r="J5328">
        <f>YEAR(tbl_Invoices[[#This Row],[Invoice_Date]])</f>
        <v>2023</v>
      </c>
      <c r="K5328" s="1">
        <f>_xlfn.XLOOKUP(tbl_Invoices[[#This Row],[Customer_ID]], tbl_Customers[Customer_ID], tbl_Customers[Cohort_Month])</f>
        <v>44742</v>
      </c>
      <c r="L5328" s="1" t="str">
        <f ca="1">_xlfn.XLOOKUP(tbl_Invoices[[#This Row],[Customer_ID]], tbl_Customers[Customer_ID], tbl_Customers[Age_Group])</f>
        <v>55+</v>
      </c>
      <c r="M5328" s="1" t="str">
        <f>_xlfn.XLOOKUP(tbl_Invoices[[#This Row],[Customer_ID]], tbl_Customers[Customer_ID], tbl_Customers[Region])</f>
        <v>West</v>
      </c>
      <c r="N5328" s="1" t="str" cm="1">
        <f t="array" ref="N5328">_xlfn.IFS(
   _xlfn.SINGLE(tbl_Invoices[Plan_ID])="P1","Basic",
   _xlfn.SINGLE(tbl_Invoices[Plan_ID])="P2","Standard",
   _xlfn.SINGLE(tbl_Invoices[Plan_ID])="P3","Premium"
)</f>
        <v>Premium</v>
      </c>
      <c r="O5328" s="2">
        <f>IF(tbl_Invoices[[#This Row],[Revenue_Type]]="Churned",0,1)</f>
        <v>1</v>
      </c>
    </row>
    <row r="5329" spans="1:15" x14ac:dyDescent="0.25">
      <c r="A5329" t="s">
        <v>8924</v>
      </c>
      <c r="B5329" t="s">
        <v>257</v>
      </c>
      <c r="C5329" t="s">
        <v>3197</v>
      </c>
      <c r="D5329" s="1">
        <v>44994</v>
      </c>
      <c r="E5329">
        <v>12</v>
      </c>
      <c r="F5329" t="b">
        <v>1</v>
      </c>
      <c r="G5329" t="s">
        <v>4549</v>
      </c>
      <c r="H5329" t="s">
        <v>2027</v>
      </c>
      <c r="I5329" s="1">
        <f>DATE(YEAR(tbl_Invoices[[#This Row],[Invoice_Date]]), MONTH(tbl_Invoices[[#This Row],[Invoice_Date]]), DAY(tbl_Invoices[[#This Row],[Invoice_Date]]))</f>
        <v>44994</v>
      </c>
      <c r="J5329">
        <f>YEAR(tbl_Invoices[[#This Row],[Invoice_Date]])</f>
        <v>2023</v>
      </c>
      <c r="K5329" s="1">
        <f>_xlfn.XLOOKUP(tbl_Invoices[[#This Row],[Customer_ID]], tbl_Customers[Customer_ID], tbl_Customers[Cohort_Month])</f>
        <v>44286</v>
      </c>
      <c r="L5329" s="1" t="str">
        <f ca="1">_xlfn.XLOOKUP(tbl_Invoices[[#This Row],[Customer_ID]], tbl_Customers[Customer_ID], tbl_Customers[Age_Group])</f>
        <v>45–54</v>
      </c>
      <c r="M5329" s="1" t="str">
        <f>_xlfn.XLOOKUP(tbl_Invoices[[#This Row],[Customer_ID]], tbl_Customers[Customer_ID], tbl_Customers[Region])</f>
        <v>East</v>
      </c>
      <c r="N5329" s="1" t="str" cm="1">
        <f t="array" ref="N5329">_xlfn.IFS(
   _xlfn.SINGLE(tbl_Invoices[Plan_ID])="P1","Basic",
   _xlfn.SINGLE(tbl_Invoices[Plan_ID])="P2","Standard",
   _xlfn.SINGLE(tbl_Invoices[Plan_ID])="P3","Premium"
)</f>
        <v>Basic</v>
      </c>
      <c r="O5329" s="2">
        <f>IF(tbl_Invoices[[#This Row],[Revenue_Type]]="Churned",0,1)</f>
        <v>1</v>
      </c>
    </row>
    <row r="5330" spans="1:15" x14ac:dyDescent="0.25">
      <c r="A5330" t="s">
        <v>5480</v>
      </c>
      <c r="B5330" t="s">
        <v>292</v>
      </c>
      <c r="C5330" t="s">
        <v>4176</v>
      </c>
      <c r="D5330" s="1">
        <v>44994</v>
      </c>
      <c r="E5330">
        <v>25</v>
      </c>
      <c r="F5330" t="b">
        <v>1</v>
      </c>
      <c r="G5330" t="s">
        <v>4540</v>
      </c>
      <c r="H5330" t="s">
        <v>2034</v>
      </c>
      <c r="I5330" s="1">
        <f>DATE(YEAR(tbl_Invoices[[#This Row],[Invoice_Date]]), MONTH(tbl_Invoices[[#This Row],[Invoice_Date]]), DAY(tbl_Invoices[[#This Row],[Invoice_Date]]))</f>
        <v>44994</v>
      </c>
      <c r="J5330">
        <f>YEAR(tbl_Invoices[[#This Row],[Invoice_Date]])</f>
        <v>2023</v>
      </c>
      <c r="K5330" s="1">
        <f>_xlfn.XLOOKUP(tbl_Invoices[[#This Row],[Customer_ID]], tbl_Customers[Customer_ID], tbl_Customers[Cohort_Month])</f>
        <v>44347</v>
      </c>
      <c r="L5330" s="1" t="str">
        <f ca="1">_xlfn.XLOOKUP(tbl_Invoices[[#This Row],[Customer_ID]], tbl_Customers[Customer_ID], tbl_Customers[Age_Group])</f>
        <v>35–44</v>
      </c>
      <c r="M5330" s="1" t="str">
        <f>_xlfn.XLOOKUP(tbl_Invoices[[#This Row],[Customer_ID]], tbl_Customers[Customer_ID], tbl_Customers[Region])</f>
        <v>East</v>
      </c>
      <c r="N5330" s="1" t="str" cm="1">
        <f t="array" ref="N5330">_xlfn.IFS(
   _xlfn.SINGLE(tbl_Invoices[Plan_ID])="P1","Basic",
   _xlfn.SINGLE(tbl_Invoices[Plan_ID])="P2","Standard",
   _xlfn.SINGLE(tbl_Invoices[Plan_ID])="P3","Premium"
)</f>
        <v>Standard</v>
      </c>
      <c r="O5330" s="2">
        <f>IF(tbl_Invoices[[#This Row],[Revenue_Type]]="Churned",0,1)</f>
        <v>1</v>
      </c>
    </row>
    <row r="5331" spans="1:15" x14ac:dyDescent="0.25">
      <c r="A5331" t="s">
        <v>8784</v>
      </c>
      <c r="B5331" t="s">
        <v>1098</v>
      </c>
      <c r="C5331" t="s">
        <v>3954</v>
      </c>
      <c r="D5331" s="1">
        <v>44994</v>
      </c>
      <c r="E5331">
        <v>55</v>
      </c>
      <c r="F5331" t="b">
        <v>1</v>
      </c>
      <c r="G5331" t="s">
        <v>4540</v>
      </c>
      <c r="H5331" t="s">
        <v>2031</v>
      </c>
      <c r="I5331" s="1">
        <f>DATE(YEAR(tbl_Invoices[[#This Row],[Invoice_Date]]), MONTH(tbl_Invoices[[#This Row],[Invoice_Date]]), DAY(tbl_Invoices[[#This Row],[Invoice_Date]]))</f>
        <v>44994</v>
      </c>
      <c r="J5331">
        <f>YEAR(tbl_Invoices[[#This Row],[Invoice_Date]])</f>
        <v>2023</v>
      </c>
      <c r="K5331" s="1">
        <f>_xlfn.XLOOKUP(tbl_Invoices[[#This Row],[Customer_ID]], tbl_Customers[Customer_ID], tbl_Customers[Cohort_Month])</f>
        <v>44681</v>
      </c>
      <c r="L5331" s="1" t="str">
        <f ca="1">_xlfn.XLOOKUP(tbl_Invoices[[#This Row],[Customer_ID]], tbl_Customers[Customer_ID], tbl_Customers[Age_Group])</f>
        <v>45–54</v>
      </c>
      <c r="M5331" s="1" t="str">
        <f>_xlfn.XLOOKUP(tbl_Invoices[[#This Row],[Customer_ID]], tbl_Customers[Customer_ID], tbl_Customers[Region])</f>
        <v>South</v>
      </c>
      <c r="N5331" s="1" t="str" cm="1">
        <f t="array" ref="N5331">_xlfn.IFS(
   _xlfn.SINGLE(tbl_Invoices[Plan_ID])="P1","Basic",
   _xlfn.SINGLE(tbl_Invoices[Plan_ID])="P2","Standard",
   _xlfn.SINGLE(tbl_Invoices[Plan_ID])="P3","Premium"
)</f>
        <v>Premium</v>
      </c>
      <c r="O5331" s="2">
        <f>IF(tbl_Invoices[[#This Row],[Revenue_Type]]="Churned",0,1)</f>
        <v>1</v>
      </c>
    </row>
    <row r="5332" spans="1:15" x14ac:dyDescent="0.25">
      <c r="A5332" t="s">
        <v>5505</v>
      </c>
      <c r="B5332" t="s">
        <v>1323</v>
      </c>
      <c r="C5332" t="s">
        <v>3245</v>
      </c>
      <c r="D5332" s="1">
        <v>44994</v>
      </c>
      <c r="E5332">
        <v>25</v>
      </c>
      <c r="F5332" t="b">
        <v>1</v>
      </c>
      <c r="G5332" t="s">
        <v>4540</v>
      </c>
      <c r="H5332" t="s">
        <v>2034</v>
      </c>
      <c r="I5332" s="1">
        <f>DATE(YEAR(tbl_Invoices[[#This Row],[Invoice_Date]]), MONTH(tbl_Invoices[[#This Row],[Invoice_Date]]), DAY(tbl_Invoices[[#This Row],[Invoice_Date]]))</f>
        <v>44994</v>
      </c>
      <c r="J5332">
        <f>YEAR(tbl_Invoices[[#This Row],[Invoice_Date]])</f>
        <v>2023</v>
      </c>
      <c r="K5332" s="1">
        <f>_xlfn.XLOOKUP(tbl_Invoices[[#This Row],[Customer_ID]], tbl_Customers[Customer_ID], tbl_Customers[Cohort_Month])</f>
        <v>44620</v>
      </c>
      <c r="L5332" s="1" t="str">
        <f ca="1">_xlfn.XLOOKUP(tbl_Invoices[[#This Row],[Customer_ID]], tbl_Customers[Customer_ID], tbl_Customers[Age_Group])</f>
        <v>25–34</v>
      </c>
      <c r="M5332" s="1" t="str">
        <f>_xlfn.XLOOKUP(tbl_Invoices[[#This Row],[Customer_ID]], tbl_Customers[Customer_ID], tbl_Customers[Region])</f>
        <v>South</v>
      </c>
      <c r="N5332" s="1" t="str" cm="1">
        <f t="array" ref="N5332">_xlfn.IFS(
   _xlfn.SINGLE(tbl_Invoices[Plan_ID])="P1","Basic",
   _xlfn.SINGLE(tbl_Invoices[Plan_ID])="P2","Standard",
   _xlfn.SINGLE(tbl_Invoices[Plan_ID])="P3","Premium"
)</f>
        <v>Standard</v>
      </c>
      <c r="O5332" s="2">
        <f>IF(tbl_Invoices[[#This Row],[Revenue_Type]]="Churned",0,1)</f>
        <v>1</v>
      </c>
    </row>
    <row r="5333" spans="1:15" x14ac:dyDescent="0.25">
      <c r="A5333" t="s">
        <v>6535</v>
      </c>
      <c r="B5333" t="s">
        <v>1592</v>
      </c>
      <c r="C5333" t="s">
        <v>3767</v>
      </c>
      <c r="D5333" s="1">
        <v>44994</v>
      </c>
      <c r="E5333">
        <v>55</v>
      </c>
      <c r="F5333" t="b">
        <v>1</v>
      </c>
      <c r="G5333" t="s">
        <v>4549</v>
      </c>
      <c r="H5333" t="s">
        <v>2031</v>
      </c>
      <c r="I5333" s="1">
        <f>DATE(YEAR(tbl_Invoices[[#This Row],[Invoice_Date]]), MONTH(tbl_Invoices[[#This Row],[Invoice_Date]]), DAY(tbl_Invoices[[#This Row],[Invoice_Date]]))</f>
        <v>44994</v>
      </c>
      <c r="J5333">
        <f>YEAR(tbl_Invoices[[#This Row],[Invoice_Date]])</f>
        <v>2023</v>
      </c>
      <c r="K5333" s="1">
        <f>_xlfn.XLOOKUP(tbl_Invoices[[#This Row],[Customer_ID]], tbl_Customers[Customer_ID], tbl_Customers[Cohort_Month])</f>
        <v>44651</v>
      </c>
      <c r="L5333" s="1" t="str">
        <f ca="1">_xlfn.XLOOKUP(tbl_Invoices[[#This Row],[Customer_ID]], tbl_Customers[Customer_ID], tbl_Customers[Age_Group])</f>
        <v>45–54</v>
      </c>
      <c r="M5333" s="1" t="str">
        <f>_xlfn.XLOOKUP(tbl_Invoices[[#This Row],[Customer_ID]], tbl_Customers[Customer_ID], tbl_Customers[Region])</f>
        <v>Midwest</v>
      </c>
      <c r="N5333" s="1" t="str" cm="1">
        <f t="array" ref="N5333">_xlfn.IFS(
   _xlfn.SINGLE(tbl_Invoices[Plan_ID])="P1","Basic",
   _xlfn.SINGLE(tbl_Invoices[Plan_ID])="P2","Standard",
   _xlfn.SINGLE(tbl_Invoices[Plan_ID])="P3","Premium"
)</f>
        <v>Premium</v>
      </c>
      <c r="O5333" s="2">
        <f>IF(tbl_Invoices[[#This Row],[Revenue_Type]]="Churned",0,1)</f>
        <v>1</v>
      </c>
    </row>
    <row r="5334" spans="1:15" x14ac:dyDescent="0.25">
      <c r="A5334" t="s">
        <v>8321</v>
      </c>
      <c r="B5334" t="s">
        <v>1946</v>
      </c>
      <c r="C5334" t="s">
        <v>2805</v>
      </c>
      <c r="D5334" s="1">
        <v>44994</v>
      </c>
      <c r="E5334">
        <v>55</v>
      </c>
      <c r="F5334" t="b">
        <v>1</v>
      </c>
      <c r="G5334" t="s">
        <v>4545</v>
      </c>
      <c r="H5334" t="s">
        <v>2031</v>
      </c>
      <c r="I5334" s="1">
        <f>DATE(YEAR(tbl_Invoices[[#This Row],[Invoice_Date]]), MONTH(tbl_Invoices[[#This Row],[Invoice_Date]]), DAY(tbl_Invoices[[#This Row],[Invoice_Date]]))</f>
        <v>44994</v>
      </c>
      <c r="J5334">
        <f>YEAR(tbl_Invoices[[#This Row],[Invoice_Date]])</f>
        <v>2023</v>
      </c>
      <c r="K5334" s="1">
        <f>_xlfn.XLOOKUP(tbl_Invoices[[#This Row],[Customer_ID]], tbl_Customers[Customer_ID], tbl_Customers[Cohort_Month])</f>
        <v>44316</v>
      </c>
      <c r="L5334" s="1" t="str">
        <f ca="1">_xlfn.XLOOKUP(tbl_Invoices[[#This Row],[Customer_ID]], tbl_Customers[Customer_ID], tbl_Customers[Age_Group])</f>
        <v>55+</v>
      </c>
      <c r="M5334" s="1" t="str">
        <f>_xlfn.XLOOKUP(tbl_Invoices[[#This Row],[Customer_ID]], tbl_Customers[Customer_ID], tbl_Customers[Region])</f>
        <v>West</v>
      </c>
      <c r="N5334" s="1" t="str" cm="1">
        <f t="array" ref="N5334">_xlfn.IFS(
   _xlfn.SINGLE(tbl_Invoices[Plan_ID])="P1","Basic",
   _xlfn.SINGLE(tbl_Invoices[Plan_ID])="P2","Standard",
   _xlfn.SINGLE(tbl_Invoices[Plan_ID])="P3","Premium"
)</f>
        <v>Premium</v>
      </c>
      <c r="O5334" s="2">
        <f>IF(tbl_Invoices[[#This Row],[Revenue_Type]]="Churned",0,1)</f>
        <v>0</v>
      </c>
    </row>
    <row r="5335" spans="1:15" x14ac:dyDescent="0.25">
      <c r="A5335" t="s">
        <v>9506</v>
      </c>
      <c r="B5335" t="s">
        <v>1325</v>
      </c>
      <c r="C5335" t="s">
        <v>3860</v>
      </c>
      <c r="D5335" s="1">
        <v>44995</v>
      </c>
      <c r="E5335">
        <v>12</v>
      </c>
      <c r="F5335" t="b">
        <v>1</v>
      </c>
      <c r="G5335" t="s">
        <v>4547</v>
      </c>
      <c r="H5335" t="s">
        <v>2027</v>
      </c>
      <c r="I5335" s="1">
        <f>DATE(YEAR(tbl_Invoices[[#This Row],[Invoice_Date]]), MONTH(tbl_Invoices[[#This Row],[Invoice_Date]]), DAY(tbl_Invoices[[#This Row],[Invoice_Date]]))</f>
        <v>44995</v>
      </c>
      <c r="J5335">
        <f>YEAR(tbl_Invoices[[#This Row],[Invoice_Date]])</f>
        <v>2023</v>
      </c>
      <c r="K5335" s="1">
        <f>_xlfn.XLOOKUP(tbl_Invoices[[#This Row],[Customer_ID]], tbl_Customers[Customer_ID], tbl_Customers[Cohort_Month])</f>
        <v>44530</v>
      </c>
      <c r="L5335" s="1" t="str">
        <f ca="1">_xlfn.XLOOKUP(tbl_Invoices[[#This Row],[Customer_ID]], tbl_Customers[Customer_ID], tbl_Customers[Age_Group])</f>
        <v>25–34</v>
      </c>
      <c r="M5335" s="1" t="str">
        <f>_xlfn.XLOOKUP(tbl_Invoices[[#This Row],[Customer_ID]], tbl_Customers[Customer_ID], tbl_Customers[Region])</f>
        <v>East</v>
      </c>
      <c r="N5335" s="1" t="str" cm="1">
        <f t="array" ref="N5335">_xlfn.IFS(
   _xlfn.SINGLE(tbl_Invoices[Plan_ID])="P1","Basic",
   _xlfn.SINGLE(tbl_Invoices[Plan_ID])="P2","Standard",
   _xlfn.SINGLE(tbl_Invoices[Plan_ID])="P3","Premium"
)</f>
        <v>Basic</v>
      </c>
      <c r="O5335" s="2">
        <f>IF(tbl_Invoices[[#This Row],[Revenue_Type]]="Churned",0,1)</f>
        <v>1</v>
      </c>
    </row>
    <row r="5336" spans="1:15" x14ac:dyDescent="0.25">
      <c r="A5336" t="s">
        <v>9691</v>
      </c>
      <c r="B5336" t="s">
        <v>1384</v>
      </c>
      <c r="C5336" t="s">
        <v>4166</v>
      </c>
      <c r="D5336" s="1">
        <v>44995</v>
      </c>
      <c r="E5336">
        <v>12</v>
      </c>
      <c r="F5336" t="b">
        <v>1</v>
      </c>
      <c r="G5336" t="s">
        <v>4545</v>
      </c>
      <c r="H5336" t="s">
        <v>2027</v>
      </c>
      <c r="I5336" s="1">
        <f>DATE(YEAR(tbl_Invoices[[#This Row],[Invoice_Date]]), MONTH(tbl_Invoices[[#This Row],[Invoice_Date]]), DAY(tbl_Invoices[[#This Row],[Invoice_Date]]))</f>
        <v>44995</v>
      </c>
      <c r="J5336">
        <f>YEAR(tbl_Invoices[[#This Row],[Invoice_Date]])</f>
        <v>2023</v>
      </c>
      <c r="K5336" s="1">
        <f>_xlfn.XLOOKUP(tbl_Invoices[[#This Row],[Customer_ID]], tbl_Customers[Customer_ID], tbl_Customers[Cohort_Month])</f>
        <v>44377</v>
      </c>
      <c r="L5336" s="1" t="str">
        <f ca="1">_xlfn.XLOOKUP(tbl_Invoices[[#This Row],[Customer_ID]], tbl_Customers[Customer_ID], tbl_Customers[Age_Group])</f>
        <v>35–44</v>
      </c>
      <c r="M5336" s="1" t="str">
        <f>_xlfn.XLOOKUP(tbl_Invoices[[#This Row],[Customer_ID]], tbl_Customers[Customer_ID], tbl_Customers[Region])</f>
        <v>West</v>
      </c>
      <c r="N5336" s="1" t="str" cm="1">
        <f t="array" ref="N5336">_xlfn.IFS(
   _xlfn.SINGLE(tbl_Invoices[Plan_ID])="P1","Basic",
   _xlfn.SINGLE(tbl_Invoices[Plan_ID])="P2","Standard",
   _xlfn.SINGLE(tbl_Invoices[Plan_ID])="P3","Premium"
)</f>
        <v>Basic</v>
      </c>
      <c r="O5336" s="2">
        <f>IF(tbl_Invoices[[#This Row],[Revenue_Type]]="Churned",0,1)</f>
        <v>0</v>
      </c>
    </row>
    <row r="5337" spans="1:15" x14ac:dyDescent="0.25">
      <c r="A5337" t="s">
        <v>8413</v>
      </c>
      <c r="B5337" t="s">
        <v>1580</v>
      </c>
      <c r="C5337" t="s">
        <v>2815</v>
      </c>
      <c r="D5337" s="1">
        <v>44995</v>
      </c>
      <c r="E5337">
        <v>25</v>
      </c>
      <c r="F5337" t="b">
        <v>1</v>
      </c>
      <c r="G5337" t="s">
        <v>4545</v>
      </c>
      <c r="H5337" t="s">
        <v>2034</v>
      </c>
      <c r="I5337" s="1">
        <f>DATE(YEAR(tbl_Invoices[[#This Row],[Invoice_Date]]), MONTH(tbl_Invoices[[#This Row],[Invoice_Date]]), DAY(tbl_Invoices[[#This Row],[Invoice_Date]]))</f>
        <v>44995</v>
      </c>
      <c r="J5337">
        <f>YEAR(tbl_Invoices[[#This Row],[Invoice_Date]])</f>
        <v>2023</v>
      </c>
      <c r="K5337" s="1">
        <f>_xlfn.XLOOKUP(tbl_Invoices[[#This Row],[Customer_ID]], tbl_Customers[Customer_ID], tbl_Customers[Cohort_Month])</f>
        <v>45046</v>
      </c>
      <c r="L5337" s="1" t="str">
        <f ca="1">_xlfn.XLOOKUP(tbl_Invoices[[#This Row],[Customer_ID]], tbl_Customers[Customer_ID], tbl_Customers[Age_Group])</f>
        <v>45–54</v>
      </c>
      <c r="M5337" s="1" t="str">
        <f>_xlfn.XLOOKUP(tbl_Invoices[[#This Row],[Customer_ID]], tbl_Customers[Customer_ID], tbl_Customers[Region])</f>
        <v>East</v>
      </c>
      <c r="N5337" s="1" t="str" cm="1">
        <f t="array" ref="N5337">_xlfn.IFS(
   _xlfn.SINGLE(tbl_Invoices[Plan_ID])="P1","Basic",
   _xlfn.SINGLE(tbl_Invoices[Plan_ID])="P2","Standard",
   _xlfn.SINGLE(tbl_Invoices[Plan_ID])="P3","Premium"
)</f>
        <v>Standard</v>
      </c>
      <c r="O5337" s="2">
        <f>IF(tbl_Invoices[[#This Row],[Revenue_Type]]="Churned",0,1)</f>
        <v>0</v>
      </c>
    </row>
    <row r="5338" spans="1:15" x14ac:dyDescent="0.25">
      <c r="A5338" t="s">
        <v>6710</v>
      </c>
      <c r="B5338" t="s">
        <v>1591</v>
      </c>
      <c r="C5338" t="s">
        <v>4412</v>
      </c>
      <c r="D5338" s="1">
        <v>44995</v>
      </c>
      <c r="E5338">
        <v>55</v>
      </c>
      <c r="F5338" t="b">
        <v>1</v>
      </c>
      <c r="G5338" t="s">
        <v>4538</v>
      </c>
      <c r="H5338" t="s">
        <v>2031</v>
      </c>
      <c r="I5338" s="1">
        <f>DATE(YEAR(tbl_Invoices[[#This Row],[Invoice_Date]]), MONTH(tbl_Invoices[[#This Row],[Invoice_Date]]), DAY(tbl_Invoices[[#This Row],[Invoice_Date]]))</f>
        <v>44995</v>
      </c>
      <c r="J5338">
        <f>YEAR(tbl_Invoices[[#This Row],[Invoice_Date]])</f>
        <v>2023</v>
      </c>
      <c r="K5338" s="1">
        <f>_xlfn.XLOOKUP(tbl_Invoices[[#This Row],[Customer_ID]], tbl_Customers[Customer_ID], tbl_Customers[Cohort_Month])</f>
        <v>44865</v>
      </c>
      <c r="L5338" s="1" t="str">
        <f ca="1">_xlfn.XLOOKUP(tbl_Invoices[[#This Row],[Customer_ID]], tbl_Customers[Customer_ID], tbl_Customers[Age_Group])</f>
        <v>45–54</v>
      </c>
      <c r="M5338" s="1" t="str">
        <f>_xlfn.XLOOKUP(tbl_Invoices[[#This Row],[Customer_ID]], tbl_Customers[Customer_ID], tbl_Customers[Region])</f>
        <v>International</v>
      </c>
      <c r="N5338" s="1" t="str" cm="1">
        <f t="array" ref="N5338">_xlfn.IFS(
   _xlfn.SINGLE(tbl_Invoices[Plan_ID])="P1","Basic",
   _xlfn.SINGLE(tbl_Invoices[Plan_ID])="P2","Standard",
   _xlfn.SINGLE(tbl_Invoices[Plan_ID])="P3","Premium"
)</f>
        <v>Premium</v>
      </c>
      <c r="O5338" s="2">
        <f>IF(tbl_Invoices[[#This Row],[Revenue_Type]]="Churned",0,1)</f>
        <v>1</v>
      </c>
    </row>
    <row r="5339" spans="1:15" x14ac:dyDescent="0.25">
      <c r="A5339" t="s">
        <v>4863</v>
      </c>
      <c r="B5339" t="s">
        <v>1685</v>
      </c>
      <c r="C5339" t="s">
        <v>2664</v>
      </c>
      <c r="D5339" s="1">
        <v>44995</v>
      </c>
      <c r="E5339">
        <v>12</v>
      </c>
      <c r="F5339" t="b">
        <v>1</v>
      </c>
      <c r="G5339" t="s">
        <v>4549</v>
      </c>
      <c r="H5339" t="s">
        <v>2027</v>
      </c>
      <c r="I5339" s="1">
        <f>DATE(YEAR(tbl_Invoices[[#This Row],[Invoice_Date]]), MONTH(tbl_Invoices[[#This Row],[Invoice_Date]]), DAY(tbl_Invoices[[#This Row],[Invoice_Date]]))</f>
        <v>44995</v>
      </c>
      <c r="J5339">
        <f>YEAR(tbl_Invoices[[#This Row],[Invoice_Date]])</f>
        <v>2023</v>
      </c>
      <c r="K5339" s="1">
        <f>_xlfn.XLOOKUP(tbl_Invoices[[#This Row],[Customer_ID]], tbl_Customers[Customer_ID], tbl_Customers[Cohort_Month])</f>
        <v>45046</v>
      </c>
      <c r="L5339" s="1" t="str">
        <f ca="1">_xlfn.XLOOKUP(tbl_Invoices[[#This Row],[Customer_ID]], tbl_Customers[Customer_ID], tbl_Customers[Age_Group])</f>
        <v>45–54</v>
      </c>
      <c r="M5339" s="1" t="str">
        <f>_xlfn.XLOOKUP(tbl_Invoices[[#This Row],[Customer_ID]], tbl_Customers[Customer_ID], tbl_Customers[Region])</f>
        <v>International</v>
      </c>
      <c r="N5339" s="1" t="str" cm="1">
        <f t="array" ref="N5339">_xlfn.IFS(
   _xlfn.SINGLE(tbl_Invoices[Plan_ID])="P1","Basic",
   _xlfn.SINGLE(tbl_Invoices[Plan_ID])="P2","Standard",
   _xlfn.SINGLE(tbl_Invoices[Plan_ID])="P3","Premium"
)</f>
        <v>Basic</v>
      </c>
      <c r="O5339" s="2">
        <f>IF(tbl_Invoices[[#This Row],[Revenue_Type]]="Churned",0,1)</f>
        <v>1</v>
      </c>
    </row>
    <row r="5340" spans="1:15" x14ac:dyDescent="0.25">
      <c r="A5340" t="s">
        <v>9932</v>
      </c>
      <c r="B5340" t="s">
        <v>1792</v>
      </c>
      <c r="C5340" t="s">
        <v>3102</v>
      </c>
      <c r="D5340" s="1">
        <v>44995</v>
      </c>
      <c r="E5340">
        <v>12</v>
      </c>
      <c r="F5340" t="b">
        <v>1</v>
      </c>
      <c r="G5340" t="s">
        <v>4545</v>
      </c>
      <c r="H5340" t="s">
        <v>2027</v>
      </c>
      <c r="I5340" s="1">
        <f>DATE(YEAR(tbl_Invoices[[#This Row],[Invoice_Date]]), MONTH(tbl_Invoices[[#This Row],[Invoice_Date]]), DAY(tbl_Invoices[[#This Row],[Invoice_Date]]))</f>
        <v>44995</v>
      </c>
      <c r="J5340">
        <f>YEAR(tbl_Invoices[[#This Row],[Invoice_Date]])</f>
        <v>2023</v>
      </c>
      <c r="K5340" s="1">
        <f>_xlfn.XLOOKUP(tbl_Invoices[[#This Row],[Customer_ID]], tbl_Customers[Customer_ID], tbl_Customers[Cohort_Month])</f>
        <v>44316</v>
      </c>
      <c r="L5340" s="1" t="str">
        <f ca="1">_xlfn.XLOOKUP(tbl_Invoices[[#This Row],[Customer_ID]], tbl_Customers[Customer_ID], tbl_Customers[Age_Group])</f>
        <v>35–44</v>
      </c>
      <c r="M5340" s="1" t="str">
        <f>_xlfn.XLOOKUP(tbl_Invoices[[#This Row],[Customer_ID]], tbl_Customers[Customer_ID], tbl_Customers[Region])</f>
        <v>South</v>
      </c>
      <c r="N5340" s="1" t="str" cm="1">
        <f t="array" ref="N5340">_xlfn.IFS(
   _xlfn.SINGLE(tbl_Invoices[Plan_ID])="P1","Basic",
   _xlfn.SINGLE(tbl_Invoices[Plan_ID])="P2","Standard",
   _xlfn.SINGLE(tbl_Invoices[Plan_ID])="P3","Premium"
)</f>
        <v>Basic</v>
      </c>
      <c r="O5340" s="2">
        <f>IF(tbl_Invoices[[#This Row],[Revenue_Type]]="Churned",0,1)</f>
        <v>0</v>
      </c>
    </row>
    <row r="5341" spans="1:15" x14ac:dyDescent="0.25">
      <c r="A5341" t="s">
        <v>8498</v>
      </c>
      <c r="B5341" t="s">
        <v>1324</v>
      </c>
      <c r="C5341" t="s">
        <v>2198</v>
      </c>
      <c r="D5341" s="1">
        <v>44996</v>
      </c>
      <c r="E5341">
        <v>12</v>
      </c>
      <c r="F5341" t="b">
        <v>1</v>
      </c>
      <c r="G5341" t="s">
        <v>4547</v>
      </c>
      <c r="H5341" t="s">
        <v>2027</v>
      </c>
      <c r="I5341" s="1">
        <f>DATE(YEAR(tbl_Invoices[[#This Row],[Invoice_Date]]), MONTH(tbl_Invoices[[#This Row],[Invoice_Date]]), DAY(tbl_Invoices[[#This Row],[Invoice_Date]]))</f>
        <v>44996</v>
      </c>
      <c r="J5341">
        <f>YEAR(tbl_Invoices[[#This Row],[Invoice_Date]])</f>
        <v>2023</v>
      </c>
      <c r="K5341" s="1">
        <f>_xlfn.XLOOKUP(tbl_Invoices[[#This Row],[Customer_ID]], tbl_Customers[Customer_ID], tbl_Customers[Cohort_Month])</f>
        <v>44561</v>
      </c>
      <c r="L5341" s="1" t="str">
        <f ca="1">_xlfn.XLOOKUP(tbl_Invoices[[#This Row],[Customer_ID]], tbl_Customers[Customer_ID], tbl_Customers[Age_Group])</f>
        <v>25–34</v>
      </c>
      <c r="M5341" s="1" t="str">
        <f>_xlfn.XLOOKUP(tbl_Invoices[[#This Row],[Customer_ID]], tbl_Customers[Customer_ID], tbl_Customers[Region])</f>
        <v>Midwest</v>
      </c>
      <c r="N5341" s="1" t="str" cm="1">
        <f t="array" ref="N5341">_xlfn.IFS(
   _xlfn.SINGLE(tbl_Invoices[Plan_ID])="P1","Basic",
   _xlfn.SINGLE(tbl_Invoices[Plan_ID])="P2","Standard",
   _xlfn.SINGLE(tbl_Invoices[Plan_ID])="P3","Premium"
)</f>
        <v>Basic</v>
      </c>
      <c r="O5341" s="2">
        <f>IF(tbl_Invoices[[#This Row],[Revenue_Type]]="Churned",0,1)</f>
        <v>1</v>
      </c>
    </row>
    <row r="5342" spans="1:15" x14ac:dyDescent="0.25">
      <c r="A5342" t="s">
        <v>8173</v>
      </c>
      <c r="B5342" t="s">
        <v>1746</v>
      </c>
      <c r="C5342" t="s">
        <v>4345</v>
      </c>
      <c r="D5342" s="1">
        <v>44996</v>
      </c>
      <c r="E5342">
        <v>55</v>
      </c>
      <c r="F5342" t="b">
        <v>1</v>
      </c>
      <c r="G5342" t="s">
        <v>4547</v>
      </c>
      <c r="H5342" t="s">
        <v>2031</v>
      </c>
      <c r="I5342" s="1">
        <f>DATE(YEAR(tbl_Invoices[[#This Row],[Invoice_Date]]), MONTH(tbl_Invoices[[#This Row],[Invoice_Date]]), DAY(tbl_Invoices[[#This Row],[Invoice_Date]]))</f>
        <v>44996</v>
      </c>
      <c r="J5342">
        <f>YEAR(tbl_Invoices[[#This Row],[Invoice_Date]])</f>
        <v>2023</v>
      </c>
      <c r="K5342" s="1">
        <f>_xlfn.XLOOKUP(tbl_Invoices[[#This Row],[Customer_ID]], tbl_Customers[Customer_ID], tbl_Customers[Cohort_Month])</f>
        <v>44439</v>
      </c>
      <c r="L5342" s="1" t="str">
        <f ca="1">_xlfn.XLOOKUP(tbl_Invoices[[#This Row],[Customer_ID]], tbl_Customers[Customer_ID], tbl_Customers[Age_Group])</f>
        <v>18–24</v>
      </c>
      <c r="M5342" s="1" t="str">
        <f>_xlfn.XLOOKUP(tbl_Invoices[[#This Row],[Customer_ID]], tbl_Customers[Customer_ID], tbl_Customers[Region])</f>
        <v>International</v>
      </c>
      <c r="N5342" s="1" t="str" cm="1">
        <f t="array" ref="N5342">_xlfn.IFS(
   _xlfn.SINGLE(tbl_Invoices[Plan_ID])="P1","Basic",
   _xlfn.SINGLE(tbl_Invoices[Plan_ID])="P2","Standard",
   _xlfn.SINGLE(tbl_Invoices[Plan_ID])="P3","Premium"
)</f>
        <v>Premium</v>
      </c>
      <c r="O5342" s="2">
        <f>IF(tbl_Invoices[[#This Row],[Revenue_Type]]="Churned",0,1)</f>
        <v>1</v>
      </c>
    </row>
    <row r="5343" spans="1:15" x14ac:dyDescent="0.25">
      <c r="A5343" t="s">
        <v>5246</v>
      </c>
      <c r="B5343" t="s">
        <v>223</v>
      </c>
      <c r="C5343" t="s">
        <v>4243</v>
      </c>
      <c r="D5343" s="1">
        <v>44997</v>
      </c>
      <c r="E5343">
        <v>55</v>
      </c>
      <c r="F5343" t="b">
        <v>1</v>
      </c>
      <c r="G5343" t="s">
        <v>4549</v>
      </c>
      <c r="H5343" t="s">
        <v>2031</v>
      </c>
      <c r="I5343" s="1">
        <f>DATE(YEAR(tbl_Invoices[[#This Row],[Invoice_Date]]), MONTH(tbl_Invoices[[#This Row],[Invoice_Date]]), DAY(tbl_Invoices[[#This Row],[Invoice_Date]]))</f>
        <v>44997</v>
      </c>
      <c r="J5343">
        <f>YEAR(tbl_Invoices[[#This Row],[Invoice_Date]])</f>
        <v>2023</v>
      </c>
      <c r="K5343" s="1">
        <f>_xlfn.XLOOKUP(tbl_Invoices[[#This Row],[Customer_ID]], tbl_Customers[Customer_ID], tbl_Customers[Cohort_Month])</f>
        <v>44408</v>
      </c>
      <c r="L5343" s="1" t="str">
        <f ca="1">_xlfn.XLOOKUP(tbl_Invoices[[#This Row],[Customer_ID]], tbl_Customers[Customer_ID], tbl_Customers[Age_Group])</f>
        <v>35–44</v>
      </c>
      <c r="M5343" s="1" t="str">
        <f>_xlfn.XLOOKUP(tbl_Invoices[[#This Row],[Customer_ID]], tbl_Customers[Customer_ID], tbl_Customers[Region])</f>
        <v>West</v>
      </c>
      <c r="N5343" s="1" t="str" cm="1">
        <f t="array" ref="N5343">_xlfn.IFS(
   _xlfn.SINGLE(tbl_Invoices[Plan_ID])="P1","Basic",
   _xlfn.SINGLE(tbl_Invoices[Plan_ID])="P2","Standard",
   _xlfn.SINGLE(tbl_Invoices[Plan_ID])="P3","Premium"
)</f>
        <v>Premium</v>
      </c>
      <c r="O5343" s="2">
        <f>IF(tbl_Invoices[[#This Row],[Revenue_Type]]="Churned",0,1)</f>
        <v>1</v>
      </c>
    </row>
    <row r="5344" spans="1:15" x14ac:dyDescent="0.25">
      <c r="A5344" t="s">
        <v>5777</v>
      </c>
      <c r="B5344" t="s">
        <v>532</v>
      </c>
      <c r="C5344" t="s">
        <v>3049</v>
      </c>
      <c r="D5344" s="1">
        <v>44997</v>
      </c>
      <c r="E5344">
        <v>55</v>
      </c>
      <c r="F5344" t="b">
        <v>1</v>
      </c>
      <c r="G5344" t="s">
        <v>4549</v>
      </c>
      <c r="H5344" t="s">
        <v>2031</v>
      </c>
      <c r="I5344" s="1">
        <f>DATE(YEAR(tbl_Invoices[[#This Row],[Invoice_Date]]), MONTH(tbl_Invoices[[#This Row],[Invoice_Date]]), DAY(tbl_Invoices[[#This Row],[Invoice_Date]]))</f>
        <v>44997</v>
      </c>
      <c r="J5344">
        <f>YEAR(tbl_Invoices[[#This Row],[Invoice_Date]])</f>
        <v>2023</v>
      </c>
      <c r="K5344" s="1">
        <f>_xlfn.XLOOKUP(tbl_Invoices[[#This Row],[Customer_ID]], tbl_Customers[Customer_ID], tbl_Customers[Cohort_Month])</f>
        <v>44227</v>
      </c>
      <c r="L5344" s="1" t="str">
        <f ca="1">_xlfn.XLOOKUP(tbl_Invoices[[#This Row],[Customer_ID]], tbl_Customers[Customer_ID], tbl_Customers[Age_Group])</f>
        <v>45–54</v>
      </c>
      <c r="M5344" s="1" t="str">
        <f>_xlfn.XLOOKUP(tbl_Invoices[[#This Row],[Customer_ID]], tbl_Customers[Customer_ID], tbl_Customers[Region])</f>
        <v>East</v>
      </c>
      <c r="N5344" s="1" t="str" cm="1">
        <f t="array" ref="N5344">_xlfn.IFS(
   _xlfn.SINGLE(tbl_Invoices[Plan_ID])="P1","Basic",
   _xlfn.SINGLE(tbl_Invoices[Plan_ID])="P2","Standard",
   _xlfn.SINGLE(tbl_Invoices[Plan_ID])="P3","Premium"
)</f>
        <v>Premium</v>
      </c>
      <c r="O5344" s="2">
        <f>IF(tbl_Invoices[[#This Row],[Revenue_Type]]="Churned",0,1)</f>
        <v>1</v>
      </c>
    </row>
    <row r="5345" spans="1:15" x14ac:dyDescent="0.25">
      <c r="A5345" t="s">
        <v>5243</v>
      </c>
      <c r="B5345" t="s">
        <v>558</v>
      </c>
      <c r="C5345" t="s">
        <v>3325</v>
      </c>
      <c r="D5345" s="1">
        <v>44997</v>
      </c>
      <c r="E5345">
        <v>55</v>
      </c>
      <c r="F5345" t="b">
        <v>1</v>
      </c>
      <c r="G5345" t="s">
        <v>4545</v>
      </c>
      <c r="H5345" t="s">
        <v>2031</v>
      </c>
      <c r="I5345" s="1">
        <f>DATE(YEAR(tbl_Invoices[[#This Row],[Invoice_Date]]), MONTH(tbl_Invoices[[#This Row],[Invoice_Date]]), DAY(tbl_Invoices[[#This Row],[Invoice_Date]]))</f>
        <v>44997</v>
      </c>
      <c r="J5345">
        <f>YEAR(tbl_Invoices[[#This Row],[Invoice_Date]])</f>
        <v>2023</v>
      </c>
      <c r="K5345" s="1">
        <f>_xlfn.XLOOKUP(tbl_Invoices[[#This Row],[Customer_ID]], tbl_Customers[Customer_ID], tbl_Customers[Cohort_Month])</f>
        <v>44347</v>
      </c>
      <c r="L5345" s="1" t="str">
        <f ca="1">_xlfn.XLOOKUP(tbl_Invoices[[#This Row],[Customer_ID]], tbl_Customers[Customer_ID], tbl_Customers[Age_Group])</f>
        <v>35–44</v>
      </c>
      <c r="M5345" s="1" t="str">
        <f>_xlfn.XLOOKUP(tbl_Invoices[[#This Row],[Customer_ID]], tbl_Customers[Customer_ID], tbl_Customers[Region])</f>
        <v>International</v>
      </c>
      <c r="N5345" s="1" t="str" cm="1">
        <f t="array" ref="N5345">_xlfn.IFS(
   _xlfn.SINGLE(tbl_Invoices[Plan_ID])="P1","Basic",
   _xlfn.SINGLE(tbl_Invoices[Plan_ID])="P2","Standard",
   _xlfn.SINGLE(tbl_Invoices[Plan_ID])="P3","Premium"
)</f>
        <v>Premium</v>
      </c>
      <c r="O5345" s="2">
        <f>IF(tbl_Invoices[[#This Row],[Revenue_Type]]="Churned",0,1)</f>
        <v>0</v>
      </c>
    </row>
    <row r="5346" spans="1:15" x14ac:dyDescent="0.25">
      <c r="A5346" t="s">
        <v>4610</v>
      </c>
      <c r="B5346" t="s">
        <v>645</v>
      </c>
      <c r="C5346" t="s">
        <v>2928</v>
      </c>
      <c r="D5346" s="1">
        <v>44997</v>
      </c>
      <c r="E5346">
        <v>25</v>
      </c>
      <c r="F5346" t="b">
        <v>1</v>
      </c>
      <c r="G5346" t="s">
        <v>4545</v>
      </c>
      <c r="H5346" t="s">
        <v>2034</v>
      </c>
      <c r="I5346" s="1">
        <f>DATE(YEAR(tbl_Invoices[[#This Row],[Invoice_Date]]), MONTH(tbl_Invoices[[#This Row],[Invoice_Date]]), DAY(tbl_Invoices[[#This Row],[Invoice_Date]]))</f>
        <v>44997</v>
      </c>
      <c r="J5346">
        <f>YEAR(tbl_Invoices[[#This Row],[Invoice_Date]])</f>
        <v>2023</v>
      </c>
      <c r="K5346" s="1">
        <f>_xlfn.XLOOKUP(tbl_Invoices[[#This Row],[Customer_ID]], tbl_Customers[Customer_ID], tbl_Customers[Cohort_Month])</f>
        <v>44316</v>
      </c>
      <c r="L5346" s="1" t="str">
        <f ca="1">_xlfn.XLOOKUP(tbl_Invoices[[#This Row],[Customer_ID]], tbl_Customers[Customer_ID], tbl_Customers[Age_Group])</f>
        <v>35–44</v>
      </c>
      <c r="M5346" s="1" t="str">
        <f>_xlfn.XLOOKUP(tbl_Invoices[[#This Row],[Customer_ID]], tbl_Customers[Customer_ID], tbl_Customers[Region])</f>
        <v>South</v>
      </c>
      <c r="N5346" s="1" t="str" cm="1">
        <f t="array" ref="N5346">_xlfn.IFS(
   _xlfn.SINGLE(tbl_Invoices[Plan_ID])="P1","Basic",
   _xlfn.SINGLE(tbl_Invoices[Plan_ID])="P2","Standard",
   _xlfn.SINGLE(tbl_Invoices[Plan_ID])="P3","Premium"
)</f>
        <v>Standard</v>
      </c>
      <c r="O5346" s="2">
        <f>IF(tbl_Invoices[[#This Row],[Revenue_Type]]="Churned",0,1)</f>
        <v>0</v>
      </c>
    </row>
    <row r="5347" spans="1:15" x14ac:dyDescent="0.25">
      <c r="A5347" t="s">
        <v>9396</v>
      </c>
      <c r="B5347" t="s">
        <v>841</v>
      </c>
      <c r="C5347" t="s">
        <v>2734</v>
      </c>
      <c r="D5347" s="1">
        <v>44997</v>
      </c>
      <c r="E5347">
        <v>25</v>
      </c>
      <c r="F5347" t="b">
        <v>1</v>
      </c>
      <c r="G5347" t="s">
        <v>4549</v>
      </c>
      <c r="H5347" t="s">
        <v>2034</v>
      </c>
      <c r="I5347" s="1">
        <f>DATE(YEAR(tbl_Invoices[[#This Row],[Invoice_Date]]), MONTH(tbl_Invoices[[#This Row],[Invoice_Date]]), DAY(tbl_Invoices[[#This Row],[Invoice_Date]]))</f>
        <v>44997</v>
      </c>
      <c r="J5347">
        <f>YEAR(tbl_Invoices[[#This Row],[Invoice_Date]])</f>
        <v>2023</v>
      </c>
      <c r="K5347" s="1">
        <f>_xlfn.XLOOKUP(tbl_Invoices[[#This Row],[Customer_ID]], tbl_Customers[Customer_ID], tbl_Customers[Cohort_Month])</f>
        <v>44439</v>
      </c>
      <c r="L5347" s="1" t="str">
        <f ca="1">_xlfn.XLOOKUP(tbl_Invoices[[#This Row],[Customer_ID]], tbl_Customers[Customer_ID], tbl_Customers[Age_Group])</f>
        <v>25–34</v>
      </c>
      <c r="M5347" s="1" t="str">
        <f>_xlfn.XLOOKUP(tbl_Invoices[[#This Row],[Customer_ID]], tbl_Customers[Customer_ID], tbl_Customers[Region])</f>
        <v>West</v>
      </c>
      <c r="N5347" s="1" t="str" cm="1">
        <f t="array" ref="N5347">_xlfn.IFS(
   _xlfn.SINGLE(tbl_Invoices[Plan_ID])="P1","Basic",
   _xlfn.SINGLE(tbl_Invoices[Plan_ID])="P2","Standard",
   _xlfn.SINGLE(tbl_Invoices[Plan_ID])="P3","Premium"
)</f>
        <v>Standard</v>
      </c>
      <c r="O5347" s="2">
        <f>IF(tbl_Invoices[[#This Row],[Revenue_Type]]="Churned",0,1)</f>
        <v>1</v>
      </c>
    </row>
    <row r="5348" spans="1:15" x14ac:dyDescent="0.25">
      <c r="A5348" t="s">
        <v>7034</v>
      </c>
      <c r="B5348" t="s">
        <v>1143</v>
      </c>
      <c r="C5348" t="s">
        <v>3288</v>
      </c>
      <c r="D5348" s="1">
        <v>44997</v>
      </c>
      <c r="E5348">
        <v>12</v>
      </c>
      <c r="F5348" t="b">
        <v>1</v>
      </c>
      <c r="G5348" t="s">
        <v>4547</v>
      </c>
      <c r="H5348" t="s">
        <v>2027</v>
      </c>
      <c r="I5348" s="1">
        <f>DATE(YEAR(tbl_Invoices[[#This Row],[Invoice_Date]]), MONTH(tbl_Invoices[[#This Row],[Invoice_Date]]), DAY(tbl_Invoices[[#This Row],[Invoice_Date]]))</f>
        <v>44997</v>
      </c>
      <c r="J5348">
        <f>YEAR(tbl_Invoices[[#This Row],[Invoice_Date]])</f>
        <v>2023</v>
      </c>
      <c r="K5348" s="1">
        <f>_xlfn.XLOOKUP(tbl_Invoices[[#This Row],[Customer_ID]], tbl_Customers[Customer_ID], tbl_Customers[Cohort_Month])</f>
        <v>44926</v>
      </c>
      <c r="L5348" s="1" t="str">
        <f ca="1">_xlfn.XLOOKUP(tbl_Invoices[[#This Row],[Customer_ID]], tbl_Customers[Customer_ID], tbl_Customers[Age_Group])</f>
        <v>55+</v>
      </c>
      <c r="M5348" s="1" t="str">
        <f>_xlfn.XLOOKUP(tbl_Invoices[[#This Row],[Customer_ID]], tbl_Customers[Customer_ID], tbl_Customers[Region])</f>
        <v>West</v>
      </c>
      <c r="N5348" s="1" t="str" cm="1">
        <f t="array" ref="N5348">_xlfn.IFS(
   _xlfn.SINGLE(tbl_Invoices[Plan_ID])="P1","Basic",
   _xlfn.SINGLE(tbl_Invoices[Plan_ID])="P2","Standard",
   _xlfn.SINGLE(tbl_Invoices[Plan_ID])="P3","Premium"
)</f>
        <v>Basic</v>
      </c>
      <c r="O5348" s="2">
        <f>IF(tbl_Invoices[[#This Row],[Revenue_Type]]="Churned",0,1)</f>
        <v>1</v>
      </c>
    </row>
    <row r="5349" spans="1:15" x14ac:dyDescent="0.25">
      <c r="A5349" t="s">
        <v>8849</v>
      </c>
      <c r="B5349" t="s">
        <v>1203</v>
      </c>
      <c r="C5349" t="s">
        <v>2378</v>
      </c>
      <c r="D5349" s="1">
        <v>44997</v>
      </c>
      <c r="E5349">
        <v>55</v>
      </c>
      <c r="F5349" t="b">
        <v>1</v>
      </c>
      <c r="G5349" t="s">
        <v>4547</v>
      </c>
      <c r="H5349" t="s">
        <v>2031</v>
      </c>
      <c r="I5349" s="1">
        <f>DATE(YEAR(tbl_Invoices[[#This Row],[Invoice_Date]]), MONTH(tbl_Invoices[[#This Row],[Invoice_Date]]), DAY(tbl_Invoices[[#This Row],[Invoice_Date]]))</f>
        <v>44997</v>
      </c>
      <c r="J5349">
        <f>YEAR(tbl_Invoices[[#This Row],[Invoice_Date]])</f>
        <v>2023</v>
      </c>
      <c r="K5349" s="1">
        <f>_xlfn.XLOOKUP(tbl_Invoices[[#This Row],[Customer_ID]], tbl_Customers[Customer_ID], tbl_Customers[Cohort_Month])</f>
        <v>45077</v>
      </c>
      <c r="L5349" s="1" t="str">
        <f ca="1">_xlfn.XLOOKUP(tbl_Invoices[[#This Row],[Customer_ID]], tbl_Customers[Customer_ID], tbl_Customers[Age_Group])</f>
        <v>45–54</v>
      </c>
      <c r="M5349" s="1" t="str">
        <f>_xlfn.XLOOKUP(tbl_Invoices[[#This Row],[Customer_ID]], tbl_Customers[Customer_ID], tbl_Customers[Region])</f>
        <v>International</v>
      </c>
      <c r="N5349" s="1" t="str" cm="1">
        <f t="array" ref="N5349">_xlfn.IFS(
   _xlfn.SINGLE(tbl_Invoices[Plan_ID])="P1","Basic",
   _xlfn.SINGLE(tbl_Invoices[Plan_ID])="P2","Standard",
   _xlfn.SINGLE(tbl_Invoices[Plan_ID])="P3","Premium"
)</f>
        <v>Premium</v>
      </c>
      <c r="O5349" s="2">
        <f>IF(tbl_Invoices[[#This Row],[Revenue_Type]]="Churned",0,1)</f>
        <v>1</v>
      </c>
    </row>
    <row r="5350" spans="1:15" x14ac:dyDescent="0.25">
      <c r="A5350" t="s">
        <v>5384</v>
      </c>
      <c r="B5350" t="s">
        <v>1421</v>
      </c>
      <c r="C5350" t="s">
        <v>2695</v>
      </c>
      <c r="D5350" s="1">
        <v>44997</v>
      </c>
      <c r="E5350">
        <v>12</v>
      </c>
      <c r="F5350" t="b">
        <v>1</v>
      </c>
      <c r="G5350" t="s">
        <v>4547</v>
      </c>
      <c r="H5350" t="s">
        <v>2027</v>
      </c>
      <c r="I5350" s="1">
        <f>DATE(YEAR(tbl_Invoices[[#This Row],[Invoice_Date]]), MONTH(tbl_Invoices[[#This Row],[Invoice_Date]]), DAY(tbl_Invoices[[#This Row],[Invoice_Date]]))</f>
        <v>44997</v>
      </c>
      <c r="J5350">
        <f>YEAR(tbl_Invoices[[#This Row],[Invoice_Date]])</f>
        <v>2023</v>
      </c>
      <c r="K5350" s="1">
        <f>_xlfn.XLOOKUP(tbl_Invoices[[#This Row],[Customer_ID]], tbl_Customers[Customer_ID], tbl_Customers[Cohort_Month])</f>
        <v>44286</v>
      </c>
      <c r="L5350" s="1" t="str">
        <f ca="1">_xlfn.XLOOKUP(tbl_Invoices[[#This Row],[Customer_ID]], tbl_Customers[Customer_ID], tbl_Customers[Age_Group])</f>
        <v>55+</v>
      </c>
      <c r="M5350" s="1" t="str">
        <f>_xlfn.XLOOKUP(tbl_Invoices[[#This Row],[Customer_ID]], tbl_Customers[Customer_ID], tbl_Customers[Region])</f>
        <v>West</v>
      </c>
      <c r="N5350" s="1" t="str" cm="1">
        <f t="array" ref="N5350">_xlfn.IFS(
   _xlfn.SINGLE(tbl_Invoices[Plan_ID])="P1","Basic",
   _xlfn.SINGLE(tbl_Invoices[Plan_ID])="P2","Standard",
   _xlfn.SINGLE(tbl_Invoices[Plan_ID])="P3","Premium"
)</f>
        <v>Basic</v>
      </c>
      <c r="O5350" s="2">
        <f>IF(tbl_Invoices[[#This Row],[Revenue_Type]]="Churned",0,1)</f>
        <v>1</v>
      </c>
    </row>
    <row r="5351" spans="1:15" x14ac:dyDescent="0.25">
      <c r="A5351" t="s">
        <v>5589</v>
      </c>
      <c r="B5351" t="s">
        <v>1546</v>
      </c>
      <c r="C5351" t="s">
        <v>2047</v>
      </c>
      <c r="D5351" s="1">
        <v>44997</v>
      </c>
      <c r="E5351">
        <v>12</v>
      </c>
      <c r="F5351" t="b">
        <v>1</v>
      </c>
      <c r="G5351" t="s">
        <v>4549</v>
      </c>
      <c r="H5351" t="s">
        <v>2027</v>
      </c>
      <c r="I5351" s="1">
        <f>DATE(YEAR(tbl_Invoices[[#This Row],[Invoice_Date]]), MONTH(tbl_Invoices[[#This Row],[Invoice_Date]]), DAY(tbl_Invoices[[#This Row],[Invoice_Date]]))</f>
        <v>44997</v>
      </c>
      <c r="J5351">
        <f>YEAR(tbl_Invoices[[#This Row],[Invoice_Date]])</f>
        <v>2023</v>
      </c>
      <c r="K5351" s="1">
        <f>_xlfn.XLOOKUP(tbl_Invoices[[#This Row],[Customer_ID]], tbl_Customers[Customer_ID], tbl_Customers[Cohort_Month])</f>
        <v>45016</v>
      </c>
      <c r="L5351" s="1" t="str">
        <f ca="1">_xlfn.XLOOKUP(tbl_Invoices[[#This Row],[Customer_ID]], tbl_Customers[Customer_ID], tbl_Customers[Age_Group])</f>
        <v>18–24</v>
      </c>
      <c r="M5351" s="1" t="str">
        <f>_xlfn.XLOOKUP(tbl_Invoices[[#This Row],[Customer_ID]], tbl_Customers[Customer_ID], tbl_Customers[Region])</f>
        <v>West</v>
      </c>
      <c r="N5351" s="1" t="str" cm="1">
        <f t="array" ref="N5351">_xlfn.IFS(
   _xlfn.SINGLE(tbl_Invoices[Plan_ID])="P1","Basic",
   _xlfn.SINGLE(tbl_Invoices[Plan_ID])="P2","Standard",
   _xlfn.SINGLE(tbl_Invoices[Plan_ID])="P3","Premium"
)</f>
        <v>Basic</v>
      </c>
      <c r="O5351" s="2">
        <f>IF(tbl_Invoices[[#This Row],[Revenue_Type]]="Churned",0,1)</f>
        <v>1</v>
      </c>
    </row>
    <row r="5352" spans="1:15" x14ac:dyDescent="0.25">
      <c r="A5352" t="s">
        <v>9051</v>
      </c>
      <c r="B5352" t="s">
        <v>1825</v>
      </c>
      <c r="C5352" t="s">
        <v>4361</v>
      </c>
      <c r="D5352" s="1">
        <v>44997</v>
      </c>
      <c r="E5352">
        <v>55</v>
      </c>
      <c r="F5352" t="b">
        <v>1</v>
      </c>
      <c r="G5352" t="s">
        <v>4547</v>
      </c>
      <c r="H5352" t="s">
        <v>2031</v>
      </c>
      <c r="I5352" s="1">
        <f>DATE(YEAR(tbl_Invoices[[#This Row],[Invoice_Date]]), MONTH(tbl_Invoices[[#This Row],[Invoice_Date]]), DAY(tbl_Invoices[[#This Row],[Invoice_Date]]))</f>
        <v>44997</v>
      </c>
      <c r="J5352">
        <f>YEAR(tbl_Invoices[[#This Row],[Invoice_Date]])</f>
        <v>2023</v>
      </c>
      <c r="K5352" s="1">
        <f>_xlfn.XLOOKUP(tbl_Invoices[[#This Row],[Customer_ID]], tbl_Customers[Customer_ID], tbl_Customers[Cohort_Month])</f>
        <v>44347</v>
      </c>
      <c r="L5352" s="1" t="str">
        <f ca="1">_xlfn.XLOOKUP(tbl_Invoices[[#This Row],[Customer_ID]], tbl_Customers[Customer_ID], tbl_Customers[Age_Group])</f>
        <v>45–54</v>
      </c>
      <c r="M5352" s="1" t="str">
        <f>_xlfn.XLOOKUP(tbl_Invoices[[#This Row],[Customer_ID]], tbl_Customers[Customer_ID], tbl_Customers[Region])</f>
        <v>Midwest</v>
      </c>
      <c r="N5352" s="1" t="str" cm="1">
        <f t="array" ref="N5352">_xlfn.IFS(
   _xlfn.SINGLE(tbl_Invoices[Plan_ID])="P1","Basic",
   _xlfn.SINGLE(tbl_Invoices[Plan_ID])="P2","Standard",
   _xlfn.SINGLE(tbl_Invoices[Plan_ID])="P3","Premium"
)</f>
        <v>Premium</v>
      </c>
      <c r="O5352" s="2">
        <f>IF(tbl_Invoices[[#This Row],[Revenue_Type]]="Churned",0,1)</f>
        <v>1</v>
      </c>
    </row>
    <row r="5353" spans="1:15" x14ac:dyDescent="0.25">
      <c r="A5353" t="s">
        <v>7785</v>
      </c>
      <c r="B5353" t="s">
        <v>41</v>
      </c>
      <c r="C5353" t="s">
        <v>2963</v>
      </c>
      <c r="D5353" s="1">
        <v>44998</v>
      </c>
      <c r="E5353">
        <v>25</v>
      </c>
      <c r="F5353" t="b">
        <v>1</v>
      </c>
      <c r="G5353" t="s">
        <v>4547</v>
      </c>
      <c r="H5353" t="s">
        <v>2034</v>
      </c>
      <c r="I5353" s="1">
        <f>DATE(YEAR(tbl_Invoices[[#This Row],[Invoice_Date]]), MONTH(tbl_Invoices[[#This Row],[Invoice_Date]]), DAY(tbl_Invoices[[#This Row],[Invoice_Date]]))</f>
        <v>44998</v>
      </c>
      <c r="J5353">
        <f>YEAR(tbl_Invoices[[#This Row],[Invoice_Date]])</f>
        <v>2023</v>
      </c>
      <c r="K5353" s="1">
        <f>_xlfn.XLOOKUP(tbl_Invoices[[#This Row],[Customer_ID]], tbl_Customers[Customer_ID], tbl_Customers[Cohort_Month])</f>
        <v>44834</v>
      </c>
      <c r="L5353" s="1" t="str">
        <f ca="1">_xlfn.XLOOKUP(tbl_Invoices[[#This Row],[Customer_ID]], tbl_Customers[Customer_ID], tbl_Customers[Age_Group])</f>
        <v>25–34</v>
      </c>
      <c r="M5353" s="1" t="str">
        <f>_xlfn.XLOOKUP(tbl_Invoices[[#This Row],[Customer_ID]], tbl_Customers[Customer_ID], tbl_Customers[Region])</f>
        <v>West</v>
      </c>
      <c r="N5353" s="1" t="str" cm="1">
        <f t="array" ref="N5353">_xlfn.IFS(
   _xlfn.SINGLE(tbl_Invoices[Plan_ID])="P1","Basic",
   _xlfn.SINGLE(tbl_Invoices[Plan_ID])="P2","Standard",
   _xlfn.SINGLE(tbl_Invoices[Plan_ID])="P3","Premium"
)</f>
        <v>Standard</v>
      </c>
      <c r="O5353" s="2">
        <f>IF(tbl_Invoices[[#This Row],[Revenue_Type]]="Churned",0,1)</f>
        <v>1</v>
      </c>
    </row>
    <row r="5354" spans="1:15" x14ac:dyDescent="0.25">
      <c r="A5354" t="s">
        <v>9239</v>
      </c>
      <c r="B5354" t="s">
        <v>229</v>
      </c>
      <c r="C5354" t="s">
        <v>4134</v>
      </c>
      <c r="D5354" s="1">
        <v>44998</v>
      </c>
      <c r="E5354">
        <v>12</v>
      </c>
      <c r="F5354" t="b">
        <v>1</v>
      </c>
      <c r="G5354" t="s">
        <v>4545</v>
      </c>
      <c r="H5354" t="s">
        <v>2027</v>
      </c>
      <c r="I5354" s="1">
        <f>DATE(YEAR(tbl_Invoices[[#This Row],[Invoice_Date]]), MONTH(tbl_Invoices[[#This Row],[Invoice_Date]]), DAY(tbl_Invoices[[#This Row],[Invoice_Date]]))</f>
        <v>44998</v>
      </c>
      <c r="J5354">
        <f>YEAR(tbl_Invoices[[#This Row],[Invoice_Date]])</f>
        <v>2023</v>
      </c>
      <c r="K5354" s="1">
        <f>_xlfn.XLOOKUP(tbl_Invoices[[#This Row],[Customer_ID]], tbl_Customers[Customer_ID], tbl_Customers[Cohort_Month])</f>
        <v>45077</v>
      </c>
      <c r="L5354" s="1" t="str">
        <f ca="1">_xlfn.XLOOKUP(tbl_Invoices[[#This Row],[Customer_ID]], tbl_Customers[Customer_ID], tbl_Customers[Age_Group])</f>
        <v>35–44</v>
      </c>
      <c r="M5354" s="1" t="str">
        <f>_xlfn.XLOOKUP(tbl_Invoices[[#This Row],[Customer_ID]], tbl_Customers[Customer_ID], tbl_Customers[Region])</f>
        <v>Midwest</v>
      </c>
      <c r="N5354" s="1" t="str" cm="1">
        <f t="array" ref="N5354">_xlfn.IFS(
   _xlfn.SINGLE(tbl_Invoices[Plan_ID])="P1","Basic",
   _xlfn.SINGLE(tbl_Invoices[Plan_ID])="P2","Standard",
   _xlfn.SINGLE(tbl_Invoices[Plan_ID])="P3","Premium"
)</f>
        <v>Basic</v>
      </c>
      <c r="O5354" s="2">
        <f>IF(tbl_Invoices[[#This Row],[Revenue_Type]]="Churned",0,1)</f>
        <v>0</v>
      </c>
    </row>
    <row r="5355" spans="1:15" x14ac:dyDescent="0.25">
      <c r="A5355" t="s">
        <v>7896</v>
      </c>
      <c r="B5355" t="s">
        <v>246</v>
      </c>
      <c r="C5355" t="s">
        <v>2688</v>
      </c>
      <c r="D5355" s="1">
        <v>44998</v>
      </c>
      <c r="E5355">
        <v>55</v>
      </c>
      <c r="F5355" t="b">
        <v>1</v>
      </c>
      <c r="G5355" t="s">
        <v>4545</v>
      </c>
      <c r="H5355" t="s">
        <v>2031</v>
      </c>
      <c r="I5355" s="1">
        <f>DATE(YEAR(tbl_Invoices[[#This Row],[Invoice_Date]]), MONTH(tbl_Invoices[[#This Row],[Invoice_Date]]), DAY(tbl_Invoices[[#This Row],[Invoice_Date]]))</f>
        <v>44998</v>
      </c>
      <c r="J5355">
        <f>YEAR(tbl_Invoices[[#This Row],[Invoice_Date]])</f>
        <v>2023</v>
      </c>
      <c r="K5355" s="1">
        <f>_xlfn.XLOOKUP(tbl_Invoices[[#This Row],[Customer_ID]], tbl_Customers[Customer_ID], tbl_Customers[Cohort_Month])</f>
        <v>44316</v>
      </c>
      <c r="L5355" s="1" t="str">
        <f ca="1">_xlfn.XLOOKUP(tbl_Invoices[[#This Row],[Customer_ID]], tbl_Customers[Customer_ID], tbl_Customers[Age_Group])</f>
        <v>45–54</v>
      </c>
      <c r="M5355" s="1" t="str">
        <f>_xlfn.XLOOKUP(tbl_Invoices[[#This Row],[Customer_ID]], tbl_Customers[Customer_ID], tbl_Customers[Region])</f>
        <v>International</v>
      </c>
      <c r="N5355" s="1" t="str" cm="1">
        <f t="array" ref="N5355">_xlfn.IFS(
   _xlfn.SINGLE(tbl_Invoices[Plan_ID])="P1","Basic",
   _xlfn.SINGLE(tbl_Invoices[Plan_ID])="P2","Standard",
   _xlfn.SINGLE(tbl_Invoices[Plan_ID])="P3","Premium"
)</f>
        <v>Premium</v>
      </c>
      <c r="O5355" s="2">
        <f>IF(tbl_Invoices[[#This Row],[Revenue_Type]]="Churned",0,1)</f>
        <v>0</v>
      </c>
    </row>
    <row r="5356" spans="1:15" x14ac:dyDescent="0.25">
      <c r="A5356" t="s">
        <v>6467</v>
      </c>
      <c r="B5356" t="s">
        <v>493</v>
      </c>
      <c r="C5356" t="s">
        <v>2857</v>
      </c>
      <c r="D5356" s="1">
        <v>44998</v>
      </c>
      <c r="E5356">
        <v>55</v>
      </c>
      <c r="F5356" t="b">
        <v>1</v>
      </c>
      <c r="G5356" t="s">
        <v>4547</v>
      </c>
      <c r="H5356" t="s">
        <v>2031</v>
      </c>
      <c r="I5356" s="1">
        <f>DATE(YEAR(tbl_Invoices[[#This Row],[Invoice_Date]]), MONTH(tbl_Invoices[[#This Row],[Invoice_Date]]), DAY(tbl_Invoices[[#This Row],[Invoice_Date]]))</f>
        <v>44998</v>
      </c>
      <c r="J5356">
        <f>YEAR(tbl_Invoices[[#This Row],[Invoice_Date]])</f>
        <v>2023</v>
      </c>
      <c r="K5356" s="1">
        <f>_xlfn.XLOOKUP(tbl_Invoices[[#This Row],[Customer_ID]], tbl_Customers[Customer_ID], tbl_Customers[Cohort_Month])</f>
        <v>44895</v>
      </c>
      <c r="L5356" s="1" t="str">
        <f ca="1">_xlfn.XLOOKUP(tbl_Invoices[[#This Row],[Customer_ID]], tbl_Customers[Customer_ID], tbl_Customers[Age_Group])</f>
        <v>18–24</v>
      </c>
      <c r="M5356" s="1" t="str">
        <f>_xlfn.XLOOKUP(tbl_Invoices[[#This Row],[Customer_ID]], tbl_Customers[Customer_ID], tbl_Customers[Region])</f>
        <v>East</v>
      </c>
      <c r="N5356" s="1" t="str" cm="1">
        <f t="array" ref="N5356">_xlfn.IFS(
   _xlfn.SINGLE(tbl_Invoices[Plan_ID])="P1","Basic",
   _xlfn.SINGLE(tbl_Invoices[Plan_ID])="P2","Standard",
   _xlfn.SINGLE(tbl_Invoices[Plan_ID])="P3","Premium"
)</f>
        <v>Premium</v>
      </c>
      <c r="O5356" s="2">
        <f>IF(tbl_Invoices[[#This Row],[Revenue_Type]]="Churned",0,1)</f>
        <v>1</v>
      </c>
    </row>
    <row r="5357" spans="1:15" x14ac:dyDescent="0.25">
      <c r="A5357" t="s">
        <v>8230</v>
      </c>
      <c r="B5357" t="s">
        <v>511</v>
      </c>
      <c r="C5357" t="s">
        <v>4400</v>
      </c>
      <c r="D5357" s="1">
        <v>44998</v>
      </c>
      <c r="E5357">
        <v>12</v>
      </c>
      <c r="F5357" t="b">
        <v>1</v>
      </c>
      <c r="G5357" t="s">
        <v>4538</v>
      </c>
      <c r="H5357" t="s">
        <v>2027</v>
      </c>
      <c r="I5357" s="1">
        <f>DATE(YEAR(tbl_Invoices[[#This Row],[Invoice_Date]]), MONTH(tbl_Invoices[[#This Row],[Invoice_Date]]), DAY(tbl_Invoices[[#This Row],[Invoice_Date]]))</f>
        <v>44998</v>
      </c>
      <c r="J5357">
        <f>YEAR(tbl_Invoices[[#This Row],[Invoice_Date]])</f>
        <v>2023</v>
      </c>
      <c r="K5357" s="1">
        <f>_xlfn.XLOOKUP(tbl_Invoices[[#This Row],[Customer_ID]], tbl_Customers[Customer_ID], tbl_Customers[Cohort_Month])</f>
        <v>44500</v>
      </c>
      <c r="L5357" s="1" t="str">
        <f ca="1">_xlfn.XLOOKUP(tbl_Invoices[[#This Row],[Customer_ID]], tbl_Customers[Customer_ID], tbl_Customers[Age_Group])</f>
        <v>25–34</v>
      </c>
      <c r="M5357" s="1" t="str">
        <f>_xlfn.XLOOKUP(tbl_Invoices[[#This Row],[Customer_ID]], tbl_Customers[Customer_ID], tbl_Customers[Region])</f>
        <v>East</v>
      </c>
      <c r="N5357" s="1" t="str" cm="1">
        <f t="array" ref="N5357">_xlfn.IFS(
   _xlfn.SINGLE(tbl_Invoices[Plan_ID])="P1","Basic",
   _xlfn.SINGLE(tbl_Invoices[Plan_ID])="P2","Standard",
   _xlfn.SINGLE(tbl_Invoices[Plan_ID])="P3","Premium"
)</f>
        <v>Basic</v>
      </c>
      <c r="O5357" s="2">
        <f>IF(tbl_Invoices[[#This Row],[Revenue_Type]]="Churned",0,1)</f>
        <v>1</v>
      </c>
    </row>
    <row r="5358" spans="1:15" x14ac:dyDescent="0.25">
      <c r="A5358" t="s">
        <v>5961</v>
      </c>
      <c r="B5358" t="s">
        <v>645</v>
      </c>
      <c r="C5358" t="s">
        <v>2928</v>
      </c>
      <c r="D5358" s="1">
        <v>44998</v>
      </c>
      <c r="E5358">
        <v>25</v>
      </c>
      <c r="F5358" t="b">
        <v>1</v>
      </c>
      <c r="G5358" t="s">
        <v>4545</v>
      </c>
      <c r="H5358" t="s">
        <v>2034</v>
      </c>
      <c r="I5358" s="1">
        <f>DATE(YEAR(tbl_Invoices[[#This Row],[Invoice_Date]]), MONTH(tbl_Invoices[[#This Row],[Invoice_Date]]), DAY(tbl_Invoices[[#This Row],[Invoice_Date]]))</f>
        <v>44998</v>
      </c>
      <c r="J5358">
        <f>YEAR(tbl_Invoices[[#This Row],[Invoice_Date]])</f>
        <v>2023</v>
      </c>
      <c r="K5358" s="1">
        <f>_xlfn.XLOOKUP(tbl_Invoices[[#This Row],[Customer_ID]], tbl_Customers[Customer_ID], tbl_Customers[Cohort_Month])</f>
        <v>44316</v>
      </c>
      <c r="L5358" s="1" t="str">
        <f ca="1">_xlfn.XLOOKUP(tbl_Invoices[[#This Row],[Customer_ID]], tbl_Customers[Customer_ID], tbl_Customers[Age_Group])</f>
        <v>35–44</v>
      </c>
      <c r="M5358" s="1" t="str">
        <f>_xlfn.XLOOKUP(tbl_Invoices[[#This Row],[Customer_ID]], tbl_Customers[Customer_ID], tbl_Customers[Region])</f>
        <v>South</v>
      </c>
      <c r="N5358" s="1" t="str" cm="1">
        <f t="array" ref="N5358">_xlfn.IFS(
   _xlfn.SINGLE(tbl_Invoices[Plan_ID])="P1","Basic",
   _xlfn.SINGLE(tbl_Invoices[Plan_ID])="P2","Standard",
   _xlfn.SINGLE(tbl_Invoices[Plan_ID])="P3","Premium"
)</f>
        <v>Standard</v>
      </c>
      <c r="O5358" s="2">
        <f>IF(tbl_Invoices[[#This Row],[Revenue_Type]]="Churned",0,1)</f>
        <v>0</v>
      </c>
    </row>
    <row r="5359" spans="1:15" x14ac:dyDescent="0.25">
      <c r="A5359" t="s">
        <v>6110</v>
      </c>
      <c r="B5359" t="s">
        <v>1107</v>
      </c>
      <c r="C5359" t="s">
        <v>4215</v>
      </c>
      <c r="D5359" s="1">
        <v>44998</v>
      </c>
      <c r="E5359">
        <v>55</v>
      </c>
      <c r="F5359" t="b">
        <v>1</v>
      </c>
      <c r="G5359" t="s">
        <v>4538</v>
      </c>
      <c r="H5359" t="s">
        <v>2031</v>
      </c>
      <c r="I5359" s="1">
        <f>DATE(YEAR(tbl_Invoices[[#This Row],[Invoice_Date]]), MONTH(tbl_Invoices[[#This Row],[Invoice_Date]]), DAY(tbl_Invoices[[#This Row],[Invoice_Date]]))</f>
        <v>44998</v>
      </c>
      <c r="J5359">
        <f>YEAR(tbl_Invoices[[#This Row],[Invoice_Date]])</f>
        <v>2023</v>
      </c>
      <c r="K5359" s="1">
        <f>_xlfn.XLOOKUP(tbl_Invoices[[#This Row],[Customer_ID]], tbl_Customers[Customer_ID], tbl_Customers[Cohort_Month])</f>
        <v>44926</v>
      </c>
      <c r="L5359" s="1" t="str">
        <f ca="1">_xlfn.XLOOKUP(tbl_Invoices[[#This Row],[Customer_ID]], tbl_Customers[Customer_ID], tbl_Customers[Age_Group])</f>
        <v>45–54</v>
      </c>
      <c r="M5359" s="1" t="str">
        <f>_xlfn.XLOOKUP(tbl_Invoices[[#This Row],[Customer_ID]], tbl_Customers[Customer_ID], tbl_Customers[Region])</f>
        <v>South</v>
      </c>
      <c r="N5359" s="1" t="str" cm="1">
        <f t="array" ref="N5359">_xlfn.IFS(
   _xlfn.SINGLE(tbl_Invoices[Plan_ID])="P1","Basic",
   _xlfn.SINGLE(tbl_Invoices[Plan_ID])="P2","Standard",
   _xlfn.SINGLE(tbl_Invoices[Plan_ID])="P3","Premium"
)</f>
        <v>Premium</v>
      </c>
      <c r="O5359" s="2">
        <f>IF(tbl_Invoices[[#This Row],[Revenue_Type]]="Churned",0,1)</f>
        <v>1</v>
      </c>
    </row>
    <row r="5360" spans="1:15" x14ac:dyDescent="0.25">
      <c r="A5360" t="s">
        <v>10297</v>
      </c>
      <c r="B5360" t="s">
        <v>1385</v>
      </c>
      <c r="C5360" t="s">
        <v>3305</v>
      </c>
      <c r="D5360" s="1">
        <v>44998</v>
      </c>
      <c r="E5360">
        <v>12</v>
      </c>
      <c r="F5360" t="b">
        <v>1</v>
      </c>
      <c r="G5360" t="s">
        <v>4545</v>
      </c>
      <c r="H5360" t="s">
        <v>2027</v>
      </c>
      <c r="I5360" s="1">
        <f>DATE(YEAR(tbl_Invoices[[#This Row],[Invoice_Date]]), MONTH(tbl_Invoices[[#This Row],[Invoice_Date]]), DAY(tbl_Invoices[[#This Row],[Invoice_Date]]))</f>
        <v>44998</v>
      </c>
      <c r="J5360">
        <f>YEAR(tbl_Invoices[[#This Row],[Invoice_Date]])</f>
        <v>2023</v>
      </c>
      <c r="K5360" s="1">
        <f>_xlfn.XLOOKUP(tbl_Invoices[[#This Row],[Customer_ID]], tbl_Customers[Customer_ID], tbl_Customers[Cohort_Month])</f>
        <v>44530</v>
      </c>
      <c r="L5360" s="1" t="str">
        <f ca="1">_xlfn.XLOOKUP(tbl_Invoices[[#This Row],[Customer_ID]], tbl_Customers[Customer_ID], tbl_Customers[Age_Group])</f>
        <v>35–44</v>
      </c>
      <c r="M5360" s="1" t="str">
        <f>_xlfn.XLOOKUP(tbl_Invoices[[#This Row],[Customer_ID]], tbl_Customers[Customer_ID], tbl_Customers[Region])</f>
        <v>International</v>
      </c>
      <c r="N5360" s="1" t="str" cm="1">
        <f t="array" ref="N5360">_xlfn.IFS(
   _xlfn.SINGLE(tbl_Invoices[Plan_ID])="P1","Basic",
   _xlfn.SINGLE(tbl_Invoices[Plan_ID])="P2","Standard",
   _xlfn.SINGLE(tbl_Invoices[Plan_ID])="P3","Premium"
)</f>
        <v>Basic</v>
      </c>
      <c r="O5360" s="2">
        <f>IF(tbl_Invoices[[#This Row],[Revenue_Type]]="Churned",0,1)</f>
        <v>0</v>
      </c>
    </row>
    <row r="5361" spans="1:15" x14ac:dyDescent="0.25">
      <c r="A5361" t="s">
        <v>6068</v>
      </c>
      <c r="B5361" t="s">
        <v>1686</v>
      </c>
      <c r="C5361" t="s">
        <v>3206</v>
      </c>
      <c r="D5361" s="1">
        <v>44998</v>
      </c>
      <c r="E5361">
        <v>55</v>
      </c>
      <c r="F5361" t="b">
        <v>1</v>
      </c>
      <c r="G5361" t="s">
        <v>4538</v>
      </c>
      <c r="H5361" t="s">
        <v>2031</v>
      </c>
      <c r="I5361" s="1">
        <f>DATE(YEAR(tbl_Invoices[[#This Row],[Invoice_Date]]), MONTH(tbl_Invoices[[#This Row],[Invoice_Date]]), DAY(tbl_Invoices[[#This Row],[Invoice_Date]]))</f>
        <v>44998</v>
      </c>
      <c r="J5361">
        <f>YEAR(tbl_Invoices[[#This Row],[Invoice_Date]])</f>
        <v>2023</v>
      </c>
      <c r="K5361" s="1">
        <f>_xlfn.XLOOKUP(tbl_Invoices[[#This Row],[Customer_ID]], tbl_Customers[Customer_ID], tbl_Customers[Cohort_Month])</f>
        <v>44316</v>
      </c>
      <c r="L5361" s="1" t="str">
        <f ca="1">_xlfn.XLOOKUP(tbl_Invoices[[#This Row],[Customer_ID]], tbl_Customers[Customer_ID], tbl_Customers[Age_Group])</f>
        <v>25–34</v>
      </c>
      <c r="M5361" s="1" t="str">
        <f>_xlfn.XLOOKUP(tbl_Invoices[[#This Row],[Customer_ID]], tbl_Customers[Customer_ID], tbl_Customers[Region])</f>
        <v>International</v>
      </c>
      <c r="N5361" s="1" t="str" cm="1">
        <f t="array" ref="N5361">_xlfn.IFS(
   _xlfn.SINGLE(tbl_Invoices[Plan_ID])="P1","Basic",
   _xlfn.SINGLE(tbl_Invoices[Plan_ID])="P2","Standard",
   _xlfn.SINGLE(tbl_Invoices[Plan_ID])="P3","Premium"
)</f>
        <v>Premium</v>
      </c>
      <c r="O5361" s="2">
        <f>IF(tbl_Invoices[[#This Row],[Revenue_Type]]="Churned",0,1)</f>
        <v>1</v>
      </c>
    </row>
    <row r="5362" spans="1:15" x14ac:dyDescent="0.25">
      <c r="A5362" t="s">
        <v>5772</v>
      </c>
      <c r="B5362" t="s">
        <v>1729</v>
      </c>
      <c r="C5362" t="s">
        <v>4249</v>
      </c>
      <c r="D5362" s="1">
        <v>44998</v>
      </c>
      <c r="E5362">
        <v>25</v>
      </c>
      <c r="F5362" t="b">
        <v>1</v>
      </c>
      <c r="G5362" t="s">
        <v>4540</v>
      </c>
      <c r="H5362" t="s">
        <v>2034</v>
      </c>
      <c r="I5362" s="1">
        <f>DATE(YEAR(tbl_Invoices[[#This Row],[Invoice_Date]]), MONTH(tbl_Invoices[[#This Row],[Invoice_Date]]), DAY(tbl_Invoices[[#This Row],[Invoice_Date]]))</f>
        <v>44998</v>
      </c>
      <c r="J5362">
        <f>YEAR(tbl_Invoices[[#This Row],[Invoice_Date]])</f>
        <v>2023</v>
      </c>
      <c r="K5362" s="1">
        <f>_xlfn.XLOOKUP(tbl_Invoices[[#This Row],[Customer_ID]], tbl_Customers[Customer_ID], tbl_Customers[Cohort_Month])</f>
        <v>44865</v>
      </c>
      <c r="L5362" s="1" t="str">
        <f ca="1">_xlfn.XLOOKUP(tbl_Invoices[[#This Row],[Customer_ID]], tbl_Customers[Customer_ID], tbl_Customers[Age_Group])</f>
        <v>55+</v>
      </c>
      <c r="M5362" s="1" t="str">
        <f>_xlfn.XLOOKUP(tbl_Invoices[[#This Row],[Customer_ID]], tbl_Customers[Customer_ID], tbl_Customers[Region])</f>
        <v>East</v>
      </c>
      <c r="N5362" s="1" t="str" cm="1">
        <f t="array" ref="N5362">_xlfn.IFS(
   _xlfn.SINGLE(tbl_Invoices[Plan_ID])="P1","Basic",
   _xlfn.SINGLE(tbl_Invoices[Plan_ID])="P2","Standard",
   _xlfn.SINGLE(tbl_Invoices[Plan_ID])="P3","Premium"
)</f>
        <v>Standard</v>
      </c>
      <c r="O5362" s="2">
        <f>IF(tbl_Invoices[[#This Row],[Revenue_Type]]="Churned",0,1)</f>
        <v>1</v>
      </c>
    </row>
    <row r="5363" spans="1:15" x14ac:dyDescent="0.25">
      <c r="A5363" t="s">
        <v>9228</v>
      </c>
      <c r="B5363" t="s">
        <v>253</v>
      </c>
      <c r="C5363" t="s">
        <v>2361</v>
      </c>
      <c r="D5363" s="1">
        <v>44999</v>
      </c>
      <c r="E5363">
        <v>12</v>
      </c>
      <c r="F5363" t="b">
        <v>1</v>
      </c>
      <c r="G5363" t="s">
        <v>4540</v>
      </c>
      <c r="H5363" t="s">
        <v>2027</v>
      </c>
      <c r="I5363" s="1">
        <f>DATE(YEAR(tbl_Invoices[[#This Row],[Invoice_Date]]), MONTH(tbl_Invoices[[#This Row],[Invoice_Date]]), DAY(tbl_Invoices[[#This Row],[Invoice_Date]]))</f>
        <v>44999</v>
      </c>
      <c r="J5363">
        <f>YEAR(tbl_Invoices[[#This Row],[Invoice_Date]])</f>
        <v>2023</v>
      </c>
      <c r="K5363" s="1">
        <f>_xlfn.XLOOKUP(tbl_Invoices[[#This Row],[Customer_ID]], tbl_Customers[Customer_ID], tbl_Customers[Cohort_Month])</f>
        <v>44286</v>
      </c>
      <c r="L5363" s="1" t="str">
        <f ca="1">_xlfn.XLOOKUP(tbl_Invoices[[#This Row],[Customer_ID]], tbl_Customers[Customer_ID], tbl_Customers[Age_Group])</f>
        <v>25–34</v>
      </c>
      <c r="M5363" s="1" t="str">
        <f>_xlfn.XLOOKUP(tbl_Invoices[[#This Row],[Customer_ID]], tbl_Customers[Customer_ID], tbl_Customers[Region])</f>
        <v>South</v>
      </c>
      <c r="N5363" s="1" t="str" cm="1">
        <f t="array" ref="N5363">_xlfn.IFS(
   _xlfn.SINGLE(tbl_Invoices[Plan_ID])="P1","Basic",
   _xlfn.SINGLE(tbl_Invoices[Plan_ID])="P2","Standard",
   _xlfn.SINGLE(tbl_Invoices[Plan_ID])="P3","Premium"
)</f>
        <v>Basic</v>
      </c>
      <c r="O5363" s="2">
        <f>IF(tbl_Invoices[[#This Row],[Revenue_Type]]="Churned",0,1)</f>
        <v>1</v>
      </c>
    </row>
    <row r="5364" spans="1:15" x14ac:dyDescent="0.25">
      <c r="A5364" t="s">
        <v>9755</v>
      </c>
      <c r="B5364" t="s">
        <v>710</v>
      </c>
      <c r="C5364" t="s">
        <v>2722</v>
      </c>
      <c r="D5364" s="1">
        <v>44999</v>
      </c>
      <c r="E5364">
        <v>12</v>
      </c>
      <c r="F5364" t="b">
        <v>1</v>
      </c>
      <c r="G5364" t="s">
        <v>4538</v>
      </c>
      <c r="H5364" t="s">
        <v>2027</v>
      </c>
      <c r="I5364" s="1">
        <f>DATE(YEAR(tbl_Invoices[[#This Row],[Invoice_Date]]), MONTH(tbl_Invoices[[#This Row],[Invoice_Date]]), DAY(tbl_Invoices[[#This Row],[Invoice_Date]]))</f>
        <v>44999</v>
      </c>
      <c r="J5364">
        <f>YEAR(tbl_Invoices[[#This Row],[Invoice_Date]])</f>
        <v>2023</v>
      </c>
      <c r="K5364" s="1">
        <f>_xlfn.XLOOKUP(tbl_Invoices[[#This Row],[Customer_ID]], tbl_Customers[Customer_ID], tbl_Customers[Cohort_Month])</f>
        <v>44500</v>
      </c>
      <c r="L5364" s="1" t="str">
        <f ca="1">_xlfn.XLOOKUP(tbl_Invoices[[#This Row],[Customer_ID]], tbl_Customers[Customer_ID], tbl_Customers[Age_Group])</f>
        <v>25–34</v>
      </c>
      <c r="M5364" s="1" t="str">
        <f>_xlfn.XLOOKUP(tbl_Invoices[[#This Row],[Customer_ID]], tbl_Customers[Customer_ID], tbl_Customers[Region])</f>
        <v>West</v>
      </c>
      <c r="N5364" s="1" t="str" cm="1">
        <f t="array" ref="N5364">_xlfn.IFS(
   _xlfn.SINGLE(tbl_Invoices[Plan_ID])="P1","Basic",
   _xlfn.SINGLE(tbl_Invoices[Plan_ID])="P2","Standard",
   _xlfn.SINGLE(tbl_Invoices[Plan_ID])="P3","Premium"
)</f>
        <v>Basic</v>
      </c>
      <c r="O5364" s="2">
        <f>IF(tbl_Invoices[[#This Row],[Revenue_Type]]="Churned",0,1)</f>
        <v>1</v>
      </c>
    </row>
    <row r="5365" spans="1:15" x14ac:dyDescent="0.25">
      <c r="A5365" t="s">
        <v>7729</v>
      </c>
      <c r="B5365" t="s">
        <v>1263</v>
      </c>
      <c r="C5365" t="s">
        <v>4169</v>
      </c>
      <c r="D5365" s="1">
        <v>44999</v>
      </c>
      <c r="E5365">
        <v>12</v>
      </c>
      <c r="F5365" t="b">
        <v>1</v>
      </c>
      <c r="G5365" t="s">
        <v>4549</v>
      </c>
      <c r="H5365" t="s">
        <v>2027</v>
      </c>
      <c r="I5365" s="1">
        <f>DATE(YEAR(tbl_Invoices[[#This Row],[Invoice_Date]]), MONTH(tbl_Invoices[[#This Row],[Invoice_Date]]), DAY(tbl_Invoices[[#This Row],[Invoice_Date]]))</f>
        <v>44999</v>
      </c>
      <c r="J5365">
        <f>YEAR(tbl_Invoices[[#This Row],[Invoice_Date]])</f>
        <v>2023</v>
      </c>
      <c r="K5365" s="1">
        <f>_xlfn.XLOOKUP(tbl_Invoices[[#This Row],[Customer_ID]], tbl_Customers[Customer_ID], tbl_Customers[Cohort_Month])</f>
        <v>44377</v>
      </c>
      <c r="L5365" s="1" t="str">
        <f ca="1">_xlfn.XLOOKUP(tbl_Invoices[[#This Row],[Customer_ID]], tbl_Customers[Customer_ID], tbl_Customers[Age_Group])</f>
        <v>35–44</v>
      </c>
      <c r="M5365" s="1" t="str">
        <f>_xlfn.XLOOKUP(tbl_Invoices[[#This Row],[Customer_ID]], tbl_Customers[Customer_ID], tbl_Customers[Region])</f>
        <v>South</v>
      </c>
      <c r="N5365" s="1" t="str" cm="1">
        <f t="array" ref="N5365">_xlfn.IFS(
   _xlfn.SINGLE(tbl_Invoices[Plan_ID])="P1","Basic",
   _xlfn.SINGLE(tbl_Invoices[Plan_ID])="P2","Standard",
   _xlfn.SINGLE(tbl_Invoices[Plan_ID])="P3","Premium"
)</f>
        <v>Basic</v>
      </c>
      <c r="O5365" s="2">
        <f>IF(tbl_Invoices[[#This Row],[Revenue_Type]]="Churned",0,1)</f>
        <v>1</v>
      </c>
    </row>
    <row r="5366" spans="1:15" x14ac:dyDescent="0.25">
      <c r="A5366" t="s">
        <v>5564</v>
      </c>
      <c r="B5366" t="s">
        <v>1736</v>
      </c>
      <c r="C5366" t="s">
        <v>4103</v>
      </c>
      <c r="D5366" s="1">
        <v>44999</v>
      </c>
      <c r="E5366">
        <v>25</v>
      </c>
      <c r="F5366" t="b">
        <v>1</v>
      </c>
      <c r="G5366" t="s">
        <v>4538</v>
      </c>
      <c r="H5366" t="s">
        <v>2034</v>
      </c>
      <c r="I5366" s="1">
        <f>DATE(YEAR(tbl_Invoices[[#This Row],[Invoice_Date]]), MONTH(tbl_Invoices[[#This Row],[Invoice_Date]]), DAY(tbl_Invoices[[#This Row],[Invoice_Date]]))</f>
        <v>44999</v>
      </c>
      <c r="J5366">
        <f>YEAR(tbl_Invoices[[#This Row],[Invoice_Date]])</f>
        <v>2023</v>
      </c>
      <c r="K5366" s="1">
        <f>_xlfn.XLOOKUP(tbl_Invoices[[#This Row],[Customer_ID]], tbl_Customers[Customer_ID], tbl_Customers[Cohort_Month])</f>
        <v>44865</v>
      </c>
      <c r="L5366" s="1" t="str">
        <f ca="1">_xlfn.XLOOKUP(tbl_Invoices[[#This Row],[Customer_ID]], tbl_Customers[Customer_ID], tbl_Customers[Age_Group])</f>
        <v>18–24</v>
      </c>
      <c r="M5366" s="1" t="str">
        <f>_xlfn.XLOOKUP(tbl_Invoices[[#This Row],[Customer_ID]], tbl_Customers[Customer_ID], tbl_Customers[Region])</f>
        <v>East</v>
      </c>
      <c r="N5366" s="1" t="str" cm="1">
        <f t="array" ref="N5366">_xlfn.IFS(
   _xlfn.SINGLE(tbl_Invoices[Plan_ID])="P1","Basic",
   _xlfn.SINGLE(tbl_Invoices[Plan_ID])="P2","Standard",
   _xlfn.SINGLE(tbl_Invoices[Plan_ID])="P3","Premium"
)</f>
        <v>Standard</v>
      </c>
      <c r="O5366" s="2">
        <f>IF(tbl_Invoices[[#This Row],[Revenue_Type]]="Churned",0,1)</f>
        <v>1</v>
      </c>
    </row>
    <row r="5367" spans="1:15" x14ac:dyDescent="0.25">
      <c r="A5367" t="s">
        <v>7382</v>
      </c>
      <c r="B5367" t="s">
        <v>286</v>
      </c>
      <c r="C5367" t="s">
        <v>4295</v>
      </c>
      <c r="D5367" s="1">
        <v>45000</v>
      </c>
      <c r="E5367">
        <v>12</v>
      </c>
      <c r="F5367" t="b">
        <v>1</v>
      </c>
      <c r="G5367" t="s">
        <v>4545</v>
      </c>
      <c r="H5367" t="s">
        <v>2027</v>
      </c>
      <c r="I5367" s="1">
        <f>DATE(YEAR(tbl_Invoices[[#This Row],[Invoice_Date]]), MONTH(tbl_Invoices[[#This Row],[Invoice_Date]]), DAY(tbl_Invoices[[#This Row],[Invoice_Date]]))</f>
        <v>45000</v>
      </c>
      <c r="J5367">
        <f>YEAR(tbl_Invoices[[#This Row],[Invoice_Date]])</f>
        <v>2023</v>
      </c>
      <c r="K5367" s="1">
        <f>_xlfn.XLOOKUP(tbl_Invoices[[#This Row],[Customer_ID]], tbl_Customers[Customer_ID], tbl_Customers[Cohort_Month])</f>
        <v>44895</v>
      </c>
      <c r="L5367" s="1" t="str">
        <f ca="1">_xlfn.XLOOKUP(tbl_Invoices[[#This Row],[Customer_ID]], tbl_Customers[Customer_ID], tbl_Customers[Age_Group])</f>
        <v>45–54</v>
      </c>
      <c r="M5367" s="1" t="str">
        <f>_xlfn.XLOOKUP(tbl_Invoices[[#This Row],[Customer_ID]], tbl_Customers[Customer_ID], tbl_Customers[Region])</f>
        <v>West</v>
      </c>
      <c r="N5367" s="1" t="str" cm="1">
        <f t="array" ref="N5367">_xlfn.IFS(
   _xlfn.SINGLE(tbl_Invoices[Plan_ID])="P1","Basic",
   _xlfn.SINGLE(tbl_Invoices[Plan_ID])="P2","Standard",
   _xlfn.SINGLE(tbl_Invoices[Plan_ID])="P3","Premium"
)</f>
        <v>Basic</v>
      </c>
      <c r="O5367" s="2">
        <f>IF(tbl_Invoices[[#This Row],[Revenue_Type]]="Churned",0,1)</f>
        <v>0</v>
      </c>
    </row>
    <row r="5368" spans="1:15" x14ac:dyDescent="0.25">
      <c r="A5368" t="s">
        <v>6335</v>
      </c>
      <c r="B5368" t="s">
        <v>686</v>
      </c>
      <c r="C5368" t="s">
        <v>2222</v>
      </c>
      <c r="D5368" s="1">
        <v>45000</v>
      </c>
      <c r="E5368">
        <v>25</v>
      </c>
      <c r="F5368" t="b">
        <v>1</v>
      </c>
      <c r="G5368" t="s">
        <v>4545</v>
      </c>
      <c r="H5368" t="s">
        <v>2034</v>
      </c>
      <c r="I5368" s="1">
        <f>DATE(YEAR(tbl_Invoices[[#This Row],[Invoice_Date]]), MONTH(tbl_Invoices[[#This Row],[Invoice_Date]]), DAY(tbl_Invoices[[#This Row],[Invoice_Date]]))</f>
        <v>45000</v>
      </c>
      <c r="J5368">
        <f>YEAR(tbl_Invoices[[#This Row],[Invoice_Date]])</f>
        <v>2023</v>
      </c>
      <c r="K5368" s="1">
        <f>_xlfn.XLOOKUP(tbl_Invoices[[#This Row],[Customer_ID]], tbl_Customers[Customer_ID], tbl_Customers[Cohort_Month])</f>
        <v>44530</v>
      </c>
      <c r="L5368" s="1" t="str">
        <f ca="1">_xlfn.XLOOKUP(tbl_Invoices[[#This Row],[Customer_ID]], tbl_Customers[Customer_ID], tbl_Customers[Age_Group])</f>
        <v>45–54</v>
      </c>
      <c r="M5368" s="1" t="str">
        <f>_xlfn.XLOOKUP(tbl_Invoices[[#This Row],[Customer_ID]], tbl_Customers[Customer_ID], tbl_Customers[Region])</f>
        <v>Midwest</v>
      </c>
      <c r="N5368" s="1" t="str" cm="1">
        <f t="array" ref="N5368">_xlfn.IFS(
   _xlfn.SINGLE(tbl_Invoices[Plan_ID])="P1","Basic",
   _xlfn.SINGLE(tbl_Invoices[Plan_ID])="P2","Standard",
   _xlfn.SINGLE(tbl_Invoices[Plan_ID])="P3","Premium"
)</f>
        <v>Standard</v>
      </c>
      <c r="O5368" s="2">
        <f>IF(tbl_Invoices[[#This Row],[Revenue_Type]]="Churned",0,1)</f>
        <v>0</v>
      </c>
    </row>
    <row r="5369" spans="1:15" x14ac:dyDescent="0.25">
      <c r="A5369" t="s">
        <v>7453</v>
      </c>
      <c r="B5369" t="s">
        <v>1155</v>
      </c>
      <c r="C5369" t="s">
        <v>2669</v>
      </c>
      <c r="D5369" s="1">
        <v>45000</v>
      </c>
      <c r="E5369">
        <v>12</v>
      </c>
      <c r="F5369" t="b">
        <v>1</v>
      </c>
      <c r="G5369" t="s">
        <v>4547</v>
      </c>
      <c r="H5369" t="s">
        <v>2027</v>
      </c>
      <c r="I5369" s="1">
        <f>DATE(YEAR(tbl_Invoices[[#This Row],[Invoice_Date]]), MONTH(tbl_Invoices[[#This Row],[Invoice_Date]]), DAY(tbl_Invoices[[#This Row],[Invoice_Date]]))</f>
        <v>45000</v>
      </c>
      <c r="J5369">
        <f>YEAR(tbl_Invoices[[#This Row],[Invoice_Date]])</f>
        <v>2023</v>
      </c>
      <c r="K5369" s="1">
        <f>_xlfn.XLOOKUP(tbl_Invoices[[#This Row],[Customer_ID]], tbl_Customers[Customer_ID], tbl_Customers[Cohort_Month])</f>
        <v>44985</v>
      </c>
      <c r="L5369" s="1" t="str">
        <f ca="1">_xlfn.XLOOKUP(tbl_Invoices[[#This Row],[Customer_ID]], tbl_Customers[Customer_ID], tbl_Customers[Age_Group])</f>
        <v>25–34</v>
      </c>
      <c r="M5369" s="1" t="str">
        <f>_xlfn.XLOOKUP(tbl_Invoices[[#This Row],[Customer_ID]], tbl_Customers[Customer_ID], tbl_Customers[Region])</f>
        <v>West</v>
      </c>
      <c r="N5369" s="1" t="str" cm="1">
        <f t="array" ref="N5369">_xlfn.IFS(
   _xlfn.SINGLE(tbl_Invoices[Plan_ID])="P1","Basic",
   _xlfn.SINGLE(tbl_Invoices[Plan_ID])="P2","Standard",
   _xlfn.SINGLE(tbl_Invoices[Plan_ID])="P3","Premium"
)</f>
        <v>Basic</v>
      </c>
      <c r="O5369" s="2">
        <f>IF(tbl_Invoices[[#This Row],[Revenue_Type]]="Churned",0,1)</f>
        <v>1</v>
      </c>
    </row>
    <row r="5370" spans="1:15" x14ac:dyDescent="0.25">
      <c r="A5370" t="s">
        <v>9460</v>
      </c>
      <c r="B5370" t="s">
        <v>1187</v>
      </c>
      <c r="C5370" t="s">
        <v>2562</v>
      </c>
      <c r="D5370" s="1">
        <v>45000</v>
      </c>
      <c r="E5370">
        <v>25</v>
      </c>
      <c r="F5370" t="b">
        <v>1</v>
      </c>
      <c r="G5370" t="s">
        <v>4540</v>
      </c>
      <c r="H5370" t="s">
        <v>2034</v>
      </c>
      <c r="I5370" s="1">
        <f>DATE(YEAR(tbl_Invoices[[#This Row],[Invoice_Date]]), MONTH(tbl_Invoices[[#This Row],[Invoice_Date]]), DAY(tbl_Invoices[[#This Row],[Invoice_Date]]))</f>
        <v>45000</v>
      </c>
      <c r="J5370">
        <f>YEAR(tbl_Invoices[[#This Row],[Invoice_Date]])</f>
        <v>2023</v>
      </c>
      <c r="K5370" s="1">
        <f>_xlfn.XLOOKUP(tbl_Invoices[[#This Row],[Customer_ID]], tbl_Customers[Customer_ID], tbl_Customers[Cohort_Month])</f>
        <v>44469</v>
      </c>
      <c r="L5370" s="1" t="str">
        <f ca="1">_xlfn.XLOOKUP(tbl_Invoices[[#This Row],[Customer_ID]], tbl_Customers[Customer_ID], tbl_Customers[Age_Group])</f>
        <v>18–24</v>
      </c>
      <c r="M5370" s="1" t="str">
        <f>_xlfn.XLOOKUP(tbl_Invoices[[#This Row],[Customer_ID]], tbl_Customers[Customer_ID], tbl_Customers[Region])</f>
        <v>West</v>
      </c>
      <c r="N5370" s="1" t="str" cm="1">
        <f t="array" ref="N5370">_xlfn.IFS(
   _xlfn.SINGLE(tbl_Invoices[Plan_ID])="P1","Basic",
   _xlfn.SINGLE(tbl_Invoices[Plan_ID])="P2","Standard",
   _xlfn.SINGLE(tbl_Invoices[Plan_ID])="P3","Premium"
)</f>
        <v>Standard</v>
      </c>
      <c r="O5370" s="2">
        <f>IF(tbl_Invoices[[#This Row],[Revenue_Type]]="Churned",0,1)</f>
        <v>1</v>
      </c>
    </row>
    <row r="5371" spans="1:15" x14ac:dyDescent="0.25">
      <c r="A5371" t="s">
        <v>5218</v>
      </c>
      <c r="B5371" t="s">
        <v>1349</v>
      </c>
      <c r="C5371" t="s">
        <v>3649</v>
      </c>
      <c r="D5371" s="1">
        <v>45000</v>
      </c>
      <c r="E5371">
        <v>25</v>
      </c>
      <c r="F5371" t="b">
        <v>1</v>
      </c>
      <c r="G5371" t="s">
        <v>4549</v>
      </c>
      <c r="H5371" t="s">
        <v>2034</v>
      </c>
      <c r="I5371" s="1">
        <f>DATE(YEAR(tbl_Invoices[[#This Row],[Invoice_Date]]), MONTH(tbl_Invoices[[#This Row],[Invoice_Date]]), DAY(tbl_Invoices[[#This Row],[Invoice_Date]]))</f>
        <v>45000</v>
      </c>
      <c r="J5371">
        <f>YEAR(tbl_Invoices[[#This Row],[Invoice_Date]])</f>
        <v>2023</v>
      </c>
      <c r="K5371" s="1">
        <f>_xlfn.XLOOKUP(tbl_Invoices[[#This Row],[Customer_ID]], tbl_Customers[Customer_ID], tbl_Customers[Cohort_Month])</f>
        <v>45107</v>
      </c>
      <c r="L5371" s="1" t="str">
        <f ca="1">_xlfn.XLOOKUP(tbl_Invoices[[#This Row],[Customer_ID]], tbl_Customers[Customer_ID], tbl_Customers[Age_Group])</f>
        <v>18–24</v>
      </c>
      <c r="M5371" s="1" t="str">
        <f>_xlfn.XLOOKUP(tbl_Invoices[[#This Row],[Customer_ID]], tbl_Customers[Customer_ID], tbl_Customers[Region])</f>
        <v>International</v>
      </c>
      <c r="N5371" s="1" t="str" cm="1">
        <f t="array" ref="N5371">_xlfn.IFS(
   _xlfn.SINGLE(tbl_Invoices[Plan_ID])="P1","Basic",
   _xlfn.SINGLE(tbl_Invoices[Plan_ID])="P2","Standard",
   _xlfn.SINGLE(tbl_Invoices[Plan_ID])="P3","Premium"
)</f>
        <v>Standard</v>
      </c>
      <c r="O5371" s="2">
        <f>IF(tbl_Invoices[[#This Row],[Revenue_Type]]="Churned",0,1)</f>
        <v>1</v>
      </c>
    </row>
    <row r="5372" spans="1:15" x14ac:dyDescent="0.25">
      <c r="A5372" t="s">
        <v>10527</v>
      </c>
      <c r="B5372" t="s">
        <v>1447</v>
      </c>
      <c r="C5372" t="s">
        <v>3806</v>
      </c>
      <c r="D5372" s="1">
        <v>45000</v>
      </c>
      <c r="E5372">
        <v>55</v>
      </c>
      <c r="F5372" t="b">
        <v>1</v>
      </c>
      <c r="G5372" t="s">
        <v>4545</v>
      </c>
      <c r="H5372" t="s">
        <v>2031</v>
      </c>
      <c r="I5372" s="1">
        <f>DATE(YEAR(tbl_Invoices[[#This Row],[Invoice_Date]]), MONTH(tbl_Invoices[[#This Row],[Invoice_Date]]), DAY(tbl_Invoices[[#This Row],[Invoice_Date]]))</f>
        <v>45000</v>
      </c>
      <c r="J5372">
        <f>YEAR(tbl_Invoices[[#This Row],[Invoice_Date]])</f>
        <v>2023</v>
      </c>
      <c r="K5372" s="1">
        <f>_xlfn.XLOOKUP(tbl_Invoices[[#This Row],[Customer_ID]], tbl_Customers[Customer_ID], tbl_Customers[Cohort_Month])</f>
        <v>44561</v>
      </c>
      <c r="L5372" s="1" t="str">
        <f ca="1">_xlfn.XLOOKUP(tbl_Invoices[[#This Row],[Customer_ID]], tbl_Customers[Customer_ID], tbl_Customers[Age_Group])</f>
        <v>25–34</v>
      </c>
      <c r="M5372" s="1" t="str">
        <f>_xlfn.XLOOKUP(tbl_Invoices[[#This Row],[Customer_ID]], tbl_Customers[Customer_ID], tbl_Customers[Region])</f>
        <v>South</v>
      </c>
      <c r="N5372" s="1" t="str" cm="1">
        <f t="array" ref="N5372">_xlfn.IFS(
   _xlfn.SINGLE(tbl_Invoices[Plan_ID])="P1","Basic",
   _xlfn.SINGLE(tbl_Invoices[Plan_ID])="P2","Standard",
   _xlfn.SINGLE(tbl_Invoices[Plan_ID])="P3","Premium"
)</f>
        <v>Premium</v>
      </c>
      <c r="O5372" s="2">
        <f>IF(tbl_Invoices[[#This Row],[Revenue_Type]]="Churned",0,1)</f>
        <v>0</v>
      </c>
    </row>
    <row r="5373" spans="1:15" x14ac:dyDescent="0.25">
      <c r="A5373" t="s">
        <v>5463</v>
      </c>
      <c r="B5373" t="s">
        <v>1750</v>
      </c>
      <c r="C5373" t="s">
        <v>4110</v>
      </c>
      <c r="D5373" s="1">
        <v>45000</v>
      </c>
      <c r="E5373">
        <v>55</v>
      </c>
      <c r="F5373" t="b">
        <v>1</v>
      </c>
      <c r="G5373" t="s">
        <v>4540</v>
      </c>
      <c r="H5373" t="s">
        <v>2031</v>
      </c>
      <c r="I5373" s="1">
        <f>DATE(YEAR(tbl_Invoices[[#This Row],[Invoice_Date]]), MONTH(tbl_Invoices[[#This Row],[Invoice_Date]]), DAY(tbl_Invoices[[#This Row],[Invoice_Date]]))</f>
        <v>45000</v>
      </c>
      <c r="J5373">
        <f>YEAR(tbl_Invoices[[#This Row],[Invoice_Date]])</f>
        <v>2023</v>
      </c>
      <c r="K5373" s="1">
        <f>_xlfn.XLOOKUP(tbl_Invoices[[#This Row],[Customer_ID]], tbl_Customers[Customer_ID], tbl_Customers[Cohort_Month])</f>
        <v>44681</v>
      </c>
      <c r="L5373" s="1" t="str">
        <f ca="1">_xlfn.XLOOKUP(tbl_Invoices[[#This Row],[Customer_ID]], tbl_Customers[Customer_ID], tbl_Customers[Age_Group])</f>
        <v>25–34</v>
      </c>
      <c r="M5373" s="1" t="str">
        <f>_xlfn.XLOOKUP(tbl_Invoices[[#This Row],[Customer_ID]], tbl_Customers[Customer_ID], tbl_Customers[Region])</f>
        <v>Midwest</v>
      </c>
      <c r="N5373" s="1" t="str" cm="1">
        <f t="array" ref="N5373">_xlfn.IFS(
   _xlfn.SINGLE(tbl_Invoices[Plan_ID])="P1","Basic",
   _xlfn.SINGLE(tbl_Invoices[Plan_ID])="P2","Standard",
   _xlfn.SINGLE(tbl_Invoices[Plan_ID])="P3","Premium"
)</f>
        <v>Premium</v>
      </c>
      <c r="O5373" s="2">
        <f>IF(tbl_Invoices[[#This Row],[Revenue_Type]]="Churned",0,1)</f>
        <v>1</v>
      </c>
    </row>
    <row r="5374" spans="1:15" x14ac:dyDescent="0.25">
      <c r="A5374" t="s">
        <v>9829</v>
      </c>
      <c r="B5374" t="s">
        <v>1786</v>
      </c>
      <c r="C5374" t="s">
        <v>2703</v>
      </c>
      <c r="D5374" s="1">
        <v>45000</v>
      </c>
      <c r="E5374">
        <v>12</v>
      </c>
      <c r="F5374" t="b">
        <v>1</v>
      </c>
      <c r="G5374" t="s">
        <v>4547</v>
      </c>
      <c r="H5374" t="s">
        <v>2027</v>
      </c>
      <c r="I5374" s="1">
        <f>DATE(YEAR(tbl_Invoices[[#This Row],[Invoice_Date]]), MONTH(tbl_Invoices[[#This Row],[Invoice_Date]]), DAY(tbl_Invoices[[#This Row],[Invoice_Date]]))</f>
        <v>45000</v>
      </c>
      <c r="J5374">
        <f>YEAR(tbl_Invoices[[#This Row],[Invoice_Date]])</f>
        <v>2023</v>
      </c>
      <c r="K5374" s="1">
        <f>_xlfn.XLOOKUP(tbl_Invoices[[#This Row],[Customer_ID]], tbl_Customers[Customer_ID], tbl_Customers[Cohort_Month])</f>
        <v>44500</v>
      </c>
      <c r="L5374" s="1" t="str">
        <f ca="1">_xlfn.XLOOKUP(tbl_Invoices[[#This Row],[Customer_ID]], tbl_Customers[Customer_ID], tbl_Customers[Age_Group])</f>
        <v>55+</v>
      </c>
      <c r="M5374" s="1" t="str">
        <f>_xlfn.XLOOKUP(tbl_Invoices[[#This Row],[Customer_ID]], tbl_Customers[Customer_ID], tbl_Customers[Region])</f>
        <v>South</v>
      </c>
      <c r="N5374" s="1" t="str" cm="1">
        <f t="array" ref="N5374">_xlfn.IFS(
   _xlfn.SINGLE(tbl_Invoices[Plan_ID])="P1","Basic",
   _xlfn.SINGLE(tbl_Invoices[Plan_ID])="P2","Standard",
   _xlfn.SINGLE(tbl_Invoices[Plan_ID])="P3","Premium"
)</f>
        <v>Basic</v>
      </c>
      <c r="O5374" s="2">
        <f>IF(tbl_Invoices[[#This Row],[Revenue_Type]]="Churned",0,1)</f>
        <v>1</v>
      </c>
    </row>
    <row r="5375" spans="1:15" x14ac:dyDescent="0.25">
      <c r="A5375" t="s">
        <v>9391</v>
      </c>
      <c r="B5375" t="s">
        <v>1948</v>
      </c>
      <c r="C5375" t="s">
        <v>2077</v>
      </c>
      <c r="D5375" s="1">
        <v>45000</v>
      </c>
      <c r="E5375">
        <v>55</v>
      </c>
      <c r="F5375" t="b">
        <v>1</v>
      </c>
      <c r="G5375" t="s">
        <v>4547</v>
      </c>
      <c r="H5375" t="s">
        <v>2031</v>
      </c>
      <c r="I5375" s="1">
        <f>DATE(YEAR(tbl_Invoices[[#This Row],[Invoice_Date]]), MONTH(tbl_Invoices[[#This Row],[Invoice_Date]]), DAY(tbl_Invoices[[#This Row],[Invoice_Date]]))</f>
        <v>45000</v>
      </c>
      <c r="J5375">
        <f>YEAR(tbl_Invoices[[#This Row],[Invoice_Date]])</f>
        <v>2023</v>
      </c>
      <c r="K5375" s="1">
        <f>_xlfn.XLOOKUP(tbl_Invoices[[#This Row],[Customer_ID]], tbl_Customers[Customer_ID], tbl_Customers[Cohort_Month])</f>
        <v>44957</v>
      </c>
      <c r="L5375" s="1" t="str">
        <f ca="1">_xlfn.XLOOKUP(tbl_Invoices[[#This Row],[Customer_ID]], tbl_Customers[Customer_ID], tbl_Customers[Age_Group])</f>
        <v>55+</v>
      </c>
      <c r="M5375" s="1" t="str">
        <f>_xlfn.XLOOKUP(tbl_Invoices[[#This Row],[Customer_ID]], tbl_Customers[Customer_ID], tbl_Customers[Region])</f>
        <v>South</v>
      </c>
      <c r="N5375" s="1" t="str" cm="1">
        <f t="array" ref="N5375">_xlfn.IFS(
   _xlfn.SINGLE(tbl_Invoices[Plan_ID])="P1","Basic",
   _xlfn.SINGLE(tbl_Invoices[Plan_ID])="P2","Standard",
   _xlfn.SINGLE(tbl_Invoices[Plan_ID])="P3","Premium"
)</f>
        <v>Premium</v>
      </c>
      <c r="O5375" s="2">
        <f>IF(tbl_Invoices[[#This Row],[Revenue_Type]]="Churned",0,1)</f>
        <v>1</v>
      </c>
    </row>
    <row r="5376" spans="1:15" x14ac:dyDescent="0.25">
      <c r="A5376" t="s">
        <v>10031</v>
      </c>
      <c r="B5376" t="s">
        <v>205</v>
      </c>
      <c r="C5376" t="s">
        <v>4226</v>
      </c>
      <c r="D5376" s="1">
        <v>45001</v>
      </c>
      <c r="E5376">
        <v>12</v>
      </c>
      <c r="F5376" t="b">
        <v>1</v>
      </c>
      <c r="G5376" t="s">
        <v>4538</v>
      </c>
      <c r="H5376" t="s">
        <v>2027</v>
      </c>
      <c r="I5376" s="1">
        <f>DATE(YEAR(tbl_Invoices[[#This Row],[Invoice_Date]]), MONTH(tbl_Invoices[[#This Row],[Invoice_Date]]), DAY(tbl_Invoices[[#This Row],[Invoice_Date]]))</f>
        <v>45001</v>
      </c>
      <c r="J5376">
        <f>YEAR(tbl_Invoices[[#This Row],[Invoice_Date]])</f>
        <v>2023</v>
      </c>
      <c r="K5376" s="1">
        <f>_xlfn.XLOOKUP(tbl_Invoices[[#This Row],[Customer_ID]], tbl_Customers[Customer_ID], tbl_Customers[Cohort_Month])</f>
        <v>44773</v>
      </c>
      <c r="L5376" s="1" t="str">
        <f ca="1">_xlfn.XLOOKUP(tbl_Invoices[[#This Row],[Customer_ID]], tbl_Customers[Customer_ID], tbl_Customers[Age_Group])</f>
        <v>25–34</v>
      </c>
      <c r="M5376" s="1" t="str">
        <f>_xlfn.XLOOKUP(tbl_Invoices[[#This Row],[Customer_ID]], tbl_Customers[Customer_ID], tbl_Customers[Region])</f>
        <v>International</v>
      </c>
      <c r="N5376" s="1" t="str" cm="1">
        <f t="array" ref="N5376">_xlfn.IFS(
   _xlfn.SINGLE(tbl_Invoices[Plan_ID])="P1","Basic",
   _xlfn.SINGLE(tbl_Invoices[Plan_ID])="P2","Standard",
   _xlfn.SINGLE(tbl_Invoices[Plan_ID])="P3","Premium"
)</f>
        <v>Basic</v>
      </c>
      <c r="O5376" s="2">
        <f>IF(tbl_Invoices[[#This Row],[Revenue_Type]]="Churned",0,1)</f>
        <v>1</v>
      </c>
    </row>
    <row r="5377" spans="1:15" x14ac:dyDescent="0.25">
      <c r="A5377" t="s">
        <v>9019</v>
      </c>
      <c r="B5377" t="s">
        <v>381</v>
      </c>
      <c r="C5377" t="s">
        <v>2514</v>
      </c>
      <c r="D5377" s="1">
        <v>45001</v>
      </c>
      <c r="E5377">
        <v>25</v>
      </c>
      <c r="F5377" t="b">
        <v>1</v>
      </c>
      <c r="G5377" t="s">
        <v>4540</v>
      </c>
      <c r="H5377" t="s">
        <v>2034</v>
      </c>
      <c r="I5377" s="1">
        <f>DATE(YEAR(tbl_Invoices[[#This Row],[Invoice_Date]]), MONTH(tbl_Invoices[[#This Row],[Invoice_Date]]), DAY(tbl_Invoices[[#This Row],[Invoice_Date]]))</f>
        <v>45001</v>
      </c>
      <c r="J5377">
        <f>YEAR(tbl_Invoices[[#This Row],[Invoice_Date]])</f>
        <v>2023</v>
      </c>
      <c r="K5377" s="1">
        <f>_xlfn.XLOOKUP(tbl_Invoices[[#This Row],[Customer_ID]], tbl_Customers[Customer_ID], tbl_Customers[Cohort_Month])</f>
        <v>44439</v>
      </c>
      <c r="L5377" s="1" t="str">
        <f ca="1">_xlfn.XLOOKUP(tbl_Invoices[[#This Row],[Customer_ID]], tbl_Customers[Customer_ID], tbl_Customers[Age_Group])</f>
        <v>25–34</v>
      </c>
      <c r="M5377" s="1" t="str">
        <f>_xlfn.XLOOKUP(tbl_Invoices[[#This Row],[Customer_ID]], tbl_Customers[Customer_ID], tbl_Customers[Region])</f>
        <v>East</v>
      </c>
      <c r="N5377" s="1" t="str" cm="1">
        <f t="array" ref="N5377">_xlfn.IFS(
   _xlfn.SINGLE(tbl_Invoices[Plan_ID])="P1","Basic",
   _xlfn.SINGLE(tbl_Invoices[Plan_ID])="P2","Standard",
   _xlfn.SINGLE(tbl_Invoices[Plan_ID])="P3","Premium"
)</f>
        <v>Standard</v>
      </c>
      <c r="O5377" s="2">
        <f>IF(tbl_Invoices[[#This Row],[Revenue_Type]]="Churned",0,1)</f>
        <v>1</v>
      </c>
    </row>
    <row r="5378" spans="1:15" x14ac:dyDescent="0.25">
      <c r="A5378" t="s">
        <v>6184</v>
      </c>
      <c r="B5378" t="s">
        <v>411</v>
      </c>
      <c r="C5378" t="s">
        <v>3229</v>
      </c>
      <c r="D5378" s="1">
        <v>45001</v>
      </c>
      <c r="E5378">
        <v>55</v>
      </c>
      <c r="F5378" t="b">
        <v>1</v>
      </c>
      <c r="G5378" t="s">
        <v>4547</v>
      </c>
      <c r="H5378" t="s">
        <v>2031</v>
      </c>
      <c r="I5378" s="1">
        <f>DATE(YEAR(tbl_Invoices[[#This Row],[Invoice_Date]]), MONTH(tbl_Invoices[[#This Row],[Invoice_Date]]), DAY(tbl_Invoices[[#This Row],[Invoice_Date]]))</f>
        <v>45001</v>
      </c>
      <c r="J5378">
        <f>YEAR(tbl_Invoices[[#This Row],[Invoice_Date]])</f>
        <v>2023</v>
      </c>
      <c r="K5378" s="1">
        <f>_xlfn.XLOOKUP(tbl_Invoices[[#This Row],[Customer_ID]], tbl_Customers[Customer_ID], tbl_Customers[Cohort_Month])</f>
        <v>44286</v>
      </c>
      <c r="L5378" s="1" t="str">
        <f ca="1">_xlfn.XLOOKUP(tbl_Invoices[[#This Row],[Customer_ID]], tbl_Customers[Customer_ID], tbl_Customers[Age_Group])</f>
        <v>45–54</v>
      </c>
      <c r="M5378" s="1" t="str">
        <f>_xlfn.XLOOKUP(tbl_Invoices[[#This Row],[Customer_ID]], tbl_Customers[Customer_ID], tbl_Customers[Region])</f>
        <v>West</v>
      </c>
      <c r="N5378" s="1" t="str" cm="1">
        <f t="array" ref="N5378">_xlfn.IFS(
   _xlfn.SINGLE(tbl_Invoices[Plan_ID])="P1","Basic",
   _xlfn.SINGLE(tbl_Invoices[Plan_ID])="P2","Standard",
   _xlfn.SINGLE(tbl_Invoices[Plan_ID])="P3","Premium"
)</f>
        <v>Premium</v>
      </c>
      <c r="O5378" s="2">
        <f>IF(tbl_Invoices[[#This Row],[Revenue_Type]]="Churned",0,1)</f>
        <v>1</v>
      </c>
    </row>
    <row r="5379" spans="1:15" x14ac:dyDescent="0.25">
      <c r="A5379" t="s">
        <v>6543</v>
      </c>
      <c r="B5379" t="s">
        <v>706</v>
      </c>
      <c r="C5379" t="s">
        <v>2585</v>
      </c>
      <c r="D5379" s="1">
        <v>45001</v>
      </c>
      <c r="E5379">
        <v>55</v>
      </c>
      <c r="F5379" t="b">
        <v>1</v>
      </c>
      <c r="G5379" t="s">
        <v>4545</v>
      </c>
      <c r="H5379" t="s">
        <v>2031</v>
      </c>
      <c r="I5379" s="1">
        <f>DATE(YEAR(tbl_Invoices[[#This Row],[Invoice_Date]]), MONTH(tbl_Invoices[[#This Row],[Invoice_Date]]), DAY(tbl_Invoices[[#This Row],[Invoice_Date]]))</f>
        <v>45001</v>
      </c>
      <c r="J5379">
        <f>YEAR(tbl_Invoices[[#This Row],[Invoice_Date]])</f>
        <v>2023</v>
      </c>
      <c r="K5379" s="1">
        <f>_xlfn.XLOOKUP(tbl_Invoices[[#This Row],[Customer_ID]], tbl_Customers[Customer_ID], tbl_Customers[Cohort_Month])</f>
        <v>44773</v>
      </c>
      <c r="L5379" s="1" t="str">
        <f ca="1">_xlfn.XLOOKUP(tbl_Invoices[[#This Row],[Customer_ID]], tbl_Customers[Customer_ID], tbl_Customers[Age_Group])</f>
        <v>25–34</v>
      </c>
      <c r="M5379" s="1" t="str">
        <f>_xlfn.XLOOKUP(tbl_Invoices[[#This Row],[Customer_ID]], tbl_Customers[Customer_ID], tbl_Customers[Region])</f>
        <v>South</v>
      </c>
      <c r="N5379" s="1" t="str" cm="1">
        <f t="array" ref="N5379">_xlfn.IFS(
   _xlfn.SINGLE(tbl_Invoices[Plan_ID])="P1","Basic",
   _xlfn.SINGLE(tbl_Invoices[Plan_ID])="P2","Standard",
   _xlfn.SINGLE(tbl_Invoices[Plan_ID])="P3","Premium"
)</f>
        <v>Premium</v>
      </c>
      <c r="O5379" s="2">
        <f>IF(tbl_Invoices[[#This Row],[Revenue_Type]]="Churned",0,1)</f>
        <v>0</v>
      </c>
    </row>
    <row r="5380" spans="1:15" x14ac:dyDescent="0.25">
      <c r="A5380" t="s">
        <v>5761</v>
      </c>
      <c r="B5380" t="s">
        <v>862</v>
      </c>
      <c r="C5380" t="s">
        <v>4322</v>
      </c>
      <c r="D5380" s="1">
        <v>45001</v>
      </c>
      <c r="E5380">
        <v>12</v>
      </c>
      <c r="F5380" t="b">
        <v>1</v>
      </c>
      <c r="G5380" t="s">
        <v>4545</v>
      </c>
      <c r="H5380" t="s">
        <v>2027</v>
      </c>
      <c r="I5380" s="1">
        <f>DATE(YEAR(tbl_Invoices[[#This Row],[Invoice_Date]]), MONTH(tbl_Invoices[[#This Row],[Invoice_Date]]), DAY(tbl_Invoices[[#This Row],[Invoice_Date]]))</f>
        <v>45001</v>
      </c>
      <c r="J5380">
        <f>YEAR(tbl_Invoices[[#This Row],[Invoice_Date]])</f>
        <v>2023</v>
      </c>
      <c r="K5380" s="1">
        <f>_xlfn.XLOOKUP(tbl_Invoices[[#This Row],[Customer_ID]], tbl_Customers[Customer_ID], tbl_Customers[Cohort_Month])</f>
        <v>44712</v>
      </c>
      <c r="L5380" s="1" t="str">
        <f ca="1">_xlfn.XLOOKUP(tbl_Invoices[[#This Row],[Customer_ID]], tbl_Customers[Customer_ID], tbl_Customers[Age_Group])</f>
        <v>55+</v>
      </c>
      <c r="M5380" s="1" t="str">
        <f>_xlfn.XLOOKUP(tbl_Invoices[[#This Row],[Customer_ID]], tbl_Customers[Customer_ID], tbl_Customers[Region])</f>
        <v>East</v>
      </c>
      <c r="N5380" s="1" t="str" cm="1">
        <f t="array" ref="N5380">_xlfn.IFS(
   _xlfn.SINGLE(tbl_Invoices[Plan_ID])="P1","Basic",
   _xlfn.SINGLE(tbl_Invoices[Plan_ID])="P2","Standard",
   _xlfn.SINGLE(tbl_Invoices[Plan_ID])="P3","Premium"
)</f>
        <v>Basic</v>
      </c>
      <c r="O5380" s="2">
        <f>IF(tbl_Invoices[[#This Row],[Revenue_Type]]="Churned",0,1)</f>
        <v>0</v>
      </c>
    </row>
    <row r="5381" spans="1:15" x14ac:dyDescent="0.25">
      <c r="A5381" t="s">
        <v>8711</v>
      </c>
      <c r="B5381" t="s">
        <v>867</v>
      </c>
      <c r="C5381" t="s">
        <v>2107</v>
      </c>
      <c r="D5381" s="1">
        <v>45001</v>
      </c>
      <c r="E5381">
        <v>25</v>
      </c>
      <c r="F5381" t="b">
        <v>1</v>
      </c>
      <c r="G5381" t="s">
        <v>4540</v>
      </c>
      <c r="H5381" t="s">
        <v>2034</v>
      </c>
      <c r="I5381" s="1">
        <f>DATE(YEAR(tbl_Invoices[[#This Row],[Invoice_Date]]), MONTH(tbl_Invoices[[#This Row],[Invoice_Date]]), DAY(tbl_Invoices[[#This Row],[Invoice_Date]]))</f>
        <v>45001</v>
      </c>
      <c r="J5381">
        <f>YEAR(tbl_Invoices[[#This Row],[Invoice_Date]])</f>
        <v>2023</v>
      </c>
      <c r="K5381" s="1">
        <f>_xlfn.XLOOKUP(tbl_Invoices[[#This Row],[Customer_ID]], tbl_Customers[Customer_ID], tbl_Customers[Cohort_Month])</f>
        <v>44620</v>
      </c>
      <c r="L5381" s="1" t="str">
        <f ca="1">_xlfn.XLOOKUP(tbl_Invoices[[#This Row],[Customer_ID]], tbl_Customers[Customer_ID], tbl_Customers[Age_Group])</f>
        <v>45–54</v>
      </c>
      <c r="M5381" s="1" t="str">
        <f>_xlfn.XLOOKUP(tbl_Invoices[[#This Row],[Customer_ID]], tbl_Customers[Customer_ID], tbl_Customers[Region])</f>
        <v>South</v>
      </c>
      <c r="N5381" s="1" t="str" cm="1">
        <f t="array" ref="N5381">_xlfn.IFS(
   _xlfn.SINGLE(tbl_Invoices[Plan_ID])="P1","Basic",
   _xlfn.SINGLE(tbl_Invoices[Plan_ID])="P2","Standard",
   _xlfn.SINGLE(tbl_Invoices[Plan_ID])="P3","Premium"
)</f>
        <v>Standard</v>
      </c>
      <c r="O5381" s="2">
        <f>IF(tbl_Invoices[[#This Row],[Revenue_Type]]="Churned",0,1)</f>
        <v>1</v>
      </c>
    </row>
    <row r="5382" spans="1:15" x14ac:dyDescent="0.25">
      <c r="A5382" t="s">
        <v>7629</v>
      </c>
      <c r="B5382" t="s">
        <v>999</v>
      </c>
      <c r="C5382" t="s">
        <v>4027</v>
      </c>
      <c r="D5382" s="1">
        <v>45001</v>
      </c>
      <c r="E5382">
        <v>12</v>
      </c>
      <c r="F5382" t="b">
        <v>1</v>
      </c>
      <c r="G5382" t="s">
        <v>4540</v>
      </c>
      <c r="H5382" t="s">
        <v>2027</v>
      </c>
      <c r="I5382" s="1">
        <f>DATE(YEAR(tbl_Invoices[[#This Row],[Invoice_Date]]), MONTH(tbl_Invoices[[#This Row],[Invoice_Date]]), DAY(tbl_Invoices[[#This Row],[Invoice_Date]]))</f>
        <v>45001</v>
      </c>
      <c r="J5382">
        <f>YEAR(tbl_Invoices[[#This Row],[Invoice_Date]])</f>
        <v>2023</v>
      </c>
      <c r="K5382" s="1">
        <f>_xlfn.XLOOKUP(tbl_Invoices[[#This Row],[Customer_ID]], tbl_Customers[Customer_ID], tbl_Customers[Cohort_Month])</f>
        <v>44561</v>
      </c>
      <c r="L5382" s="1" t="str">
        <f ca="1">_xlfn.XLOOKUP(tbl_Invoices[[#This Row],[Customer_ID]], tbl_Customers[Customer_ID], tbl_Customers[Age_Group])</f>
        <v>35–44</v>
      </c>
      <c r="M5382" s="1" t="str">
        <f>_xlfn.XLOOKUP(tbl_Invoices[[#This Row],[Customer_ID]], tbl_Customers[Customer_ID], tbl_Customers[Region])</f>
        <v>Midwest</v>
      </c>
      <c r="N5382" s="1" t="str" cm="1">
        <f t="array" ref="N5382">_xlfn.IFS(
   _xlfn.SINGLE(tbl_Invoices[Plan_ID])="P1","Basic",
   _xlfn.SINGLE(tbl_Invoices[Plan_ID])="P2","Standard",
   _xlfn.SINGLE(tbl_Invoices[Plan_ID])="P3","Premium"
)</f>
        <v>Basic</v>
      </c>
      <c r="O5382" s="2">
        <f>IF(tbl_Invoices[[#This Row],[Revenue_Type]]="Churned",0,1)</f>
        <v>1</v>
      </c>
    </row>
    <row r="5383" spans="1:15" x14ac:dyDescent="0.25">
      <c r="A5383" t="s">
        <v>6429</v>
      </c>
      <c r="B5383" t="s">
        <v>1018</v>
      </c>
      <c r="C5383" t="s">
        <v>2161</v>
      </c>
      <c r="D5383" s="1">
        <v>45001</v>
      </c>
      <c r="E5383">
        <v>55</v>
      </c>
      <c r="F5383" t="b">
        <v>1</v>
      </c>
      <c r="G5383" t="s">
        <v>4545</v>
      </c>
      <c r="H5383" t="s">
        <v>2031</v>
      </c>
      <c r="I5383" s="1">
        <f>DATE(YEAR(tbl_Invoices[[#This Row],[Invoice_Date]]), MONTH(tbl_Invoices[[#This Row],[Invoice_Date]]), DAY(tbl_Invoices[[#This Row],[Invoice_Date]]))</f>
        <v>45001</v>
      </c>
      <c r="J5383">
        <f>YEAR(tbl_Invoices[[#This Row],[Invoice_Date]])</f>
        <v>2023</v>
      </c>
      <c r="K5383" s="1">
        <f>_xlfn.XLOOKUP(tbl_Invoices[[#This Row],[Customer_ID]], tbl_Customers[Customer_ID], tbl_Customers[Cohort_Month])</f>
        <v>44681</v>
      </c>
      <c r="L5383" s="1" t="str">
        <f ca="1">_xlfn.XLOOKUP(tbl_Invoices[[#This Row],[Customer_ID]], tbl_Customers[Customer_ID], tbl_Customers[Age_Group])</f>
        <v>25–34</v>
      </c>
      <c r="M5383" s="1" t="str">
        <f>_xlfn.XLOOKUP(tbl_Invoices[[#This Row],[Customer_ID]], tbl_Customers[Customer_ID], tbl_Customers[Region])</f>
        <v>Midwest</v>
      </c>
      <c r="N5383" s="1" t="str" cm="1">
        <f t="array" ref="N5383">_xlfn.IFS(
   _xlfn.SINGLE(tbl_Invoices[Plan_ID])="P1","Basic",
   _xlfn.SINGLE(tbl_Invoices[Plan_ID])="P2","Standard",
   _xlfn.SINGLE(tbl_Invoices[Plan_ID])="P3","Premium"
)</f>
        <v>Premium</v>
      </c>
      <c r="O5383" s="2">
        <f>IF(tbl_Invoices[[#This Row],[Revenue_Type]]="Churned",0,1)</f>
        <v>0</v>
      </c>
    </row>
    <row r="5384" spans="1:15" x14ac:dyDescent="0.25">
      <c r="A5384" t="s">
        <v>10237</v>
      </c>
      <c r="B5384" t="s">
        <v>1282</v>
      </c>
      <c r="C5384" t="s">
        <v>2232</v>
      </c>
      <c r="D5384" s="1">
        <v>45001</v>
      </c>
      <c r="E5384">
        <v>12</v>
      </c>
      <c r="F5384" t="b">
        <v>1</v>
      </c>
      <c r="G5384" t="s">
        <v>4547</v>
      </c>
      <c r="H5384" t="s">
        <v>2027</v>
      </c>
      <c r="I5384" s="1">
        <f>DATE(YEAR(tbl_Invoices[[#This Row],[Invoice_Date]]), MONTH(tbl_Invoices[[#This Row],[Invoice_Date]]), DAY(tbl_Invoices[[#This Row],[Invoice_Date]]))</f>
        <v>45001</v>
      </c>
      <c r="J5384">
        <f>YEAR(tbl_Invoices[[#This Row],[Invoice_Date]])</f>
        <v>2023</v>
      </c>
      <c r="K5384" s="1">
        <f>_xlfn.XLOOKUP(tbl_Invoices[[#This Row],[Customer_ID]], tbl_Customers[Customer_ID], tbl_Customers[Cohort_Month])</f>
        <v>44651</v>
      </c>
      <c r="L5384" s="1" t="str">
        <f ca="1">_xlfn.XLOOKUP(tbl_Invoices[[#This Row],[Customer_ID]], tbl_Customers[Customer_ID], tbl_Customers[Age_Group])</f>
        <v>35–44</v>
      </c>
      <c r="M5384" s="1" t="str">
        <f>_xlfn.XLOOKUP(tbl_Invoices[[#This Row],[Customer_ID]], tbl_Customers[Customer_ID], tbl_Customers[Region])</f>
        <v>West</v>
      </c>
      <c r="N5384" s="1" t="str" cm="1">
        <f t="array" ref="N5384">_xlfn.IFS(
   _xlfn.SINGLE(tbl_Invoices[Plan_ID])="P1","Basic",
   _xlfn.SINGLE(tbl_Invoices[Plan_ID])="P2","Standard",
   _xlfn.SINGLE(tbl_Invoices[Plan_ID])="P3","Premium"
)</f>
        <v>Basic</v>
      </c>
      <c r="O5384" s="2">
        <f>IF(tbl_Invoices[[#This Row],[Revenue_Type]]="Churned",0,1)</f>
        <v>1</v>
      </c>
    </row>
    <row r="5385" spans="1:15" x14ac:dyDescent="0.25">
      <c r="A5385" t="s">
        <v>6491</v>
      </c>
      <c r="B5385" t="s">
        <v>1376</v>
      </c>
      <c r="C5385" t="s">
        <v>3640</v>
      </c>
      <c r="D5385" s="1">
        <v>45001</v>
      </c>
      <c r="E5385">
        <v>12</v>
      </c>
      <c r="F5385" t="b">
        <v>1</v>
      </c>
      <c r="G5385" t="s">
        <v>4538</v>
      </c>
      <c r="H5385" t="s">
        <v>2027</v>
      </c>
      <c r="I5385" s="1">
        <f>DATE(YEAR(tbl_Invoices[[#This Row],[Invoice_Date]]), MONTH(tbl_Invoices[[#This Row],[Invoice_Date]]), DAY(tbl_Invoices[[#This Row],[Invoice_Date]]))</f>
        <v>45001</v>
      </c>
      <c r="J5385">
        <f>YEAR(tbl_Invoices[[#This Row],[Invoice_Date]])</f>
        <v>2023</v>
      </c>
      <c r="K5385" s="1">
        <f>_xlfn.XLOOKUP(tbl_Invoices[[#This Row],[Customer_ID]], tbl_Customers[Customer_ID], tbl_Customers[Cohort_Month])</f>
        <v>44712</v>
      </c>
      <c r="L5385" s="1" t="str">
        <f ca="1">_xlfn.XLOOKUP(tbl_Invoices[[#This Row],[Customer_ID]], tbl_Customers[Customer_ID], tbl_Customers[Age_Group])</f>
        <v>55+</v>
      </c>
      <c r="M5385" s="1" t="str">
        <f>_xlfn.XLOOKUP(tbl_Invoices[[#This Row],[Customer_ID]], tbl_Customers[Customer_ID], tbl_Customers[Region])</f>
        <v>Midwest</v>
      </c>
      <c r="N5385" s="1" t="str" cm="1">
        <f t="array" ref="N5385">_xlfn.IFS(
   _xlfn.SINGLE(tbl_Invoices[Plan_ID])="P1","Basic",
   _xlfn.SINGLE(tbl_Invoices[Plan_ID])="P2","Standard",
   _xlfn.SINGLE(tbl_Invoices[Plan_ID])="P3","Premium"
)</f>
        <v>Basic</v>
      </c>
      <c r="O5385" s="2">
        <f>IF(tbl_Invoices[[#This Row],[Revenue_Type]]="Churned",0,1)</f>
        <v>1</v>
      </c>
    </row>
    <row r="5386" spans="1:15" x14ac:dyDescent="0.25">
      <c r="A5386" t="s">
        <v>9508</v>
      </c>
      <c r="B5386" t="s">
        <v>1816</v>
      </c>
      <c r="C5386" t="s">
        <v>2841</v>
      </c>
      <c r="D5386" s="1">
        <v>45001</v>
      </c>
      <c r="E5386">
        <v>25</v>
      </c>
      <c r="F5386" t="b">
        <v>1</v>
      </c>
      <c r="G5386" t="s">
        <v>4547</v>
      </c>
      <c r="H5386" t="s">
        <v>2034</v>
      </c>
      <c r="I5386" s="1">
        <f>DATE(YEAR(tbl_Invoices[[#This Row],[Invoice_Date]]), MONTH(tbl_Invoices[[#This Row],[Invoice_Date]]), DAY(tbl_Invoices[[#This Row],[Invoice_Date]]))</f>
        <v>45001</v>
      </c>
      <c r="J5386">
        <f>YEAR(tbl_Invoices[[#This Row],[Invoice_Date]])</f>
        <v>2023</v>
      </c>
      <c r="K5386" s="1">
        <f>_xlfn.XLOOKUP(tbl_Invoices[[#This Row],[Customer_ID]], tbl_Customers[Customer_ID], tbl_Customers[Cohort_Month])</f>
        <v>44439</v>
      </c>
      <c r="L5386" s="1" t="str">
        <f ca="1">_xlfn.XLOOKUP(tbl_Invoices[[#This Row],[Customer_ID]], tbl_Customers[Customer_ID], tbl_Customers[Age_Group])</f>
        <v>45–54</v>
      </c>
      <c r="M5386" s="1" t="str">
        <f>_xlfn.XLOOKUP(tbl_Invoices[[#This Row],[Customer_ID]], tbl_Customers[Customer_ID], tbl_Customers[Region])</f>
        <v>East</v>
      </c>
      <c r="N5386" s="1" t="str" cm="1">
        <f t="array" ref="N5386">_xlfn.IFS(
   _xlfn.SINGLE(tbl_Invoices[Plan_ID])="P1","Basic",
   _xlfn.SINGLE(tbl_Invoices[Plan_ID])="P2","Standard",
   _xlfn.SINGLE(tbl_Invoices[Plan_ID])="P3","Premium"
)</f>
        <v>Standard</v>
      </c>
      <c r="O5386" s="2">
        <f>IF(tbl_Invoices[[#This Row],[Revenue_Type]]="Churned",0,1)</f>
        <v>1</v>
      </c>
    </row>
    <row r="5387" spans="1:15" x14ac:dyDescent="0.25">
      <c r="A5387" t="s">
        <v>6958</v>
      </c>
      <c r="B5387" t="s">
        <v>88</v>
      </c>
      <c r="C5387" t="s">
        <v>4239</v>
      </c>
      <c r="D5387" s="1">
        <v>45002</v>
      </c>
      <c r="E5387">
        <v>12</v>
      </c>
      <c r="F5387" t="b">
        <v>1</v>
      </c>
      <c r="G5387" t="s">
        <v>4538</v>
      </c>
      <c r="H5387" t="s">
        <v>2027</v>
      </c>
      <c r="I5387" s="1">
        <f>DATE(YEAR(tbl_Invoices[[#This Row],[Invoice_Date]]), MONTH(tbl_Invoices[[#This Row],[Invoice_Date]]), DAY(tbl_Invoices[[#This Row],[Invoice_Date]]))</f>
        <v>45002</v>
      </c>
      <c r="J5387">
        <f>YEAR(tbl_Invoices[[#This Row],[Invoice_Date]])</f>
        <v>2023</v>
      </c>
      <c r="K5387" s="1">
        <f>_xlfn.XLOOKUP(tbl_Invoices[[#This Row],[Customer_ID]], tbl_Customers[Customer_ID], tbl_Customers[Cohort_Month])</f>
        <v>44865</v>
      </c>
      <c r="L5387" s="1" t="str">
        <f ca="1">_xlfn.XLOOKUP(tbl_Invoices[[#This Row],[Customer_ID]], tbl_Customers[Customer_ID], tbl_Customers[Age_Group])</f>
        <v>35–44</v>
      </c>
      <c r="M5387" s="1" t="str">
        <f>_xlfn.XLOOKUP(tbl_Invoices[[#This Row],[Customer_ID]], tbl_Customers[Customer_ID], tbl_Customers[Region])</f>
        <v>East</v>
      </c>
      <c r="N5387" s="1" t="str" cm="1">
        <f t="array" ref="N5387">_xlfn.IFS(
   _xlfn.SINGLE(tbl_Invoices[Plan_ID])="P1","Basic",
   _xlfn.SINGLE(tbl_Invoices[Plan_ID])="P2","Standard",
   _xlfn.SINGLE(tbl_Invoices[Plan_ID])="P3","Premium"
)</f>
        <v>Basic</v>
      </c>
      <c r="O5387" s="2">
        <f>IF(tbl_Invoices[[#This Row],[Revenue_Type]]="Churned",0,1)</f>
        <v>1</v>
      </c>
    </row>
    <row r="5388" spans="1:15" x14ac:dyDescent="0.25">
      <c r="A5388" t="s">
        <v>4968</v>
      </c>
      <c r="B5388" t="s">
        <v>258</v>
      </c>
      <c r="C5388" t="s">
        <v>2512</v>
      </c>
      <c r="D5388" s="1">
        <v>45002</v>
      </c>
      <c r="E5388">
        <v>55</v>
      </c>
      <c r="F5388" t="b">
        <v>1</v>
      </c>
      <c r="G5388" t="s">
        <v>4547</v>
      </c>
      <c r="H5388" t="s">
        <v>2031</v>
      </c>
      <c r="I5388" s="1">
        <f>DATE(YEAR(tbl_Invoices[[#This Row],[Invoice_Date]]), MONTH(tbl_Invoices[[#This Row],[Invoice_Date]]), DAY(tbl_Invoices[[#This Row],[Invoice_Date]]))</f>
        <v>45002</v>
      </c>
      <c r="J5388">
        <f>YEAR(tbl_Invoices[[#This Row],[Invoice_Date]])</f>
        <v>2023</v>
      </c>
      <c r="K5388" s="1">
        <f>_xlfn.XLOOKUP(tbl_Invoices[[#This Row],[Customer_ID]], tbl_Customers[Customer_ID], tbl_Customers[Cohort_Month])</f>
        <v>44286</v>
      </c>
      <c r="L5388" s="1" t="str">
        <f ca="1">_xlfn.XLOOKUP(tbl_Invoices[[#This Row],[Customer_ID]], tbl_Customers[Customer_ID], tbl_Customers[Age_Group])</f>
        <v>55+</v>
      </c>
      <c r="M5388" s="1" t="str">
        <f>_xlfn.XLOOKUP(tbl_Invoices[[#This Row],[Customer_ID]], tbl_Customers[Customer_ID], tbl_Customers[Region])</f>
        <v>East</v>
      </c>
      <c r="N5388" s="1" t="str" cm="1">
        <f t="array" ref="N5388">_xlfn.IFS(
   _xlfn.SINGLE(tbl_Invoices[Plan_ID])="P1","Basic",
   _xlfn.SINGLE(tbl_Invoices[Plan_ID])="P2","Standard",
   _xlfn.SINGLE(tbl_Invoices[Plan_ID])="P3","Premium"
)</f>
        <v>Premium</v>
      </c>
      <c r="O5388" s="2">
        <f>IF(tbl_Invoices[[#This Row],[Revenue_Type]]="Churned",0,1)</f>
        <v>1</v>
      </c>
    </row>
    <row r="5389" spans="1:15" x14ac:dyDescent="0.25">
      <c r="A5389" t="s">
        <v>5663</v>
      </c>
      <c r="B5389" t="s">
        <v>375</v>
      </c>
      <c r="C5389" t="s">
        <v>4283</v>
      </c>
      <c r="D5389" s="1">
        <v>45002</v>
      </c>
      <c r="E5389">
        <v>55</v>
      </c>
      <c r="F5389" t="b">
        <v>1</v>
      </c>
      <c r="G5389" t="s">
        <v>4545</v>
      </c>
      <c r="H5389" t="s">
        <v>2031</v>
      </c>
      <c r="I5389" s="1">
        <f>DATE(YEAR(tbl_Invoices[[#This Row],[Invoice_Date]]), MONTH(tbl_Invoices[[#This Row],[Invoice_Date]]), DAY(tbl_Invoices[[#This Row],[Invoice_Date]]))</f>
        <v>45002</v>
      </c>
      <c r="J5389">
        <f>YEAR(tbl_Invoices[[#This Row],[Invoice_Date]])</f>
        <v>2023</v>
      </c>
      <c r="K5389" s="1">
        <f>_xlfn.XLOOKUP(tbl_Invoices[[#This Row],[Customer_ID]], tbl_Customers[Customer_ID], tbl_Customers[Cohort_Month])</f>
        <v>44773</v>
      </c>
      <c r="L5389" s="1" t="str">
        <f ca="1">_xlfn.XLOOKUP(tbl_Invoices[[#This Row],[Customer_ID]], tbl_Customers[Customer_ID], tbl_Customers[Age_Group])</f>
        <v>55+</v>
      </c>
      <c r="M5389" s="1" t="str">
        <f>_xlfn.XLOOKUP(tbl_Invoices[[#This Row],[Customer_ID]], tbl_Customers[Customer_ID], tbl_Customers[Region])</f>
        <v>East</v>
      </c>
      <c r="N5389" s="1" t="str" cm="1">
        <f t="array" ref="N5389">_xlfn.IFS(
   _xlfn.SINGLE(tbl_Invoices[Plan_ID])="P1","Basic",
   _xlfn.SINGLE(tbl_Invoices[Plan_ID])="P2","Standard",
   _xlfn.SINGLE(tbl_Invoices[Plan_ID])="P3","Premium"
)</f>
        <v>Premium</v>
      </c>
      <c r="O5389" s="2">
        <f>IF(tbl_Invoices[[#This Row],[Revenue_Type]]="Churned",0,1)</f>
        <v>0</v>
      </c>
    </row>
    <row r="5390" spans="1:15" x14ac:dyDescent="0.25">
      <c r="A5390" t="s">
        <v>10328</v>
      </c>
      <c r="B5390" t="s">
        <v>775</v>
      </c>
      <c r="C5390" t="s">
        <v>3270</v>
      </c>
      <c r="D5390" s="1">
        <v>45002</v>
      </c>
      <c r="E5390">
        <v>12</v>
      </c>
      <c r="F5390" t="b">
        <v>1</v>
      </c>
      <c r="G5390" t="s">
        <v>4538</v>
      </c>
      <c r="H5390" t="s">
        <v>2027</v>
      </c>
      <c r="I5390" s="1">
        <f>DATE(YEAR(tbl_Invoices[[#This Row],[Invoice_Date]]), MONTH(tbl_Invoices[[#This Row],[Invoice_Date]]), DAY(tbl_Invoices[[#This Row],[Invoice_Date]]))</f>
        <v>45002</v>
      </c>
      <c r="J5390">
        <f>YEAR(tbl_Invoices[[#This Row],[Invoice_Date]])</f>
        <v>2023</v>
      </c>
      <c r="K5390" s="1">
        <f>_xlfn.XLOOKUP(tbl_Invoices[[#This Row],[Customer_ID]], tbl_Customers[Customer_ID], tbl_Customers[Cohort_Month])</f>
        <v>44651</v>
      </c>
      <c r="L5390" s="1" t="str">
        <f ca="1">_xlfn.XLOOKUP(tbl_Invoices[[#This Row],[Customer_ID]], tbl_Customers[Customer_ID], tbl_Customers[Age_Group])</f>
        <v>45–54</v>
      </c>
      <c r="M5390" s="1" t="str">
        <f>_xlfn.XLOOKUP(tbl_Invoices[[#This Row],[Customer_ID]], tbl_Customers[Customer_ID], tbl_Customers[Region])</f>
        <v>Midwest</v>
      </c>
      <c r="N5390" s="1" t="str" cm="1">
        <f t="array" ref="N5390">_xlfn.IFS(
   _xlfn.SINGLE(tbl_Invoices[Plan_ID])="P1","Basic",
   _xlfn.SINGLE(tbl_Invoices[Plan_ID])="P2","Standard",
   _xlfn.SINGLE(tbl_Invoices[Plan_ID])="P3","Premium"
)</f>
        <v>Basic</v>
      </c>
      <c r="O5390" s="2">
        <f>IF(tbl_Invoices[[#This Row],[Revenue_Type]]="Churned",0,1)</f>
        <v>1</v>
      </c>
    </row>
    <row r="5391" spans="1:15" x14ac:dyDescent="0.25">
      <c r="A5391" t="s">
        <v>10524</v>
      </c>
      <c r="B5391" t="s">
        <v>1434</v>
      </c>
      <c r="C5391" t="s">
        <v>2405</v>
      </c>
      <c r="D5391" s="1">
        <v>45002</v>
      </c>
      <c r="E5391">
        <v>55</v>
      </c>
      <c r="F5391" t="b">
        <v>1</v>
      </c>
      <c r="G5391" t="s">
        <v>4545</v>
      </c>
      <c r="H5391" t="s">
        <v>2031</v>
      </c>
      <c r="I5391" s="1">
        <f>DATE(YEAR(tbl_Invoices[[#This Row],[Invoice_Date]]), MONTH(tbl_Invoices[[#This Row],[Invoice_Date]]), DAY(tbl_Invoices[[#This Row],[Invoice_Date]]))</f>
        <v>45002</v>
      </c>
      <c r="J5391">
        <f>YEAR(tbl_Invoices[[#This Row],[Invoice_Date]])</f>
        <v>2023</v>
      </c>
      <c r="K5391" s="1">
        <f>_xlfn.XLOOKUP(tbl_Invoices[[#This Row],[Customer_ID]], tbl_Customers[Customer_ID], tbl_Customers[Cohort_Month])</f>
        <v>44957</v>
      </c>
      <c r="L5391" s="1" t="str">
        <f ca="1">_xlfn.XLOOKUP(tbl_Invoices[[#This Row],[Customer_ID]], tbl_Customers[Customer_ID], tbl_Customers[Age_Group])</f>
        <v>18–24</v>
      </c>
      <c r="M5391" s="1" t="str">
        <f>_xlfn.XLOOKUP(tbl_Invoices[[#This Row],[Customer_ID]], tbl_Customers[Customer_ID], tbl_Customers[Region])</f>
        <v>East</v>
      </c>
      <c r="N5391" s="1" t="str" cm="1">
        <f t="array" ref="N5391">_xlfn.IFS(
   _xlfn.SINGLE(tbl_Invoices[Plan_ID])="P1","Basic",
   _xlfn.SINGLE(tbl_Invoices[Plan_ID])="P2","Standard",
   _xlfn.SINGLE(tbl_Invoices[Plan_ID])="P3","Premium"
)</f>
        <v>Premium</v>
      </c>
      <c r="O5391" s="2">
        <f>IF(tbl_Invoices[[#This Row],[Revenue_Type]]="Churned",0,1)</f>
        <v>0</v>
      </c>
    </row>
    <row r="5392" spans="1:15" x14ac:dyDescent="0.25">
      <c r="A5392" t="s">
        <v>7863</v>
      </c>
      <c r="B5392" t="s">
        <v>747</v>
      </c>
      <c r="C5392" t="s">
        <v>3465</v>
      </c>
      <c r="D5392" s="1">
        <v>45003</v>
      </c>
      <c r="E5392">
        <v>55</v>
      </c>
      <c r="F5392" t="b">
        <v>1</v>
      </c>
      <c r="G5392" t="s">
        <v>4545</v>
      </c>
      <c r="H5392" t="s">
        <v>2031</v>
      </c>
      <c r="I5392" s="1">
        <f>DATE(YEAR(tbl_Invoices[[#This Row],[Invoice_Date]]), MONTH(tbl_Invoices[[#This Row],[Invoice_Date]]), DAY(tbl_Invoices[[#This Row],[Invoice_Date]]))</f>
        <v>45003</v>
      </c>
      <c r="J5392">
        <f>YEAR(tbl_Invoices[[#This Row],[Invoice_Date]])</f>
        <v>2023</v>
      </c>
      <c r="K5392" s="1">
        <f>_xlfn.XLOOKUP(tbl_Invoices[[#This Row],[Customer_ID]], tbl_Customers[Customer_ID], tbl_Customers[Cohort_Month])</f>
        <v>44227</v>
      </c>
      <c r="L5392" s="1" t="str">
        <f ca="1">_xlfn.XLOOKUP(tbl_Invoices[[#This Row],[Customer_ID]], tbl_Customers[Customer_ID], tbl_Customers[Age_Group])</f>
        <v>55+</v>
      </c>
      <c r="M5392" s="1" t="str">
        <f>_xlfn.XLOOKUP(tbl_Invoices[[#This Row],[Customer_ID]], tbl_Customers[Customer_ID], tbl_Customers[Region])</f>
        <v>International</v>
      </c>
      <c r="N5392" s="1" t="str" cm="1">
        <f t="array" ref="N5392">_xlfn.IFS(
   _xlfn.SINGLE(tbl_Invoices[Plan_ID])="P1","Basic",
   _xlfn.SINGLE(tbl_Invoices[Plan_ID])="P2","Standard",
   _xlfn.SINGLE(tbl_Invoices[Plan_ID])="P3","Premium"
)</f>
        <v>Premium</v>
      </c>
      <c r="O5392" s="2">
        <f>IF(tbl_Invoices[[#This Row],[Revenue_Type]]="Churned",0,1)</f>
        <v>0</v>
      </c>
    </row>
    <row r="5393" spans="1:15" x14ac:dyDescent="0.25">
      <c r="A5393" t="s">
        <v>5308</v>
      </c>
      <c r="B5393" t="s">
        <v>818</v>
      </c>
      <c r="C5393" t="s">
        <v>4021</v>
      </c>
      <c r="D5393" s="1">
        <v>45003</v>
      </c>
      <c r="E5393">
        <v>55</v>
      </c>
      <c r="F5393" t="b">
        <v>1</v>
      </c>
      <c r="G5393" t="s">
        <v>4545</v>
      </c>
      <c r="H5393" t="s">
        <v>2031</v>
      </c>
      <c r="I5393" s="1">
        <f>DATE(YEAR(tbl_Invoices[[#This Row],[Invoice_Date]]), MONTH(tbl_Invoices[[#This Row],[Invoice_Date]]), DAY(tbl_Invoices[[#This Row],[Invoice_Date]]))</f>
        <v>45003</v>
      </c>
      <c r="J5393">
        <f>YEAR(tbl_Invoices[[#This Row],[Invoice_Date]])</f>
        <v>2023</v>
      </c>
      <c r="K5393" s="1">
        <f>_xlfn.XLOOKUP(tbl_Invoices[[#This Row],[Customer_ID]], tbl_Customers[Customer_ID], tbl_Customers[Cohort_Month])</f>
        <v>45016</v>
      </c>
      <c r="L5393" s="1" t="str">
        <f ca="1">_xlfn.XLOOKUP(tbl_Invoices[[#This Row],[Customer_ID]], tbl_Customers[Customer_ID], tbl_Customers[Age_Group])</f>
        <v>35–44</v>
      </c>
      <c r="M5393" s="1" t="str">
        <f>_xlfn.XLOOKUP(tbl_Invoices[[#This Row],[Customer_ID]], tbl_Customers[Customer_ID], tbl_Customers[Region])</f>
        <v>International</v>
      </c>
      <c r="N5393" s="1" t="str" cm="1">
        <f t="array" ref="N5393">_xlfn.IFS(
   _xlfn.SINGLE(tbl_Invoices[Plan_ID])="P1","Basic",
   _xlfn.SINGLE(tbl_Invoices[Plan_ID])="P2","Standard",
   _xlfn.SINGLE(tbl_Invoices[Plan_ID])="P3","Premium"
)</f>
        <v>Premium</v>
      </c>
      <c r="O5393" s="2">
        <f>IF(tbl_Invoices[[#This Row],[Revenue_Type]]="Churned",0,1)</f>
        <v>0</v>
      </c>
    </row>
    <row r="5394" spans="1:15" x14ac:dyDescent="0.25">
      <c r="A5394" t="s">
        <v>6095</v>
      </c>
      <c r="B5394" t="s">
        <v>982</v>
      </c>
      <c r="C5394" t="s">
        <v>4330</v>
      </c>
      <c r="D5394" s="1">
        <v>45003</v>
      </c>
      <c r="E5394">
        <v>25</v>
      </c>
      <c r="F5394" t="b">
        <v>1</v>
      </c>
      <c r="G5394" t="s">
        <v>4549</v>
      </c>
      <c r="H5394" t="s">
        <v>2034</v>
      </c>
      <c r="I5394" s="1">
        <f>DATE(YEAR(tbl_Invoices[[#This Row],[Invoice_Date]]), MONTH(tbl_Invoices[[#This Row],[Invoice_Date]]), DAY(tbl_Invoices[[#This Row],[Invoice_Date]]))</f>
        <v>45003</v>
      </c>
      <c r="J5394">
        <f>YEAR(tbl_Invoices[[#This Row],[Invoice_Date]])</f>
        <v>2023</v>
      </c>
      <c r="K5394" s="1">
        <f>_xlfn.XLOOKUP(tbl_Invoices[[#This Row],[Customer_ID]], tbl_Customers[Customer_ID], tbl_Customers[Cohort_Month])</f>
        <v>44926</v>
      </c>
      <c r="L5394" s="1" t="str">
        <f ca="1">_xlfn.XLOOKUP(tbl_Invoices[[#This Row],[Customer_ID]], tbl_Customers[Customer_ID], tbl_Customers[Age_Group])</f>
        <v>55+</v>
      </c>
      <c r="M5394" s="1" t="str">
        <f>_xlfn.XLOOKUP(tbl_Invoices[[#This Row],[Customer_ID]], tbl_Customers[Customer_ID], tbl_Customers[Region])</f>
        <v>East</v>
      </c>
      <c r="N5394" s="1" t="str" cm="1">
        <f t="array" ref="N5394">_xlfn.IFS(
   _xlfn.SINGLE(tbl_Invoices[Plan_ID])="P1","Basic",
   _xlfn.SINGLE(tbl_Invoices[Plan_ID])="P2","Standard",
   _xlfn.SINGLE(tbl_Invoices[Plan_ID])="P3","Premium"
)</f>
        <v>Standard</v>
      </c>
      <c r="O5394" s="2">
        <f>IF(tbl_Invoices[[#This Row],[Revenue_Type]]="Churned",0,1)</f>
        <v>1</v>
      </c>
    </row>
    <row r="5395" spans="1:15" x14ac:dyDescent="0.25">
      <c r="A5395" t="s">
        <v>6276</v>
      </c>
      <c r="B5395" t="s">
        <v>1028</v>
      </c>
      <c r="C5395" t="s">
        <v>3000</v>
      </c>
      <c r="D5395" s="1">
        <v>45003</v>
      </c>
      <c r="E5395">
        <v>55</v>
      </c>
      <c r="F5395" t="b">
        <v>1</v>
      </c>
      <c r="G5395" t="s">
        <v>4545</v>
      </c>
      <c r="H5395" t="s">
        <v>2031</v>
      </c>
      <c r="I5395" s="1">
        <f>DATE(YEAR(tbl_Invoices[[#This Row],[Invoice_Date]]), MONTH(tbl_Invoices[[#This Row],[Invoice_Date]]), DAY(tbl_Invoices[[#This Row],[Invoice_Date]]))</f>
        <v>45003</v>
      </c>
      <c r="J5395">
        <f>YEAR(tbl_Invoices[[#This Row],[Invoice_Date]])</f>
        <v>2023</v>
      </c>
      <c r="K5395" s="1">
        <f>_xlfn.XLOOKUP(tbl_Invoices[[#This Row],[Customer_ID]], tbl_Customers[Customer_ID], tbl_Customers[Cohort_Month])</f>
        <v>45046</v>
      </c>
      <c r="L5395" s="1" t="str">
        <f ca="1">_xlfn.XLOOKUP(tbl_Invoices[[#This Row],[Customer_ID]], tbl_Customers[Customer_ID], tbl_Customers[Age_Group])</f>
        <v>25–34</v>
      </c>
      <c r="M5395" s="1" t="str">
        <f>_xlfn.XLOOKUP(tbl_Invoices[[#This Row],[Customer_ID]], tbl_Customers[Customer_ID], tbl_Customers[Region])</f>
        <v>East</v>
      </c>
      <c r="N5395" s="1" t="str" cm="1">
        <f t="array" ref="N5395">_xlfn.IFS(
   _xlfn.SINGLE(tbl_Invoices[Plan_ID])="P1","Basic",
   _xlfn.SINGLE(tbl_Invoices[Plan_ID])="P2","Standard",
   _xlfn.SINGLE(tbl_Invoices[Plan_ID])="P3","Premium"
)</f>
        <v>Premium</v>
      </c>
      <c r="O5395" s="2">
        <f>IF(tbl_Invoices[[#This Row],[Revenue_Type]]="Churned",0,1)</f>
        <v>0</v>
      </c>
    </row>
    <row r="5396" spans="1:15" x14ac:dyDescent="0.25">
      <c r="A5396" t="s">
        <v>5868</v>
      </c>
      <c r="B5396" t="s">
        <v>1206</v>
      </c>
      <c r="C5396" t="s">
        <v>4520</v>
      </c>
      <c r="D5396" s="1">
        <v>45003</v>
      </c>
      <c r="E5396">
        <v>12</v>
      </c>
      <c r="F5396" t="b">
        <v>1</v>
      </c>
      <c r="G5396" t="s">
        <v>4547</v>
      </c>
      <c r="H5396" t="s">
        <v>2027</v>
      </c>
      <c r="I5396" s="1">
        <f>DATE(YEAR(tbl_Invoices[[#This Row],[Invoice_Date]]), MONTH(tbl_Invoices[[#This Row],[Invoice_Date]]), DAY(tbl_Invoices[[#This Row],[Invoice_Date]]))</f>
        <v>45003</v>
      </c>
      <c r="J5396">
        <f>YEAR(tbl_Invoices[[#This Row],[Invoice_Date]])</f>
        <v>2023</v>
      </c>
      <c r="K5396" s="1">
        <f>_xlfn.XLOOKUP(tbl_Invoices[[#This Row],[Customer_ID]], tbl_Customers[Customer_ID], tbl_Customers[Cohort_Month])</f>
        <v>44530</v>
      </c>
      <c r="L5396" s="1" t="str">
        <f ca="1">_xlfn.XLOOKUP(tbl_Invoices[[#This Row],[Customer_ID]], tbl_Customers[Customer_ID], tbl_Customers[Age_Group])</f>
        <v>35–44</v>
      </c>
      <c r="M5396" s="1" t="str">
        <f>_xlfn.XLOOKUP(tbl_Invoices[[#This Row],[Customer_ID]], tbl_Customers[Customer_ID], tbl_Customers[Region])</f>
        <v>East</v>
      </c>
      <c r="N5396" s="1" t="str" cm="1">
        <f t="array" ref="N5396">_xlfn.IFS(
   _xlfn.SINGLE(tbl_Invoices[Plan_ID])="P1","Basic",
   _xlfn.SINGLE(tbl_Invoices[Plan_ID])="P2","Standard",
   _xlfn.SINGLE(tbl_Invoices[Plan_ID])="P3","Premium"
)</f>
        <v>Basic</v>
      </c>
      <c r="O5396" s="2">
        <f>IF(tbl_Invoices[[#This Row],[Revenue_Type]]="Churned",0,1)</f>
        <v>1</v>
      </c>
    </row>
    <row r="5397" spans="1:15" x14ac:dyDescent="0.25">
      <c r="A5397" t="s">
        <v>8698</v>
      </c>
      <c r="B5397" t="s">
        <v>647</v>
      </c>
      <c r="C5397" t="s">
        <v>3409</v>
      </c>
      <c r="D5397" s="1">
        <v>45004</v>
      </c>
      <c r="E5397">
        <v>55</v>
      </c>
      <c r="F5397" t="b">
        <v>1</v>
      </c>
      <c r="G5397" t="s">
        <v>4545</v>
      </c>
      <c r="H5397" t="s">
        <v>2031</v>
      </c>
      <c r="I5397" s="1">
        <f>DATE(YEAR(tbl_Invoices[[#This Row],[Invoice_Date]]), MONTH(tbl_Invoices[[#This Row],[Invoice_Date]]), DAY(tbl_Invoices[[#This Row],[Invoice_Date]]))</f>
        <v>45004</v>
      </c>
      <c r="J5397">
        <f>YEAR(tbl_Invoices[[#This Row],[Invoice_Date]])</f>
        <v>2023</v>
      </c>
      <c r="K5397" s="1">
        <f>_xlfn.XLOOKUP(tbl_Invoices[[#This Row],[Customer_ID]], tbl_Customers[Customer_ID], tbl_Customers[Cohort_Month])</f>
        <v>44651</v>
      </c>
      <c r="L5397" s="1" t="str">
        <f ca="1">_xlfn.XLOOKUP(tbl_Invoices[[#This Row],[Customer_ID]], tbl_Customers[Customer_ID], tbl_Customers[Age_Group])</f>
        <v>45–54</v>
      </c>
      <c r="M5397" s="1" t="str">
        <f>_xlfn.XLOOKUP(tbl_Invoices[[#This Row],[Customer_ID]], tbl_Customers[Customer_ID], tbl_Customers[Region])</f>
        <v>Midwest</v>
      </c>
      <c r="N5397" s="1" t="str" cm="1">
        <f t="array" ref="N5397">_xlfn.IFS(
   _xlfn.SINGLE(tbl_Invoices[Plan_ID])="P1","Basic",
   _xlfn.SINGLE(tbl_Invoices[Plan_ID])="P2","Standard",
   _xlfn.SINGLE(tbl_Invoices[Plan_ID])="P3","Premium"
)</f>
        <v>Premium</v>
      </c>
      <c r="O5397" s="2">
        <f>IF(tbl_Invoices[[#This Row],[Revenue_Type]]="Churned",0,1)</f>
        <v>0</v>
      </c>
    </row>
    <row r="5398" spans="1:15" x14ac:dyDescent="0.25">
      <c r="A5398" t="s">
        <v>5377</v>
      </c>
      <c r="B5398" t="s">
        <v>665</v>
      </c>
      <c r="C5398" t="s">
        <v>2126</v>
      </c>
      <c r="D5398" s="1">
        <v>45004</v>
      </c>
      <c r="E5398">
        <v>55</v>
      </c>
      <c r="F5398" t="b">
        <v>1</v>
      </c>
      <c r="G5398" t="s">
        <v>4547</v>
      </c>
      <c r="H5398" t="s">
        <v>2031</v>
      </c>
      <c r="I5398" s="1">
        <f>DATE(YEAR(tbl_Invoices[[#This Row],[Invoice_Date]]), MONTH(tbl_Invoices[[#This Row],[Invoice_Date]]), DAY(tbl_Invoices[[#This Row],[Invoice_Date]]))</f>
        <v>45004</v>
      </c>
      <c r="J5398">
        <f>YEAR(tbl_Invoices[[#This Row],[Invoice_Date]])</f>
        <v>2023</v>
      </c>
      <c r="K5398" s="1">
        <f>_xlfn.XLOOKUP(tbl_Invoices[[#This Row],[Customer_ID]], tbl_Customers[Customer_ID], tbl_Customers[Cohort_Month])</f>
        <v>45046</v>
      </c>
      <c r="L5398" s="1" t="str">
        <f ca="1">_xlfn.XLOOKUP(tbl_Invoices[[#This Row],[Customer_ID]], tbl_Customers[Customer_ID], tbl_Customers[Age_Group])</f>
        <v>18–24</v>
      </c>
      <c r="M5398" s="1" t="str">
        <f>_xlfn.XLOOKUP(tbl_Invoices[[#This Row],[Customer_ID]], tbl_Customers[Customer_ID], tbl_Customers[Region])</f>
        <v>East</v>
      </c>
      <c r="N5398" s="1" t="str" cm="1">
        <f t="array" ref="N5398">_xlfn.IFS(
   _xlfn.SINGLE(tbl_Invoices[Plan_ID])="P1","Basic",
   _xlfn.SINGLE(tbl_Invoices[Plan_ID])="P2","Standard",
   _xlfn.SINGLE(tbl_Invoices[Plan_ID])="P3","Premium"
)</f>
        <v>Premium</v>
      </c>
      <c r="O5398" s="2">
        <f>IF(tbl_Invoices[[#This Row],[Revenue_Type]]="Churned",0,1)</f>
        <v>1</v>
      </c>
    </row>
    <row r="5399" spans="1:15" x14ac:dyDescent="0.25">
      <c r="A5399" t="s">
        <v>7928</v>
      </c>
      <c r="B5399" t="s">
        <v>1758</v>
      </c>
      <c r="C5399" t="s">
        <v>3390</v>
      </c>
      <c r="D5399" s="1">
        <v>45004</v>
      </c>
      <c r="E5399">
        <v>55</v>
      </c>
      <c r="F5399" t="b">
        <v>1</v>
      </c>
      <c r="G5399" t="s">
        <v>4545</v>
      </c>
      <c r="H5399" t="s">
        <v>2031</v>
      </c>
      <c r="I5399" s="1">
        <f>DATE(YEAR(tbl_Invoices[[#This Row],[Invoice_Date]]), MONTH(tbl_Invoices[[#This Row],[Invoice_Date]]), DAY(tbl_Invoices[[#This Row],[Invoice_Date]]))</f>
        <v>45004</v>
      </c>
      <c r="J5399">
        <f>YEAR(tbl_Invoices[[#This Row],[Invoice_Date]])</f>
        <v>2023</v>
      </c>
      <c r="K5399" s="1">
        <f>_xlfn.XLOOKUP(tbl_Invoices[[#This Row],[Customer_ID]], tbl_Customers[Customer_ID], tbl_Customers[Cohort_Month])</f>
        <v>44957</v>
      </c>
      <c r="L5399" s="1" t="str">
        <f ca="1">_xlfn.XLOOKUP(tbl_Invoices[[#This Row],[Customer_ID]], tbl_Customers[Customer_ID], tbl_Customers[Age_Group])</f>
        <v>45–54</v>
      </c>
      <c r="M5399" s="1" t="str">
        <f>_xlfn.XLOOKUP(tbl_Invoices[[#This Row],[Customer_ID]], tbl_Customers[Customer_ID], tbl_Customers[Region])</f>
        <v>West</v>
      </c>
      <c r="N5399" s="1" t="str" cm="1">
        <f t="array" ref="N5399">_xlfn.IFS(
   _xlfn.SINGLE(tbl_Invoices[Plan_ID])="P1","Basic",
   _xlfn.SINGLE(tbl_Invoices[Plan_ID])="P2","Standard",
   _xlfn.SINGLE(tbl_Invoices[Plan_ID])="P3","Premium"
)</f>
        <v>Premium</v>
      </c>
      <c r="O5399" s="2">
        <f>IF(tbl_Invoices[[#This Row],[Revenue_Type]]="Churned",0,1)</f>
        <v>0</v>
      </c>
    </row>
    <row r="5400" spans="1:15" x14ac:dyDescent="0.25">
      <c r="A5400" t="s">
        <v>6318</v>
      </c>
      <c r="B5400" t="s">
        <v>412</v>
      </c>
      <c r="C5400" t="s">
        <v>3225</v>
      </c>
      <c r="D5400" s="1">
        <v>45005</v>
      </c>
      <c r="E5400">
        <v>12</v>
      </c>
      <c r="F5400" t="b">
        <v>1</v>
      </c>
      <c r="G5400" t="s">
        <v>4549</v>
      </c>
      <c r="H5400" t="s">
        <v>2027</v>
      </c>
      <c r="I5400" s="1">
        <f>DATE(YEAR(tbl_Invoices[[#This Row],[Invoice_Date]]), MONTH(tbl_Invoices[[#This Row],[Invoice_Date]]), DAY(tbl_Invoices[[#This Row],[Invoice_Date]]))</f>
        <v>45005</v>
      </c>
      <c r="J5400">
        <f>YEAR(tbl_Invoices[[#This Row],[Invoice_Date]])</f>
        <v>2023</v>
      </c>
      <c r="K5400" s="1">
        <f>_xlfn.XLOOKUP(tbl_Invoices[[#This Row],[Customer_ID]], tbl_Customers[Customer_ID], tbl_Customers[Cohort_Month])</f>
        <v>44804</v>
      </c>
      <c r="L5400" s="1" t="str">
        <f ca="1">_xlfn.XLOOKUP(tbl_Invoices[[#This Row],[Customer_ID]], tbl_Customers[Customer_ID], tbl_Customers[Age_Group])</f>
        <v>18–24</v>
      </c>
      <c r="M5400" s="1" t="str">
        <f>_xlfn.XLOOKUP(tbl_Invoices[[#This Row],[Customer_ID]], tbl_Customers[Customer_ID], tbl_Customers[Region])</f>
        <v>Midwest</v>
      </c>
      <c r="N5400" s="1" t="str" cm="1">
        <f t="array" ref="N5400">_xlfn.IFS(
   _xlfn.SINGLE(tbl_Invoices[Plan_ID])="P1","Basic",
   _xlfn.SINGLE(tbl_Invoices[Plan_ID])="P2","Standard",
   _xlfn.SINGLE(tbl_Invoices[Plan_ID])="P3","Premium"
)</f>
        <v>Basic</v>
      </c>
      <c r="O5400" s="2">
        <f>IF(tbl_Invoices[[#This Row],[Revenue_Type]]="Churned",0,1)</f>
        <v>1</v>
      </c>
    </row>
    <row r="5401" spans="1:15" x14ac:dyDescent="0.25">
      <c r="A5401" t="s">
        <v>5054</v>
      </c>
      <c r="B5401" t="s">
        <v>892</v>
      </c>
      <c r="C5401" t="s">
        <v>3960</v>
      </c>
      <c r="D5401" s="1">
        <v>45005</v>
      </c>
      <c r="E5401">
        <v>12</v>
      </c>
      <c r="F5401" t="b">
        <v>1</v>
      </c>
      <c r="G5401" t="s">
        <v>4545</v>
      </c>
      <c r="H5401" t="s">
        <v>2027</v>
      </c>
      <c r="I5401" s="1">
        <f>DATE(YEAR(tbl_Invoices[[#This Row],[Invoice_Date]]), MONTH(tbl_Invoices[[#This Row],[Invoice_Date]]), DAY(tbl_Invoices[[#This Row],[Invoice_Date]]))</f>
        <v>45005</v>
      </c>
      <c r="J5401">
        <f>YEAR(tbl_Invoices[[#This Row],[Invoice_Date]])</f>
        <v>2023</v>
      </c>
      <c r="K5401" s="1">
        <f>_xlfn.XLOOKUP(tbl_Invoices[[#This Row],[Customer_ID]], tbl_Customers[Customer_ID], tbl_Customers[Cohort_Month])</f>
        <v>45077</v>
      </c>
      <c r="L5401" s="1" t="str">
        <f ca="1">_xlfn.XLOOKUP(tbl_Invoices[[#This Row],[Customer_ID]], tbl_Customers[Customer_ID], tbl_Customers[Age_Group])</f>
        <v>45–54</v>
      </c>
      <c r="M5401" s="1" t="str">
        <f>_xlfn.XLOOKUP(tbl_Invoices[[#This Row],[Customer_ID]], tbl_Customers[Customer_ID], tbl_Customers[Region])</f>
        <v>International</v>
      </c>
      <c r="N5401" s="1" t="str" cm="1">
        <f t="array" ref="N5401">_xlfn.IFS(
   _xlfn.SINGLE(tbl_Invoices[Plan_ID])="P1","Basic",
   _xlfn.SINGLE(tbl_Invoices[Plan_ID])="P2","Standard",
   _xlfn.SINGLE(tbl_Invoices[Plan_ID])="P3","Premium"
)</f>
        <v>Basic</v>
      </c>
      <c r="O5401" s="2">
        <f>IF(tbl_Invoices[[#This Row],[Revenue_Type]]="Churned",0,1)</f>
        <v>0</v>
      </c>
    </row>
    <row r="5402" spans="1:15" x14ac:dyDescent="0.25">
      <c r="A5402" t="s">
        <v>7277</v>
      </c>
      <c r="B5402" t="s">
        <v>928</v>
      </c>
      <c r="C5402" t="s">
        <v>3122</v>
      </c>
      <c r="D5402" s="1">
        <v>45005</v>
      </c>
      <c r="E5402">
        <v>25</v>
      </c>
      <c r="F5402" t="b">
        <v>1</v>
      </c>
      <c r="G5402" t="s">
        <v>4538</v>
      </c>
      <c r="H5402" t="s">
        <v>2034</v>
      </c>
      <c r="I5402" s="1">
        <f>DATE(YEAR(tbl_Invoices[[#This Row],[Invoice_Date]]), MONTH(tbl_Invoices[[#This Row],[Invoice_Date]]), DAY(tbl_Invoices[[#This Row],[Invoice_Date]]))</f>
        <v>45005</v>
      </c>
      <c r="J5402">
        <f>YEAR(tbl_Invoices[[#This Row],[Invoice_Date]])</f>
        <v>2023</v>
      </c>
      <c r="K5402" s="1">
        <f>_xlfn.XLOOKUP(tbl_Invoices[[#This Row],[Customer_ID]], tbl_Customers[Customer_ID], tbl_Customers[Cohort_Month])</f>
        <v>44681</v>
      </c>
      <c r="L5402" s="1" t="str">
        <f ca="1">_xlfn.XLOOKUP(tbl_Invoices[[#This Row],[Customer_ID]], tbl_Customers[Customer_ID], tbl_Customers[Age_Group])</f>
        <v>18–24</v>
      </c>
      <c r="M5402" s="1" t="str">
        <f>_xlfn.XLOOKUP(tbl_Invoices[[#This Row],[Customer_ID]], tbl_Customers[Customer_ID], tbl_Customers[Region])</f>
        <v>East</v>
      </c>
      <c r="N5402" s="1" t="str" cm="1">
        <f t="array" ref="N5402">_xlfn.IFS(
   _xlfn.SINGLE(tbl_Invoices[Plan_ID])="P1","Basic",
   _xlfn.SINGLE(tbl_Invoices[Plan_ID])="P2","Standard",
   _xlfn.SINGLE(tbl_Invoices[Plan_ID])="P3","Premium"
)</f>
        <v>Standard</v>
      </c>
      <c r="O5402" s="2">
        <f>IF(tbl_Invoices[[#This Row],[Revenue_Type]]="Churned",0,1)</f>
        <v>1</v>
      </c>
    </row>
    <row r="5403" spans="1:15" x14ac:dyDescent="0.25">
      <c r="A5403" t="s">
        <v>6124</v>
      </c>
      <c r="B5403" t="s">
        <v>1332</v>
      </c>
      <c r="C5403" t="s">
        <v>2243</v>
      </c>
      <c r="D5403" s="1">
        <v>45005</v>
      </c>
      <c r="E5403">
        <v>25</v>
      </c>
      <c r="F5403" t="b">
        <v>1</v>
      </c>
      <c r="G5403" t="s">
        <v>4538</v>
      </c>
      <c r="H5403" t="s">
        <v>2034</v>
      </c>
      <c r="I5403" s="1">
        <f>DATE(YEAR(tbl_Invoices[[#This Row],[Invoice_Date]]), MONTH(tbl_Invoices[[#This Row],[Invoice_Date]]), DAY(tbl_Invoices[[#This Row],[Invoice_Date]]))</f>
        <v>45005</v>
      </c>
      <c r="J5403">
        <f>YEAR(tbl_Invoices[[#This Row],[Invoice_Date]])</f>
        <v>2023</v>
      </c>
      <c r="K5403" s="1">
        <f>_xlfn.XLOOKUP(tbl_Invoices[[#This Row],[Customer_ID]], tbl_Customers[Customer_ID], tbl_Customers[Cohort_Month])</f>
        <v>44926</v>
      </c>
      <c r="L5403" s="1" t="str">
        <f ca="1">_xlfn.XLOOKUP(tbl_Invoices[[#This Row],[Customer_ID]], tbl_Customers[Customer_ID], tbl_Customers[Age_Group])</f>
        <v>18–24</v>
      </c>
      <c r="M5403" s="1" t="str">
        <f>_xlfn.XLOOKUP(tbl_Invoices[[#This Row],[Customer_ID]], tbl_Customers[Customer_ID], tbl_Customers[Region])</f>
        <v>Midwest</v>
      </c>
      <c r="N5403" s="1" t="str" cm="1">
        <f t="array" ref="N5403">_xlfn.IFS(
   _xlfn.SINGLE(tbl_Invoices[Plan_ID])="P1","Basic",
   _xlfn.SINGLE(tbl_Invoices[Plan_ID])="P2","Standard",
   _xlfn.SINGLE(tbl_Invoices[Plan_ID])="P3","Premium"
)</f>
        <v>Standard</v>
      </c>
      <c r="O5403" s="2">
        <f>IF(tbl_Invoices[[#This Row],[Revenue_Type]]="Churned",0,1)</f>
        <v>1</v>
      </c>
    </row>
    <row r="5404" spans="1:15" x14ac:dyDescent="0.25">
      <c r="A5404" t="s">
        <v>9181</v>
      </c>
      <c r="B5404" t="s">
        <v>1528</v>
      </c>
      <c r="C5404" t="s">
        <v>4405</v>
      </c>
      <c r="D5404" s="1">
        <v>45005</v>
      </c>
      <c r="E5404">
        <v>25</v>
      </c>
      <c r="F5404" t="b">
        <v>1</v>
      </c>
      <c r="G5404" t="s">
        <v>4540</v>
      </c>
      <c r="H5404" t="s">
        <v>2034</v>
      </c>
      <c r="I5404" s="1">
        <f>DATE(YEAR(tbl_Invoices[[#This Row],[Invoice_Date]]), MONTH(tbl_Invoices[[#This Row],[Invoice_Date]]), DAY(tbl_Invoices[[#This Row],[Invoice_Date]]))</f>
        <v>45005</v>
      </c>
      <c r="J5404">
        <f>YEAR(tbl_Invoices[[#This Row],[Invoice_Date]])</f>
        <v>2023</v>
      </c>
      <c r="K5404" s="1">
        <f>_xlfn.XLOOKUP(tbl_Invoices[[#This Row],[Customer_ID]], tbl_Customers[Customer_ID], tbl_Customers[Cohort_Month])</f>
        <v>44500</v>
      </c>
      <c r="L5404" s="1" t="str">
        <f ca="1">_xlfn.XLOOKUP(tbl_Invoices[[#This Row],[Customer_ID]], tbl_Customers[Customer_ID], tbl_Customers[Age_Group])</f>
        <v>18–24</v>
      </c>
      <c r="M5404" s="1" t="str">
        <f>_xlfn.XLOOKUP(tbl_Invoices[[#This Row],[Customer_ID]], tbl_Customers[Customer_ID], tbl_Customers[Region])</f>
        <v>West</v>
      </c>
      <c r="N5404" s="1" t="str" cm="1">
        <f t="array" ref="N5404">_xlfn.IFS(
   _xlfn.SINGLE(tbl_Invoices[Plan_ID])="P1","Basic",
   _xlfn.SINGLE(tbl_Invoices[Plan_ID])="P2","Standard",
   _xlfn.SINGLE(tbl_Invoices[Plan_ID])="P3","Premium"
)</f>
        <v>Standard</v>
      </c>
      <c r="O5404" s="2">
        <f>IF(tbl_Invoices[[#This Row],[Revenue_Type]]="Churned",0,1)</f>
        <v>1</v>
      </c>
    </row>
    <row r="5405" spans="1:15" x14ac:dyDescent="0.25">
      <c r="A5405" t="s">
        <v>6208</v>
      </c>
      <c r="B5405" t="s">
        <v>1573</v>
      </c>
      <c r="C5405" t="s">
        <v>2564</v>
      </c>
      <c r="D5405" s="1">
        <v>45005</v>
      </c>
      <c r="E5405">
        <v>55</v>
      </c>
      <c r="F5405" t="b">
        <v>1</v>
      </c>
      <c r="G5405" t="s">
        <v>4549</v>
      </c>
      <c r="H5405" t="s">
        <v>2031</v>
      </c>
      <c r="I5405" s="1">
        <f>DATE(YEAR(tbl_Invoices[[#This Row],[Invoice_Date]]), MONTH(tbl_Invoices[[#This Row],[Invoice_Date]]), DAY(tbl_Invoices[[#This Row],[Invoice_Date]]))</f>
        <v>45005</v>
      </c>
      <c r="J5405">
        <f>YEAR(tbl_Invoices[[#This Row],[Invoice_Date]])</f>
        <v>2023</v>
      </c>
      <c r="K5405" s="1">
        <f>_xlfn.XLOOKUP(tbl_Invoices[[#This Row],[Customer_ID]], tbl_Customers[Customer_ID], tbl_Customers[Cohort_Month])</f>
        <v>44681</v>
      </c>
      <c r="L5405" s="1" t="str">
        <f ca="1">_xlfn.XLOOKUP(tbl_Invoices[[#This Row],[Customer_ID]], tbl_Customers[Customer_ID], tbl_Customers[Age_Group])</f>
        <v>25–34</v>
      </c>
      <c r="M5405" s="1" t="str">
        <f>_xlfn.XLOOKUP(tbl_Invoices[[#This Row],[Customer_ID]], tbl_Customers[Customer_ID], tbl_Customers[Region])</f>
        <v>International</v>
      </c>
      <c r="N5405" s="1" t="str" cm="1">
        <f t="array" ref="N5405">_xlfn.IFS(
   _xlfn.SINGLE(tbl_Invoices[Plan_ID])="P1","Basic",
   _xlfn.SINGLE(tbl_Invoices[Plan_ID])="P2","Standard",
   _xlfn.SINGLE(tbl_Invoices[Plan_ID])="P3","Premium"
)</f>
        <v>Premium</v>
      </c>
      <c r="O5405" s="2">
        <f>IF(tbl_Invoices[[#This Row],[Revenue_Type]]="Churned",0,1)</f>
        <v>1</v>
      </c>
    </row>
    <row r="5406" spans="1:15" x14ac:dyDescent="0.25">
      <c r="A5406" t="s">
        <v>9681</v>
      </c>
      <c r="B5406" t="s">
        <v>241</v>
      </c>
      <c r="C5406" t="s">
        <v>3537</v>
      </c>
      <c r="D5406" s="1">
        <v>45006</v>
      </c>
      <c r="E5406">
        <v>25</v>
      </c>
      <c r="F5406" t="b">
        <v>1</v>
      </c>
      <c r="G5406" t="s">
        <v>4547</v>
      </c>
      <c r="H5406" t="s">
        <v>2034</v>
      </c>
      <c r="I5406" s="1">
        <f>DATE(YEAR(tbl_Invoices[[#This Row],[Invoice_Date]]), MONTH(tbl_Invoices[[#This Row],[Invoice_Date]]), DAY(tbl_Invoices[[#This Row],[Invoice_Date]]))</f>
        <v>45006</v>
      </c>
      <c r="J5406">
        <f>YEAR(tbl_Invoices[[#This Row],[Invoice_Date]])</f>
        <v>2023</v>
      </c>
      <c r="K5406" s="1">
        <f>_xlfn.XLOOKUP(tbl_Invoices[[#This Row],[Customer_ID]], tbl_Customers[Customer_ID], tbl_Customers[Cohort_Month])</f>
        <v>44227</v>
      </c>
      <c r="L5406" s="1" t="str">
        <f ca="1">_xlfn.XLOOKUP(tbl_Invoices[[#This Row],[Customer_ID]], tbl_Customers[Customer_ID], tbl_Customers[Age_Group])</f>
        <v>35–44</v>
      </c>
      <c r="M5406" s="1" t="str">
        <f>_xlfn.XLOOKUP(tbl_Invoices[[#This Row],[Customer_ID]], tbl_Customers[Customer_ID], tbl_Customers[Region])</f>
        <v>East</v>
      </c>
      <c r="N5406" s="1" t="str" cm="1">
        <f t="array" ref="N5406">_xlfn.IFS(
   _xlfn.SINGLE(tbl_Invoices[Plan_ID])="P1","Basic",
   _xlfn.SINGLE(tbl_Invoices[Plan_ID])="P2","Standard",
   _xlfn.SINGLE(tbl_Invoices[Plan_ID])="P3","Premium"
)</f>
        <v>Standard</v>
      </c>
      <c r="O5406" s="2">
        <f>IF(tbl_Invoices[[#This Row],[Revenue_Type]]="Churned",0,1)</f>
        <v>1</v>
      </c>
    </row>
    <row r="5407" spans="1:15" x14ac:dyDescent="0.25">
      <c r="A5407" t="s">
        <v>8384</v>
      </c>
      <c r="B5407" t="s">
        <v>439</v>
      </c>
      <c r="C5407" t="s">
        <v>2368</v>
      </c>
      <c r="D5407" s="1">
        <v>45006</v>
      </c>
      <c r="E5407">
        <v>12</v>
      </c>
      <c r="F5407" t="b">
        <v>1</v>
      </c>
      <c r="G5407" t="s">
        <v>4547</v>
      </c>
      <c r="H5407" t="s">
        <v>2027</v>
      </c>
      <c r="I5407" s="1">
        <f>DATE(YEAR(tbl_Invoices[[#This Row],[Invoice_Date]]), MONTH(tbl_Invoices[[#This Row],[Invoice_Date]]), DAY(tbl_Invoices[[#This Row],[Invoice_Date]]))</f>
        <v>45006</v>
      </c>
      <c r="J5407">
        <f>YEAR(tbl_Invoices[[#This Row],[Invoice_Date]])</f>
        <v>2023</v>
      </c>
      <c r="K5407" s="1">
        <f>_xlfn.XLOOKUP(tbl_Invoices[[#This Row],[Customer_ID]], tbl_Customers[Customer_ID], tbl_Customers[Cohort_Month])</f>
        <v>44804</v>
      </c>
      <c r="L5407" s="1" t="str">
        <f ca="1">_xlfn.XLOOKUP(tbl_Invoices[[#This Row],[Customer_ID]], tbl_Customers[Customer_ID], tbl_Customers[Age_Group])</f>
        <v>55+</v>
      </c>
      <c r="M5407" s="1" t="str">
        <f>_xlfn.XLOOKUP(tbl_Invoices[[#This Row],[Customer_ID]], tbl_Customers[Customer_ID], tbl_Customers[Region])</f>
        <v>International</v>
      </c>
      <c r="N5407" s="1" t="str" cm="1">
        <f t="array" ref="N5407">_xlfn.IFS(
   _xlfn.SINGLE(tbl_Invoices[Plan_ID])="P1","Basic",
   _xlfn.SINGLE(tbl_Invoices[Plan_ID])="P2","Standard",
   _xlfn.SINGLE(tbl_Invoices[Plan_ID])="P3","Premium"
)</f>
        <v>Basic</v>
      </c>
      <c r="O5407" s="2">
        <f>IF(tbl_Invoices[[#This Row],[Revenue_Type]]="Churned",0,1)</f>
        <v>1</v>
      </c>
    </row>
    <row r="5408" spans="1:15" x14ac:dyDescent="0.25">
      <c r="A5408" t="s">
        <v>8428</v>
      </c>
      <c r="B5408" t="s">
        <v>457</v>
      </c>
      <c r="C5408" t="s">
        <v>2474</v>
      </c>
      <c r="D5408" s="1">
        <v>45006</v>
      </c>
      <c r="E5408">
        <v>55</v>
      </c>
      <c r="F5408" t="b">
        <v>1</v>
      </c>
      <c r="G5408" t="s">
        <v>4547</v>
      </c>
      <c r="H5408" t="s">
        <v>2031</v>
      </c>
      <c r="I5408" s="1">
        <f>DATE(YEAR(tbl_Invoices[[#This Row],[Invoice_Date]]), MONTH(tbl_Invoices[[#This Row],[Invoice_Date]]), DAY(tbl_Invoices[[#This Row],[Invoice_Date]]))</f>
        <v>45006</v>
      </c>
      <c r="J5408">
        <f>YEAR(tbl_Invoices[[#This Row],[Invoice_Date]])</f>
        <v>2023</v>
      </c>
      <c r="K5408" s="1">
        <f>_xlfn.XLOOKUP(tbl_Invoices[[#This Row],[Customer_ID]], tbl_Customers[Customer_ID], tbl_Customers[Cohort_Month])</f>
        <v>44469</v>
      </c>
      <c r="L5408" s="1" t="str">
        <f ca="1">_xlfn.XLOOKUP(tbl_Invoices[[#This Row],[Customer_ID]], tbl_Customers[Customer_ID], tbl_Customers[Age_Group])</f>
        <v>55+</v>
      </c>
      <c r="M5408" s="1" t="str">
        <f>_xlfn.XLOOKUP(tbl_Invoices[[#This Row],[Customer_ID]], tbl_Customers[Customer_ID], tbl_Customers[Region])</f>
        <v>South</v>
      </c>
      <c r="N5408" s="1" t="str" cm="1">
        <f t="array" ref="N5408">_xlfn.IFS(
   _xlfn.SINGLE(tbl_Invoices[Plan_ID])="P1","Basic",
   _xlfn.SINGLE(tbl_Invoices[Plan_ID])="P2","Standard",
   _xlfn.SINGLE(tbl_Invoices[Plan_ID])="P3","Premium"
)</f>
        <v>Premium</v>
      </c>
      <c r="O5408" s="2">
        <f>IF(tbl_Invoices[[#This Row],[Revenue_Type]]="Churned",0,1)</f>
        <v>1</v>
      </c>
    </row>
    <row r="5409" spans="1:15" x14ac:dyDescent="0.25">
      <c r="A5409" t="s">
        <v>9416</v>
      </c>
      <c r="B5409" t="s">
        <v>1107</v>
      </c>
      <c r="C5409" t="s">
        <v>3318</v>
      </c>
      <c r="D5409" s="1">
        <v>45006</v>
      </c>
      <c r="E5409">
        <v>12</v>
      </c>
      <c r="F5409" t="b">
        <v>1</v>
      </c>
      <c r="G5409" t="s">
        <v>4545</v>
      </c>
      <c r="H5409" t="s">
        <v>2027</v>
      </c>
      <c r="I5409" s="1">
        <f>DATE(YEAR(tbl_Invoices[[#This Row],[Invoice_Date]]), MONTH(tbl_Invoices[[#This Row],[Invoice_Date]]), DAY(tbl_Invoices[[#This Row],[Invoice_Date]]))</f>
        <v>45006</v>
      </c>
      <c r="J5409">
        <f>YEAR(tbl_Invoices[[#This Row],[Invoice_Date]])</f>
        <v>2023</v>
      </c>
      <c r="K5409" s="1">
        <f>_xlfn.XLOOKUP(tbl_Invoices[[#This Row],[Customer_ID]], tbl_Customers[Customer_ID], tbl_Customers[Cohort_Month])</f>
        <v>44926</v>
      </c>
      <c r="L5409" s="1" t="str">
        <f ca="1">_xlfn.XLOOKUP(tbl_Invoices[[#This Row],[Customer_ID]], tbl_Customers[Customer_ID], tbl_Customers[Age_Group])</f>
        <v>45–54</v>
      </c>
      <c r="M5409" s="1" t="str">
        <f>_xlfn.XLOOKUP(tbl_Invoices[[#This Row],[Customer_ID]], tbl_Customers[Customer_ID], tbl_Customers[Region])</f>
        <v>South</v>
      </c>
      <c r="N5409" s="1" t="str" cm="1">
        <f t="array" ref="N5409">_xlfn.IFS(
   _xlfn.SINGLE(tbl_Invoices[Plan_ID])="P1","Basic",
   _xlfn.SINGLE(tbl_Invoices[Plan_ID])="P2","Standard",
   _xlfn.SINGLE(tbl_Invoices[Plan_ID])="P3","Premium"
)</f>
        <v>Basic</v>
      </c>
      <c r="O5409" s="2">
        <f>IF(tbl_Invoices[[#This Row],[Revenue_Type]]="Churned",0,1)</f>
        <v>0</v>
      </c>
    </row>
    <row r="5410" spans="1:15" x14ac:dyDescent="0.25">
      <c r="A5410" t="s">
        <v>9113</v>
      </c>
      <c r="B5410" t="s">
        <v>1189</v>
      </c>
      <c r="C5410" t="s">
        <v>2271</v>
      </c>
      <c r="D5410" s="1">
        <v>45006</v>
      </c>
      <c r="E5410">
        <v>25</v>
      </c>
      <c r="F5410" t="b">
        <v>1</v>
      </c>
      <c r="G5410" t="s">
        <v>4545</v>
      </c>
      <c r="H5410" t="s">
        <v>2034</v>
      </c>
      <c r="I5410" s="1">
        <f>DATE(YEAR(tbl_Invoices[[#This Row],[Invoice_Date]]), MONTH(tbl_Invoices[[#This Row],[Invoice_Date]]), DAY(tbl_Invoices[[#This Row],[Invoice_Date]]))</f>
        <v>45006</v>
      </c>
      <c r="J5410">
        <f>YEAR(tbl_Invoices[[#This Row],[Invoice_Date]])</f>
        <v>2023</v>
      </c>
      <c r="K5410" s="1">
        <f>_xlfn.XLOOKUP(tbl_Invoices[[#This Row],[Customer_ID]], tbl_Customers[Customer_ID], tbl_Customers[Cohort_Month])</f>
        <v>44773</v>
      </c>
      <c r="L5410" s="1" t="str">
        <f ca="1">_xlfn.XLOOKUP(tbl_Invoices[[#This Row],[Customer_ID]], tbl_Customers[Customer_ID], tbl_Customers[Age_Group])</f>
        <v>35–44</v>
      </c>
      <c r="M5410" s="1" t="str">
        <f>_xlfn.XLOOKUP(tbl_Invoices[[#This Row],[Customer_ID]], tbl_Customers[Customer_ID], tbl_Customers[Region])</f>
        <v>Midwest</v>
      </c>
      <c r="N5410" s="1" t="str" cm="1">
        <f t="array" ref="N5410">_xlfn.IFS(
   _xlfn.SINGLE(tbl_Invoices[Plan_ID])="P1","Basic",
   _xlfn.SINGLE(tbl_Invoices[Plan_ID])="P2","Standard",
   _xlfn.SINGLE(tbl_Invoices[Plan_ID])="P3","Premium"
)</f>
        <v>Standard</v>
      </c>
      <c r="O5410" s="2">
        <f>IF(tbl_Invoices[[#This Row],[Revenue_Type]]="Churned",0,1)</f>
        <v>0</v>
      </c>
    </row>
    <row r="5411" spans="1:15" x14ac:dyDescent="0.25">
      <c r="A5411" t="s">
        <v>8457</v>
      </c>
      <c r="B5411" t="s">
        <v>1638</v>
      </c>
      <c r="C5411" t="s">
        <v>2346</v>
      </c>
      <c r="D5411" s="1">
        <v>45006</v>
      </c>
      <c r="E5411">
        <v>12</v>
      </c>
      <c r="F5411" t="b">
        <v>1</v>
      </c>
      <c r="G5411" t="s">
        <v>4540</v>
      </c>
      <c r="H5411" t="s">
        <v>2027</v>
      </c>
      <c r="I5411" s="1">
        <f>DATE(YEAR(tbl_Invoices[[#This Row],[Invoice_Date]]), MONTH(tbl_Invoices[[#This Row],[Invoice_Date]]), DAY(tbl_Invoices[[#This Row],[Invoice_Date]]))</f>
        <v>45006</v>
      </c>
      <c r="J5411">
        <f>YEAR(tbl_Invoices[[#This Row],[Invoice_Date]])</f>
        <v>2023</v>
      </c>
      <c r="K5411" s="1">
        <f>_xlfn.XLOOKUP(tbl_Invoices[[#This Row],[Customer_ID]], tbl_Customers[Customer_ID], tbl_Customers[Cohort_Month])</f>
        <v>44469</v>
      </c>
      <c r="L5411" s="1" t="str">
        <f ca="1">_xlfn.XLOOKUP(tbl_Invoices[[#This Row],[Customer_ID]], tbl_Customers[Customer_ID], tbl_Customers[Age_Group])</f>
        <v>25–34</v>
      </c>
      <c r="M5411" s="1" t="str">
        <f>_xlfn.XLOOKUP(tbl_Invoices[[#This Row],[Customer_ID]], tbl_Customers[Customer_ID], tbl_Customers[Region])</f>
        <v>International</v>
      </c>
      <c r="N5411" s="1" t="str" cm="1">
        <f t="array" ref="N5411">_xlfn.IFS(
   _xlfn.SINGLE(tbl_Invoices[Plan_ID])="P1","Basic",
   _xlfn.SINGLE(tbl_Invoices[Plan_ID])="P2","Standard",
   _xlfn.SINGLE(tbl_Invoices[Plan_ID])="P3","Premium"
)</f>
        <v>Basic</v>
      </c>
      <c r="O5411" s="2">
        <f>IF(tbl_Invoices[[#This Row],[Revenue_Type]]="Churned",0,1)</f>
        <v>1</v>
      </c>
    </row>
    <row r="5412" spans="1:15" x14ac:dyDescent="0.25">
      <c r="A5412" t="s">
        <v>6366</v>
      </c>
      <c r="B5412" t="s">
        <v>1729</v>
      </c>
      <c r="C5412" t="s">
        <v>2379</v>
      </c>
      <c r="D5412" s="1">
        <v>45006</v>
      </c>
      <c r="E5412">
        <v>12</v>
      </c>
      <c r="F5412" t="b">
        <v>1</v>
      </c>
      <c r="G5412" t="s">
        <v>4538</v>
      </c>
      <c r="H5412" t="s">
        <v>2027</v>
      </c>
      <c r="I5412" s="1">
        <f>DATE(YEAR(tbl_Invoices[[#This Row],[Invoice_Date]]), MONTH(tbl_Invoices[[#This Row],[Invoice_Date]]), DAY(tbl_Invoices[[#This Row],[Invoice_Date]]))</f>
        <v>45006</v>
      </c>
      <c r="J5412">
        <f>YEAR(tbl_Invoices[[#This Row],[Invoice_Date]])</f>
        <v>2023</v>
      </c>
      <c r="K5412" s="1">
        <f>_xlfn.XLOOKUP(tbl_Invoices[[#This Row],[Customer_ID]], tbl_Customers[Customer_ID], tbl_Customers[Cohort_Month])</f>
        <v>44865</v>
      </c>
      <c r="L5412" s="1" t="str">
        <f ca="1">_xlfn.XLOOKUP(tbl_Invoices[[#This Row],[Customer_ID]], tbl_Customers[Customer_ID], tbl_Customers[Age_Group])</f>
        <v>55+</v>
      </c>
      <c r="M5412" s="1" t="str">
        <f>_xlfn.XLOOKUP(tbl_Invoices[[#This Row],[Customer_ID]], tbl_Customers[Customer_ID], tbl_Customers[Region])</f>
        <v>East</v>
      </c>
      <c r="N5412" s="1" t="str" cm="1">
        <f t="array" ref="N5412">_xlfn.IFS(
   _xlfn.SINGLE(tbl_Invoices[Plan_ID])="P1","Basic",
   _xlfn.SINGLE(tbl_Invoices[Plan_ID])="P2","Standard",
   _xlfn.SINGLE(tbl_Invoices[Plan_ID])="P3","Premium"
)</f>
        <v>Basic</v>
      </c>
      <c r="O5412" s="2">
        <f>IF(tbl_Invoices[[#This Row],[Revenue_Type]]="Churned",0,1)</f>
        <v>1</v>
      </c>
    </row>
    <row r="5413" spans="1:15" x14ac:dyDescent="0.25">
      <c r="A5413" t="s">
        <v>6337</v>
      </c>
      <c r="B5413" t="s">
        <v>1767</v>
      </c>
      <c r="C5413" t="s">
        <v>3951</v>
      </c>
      <c r="D5413" s="1">
        <v>45006</v>
      </c>
      <c r="E5413">
        <v>55</v>
      </c>
      <c r="F5413" t="b">
        <v>1</v>
      </c>
      <c r="G5413" t="s">
        <v>4547</v>
      </c>
      <c r="H5413" t="s">
        <v>2031</v>
      </c>
      <c r="I5413" s="1">
        <f>DATE(YEAR(tbl_Invoices[[#This Row],[Invoice_Date]]), MONTH(tbl_Invoices[[#This Row],[Invoice_Date]]), DAY(tbl_Invoices[[#This Row],[Invoice_Date]]))</f>
        <v>45006</v>
      </c>
      <c r="J5413">
        <f>YEAR(tbl_Invoices[[#This Row],[Invoice_Date]])</f>
        <v>2023</v>
      </c>
      <c r="K5413" s="1">
        <f>_xlfn.XLOOKUP(tbl_Invoices[[#This Row],[Customer_ID]], tbl_Customers[Customer_ID], tbl_Customers[Cohort_Month])</f>
        <v>44620</v>
      </c>
      <c r="L5413" s="1" t="str">
        <f ca="1">_xlfn.XLOOKUP(tbl_Invoices[[#This Row],[Customer_ID]], tbl_Customers[Customer_ID], tbl_Customers[Age_Group])</f>
        <v>35–44</v>
      </c>
      <c r="M5413" s="1" t="str">
        <f>_xlfn.XLOOKUP(tbl_Invoices[[#This Row],[Customer_ID]], tbl_Customers[Customer_ID], tbl_Customers[Region])</f>
        <v>West</v>
      </c>
      <c r="N5413" s="1" t="str" cm="1">
        <f t="array" ref="N5413">_xlfn.IFS(
   _xlfn.SINGLE(tbl_Invoices[Plan_ID])="P1","Basic",
   _xlfn.SINGLE(tbl_Invoices[Plan_ID])="P2","Standard",
   _xlfn.SINGLE(tbl_Invoices[Plan_ID])="P3","Premium"
)</f>
        <v>Premium</v>
      </c>
      <c r="O5413" s="2">
        <f>IF(tbl_Invoices[[#This Row],[Revenue_Type]]="Churned",0,1)</f>
        <v>1</v>
      </c>
    </row>
    <row r="5414" spans="1:15" x14ac:dyDescent="0.25">
      <c r="A5414" t="s">
        <v>7740</v>
      </c>
      <c r="B5414" t="s">
        <v>1803</v>
      </c>
      <c r="C5414" t="s">
        <v>4219</v>
      </c>
      <c r="D5414" s="1">
        <v>45006</v>
      </c>
      <c r="E5414">
        <v>55</v>
      </c>
      <c r="F5414" t="b">
        <v>1</v>
      </c>
      <c r="G5414" t="s">
        <v>4545</v>
      </c>
      <c r="H5414" t="s">
        <v>2031</v>
      </c>
      <c r="I5414" s="1">
        <f>DATE(YEAR(tbl_Invoices[[#This Row],[Invoice_Date]]), MONTH(tbl_Invoices[[#This Row],[Invoice_Date]]), DAY(tbl_Invoices[[#This Row],[Invoice_Date]]))</f>
        <v>45006</v>
      </c>
      <c r="J5414">
        <f>YEAR(tbl_Invoices[[#This Row],[Invoice_Date]])</f>
        <v>2023</v>
      </c>
      <c r="K5414" s="1">
        <f>_xlfn.XLOOKUP(tbl_Invoices[[#This Row],[Customer_ID]], tbl_Customers[Customer_ID], tbl_Customers[Cohort_Month])</f>
        <v>44347</v>
      </c>
      <c r="L5414" s="1" t="str">
        <f ca="1">_xlfn.XLOOKUP(tbl_Invoices[[#This Row],[Customer_ID]], tbl_Customers[Customer_ID], tbl_Customers[Age_Group])</f>
        <v>45–54</v>
      </c>
      <c r="M5414" s="1" t="str">
        <f>_xlfn.XLOOKUP(tbl_Invoices[[#This Row],[Customer_ID]], tbl_Customers[Customer_ID], tbl_Customers[Region])</f>
        <v>South</v>
      </c>
      <c r="N5414" s="1" t="str" cm="1">
        <f t="array" ref="N5414">_xlfn.IFS(
   _xlfn.SINGLE(tbl_Invoices[Plan_ID])="P1","Basic",
   _xlfn.SINGLE(tbl_Invoices[Plan_ID])="P2","Standard",
   _xlfn.SINGLE(tbl_Invoices[Plan_ID])="P3","Premium"
)</f>
        <v>Premium</v>
      </c>
      <c r="O5414" s="2">
        <f>IF(tbl_Invoices[[#This Row],[Revenue_Type]]="Churned",0,1)</f>
        <v>0</v>
      </c>
    </row>
    <row r="5415" spans="1:15" x14ac:dyDescent="0.25">
      <c r="A5415" t="s">
        <v>8951</v>
      </c>
      <c r="B5415" t="s">
        <v>2011</v>
      </c>
      <c r="C5415" t="s">
        <v>2835</v>
      </c>
      <c r="D5415" s="1">
        <v>45006</v>
      </c>
      <c r="E5415">
        <v>12</v>
      </c>
      <c r="F5415" t="b">
        <v>1</v>
      </c>
      <c r="G5415" t="s">
        <v>4540</v>
      </c>
      <c r="H5415" t="s">
        <v>2027</v>
      </c>
      <c r="I5415" s="1">
        <f>DATE(YEAR(tbl_Invoices[[#This Row],[Invoice_Date]]), MONTH(tbl_Invoices[[#This Row],[Invoice_Date]]), DAY(tbl_Invoices[[#This Row],[Invoice_Date]]))</f>
        <v>45006</v>
      </c>
      <c r="J5415">
        <f>YEAR(tbl_Invoices[[#This Row],[Invoice_Date]])</f>
        <v>2023</v>
      </c>
      <c r="K5415" s="1">
        <f>_xlfn.XLOOKUP(tbl_Invoices[[#This Row],[Customer_ID]], tbl_Customers[Customer_ID], tbl_Customers[Cohort_Month])</f>
        <v>44500</v>
      </c>
      <c r="L5415" s="1" t="str">
        <f ca="1">_xlfn.XLOOKUP(tbl_Invoices[[#This Row],[Customer_ID]], tbl_Customers[Customer_ID], tbl_Customers[Age_Group])</f>
        <v>25–34</v>
      </c>
      <c r="M5415" s="1" t="str">
        <f>_xlfn.XLOOKUP(tbl_Invoices[[#This Row],[Customer_ID]], tbl_Customers[Customer_ID], tbl_Customers[Region])</f>
        <v>South</v>
      </c>
      <c r="N5415" s="1" t="str" cm="1">
        <f t="array" ref="N5415">_xlfn.IFS(
   _xlfn.SINGLE(tbl_Invoices[Plan_ID])="P1","Basic",
   _xlfn.SINGLE(tbl_Invoices[Plan_ID])="P2","Standard",
   _xlfn.SINGLE(tbl_Invoices[Plan_ID])="P3","Premium"
)</f>
        <v>Basic</v>
      </c>
      <c r="O5415" s="2">
        <f>IF(tbl_Invoices[[#This Row],[Revenue_Type]]="Churned",0,1)</f>
        <v>1</v>
      </c>
    </row>
    <row r="5416" spans="1:15" x14ac:dyDescent="0.25">
      <c r="A5416" t="s">
        <v>6499</v>
      </c>
      <c r="B5416" t="s">
        <v>1138</v>
      </c>
      <c r="C5416" t="s">
        <v>3486</v>
      </c>
      <c r="D5416" s="1">
        <v>45007</v>
      </c>
      <c r="E5416">
        <v>25</v>
      </c>
      <c r="F5416" t="b">
        <v>1</v>
      </c>
      <c r="G5416" t="s">
        <v>4545</v>
      </c>
      <c r="H5416" t="s">
        <v>2034</v>
      </c>
      <c r="I5416" s="1">
        <f>DATE(YEAR(tbl_Invoices[[#This Row],[Invoice_Date]]), MONTH(tbl_Invoices[[#This Row],[Invoice_Date]]), DAY(tbl_Invoices[[#This Row],[Invoice_Date]]))</f>
        <v>45007</v>
      </c>
      <c r="J5416">
        <f>YEAR(tbl_Invoices[[#This Row],[Invoice_Date]])</f>
        <v>2023</v>
      </c>
      <c r="K5416" s="1">
        <f>_xlfn.XLOOKUP(tbl_Invoices[[#This Row],[Customer_ID]], tbl_Customers[Customer_ID], tbl_Customers[Cohort_Month])</f>
        <v>44439</v>
      </c>
      <c r="L5416" s="1" t="str">
        <f ca="1">_xlfn.XLOOKUP(tbl_Invoices[[#This Row],[Customer_ID]], tbl_Customers[Customer_ID], tbl_Customers[Age_Group])</f>
        <v>35–44</v>
      </c>
      <c r="M5416" s="1" t="str">
        <f>_xlfn.XLOOKUP(tbl_Invoices[[#This Row],[Customer_ID]], tbl_Customers[Customer_ID], tbl_Customers[Region])</f>
        <v>West</v>
      </c>
      <c r="N5416" s="1" t="str" cm="1">
        <f t="array" ref="N5416">_xlfn.IFS(
   _xlfn.SINGLE(tbl_Invoices[Plan_ID])="P1","Basic",
   _xlfn.SINGLE(tbl_Invoices[Plan_ID])="P2","Standard",
   _xlfn.SINGLE(tbl_Invoices[Plan_ID])="P3","Premium"
)</f>
        <v>Standard</v>
      </c>
      <c r="O5416" s="2">
        <f>IF(tbl_Invoices[[#This Row],[Revenue_Type]]="Churned",0,1)</f>
        <v>0</v>
      </c>
    </row>
    <row r="5417" spans="1:15" x14ac:dyDescent="0.25">
      <c r="A5417" t="s">
        <v>6884</v>
      </c>
      <c r="B5417" t="s">
        <v>1280</v>
      </c>
      <c r="C5417" t="s">
        <v>4074</v>
      </c>
      <c r="D5417" s="1">
        <v>45007</v>
      </c>
      <c r="E5417">
        <v>55</v>
      </c>
      <c r="F5417" t="b">
        <v>1</v>
      </c>
      <c r="G5417" t="s">
        <v>4545</v>
      </c>
      <c r="H5417" t="s">
        <v>2031</v>
      </c>
      <c r="I5417" s="1">
        <f>DATE(YEAR(tbl_Invoices[[#This Row],[Invoice_Date]]), MONTH(tbl_Invoices[[#This Row],[Invoice_Date]]), DAY(tbl_Invoices[[#This Row],[Invoice_Date]]))</f>
        <v>45007</v>
      </c>
      <c r="J5417">
        <f>YEAR(tbl_Invoices[[#This Row],[Invoice_Date]])</f>
        <v>2023</v>
      </c>
      <c r="K5417" s="1">
        <f>_xlfn.XLOOKUP(tbl_Invoices[[#This Row],[Customer_ID]], tbl_Customers[Customer_ID], tbl_Customers[Cohort_Month])</f>
        <v>44773</v>
      </c>
      <c r="L5417" s="1" t="str">
        <f ca="1">_xlfn.XLOOKUP(tbl_Invoices[[#This Row],[Customer_ID]], tbl_Customers[Customer_ID], tbl_Customers[Age_Group])</f>
        <v>45–54</v>
      </c>
      <c r="M5417" s="1" t="str">
        <f>_xlfn.XLOOKUP(tbl_Invoices[[#This Row],[Customer_ID]], tbl_Customers[Customer_ID], tbl_Customers[Region])</f>
        <v>West</v>
      </c>
      <c r="N5417" s="1" t="str" cm="1">
        <f t="array" ref="N5417">_xlfn.IFS(
   _xlfn.SINGLE(tbl_Invoices[Plan_ID])="P1","Basic",
   _xlfn.SINGLE(tbl_Invoices[Plan_ID])="P2","Standard",
   _xlfn.SINGLE(tbl_Invoices[Plan_ID])="P3","Premium"
)</f>
        <v>Premium</v>
      </c>
      <c r="O5417" s="2">
        <f>IF(tbl_Invoices[[#This Row],[Revenue_Type]]="Churned",0,1)</f>
        <v>0</v>
      </c>
    </row>
    <row r="5418" spans="1:15" x14ac:dyDescent="0.25">
      <c r="A5418" t="s">
        <v>8597</v>
      </c>
      <c r="B5418" t="s">
        <v>1426</v>
      </c>
      <c r="C5418" t="s">
        <v>2923</v>
      </c>
      <c r="D5418" s="1">
        <v>45007</v>
      </c>
      <c r="E5418">
        <v>55</v>
      </c>
      <c r="F5418" t="b">
        <v>1</v>
      </c>
      <c r="G5418" t="s">
        <v>4549</v>
      </c>
      <c r="H5418" t="s">
        <v>2031</v>
      </c>
      <c r="I5418" s="1">
        <f>DATE(YEAR(tbl_Invoices[[#This Row],[Invoice_Date]]), MONTH(tbl_Invoices[[#This Row],[Invoice_Date]]), DAY(tbl_Invoices[[#This Row],[Invoice_Date]]))</f>
        <v>45007</v>
      </c>
      <c r="J5418">
        <f>YEAR(tbl_Invoices[[#This Row],[Invoice_Date]])</f>
        <v>2023</v>
      </c>
      <c r="K5418" s="1">
        <f>_xlfn.XLOOKUP(tbl_Invoices[[#This Row],[Customer_ID]], tbl_Customers[Customer_ID], tbl_Customers[Cohort_Month])</f>
        <v>44651</v>
      </c>
      <c r="L5418" s="1" t="str">
        <f ca="1">_xlfn.XLOOKUP(tbl_Invoices[[#This Row],[Customer_ID]], tbl_Customers[Customer_ID], tbl_Customers[Age_Group])</f>
        <v>45–54</v>
      </c>
      <c r="M5418" s="1" t="str">
        <f>_xlfn.XLOOKUP(tbl_Invoices[[#This Row],[Customer_ID]], tbl_Customers[Customer_ID], tbl_Customers[Region])</f>
        <v>International</v>
      </c>
      <c r="N5418" s="1" t="str" cm="1">
        <f t="array" ref="N5418">_xlfn.IFS(
   _xlfn.SINGLE(tbl_Invoices[Plan_ID])="P1","Basic",
   _xlfn.SINGLE(tbl_Invoices[Plan_ID])="P2","Standard",
   _xlfn.SINGLE(tbl_Invoices[Plan_ID])="P3","Premium"
)</f>
        <v>Premium</v>
      </c>
      <c r="O5418" s="2">
        <f>IF(tbl_Invoices[[#This Row],[Revenue_Type]]="Churned",0,1)</f>
        <v>1</v>
      </c>
    </row>
    <row r="5419" spans="1:15" x14ac:dyDescent="0.25">
      <c r="A5419" t="s">
        <v>9839</v>
      </c>
      <c r="B5419" t="s">
        <v>1546</v>
      </c>
      <c r="C5419" t="s">
        <v>2566</v>
      </c>
      <c r="D5419" s="1">
        <v>45007</v>
      </c>
      <c r="E5419">
        <v>12</v>
      </c>
      <c r="F5419" t="b">
        <v>1</v>
      </c>
      <c r="G5419" t="s">
        <v>4545</v>
      </c>
      <c r="H5419" t="s">
        <v>2027</v>
      </c>
      <c r="I5419" s="1">
        <f>DATE(YEAR(tbl_Invoices[[#This Row],[Invoice_Date]]), MONTH(tbl_Invoices[[#This Row],[Invoice_Date]]), DAY(tbl_Invoices[[#This Row],[Invoice_Date]]))</f>
        <v>45007</v>
      </c>
      <c r="J5419">
        <f>YEAR(tbl_Invoices[[#This Row],[Invoice_Date]])</f>
        <v>2023</v>
      </c>
      <c r="K5419" s="1">
        <f>_xlfn.XLOOKUP(tbl_Invoices[[#This Row],[Customer_ID]], tbl_Customers[Customer_ID], tbl_Customers[Cohort_Month])</f>
        <v>45016</v>
      </c>
      <c r="L5419" s="1" t="str">
        <f ca="1">_xlfn.XLOOKUP(tbl_Invoices[[#This Row],[Customer_ID]], tbl_Customers[Customer_ID], tbl_Customers[Age_Group])</f>
        <v>18–24</v>
      </c>
      <c r="M5419" s="1" t="str">
        <f>_xlfn.XLOOKUP(tbl_Invoices[[#This Row],[Customer_ID]], tbl_Customers[Customer_ID], tbl_Customers[Region])</f>
        <v>West</v>
      </c>
      <c r="N5419" s="1" t="str" cm="1">
        <f t="array" ref="N5419">_xlfn.IFS(
   _xlfn.SINGLE(tbl_Invoices[Plan_ID])="P1","Basic",
   _xlfn.SINGLE(tbl_Invoices[Plan_ID])="P2","Standard",
   _xlfn.SINGLE(tbl_Invoices[Plan_ID])="P3","Premium"
)</f>
        <v>Basic</v>
      </c>
      <c r="O5419" s="2">
        <f>IF(tbl_Invoices[[#This Row],[Revenue_Type]]="Churned",0,1)</f>
        <v>0</v>
      </c>
    </row>
    <row r="5420" spans="1:15" x14ac:dyDescent="0.25">
      <c r="A5420" t="s">
        <v>7597</v>
      </c>
      <c r="B5420" t="s">
        <v>1577</v>
      </c>
      <c r="C5420" t="s">
        <v>3867</v>
      </c>
      <c r="D5420" s="1">
        <v>45007</v>
      </c>
      <c r="E5420">
        <v>25</v>
      </c>
      <c r="F5420" t="b">
        <v>1</v>
      </c>
      <c r="G5420" t="s">
        <v>4545</v>
      </c>
      <c r="H5420" t="s">
        <v>2034</v>
      </c>
      <c r="I5420" s="1">
        <f>DATE(YEAR(tbl_Invoices[[#This Row],[Invoice_Date]]), MONTH(tbl_Invoices[[#This Row],[Invoice_Date]]), DAY(tbl_Invoices[[#This Row],[Invoice_Date]]))</f>
        <v>45007</v>
      </c>
      <c r="J5420">
        <f>YEAR(tbl_Invoices[[#This Row],[Invoice_Date]])</f>
        <v>2023</v>
      </c>
      <c r="K5420" s="1">
        <f>_xlfn.XLOOKUP(tbl_Invoices[[#This Row],[Customer_ID]], tbl_Customers[Customer_ID], tbl_Customers[Cohort_Month])</f>
        <v>44469</v>
      </c>
      <c r="L5420" s="1" t="str">
        <f ca="1">_xlfn.XLOOKUP(tbl_Invoices[[#This Row],[Customer_ID]], tbl_Customers[Customer_ID], tbl_Customers[Age_Group])</f>
        <v>45–54</v>
      </c>
      <c r="M5420" s="1" t="str">
        <f>_xlfn.XLOOKUP(tbl_Invoices[[#This Row],[Customer_ID]], tbl_Customers[Customer_ID], tbl_Customers[Region])</f>
        <v>International</v>
      </c>
      <c r="N5420" s="1" t="str" cm="1">
        <f t="array" ref="N5420">_xlfn.IFS(
   _xlfn.SINGLE(tbl_Invoices[Plan_ID])="P1","Basic",
   _xlfn.SINGLE(tbl_Invoices[Plan_ID])="P2","Standard",
   _xlfn.SINGLE(tbl_Invoices[Plan_ID])="P3","Premium"
)</f>
        <v>Standard</v>
      </c>
      <c r="O5420" s="2">
        <f>IF(tbl_Invoices[[#This Row],[Revenue_Type]]="Churned",0,1)</f>
        <v>0</v>
      </c>
    </row>
    <row r="5421" spans="1:15" x14ac:dyDescent="0.25">
      <c r="A5421" t="s">
        <v>5561</v>
      </c>
      <c r="B5421" t="s">
        <v>1740</v>
      </c>
      <c r="C5421" t="s">
        <v>3112</v>
      </c>
      <c r="D5421" s="1">
        <v>45007</v>
      </c>
      <c r="E5421">
        <v>12</v>
      </c>
      <c r="F5421" t="b">
        <v>1</v>
      </c>
      <c r="G5421" t="s">
        <v>4549</v>
      </c>
      <c r="H5421" t="s">
        <v>2027</v>
      </c>
      <c r="I5421" s="1">
        <f>DATE(YEAR(tbl_Invoices[[#This Row],[Invoice_Date]]), MONTH(tbl_Invoices[[#This Row],[Invoice_Date]]), DAY(tbl_Invoices[[#This Row],[Invoice_Date]]))</f>
        <v>45007</v>
      </c>
      <c r="J5421">
        <f>YEAR(tbl_Invoices[[#This Row],[Invoice_Date]])</f>
        <v>2023</v>
      </c>
      <c r="K5421" s="1">
        <f>_xlfn.XLOOKUP(tbl_Invoices[[#This Row],[Customer_ID]], tbl_Customers[Customer_ID], tbl_Customers[Cohort_Month])</f>
        <v>44255</v>
      </c>
      <c r="L5421" s="1" t="str">
        <f ca="1">_xlfn.XLOOKUP(tbl_Invoices[[#This Row],[Customer_ID]], tbl_Customers[Customer_ID], tbl_Customers[Age_Group])</f>
        <v>25–34</v>
      </c>
      <c r="M5421" s="1" t="str">
        <f>_xlfn.XLOOKUP(tbl_Invoices[[#This Row],[Customer_ID]], tbl_Customers[Customer_ID], tbl_Customers[Region])</f>
        <v>East</v>
      </c>
      <c r="N5421" s="1" t="str" cm="1">
        <f t="array" ref="N5421">_xlfn.IFS(
   _xlfn.SINGLE(tbl_Invoices[Plan_ID])="P1","Basic",
   _xlfn.SINGLE(tbl_Invoices[Plan_ID])="P2","Standard",
   _xlfn.SINGLE(tbl_Invoices[Plan_ID])="P3","Premium"
)</f>
        <v>Basic</v>
      </c>
      <c r="O5421" s="2">
        <f>IF(tbl_Invoices[[#This Row],[Revenue_Type]]="Churned",0,1)</f>
        <v>1</v>
      </c>
    </row>
    <row r="5422" spans="1:15" x14ac:dyDescent="0.25">
      <c r="A5422" t="s">
        <v>7282</v>
      </c>
      <c r="B5422" t="s">
        <v>1861</v>
      </c>
      <c r="C5422" t="s">
        <v>4363</v>
      </c>
      <c r="D5422" s="1">
        <v>45007</v>
      </c>
      <c r="E5422">
        <v>25</v>
      </c>
      <c r="F5422" t="b">
        <v>1</v>
      </c>
      <c r="G5422" t="s">
        <v>4549</v>
      </c>
      <c r="H5422" t="s">
        <v>2034</v>
      </c>
      <c r="I5422" s="1">
        <f>DATE(YEAR(tbl_Invoices[[#This Row],[Invoice_Date]]), MONTH(tbl_Invoices[[#This Row],[Invoice_Date]]), DAY(tbl_Invoices[[#This Row],[Invoice_Date]]))</f>
        <v>45007</v>
      </c>
      <c r="J5422">
        <f>YEAR(tbl_Invoices[[#This Row],[Invoice_Date]])</f>
        <v>2023</v>
      </c>
      <c r="K5422" s="1">
        <f>_xlfn.XLOOKUP(tbl_Invoices[[#This Row],[Customer_ID]], tbl_Customers[Customer_ID], tbl_Customers[Cohort_Month])</f>
        <v>44681</v>
      </c>
      <c r="L5422" s="1" t="str">
        <f ca="1">_xlfn.XLOOKUP(tbl_Invoices[[#This Row],[Customer_ID]], tbl_Customers[Customer_ID], tbl_Customers[Age_Group])</f>
        <v>35–44</v>
      </c>
      <c r="M5422" s="1" t="str">
        <f>_xlfn.XLOOKUP(tbl_Invoices[[#This Row],[Customer_ID]], tbl_Customers[Customer_ID], tbl_Customers[Region])</f>
        <v>East</v>
      </c>
      <c r="N5422" s="1" t="str" cm="1">
        <f t="array" ref="N5422">_xlfn.IFS(
   _xlfn.SINGLE(tbl_Invoices[Plan_ID])="P1","Basic",
   _xlfn.SINGLE(tbl_Invoices[Plan_ID])="P2","Standard",
   _xlfn.SINGLE(tbl_Invoices[Plan_ID])="P3","Premium"
)</f>
        <v>Standard</v>
      </c>
      <c r="O5422" s="2">
        <f>IF(tbl_Invoices[[#This Row],[Revenue_Type]]="Churned",0,1)</f>
        <v>1</v>
      </c>
    </row>
    <row r="5423" spans="1:15" x14ac:dyDescent="0.25">
      <c r="A5423" t="s">
        <v>6962</v>
      </c>
      <c r="B5423" t="s">
        <v>2015</v>
      </c>
      <c r="C5423" t="s">
        <v>3211</v>
      </c>
      <c r="D5423" s="1">
        <v>45007</v>
      </c>
      <c r="E5423">
        <v>55</v>
      </c>
      <c r="F5423" t="b">
        <v>1</v>
      </c>
      <c r="G5423" t="s">
        <v>4538</v>
      </c>
      <c r="H5423" t="s">
        <v>2031</v>
      </c>
      <c r="I5423" s="1">
        <f>DATE(YEAR(tbl_Invoices[[#This Row],[Invoice_Date]]), MONTH(tbl_Invoices[[#This Row],[Invoice_Date]]), DAY(tbl_Invoices[[#This Row],[Invoice_Date]]))</f>
        <v>45007</v>
      </c>
      <c r="J5423">
        <f>YEAR(tbl_Invoices[[#This Row],[Invoice_Date]])</f>
        <v>2023</v>
      </c>
      <c r="K5423" s="1">
        <f>_xlfn.XLOOKUP(tbl_Invoices[[#This Row],[Customer_ID]], tbl_Customers[Customer_ID], tbl_Customers[Cohort_Month])</f>
        <v>44561</v>
      </c>
      <c r="L5423" s="1" t="str">
        <f ca="1">_xlfn.XLOOKUP(tbl_Invoices[[#This Row],[Customer_ID]], tbl_Customers[Customer_ID], tbl_Customers[Age_Group])</f>
        <v>18–24</v>
      </c>
      <c r="M5423" s="1" t="str">
        <f>_xlfn.XLOOKUP(tbl_Invoices[[#This Row],[Customer_ID]], tbl_Customers[Customer_ID], tbl_Customers[Region])</f>
        <v>South</v>
      </c>
      <c r="N5423" s="1" t="str" cm="1">
        <f t="array" ref="N5423">_xlfn.IFS(
   _xlfn.SINGLE(tbl_Invoices[Plan_ID])="P1","Basic",
   _xlfn.SINGLE(tbl_Invoices[Plan_ID])="P2","Standard",
   _xlfn.SINGLE(tbl_Invoices[Plan_ID])="P3","Premium"
)</f>
        <v>Premium</v>
      </c>
      <c r="O5423" s="2">
        <f>IF(tbl_Invoices[[#This Row],[Revenue_Type]]="Churned",0,1)</f>
        <v>1</v>
      </c>
    </row>
    <row r="5424" spans="1:15" x14ac:dyDescent="0.25">
      <c r="A5424" t="s">
        <v>10191</v>
      </c>
      <c r="B5424" t="s">
        <v>61</v>
      </c>
      <c r="C5424" t="s">
        <v>3632</v>
      </c>
      <c r="D5424" s="1">
        <v>45008</v>
      </c>
      <c r="E5424">
        <v>12</v>
      </c>
      <c r="F5424" t="b">
        <v>1</v>
      </c>
      <c r="G5424" t="s">
        <v>4547</v>
      </c>
      <c r="H5424" t="s">
        <v>2027</v>
      </c>
      <c r="I5424" s="1">
        <f>DATE(YEAR(tbl_Invoices[[#This Row],[Invoice_Date]]), MONTH(tbl_Invoices[[#This Row],[Invoice_Date]]), DAY(tbl_Invoices[[#This Row],[Invoice_Date]]))</f>
        <v>45008</v>
      </c>
      <c r="J5424">
        <f>YEAR(tbl_Invoices[[#This Row],[Invoice_Date]])</f>
        <v>2023</v>
      </c>
      <c r="K5424" s="1">
        <f>_xlfn.XLOOKUP(tbl_Invoices[[#This Row],[Customer_ID]], tbl_Customers[Customer_ID], tbl_Customers[Cohort_Month])</f>
        <v>44651</v>
      </c>
      <c r="L5424" s="1" t="str">
        <f ca="1">_xlfn.XLOOKUP(tbl_Invoices[[#This Row],[Customer_ID]], tbl_Customers[Customer_ID], tbl_Customers[Age_Group])</f>
        <v>55+</v>
      </c>
      <c r="M5424" s="1" t="str">
        <f>_xlfn.XLOOKUP(tbl_Invoices[[#This Row],[Customer_ID]], tbl_Customers[Customer_ID], tbl_Customers[Region])</f>
        <v>South</v>
      </c>
      <c r="N5424" s="1" t="str" cm="1">
        <f t="array" ref="N5424">_xlfn.IFS(
   _xlfn.SINGLE(tbl_Invoices[Plan_ID])="P1","Basic",
   _xlfn.SINGLE(tbl_Invoices[Plan_ID])="P2","Standard",
   _xlfn.SINGLE(tbl_Invoices[Plan_ID])="P3","Premium"
)</f>
        <v>Basic</v>
      </c>
      <c r="O5424" s="2">
        <f>IF(tbl_Invoices[[#This Row],[Revenue_Type]]="Churned",0,1)</f>
        <v>1</v>
      </c>
    </row>
    <row r="5425" spans="1:15" x14ac:dyDescent="0.25">
      <c r="A5425" t="s">
        <v>10190</v>
      </c>
      <c r="B5425" t="s">
        <v>133</v>
      </c>
      <c r="C5425" t="s">
        <v>4410</v>
      </c>
      <c r="D5425" s="1">
        <v>45008</v>
      </c>
      <c r="E5425">
        <v>55</v>
      </c>
      <c r="F5425" t="b">
        <v>1</v>
      </c>
      <c r="G5425" t="s">
        <v>4545</v>
      </c>
      <c r="H5425" t="s">
        <v>2031</v>
      </c>
      <c r="I5425" s="1">
        <f>DATE(YEAR(tbl_Invoices[[#This Row],[Invoice_Date]]), MONTH(tbl_Invoices[[#This Row],[Invoice_Date]]), DAY(tbl_Invoices[[#This Row],[Invoice_Date]]))</f>
        <v>45008</v>
      </c>
      <c r="J5425">
        <f>YEAR(tbl_Invoices[[#This Row],[Invoice_Date]])</f>
        <v>2023</v>
      </c>
      <c r="K5425" s="1">
        <f>_xlfn.XLOOKUP(tbl_Invoices[[#This Row],[Customer_ID]], tbl_Customers[Customer_ID], tbl_Customers[Cohort_Month])</f>
        <v>44926</v>
      </c>
      <c r="L5425" s="1" t="str">
        <f ca="1">_xlfn.XLOOKUP(tbl_Invoices[[#This Row],[Customer_ID]], tbl_Customers[Customer_ID], tbl_Customers[Age_Group])</f>
        <v>55+</v>
      </c>
      <c r="M5425" s="1" t="str">
        <f>_xlfn.XLOOKUP(tbl_Invoices[[#This Row],[Customer_ID]], tbl_Customers[Customer_ID], tbl_Customers[Region])</f>
        <v>East</v>
      </c>
      <c r="N5425" s="1" t="str" cm="1">
        <f t="array" ref="N5425">_xlfn.IFS(
   _xlfn.SINGLE(tbl_Invoices[Plan_ID])="P1","Basic",
   _xlfn.SINGLE(tbl_Invoices[Plan_ID])="P2","Standard",
   _xlfn.SINGLE(tbl_Invoices[Plan_ID])="P3","Premium"
)</f>
        <v>Premium</v>
      </c>
      <c r="O5425" s="2">
        <f>IF(tbl_Invoices[[#This Row],[Revenue_Type]]="Churned",0,1)</f>
        <v>0</v>
      </c>
    </row>
    <row r="5426" spans="1:15" x14ac:dyDescent="0.25">
      <c r="A5426" t="s">
        <v>6662</v>
      </c>
      <c r="B5426" t="s">
        <v>326</v>
      </c>
      <c r="C5426" t="s">
        <v>3144</v>
      </c>
      <c r="D5426" s="1">
        <v>45008</v>
      </c>
      <c r="E5426">
        <v>25</v>
      </c>
      <c r="F5426" t="b">
        <v>1</v>
      </c>
      <c r="G5426" t="s">
        <v>4545</v>
      </c>
      <c r="H5426" t="s">
        <v>2034</v>
      </c>
      <c r="I5426" s="1">
        <f>DATE(YEAR(tbl_Invoices[[#This Row],[Invoice_Date]]), MONTH(tbl_Invoices[[#This Row],[Invoice_Date]]), DAY(tbl_Invoices[[#This Row],[Invoice_Date]]))</f>
        <v>45008</v>
      </c>
      <c r="J5426">
        <f>YEAR(tbl_Invoices[[#This Row],[Invoice_Date]])</f>
        <v>2023</v>
      </c>
      <c r="K5426" s="1">
        <f>_xlfn.XLOOKUP(tbl_Invoices[[#This Row],[Customer_ID]], tbl_Customers[Customer_ID], tbl_Customers[Cohort_Month])</f>
        <v>44469</v>
      </c>
      <c r="L5426" s="1" t="str">
        <f ca="1">_xlfn.XLOOKUP(tbl_Invoices[[#This Row],[Customer_ID]], tbl_Customers[Customer_ID], tbl_Customers[Age_Group])</f>
        <v>55+</v>
      </c>
      <c r="M5426" s="1" t="str">
        <f>_xlfn.XLOOKUP(tbl_Invoices[[#This Row],[Customer_ID]], tbl_Customers[Customer_ID], tbl_Customers[Region])</f>
        <v>South</v>
      </c>
      <c r="N5426" s="1" t="str" cm="1">
        <f t="array" ref="N5426">_xlfn.IFS(
   _xlfn.SINGLE(tbl_Invoices[Plan_ID])="P1","Basic",
   _xlfn.SINGLE(tbl_Invoices[Plan_ID])="P2","Standard",
   _xlfn.SINGLE(tbl_Invoices[Plan_ID])="P3","Premium"
)</f>
        <v>Standard</v>
      </c>
      <c r="O5426" s="2">
        <f>IF(tbl_Invoices[[#This Row],[Revenue_Type]]="Churned",0,1)</f>
        <v>0</v>
      </c>
    </row>
    <row r="5427" spans="1:15" x14ac:dyDescent="0.25">
      <c r="A5427" t="s">
        <v>4630</v>
      </c>
      <c r="B5427" t="s">
        <v>615</v>
      </c>
      <c r="C5427" t="s">
        <v>3228</v>
      </c>
      <c r="D5427" s="1">
        <v>45008</v>
      </c>
      <c r="E5427">
        <v>12</v>
      </c>
      <c r="F5427" t="b">
        <v>1</v>
      </c>
      <c r="G5427" t="s">
        <v>4540</v>
      </c>
      <c r="H5427" t="s">
        <v>2027</v>
      </c>
      <c r="I5427" s="1">
        <f>DATE(YEAR(tbl_Invoices[[#This Row],[Invoice_Date]]), MONTH(tbl_Invoices[[#This Row],[Invoice_Date]]), DAY(tbl_Invoices[[#This Row],[Invoice_Date]]))</f>
        <v>45008</v>
      </c>
      <c r="J5427">
        <f>YEAR(tbl_Invoices[[#This Row],[Invoice_Date]])</f>
        <v>2023</v>
      </c>
      <c r="K5427" s="1">
        <f>_xlfn.XLOOKUP(tbl_Invoices[[#This Row],[Customer_ID]], tbl_Customers[Customer_ID], tbl_Customers[Cohort_Month])</f>
        <v>45016</v>
      </c>
      <c r="L5427" s="1" t="str">
        <f ca="1">_xlfn.XLOOKUP(tbl_Invoices[[#This Row],[Customer_ID]], tbl_Customers[Customer_ID], tbl_Customers[Age_Group])</f>
        <v>25–34</v>
      </c>
      <c r="M5427" s="1" t="str">
        <f>_xlfn.XLOOKUP(tbl_Invoices[[#This Row],[Customer_ID]], tbl_Customers[Customer_ID], tbl_Customers[Region])</f>
        <v>West</v>
      </c>
      <c r="N5427" s="1" t="str" cm="1">
        <f t="array" ref="N5427">_xlfn.IFS(
   _xlfn.SINGLE(tbl_Invoices[Plan_ID])="P1","Basic",
   _xlfn.SINGLE(tbl_Invoices[Plan_ID])="P2","Standard",
   _xlfn.SINGLE(tbl_Invoices[Plan_ID])="P3","Premium"
)</f>
        <v>Basic</v>
      </c>
      <c r="O5427" s="2">
        <f>IF(tbl_Invoices[[#This Row],[Revenue_Type]]="Churned",0,1)</f>
        <v>1</v>
      </c>
    </row>
    <row r="5428" spans="1:15" x14ac:dyDescent="0.25">
      <c r="A5428" t="s">
        <v>9265</v>
      </c>
      <c r="B5428" t="s">
        <v>958</v>
      </c>
      <c r="C5428" t="s">
        <v>3928</v>
      </c>
      <c r="D5428" s="1">
        <v>45008</v>
      </c>
      <c r="E5428">
        <v>25</v>
      </c>
      <c r="F5428" t="b">
        <v>1</v>
      </c>
      <c r="G5428" t="s">
        <v>4540</v>
      </c>
      <c r="H5428" t="s">
        <v>2034</v>
      </c>
      <c r="I5428" s="1">
        <f>DATE(YEAR(tbl_Invoices[[#This Row],[Invoice_Date]]), MONTH(tbl_Invoices[[#This Row],[Invoice_Date]]), DAY(tbl_Invoices[[#This Row],[Invoice_Date]]))</f>
        <v>45008</v>
      </c>
      <c r="J5428">
        <f>YEAR(tbl_Invoices[[#This Row],[Invoice_Date]])</f>
        <v>2023</v>
      </c>
      <c r="K5428" s="1">
        <f>_xlfn.XLOOKUP(tbl_Invoices[[#This Row],[Customer_ID]], tbl_Customers[Customer_ID], tbl_Customers[Cohort_Month])</f>
        <v>44985</v>
      </c>
      <c r="L5428" s="1" t="str">
        <f ca="1">_xlfn.XLOOKUP(tbl_Invoices[[#This Row],[Customer_ID]], tbl_Customers[Customer_ID], tbl_Customers[Age_Group])</f>
        <v>25–34</v>
      </c>
      <c r="M5428" s="1" t="str">
        <f>_xlfn.XLOOKUP(tbl_Invoices[[#This Row],[Customer_ID]], tbl_Customers[Customer_ID], tbl_Customers[Region])</f>
        <v>West</v>
      </c>
      <c r="N5428" s="1" t="str" cm="1">
        <f t="array" ref="N5428">_xlfn.IFS(
   _xlfn.SINGLE(tbl_Invoices[Plan_ID])="P1","Basic",
   _xlfn.SINGLE(tbl_Invoices[Plan_ID])="P2","Standard",
   _xlfn.SINGLE(tbl_Invoices[Plan_ID])="P3","Premium"
)</f>
        <v>Standard</v>
      </c>
      <c r="O5428" s="2">
        <f>IF(tbl_Invoices[[#This Row],[Revenue_Type]]="Churned",0,1)</f>
        <v>1</v>
      </c>
    </row>
    <row r="5429" spans="1:15" x14ac:dyDescent="0.25">
      <c r="A5429" t="s">
        <v>8595</v>
      </c>
      <c r="B5429" t="s">
        <v>1757</v>
      </c>
      <c r="C5429" t="s">
        <v>3087</v>
      </c>
      <c r="D5429" s="1">
        <v>45008</v>
      </c>
      <c r="E5429">
        <v>25</v>
      </c>
      <c r="F5429" t="b">
        <v>1</v>
      </c>
      <c r="G5429" t="s">
        <v>4549</v>
      </c>
      <c r="H5429" t="s">
        <v>2034</v>
      </c>
      <c r="I5429" s="1">
        <f>DATE(YEAR(tbl_Invoices[[#This Row],[Invoice_Date]]), MONTH(tbl_Invoices[[#This Row],[Invoice_Date]]), DAY(tbl_Invoices[[#This Row],[Invoice_Date]]))</f>
        <v>45008</v>
      </c>
      <c r="J5429">
        <f>YEAR(tbl_Invoices[[#This Row],[Invoice_Date]])</f>
        <v>2023</v>
      </c>
      <c r="K5429" s="1">
        <f>_xlfn.XLOOKUP(tbl_Invoices[[#This Row],[Customer_ID]], tbl_Customers[Customer_ID], tbl_Customers[Cohort_Month])</f>
        <v>44804</v>
      </c>
      <c r="L5429" s="1" t="str">
        <f ca="1">_xlfn.XLOOKUP(tbl_Invoices[[#This Row],[Customer_ID]], tbl_Customers[Customer_ID], tbl_Customers[Age_Group])</f>
        <v>25–34</v>
      </c>
      <c r="M5429" s="1" t="str">
        <f>_xlfn.XLOOKUP(tbl_Invoices[[#This Row],[Customer_ID]], tbl_Customers[Customer_ID], tbl_Customers[Region])</f>
        <v>Midwest</v>
      </c>
      <c r="N5429" s="1" t="str" cm="1">
        <f t="array" ref="N5429">_xlfn.IFS(
   _xlfn.SINGLE(tbl_Invoices[Plan_ID])="P1","Basic",
   _xlfn.SINGLE(tbl_Invoices[Plan_ID])="P2","Standard",
   _xlfn.SINGLE(tbl_Invoices[Plan_ID])="P3","Premium"
)</f>
        <v>Standard</v>
      </c>
      <c r="O5429" s="2">
        <f>IF(tbl_Invoices[[#This Row],[Revenue_Type]]="Churned",0,1)</f>
        <v>1</v>
      </c>
    </row>
    <row r="5430" spans="1:15" x14ac:dyDescent="0.25">
      <c r="A5430" t="s">
        <v>8184</v>
      </c>
      <c r="B5430" t="s">
        <v>1844</v>
      </c>
      <c r="C5430" t="s">
        <v>4009</v>
      </c>
      <c r="D5430" s="1">
        <v>45008</v>
      </c>
      <c r="E5430">
        <v>12</v>
      </c>
      <c r="F5430" t="b">
        <v>1</v>
      </c>
      <c r="G5430" t="s">
        <v>4547</v>
      </c>
      <c r="H5430" t="s">
        <v>2027</v>
      </c>
      <c r="I5430" s="1">
        <f>DATE(YEAR(tbl_Invoices[[#This Row],[Invoice_Date]]), MONTH(tbl_Invoices[[#This Row],[Invoice_Date]]), DAY(tbl_Invoices[[#This Row],[Invoice_Date]]))</f>
        <v>45008</v>
      </c>
      <c r="J5430">
        <f>YEAR(tbl_Invoices[[#This Row],[Invoice_Date]])</f>
        <v>2023</v>
      </c>
      <c r="K5430" s="1">
        <f>_xlfn.XLOOKUP(tbl_Invoices[[#This Row],[Customer_ID]], tbl_Customers[Customer_ID], tbl_Customers[Cohort_Month])</f>
        <v>44377</v>
      </c>
      <c r="L5430" s="1" t="str">
        <f ca="1">_xlfn.XLOOKUP(tbl_Invoices[[#This Row],[Customer_ID]], tbl_Customers[Customer_ID], tbl_Customers[Age_Group])</f>
        <v>45–54</v>
      </c>
      <c r="M5430" s="1" t="str">
        <f>_xlfn.XLOOKUP(tbl_Invoices[[#This Row],[Customer_ID]], tbl_Customers[Customer_ID], tbl_Customers[Region])</f>
        <v>West</v>
      </c>
      <c r="N5430" s="1" t="str" cm="1">
        <f t="array" ref="N5430">_xlfn.IFS(
   _xlfn.SINGLE(tbl_Invoices[Plan_ID])="P1","Basic",
   _xlfn.SINGLE(tbl_Invoices[Plan_ID])="P2","Standard",
   _xlfn.SINGLE(tbl_Invoices[Plan_ID])="P3","Premium"
)</f>
        <v>Basic</v>
      </c>
      <c r="O5430" s="2">
        <f>IF(tbl_Invoices[[#This Row],[Revenue_Type]]="Churned",0,1)</f>
        <v>1</v>
      </c>
    </row>
    <row r="5431" spans="1:15" x14ac:dyDescent="0.25">
      <c r="A5431" t="s">
        <v>4537</v>
      </c>
      <c r="B5431" t="s">
        <v>1872</v>
      </c>
      <c r="C5431" t="s">
        <v>2685</v>
      </c>
      <c r="D5431" s="1">
        <v>45008</v>
      </c>
      <c r="E5431">
        <v>55</v>
      </c>
      <c r="F5431" t="b">
        <v>1</v>
      </c>
      <c r="G5431" t="s">
        <v>4538</v>
      </c>
      <c r="H5431" t="s">
        <v>2031</v>
      </c>
      <c r="I5431" s="1">
        <f>DATE(YEAR(tbl_Invoices[[#This Row],[Invoice_Date]]), MONTH(tbl_Invoices[[#This Row],[Invoice_Date]]), DAY(tbl_Invoices[[#This Row],[Invoice_Date]]))</f>
        <v>45008</v>
      </c>
      <c r="J5431">
        <f>YEAR(tbl_Invoices[[#This Row],[Invoice_Date]])</f>
        <v>2023</v>
      </c>
      <c r="K5431" s="1">
        <f>_xlfn.XLOOKUP(tbl_Invoices[[#This Row],[Customer_ID]], tbl_Customers[Customer_ID], tbl_Customers[Cohort_Month])</f>
        <v>44681</v>
      </c>
      <c r="L5431" s="1" t="str">
        <f ca="1">_xlfn.XLOOKUP(tbl_Invoices[[#This Row],[Customer_ID]], tbl_Customers[Customer_ID], tbl_Customers[Age_Group])</f>
        <v>25–34</v>
      </c>
      <c r="M5431" s="1" t="str">
        <f>_xlfn.XLOOKUP(tbl_Invoices[[#This Row],[Customer_ID]], tbl_Customers[Customer_ID], tbl_Customers[Region])</f>
        <v>East</v>
      </c>
      <c r="N5431" s="1" t="str" cm="1">
        <f t="array" ref="N5431">_xlfn.IFS(
   _xlfn.SINGLE(tbl_Invoices[Plan_ID])="P1","Basic",
   _xlfn.SINGLE(tbl_Invoices[Plan_ID])="P2","Standard",
   _xlfn.SINGLE(tbl_Invoices[Plan_ID])="P3","Premium"
)</f>
        <v>Premium</v>
      </c>
      <c r="O5431" s="2">
        <f>IF(tbl_Invoices[[#This Row],[Revenue_Type]]="Churned",0,1)</f>
        <v>1</v>
      </c>
    </row>
    <row r="5432" spans="1:15" x14ac:dyDescent="0.25">
      <c r="A5432" t="s">
        <v>5186</v>
      </c>
      <c r="B5432" t="s">
        <v>368</v>
      </c>
      <c r="C5432" t="s">
        <v>3385</v>
      </c>
      <c r="D5432" s="1">
        <v>45009</v>
      </c>
      <c r="E5432">
        <v>25</v>
      </c>
      <c r="F5432" t="b">
        <v>1</v>
      </c>
      <c r="G5432" t="s">
        <v>4549</v>
      </c>
      <c r="H5432" t="s">
        <v>2034</v>
      </c>
      <c r="I5432" s="1">
        <f>DATE(YEAR(tbl_Invoices[[#This Row],[Invoice_Date]]), MONTH(tbl_Invoices[[#This Row],[Invoice_Date]]), DAY(tbl_Invoices[[#This Row],[Invoice_Date]]))</f>
        <v>45009</v>
      </c>
      <c r="J5432">
        <f>YEAR(tbl_Invoices[[#This Row],[Invoice_Date]])</f>
        <v>2023</v>
      </c>
      <c r="K5432" s="1">
        <f>_xlfn.XLOOKUP(tbl_Invoices[[#This Row],[Customer_ID]], tbl_Customers[Customer_ID], tbl_Customers[Cohort_Month])</f>
        <v>45046</v>
      </c>
      <c r="L5432" s="1" t="str">
        <f ca="1">_xlfn.XLOOKUP(tbl_Invoices[[#This Row],[Customer_ID]], tbl_Customers[Customer_ID], tbl_Customers[Age_Group])</f>
        <v>35–44</v>
      </c>
      <c r="M5432" s="1" t="str">
        <f>_xlfn.XLOOKUP(tbl_Invoices[[#This Row],[Customer_ID]], tbl_Customers[Customer_ID], tbl_Customers[Region])</f>
        <v>International</v>
      </c>
      <c r="N5432" s="1" t="str" cm="1">
        <f t="array" ref="N5432">_xlfn.IFS(
   _xlfn.SINGLE(tbl_Invoices[Plan_ID])="P1","Basic",
   _xlfn.SINGLE(tbl_Invoices[Plan_ID])="P2","Standard",
   _xlfn.SINGLE(tbl_Invoices[Plan_ID])="P3","Premium"
)</f>
        <v>Standard</v>
      </c>
      <c r="O5432" s="2">
        <f>IF(tbl_Invoices[[#This Row],[Revenue_Type]]="Churned",0,1)</f>
        <v>1</v>
      </c>
    </row>
    <row r="5433" spans="1:15" x14ac:dyDescent="0.25">
      <c r="A5433" t="s">
        <v>8735</v>
      </c>
      <c r="B5433" t="s">
        <v>403</v>
      </c>
      <c r="C5433" t="s">
        <v>3133</v>
      </c>
      <c r="D5433" s="1">
        <v>45009</v>
      </c>
      <c r="E5433">
        <v>12</v>
      </c>
      <c r="F5433" t="b">
        <v>1</v>
      </c>
      <c r="G5433" t="s">
        <v>4540</v>
      </c>
      <c r="H5433" t="s">
        <v>2027</v>
      </c>
      <c r="I5433" s="1">
        <f>DATE(YEAR(tbl_Invoices[[#This Row],[Invoice_Date]]), MONTH(tbl_Invoices[[#This Row],[Invoice_Date]]), DAY(tbl_Invoices[[#This Row],[Invoice_Date]]))</f>
        <v>45009</v>
      </c>
      <c r="J5433">
        <f>YEAR(tbl_Invoices[[#This Row],[Invoice_Date]])</f>
        <v>2023</v>
      </c>
      <c r="K5433" s="1">
        <f>_xlfn.XLOOKUP(tbl_Invoices[[#This Row],[Customer_ID]], tbl_Customers[Customer_ID], tbl_Customers[Cohort_Month])</f>
        <v>44773</v>
      </c>
      <c r="L5433" s="1" t="str">
        <f ca="1">_xlfn.XLOOKUP(tbl_Invoices[[#This Row],[Customer_ID]], tbl_Customers[Customer_ID], tbl_Customers[Age_Group])</f>
        <v>45–54</v>
      </c>
      <c r="M5433" s="1" t="str">
        <f>_xlfn.XLOOKUP(tbl_Invoices[[#This Row],[Customer_ID]], tbl_Customers[Customer_ID], tbl_Customers[Region])</f>
        <v>Midwest</v>
      </c>
      <c r="N5433" s="1" t="str" cm="1">
        <f t="array" ref="N5433">_xlfn.IFS(
   _xlfn.SINGLE(tbl_Invoices[Plan_ID])="P1","Basic",
   _xlfn.SINGLE(tbl_Invoices[Plan_ID])="P2","Standard",
   _xlfn.SINGLE(tbl_Invoices[Plan_ID])="P3","Premium"
)</f>
        <v>Basic</v>
      </c>
      <c r="O5433" s="2">
        <f>IF(tbl_Invoices[[#This Row],[Revenue_Type]]="Churned",0,1)</f>
        <v>1</v>
      </c>
    </row>
    <row r="5434" spans="1:15" x14ac:dyDescent="0.25">
      <c r="A5434" t="s">
        <v>9385</v>
      </c>
      <c r="B5434" t="s">
        <v>408</v>
      </c>
      <c r="C5434" t="s">
        <v>4037</v>
      </c>
      <c r="D5434" s="1">
        <v>45009</v>
      </c>
      <c r="E5434">
        <v>12</v>
      </c>
      <c r="F5434" t="b">
        <v>1</v>
      </c>
      <c r="G5434" t="s">
        <v>4547</v>
      </c>
      <c r="H5434" t="s">
        <v>2027</v>
      </c>
      <c r="I5434" s="1">
        <f>DATE(YEAR(tbl_Invoices[[#This Row],[Invoice_Date]]), MONTH(tbl_Invoices[[#This Row],[Invoice_Date]]), DAY(tbl_Invoices[[#This Row],[Invoice_Date]]))</f>
        <v>45009</v>
      </c>
      <c r="J5434">
        <f>YEAR(tbl_Invoices[[#This Row],[Invoice_Date]])</f>
        <v>2023</v>
      </c>
      <c r="K5434" s="1">
        <f>_xlfn.XLOOKUP(tbl_Invoices[[#This Row],[Customer_ID]], tbl_Customers[Customer_ID], tbl_Customers[Cohort_Month])</f>
        <v>44408</v>
      </c>
      <c r="L5434" s="1" t="str">
        <f ca="1">_xlfn.XLOOKUP(tbl_Invoices[[#This Row],[Customer_ID]], tbl_Customers[Customer_ID], tbl_Customers[Age_Group])</f>
        <v>55+</v>
      </c>
      <c r="M5434" s="1" t="str">
        <f>_xlfn.XLOOKUP(tbl_Invoices[[#This Row],[Customer_ID]], tbl_Customers[Customer_ID], tbl_Customers[Region])</f>
        <v>International</v>
      </c>
      <c r="N5434" s="1" t="str" cm="1">
        <f t="array" ref="N5434">_xlfn.IFS(
   _xlfn.SINGLE(tbl_Invoices[Plan_ID])="P1","Basic",
   _xlfn.SINGLE(tbl_Invoices[Plan_ID])="P2","Standard",
   _xlfn.SINGLE(tbl_Invoices[Plan_ID])="P3","Premium"
)</f>
        <v>Basic</v>
      </c>
      <c r="O5434" s="2">
        <f>IF(tbl_Invoices[[#This Row],[Revenue_Type]]="Churned",0,1)</f>
        <v>1</v>
      </c>
    </row>
    <row r="5435" spans="1:15" x14ac:dyDescent="0.25">
      <c r="A5435" t="s">
        <v>9631</v>
      </c>
      <c r="B5435" t="s">
        <v>452</v>
      </c>
      <c r="C5435" t="s">
        <v>2972</v>
      </c>
      <c r="D5435" s="1">
        <v>45009</v>
      </c>
      <c r="E5435">
        <v>25</v>
      </c>
      <c r="F5435" t="b">
        <v>1</v>
      </c>
      <c r="G5435" t="s">
        <v>4545</v>
      </c>
      <c r="H5435" t="s">
        <v>2034</v>
      </c>
      <c r="I5435" s="1">
        <f>DATE(YEAR(tbl_Invoices[[#This Row],[Invoice_Date]]), MONTH(tbl_Invoices[[#This Row],[Invoice_Date]]), DAY(tbl_Invoices[[#This Row],[Invoice_Date]]))</f>
        <v>45009</v>
      </c>
      <c r="J5435">
        <f>YEAR(tbl_Invoices[[#This Row],[Invoice_Date]])</f>
        <v>2023</v>
      </c>
      <c r="K5435" s="1">
        <f>_xlfn.XLOOKUP(tbl_Invoices[[#This Row],[Customer_ID]], tbl_Customers[Customer_ID], tbl_Customers[Cohort_Month])</f>
        <v>44469</v>
      </c>
      <c r="L5435" s="1" t="str">
        <f ca="1">_xlfn.XLOOKUP(tbl_Invoices[[#This Row],[Customer_ID]], tbl_Customers[Customer_ID], tbl_Customers[Age_Group])</f>
        <v>25–34</v>
      </c>
      <c r="M5435" s="1" t="str">
        <f>_xlfn.XLOOKUP(tbl_Invoices[[#This Row],[Customer_ID]], tbl_Customers[Customer_ID], tbl_Customers[Region])</f>
        <v>Midwest</v>
      </c>
      <c r="N5435" s="1" t="str" cm="1">
        <f t="array" ref="N5435">_xlfn.IFS(
   _xlfn.SINGLE(tbl_Invoices[Plan_ID])="P1","Basic",
   _xlfn.SINGLE(tbl_Invoices[Plan_ID])="P2","Standard",
   _xlfn.SINGLE(tbl_Invoices[Plan_ID])="P3","Premium"
)</f>
        <v>Standard</v>
      </c>
      <c r="O5435" s="2">
        <f>IF(tbl_Invoices[[#This Row],[Revenue_Type]]="Churned",0,1)</f>
        <v>0</v>
      </c>
    </row>
    <row r="5436" spans="1:15" x14ac:dyDescent="0.25">
      <c r="A5436" t="s">
        <v>7051</v>
      </c>
      <c r="B5436" t="s">
        <v>1331</v>
      </c>
      <c r="C5436" t="s">
        <v>2540</v>
      </c>
      <c r="D5436" s="1">
        <v>45009</v>
      </c>
      <c r="E5436">
        <v>12</v>
      </c>
      <c r="F5436" t="b">
        <v>1</v>
      </c>
      <c r="G5436" t="s">
        <v>4538</v>
      </c>
      <c r="H5436" t="s">
        <v>2027</v>
      </c>
      <c r="I5436" s="1">
        <f>DATE(YEAR(tbl_Invoices[[#This Row],[Invoice_Date]]), MONTH(tbl_Invoices[[#This Row],[Invoice_Date]]), DAY(tbl_Invoices[[#This Row],[Invoice_Date]]))</f>
        <v>45009</v>
      </c>
      <c r="J5436">
        <f>YEAR(tbl_Invoices[[#This Row],[Invoice_Date]])</f>
        <v>2023</v>
      </c>
      <c r="K5436" s="1">
        <f>_xlfn.XLOOKUP(tbl_Invoices[[#This Row],[Customer_ID]], tbl_Customers[Customer_ID], tbl_Customers[Cohort_Month])</f>
        <v>44620</v>
      </c>
      <c r="L5436" s="1" t="str">
        <f ca="1">_xlfn.XLOOKUP(tbl_Invoices[[#This Row],[Customer_ID]], tbl_Customers[Customer_ID], tbl_Customers[Age_Group])</f>
        <v>25–34</v>
      </c>
      <c r="M5436" s="1" t="str">
        <f>_xlfn.XLOOKUP(tbl_Invoices[[#This Row],[Customer_ID]], tbl_Customers[Customer_ID], tbl_Customers[Region])</f>
        <v>Midwest</v>
      </c>
      <c r="N5436" s="1" t="str" cm="1">
        <f t="array" ref="N5436">_xlfn.IFS(
   _xlfn.SINGLE(tbl_Invoices[Plan_ID])="P1","Basic",
   _xlfn.SINGLE(tbl_Invoices[Plan_ID])="P2","Standard",
   _xlfn.SINGLE(tbl_Invoices[Plan_ID])="P3","Premium"
)</f>
        <v>Basic</v>
      </c>
      <c r="O5436" s="2">
        <f>IF(tbl_Invoices[[#This Row],[Revenue_Type]]="Churned",0,1)</f>
        <v>1</v>
      </c>
    </row>
    <row r="5437" spans="1:15" x14ac:dyDescent="0.25">
      <c r="A5437" t="s">
        <v>9636</v>
      </c>
      <c r="B5437" t="s">
        <v>82</v>
      </c>
      <c r="C5437" t="s">
        <v>3671</v>
      </c>
      <c r="D5437" s="1">
        <v>45010</v>
      </c>
      <c r="E5437">
        <v>12</v>
      </c>
      <c r="F5437" t="b">
        <v>1</v>
      </c>
      <c r="G5437" t="s">
        <v>4540</v>
      </c>
      <c r="H5437" t="s">
        <v>2027</v>
      </c>
      <c r="I5437" s="1">
        <f>DATE(YEAR(tbl_Invoices[[#This Row],[Invoice_Date]]), MONTH(tbl_Invoices[[#This Row],[Invoice_Date]]), DAY(tbl_Invoices[[#This Row],[Invoice_Date]]))</f>
        <v>45010</v>
      </c>
      <c r="J5437">
        <f>YEAR(tbl_Invoices[[#This Row],[Invoice_Date]])</f>
        <v>2023</v>
      </c>
      <c r="K5437" s="1">
        <f>_xlfn.XLOOKUP(tbl_Invoices[[#This Row],[Customer_ID]], tbl_Customers[Customer_ID], tbl_Customers[Cohort_Month])</f>
        <v>44347</v>
      </c>
      <c r="L5437" s="1" t="str">
        <f ca="1">_xlfn.XLOOKUP(tbl_Invoices[[#This Row],[Customer_ID]], tbl_Customers[Customer_ID], tbl_Customers[Age_Group])</f>
        <v>25–34</v>
      </c>
      <c r="M5437" s="1" t="str">
        <f>_xlfn.XLOOKUP(tbl_Invoices[[#This Row],[Customer_ID]], tbl_Customers[Customer_ID], tbl_Customers[Region])</f>
        <v>East</v>
      </c>
      <c r="N5437" s="1" t="str" cm="1">
        <f t="array" ref="N5437">_xlfn.IFS(
   _xlfn.SINGLE(tbl_Invoices[Plan_ID])="P1","Basic",
   _xlfn.SINGLE(tbl_Invoices[Plan_ID])="P2","Standard",
   _xlfn.SINGLE(tbl_Invoices[Plan_ID])="P3","Premium"
)</f>
        <v>Basic</v>
      </c>
      <c r="O5437" s="2">
        <f>IF(tbl_Invoices[[#This Row],[Revenue_Type]]="Churned",0,1)</f>
        <v>1</v>
      </c>
    </row>
    <row r="5438" spans="1:15" x14ac:dyDescent="0.25">
      <c r="A5438" t="s">
        <v>7362</v>
      </c>
      <c r="B5438" t="s">
        <v>243</v>
      </c>
      <c r="C5438" t="s">
        <v>2304</v>
      </c>
      <c r="D5438" s="1">
        <v>45010</v>
      </c>
      <c r="E5438">
        <v>12</v>
      </c>
      <c r="F5438" t="b">
        <v>1</v>
      </c>
      <c r="G5438" t="s">
        <v>4549</v>
      </c>
      <c r="H5438" t="s">
        <v>2027</v>
      </c>
      <c r="I5438" s="1">
        <f>DATE(YEAR(tbl_Invoices[[#This Row],[Invoice_Date]]), MONTH(tbl_Invoices[[#This Row],[Invoice_Date]]), DAY(tbl_Invoices[[#This Row],[Invoice_Date]]))</f>
        <v>45010</v>
      </c>
      <c r="J5438">
        <f>YEAR(tbl_Invoices[[#This Row],[Invoice_Date]])</f>
        <v>2023</v>
      </c>
      <c r="K5438" s="1">
        <f>_xlfn.XLOOKUP(tbl_Invoices[[#This Row],[Customer_ID]], tbl_Customers[Customer_ID], tbl_Customers[Cohort_Month])</f>
        <v>44530</v>
      </c>
      <c r="L5438" s="1" t="str">
        <f ca="1">_xlfn.XLOOKUP(tbl_Invoices[[#This Row],[Customer_ID]], tbl_Customers[Customer_ID], tbl_Customers[Age_Group])</f>
        <v>25–34</v>
      </c>
      <c r="M5438" s="1" t="str">
        <f>_xlfn.XLOOKUP(tbl_Invoices[[#This Row],[Customer_ID]], tbl_Customers[Customer_ID], tbl_Customers[Region])</f>
        <v>East</v>
      </c>
      <c r="N5438" s="1" t="str" cm="1">
        <f t="array" ref="N5438">_xlfn.IFS(
   _xlfn.SINGLE(tbl_Invoices[Plan_ID])="P1","Basic",
   _xlfn.SINGLE(tbl_Invoices[Plan_ID])="P2","Standard",
   _xlfn.SINGLE(tbl_Invoices[Plan_ID])="P3","Premium"
)</f>
        <v>Basic</v>
      </c>
      <c r="O5438" s="2">
        <f>IF(tbl_Invoices[[#This Row],[Revenue_Type]]="Churned",0,1)</f>
        <v>1</v>
      </c>
    </row>
    <row r="5439" spans="1:15" x14ac:dyDescent="0.25">
      <c r="A5439" t="s">
        <v>5318</v>
      </c>
      <c r="B5439" t="s">
        <v>495</v>
      </c>
      <c r="C5439" t="s">
        <v>2939</v>
      </c>
      <c r="D5439" s="1">
        <v>45010</v>
      </c>
      <c r="E5439">
        <v>55</v>
      </c>
      <c r="F5439" t="b">
        <v>1</v>
      </c>
      <c r="G5439" t="s">
        <v>4540</v>
      </c>
      <c r="H5439" t="s">
        <v>2031</v>
      </c>
      <c r="I5439" s="1">
        <f>DATE(YEAR(tbl_Invoices[[#This Row],[Invoice_Date]]), MONTH(tbl_Invoices[[#This Row],[Invoice_Date]]), DAY(tbl_Invoices[[#This Row],[Invoice_Date]]))</f>
        <v>45010</v>
      </c>
      <c r="J5439">
        <f>YEAR(tbl_Invoices[[#This Row],[Invoice_Date]])</f>
        <v>2023</v>
      </c>
      <c r="K5439" s="1">
        <f>_xlfn.XLOOKUP(tbl_Invoices[[#This Row],[Customer_ID]], tbl_Customers[Customer_ID], tbl_Customers[Cohort_Month])</f>
        <v>44227</v>
      </c>
      <c r="L5439" s="1" t="str">
        <f ca="1">_xlfn.XLOOKUP(tbl_Invoices[[#This Row],[Customer_ID]], tbl_Customers[Customer_ID], tbl_Customers[Age_Group])</f>
        <v>35–44</v>
      </c>
      <c r="M5439" s="1" t="str">
        <f>_xlfn.XLOOKUP(tbl_Invoices[[#This Row],[Customer_ID]], tbl_Customers[Customer_ID], tbl_Customers[Region])</f>
        <v>West</v>
      </c>
      <c r="N5439" s="1" t="str" cm="1">
        <f t="array" ref="N5439">_xlfn.IFS(
   _xlfn.SINGLE(tbl_Invoices[Plan_ID])="P1","Basic",
   _xlfn.SINGLE(tbl_Invoices[Plan_ID])="P2","Standard",
   _xlfn.SINGLE(tbl_Invoices[Plan_ID])="P3","Premium"
)</f>
        <v>Premium</v>
      </c>
      <c r="O5439" s="2">
        <f>IF(tbl_Invoices[[#This Row],[Revenue_Type]]="Churned",0,1)</f>
        <v>1</v>
      </c>
    </row>
    <row r="5440" spans="1:15" x14ac:dyDescent="0.25">
      <c r="A5440" t="s">
        <v>6047</v>
      </c>
      <c r="B5440" t="s">
        <v>1183</v>
      </c>
      <c r="C5440" t="s">
        <v>3008</v>
      </c>
      <c r="D5440" s="1">
        <v>45010</v>
      </c>
      <c r="E5440">
        <v>12</v>
      </c>
      <c r="F5440" t="b">
        <v>1</v>
      </c>
      <c r="G5440" t="s">
        <v>4538</v>
      </c>
      <c r="H5440" t="s">
        <v>2027</v>
      </c>
      <c r="I5440" s="1">
        <f>DATE(YEAR(tbl_Invoices[[#This Row],[Invoice_Date]]), MONTH(tbl_Invoices[[#This Row],[Invoice_Date]]), DAY(tbl_Invoices[[#This Row],[Invoice_Date]]))</f>
        <v>45010</v>
      </c>
      <c r="J5440">
        <f>YEAR(tbl_Invoices[[#This Row],[Invoice_Date]])</f>
        <v>2023</v>
      </c>
      <c r="K5440" s="1">
        <f>_xlfn.XLOOKUP(tbl_Invoices[[#This Row],[Customer_ID]], tbl_Customers[Customer_ID], tbl_Customers[Cohort_Month])</f>
        <v>45046</v>
      </c>
      <c r="L5440" s="1" t="str">
        <f ca="1">_xlfn.XLOOKUP(tbl_Invoices[[#This Row],[Customer_ID]], tbl_Customers[Customer_ID], tbl_Customers[Age_Group])</f>
        <v>55+</v>
      </c>
      <c r="M5440" s="1" t="str">
        <f>_xlfn.XLOOKUP(tbl_Invoices[[#This Row],[Customer_ID]], tbl_Customers[Customer_ID], tbl_Customers[Region])</f>
        <v>West</v>
      </c>
      <c r="N5440" s="1" t="str" cm="1">
        <f t="array" ref="N5440">_xlfn.IFS(
   _xlfn.SINGLE(tbl_Invoices[Plan_ID])="P1","Basic",
   _xlfn.SINGLE(tbl_Invoices[Plan_ID])="P2","Standard",
   _xlfn.SINGLE(tbl_Invoices[Plan_ID])="P3","Premium"
)</f>
        <v>Basic</v>
      </c>
      <c r="O5440" s="2">
        <f>IF(tbl_Invoices[[#This Row],[Revenue_Type]]="Churned",0,1)</f>
        <v>1</v>
      </c>
    </row>
    <row r="5441" spans="1:15" x14ac:dyDescent="0.25">
      <c r="A5441" t="s">
        <v>6298</v>
      </c>
      <c r="B5441" t="s">
        <v>1501</v>
      </c>
      <c r="C5441" t="s">
        <v>2287</v>
      </c>
      <c r="D5441" s="1">
        <v>45010</v>
      </c>
      <c r="E5441">
        <v>12</v>
      </c>
      <c r="F5441" t="b">
        <v>1</v>
      </c>
      <c r="G5441" t="s">
        <v>4538</v>
      </c>
      <c r="H5441" t="s">
        <v>2027</v>
      </c>
      <c r="I5441" s="1">
        <f>DATE(YEAR(tbl_Invoices[[#This Row],[Invoice_Date]]), MONTH(tbl_Invoices[[#This Row],[Invoice_Date]]), DAY(tbl_Invoices[[#This Row],[Invoice_Date]]))</f>
        <v>45010</v>
      </c>
      <c r="J5441">
        <f>YEAR(tbl_Invoices[[#This Row],[Invoice_Date]])</f>
        <v>2023</v>
      </c>
      <c r="K5441" s="1">
        <f>_xlfn.XLOOKUP(tbl_Invoices[[#This Row],[Customer_ID]], tbl_Customers[Customer_ID], tbl_Customers[Cohort_Month])</f>
        <v>44469</v>
      </c>
      <c r="L5441" s="1" t="str">
        <f ca="1">_xlfn.XLOOKUP(tbl_Invoices[[#This Row],[Customer_ID]], tbl_Customers[Customer_ID], tbl_Customers[Age_Group])</f>
        <v>55+</v>
      </c>
      <c r="M5441" s="1" t="str">
        <f>_xlfn.XLOOKUP(tbl_Invoices[[#This Row],[Customer_ID]], tbl_Customers[Customer_ID], tbl_Customers[Region])</f>
        <v>West</v>
      </c>
      <c r="N5441" s="1" t="str" cm="1">
        <f t="array" ref="N5441">_xlfn.IFS(
   _xlfn.SINGLE(tbl_Invoices[Plan_ID])="P1","Basic",
   _xlfn.SINGLE(tbl_Invoices[Plan_ID])="P2","Standard",
   _xlfn.SINGLE(tbl_Invoices[Plan_ID])="P3","Premium"
)</f>
        <v>Basic</v>
      </c>
      <c r="O5441" s="2">
        <f>IF(tbl_Invoices[[#This Row],[Revenue_Type]]="Churned",0,1)</f>
        <v>1</v>
      </c>
    </row>
    <row r="5442" spans="1:15" x14ac:dyDescent="0.25">
      <c r="A5442" t="s">
        <v>7702</v>
      </c>
      <c r="B5442" t="s">
        <v>1580</v>
      </c>
      <c r="C5442" t="s">
        <v>3098</v>
      </c>
      <c r="D5442" s="1">
        <v>45010</v>
      </c>
      <c r="E5442">
        <v>25</v>
      </c>
      <c r="F5442" t="b">
        <v>1</v>
      </c>
      <c r="G5442" t="s">
        <v>4545</v>
      </c>
      <c r="H5442" t="s">
        <v>2034</v>
      </c>
      <c r="I5442" s="1">
        <f>DATE(YEAR(tbl_Invoices[[#This Row],[Invoice_Date]]), MONTH(tbl_Invoices[[#This Row],[Invoice_Date]]), DAY(tbl_Invoices[[#This Row],[Invoice_Date]]))</f>
        <v>45010</v>
      </c>
      <c r="J5442">
        <f>YEAR(tbl_Invoices[[#This Row],[Invoice_Date]])</f>
        <v>2023</v>
      </c>
      <c r="K5442" s="1">
        <f>_xlfn.XLOOKUP(tbl_Invoices[[#This Row],[Customer_ID]], tbl_Customers[Customer_ID], tbl_Customers[Cohort_Month])</f>
        <v>45046</v>
      </c>
      <c r="L5442" s="1" t="str">
        <f ca="1">_xlfn.XLOOKUP(tbl_Invoices[[#This Row],[Customer_ID]], tbl_Customers[Customer_ID], tbl_Customers[Age_Group])</f>
        <v>45–54</v>
      </c>
      <c r="M5442" s="1" t="str">
        <f>_xlfn.XLOOKUP(tbl_Invoices[[#This Row],[Customer_ID]], tbl_Customers[Customer_ID], tbl_Customers[Region])</f>
        <v>East</v>
      </c>
      <c r="N5442" s="1" t="str" cm="1">
        <f t="array" ref="N5442">_xlfn.IFS(
   _xlfn.SINGLE(tbl_Invoices[Plan_ID])="P1","Basic",
   _xlfn.SINGLE(tbl_Invoices[Plan_ID])="P2","Standard",
   _xlfn.SINGLE(tbl_Invoices[Plan_ID])="P3","Premium"
)</f>
        <v>Standard</v>
      </c>
      <c r="O5442" s="2">
        <f>IF(tbl_Invoices[[#This Row],[Revenue_Type]]="Churned",0,1)</f>
        <v>0</v>
      </c>
    </row>
    <row r="5443" spans="1:15" x14ac:dyDescent="0.25">
      <c r="A5443" t="s">
        <v>8395</v>
      </c>
      <c r="B5443" t="s">
        <v>1667</v>
      </c>
      <c r="C5443" t="s">
        <v>2828</v>
      </c>
      <c r="D5443" s="1">
        <v>45010</v>
      </c>
      <c r="E5443">
        <v>25</v>
      </c>
      <c r="F5443" t="b">
        <v>1</v>
      </c>
      <c r="G5443" t="s">
        <v>4538</v>
      </c>
      <c r="H5443" t="s">
        <v>2034</v>
      </c>
      <c r="I5443" s="1">
        <f>DATE(YEAR(tbl_Invoices[[#This Row],[Invoice_Date]]), MONTH(tbl_Invoices[[#This Row],[Invoice_Date]]), DAY(tbl_Invoices[[#This Row],[Invoice_Date]]))</f>
        <v>45010</v>
      </c>
      <c r="J5443">
        <f>YEAR(tbl_Invoices[[#This Row],[Invoice_Date]])</f>
        <v>2023</v>
      </c>
      <c r="K5443" s="1">
        <f>_xlfn.XLOOKUP(tbl_Invoices[[#This Row],[Customer_ID]], tbl_Customers[Customer_ID], tbl_Customers[Cohort_Month])</f>
        <v>44347</v>
      </c>
      <c r="L5443" s="1" t="str">
        <f ca="1">_xlfn.XLOOKUP(tbl_Invoices[[#This Row],[Customer_ID]], tbl_Customers[Customer_ID], tbl_Customers[Age_Group])</f>
        <v>35–44</v>
      </c>
      <c r="M5443" s="1" t="str">
        <f>_xlfn.XLOOKUP(tbl_Invoices[[#This Row],[Customer_ID]], tbl_Customers[Customer_ID], tbl_Customers[Region])</f>
        <v>South</v>
      </c>
      <c r="N5443" s="1" t="str" cm="1">
        <f t="array" ref="N5443">_xlfn.IFS(
   _xlfn.SINGLE(tbl_Invoices[Plan_ID])="P1","Basic",
   _xlfn.SINGLE(tbl_Invoices[Plan_ID])="P2","Standard",
   _xlfn.SINGLE(tbl_Invoices[Plan_ID])="P3","Premium"
)</f>
        <v>Standard</v>
      </c>
      <c r="O5443" s="2">
        <f>IF(tbl_Invoices[[#This Row],[Revenue_Type]]="Churned",0,1)</f>
        <v>1</v>
      </c>
    </row>
    <row r="5444" spans="1:15" x14ac:dyDescent="0.25">
      <c r="A5444" t="s">
        <v>7668</v>
      </c>
      <c r="B5444" t="s">
        <v>135</v>
      </c>
      <c r="C5444" t="s">
        <v>4407</v>
      </c>
      <c r="D5444" s="1">
        <v>45011</v>
      </c>
      <c r="E5444">
        <v>12</v>
      </c>
      <c r="F5444" t="b">
        <v>1</v>
      </c>
      <c r="G5444" t="s">
        <v>4538</v>
      </c>
      <c r="H5444" t="s">
        <v>2027</v>
      </c>
      <c r="I5444" s="1">
        <f>DATE(YEAR(tbl_Invoices[[#This Row],[Invoice_Date]]), MONTH(tbl_Invoices[[#This Row],[Invoice_Date]]), DAY(tbl_Invoices[[#This Row],[Invoice_Date]]))</f>
        <v>45011</v>
      </c>
      <c r="J5444">
        <f>YEAR(tbl_Invoices[[#This Row],[Invoice_Date]])</f>
        <v>2023</v>
      </c>
      <c r="K5444" s="1">
        <f>_xlfn.XLOOKUP(tbl_Invoices[[#This Row],[Customer_ID]], tbl_Customers[Customer_ID], tbl_Customers[Cohort_Month])</f>
        <v>44439</v>
      </c>
      <c r="L5444" s="1" t="str">
        <f ca="1">_xlfn.XLOOKUP(tbl_Invoices[[#This Row],[Customer_ID]], tbl_Customers[Customer_ID], tbl_Customers[Age_Group])</f>
        <v>45–54</v>
      </c>
      <c r="M5444" s="1" t="str">
        <f>_xlfn.XLOOKUP(tbl_Invoices[[#This Row],[Customer_ID]], tbl_Customers[Customer_ID], tbl_Customers[Region])</f>
        <v>International</v>
      </c>
      <c r="N5444" s="1" t="str" cm="1">
        <f t="array" ref="N5444">_xlfn.IFS(
   _xlfn.SINGLE(tbl_Invoices[Plan_ID])="P1","Basic",
   _xlfn.SINGLE(tbl_Invoices[Plan_ID])="P2","Standard",
   _xlfn.SINGLE(tbl_Invoices[Plan_ID])="P3","Premium"
)</f>
        <v>Basic</v>
      </c>
      <c r="O5444" s="2">
        <f>IF(tbl_Invoices[[#This Row],[Revenue_Type]]="Churned",0,1)</f>
        <v>1</v>
      </c>
    </row>
    <row r="5445" spans="1:15" x14ac:dyDescent="0.25">
      <c r="A5445" t="s">
        <v>7009</v>
      </c>
      <c r="B5445" t="s">
        <v>167</v>
      </c>
      <c r="C5445" t="s">
        <v>2892</v>
      </c>
      <c r="D5445" s="1">
        <v>45011</v>
      </c>
      <c r="E5445">
        <v>25</v>
      </c>
      <c r="F5445" t="b">
        <v>1</v>
      </c>
      <c r="G5445" t="s">
        <v>4538</v>
      </c>
      <c r="H5445" t="s">
        <v>2034</v>
      </c>
      <c r="I5445" s="1">
        <f>DATE(YEAR(tbl_Invoices[[#This Row],[Invoice_Date]]), MONTH(tbl_Invoices[[#This Row],[Invoice_Date]]), DAY(tbl_Invoices[[#This Row],[Invoice_Date]]))</f>
        <v>45011</v>
      </c>
      <c r="J5445">
        <f>YEAR(tbl_Invoices[[#This Row],[Invoice_Date]])</f>
        <v>2023</v>
      </c>
      <c r="K5445" s="1">
        <f>_xlfn.XLOOKUP(tbl_Invoices[[#This Row],[Customer_ID]], tbl_Customers[Customer_ID], tbl_Customers[Cohort_Month])</f>
        <v>44773</v>
      </c>
      <c r="L5445" s="1" t="str">
        <f ca="1">_xlfn.XLOOKUP(tbl_Invoices[[#This Row],[Customer_ID]], tbl_Customers[Customer_ID], tbl_Customers[Age_Group])</f>
        <v>35–44</v>
      </c>
      <c r="M5445" s="1" t="str">
        <f>_xlfn.XLOOKUP(tbl_Invoices[[#This Row],[Customer_ID]], tbl_Customers[Customer_ID], tbl_Customers[Region])</f>
        <v>Midwest</v>
      </c>
      <c r="N5445" s="1" t="str" cm="1">
        <f t="array" ref="N5445">_xlfn.IFS(
   _xlfn.SINGLE(tbl_Invoices[Plan_ID])="P1","Basic",
   _xlfn.SINGLE(tbl_Invoices[Plan_ID])="P2","Standard",
   _xlfn.SINGLE(tbl_Invoices[Plan_ID])="P3","Premium"
)</f>
        <v>Standard</v>
      </c>
      <c r="O5445" s="2">
        <f>IF(tbl_Invoices[[#This Row],[Revenue_Type]]="Churned",0,1)</f>
        <v>1</v>
      </c>
    </row>
    <row r="5446" spans="1:15" x14ac:dyDescent="0.25">
      <c r="A5446" t="s">
        <v>10187</v>
      </c>
      <c r="B5446" t="s">
        <v>258</v>
      </c>
      <c r="C5446" t="s">
        <v>2512</v>
      </c>
      <c r="D5446" s="1">
        <v>45011</v>
      </c>
      <c r="E5446">
        <v>55</v>
      </c>
      <c r="F5446" t="b">
        <v>1</v>
      </c>
      <c r="G5446" t="s">
        <v>4540</v>
      </c>
      <c r="H5446" t="s">
        <v>2031</v>
      </c>
      <c r="I5446" s="1">
        <f>DATE(YEAR(tbl_Invoices[[#This Row],[Invoice_Date]]), MONTH(tbl_Invoices[[#This Row],[Invoice_Date]]), DAY(tbl_Invoices[[#This Row],[Invoice_Date]]))</f>
        <v>45011</v>
      </c>
      <c r="J5446">
        <f>YEAR(tbl_Invoices[[#This Row],[Invoice_Date]])</f>
        <v>2023</v>
      </c>
      <c r="K5446" s="1">
        <f>_xlfn.XLOOKUP(tbl_Invoices[[#This Row],[Customer_ID]], tbl_Customers[Customer_ID], tbl_Customers[Cohort_Month])</f>
        <v>44286</v>
      </c>
      <c r="L5446" s="1" t="str">
        <f ca="1">_xlfn.XLOOKUP(tbl_Invoices[[#This Row],[Customer_ID]], tbl_Customers[Customer_ID], tbl_Customers[Age_Group])</f>
        <v>55+</v>
      </c>
      <c r="M5446" s="1" t="str">
        <f>_xlfn.XLOOKUP(tbl_Invoices[[#This Row],[Customer_ID]], tbl_Customers[Customer_ID], tbl_Customers[Region])</f>
        <v>East</v>
      </c>
      <c r="N5446" s="1" t="str" cm="1">
        <f t="array" ref="N5446">_xlfn.IFS(
   _xlfn.SINGLE(tbl_Invoices[Plan_ID])="P1","Basic",
   _xlfn.SINGLE(tbl_Invoices[Plan_ID])="P2","Standard",
   _xlfn.SINGLE(tbl_Invoices[Plan_ID])="P3","Premium"
)</f>
        <v>Premium</v>
      </c>
      <c r="O5446" s="2">
        <f>IF(tbl_Invoices[[#This Row],[Revenue_Type]]="Churned",0,1)</f>
        <v>1</v>
      </c>
    </row>
    <row r="5447" spans="1:15" x14ac:dyDescent="0.25">
      <c r="A5447" t="s">
        <v>9542</v>
      </c>
      <c r="B5447" t="s">
        <v>414</v>
      </c>
      <c r="C5447" t="s">
        <v>2115</v>
      </c>
      <c r="D5447" s="1">
        <v>45011</v>
      </c>
      <c r="E5447">
        <v>25</v>
      </c>
      <c r="F5447" t="b">
        <v>1</v>
      </c>
      <c r="G5447" t="s">
        <v>4547</v>
      </c>
      <c r="H5447" t="s">
        <v>2034</v>
      </c>
      <c r="I5447" s="1">
        <f>DATE(YEAR(tbl_Invoices[[#This Row],[Invoice_Date]]), MONTH(tbl_Invoices[[#This Row],[Invoice_Date]]), DAY(tbl_Invoices[[#This Row],[Invoice_Date]]))</f>
        <v>45011</v>
      </c>
      <c r="J5447">
        <f>YEAR(tbl_Invoices[[#This Row],[Invoice_Date]])</f>
        <v>2023</v>
      </c>
      <c r="K5447" s="1">
        <f>_xlfn.XLOOKUP(tbl_Invoices[[#This Row],[Customer_ID]], tbl_Customers[Customer_ID], tbl_Customers[Cohort_Month])</f>
        <v>44773</v>
      </c>
      <c r="L5447" s="1" t="str">
        <f ca="1">_xlfn.XLOOKUP(tbl_Invoices[[#This Row],[Customer_ID]], tbl_Customers[Customer_ID], tbl_Customers[Age_Group])</f>
        <v>25–34</v>
      </c>
      <c r="M5447" s="1" t="str">
        <f>_xlfn.XLOOKUP(tbl_Invoices[[#This Row],[Customer_ID]], tbl_Customers[Customer_ID], tbl_Customers[Region])</f>
        <v>International</v>
      </c>
      <c r="N5447" s="1" t="str" cm="1">
        <f t="array" ref="N5447">_xlfn.IFS(
   _xlfn.SINGLE(tbl_Invoices[Plan_ID])="P1","Basic",
   _xlfn.SINGLE(tbl_Invoices[Plan_ID])="P2","Standard",
   _xlfn.SINGLE(tbl_Invoices[Plan_ID])="P3","Premium"
)</f>
        <v>Standard</v>
      </c>
      <c r="O5447" s="2">
        <f>IF(tbl_Invoices[[#This Row],[Revenue_Type]]="Churned",0,1)</f>
        <v>1</v>
      </c>
    </row>
    <row r="5448" spans="1:15" x14ac:dyDescent="0.25">
      <c r="A5448" t="s">
        <v>6324</v>
      </c>
      <c r="B5448" t="s">
        <v>821</v>
      </c>
      <c r="C5448" t="s">
        <v>2437</v>
      </c>
      <c r="D5448" s="1">
        <v>45011</v>
      </c>
      <c r="E5448">
        <v>55</v>
      </c>
      <c r="F5448" t="b">
        <v>1</v>
      </c>
      <c r="G5448" t="s">
        <v>4549</v>
      </c>
      <c r="H5448" t="s">
        <v>2031</v>
      </c>
      <c r="I5448" s="1">
        <f>DATE(YEAR(tbl_Invoices[[#This Row],[Invoice_Date]]), MONTH(tbl_Invoices[[#This Row],[Invoice_Date]]), DAY(tbl_Invoices[[#This Row],[Invoice_Date]]))</f>
        <v>45011</v>
      </c>
      <c r="J5448">
        <f>YEAR(tbl_Invoices[[#This Row],[Invoice_Date]])</f>
        <v>2023</v>
      </c>
      <c r="K5448" s="1">
        <f>_xlfn.XLOOKUP(tbl_Invoices[[#This Row],[Customer_ID]], tbl_Customers[Customer_ID], tbl_Customers[Cohort_Month])</f>
        <v>44865</v>
      </c>
      <c r="L5448" s="1" t="str">
        <f ca="1">_xlfn.XLOOKUP(tbl_Invoices[[#This Row],[Customer_ID]], tbl_Customers[Customer_ID], tbl_Customers[Age_Group])</f>
        <v>35–44</v>
      </c>
      <c r="M5448" s="1" t="str">
        <f>_xlfn.XLOOKUP(tbl_Invoices[[#This Row],[Customer_ID]], tbl_Customers[Customer_ID], tbl_Customers[Region])</f>
        <v>South</v>
      </c>
      <c r="N5448" s="1" t="str" cm="1">
        <f t="array" ref="N5448">_xlfn.IFS(
   _xlfn.SINGLE(tbl_Invoices[Plan_ID])="P1","Basic",
   _xlfn.SINGLE(tbl_Invoices[Plan_ID])="P2","Standard",
   _xlfn.SINGLE(tbl_Invoices[Plan_ID])="P3","Premium"
)</f>
        <v>Premium</v>
      </c>
      <c r="O5448" s="2">
        <f>IF(tbl_Invoices[[#This Row],[Revenue_Type]]="Churned",0,1)</f>
        <v>1</v>
      </c>
    </row>
    <row r="5449" spans="1:15" x14ac:dyDescent="0.25">
      <c r="A5449" t="s">
        <v>9703</v>
      </c>
      <c r="B5449" t="s">
        <v>1122</v>
      </c>
      <c r="C5449" t="s">
        <v>4384</v>
      </c>
      <c r="D5449" s="1">
        <v>45011</v>
      </c>
      <c r="E5449">
        <v>55</v>
      </c>
      <c r="F5449" t="b">
        <v>1</v>
      </c>
      <c r="G5449" t="s">
        <v>4549</v>
      </c>
      <c r="H5449" t="s">
        <v>2031</v>
      </c>
      <c r="I5449" s="1">
        <f>DATE(YEAR(tbl_Invoices[[#This Row],[Invoice_Date]]), MONTH(tbl_Invoices[[#This Row],[Invoice_Date]]), DAY(tbl_Invoices[[#This Row],[Invoice_Date]]))</f>
        <v>45011</v>
      </c>
      <c r="J5449">
        <f>YEAR(tbl_Invoices[[#This Row],[Invoice_Date]])</f>
        <v>2023</v>
      </c>
      <c r="K5449" s="1">
        <f>_xlfn.XLOOKUP(tbl_Invoices[[#This Row],[Customer_ID]], tbl_Customers[Customer_ID], tbl_Customers[Cohort_Month])</f>
        <v>44408</v>
      </c>
      <c r="L5449" s="1" t="str">
        <f ca="1">_xlfn.XLOOKUP(tbl_Invoices[[#This Row],[Customer_ID]], tbl_Customers[Customer_ID], tbl_Customers[Age_Group])</f>
        <v>45–54</v>
      </c>
      <c r="M5449" s="1" t="str">
        <f>_xlfn.XLOOKUP(tbl_Invoices[[#This Row],[Customer_ID]], tbl_Customers[Customer_ID], tbl_Customers[Region])</f>
        <v>International</v>
      </c>
      <c r="N5449" s="1" t="str" cm="1">
        <f t="array" ref="N5449">_xlfn.IFS(
   _xlfn.SINGLE(tbl_Invoices[Plan_ID])="P1","Basic",
   _xlfn.SINGLE(tbl_Invoices[Plan_ID])="P2","Standard",
   _xlfn.SINGLE(tbl_Invoices[Plan_ID])="P3","Premium"
)</f>
        <v>Premium</v>
      </c>
      <c r="O5449" s="2">
        <f>IF(tbl_Invoices[[#This Row],[Revenue_Type]]="Churned",0,1)</f>
        <v>1</v>
      </c>
    </row>
    <row r="5450" spans="1:15" x14ac:dyDescent="0.25">
      <c r="A5450" t="s">
        <v>9406</v>
      </c>
      <c r="B5450" t="s">
        <v>1180</v>
      </c>
      <c r="C5450" t="s">
        <v>3120</v>
      </c>
      <c r="D5450" s="1">
        <v>45011</v>
      </c>
      <c r="E5450">
        <v>12</v>
      </c>
      <c r="F5450" t="b">
        <v>1</v>
      </c>
      <c r="G5450" t="s">
        <v>4540</v>
      </c>
      <c r="H5450" t="s">
        <v>2027</v>
      </c>
      <c r="I5450" s="1">
        <f>DATE(YEAR(tbl_Invoices[[#This Row],[Invoice_Date]]), MONTH(tbl_Invoices[[#This Row],[Invoice_Date]]), DAY(tbl_Invoices[[#This Row],[Invoice_Date]]))</f>
        <v>45011</v>
      </c>
      <c r="J5450">
        <f>YEAR(tbl_Invoices[[#This Row],[Invoice_Date]])</f>
        <v>2023</v>
      </c>
      <c r="K5450" s="1">
        <f>_xlfn.XLOOKUP(tbl_Invoices[[#This Row],[Customer_ID]], tbl_Customers[Customer_ID], tbl_Customers[Cohort_Month])</f>
        <v>44255</v>
      </c>
      <c r="L5450" s="1" t="str">
        <f ca="1">_xlfn.XLOOKUP(tbl_Invoices[[#This Row],[Customer_ID]], tbl_Customers[Customer_ID], tbl_Customers[Age_Group])</f>
        <v>35–44</v>
      </c>
      <c r="M5450" s="1" t="str">
        <f>_xlfn.XLOOKUP(tbl_Invoices[[#This Row],[Customer_ID]], tbl_Customers[Customer_ID], tbl_Customers[Region])</f>
        <v>International</v>
      </c>
      <c r="N5450" s="1" t="str" cm="1">
        <f t="array" ref="N5450">_xlfn.IFS(
   _xlfn.SINGLE(tbl_Invoices[Plan_ID])="P1","Basic",
   _xlfn.SINGLE(tbl_Invoices[Plan_ID])="P2","Standard",
   _xlfn.SINGLE(tbl_Invoices[Plan_ID])="P3","Premium"
)</f>
        <v>Basic</v>
      </c>
      <c r="O5450" s="2">
        <f>IF(tbl_Invoices[[#This Row],[Revenue_Type]]="Churned",0,1)</f>
        <v>1</v>
      </c>
    </row>
    <row r="5451" spans="1:15" x14ac:dyDescent="0.25">
      <c r="A5451" t="s">
        <v>7718</v>
      </c>
      <c r="B5451" t="s">
        <v>1257</v>
      </c>
      <c r="C5451" t="s">
        <v>3240</v>
      </c>
      <c r="D5451" s="1">
        <v>45011</v>
      </c>
      <c r="E5451">
        <v>25</v>
      </c>
      <c r="F5451" t="b">
        <v>1</v>
      </c>
      <c r="G5451" t="s">
        <v>4538</v>
      </c>
      <c r="H5451" t="s">
        <v>2034</v>
      </c>
      <c r="I5451" s="1">
        <f>DATE(YEAR(tbl_Invoices[[#This Row],[Invoice_Date]]), MONTH(tbl_Invoices[[#This Row],[Invoice_Date]]), DAY(tbl_Invoices[[#This Row],[Invoice_Date]]))</f>
        <v>45011</v>
      </c>
      <c r="J5451">
        <f>YEAR(tbl_Invoices[[#This Row],[Invoice_Date]])</f>
        <v>2023</v>
      </c>
      <c r="K5451" s="1">
        <f>_xlfn.XLOOKUP(tbl_Invoices[[#This Row],[Customer_ID]], tbl_Customers[Customer_ID], tbl_Customers[Cohort_Month])</f>
        <v>44377</v>
      </c>
      <c r="L5451" s="1" t="str">
        <f ca="1">_xlfn.XLOOKUP(tbl_Invoices[[#This Row],[Customer_ID]], tbl_Customers[Customer_ID], tbl_Customers[Age_Group])</f>
        <v>45–54</v>
      </c>
      <c r="M5451" s="1" t="str">
        <f>_xlfn.XLOOKUP(tbl_Invoices[[#This Row],[Customer_ID]], tbl_Customers[Customer_ID], tbl_Customers[Region])</f>
        <v>South</v>
      </c>
      <c r="N5451" s="1" t="str" cm="1">
        <f t="array" ref="N5451">_xlfn.IFS(
   _xlfn.SINGLE(tbl_Invoices[Plan_ID])="P1","Basic",
   _xlfn.SINGLE(tbl_Invoices[Plan_ID])="P2","Standard",
   _xlfn.SINGLE(tbl_Invoices[Plan_ID])="P3","Premium"
)</f>
        <v>Standard</v>
      </c>
      <c r="O5451" s="2">
        <f>IF(tbl_Invoices[[#This Row],[Revenue_Type]]="Churned",0,1)</f>
        <v>1</v>
      </c>
    </row>
    <row r="5452" spans="1:15" x14ac:dyDescent="0.25">
      <c r="A5452" t="s">
        <v>6102</v>
      </c>
      <c r="B5452" t="s">
        <v>1428</v>
      </c>
      <c r="C5452" t="s">
        <v>3838</v>
      </c>
      <c r="D5452" s="1">
        <v>45011</v>
      </c>
      <c r="E5452">
        <v>12</v>
      </c>
      <c r="F5452" t="b">
        <v>1</v>
      </c>
      <c r="G5452" t="s">
        <v>4538</v>
      </c>
      <c r="H5452" t="s">
        <v>2027</v>
      </c>
      <c r="I5452" s="1">
        <f>DATE(YEAR(tbl_Invoices[[#This Row],[Invoice_Date]]), MONTH(tbl_Invoices[[#This Row],[Invoice_Date]]), DAY(tbl_Invoices[[#This Row],[Invoice_Date]]))</f>
        <v>45011</v>
      </c>
      <c r="J5452">
        <f>YEAR(tbl_Invoices[[#This Row],[Invoice_Date]])</f>
        <v>2023</v>
      </c>
      <c r="K5452" s="1">
        <f>_xlfn.XLOOKUP(tbl_Invoices[[#This Row],[Customer_ID]], tbl_Customers[Customer_ID], tbl_Customers[Cohort_Month])</f>
        <v>45016</v>
      </c>
      <c r="L5452" s="1" t="str">
        <f ca="1">_xlfn.XLOOKUP(tbl_Invoices[[#This Row],[Customer_ID]], tbl_Customers[Customer_ID], tbl_Customers[Age_Group])</f>
        <v>18–24</v>
      </c>
      <c r="M5452" s="1" t="str">
        <f>_xlfn.XLOOKUP(tbl_Invoices[[#This Row],[Customer_ID]], tbl_Customers[Customer_ID], tbl_Customers[Region])</f>
        <v>International</v>
      </c>
      <c r="N5452" s="1" t="str" cm="1">
        <f t="array" ref="N5452">_xlfn.IFS(
   _xlfn.SINGLE(tbl_Invoices[Plan_ID])="P1","Basic",
   _xlfn.SINGLE(tbl_Invoices[Plan_ID])="P2","Standard",
   _xlfn.SINGLE(tbl_Invoices[Plan_ID])="P3","Premium"
)</f>
        <v>Basic</v>
      </c>
      <c r="O5452" s="2">
        <f>IF(tbl_Invoices[[#This Row],[Revenue_Type]]="Churned",0,1)</f>
        <v>1</v>
      </c>
    </row>
    <row r="5453" spans="1:15" x14ac:dyDescent="0.25">
      <c r="A5453" t="s">
        <v>7434</v>
      </c>
      <c r="B5453" t="s">
        <v>1701</v>
      </c>
      <c r="C5453" t="s">
        <v>4308</v>
      </c>
      <c r="D5453" s="1">
        <v>45011</v>
      </c>
      <c r="E5453">
        <v>12</v>
      </c>
      <c r="F5453" t="b">
        <v>1</v>
      </c>
      <c r="G5453" t="s">
        <v>4540</v>
      </c>
      <c r="H5453" t="s">
        <v>2027</v>
      </c>
      <c r="I5453" s="1">
        <f>DATE(YEAR(tbl_Invoices[[#This Row],[Invoice_Date]]), MONTH(tbl_Invoices[[#This Row],[Invoice_Date]]), DAY(tbl_Invoices[[#This Row],[Invoice_Date]]))</f>
        <v>45011</v>
      </c>
      <c r="J5453">
        <f>YEAR(tbl_Invoices[[#This Row],[Invoice_Date]])</f>
        <v>2023</v>
      </c>
      <c r="K5453" s="1">
        <f>_xlfn.XLOOKUP(tbl_Invoices[[#This Row],[Customer_ID]], tbl_Customers[Customer_ID], tbl_Customers[Cohort_Month])</f>
        <v>44316</v>
      </c>
      <c r="L5453" s="1" t="str">
        <f ca="1">_xlfn.XLOOKUP(tbl_Invoices[[#This Row],[Customer_ID]], tbl_Customers[Customer_ID], tbl_Customers[Age_Group])</f>
        <v>35–44</v>
      </c>
      <c r="M5453" s="1" t="str">
        <f>_xlfn.XLOOKUP(tbl_Invoices[[#This Row],[Customer_ID]], tbl_Customers[Customer_ID], tbl_Customers[Region])</f>
        <v>East</v>
      </c>
      <c r="N5453" s="1" t="str" cm="1">
        <f t="array" ref="N5453">_xlfn.IFS(
   _xlfn.SINGLE(tbl_Invoices[Plan_ID])="P1","Basic",
   _xlfn.SINGLE(tbl_Invoices[Plan_ID])="P2","Standard",
   _xlfn.SINGLE(tbl_Invoices[Plan_ID])="P3","Premium"
)</f>
        <v>Basic</v>
      </c>
      <c r="O5453" s="2">
        <f>IF(tbl_Invoices[[#This Row],[Revenue_Type]]="Churned",0,1)</f>
        <v>1</v>
      </c>
    </row>
    <row r="5454" spans="1:15" x14ac:dyDescent="0.25">
      <c r="A5454" t="s">
        <v>7389</v>
      </c>
      <c r="B5454" t="s">
        <v>563</v>
      </c>
      <c r="C5454" t="s">
        <v>3311</v>
      </c>
      <c r="D5454" s="1">
        <v>45012</v>
      </c>
      <c r="E5454">
        <v>25</v>
      </c>
      <c r="F5454" t="b">
        <v>1</v>
      </c>
      <c r="G5454" t="s">
        <v>4549</v>
      </c>
      <c r="H5454" t="s">
        <v>2034</v>
      </c>
      <c r="I5454" s="1">
        <f>DATE(YEAR(tbl_Invoices[[#This Row],[Invoice_Date]]), MONTH(tbl_Invoices[[#This Row],[Invoice_Date]]), DAY(tbl_Invoices[[#This Row],[Invoice_Date]]))</f>
        <v>45012</v>
      </c>
      <c r="J5454">
        <f>YEAR(tbl_Invoices[[#This Row],[Invoice_Date]])</f>
        <v>2023</v>
      </c>
      <c r="K5454" s="1">
        <f>_xlfn.XLOOKUP(tbl_Invoices[[#This Row],[Customer_ID]], tbl_Customers[Customer_ID], tbl_Customers[Cohort_Month])</f>
        <v>45107</v>
      </c>
      <c r="L5454" s="1" t="str">
        <f ca="1">_xlfn.XLOOKUP(tbl_Invoices[[#This Row],[Customer_ID]], tbl_Customers[Customer_ID], tbl_Customers[Age_Group])</f>
        <v>25–34</v>
      </c>
      <c r="M5454" s="1" t="str">
        <f>_xlfn.XLOOKUP(tbl_Invoices[[#This Row],[Customer_ID]], tbl_Customers[Customer_ID], tbl_Customers[Region])</f>
        <v>East</v>
      </c>
      <c r="N5454" s="1" t="str" cm="1">
        <f t="array" ref="N5454">_xlfn.IFS(
   _xlfn.SINGLE(tbl_Invoices[Plan_ID])="P1","Basic",
   _xlfn.SINGLE(tbl_Invoices[Plan_ID])="P2","Standard",
   _xlfn.SINGLE(tbl_Invoices[Plan_ID])="P3","Premium"
)</f>
        <v>Standard</v>
      </c>
      <c r="O5454" s="2">
        <f>IF(tbl_Invoices[[#This Row],[Revenue_Type]]="Churned",0,1)</f>
        <v>1</v>
      </c>
    </row>
    <row r="5455" spans="1:15" x14ac:dyDescent="0.25">
      <c r="A5455" t="s">
        <v>5634</v>
      </c>
      <c r="B5455" t="s">
        <v>1019</v>
      </c>
      <c r="C5455" t="s">
        <v>4376</v>
      </c>
      <c r="D5455" s="1">
        <v>45012</v>
      </c>
      <c r="E5455">
        <v>55</v>
      </c>
      <c r="F5455" t="b">
        <v>1</v>
      </c>
      <c r="G5455" t="s">
        <v>4538</v>
      </c>
      <c r="H5455" t="s">
        <v>2031</v>
      </c>
      <c r="I5455" s="1">
        <f>DATE(YEAR(tbl_Invoices[[#This Row],[Invoice_Date]]), MONTH(tbl_Invoices[[#This Row],[Invoice_Date]]), DAY(tbl_Invoices[[#This Row],[Invoice_Date]]))</f>
        <v>45012</v>
      </c>
      <c r="J5455">
        <f>YEAR(tbl_Invoices[[#This Row],[Invoice_Date]])</f>
        <v>2023</v>
      </c>
      <c r="K5455" s="1">
        <f>_xlfn.XLOOKUP(tbl_Invoices[[#This Row],[Customer_ID]], tbl_Customers[Customer_ID], tbl_Customers[Cohort_Month])</f>
        <v>44926</v>
      </c>
      <c r="L5455" s="1" t="str">
        <f ca="1">_xlfn.XLOOKUP(tbl_Invoices[[#This Row],[Customer_ID]], tbl_Customers[Customer_ID], tbl_Customers[Age_Group])</f>
        <v>45–54</v>
      </c>
      <c r="M5455" s="1" t="str">
        <f>_xlfn.XLOOKUP(tbl_Invoices[[#This Row],[Customer_ID]], tbl_Customers[Customer_ID], tbl_Customers[Region])</f>
        <v>International</v>
      </c>
      <c r="N5455" s="1" t="str" cm="1">
        <f t="array" ref="N5455">_xlfn.IFS(
   _xlfn.SINGLE(tbl_Invoices[Plan_ID])="P1","Basic",
   _xlfn.SINGLE(tbl_Invoices[Plan_ID])="P2","Standard",
   _xlfn.SINGLE(tbl_Invoices[Plan_ID])="P3","Premium"
)</f>
        <v>Premium</v>
      </c>
      <c r="O5455" s="2">
        <f>IF(tbl_Invoices[[#This Row],[Revenue_Type]]="Churned",0,1)</f>
        <v>1</v>
      </c>
    </row>
    <row r="5456" spans="1:15" x14ac:dyDescent="0.25">
      <c r="A5456" t="s">
        <v>8985</v>
      </c>
      <c r="B5456" t="s">
        <v>1031</v>
      </c>
      <c r="C5456" t="s">
        <v>3643</v>
      </c>
      <c r="D5456" s="1">
        <v>45012</v>
      </c>
      <c r="E5456">
        <v>12</v>
      </c>
      <c r="F5456" t="b">
        <v>1</v>
      </c>
      <c r="G5456" t="s">
        <v>4549</v>
      </c>
      <c r="H5456" t="s">
        <v>2027</v>
      </c>
      <c r="I5456" s="1">
        <f>DATE(YEAR(tbl_Invoices[[#This Row],[Invoice_Date]]), MONTH(tbl_Invoices[[#This Row],[Invoice_Date]]), DAY(tbl_Invoices[[#This Row],[Invoice_Date]]))</f>
        <v>45012</v>
      </c>
      <c r="J5456">
        <f>YEAR(tbl_Invoices[[#This Row],[Invoice_Date]])</f>
        <v>2023</v>
      </c>
      <c r="K5456" s="1">
        <f>_xlfn.XLOOKUP(tbl_Invoices[[#This Row],[Customer_ID]], tbl_Customers[Customer_ID], tbl_Customers[Cohort_Month])</f>
        <v>44712</v>
      </c>
      <c r="L5456" s="1" t="str">
        <f ca="1">_xlfn.XLOOKUP(tbl_Invoices[[#This Row],[Customer_ID]], tbl_Customers[Customer_ID], tbl_Customers[Age_Group])</f>
        <v>18–24</v>
      </c>
      <c r="M5456" s="1" t="str">
        <f>_xlfn.XLOOKUP(tbl_Invoices[[#This Row],[Customer_ID]], tbl_Customers[Customer_ID], tbl_Customers[Region])</f>
        <v>West</v>
      </c>
      <c r="N5456" s="1" t="str" cm="1">
        <f t="array" ref="N5456">_xlfn.IFS(
   _xlfn.SINGLE(tbl_Invoices[Plan_ID])="P1","Basic",
   _xlfn.SINGLE(tbl_Invoices[Plan_ID])="P2","Standard",
   _xlfn.SINGLE(tbl_Invoices[Plan_ID])="P3","Premium"
)</f>
        <v>Basic</v>
      </c>
      <c r="O5456" s="2">
        <f>IF(tbl_Invoices[[#This Row],[Revenue_Type]]="Churned",0,1)</f>
        <v>1</v>
      </c>
    </row>
    <row r="5457" spans="1:15" x14ac:dyDescent="0.25">
      <c r="A5457" t="s">
        <v>8710</v>
      </c>
      <c r="B5457" t="s">
        <v>1073</v>
      </c>
      <c r="C5457" t="s">
        <v>3934</v>
      </c>
      <c r="D5457" s="1">
        <v>45012</v>
      </c>
      <c r="E5457">
        <v>55</v>
      </c>
      <c r="F5457" t="b">
        <v>1</v>
      </c>
      <c r="G5457" t="s">
        <v>4545</v>
      </c>
      <c r="H5457" t="s">
        <v>2031</v>
      </c>
      <c r="I5457" s="1">
        <f>DATE(YEAR(tbl_Invoices[[#This Row],[Invoice_Date]]), MONTH(tbl_Invoices[[#This Row],[Invoice_Date]]), DAY(tbl_Invoices[[#This Row],[Invoice_Date]]))</f>
        <v>45012</v>
      </c>
      <c r="J5457">
        <f>YEAR(tbl_Invoices[[#This Row],[Invoice_Date]])</f>
        <v>2023</v>
      </c>
      <c r="K5457" s="1">
        <f>_xlfn.XLOOKUP(tbl_Invoices[[#This Row],[Customer_ID]], tbl_Customers[Customer_ID], tbl_Customers[Cohort_Month])</f>
        <v>44469</v>
      </c>
      <c r="L5457" s="1" t="str">
        <f ca="1">_xlfn.XLOOKUP(tbl_Invoices[[#This Row],[Customer_ID]], tbl_Customers[Customer_ID], tbl_Customers[Age_Group])</f>
        <v>35–44</v>
      </c>
      <c r="M5457" s="1" t="str">
        <f>_xlfn.XLOOKUP(tbl_Invoices[[#This Row],[Customer_ID]], tbl_Customers[Customer_ID], tbl_Customers[Region])</f>
        <v>East</v>
      </c>
      <c r="N5457" s="1" t="str" cm="1">
        <f t="array" ref="N5457">_xlfn.IFS(
   _xlfn.SINGLE(tbl_Invoices[Plan_ID])="P1","Basic",
   _xlfn.SINGLE(tbl_Invoices[Plan_ID])="P2","Standard",
   _xlfn.SINGLE(tbl_Invoices[Plan_ID])="P3","Premium"
)</f>
        <v>Premium</v>
      </c>
      <c r="O5457" s="2">
        <f>IF(tbl_Invoices[[#This Row],[Revenue_Type]]="Churned",0,1)</f>
        <v>0</v>
      </c>
    </row>
    <row r="5458" spans="1:15" x14ac:dyDescent="0.25">
      <c r="A5458" t="s">
        <v>7494</v>
      </c>
      <c r="B5458" t="s">
        <v>1329</v>
      </c>
      <c r="C5458" t="s">
        <v>3016</v>
      </c>
      <c r="D5458" s="1">
        <v>45012</v>
      </c>
      <c r="E5458">
        <v>55</v>
      </c>
      <c r="F5458" t="b">
        <v>1</v>
      </c>
      <c r="G5458" t="s">
        <v>4538</v>
      </c>
      <c r="H5458" t="s">
        <v>2031</v>
      </c>
      <c r="I5458" s="1">
        <f>DATE(YEAR(tbl_Invoices[[#This Row],[Invoice_Date]]), MONTH(tbl_Invoices[[#This Row],[Invoice_Date]]), DAY(tbl_Invoices[[#This Row],[Invoice_Date]]))</f>
        <v>45012</v>
      </c>
      <c r="J5458">
        <f>YEAR(tbl_Invoices[[#This Row],[Invoice_Date]])</f>
        <v>2023</v>
      </c>
      <c r="K5458" s="1">
        <f>_xlfn.XLOOKUP(tbl_Invoices[[#This Row],[Customer_ID]], tbl_Customers[Customer_ID], tbl_Customers[Cohort_Month])</f>
        <v>44377</v>
      </c>
      <c r="L5458" s="1" t="str">
        <f ca="1">_xlfn.XLOOKUP(tbl_Invoices[[#This Row],[Customer_ID]], tbl_Customers[Customer_ID], tbl_Customers[Age_Group])</f>
        <v>25–34</v>
      </c>
      <c r="M5458" s="1" t="str">
        <f>_xlfn.XLOOKUP(tbl_Invoices[[#This Row],[Customer_ID]], tbl_Customers[Customer_ID], tbl_Customers[Region])</f>
        <v>International</v>
      </c>
      <c r="N5458" s="1" t="str" cm="1">
        <f t="array" ref="N5458">_xlfn.IFS(
   _xlfn.SINGLE(tbl_Invoices[Plan_ID])="P1","Basic",
   _xlfn.SINGLE(tbl_Invoices[Plan_ID])="P2","Standard",
   _xlfn.SINGLE(tbl_Invoices[Plan_ID])="P3","Premium"
)</f>
        <v>Premium</v>
      </c>
      <c r="O5458" s="2">
        <f>IF(tbl_Invoices[[#This Row],[Revenue_Type]]="Churned",0,1)</f>
        <v>1</v>
      </c>
    </row>
    <row r="5459" spans="1:15" x14ac:dyDescent="0.25">
      <c r="A5459" t="s">
        <v>5166</v>
      </c>
      <c r="B5459" t="s">
        <v>1792</v>
      </c>
      <c r="C5459" t="s">
        <v>2895</v>
      </c>
      <c r="D5459" s="1">
        <v>45012</v>
      </c>
      <c r="E5459">
        <v>25</v>
      </c>
      <c r="F5459" t="b">
        <v>1</v>
      </c>
      <c r="G5459" t="s">
        <v>4549</v>
      </c>
      <c r="H5459" t="s">
        <v>2034</v>
      </c>
      <c r="I5459" s="1">
        <f>DATE(YEAR(tbl_Invoices[[#This Row],[Invoice_Date]]), MONTH(tbl_Invoices[[#This Row],[Invoice_Date]]), DAY(tbl_Invoices[[#This Row],[Invoice_Date]]))</f>
        <v>45012</v>
      </c>
      <c r="J5459">
        <f>YEAR(tbl_Invoices[[#This Row],[Invoice_Date]])</f>
        <v>2023</v>
      </c>
      <c r="K5459" s="1">
        <f>_xlfn.XLOOKUP(tbl_Invoices[[#This Row],[Customer_ID]], tbl_Customers[Customer_ID], tbl_Customers[Cohort_Month])</f>
        <v>44316</v>
      </c>
      <c r="L5459" s="1" t="str">
        <f ca="1">_xlfn.XLOOKUP(tbl_Invoices[[#This Row],[Customer_ID]], tbl_Customers[Customer_ID], tbl_Customers[Age_Group])</f>
        <v>35–44</v>
      </c>
      <c r="M5459" s="1" t="str">
        <f>_xlfn.XLOOKUP(tbl_Invoices[[#This Row],[Customer_ID]], tbl_Customers[Customer_ID], tbl_Customers[Region])</f>
        <v>South</v>
      </c>
      <c r="N5459" s="1" t="str" cm="1">
        <f t="array" ref="N5459">_xlfn.IFS(
   _xlfn.SINGLE(tbl_Invoices[Plan_ID])="P1","Basic",
   _xlfn.SINGLE(tbl_Invoices[Plan_ID])="P2","Standard",
   _xlfn.SINGLE(tbl_Invoices[Plan_ID])="P3","Premium"
)</f>
        <v>Standard</v>
      </c>
      <c r="O5459" s="2">
        <f>IF(tbl_Invoices[[#This Row],[Revenue_Type]]="Churned",0,1)</f>
        <v>1</v>
      </c>
    </row>
    <row r="5460" spans="1:15" x14ac:dyDescent="0.25">
      <c r="A5460" t="s">
        <v>5415</v>
      </c>
      <c r="B5460" t="s">
        <v>1877</v>
      </c>
      <c r="C5460" t="s">
        <v>2926</v>
      </c>
      <c r="D5460" s="1">
        <v>45012</v>
      </c>
      <c r="E5460">
        <v>12</v>
      </c>
      <c r="F5460" t="b">
        <v>1</v>
      </c>
      <c r="G5460" t="s">
        <v>4549</v>
      </c>
      <c r="H5460" t="s">
        <v>2027</v>
      </c>
      <c r="I5460" s="1">
        <f>DATE(YEAR(tbl_Invoices[[#This Row],[Invoice_Date]]), MONTH(tbl_Invoices[[#This Row],[Invoice_Date]]), DAY(tbl_Invoices[[#This Row],[Invoice_Date]]))</f>
        <v>45012</v>
      </c>
      <c r="J5460">
        <f>YEAR(tbl_Invoices[[#This Row],[Invoice_Date]])</f>
        <v>2023</v>
      </c>
      <c r="K5460" s="1">
        <f>_xlfn.XLOOKUP(tbl_Invoices[[#This Row],[Customer_ID]], tbl_Customers[Customer_ID], tbl_Customers[Cohort_Month])</f>
        <v>45077</v>
      </c>
      <c r="L5460" s="1" t="str">
        <f ca="1">_xlfn.XLOOKUP(tbl_Invoices[[#This Row],[Customer_ID]], tbl_Customers[Customer_ID], tbl_Customers[Age_Group])</f>
        <v>18–24</v>
      </c>
      <c r="M5460" s="1" t="str">
        <f>_xlfn.XLOOKUP(tbl_Invoices[[#This Row],[Customer_ID]], tbl_Customers[Customer_ID], tbl_Customers[Region])</f>
        <v>Midwest</v>
      </c>
      <c r="N5460" s="1" t="str" cm="1">
        <f t="array" ref="N5460">_xlfn.IFS(
   _xlfn.SINGLE(tbl_Invoices[Plan_ID])="P1","Basic",
   _xlfn.SINGLE(tbl_Invoices[Plan_ID])="P2","Standard",
   _xlfn.SINGLE(tbl_Invoices[Plan_ID])="P3","Premium"
)</f>
        <v>Basic</v>
      </c>
      <c r="O5460" s="2">
        <f>IF(tbl_Invoices[[#This Row],[Revenue_Type]]="Churned",0,1)</f>
        <v>1</v>
      </c>
    </row>
    <row r="5461" spans="1:15" x14ac:dyDescent="0.25">
      <c r="A5461" t="s">
        <v>6032</v>
      </c>
      <c r="B5461" t="s">
        <v>321</v>
      </c>
      <c r="C5461" t="s">
        <v>2716</v>
      </c>
      <c r="D5461" s="1">
        <v>45013</v>
      </c>
      <c r="E5461">
        <v>12</v>
      </c>
      <c r="F5461" t="b">
        <v>1</v>
      </c>
      <c r="G5461" t="s">
        <v>4545</v>
      </c>
      <c r="H5461" t="s">
        <v>2027</v>
      </c>
      <c r="I5461" s="1">
        <f>DATE(YEAR(tbl_Invoices[[#This Row],[Invoice_Date]]), MONTH(tbl_Invoices[[#This Row],[Invoice_Date]]), DAY(tbl_Invoices[[#This Row],[Invoice_Date]]))</f>
        <v>45013</v>
      </c>
      <c r="J5461">
        <f>YEAR(tbl_Invoices[[#This Row],[Invoice_Date]])</f>
        <v>2023</v>
      </c>
      <c r="K5461" s="1">
        <f>_xlfn.XLOOKUP(tbl_Invoices[[#This Row],[Customer_ID]], tbl_Customers[Customer_ID], tbl_Customers[Cohort_Month])</f>
        <v>44347</v>
      </c>
      <c r="L5461" s="1" t="str">
        <f ca="1">_xlfn.XLOOKUP(tbl_Invoices[[#This Row],[Customer_ID]], tbl_Customers[Customer_ID], tbl_Customers[Age_Group])</f>
        <v>25–34</v>
      </c>
      <c r="M5461" s="1" t="str">
        <f>_xlfn.XLOOKUP(tbl_Invoices[[#This Row],[Customer_ID]], tbl_Customers[Customer_ID], tbl_Customers[Region])</f>
        <v>Midwest</v>
      </c>
      <c r="N5461" s="1" t="str" cm="1">
        <f t="array" ref="N5461">_xlfn.IFS(
   _xlfn.SINGLE(tbl_Invoices[Plan_ID])="P1","Basic",
   _xlfn.SINGLE(tbl_Invoices[Plan_ID])="P2","Standard",
   _xlfn.SINGLE(tbl_Invoices[Plan_ID])="P3","Premium"
)</f>
        <v>Basic</v>
      </c>
      <c r="O5461" s="2">
        <f>IF(tbl_Invoices[[#This Row],[Revenue_Type]]="Churned",0,1)</f>
        <v>0</v>
      </c>
    </row>
    <row r="5462" spans="1:15" x14ac:dyDescent="0.25">
      <c r="A5462" t="s">
        <v>6141</v>
      </c>
      <c r="B5462" t="s">
        <v>491</v>
      </c>
      <c r="C5462" t="s">
        <v>4390</v>
      </c>
      <c r="D5462" s="1">
        <v>45013</v>
      </c>
      <c r="E5462">
        <v>55</v>
      </c>
      <c r="F5462" t="b">
        <v>1</v>
      </c>
      <c r="G5462" t="s">
        <v>4540</v>
      </c>
      <c r="H5462" t="s">
        <v>2031</v>
      </c>
      <c r="I5462" s="1">
        <f>DATE(YEAR(tbl_Invoices[[#This Row],[Invoice_Date]]), MONTH(tbl_Invoices[[#This Row],[Invoice_Date]]), DAY(tbl_Invoices[[#This Row],[Invoice_Date]]))</f>
        <v>45013</v>
      </c>
      <c r="J5462">
        <f>YEAR(tbl_Invoices[[#This Row],[Invoice_Date]])</f>
        <v>2023</v>
      </c>
      <c r="K5462" s="1">
        <f>_xlfn.XLOOKUP(tbl_Invoices[[#This Row],[Customer_ID]], tbl_Customers[Customer_ID], tbl_Customers[Cohort_Month])</f>
        <v>44834</v>
      </c>
      <c r="L5462" s="1" t="str">
        <f ca="1">_xlfn.XLOOKUP(tbl_Invoices[[#This Row],[Customer_ID]], tbl_Customers[Customer_ID], tbl_Customers[Age_Group])</f>
        <v>25–34</v>
      </c>
      <c r="M5462" s="1" t="str">
        <f>_xlfn.XLOOKUP(tbl_Invoices[[#This Row],[Customer_ID]], tbl_Customers[Customer_ID], tbl_Customers[Region])</f>
        <v>International</v>
      </c>
      <c r="N5462" s="1" t="str" cm="1">
        <f t="array" ref="N5462">_xlfn.IFS(
   _xlfn.SINGLE(tbl_Invoices[Plan_ID])="P1","Basic",
   _xlfn.SINGLE(tbl_Invoices[Plan_ID])="P2","Standard",
   _xlfn.SINGLE(tbl_Invoices[Plan_ID])="P3","Premium"
)</f>
        <v>Premium</v>
      </c>
      <c r="O5462" s="2">
        <f>IF(tbl_Invoices[[#This Row],[Revenue_Type]]="Churned",0,1)</f>
        <v>1</v>
      </c>
    </row>
    <row r="5463" spans="1:15" x14ac:dyDescent="0.25">
      <c r="A5463" t="s">
        <v>9050</v>
      </c>
      <c r="B5463" t="s">
        <v>592</v>
      </c>
      <c r="C5463" t="s">
        <v>2465</v>
      </c>
      <c r="D5463" s="1">
        <v>45013</v>
      </c>
      <c r="E5463">
        <v>12</v>
      </c>
      <c r="F5463" t="b">
        <v>1</v>
      </c>
      <c r="G5463" t="s">
        <v>4540</v>
      </c>
      <c r="H5463" t="s">
        <v>2027</v>
      </c>
      <c r="I5463" s="1">
        <f>DATE(YEAR(tbl_Invoices[[#This Row],[Invoice_Date]]), MONTH(tbl_Invoices[[#This Row],[Invoice_Date]]), DAY(tbl_Invoices[[#This Row],[Invoice_Date]]))</f>
        <v>45013</v>
      </c>
      <c r="J5463">
        <f>YEAR(tbl_Invoices[[#This Row],[Invoice_Date]])</f>
        <v>2023</v>
      </c>
      <c r="K5463" s="1">
        <f>_xlfn.XLOOKUP(tbl_Invoices[[#This Row],[Customer_ID]], tbl_Customers[Customer_ID], tbl_Customers[Cohort_Month])</f>
        <v>45046</v>
      </c>
      <c r="L5463" s="1" t="str">
        <f ca="1">_xlfn.XLOOKUP(tbl_Invoices[[#This Row],[Customer_ID]], tbl_Customers[Customer_ID], tbl_Customers[Age_Group])</f>
        <v>45–54</v>
      </c>
      <c r="M5463" s="1" t="str">
        <f>_xlfn.XLOOKUP(tbl_Invoices[[#This Row],[Customer_ID]], tbl_Customers[Customer_ID], tbl_Customers[Region])</f>
        <v>International</v>
      </c>
      <c r="N5463" s="1" t="str" cm="1">
        <f t="array" ref="N5463">_xlfn.IFS(
   _xlfn.SINGLE(tbl_Invoices[Plan_ID])="P1","Basic",
   _xlfn.SINGLE(tbl_Invoices[Plan_ID])="P2","Standard",
   _xlfn.SINGLE(tbl_Invoices[Plan_ID])="P3","Premium"
)</f>
        <v>Basic</v>
      </c>
      <c r="O5463" s="2">
        <f>IF(tbl_Invoices[[#This Row],[Revenue_Type]]="Churned",0,1)</f>
        <v>1</v>
      </c>
    </row>
    <row r="5464" spans="1:15" x14ac:dyDescent="0.25">
      <c r="A5464" t="s">
        <v>6828</v>
      </c>
      <c r="B5464" t="s">
        <v>1012</v>
      </c>
      <c r="C5464" t="s">
        <v>3262</v>
      </c>
      <c r="D5464" s="1">
        <v>45013</v>
      </c>
      <c r="E5464">
        <v>25</v>
      </c>
      <c r="F5464" t="b">
        <v>1</v>
      </c>
      <c r="G5464" t="s">
        <v>4545</v>
      </c>
      <c r="H5464" t="s">
        <v>2034</v>
      </c>
      <c r="I5464" s="1">
        <f>DATE(YEAR(tbl_Invoices[[#This Row],[Invoice_Date]]), MONTH(tbl_Invoices[[#This Row],[Invoice_Date]]), DAY(tbl_Invoices[[#This Row],[Invoice_Date]]))</f>
        <v>45013</v>
      </c>
      <c r="J5464">
        <f>YEAR(tbl_Invoices[[#This Row],[Invoice_Date]])</f>
        <v>2023</v>
      </c>
      <c r="K5464" s="1">
        <f>_xlfn.XLOOKUP(tbl_Invoices[[#This Row],[Customer_ID]], tbl_Customers[Customer_ID], tbl_Customers[Cohort_Month])</f>
        <v>44712</v>
      </c>
      <c r="L5464" s="1" t="str">
        <f ca="1">_xlfn.XLOOKUP(tbl_Invoices[[#This Row],[Customer_ID]], tbl_Customers[Customer_ID], tbl_Customers[Age_Group])</f>
        <v>55+</v>
      </c>
      <c r="M5464" s="1" t="str">
        <f>_xlfn.XLOOKUP(tbl_Invoices[[#This Row],[Customer_ID]], tbl_Customers[Customer_ID], tbl_Customers[Region])</f>
        <v>International</v>
      </c>
      <c r="N5464" s="1" t="str" cm="1">
        <f t="array" ref="N5464">_xlfn.IFS(
   _xlfn.SINGLE(tbl_Invoices[Plan_ID])="P1","Basic",
   _xlfn.SINGLE(tbl_Invoices[Plan_ID])="P2","Standard",
   _xlfn.SINGLE(tbl_Invoices[Plan_ID])="P3","Premium"
)</f>
        <v>Standard</v>
      </c>
      <c r="O5464" s="2">
        <f>IF(tbl_Invoices[[#This Row],[Revenue_Type]]="Churned",0,1)</f>
        <v>0</v>
      </c>
    </row>
    <row r="5465" spans="1:15" x14ac:dyDescent="0.25">
      <c r="A5465" t="s">
        <v>4832</v>
      </c>
      <c r="B5465" t="s">
        <v>1200</v>
      </c>
      <c r="C5465" t="s">
        <v>2131</v>
      </c>
      <c r="D5465" s="1">
        <v>45013</v>
      </c>
      <c r="E5465">
        <v>12</v>
      </c>
      <c r="F5465" t="b">
        <v>1</v>
      </c>
      <c r="G5465" t="s">
        <v>4547</v>
      </c>
      <c r="H5465" t="s">
        <v>2027</v>
      </c>
      <c r="I5465" s="1">
        <f>DATE(YEAR(tbl_Invoices[[#This Row],[Invoice_Date]]), MONTH(tbl_Invoices[[#This Row],[Invoice_Date]]), DAY(tbl_Invoices[[#This Row],[Invoice_Date]]))</f>
        <v>45013</v>
      </c>
      <c r="J5465">
        <f>YEAR(tbl_Invoices[[#This Row],[Invoice_Date]])</f>
        <v>2023</v>
      </c>
      <c r="K5465" s="1">
        <f>_xlfn.XLOOKUP(tbl_Invoices[[#This Row],[Customer_ID]], tbl_Customers[Customer_ID], tbl_Customers[Cohort_Month])</f>
        <v>44681</v>
      </c>
      <c r="L5465" s="1" t="str">
        <f ca="1">_xlfn.XLOOKUP(tbl_Invoices[[#This Row],[Customer_ID]], tbl_Customers[Customer_ID], tbl_Customers[Age_Group])</f>
        <v>25–34</v>
      </c>
      <c r="M5465" s="1" t="str">
        <f>_xlfn.XLOOKUP(tbl_Invoices[[#This Row],[Customer_ID]], tbl_Customers[Customer_ID], tbl_Customers[Region])</f>
        <v>International</v>
      </c>
      <c r="N5465" s="1" t="str" cm="1">
        <f t="array" ref="N5465">_xlfn.IFS(
   _xlfn.SINGLE(tbl_Invoices[Plan_ID])="P1","Basic",
   _xlfn.SINGLE(tbl_Invoices[Plan_ID])="P2","Standard",
   _xlfn.SINGLE(tbl_Invoices[Plan_ID])="P3","Premium"
)</f>
        <v>Basic</v>
      </c>
      <c r="O5465" s="2">
        <f>IF(tbl_Invoices[[#This Row],[Revenue_Type]]="Churned",0,1)</f>
        <v>1</v>
      </c>
    </row>
    <row r="5466" spans="1:15" x14ac:dyDescent="0.25">
      <c r="A5466" t="s">
        <v>7492</v>
      </c>
      <c r="B5466" t="s">
        <v>1473</v>
      </c>
      <c r="C5466" t="s">
        <v>3919</v>
      </c>
      <c r="D5466" s="1">
        <v>45013</v>
      </c>
      <c r="E5466">
        <v>55</v>
      </c>
      <c r="F5466" t="b">
        <v>1</v>
      </c>
      <c r="G5466" t="s">
        <v>4549</v>
      </c>
      <c r="H5466" t="s">
        <v>2031</v>
      </c>
      <c r="I5466" s="1">
        <f>DATE(YEAR(tbl_Invoices[[#This Row],[Invoice_Date]]), MONTH(tbl_Invoices[[#This Row],[Invoice_Date]]), DAY(tbl_Invoices[[#This Row],[Invoice_Date]]))</f>
        <v>45013</v>
      </c>
      <c r="J5466">
        <f>YEAR(tbl_Invoices[[#This Row],[Invoice_Date]])</f>
        <v>2023</v>
      </c>
      <c r="K5466" s="1">
        <f>_xlfn.XLOOKUP(tbl_Invoices[[#This Row],[Customer_ID]], tbl_Customers[Customer_ID], tbl_Customers[Cohort_Month])</f>
        <v>45016</v>
      </c>
      <c r="L5466" s="1" t="str">
        <f ca="1">_xlfn.XLOOKUP(tbl_Invoices[[#This Row],[Customer_ID]], tbl_Customers[Customer_ID], tbl_Customers[Age_Group])</f>
        <v>25–34</v>
      </c>
      <c r="M5466" s="1" t="str">
        <f>_xlfn.XLOOKUP(tbl_Invoices[[#This Row],[Customer_ID]], tbl_Customers[Customer_ID], tbl_Customers[Region])</f>
        <v>South</v>
      </c>
      <c r="N5466" s="1" t="str" cm="1">
        <f t="array" ref="N5466">_xlfn.IFS(
   _xlfn.SINGLE(tbl_Invoices[Plan_ID])="P1","Basic",
   _xlfn.SINGLE(tbl_Invoices[Plan_ID])="P2","Standard",
   _xlfn.SINGLE(tbl_Invoices[Plan_ID])="P3","Premium"
)</f>
        <v>Premium</v>
      </c>
      <c r="O5466" s="2">
        <f>IF(tbl_Invoices[[#This Row],[Revenue_Type]]="Churned",0,1)</f>
        <v>1</v>
      </c>
    </row>
    <row r="5467" spans="1:15" x14ac:dyDescent="0.25">
      <c r="A5467" t="s">
        <v>7194</v>
      </c>
      <c r="B5467" t="s">
        <v>1685</v>
      </c>
      <c r="C5467" t="s">
        <v>3747</v>
      </c>
      <c r="D5467" s="1">
        <v>45013</v>
      </c>
      <c r="E5467">
        <v>25</v>
      </c>
      <c r="F5467" t="b">
        <v>1</v>
      </c>
      <c r="G5467" t="s">
        <v>4545</v>
      </c>
      <c r="H5467" t="s">
        <v>2034</v>
      </c>
      <c r="I5467" s="1">
        <f>DATE(YEAR(tbl_Invoices[[#This Row],[Invoice_Date]]), MONTH(tbl_Invoices[[#This Row],[Invoice_Date]]), DAY(tbl_Invoices[[#This Row],[Invoice_Date]]))</f>
        <v>45013</v>
      </c>
      <c r="J5467">
        <f>YEAR(tbl_Invoices[[#This Row],[Invoice_Date]])</f>
        <v>2023</v>
      </c>
      <c r="K5467" s="1">
        <f>_xlfn.XLOOKUP(tbl_Invoices[[#This Row],[Customer_ID]], tbl_Customers[Customer_ID], tbl_Customers[Cohort_Month])</f>
        <v>45046</v>
      </c>
      <c r="L5467" s="1" t="str">
        <f ca="1">_xlfn.XLOOKUP(tbl_Invoices[[#This Row],[Customer_ID]], tbl_Customers[Customer_ID], tbl_Customers[Age_Group])</f>
        <v>45–54</v>
      </c>
      <c r="M5467" s="1" t="str">
        <f>_xlfn.XLOOKUP(tbl_Invoices[[#This Row],[Customer_ID]], tbl_Customers[Customer_ID], tbl_Customers[Region])</f>
        <v>International</v>
      </c>
      <c r="N5467" s="1" t="str" cm="1">
        <f t="array" ref="N5467">_xlfn.IFS(
   _xlfn.SINGLE(tbl_Invoices[Plan_ID])="P1","Basic",
   _xlfn.SINGLE(tbl_Invoices[Plan_ID])="P2","Standard",
   _xlfn.SINGLE(tbl_Invoices[Plan_ID])="P3","Premium"
)</f>
        <v>Standard</v>
      </c>
      <c r="O5467" s="2">
        <f>IF(tbl_Invoices[[#This Row],[Revenue_Type]]="Churned",0,1)</f>
        <v>0</v>
      </c>
    </row>
    <row r="5468" spans="1:15" x14ac:dyDescent="0.25">
      <c r="A5468" t="s">
        <v>4738</v>
      </c>
      <c r="B5468" t="s">
        <v>184</v>
      </c>
      <c r="C5468" t="s">
        <v>2568</v>
      </c>
      <c r="D5468" s="1">
        <v>45014</v>
      </c>
      <c r="E5468">
        <v>55</v>
      </c>
      <c r="F5468" t="b">
        <v>1</v>
      </c>
      <c r="G5468" t="s">
        <v>4538</v>
      </c>
      <c r="H5468" t="s">
        <v>2031</v>
      </c>
      <c r="I5468" s="1">
        <f>DATE(YEAR(tbl_Invoices[[#This Row],[Invoice_Date]]), MONTH(tbl_Invoices[[#This Row],[Invoice_Date]]), DAY(tbl_Invoices[[#This Row],[Invoice_Date]]))</f>
        <v>45014</v>
      </c>
      <c r="J5468">
        <f>YEAR(tbl_Invoices[[#This Row],[Invoice_Date]])</f>
        <v>2023</v>
      </c>
      <c r="K5468" s="1">
        <f>_xlfn.XLOOKUP(tbl_Invoices[[#This Row],[Customer_ID]], tbl_Customers[Customer_ID], tbl_Customers[Cohort_Month])</f>
        <v>44377</v>
      </c>
      <c r="L5468" s="1" t="str">
        <f ca="1">_xlfn.XLOOKUP(tbl_Invoices[[#This Row],[Customer_ID]], tbl_Customers[Customer_ID], tbl_Customers[Age_Group])</f>
        <v>25–34</v>
      </c>
      <c r="M5468" s="1" t="str">
        <f>_xlfn.XLOOKUP(tbl_Invoices[[#This Row],[Customer_ID]], tbl_Customers[Customer_ID], tbl_Customers[Region])</f>
        <v>South</v>
      </c>
      <c r="N5468" s="1" t="str" cm="1">
        <f t="array" ref="N5468">_xlfn.IFS(
   _xlfn.SINGLE(tbl_Invoices[Plan_ID])="P1","Basic",
   _xlfn.SINGLE(tbl_Invoices[Plan_ID])="P2","Standard",
   _xlfn.SINGLE(tbl_Invoices[Plan_ID])="P3","Premium"
)</f>
        <v>Premium</v>
      </c>
      <c r="O5468" s="2">
        <f>IF(tbl_Invoices[[#This Row],[Revenue_Type]]="Churned",0,1)</f>
        <v>1</v>
      </c>
    </row>
    <row r="5469" spans="1:15" x14ac:dyDescent="0.25">
      <c r="A5469" t="s">
        <v>7965</v>
      </c>
      <c r="B5469" t="s">
        <v>413</v>
      </c>
      <c r="C5469" t="s">
        <v>2063</v>
      </c>
      <c r="D5469" s="1">
        <v>45014</v>
      </c>
      <c r="E5469">
        <v>55</v>
      </c>
      <c r="F5469" t="b">
        <v>1</v>
      </c>
      <c r="G5469" t="s">
        <v>4547</v>
      </c>
      <c r="H5469" t="s">
        <v>2031</v>
      </c>
      <c r="I5469" s="1">
        <f>DATE(YEAR(tbl_Invoices[[#This Row],[Invoice_Date]]), MONTH(tbl_Invoices[[#This Row],[Invoice_Date]]), DAY(tbl_Invoices[[#This Row],[Invoice_Date]]))</f>
        <v>45014</v>
      </c>
      <c r="J5469">
        <f>YEAR(tbl_Invoices[[#This Row],[Invoice_Date]])</f>
        <v>2023</v>
      </c>
      <c r="K5469" s="1">
        <f>_xlfn.XLOOKUP(tbl_Invoices[[#This Row],[Customer_ID]], tbl_Customers[Customer_ID], tbl_Customers[Cohort_Month])</f>
        <v>44957</v>
      </c>
      <c r="L5469" s="1" t="str">
        <f ca="1">_xlfn.XLOOKUP(tbl_Invoices[[#This Row],[Customer_ID]], tbl_Customers[Customer_ID], tbl_Customers[Age_Group])</f>
        <v>35–44</v>
      </c>
      <c r="M5469" s="1" t="str">
        <f>_xlfn.XLOOKUP(tbl_Invoices[[#This Row],[Customer_ID]], tbl_Customers[Customer_ID], tbl_Customers[Region])</f>
        <v>West</v>
      </c>
      <c r="N5469" s="1" t="str" cm="1">
        <f t="array" ref="N5469">_xlfn.IFS(
   _xlfn.SINGLE(tbl_Invoices[Plan_ID])="P1","Basic",
   _xlfn.SINGLE(tbl_Invoices[Plan_ID])="P2","Standard",
   _xlfn.SINGLE(tbl_Invoices[Plan_ID])="P3","Premium"
)</f>
        <v>Premium</v>
      </c>
      <c r="O5469" s="2">
        <f>IF(tbl_Invoices[[#This Row],[Revenue_Type]]="Churned",0,1)</f>
        <v>1</v>
      </c>
    </row>
    <row r="5470" spans="1:15" x14ac:dyDescent="0.25">
      <c r="A5470" t="s">
        <v>4842</v>
      </c>
      <c r="B5470" t="s">
        <v>1408</v>
      </c>
      <c r="C5470" t="s">
        <v>4317</v>
      </c>
      <c r="D5470" s="1">
        <v>45014</v>
      </c>
      <c r="E5470">
        <v>55</v>
      </c>
      <c r="F5470" t="b">
        <v>1</v>
      </c>
      <c r="G5470" t="s">
        <v>4538</v>
      </c>
      <c r="H5470" t="s">
        <v>2031</v>
      </c>
      <c r="I5470" s="1">
        <f>DATE(YEAR(tbl_Invoices[[#This Row],[Invoice_Date]]), MONTH(tbl_Invoices[[#This Row],[Invoice_Date]]), DAY(tbl_Invoices[[#This Row],[Invoice_Date]]))</f>
        <v>45014</v>
      </c>
      <c r="J5470">
        <f>YEAR(tbl_Invoices[[#This Row],[Invoice_Date]])</f>
        <v>2023</v>
      </c>
      <c r="K5470" s="1">
        <f>_xlfn.XLOOKUP(tbl_Invoices[[#This Row],[Customer_ID]], tbl_Customers[Customer_ID], tbl_Customers[Cohort_Month])</f>
        <v>44681</v>
      </c>
      <c r="L5470" s="1" t="str">
        <f ca="1">_xlfn.XLOOKUP(tbl_Invoices[[#This Row],[Customer_ID]], tbl_Customers[Customer_ID], tbl_Customers[Age_Group])</f>
        <v>45–54</v>
      </c>
      <c r="M5470" s="1" t="str">
        <f>_xlfn.XLOOKUP(tbl_Invoices[[#This Row],[Customer_ID]], tbl_Customers[Customer_ID], tbl_Customers[Region])</f>
        <v>South</v>
      </c>
      <c r="N5470" s="1" t="str" cm="1">
        <f t="array" ref="N5470">_xlfn.IFS(
   _xlfn.SINGLE(tbl_Invoices[Plan_ID])="P1","Basic",
   _xlfn.SINGLE(tbl_Invoices[Plan_ID])="P2","Standard",
   _xlfn.SINGLE(tbl_Invoices[Plan_ID])="P3","Premium"
)</f>
        <v>Premium</v>
      </c>
      <c r="O5470" s="2">
        <f>IF(tbl_Invoices[[#This Row],[Revenue_Type]]="Churned",0,1)</f>
        <v>1</v>
      </c>
    </row>
    <row r="5471" spans="1:15" x14ac:dyDescent="0.25">
      <c r="A5471" t="s">
        <v>7887</v>
      </c>
      <c r="B5471" t="s">
        <v>1692</v>
      </c>
      <c r="C5471" t="s">
        <v>3913</v>
      </c>
      <c r="D5471" s="1">
        <v>45014</v>
      </c>
      <c r="E5471">
        <v>55</v>
      </c>
      <c r="F5471" t="b">
        <v>1</v>
      </c>
      <c r="G5471" t="s">
        <v>4545</v>
      </c>
      <c r="H5471" t="s">
        <v>2031</v>
      </c>
      <c r="I5471" s="1">
        <f>DATE(YEAR(tbl_Invoices[[#This Row],[Invoice_Date]]), MONTH(tbl_Invoices[[#This Row],[Invoice_Date]]), DAY(tbl_Invoices[[#This Row],[Invoice_Date]]))</f>
        <v>45014</v>
      </c>
      <c r="J5471">
        <f>YEAR(tbl_Invoices[[#This Row],[Invoice_Date]])</f>
        <v>2023</v>
      </c>
      <c r="K5471" s="1">
        <f>_xlfn.XLOOKUP(tbl_Invoices[[#This Row],[Customer_ID]], tbl_Customers[Customer_ID], tbl_Customers[Cohort_Month])</f>
        <v>45077</v>
      </c>
      <c r="L5471" s="1" t="str">
        <f ca="1">_xlfn.XLOOKUP(tbl_Invoices[[#This Row],[Customer_ID]], tbl_Customers[Customer_ID], tbl_Customers[Age_Group])</f>
        <v>25–34</v>
      </c>
      <c r="M5471" s="1" t="str">
        <f>_xlfn.XLOOKUP(tbl_Invoices[[#This Row],[Customer_ID]], tbl_Customers[Customer_ID], tbl_Customers[Region])</f>
        <v>South</v>
      </c>
      <c r="N5471" s="1" t="str" cm="1">
        <f t="array" ref="N5471">_xlfn.IFS(
   _xlfn.SINGLE(tbl_Invoices[Plan_ID])="P1","Basic",
   _xlfn.SINGLE(tbl_Invoices[Plan_ID])="P2","Standard",
   _xlfn.SINGLE(tbl_Invoices[Plan_ID])="P3","Premium"
)</f>
        <v>Premium</v>
      </c>
      <c r="O5471" s="2">
        <f>IF(tbl_Invoices[[#This Row],[Revenue_Type]]="Churned",0,1)</f>
        <v>0</v>
      </c>
    </row>
    <row r="5472" spans="1:15" x14ac:dyDescent="0.25">
      <c r="A5472" t="s">
        <v>8696</v>
      </c>
      <c r="B5472" t="s">
        <v>1785</v>
      </c>
      <c r="C5472" t="s">
        <v>3959</v>
      </c>
      <c r="D5472" s="1">
        <v>45014</v>
      </c>
      <c r="E5472">
        <v>25</v>
      </c>
      <c r="F5472" t="b">
        <v>1</v>
      </c>
      <c r="G5472" t="s">
        <v>4549</v>
      </c>
      <c r="H5472" t="s">
        <v>2034</v>
      </c>
      <c r="I5472" s="1">
        <f>DATE(YEAR(tbl_Invoices[[#This Row],[Invoice_Date]]), MONTH(tbl_Invoices[[#This Row],[Invoice_Date]]), DAY(tbl_Invoices[[#This Row],[Invoice_Date]]))</f>
        <v>45014</v>
      </c>
      <c r="J5472">
        <f>YEAR(tbl_Invoices[[#This Row],[Invoice_Date]])</f>
        <v>2023</v>
      </c>
      <c r="K5472" s="1">
        <f>_xlfn.XLOOKUP(tbl_Invoices[[#This Row],[Customer_ID]], tbl_Customers[Customer_ID], tbl_Customers[Cohort_Month])</f>
        <v>44620</v>
      </c>
      <c r="L5472" s="1" t="str">
        <f ca="1">_xlfn.XLOOKUP(tbl_Invoices[[#This Row],[Customer_ID]], tbl_Customers[Customer_ID], tbl_Customers[Age_Group])</f>
        <v>25–34</v>
      </c>
      <c r="M5472" s="1" t="str">
        <f>_xlfn.XLOOKUP(tbl_Invoices[[#This Row],[Customer_ID]], tbl_Customers[Customer_ID], tbl_Customers[Region])</f>
        <v>Midwest</v>
      </c>
      <c r="N5472" s="1" t="str" cm="1">
        <f t="array" ref="N5472">_xlfn.IFS(
   _xlfn.SINGLE(tbl_Invoices[Plan_ID])="P1","Basic",
   _xlfn.SINGLE(tbl_Invoices[Plan_ID])="P2","Standard",
   _xlfn.SINGLE(tbl_Invoices[Plan_ID])="P3","Premium"
)</f>
        <v>Standard</v>
      </c>
      <c r="O5472" s="2">
        <f>IF(tbl_Invoices[[#This Row],[Revenue_Type]]="Churned",0,1)</f>
        <v>1</v>
      </c>
    </row>
    <row r="5473" spans="1:15" x14ac:dyDescent="0.25">
      <c r="A5473" t="s">
        <v>6289</v>
      </c>
      <c r="B5473" t="s">
        <v>561</v>
      </c>
      <c r="C5473" t="s">
        <v>4186</v>
      </c>
      <c r="D5473" s="1">
        <v>45015</v>
      </c>
      <c r="E5473">
        <v>55</v>
      </c>
      <c r="F5473" t="b">
        <v>1</v>
      </c>
      <c r="G5473" t="s">
        <v>4549</v>
      </c>
      <c r="H5473" t="s">
        <v>2031</v>
      </c>
      <c r="I5473" s="1">
        <f>DATE(YEAR(tbl_Invoices[[#This Row],[Invoice_Date]]), MONTH(tbl_Invoices[[#This Row],[Invoice_Date]]), DAY(tbl_Invoices[[#This Row],[Invoice_Date]]))</f>
        <v>45015</v>
      </c>
      <c r="J5473">
        <f>YEAR(tbl_Invoices[[#This Row],[Invoice_Date]])</f>
        <v>2023</v>
      </c>
      <c r="K5473" s="1">
        <f>_xlfn.XLOOKUP(tbl_Invoices[[#This Row],[Customer_ID]], tbl_Customers[Customer_ID], tbl_Customers[Cohort_Month])</f>
        <v>44592</v>
      </c>
      <c r="L5473" s="1" t="str">
        <f ca="1">_xlfn.XLOOKUP(tbl_Invoices[[#This Row],[Customer_ID]], tbl_Customers[Customer_ID], tbl_Customers[Age_Group])</f>
        <v>35–44</v>
      </c>
      <c r="M5473" s="1" t="str">
        <f>_xlfn.XLOOKUP(tbl_Invoices[[#This Row],[Customer_ID]], tbl_Customers[Customer_ID], tbl_Customers[Region])</f>
        <v>International</v>
      </c>
      <c r="N5473" s="1" t="str" cm="1">
        <f t="array" ref="N5473">_xlfn.IFS(
   _xlfn.SINGLE(tbl_Invoices[Plan_ID])="P1","Basic",
   _xlfn.SINGLE(tbl_Invoices[Plan_ID])="P2","Standard",
   _xlfn.SINGLE(tbl_Invoices[Plan_ID])="P3","Premium"
)</f>
        <v>Premium</v>
      </c>
      <c r="O5473" s="2">
        <f>IF(tbl_Invoices[[#This Row],[Revenue_Type]]="Churned",0,1)</f>
        <v>1</v>
      </c>
    </row>
    <row r="5474" spans="1:15" x14ac:dyDescent="0.25">
      <c r="A5474" t="s">
        <v>5237</v>
      </c>
      <c r="B5474" t="s">
        <v>595</v>
      </c>
      <c r="C5474" t="s">
        <v>4273</v>
      </c>
      <c r="D5474" s="1">
        <v>45015</v>
      </c>
      <c r="E5474">
        <v>25</v>
      </c>
      <c r="F5474" t="b">
        <v>1</v>
      </c>
      <c r="G5474" t="s">
        <v>4549</v>
      </c>
      <c r="H5474" t="s">
        <v>2034</v>
      </c>
      <c r="I5474" s="1">
        <f>DATE(YEAR(tbl_Invoices[[#This Row],[Invoice_Date]]), MONTH(tbl_Invoices[[#This Row],[Invoice_Date]]), DAY(tbl_Invoices[[#This Row],[Invoice_Date]]))</f>
        <v>45015</v>
      </c>
      <c r="J5474">
        <f>YEAR(tbl_Invoices[[#This Row],[Invoice_Date]])</f>
        <v>2023</v>
      </c>
      <c r="K5474" s="1">
        <f>_xlfn.XLOOKUP(tbl_Invoices[[#This Row],[Customer_ID]], tbl_Customers[Customer_ID], tbl_Customers[Cohort_Month])</f>
        <v>44957</v>
      </c>
      <c r="L5474" s="1" t="str">
        <f ca="1">_xlfn.XLOOKUP(tbl_Invoices[[#This Row],[Customer_ID]], tbl_Customers[Customer_ID], tbl_Customers[Age_Group])</f>
        <v>25–34</v>
      </c>
      <c r="M5474" s="1" t="str">
        <f>_xlfn.XLOOKUP(tbl_Invoices[[#This Row],[Customer_ID]], tbl_Customers[Customer_ID], tbl_Customers[Region])</f>
        <v>Midwest</v>
      </c>
      <c r="N5474" s="1" t="str" cm="1">
        <f t="array" ref="N5474">_xlfn.IFS(
   _xlfn.SINGLE(tbl_Invoices[Plan_ID])="P1","Basic",
   _xlfn.SINGLE(tbl_Invoices[Plan_ID])="P2","Standard",
   _xlfn.SINGLE(tbl_Invoices[Plan_ID])="P3","Premium"
)</f>
        <v>Standard</v>
      </c>
      <c r="O5474" s="2">
        <f>IF(tbl_Invoices[[#This Row],[Revenue_Type]]="Churned",0,1)</f>
        <v>1</v>
      </c>
    </row>
    <row r="5475" spans="1:15" x14ac:dyDescent="0.25">
      <c r="A5475" t="s">
        <v>6550</v>
      </c>
      <c r="B5475" t="s">
        <v>761</v>
      </c>
      <c r="C5475" t="s">
        <v>3921</v>
      </c>
      <c r="D5475" s="1">
        <v>45015</v>
      </c>
      <c r="E5475">
        <v>12</v>
      </c>
      <c r="F5475" t="b">
        <v>1</v>
      </c>
      <c r="G5475" t="s">
        <v>4549</v>
      </c>
      <c r="H5475" t="s">
        <v>2027</v>
      </c>
      <c r="I5475" s="1">
        <f>DATE(YEAR(tbl_Invoices[[#This Row],[Invoice_Date]]), MONTH(tbl_Invoices[[#This Row],[Invoice_Date]]), DAY(tbl_Invoices[[#This Row],[Invoice_Date]]))</f>
        <v>45015</v>
      </c>
      <c r="J5475">
        <f>YEAR(tbl_Invoices[[#This Row],[Invoice_Date]])</f>
        <v>2023</v>
      </c>
      <c r="K5475" s="1">
        <f>_xlfn.XLOOKUP(tbl_Invoices[[#This Row],[Customer_ID]], tbl_Customers[Customer_ID], tbl_Customers[Cohort_Month])</f>
        <v>44926</v>
      </c>
      <c r="L5475" s="1" t="str">
        <f ca="1">_xlfn.XLOOKUP(tbl_Invoices[[#This Row],[Customer_ID]], tbl_Customers[Customer_ID], tbl_Customers[Age_Group])</f>
        <v>45–54</v>
      </c>
      <c r="M5475" s="1" t="str">
        <f>_xlfn.XLOOKUP(tbl_Invoices[[#This Row],[Customer_ID]], tbl_Customers[Customer_ID], tbl_Customers[Region])</f>
        <v>Midwest</v>
      </c>
      <c r="N5475" s="1" t="str" cm="1">
        <f t="array" ref="N5475">_xlfn.IFS(
   _xlfn.SINGLE(tbl_Invoices[Plan_ID])="P1","Basic",
   _xlfn.SINGLE(tbl_Invoices[Plan_ID])="P2","Standard",
   _xlfn.SINGLE(tbl_Invoices[Plan_ID])="P3","Premium"
)</f>
        <v>Basic</v>
      </c>
      <c r="O5475" s="2">
        <f>IF(tbl_Invoices[[#This Row],[Revenue_Type]]="Churned",0,1)</f>
        <v>1</v>
      </c>
    </row>
    <row r="5476" spans="1:15" x14ac:dyDescent="0.25">
      <c r="A5476" t="s">
        <v>5168</v>
      </c>
      <c r="B5476" t="s">
        <v>937</v>
      </c>
      <c r="C5476" t="s">
        <v>3243</v>
      </c>
      <c r="D5476" s="1">
        <v>45015</v>
      </c>
      <c r="E5476">
        <v>55</v>
      </c>
      <c r="F5476" t="b">
        <v>1</v>
      </c>
      <c r="G5476" t="s">
        <v>4538</v>
      </c>
      <c r="H5476" t="s">
        <v>2031</v>
      </c>
      <c r="I5476" s="1">
        <f>DATE(YEAR(tbl_Invoices[[#This Row],[Invoice_Date]]), MONTH(tbl_Invoices[[#This Row],[Invoice_Date]]), DAY(tbl_Invoices[[#This Row],[Invoice_Date]]))</f>
        <v>45015</v>
      </c>
      <c r="J5476">
        <f>YEAR(tbl_Invoices[[#This Row],[Invoice_Date]])</f>
        <v>2023</v>
      </c>
      <c r="K5476" s="1">
        <f>_xlfn.XLOOKUP(tbl_Invoices[[#This Row],[Customer_ID]], tbl_Customers[Customer_ID], tbl_Customers[Cohort_Month])</f>
        <v>45016</v>
      </c>
      <c r="L5476" s="1" t="str">
        <f ca="1">_xlfn.XLOOKUP(tbl_Invoices[[#This Row],[Customer_ID]], tbl_Customers[Customer_ID], tbl_Customers[Age_Group])</f>
        <v>45–54</v>
      </c>
      <c r="M5476" s="1" t="str">
        <f>_xlfn.XLOOKUP(tbl_Invoices[[#This Row],[Customer_ID]], tbl_Customers[Customer_ID], tbl_Customers[Region])</f>
        <v>East</v>
      </c>
      <c r="N5476" s="1" t="str" cm="1">
        <f t="array" ref="N5476">_xlfn.IFS(
   _xlfn.SINGLE(tbl_Invoices[Plan_ID])="P1","Basic",
   _xlfn.SINGLE(tbl_Invoices[Plan_ID])="P2","Standard",
   _xlfn.SINGLE(tbl_Invoices[Plan_ID])="P3","Premium"
)</f>
        <v>Premium</v>
      </c>
      <c r="O5476" s="2">
        <f>IF(tbl_Invoices[[#This Row],[Revenue_Type]]="Churned",0,1)</f>
        <v>1</v>
      </c>
    </row>
    <row r="5477" spans="1:15" x14ac:dyDescent="0.25">
      <c r="A5477" t="s">
        <v>5348</v>
      </c>
      <c r="B5477" t="s">
        <v>940</v>
      </c>
      <c r="C5477" t="s">
        <v>2864</v>
      </c>
      <c r="D5477" s="1">
        <v>45015</v>
      </c>
      <c r="E5477">
        <v>55</v>
      </c>
      <c r="F5477" t="b">
        <v>1</v>
      </c>
      <c r="G5477" t="s">
        <v>4538</v>
      </c>
      <c r="H5477" t="s">
        <v>2031</v>
      </c>
      <c r="I5477" s="1">
        <f>DATE(YEAR(tbl_Invoices[[#This Row],[Invoice_Date]]), MONTH(tbl_Invoices[[#This Row],[Invoice_Date]]), DAY(tbl_Invoices[[#This Row],[Invoice_Date]]))</f>
        <v>45015</v>
      </c>
      <c r="J5477">
        <f>YEAR(tbl_Invoices[[#This Row],[Invoice_Date]])</f>
        <v>2023</v>
      </c>
      <c r="K5477" s="1">
        <f>_xlfn.XLOOKUP(tbl_Invoices[[#This Row],[Customer_ID]], tbl_Customers[Customer_ID], tbl_Customers[Cohort_Month])</f>
        <v>44985</v>
      </c>
      <c r="L5477" s="1" t="str">
        <f ca="1">_xlfn.XLOOKUP(tbl_Invoices[[#This Row],[Customer_ID]], tbl_Customers[Customer_ID], tbl_Customers[Age_Group])</f>
        <v>35–44</v>
      </c>
      <c r="M5477" s="1" t="str">
        <f>_xlfn.XLOOKUP(tbl_Invoices[[#This Row],[Customer_ID]], tbl_Customers[Customer_ID], tbl_Customers[Region])</f>
        <v>International</v>
      </c>
      <c r="N5477" s="1" t="str" cm="1">
        <f t="array" ref="N5477">_xlfn.IFS(
   _xlfn.SINGLE(tbl_Invoices[Plan_ID])="P1","Basic",
   _xlfn.SINGLE(tbl_Invoices[Plan_ID])="P2","Standard",
   _xlfn.SINGLE(tbl_Invoices[Plan_ID])="P3","Premium"
)</f>
        <v>Premium</v>
      </c>
      <c r="O5477" s="2">
        <f>IF(tbl_Invoices[[#This Row],[Revenue_Type]]="Churned",0,1)</f>
        <v>1</v>
      </c>
    </row>
    <row r="5478" spans="1:15" x14ac:dyDescent="0.25">
      <c r="A5478" t="s">
        <v>4555</v>
      </c>
      <c r="B5478" t="s">
        <v>1709</v>
      </c>
      <c r="C5478" t="s">
        <v>2547</v>
      </c>
      <c r="D5478" s="1">
        <v>45015</v>
      </c>
      <c r="E5478">
        <v>25</v>
      </c>
      <c r="F5478" t="b">
        <v>1</v>
      </c>
      <c r="G5478" t="s">
        <v>4540</v>
      </c>
      <c r="H5478" t="s">
        <v>2034</v>
      </c>
      <c r="I5478" s="1">
        <f>DATE(YEAR(tbl_Invoices[[#This Row],[Invoice_Date]]), MONTH(tbl_Invoices[[#This Row],[Invoice_Date]]), DAY(tbl_Invoices[[#This Row],[Invoice_Date]]))</f>
        <v>45015</v>
      </c>
      <c r="J5478">
        <f>YEAR(tbl_Invoices[[#This Row],[Invoice_Date]])</f>
        <v>2023</v>
      </c>
      <c r="K5478" s="1">
        <f>_xlfn.XLOOKUP(tbl_Invoices[[#This Row],[Customer_ID]], tbl_Customers[Customer_ID], tbl_Customers[Cohort_Month])</f>
        <v>44592</v>
      </c>
      <c r="L5478" s="1" t="str">
        <f ca="1">_xlfn.XLOOKUP(tbl_Invoices[[#This Row],[Customer_ID]], tbl_Customers[Customer_ID], tbl_Customers[Age_Group])</f>
        <v>25–34</v>
      </c>
      <c r="M5478" s="1" t="str">
        <f>_xlfn.XLOOKUP(tbl_Invoices[[#This Row],[Customer_ID]], tbl_Customers[Customer_ID], tbl_Customers[Region])</f>
        <v>East</v>
      </c>
      <c r="N5478" s="1" t="str" cm="1">
        <f t="array" ref="N5478">_xlfn.IFS(
   _xlfn.SINGLE(tbl_Invoices[Plan_ID])="P1","Basic",
   _xlfn.SINGLE(tbl_Invoices[Plan_ID])="P2","Standard",
   _xlfn.SINGLE(tbl_Invoices[Plan_ID])="P3","Premium"
)</f>
        <v>Standard</v>
      </c>
      <c r="O5478" s="2">
        <f>IF(tbl_Invoices[[#This Row],[Revenue_Type]]="Churned",0,1)</f>
        <v>1</v>
      </c>
    </row>
    <row r="5479" spans="1:15" x14ac:dyDescent="0.25">
      <c r="A5479" t="s">
        <v>10212</v>
      </c>
      <c r="B5479" t="s">
        <v>1994</v>
      </c>
      <c r="C5479" t="s">
        <v>4314</v>
      </c>
      <c r="D5479" s="1">
        <v>45015</v>
      </c>
      <c r="E5479">
        <v>25</v>
      </c>
      <c r="F5479" t="b">
        <v>1</v>
      </c>
      <c r="G5479" t="s">
        <v>4549</v>
      </c>
      <c r="H5479" t="s">
        <v>2034</v>
      </c>
      <c r="I5479" s="1">
        <f>DATE(YEAR(tbl_Invoices[[#This Row],[Invoice_Date]]), MONTH(tbl_Invoices[[#This Row],[Invoice_Date]]), DAY(tbl_Invoices[[#This Row],[Invoice_Date]]))</f>
        <v>45015</v>
      </c>
      <c r="J5479">
        <f>YEAR(tbl_Invoices[[#This Row],[Invoice_Date]])</f>
        <v>2023</v>
      </c>
      <c r="K5479" s="1">
        <f>_xlfn.XLOOKUP(tbl_Invoices[[#This Row],[Customer_ID]], tbl_Customers[Customer_ID], tbl_Customers[Cohort_Month])</f>
        <v>45077</v>
      </c>
      <c r="L5479" s="1" t="str">
        <f ca="1">_xlfn.XLOOKUP(tbl_Invoices[[#This Row],[Customer_ID]], tbl_Customers[Customer_ID], tbl_Customers[Age_Group])</f>
        <v>45–54</v>
      </c>
      <c r="M5479" s="1" t="str">
        <f>_xlfn.XLOOKUP(tbl_Invoices[[#This Row],[Customer_ID]], tbl_Customers[Customer_ID], tbl_Customers[Region])</f>
        <v>West</v>
      </c>
      <c r="N5479" s="1" t="str" cm="1">
        <f t="array" ref="N5479">_xlfn.IFS(
   _xlfn.SINGLE(tbl_Invoices[Plan_ID])="P1","Basic",
   _xlfn.SINGLE(tbl_Invoices[Plan_ID])="P2","Standard",
   _xlfn.SINGLE(tbl_Invoices[Plan_ID])="P3","Premium"
)</f>
        <v>Standard</v>
      </c>
      <c r="O5479" s="2">
        <f>IF(tbl_Invoices[[#This Row],[Revenue_Type]]="Churned",0,1)</f>
        <v>1</v>
      </c>
    </row>
    <row r="5480" spans="1:15" x14ac:dyDescent="0.25">
      <c r="A5480" t="s">
        <v>7756</v>
      </c>
      <c r="B5480" t="s">
        <v>328</v>
      </c>
      <c r="C5480" t="s">
        <v>3714</v>
      </c>
      <c r="D5480" s="1">
        <v>45016</v>
      </c>
      <c r="E5480">
        <v>12</v>
      </c>
      <c r="F5480" t="b">
        <v>1</v>
      </c>
      <c r="G5480" t="s">
        <v>4545</v>
      </c>
      <c r="H5480" t="s">
        <v>2027</v>
      </c>
      <c r="I5480" s="1">
        <f>DATE(YEAR(tbl_Invoices[[#This Row],[Invoice_Date]]), MONTH(tbl_Invoices[[#This Row],[Invoice_Date]]), DAY(tbl_Invoices[[#This Row],[Invoice_Date]]))</f>
        <v>45016</v>
      </c>
      <c r="J5480">
        <f>YEAR(tbl_Invoices[[#This Row],[Invoice_Date]])</f>
        <v>2023</v>
      </c>
      <c r="K5480" s="1">
        <f>_xlfn.XLOOKUP(tbl_Invoices[[#This Row],[Customer_ID]], tbl_Customers[Customer_ID], tbl_Customers[Cohort_Month])</f>
        <v>44681</v>
      </c>
      <c r="L5480" s="1" t="str">
        <f ca="1">_xlfn.XLOOKUP(tbl_Invoices[[#This Row],[Customer_ID]], tbl_Customers[Customer_ID], tbl_Customers[Age_Group])</f>
        <v>35–44</v>
      </c>
      <c r="M5480" s="1" t="str">
        <f>_xlfn.XLOOKUP(tbl_Invoices[[#This Row],[Customer_ID]], tbl_Customers[Customer_ID], tbl_Customers[Region])</f>
        <v>International</v>
      </c>
      <c r="N5480" s="1" t="str" cm="1">
        <f t="array" ref="N5480">_xlfn.IFS(
   _xlfn.SINGLE(tbl_Invoices[Plan_ID])="P1","Basic",
   _xlfn.SINGLE(tbl_Invoices[Plan_ID])="P2","Standard",
   _xlfn.SINGLE(tbl_Invoices[Plan_ID])="P3","Premium"
)</f>
        <v>Basic</v>
      </c>
      <c r="O5480" s="2">
        <f>IF(tbl_Invoices[[#This Row],[Revenue_Type]]="Churned",0,1)</f>
        <v>0</v>
      </c>
    </row>
    <row r="5481" spans="1:15" x14ac:dyDescent="0.25">
      <c r="A5481" t="s">
        <v>8166</v>
      </c>
      <c r="B5481" t="s">
        <v>400</v>
      </c>
      <c r="C5481" t="s">
        <v>3498</v>
      </c>
      <c r="D5481" s="1">
        <v>45016</v>
      </c>
      <c r="E5481">
        <v>12</v>
      </c>
      <c r="F5481" t="b">
        <v>1</v>
      </c>
      <c r="G5481" t="s">
        <v>4547</v>
      </c>
      <c r="H5481" t="s">
        <v>2027</v>
      </c>
      <c r="I5481" s="1">
        <f>DATE(YEAR(tbl_Invoices[[#This Row],[Invoice_Date]]), MONTH(tbl_Invoices[[#This Row],[Invoice_Date]]), DAY(tbl_Invoices[[#This Row],[Invoice_Date]]))</f>
        <v>45016</v>
      </c>
      <c r="J5481">
        <f>YEAR(tbl_Invoices[[#This Row],[Invoice_Date]])</f>
        <v>2023</v>
      </c>
      <c r="K5481" s="1">
        <f>_xlfn.XLOOKUP(tbl_Invoices[[#This Row],[Customer_ID]], tbl_Customers[Customer_ID], tbl_Customers[Cohort_Month])</f>
        <v>44926</v>
      </c>
      <c r="L5481" s="1" t="str">
        <f ca="1">_xlfn.XLOOKUP(tbl_Invoices[[#This Row],[Customer_ID]], tbl_Customers[Customer_ID], tbl_Customers[Age_Group])</f>
        <v>35–44</v>
      </c>
      <c r="M5481" s="1" t="str">
        <f>_xlfn.XLOOKUP(tbl_Invoices[[#This Row],[Customer_ID]], tbl_Customers[Customer_ID], tbl_Customers[Region])</f>
        <v>East</v>
      </c>
      <c r="N5481" s="1" t="str" cm="1">
        <f t="array" ref="N5481">_xlfn.IFS(
   _xlfn.SINGLE(tbl_Invoices[Plan_ID])="P1","Basic",
   _xlfn.SINGLE(tbl_Invoices[Plan_ID])="P2","Standard",
   _xlfn.SINGLE(tbl_Invoices[Plan_ID])="P3","Premium"
)</f>
        <v>Basic</v>
      </c>
      <c r="O5481" s="2">
        <f>IF(tbl_Invoices[[#This Row],[Revenue_Type]]="Churned",0,1)</f>
        <v>1</v>
      </c>
    </row>
    <row r="5482" spans="1:15" x14ac:dyDescent="0.25">
      <c r="A5482" t="s">
        <v>10470</v>
      </c>
      <c r="B5482" t="s">
        <v>569</v>
      </c>
      <c r="C5482" t="s">
        <v>3001</v>
      </c>
      <c r="D5482" s="1">
        <v>45016</v>
      </c>
      <c r="E5482">
        <v>25</v>
      </c>
      <c r="F5482" t="b">
        <v>1</v>
      </c>
      <c r="G5482" t="s">
        <v>4549</v>
      </c>
      <c r="H5482" t="s">
        <v>2034</v>
      </c>
      <c r="I5482" s="1">
        <f>DATE(YEAR(tbl_Invoices[[#This Row],[Invoice_Date]]), MONTH(tbl_Invoices[[#This Row],[Invoice_Date]]), DAY(tbl_Invoices[[#This Row],[Invoice_Date]]))</f>
        <v>45016</v>
      </c>
      <c r="J5482">
        <f>YEAR(tbl_Invoices[[#This Row],[Invoice_Date]])</f>
        <v>2023</v>
      </c>
      <c r="K5482" s="1">
        <f>_xlfn.XLOOKUP(tbl_Invoices[[#This Row],[Customer_ID]], tbl_Customers[Customer_ID], tbl_Customers[Cohort_Month])</f>
        <v>44895</v>
      </c>
      <c r="L5482" s="1" t="str">
        <f ca="1">_xlfn.XLOOKUP(tbl_Invoices[[#This Row],[Customer_ID]], tbl_Customers[Customer_ID], tbl_Customers[Age_Group])</f>
        <v>45–54</v>
      </c>
      <c r="M5482" s="1" t="str">
        <f>_xlfn.XLOOKUP(tbl_Invoices[[#This Row],[Customer_ID]], tbl_Customers[Customer_ID], tbl_Customers[Region])</f>
        <v>East</v>
      </c>
      <c r="N5482" s="1" t="str" cm="1">
        <f t="array" ref="N5482">_xlfn.IFS(
   _xlfn.SINGLE(tbl_Invoices[Plan_ID])="P1","Basic",
   _xlfn.SINGLE(tbl_Invoices[Plan_ID])="P2","Standard",
   _xlfn.SINGLE(tbl_Invoices[Plan_ID])="P3","Premium"
)</f>
        <v>Standard</v>
      </c>
      <c r="O5482" s="2">
        <f>IF(tbl_Invoices[[#This Row],[Revenue_Type]]="Churned",0,1)</f>
        <v>1</v>
      </c>
    </row>
    <row r="5483" spans="1:15" x14ac:dyDescent="0.25">
      <c r="A5483" t="s">
        <v>5611</v>
      </c>
      <c r="B5483" t="s">
        <v>1833</v>
      </c>
      <c r="C5483" t="s">
        <v>3660</v>
      </c>
      <c r="D5483" s="1">
        <v>45016</v>
      </c>
      <c r="E5483">
        <v>12</v>
      </c>
      <c r="F5483" t="b">
        <v>1</v>
      </c>
      <c r="G5483" t="s">
        <v>4547</v>
      </c>
      <c r="H5483" t="s">
        <v>2027</v>
      </c>
      <c r="I5483" s="1">
        <f>DATE(YEAR(tbl_Invoices[[#This Row],[Invoice_Date]]), MONTH(tbl_Invoices[[#This Row],[Invoice_Date]]), DAY(tbl_Invoices[[#This Row],[Invoice_Date]]))</f>
        <v>45016</v>
      </c>
      <c r="J5483">
        <f>YEAR(tbl_Invoices[[#This Row],[Invoice_Date]])</f>
        <v>2023</v>
      </c>
      <c r="K5483" s="1">
        <f>_xlfn.XLOOKUP(tbl_Invoices[[#This Row],[Customer_ID]], tbl_Customers[Customer_ID], tbl_Customers[Cohort_Month])</f>
        <v>45107</v>
      </c>
      <c r="L5483" s="1" t="str">
        <f ca="1">_xlfn.XLOOKUP(tbl_Invoices[[#This Row],[Customer_ID]], tbl_Customers[Customer_ID], tbl_Customers[Age_Group])</f>
        <v>45–54</v>
      </c>
      <c r="M5483" s="1" t="str">
        <f>_xlfn.XLOOKUP(tbl_Invoices[[#This Row],[Customer_ID]], tbl_Customers[Customer_ID], tbl_Customers[Region])</f>
        <v>South</v>
      </c>
      <c r="N5483" s="1" t="str" cm="1">
        <f t="array" ref="N5483">_xlfn.IFS(
   _xlfn.SINGLE(tbl_Invoices[Plan_ID])="P1","Basic",
   _xlfn.SINGLE(tbl_Invoices[Plan_ID])="P2","Standard",
   _xlfn.SINGLE(tbl_Invoices[Plan_ID])="P3","Premium"
)</f>
        <v>Basic</v>
      </c>
      <c r="O5483" s="2">
        <f>IF(tbl_Invoices[[#This Row],[Revenue_Type]]="Churned",0,1)</f>
        <v>1</v>
      </c>
    </row>
    <row r="5484" spans="1:15" x14ac:dyDescent="0.25">
      <c r="A5484" t="s">
        <v>4838</v>
      </c>
      <c r="B5484" t="s">
        <v>81</v>
      </c>
      <c r="C5484" t="s">
        <v>2196</v>
      </c>
      <c r="D5484" s="1">
        <v>45017</v>
      </c>
      <c r="E5484">
        <v>55</v>
      </c>
      <c r="F5484" t="b">
        <v>1</v>
      </c>
      <c r="G5484" t="s">
        <v>4538</v>
      </c>
      <c r="H5484" t="s">
        <v>2031</v>
      </c>
      <c r="I5484" s="1">
        <f>DATE(YEAR(tbl_Invoices[[#This Row],[Invoice_Date]]), MONTH(tbl_Invoices[[#This Row],[Invoice_Date]]), DAY(tbl_Invoices[[#This Row],[Invoice_Date]]))</f>
        <v>45017</v>
      </c>
      <c r="J5484">
        <f>YEAR(tbl_Invoices[[#This Row],[Invoice_Date]])</f>
        <v>2023</v>
      </c>
      <c r="K5484" s="1">
        <f>_xlfn.XLOOKUP(tbl_Invoices[[#This Row],[Customer_ID]], tbl_Customers[Customer_ID], tbl_Customers[Cohort_Month])</f>
        <v>44773</v>
      </c>
      <c r="L5484" s="1" t="str">
        <f ca="1">_xlfn.XLOOKUP(tbl_Invoices[[#This Row],[Customer_ID]], tbl_Customers[Customer_ID], tbl_Customers[Age_Group])</f>
        <v>45–54</v>
      </c>
      <c r="M5484" s="1" t="str">
        <f>_xlfn.XLOOKUP(tbl_Invoices[[#This Row],[Customer_ID]], tbl_Customers[Customer_ID], tbl_Customers[Region])</f>
        <v>West</v>
      </c>
      <c r="N5484" s="1" t="str" cm="1">
        <f t="array" ref="N5484">_xlfn.IFS(
   _xlfn.SINGLE(tbl_Invoices[Plan_ID])="P1","Basic",
   _xlfn.SINGLE(tbl_Invoices[Plan_ID])="P2","Standard",
   _xlfn.SINGLE(tbl_Invoices[Plan_ID])="P3","Premium"
)</f>
        <v>Premium</v>
      </c>
      <c r="O5484" s="2">
        <f>IF(tbl_Invoices[[#This Row],[Revenue_Type]]="Churned",0,1)</f>
        <v>1</v>
      </c>
    </row>
    <row r="5485" spans="1:15" x14ac:dyDescent="0.25">
      <c r="A5485" t="s">
        <v>4873</v>
      </c>
      <c r="B5485" t="s">
        <v>598</v>
      </c>
      <c r="C5485" t="s">
        <v>3868</v>
      </c>
      <c r="D5485" s="1">
        <v>45017</v>
      </c>
      <c r="E5485">
        <v>25</v>
      </c>
      <c r="F5485" t="b">
        <v>1</v>
      </c>
      <c r="G5485" t="s">
        <v>4540</v>
      </c>
      <c r="H5485" t="s">
        <v>2034</v>
      </c>
      <c r="I5485" s="1">
        <f>DATE(YEAR(tbl_Invoices[[#This Row],[Invoice_Date]]), MONTH(tbl_Invoices[[#This Row],[Invoice_Date]]), DAY(tbl_Invoices[[#This Row],[Invoice_Date]]))</f>
        <v>45017</v>
      </c>
      <c r="J5485">
        <f>YEAR(tbl_Invoices[[#This Row],[Invoice_Date]])</f>
        <v>2023</v>
      </c>
      <c r="K5485" s="1">
        <f>_xlfn.XLOOKUP(tbl_Invoices[[#This Row],[Customer_ID]], tbl_Customers[Customer_ID], tbl_Customers[Cohort_Month])</f>
        <v>44500</v>
      </c>
      <c r="L5485" s="1" t="str">
        <f ca="1">_xlfn.XLOOKUP(tbl_Invoices[[#This Row],[Customer_ID]], tbl_Customers[Customer_ID], tbl_Customers[Age_Group])</f>
        <v>35–44</v>
      </c>
      <c r="M5485" s="1" t="str">
        <f>_xlfn.XLOOKUP(tbl_Invoices[[#This Row],[Customer_ID]], tbl_Customers[Customer_ID], tbl_Customers[Region])</f>
        <v>Midwest</v>
      </c>
      <c r="N5485" s="1" t="str" cm="1">
        <f t="array" ref="N5485">_xlfn.IFS(
   _xlfn.SINGLE(tbl_Invoices[Plan_ID])="P1","Basic",
   _xlfn.SINGLE(tbl_Invoices[Plan_ID])="P2","Standard",
   _xlfn.SINGLE(tbl_Invoices[Plan_ID])="P3","Premium"
)</f>
        <v>Standard</v>
      </c>
      <c r="O5485" s="2">
        <f>IF(tbl_Invoices[[#This Row],[Revenue_Type]]="Churned",0,1)</f>
        <v>1</v>
      </c>
    </row>
    <row r="5486" spans="1:15" x14ac:dyDescent="0.25">
      <c r="A5486" t="s">
        <v>6980</v>
      </c>
      <c r="B5486" t="s">
        <v>862</v>
      </c>
      <c r="C5486" t="s">
        <v>2618</v>
      </c>
      <c r="D5486" s="1">
        <v>45017</v>
      </c>
      <c r="E5486">
        <v>12</v>
      </c>
      <c r="F5486" t="b">
        <v>1</v>
      </c>
      <c r="G5486" t="s">
        <v>4538</v>
      </c>
      <c r="H5486" t="s">
        <v>2027</v>
      </c>
      <c r="I5486" s="1">
        <f>DATE(YEAR(tbl_Invoices[[#This Row],[Invoice_Date]]), MONTH(tbl_Invoices[[#This Row],[Invoice_Date]]), DAY(tbl_Invoices[[#This Row],[Invoice_Date]]))</f>
        <v>45017</v>
      </c>
      <c r="J5486">
        <f>YEAR(tbl_Invoices[[#This Row],[Invoice_Date]])</f>
        <v>2023</v>
      </c>
      <c r="K5486" s="1">
        <f>_xlfn.XLOOKUP(tbl_Invoices[[#This Row],[Customer_ID]], tbl_Customers[Customer_ID], tbl_Customers[Cohort_Month])</f>
        <v>44712</v>
      </c>
      <c r="L5486" s="1" t="str">
        <f ca="1">_xlfn.XLOOKUP(tbl_Invoices[[#This Row],[Customer_ID]], tbl_Customers[Customer_ID], tbl_Customers[Age_Group])</f>
        <v>55+</v>
      </c>
      <c r="M5486" s="1" t="str">
        <f>_xlfn.XLOOKUP(tbl_Invoices[[#This Row],[Customer_ID]], tbl_Customers[Customer_ID], tbl_Customers[Region])</f>
        <v>East</v>
      </c>
      <c r="N5486" s="1" t="str" cm="1">
        <f t="array" ref="N5486">_xlfn.IFS(
   _xlfn.SINGLE(tbl_Invoices[Plan_ID])="P1","Basic",
   _xlfn.SINGLE(tbl_Invoices[Plan_ID])="P2","Standard",
   _xlfn.SINGLE(tbl_Invoices[Plan_ID])="P3","Premium"
)</f>
        <v>Basic</v>
      </c>
      <c r="O5486" s="2">
        <f>IF(tbl_Invoices[[#This Row],[Revenue_Type]]="Churned",0,1)</f>
        <v>1</v>
      </c>
    </row>
    <row r="5487" spans="1:15" x14ac:dyDescent="0.25">
      <c r="A5487" t="s">
        <v>7523</v>
      </c>
      <c r="B5487" t="s">
        <v>892</v>
      </c>
      <c r="C5487" t="s">
        <v>3166</v>
      </c>
      <c r="D5487" s="1">
        <v>45017</v>
      </c>
      <c r="E5487">
        <v>55</v>
      </c>
      <c r="F5487" t="b">
        <v>1</v>
      </c>
      <c r="G5487" t="s">
        <v>4538</v>
      </c>
      <c r="H5487" t="s">
        <v>2031</v>
      </c>
      <c r="I5487" s="1">
        <f>DATE(YEAR(tbl_Invoices[[#This Row],[Invoice_Date]]), MONTH(tbl_Invoices[[#This Row],[Invoice_Date]]), DAY(tbl_Invoices[[#This Row],[Invoice_Date]]))</f>
        <v>45017</v>
      </c>
      <c r="J5487">
        <f>YEAR(tbl_Invoices[[#This Row],[Invoice_Date]])</f>
        <v>2023</v>
      </c>
      <c r="K5487" s="1">
        <f>_xlfn.XLOOKUP(tbl_Invoices[[#This Row],[Customer_ID]], tbl_Customers[Customer_ID], tbl_Customers[Cohort_Month])</f>
        <v>45077</v>
      </c>
      <c r="L5487" s="1" t="str">
        <f ca="1">_xlfn.XLOOKUP(tbl_Invoices[[#This Row],[Customer_ID]], tbl_Customers[Customer_ID], tbl_Customers[Age_Group])</f>
        <v>45–54</v>
      </c>
      <c r="M5487" s="1" t="str">
        <f>_xlfn.XLOOKUP(tbl_Invoices[[#This Row],[Customer_ID]], tbl_Customers[Customer_ID], tbl_Customers[Region])</f>
        <v>International</v>
      </c>
      <c r="N5487" s="1" t="str" cm="1">
        <f t="array" ref="N5487">_xlfn.IFS(
   _xlfn.SINGLE(tbl_Invoices[Plan_ID])="P1","Basic",
   _xlfn.SINGLE(tbl_Invoices[Plan_ID])="P2","Standard",
   _xlfn.SINGLE(tbl_Invoices[Plan_ID])="P3","Premium"
)</f>
        <v>Premium</v>
      </c>
      <c r="O5487" s="2">
        <f>IF(tbl_Invoices[[#This Row],[Revenue_Type]]="Churned",0,1)</f>
        <v>1</v>
      </c>
    </row>
    <row r="5488" spans="1:15" x14ac:dyDescent="0.25">
      <c r="A5488" t="s">
        <v>4927</v>
      </c>
      <c r="B5488" t="s">
        <v>1198</v>
      </c>
      <c r="C5488" t="s">
        <v>3490</v>
      </c>
      <c r="D5488" s="1">
        <v>45017</v>
      </c>
      <c r="E5488">
        <v>25</v>
      </c>
      <c r="F5488" t="b">
        <v>1</v>
      </c>
      <c r="G5488" t="s">
        <v>4547</v>
      </c>
      <c r="H5488" t="s">
        <v>2034</v>
      </c>
      <c r="I5488" s="1">
        <f>DATE(YEAR(tbl_Invoices[[#This Row],[Invoice_Date]]), MONTH(tbl_Invoices[[#This Row],[Invoice_Date]]), DAY(tbl_Invoices[[#This Row],[Invoice_Date]]))</f>
        <v>45017</v>
      </c>
      <c r="J5488">
        <f>YEAR(tbl_Invoices[[#This Row],[Invoice_Date]])</f>
        <v>2023</v>
      </c>
      <c r="K5488" s="1">
        <f>_xlfn.XLOOKUP(tbl_Invoices[[#This Row],[Customer_ID]], tbl_Customers[Customer_ID], tbl_Customers[Cohort_Month])</f>
        <v>44742</v>
      </c>
      <c r="L5488" s="1" t="str">
        <f ca="1">_xlfn.XLOOKUP(tbl_Invoices[[#This Row],[Customer_ID]], tbl_Customers[Customer_ID], tbl_Customers[Age_Group])</f>
        <v>25–34</v>
      </c>
      <c r="M5488" s="1" t="str">
        <f>_xlfn.XLOOKUP(tbl_Invoices[[#This Row],[Customer_ID]], tbl_Customers[Customer_ID], tbl_Customers[Region])</f>
        <v>South</v>
      </c>
      <c r="N5488" s="1" t="str" cm="1">
        <f t="array" ref="N5488">_xlfn.IFS(
   _xlfn.SINGLE(tbl_Invoices[Plan_ID])="P1","Basic",
   _xlfn.SINGLE(tbl_Invoices[Plan_ID])="P2","Standard",
   _xlfn.SINGLE(tbl_Invoices[Plan_ID])="P3","Premium"
)</f>
        <v>Standard</v>
      </c>
      <c r="O5488" s="2">
        <f>IF(tbl_Invoices[[#This Row],[Revenue_Type]]="Churned",0,1)</f>
        <v>1</v>
      </c>
    </row>
    <row r="5489" spans="1:15" x14ac:dyDescent="0.25">
      <c r="A5489" t="s">
        <v>9454</v>
      </c>
      <c r="B5489" t="s">
        <v>1394</v>
      </c>
      <c r="C5489" t="s">
        <v>3818</v>
      </c>
      <c r="D5489" s="1">
        <v>45017</v>
      </c>
      <c r="E5489">
        <v>55</v>
      </c>
      <c r="F5489" t="b">
        <v>1</v>
      </c>
      <c r="G5489" t="s">
        <v>4547</v>
      </c>
      <c r="H5489" t="s">
        <v>2031</v>
      </c>
      <c r="I5489" s="1">
        <f>DATE(YEAR(tbl_Invoices[[#This Row],[Invoice_Date]]), MONTH(tbl_Invoices[[#This Row],[Invoice_Date]]), DAY(tbl_Invoices[[#This Row],[Invoice_Date]]))</f>
        <v>45017</v>
      </c>
      <c r="J5489">
        <f>YEAR(tbl_Invoices[[#This Row],[Invoice_Date]])</f>
        <v>2023</v>
      </c>
      <c r="K5489" s="1">
        <f>_xlfn.XLOOKUP(tbl_Invoices[[#This Row],[Customer_ID]], tbl_Customers[Customer_ID], tbl_Customers[Cohort_Month])</f>
        <v>44681</v>
      </c>
      <c r="L5489" s="1" t="str">
        <f ca="1">_xlfn.XLOOKUP(tbl_Invoices[[#This Row],[Customer_ID]], tbl_Customers[Customer_ID], tbl_Customers[Age_Group])</f>
        <v>55+</v>
      </c>
      <c r="M5489" s="1" t="str">
        <f>_xlfn.XLOOKUP(tbl_Invoices[[#This Row],[Customer_ID]], tbl_Customers[Customer_ID], tbl_Customers[Region])</f>
        <v>East</v>
      </c>
      <c r="N5489" s="1" t="str" cm="1">
        <f t="array" ref="N5489">_xlfn.IFS(
   _xlfn.SINGLE(tbl_Invoices[Plan_ID])="P1","Basic",
   _xlfn.SINGLE(tbl_Invoices[Plan_ID])="P2","Standard",
   _xlfn.SINGLE(tbl_Invoices[Plan_ID])="P3","Premium"
)</f>
        <v>Premium</v>
      </c>
      <c r="O5489" s="2">
        <f>IF(tbl_Invoices[[#This Row],[Revenue_Type]]="Churned",0,1)</f>
        <v>1</v>
      </c>
    </row>
    <row r="5490" spans="1:15" x14ac:dyDescent="0.25">
      <c r="A5490" t="s">
        <v>9438</v>
      </c>
      <c r="B5490" t="s">
        <v>1922</v>
      </c>
      <c r="C5490" t="s">
        <v>3435</v>
      </c>
      <c r="D5490" s="1">
        <v>45017</v>
      </c>
      <c r="E5490">
        <v>12</v>
      </c>
      <c r="F5490" t="b">
        <v>1</v>
      </c>
      <c r="G5490" t="s">
        <v>4545</v>
      </c>
      <c r="H5490" t="s">
        <v>2027</v>
      </c>
      <c r="I5490" s="1">
        <f>DATE(YEAR(tbl_Invoices[[#This Row],[Invoice_Date]]), MONTH(tbl_Invoices[[#This Row],[Invoice_Date]]), DAY(tbl_Invoices[[#This Row],[Invoice_Date]]))</f>
        <v>45017</v>
      </c>
      <c r="J5490">
        <f>YEAR(tbl_Invoices[[#This Row],[Invoice_Date]])</f>
        <v>2023</v>
      </c>
      <c r="K5490" s="1">
        <f>_xlfn.XLOOKUP(tbl_Invoices[[#This Row],[Customer_ID]], tbl_Customers[Customer_ID], tbl_Customers[Cohort_Month])</f>
        <v>44439</v>
      </c>
      <c r="L5490" s="1" t="str">
        <f ca="1">_xlfn.XLOOKUP(tbl_Invoices[[#This Row],[Customer_ID]], tbl_Customers[Customer_ID], tbl_Customers[Age_Group])</f>
        <v>25–34</v>
      </c>
      <c r="M5490" s="1" t="str">
        <f>_xlfn.XLOOKUP(tbl_Invoices[[#This Row],[Customer_ID]], tbl_Customers[Customer_ID], tbl_Customers[Region])</f>
        <v>West</v>
      </c>
      <c r="N5490" s="1" t="str" cm="1">
        <f t="array" ref="N5490">_xlfn.IFS(
   _xlfn.SINGLE(tbl_Invoices[Plan_ID])="P1","Basic",
   _xlfn.SINGLE(tbl_Invoices[Plan_ID])="P2","Standard",
   _xlfn.SINGLE(tbl_Invoices[Plan_ID])="P3","Premium"
)</f>
        <v>Basic</v>
      </c>
      <c r="O5490" s="2">
        <f>IF(tbl_Invoices[[#This Row],[Revenue_Type]]="Churned",0,1)</f>
        <v>0</v>
      </c>
    </row>
    <row r="5491" spans="1:15" x14ac:dyDescent="0.25">
      <c r="A5491" t="s">
        <v>6071</v>
      </c>
      <c r="B5491" t="s">
        <v>149</v>
      </c>
      <c r="C5491" t="s">
        <v>4003</v>
      </c>
      <c r="D5491" s="1">
        <v>45018</v>
      </c>
      <c r="E5491">
        <v>25</v>
      </c>
      <c r="F5491" t="b">
        <v>1</v>
      </c>
      <c r="G5491" t="s">
        <v>4545</v>
      </c>
      <c r="H5491" t="s">
        <v>2034</v>
      </c>
      <c r="I5491" s="1">
        <f>DATE(YEAR(tbl_Invoices[[#This Row],[Invoice_Date]]), MONTH(tbl_Invoices[[#This Row],[Invoice_Date]]), DAY(tbl_Invoices[[#This Row],[Invoice_Date]]))</f>
        <v>45018</v>
      </c>
      <c r="J5491">
        <f>YEAR(tbl_Invoices[[#This Row],[Invoice_Date]])</f>
        <v>2023</v>
      </c>
      <c r="K5491" s="1">
        <f>_xlfn.XLOOKUP(tbl_Invoices[[#This Row],[Customer_ID]], tbl_Customers[Customer_ID], tbl_Customers[Cohort_Month])</f>
        <v>44286</v>
      </c>
      <c r="L5491" s="1" t="str">
        <f ca="1">_xlfn.XLOOKUP(tbl_Invoices[[#This Row],[Customer_ID]], tbl_Customers[Customer_ID], tbl_Customers[Age_Group])</f>
        <v>35–44</v>
      </c>
      <c r="M5491" s="1" t="str">
        <f>_xlfn.XLOOKUP(tbl_Invoices[[#This Row],[Customer_ID]], tbl_Customers[Customer_ID], tbl_Customers[Region])</f>
        <v>International</v>
      </c>
      <c r="N5491" s="1" t="str" cm="1">
        <f t="array" ref="N5491">_xlfn.IFS(
   _xlfn.SINGLE(tbl_Invoices[Plan_ID])="P1","Basic",
   _xlfn.SINGLE(tbl_Invoices[Plan_ID])="P2","Standard",
   _xlfn.SINGLE(tbl_Invoices[Plan_ID])="P3","Premium"
)</f>
        <v>Standard</v>
      </c>
      <c r="O5491" s="2">
        <f>IF(tbl_Invoices[[#This Row],[Revenue_Type]]="Churned",0,1)</f>
        <v>0</v>
      </c>
    </row>
    <row r="5492" spans="1:15" x14ac:dyDescent="0.25">
      <c r="A5492" t="s">
        <v>9775</v>
      </c>
      <c r="B5492" t="s">
        <v>243</v>
      </c>
      <c r="C5492" t="s">
        <v>3256</v>
      </c>
      <c r="D5492" s="1">
        <v>45018</v>
      </c>
      <c r="E5492">
        <v>12</v>
      </c>
      <c r="F5492" t="b">
        <v>1</v>
      </c>
      <c r="G5492" t="s">
        <v>4540</v>
      </c>
      <c r="H5492" t="s">
        <v>2027</v>
      </c>
      <c r="I5492" s="1">
        <f>DATE(YEAR(tbl_Invoices[[#This Row],[Invoice_Date]]), MONTH(tbl_Invoices[[#This Row],[Invoice_Date]]), DAY(tbl_Invoices[[#This Row],[Invoice_Date]]))</f>
        <v>45018</v>
      </c>
      <c r="J5492">
        <f>YEAR(tbl_Invoices[[#This Row],[Invoice_Date]])</f>
        <v>2023</v>
      </c>
      <c r="K5492" s="1">
        <f>_xlfn.XLOOKUP(tbl_Invoices[[#This Row],[Customer_ID]], tbl_Customers[Customer_ID], tbl_Customers[Cohort_Month])</f>
        <v>44530</v>
      </c>
      <c r="L5492" s="1" t="str">
        <f ca="1">_xlfn.XLOOKUP(tbl_Invoices[[#This Row],[Customer_ID]], tbl_Customers[Customer_ID], tbl_Customers[Age_Group])</f>
        <v>25–34</v>
      </c>
      <c r="M5492" s="1" t="str">
        <f>_xlfn.XLOOKUP(tbl_Invoices[[#This Row],[Customer_ID]], tbl_Customers[Customer_ID], tbl_Customers[Region])</f>
        <v>East</v>
      </c>
      <c r="N5492" s="1" t="str" cm="1">
        <f t="array" ref="N5492">_xlfn.IFS(
   _xlfn.SINGLE(tbl_Invoices[Plan_ID])="P1","Basic",
   _xlfn.SINGLE(tbl_Invoices[Plan_ID])="P2","Standard",
   _xlfn.SINGLE(tbl_Invoices[Plan_ID])="P3","Premium"
)</f>
        <v>Basic</v>
      </c>
      <c r="O5492" s="2">
        <f>IF(tbl_Invoices[[#This Row],[Revenue_Type]]="Churned",0,1)</f>
        <v>1</v>
      </c>
    </row>
    <row r="5493" spans="1:15" x14ac:dyDescent="0.25">
      <c r="A5493" t="s">
        <v>9735</v>
      </c>
      <c r="B5493" t="s">
        <v>296</v>
      </c>
      <c r="C5493" t="s">
        <v>3976</v>
      </c>
      <c r="D5493" s="1">
        <v>45018</v>
      </c>
      <c r="E5493">
        <v>12</v>
      </c>
      <c r="F5493" t="b">
        <v>1</v>
      </c>
      <c r="G5493" t="s">
        <v>4545</v>
      </c>
      <c r="H5493" t="s">
        <v>2027</v>
      </c>
      <c r="I5493" s="1">
        <f>DATE(YEAR(tbl_Invoices[[#This Row],[Invoice_Date]]), MONTH(tbl_Invoices[[#This Row],[Invoice_Date]]), DAY(tbl_Invoices[[#This Row],[Invoice_Date]]))</f>
        <v>45018</v>
      </c>
      <c r="J5493">
        <f>YEAR(tbl_Invoices[[#This Row],[Invoice_Date]])</f>
        <v>2023</v>
      </c>
      <c r="K5493" s="1">
        <f>_xlfn.XLOOKUP(tbl_Invoices[[#This Row],[Customer_ID]], tbl_Customers[Customer_ID], tbl_Customers[Cohort_Month])</f>
        <v>44561</v>
      </c>
      <c r="L5493" s="1" t="str">
        <f ca="1">_xlfn.XLOOKUP(tbl_Invoices[[#This Row],[Customer_ID]], tbl_Customers[Customer_ID], tbl_Customers[Age_Group])</f>
        <v>18–24</v>
      </c>
      <c r="M5493" s="1" t="str">
        <f>_xlfn.XLOOKUP(tbl_Invoices[[#This Row],[Customer_ID]], tbl_Customers[Customer_ID], tbl_Customers[Region])</f>
        <v>Midwest</v>
      </c>
      <c r="N5493" s="1" t="str" cm="1">
        <f t="array" ref="N5493">_xlfn.IFS(
   _xlfn.SINGLE(tbl_Invoices[Plan_ID])="P1","Basic",
   _xlfn.SINGLE(tbl_Invoices[Plan_ID])="P2","Standard",
   _xlfn.SINGLE(tbl_Invoices[Plan_ID])="P3","Premium"
)</f>
        <v>Basic</v>
      </c>
      <c r="O5493" s="2">
        <f>IF(tbl_Invoices[[#This Row],[Revenue_Type]]="Churned",0,1)</f>
        <v>0</v>
      </c>
    </row>
    <row r="5494" spans="1:15" x14ac:dyDescent="0.25">
      <c r="A5494" t="s">
        <v>5311</v>
      </c>
      <c r="B5494" t="s">
        <v>568</v>
      </c>
      <c r="C5494" t="s">
        <v>4146</v>
      </c>
      <c r="D5494" s="1">
        <v>45018</v>
      </c>
      <c r="E5494">
        <v>12</v>
      </c>
      <c r="F5494" t="b">
        <v>1</v>
      </c>
      <c r="G5494" t="s">
        <v>4549</v>
      </c>
      <c r="H5494" t="s">
        <v>2027</v>
      </c>
      <c r="I5494" s="1">
        <f>DATE(YEAR(tbl_Invoices[[#This Row],[Invoice_Date]]), MONTH(tbl_Invoices[[#This Row],[Invoice_Date]]), DAY(tbl_Invoices[[#This Row],[Invoice_Date]]))</f>
        <v>45018</v>
      </c>
      <c r="J5494">
        <f>YEAR(tbl_Invoices[[#This Row],[Invoice_Date]])</f>
        <v>2023</v>
      </c>
      <c r="K5494" s="1">
        <f>_xlfn.XLOOKUP(tbl_Invoices[[#This Row],[Customer_ID]], tbl_Customers[Customer_ID], tbl_Customers[Cohort_Month])</f>
        <v>44469</v>
      </c>
      <c r="L5494" s="1" t="str">
        <f ca="1">_xlfn.XLOOKUP(tbl_Invoices[[#This Row],[Customer_ID]], tbl_Customers[Customer_ID], tbl_Customers[Age_Group])</f>
        <v>25–34</v>
      </c>
      <c r="M5494" s="1" t="str">
        <f>_xlfn.XLOOKUP(tbl_Invoices[[#This Row],[Customer_ID]], tbl_Customers[Customer_ID], tbl_Customers[Region])</f>
        <v>East</v>
      </c>
      <c r="N5494" s="1" t="str" cm="1">
        <f t="array" ref="N5494">_xlfn.IFS(
   _xlfn.SINGLE(tbl_Invoices[Plan_ID])="P1","Basic",
   _xlfn.SINGLE(tbl_Invoices[Plan_ID])="P2","Standard",
   _xlfn.SINGLE(tbl_Invoices[Plan_ID])="P3","Premium"
)</f>
        <v>Basic</v>
      </c>
      <c r="O5494" s="2">
        <f>IF(tbl_Invoices[[#This Row],[Revenue_Type]]="Churned",0,1)</f>
        <v>1</v>
      </c>
    </row>
    <row r="5495" spans="1:15" x14ac:dyDescent="0.25">
      <c r="A5495" t="s">
        <v>8739</v>
      </c>
      <c r="B5495" t="s">
        <v>940</v>
      </c>
      <c r="C5495" t="s">
        <v>3752</v>
      </c>
      <c r="D5495" s="1">
        <v>45018</v>
      </c>
      <c r="E5495">
        <v>55</v>
      </c>
      <c r="F5495" t="b">
        <v>1</v>
      </c>
      <c r="G5495" t="s">
        <v>4545</v>
      </c>
      <c r="H5495" t="s">
        <v>2031</v>
      </c>
      <c r="I5495" s="1">
        <f>DATE(YEAR(tbl_Invoices[[#This Row],[Invoice_Date]]), MONTH(tbl_Invoices[[#This Row],[Invoice_Date]]), DAY(tbl_Invoices[[#This Row],[Invoice_Date]]))</f>
        <v>45018</v>
      </c>
      <c r="J5495">
        <f>YEAR(tbl_Invoices[[#This Row],[Invoice_Date]])</f>
        <v>2023</v>
      </c>
      <c r="K5495" s="1">
        <f>_xlfn.XLOOKUP(tbl_Invoices[[#This Row],[Customer_ID]], tbl_Customers[Customer_ID], tbl_Customers[Cohort_Month])</f>
        <v>44985</v>
      </c>
      <c r="L5495" s="1" t="str">
        <f ca="1">_xlfn.XLOOKUP(tbl_Invoices[[#This Row],[Customer_ID]], tbl_Customers[Customer_ID], tbl_Customers[Age_Group])</f>
        <v>35–44</v>
      </c>
      <c r="M5495" s="1" t="str">
        <f>_xlfn.XLOOKUP(tbl_Invoices[[#This Row],[Customer_ID]], tbl_Customers[Customer_ID], tbl_Customers[Region])</f>
        <v>International</v>
      </c>
      <c r="N5495" s="1" t="str" cm="1">
        <f t="array" ref="N5495">_xlfn.IFS(
   _xlfn.SINGLE(tbl_Invoices[Plan_ID])="P1","Basic",
   _xlfn.SINGLE(tbl_Invoices[Plan_ID])="P2","Standard",
   _xlfn.SINGLE(tbl_Invoices[Plan_ID])="P3","Premium"
)</f>
        <v>Premium</v>
      </c>
      <c r="O5495" s="2">
        <f>IF(tbl_Invoices[[#This Row],[Revenue_Type]]="Churned",0,1)</f>
        <v>0</v>
      </c>
    </row>
    <row r="5496" spans="1:15" x14ac:dyDescent="0.25">
      <c r="A5496" t="s">
        <v>5830</v>
      </c>
      <c r="B5496" t="s">
        <v>1233</v>
      </c>
      <c r="C5496" t="s">
        <v>3251</v>
      </c>
      <c r="D5496" s="1">
        <v>45018</v>
      </c>
      <c r="E5496">
        <v>12</v>
      </c>
      <c r="F5496" t="b">
        <v>1</v>
      </c>
      <c r="G5496" t="s">
        <v>4549</v>
      </c>
      <c r="H5496" t="s">
        <v>2027</v>
      </c>
      <c r="I5496" s="1">
        <f>DATE(YEAR(tbl_Invoices[[#This Row],[Invoice_Date]]), MONTH(tbl_Invoices[[#This Row],[Invoice_Date]]), DAY(tbl_Invoices[[#This Row],[Invoice_Date]]))</f>
        <v>45018</v>
      </c>
      <c r="J5496">
        <f>YEAR(tbl_Invoices[[#This Row],[Invoice_Date]])</f>
        <v>2023</v>
      </c>
      <c r="K5496" s="1">
        <f>_xlfn.XLOOKUP(tbl_Invoices[[#This Row],[Customer_ID]], tbl_Customers[Customer_ID], tbl_Customers[Cohort_Month])</f>
        <v>44255</v>
      </c>
      <c r="L5496" s="1" t="str">
        <f ca="1">_xlfn.XLOOKUP(tbl_Invoices[[#This Row],[Customer_ID]], tbl_Customers[Customer_ID], tbl_Customers[Age_Group])</f>
        <v>25–34</v>
      </c>
      <c r="M5496" s="1" t="str">
        <f>_xlfn.XLOOKUP(tbl_Invoices[[#This Row],[Customer_ID]], tbl_Customers[Customer_ID], tbl_Customers[Region])</f>
        <v>West</v>
      </c>
      <c r="N5496" s="1" t="str" cm="1">
        <f t="array" ref="N5496">_xlfn.IFS(
   _xlfn.SINGLE(tbl_Invoices[Plan_ID])="P1","Basic",
   _xlfn.SINGLE(tbl_Invoices[Plan_ID])="P2","Standard",
   _xlfn.SINGLE(tbl_Invoices[Plan_ID])="P3","Premium"
)</f>
        <v>Basic</v>
      </c>
      <c r="O5496" s="2">
        <f>IF(tbl_Invoices[[#This Row],[Revenue_Type]]="Churned",0,1)</f>
        <v>1</v>
      </c>
    </row>
    <row r="5497" spans="1:15" x14ac:dyDescent="0.25">
      <c r="A5497" t="s">
        <v>4672</v>
      </c>
      <c r="B5497" t="s">
        <v>1573</v>
      </c>
      <c r="C5497" t="s">
        <v>2564</v>
      </c>
      <c r="D5497" s="1">
        <v>45018</v>
      </c>
      <c r="E5497">
        <v>55</v>
      </c>
      <c r="F5497" t="b">
        <v>1</v>
      </c>
      <c r="G5497" t="s">
        <v>4545</v>
      </c>
      <c r="H5497" t="s">
        <v>2031</v>
      </c>
      <c r="I5497" s="1">
        <f>DATE(YEAR(tbl_Invoices[[#This Row],[Invoice_Date]]), MONTH(tbl_Invoices[[#This Row],[Invoice_Date]]), DAY(tbl_Invoices[[#This Row],[Invoice_Date]]))</f>
        <v>45018</v>
      </c>
      <c r="J5497">
        <f>YEAR(tbl_Invoices[[#This Row],[Invoice_Date]])</f>
        <v>2023</v>
      </c>
      <c r="K5497" s="1">
        <f>_xlfn.XLOOKUP(tbl_Invoices[[#This Row],[Customer_ID]], tbl_Customers[Customer_ID], tbl_Customers[Cohort_Month])</f>
        <v>44681</v>
      </c>
      <c r="L5497" s="1" t="str">
        <f ca="1">_xlfn.XLOOKUP(tbl_Invoices[[#This Row],[Customer_ID]], tbl_Customers[Customer_ID], tbl_Customers[Age_Group])</f>
        <v>25–34</v>
      </c>
      <c r="M5497" s="1" t="str">
        <f>_xlfn.XLOOKUP(tbl_Invoices[[#This Row],[Customer_ID]], tbl_Customers[Customer_ID], tbl_Customers[Region])</f>
        <v>International</v>
      </c>
      <c r="N5497" s="1" t="str" cm="1">
        <f t="array" ref="N5497">_xlfn.IFS(
   _xlfn.SINGLE(tbl_Invoices[Plan_ID])="P1","Basic",
   _xlfn.SINGLE(tbl_Invoices[Plan_ID])="P2","Standard",
   _xlfn.SINGLE(tbl_Invoices[Plan_ID])="P3","Premium"
)</f>
        <v>Premium</v>
      </c>
      <c r="O5497" s="2">
        <f>IF(tbl_Invoices[[#This Row],[Revenue_Type]]="Churned",0,1)</f>
        <v>0</v>
      </c>
    </row>
    <row r="5498" spans="1:15" x14ac:dyDescent="0.25">
      <c r="A5498" t="s">
        <v>8913</v>
      </c>
      <c r="B5498" t="s">
        <v>374</v>
      </c>
      <c r="C5498" t="s">
        <v>4078</v>
      </c>
      <c r="D5498" s="1">
        <v>45019</v>
      </c>
      <c r="E5498">
        <v>12</v>
      </c>
      <c r="F5498" t="b">
        <v>1</v>
      </c>
      <c r="G5498" t="s">
        <v>4547</v>
      </c>
      <c r="H5498" t="s">
        <v>2027</v>
      </c>
      <c r="I5498" s="1">
        <f>DATE(YEAR(tbl_Invoices[[#This Row],[Invoice_Date]]), MONTH(tbl_Invoices[[#This Row],[Invoice_Date]]), DAY(tbl_Invoices[[#This Row],[Invoice_Date]]))</f>
        <v>45019</v>
      </c>
      <c r="J5498">
        <f>YEAR(tbl_Invoices[[#This Row],[Invoice_Date]])</f>
        <v>2023</v>
      </c>
      <c r="K5498" s="1">
        <f>_xlfn.XLOOKUP(tbl_Invoices[[#This Row],[Customer_ID]], tbl_Customers[Customer_ID], tbl_Customers[Cohort_Month])</f>
        <v>44865</v>
      </c>
      <c r="L5498" s="1" t="str">
        <f ca="1">_xlfn.XLOOKUP(tbl_Invoices[[#This Row],[Customer_ID]], tbl_Customers[Customer_ID], tbl_Customers[Age_Group])</f>
        <v>45–54</v>
      </c>
      <c r="M5498" s="1" t="str">
        <f>_xlfn.XLOOKUP(tbl_Invoices[[#This Row],[Customer_ID]], tbl_Customers[Customer_ID], tbl_Customers[Region])</f>
        <v>Midwest</v>
      </c>
      <c r="N5498" s="1" t="str" cm="1">
        <f t="array" ref="N5498">_xlfn.IFS(
   _xlfn.SINGLE(tbl_Invoices[Plan_ID])="P1","Basic",
   _xlfn.SINGLE(tbl_Invoices[Plan_ID])="P2","Standard",
   _xlfn.SINGLE(tbl_Invoices[Plan_ID])="P3","Premium"
)</f>
        <v>Basic</v>
      </c>
      <c r="O5498" s="2">
        <f>IF(tbl_Invoices[[#This Row],[Revenue_Type]]="Churned",0,1)</f>
        <v>1</v>
      </c>
    </row>
    <row r="5499" spans="1:15" x14ac:dyDescent="0.25">
      <c r="A5499" t="s">
        <v>10276</v>
      </c>
      <c r="B5499" t="s">
        <v>822</v>
      </c>
      <c r="C5499" t="s">
        <v>4258</v>
      </c>
      <c r="D5499" s="1">
        <v>45020</v>
      </c>
      <c r="E5499">
        <v>55</v>
      </c>
      <c r="F5499" t="b">
        <v>1</v>
      </c>
      <c r="G5499" t="s">
        <v>4538</v>
      </c>
      <c r="H5499" t="s">
        <v>2031</v>
      </c>
      <c r="I5499" s="1">
        <f>DATE(YEAR(tbl_Invoices[[#This Row],[Invoice_Date]]), MONTH(tbl_Invoices[[#This Row],[Invoice_Date]]), DAY(tbl_Invoices[[#This Row],[Invoice_Date]]))</f>
        <v>45020</v>
      </c>
      <c r="J5499">
        <f>YEAR(tbl_Invoices[[#This Row],[Invoice_Date]])</f>
        <v>2023</v>
      </c>
      <c r="K5499" s="1">
        <f>_xlfn.XLOOKUP(tbl_Invoices[[#This Row],[Customer_ID]], tbl_Customers[Customer_ID], tbl_Customers[Cohort_Month])</f>
        <v>44469</v>
      </c>
      <c r="L5499" s="1" t="str">
        <f ca="1">_xlfn.XLOOKUP(tbl_Invoices[[#This Row],[Customer_ID]], tbl_Customers[Customer_ID], tbl_Customers[Age_Group])</f>
        <v>25–34</v>
      </c>
      <c r="M5499" s="1" t="str">
        <f>_xlfn.XLOOKUP(tbl_Invoices[[#This Row],[Customer_ID]], tbl_Customers[Customer_ID], tbl_Customers[Region])</f>
        <v>International</v>
      </c>
      <c r="N5499" s="1" t="str" cm="1">
        <f t="array" ref="N5499">_xlfn.IFS(
   _xlfn.SINGLE(tbl_Invoices[Plan_ID])="P1","Basic",
   _xlfn.SINGLE(tbl_Invoices[Plan_ID])="P2","Standard",
   _xlfn.SINGLE(tbl_Invoices[Plan_ID])="P3","Premium"
)</f>
        <v>Premium</v>
      </c>
      <c r="O5499" s="2">
        <f>IF(tbl_Invoices[[#This Row],[Revenue_Type]]="Churned",0,1)</f>
        <v>1</v>
      </c>
    </row>
    <row r="5500" spans="1:15" x14ac:dyDescent="0.25">
      <c r="A5500" t="s">
        <v>5030</v>
      </c>
      <c r="B5500" t="s">
        <v>1119</v>
      </c>
      <c r="C5500" t="s">
        <v>2806</v>
      </c>
      <c r="D5500" s="1">
        <v>45020</v>
      </c>
      <c r="E5500">
        <v>55</v>
      </c>
      <c r="F5500" t="b">
        <v>1</v>
      </c>
      <c r="G5500" t="s">
        <v>4549</v>
      </c>
      <c r="H5500" t="s">
        <v>2031</v>
      </c>
      <c r="I5500" s="1">
        <f>DATE(YEAR(tbl_Invoices[[#This Row],[Invoice_Date]]), MONTH(tbl_Invoices[[#This Row],[Invoice_Date]]), DAY(tbl_Invoices[[#This Row],[Invoice_Date]]))</f>
        <v>45020</v>
      </c>
      <c r="J5500">
        <f>YEAR(tbl_Invoices[[#This Row],[Invoice_Date]])</f>
        <v>2023</v>
      </c>
      <c r="K5500" s="1">
        <f>_xlfn.XLOOKUP(tbl_Invoices[[#This Row],[Customer_ID]], tbl_Customers[Customer_ID], tbl_Customers[Cohort_Month])</f>
        <v>44773</v>
      </c>
      <c r="L5500" s="1" t="str">
        <f ca="1">_xlfn.XLOOKUP(tbl_Invoices[[#This Row],[Customer_ID]], tbl_Customers[Customer_ID], tbl_Customers[Age_Group])</f>
        <v>25–34</v>
      </c>
      <c r="M5500" s="1" t="str">
        <f>_xlfn.XLOOKUP(tbl_Invoices[[#This Row],[Customer_ID]], tbl_Customers[Customer_ID], tbl_Customers[Region])</f>
        <v>South</v>
      </c>
      <c r="N5500" s="1" t="str" cm="1">
        <f t="array" ref="N5500">_xlfn.IFS(
   _xlfn.SINGLE(tbl_Invoices[Plan_ID])="P1","Basic",
   _xlfn.SINGLE(tbl_Invoices[Plan_ID])="P2","Standard",
   _xlfn.SINGLE(tbl_Invoices[Plan_ID])="P3","Premium"
)</f>
        <v>Premium</v>
      </c>
      <c r="O5500" s="2">
        <f>IF(tbl_Invoices[[#This Row],[Revenue_Type]]="Churned",0,1)</f>
        <v>1</v>
      </c>
    </row>
    <row r="5501" spans="1:15" x14ac:dyDescent="0.25">
      <c r="A5501" t="s">
        <v>10102</v>
      </c>
      <c r="B5501" t="s">
        <v>1407</v>
      </c>
      <c r="C5501" t="s">
        <v>3793</v>
      </c>
      <c r="D5501" s="1">
        <v>45020</v>
      </c>
      <c r="E5501">
        <v>55</v>
      </c>
      <c r="F5501" t="b">
        <v>1</v>
      </c>
      <c r="G5501" t="s">
        <v>4549</v>
      </c>
      <c r="H5501" t="s">
        <v>2031</v>
      </c>
      <c r="I5501" s="1">
        <f>DATE(YEAR(tbl_Invoices[[#This Row],[Invoice_Date]]), MONTH(tbl_Invoices[[#This Row],[Invoice_Date]]), DAY(tbl_Invoices[[#This Row],[Invoice_Date]]))</f>
        <v>45020</v>
      </c>
      <c r="J5501">
        <f>YEAR(tbl_Invoices[[#This Row],[Invoice_Date]])</f>
        <v>2023</v>
      </c>
      <c r="K5501" s="1">
        <f>_xlfn.XLOOKUP(tbl_Invoices[[#This Row],[Customer_ID]], tbl_Customers[Customer_ID], tbl_Customers[Cohort_Month])</f>
        <v>44712</v>
      </c>
      <c r="L5501" s="1" t="str">
        <f ca="1">_xlfn.XLOOKUP(tbl_Invoices[[#This Row],[Customer_ID]], tbl_Customers[Customer_ID], tbl_Customers[Age_Group])</f>
        <v>45–54</v>
      </c>
      <c r="M5501" s="1" t="str">
        <f>_xlfn.XLOOKUP(tbl_Invoices[[#This Row],[Customer_ID]], tbl_Customers[Customer_ID], tbl_Customers[Region])</f>
        <v>East</v>
      </c>
      <c r="N5501" s="1" t="str" cm="1">
        <f t="array" ref="N5501">_xlfn.IFS(
   _xlfn.SINGLE(tbl_Invoices[Plan_ID])="P1","Basic",
   _xlfn.SINGLE(tbl_Invoices[Plan_ID])="P2","Standard",
   _xlfn.SINGLE(tbl_Invoices[Plan_ID])="P3","Premium"
)</f>
        <v>Premium</v>
      </c>
      <c r="O5501" s="2">
        <f>IF(tbl_Invoices[[#This Row],[Revenue_Type]]="Churned",0,1)</f>
        <v>1</v>
      </c>
    </row>
    <row r="5502" spans="1:15" x14ac:dyDescent="0.25">
      <c r="A5502" t="s">
        <v>7617</v>
      </c>
      <c r="B5502" t="s">
        <v>1552</v>
      </c>
      <c r="C5502" t="s">
        <v>3659</v>
      </c>
      <c r="D5502" s="1">
        <v>45020</v>
      </c>
      <c r="E5502">
        <v>12</v>
      </c>
      <c r="F5502" t="b">
        <v>1</v>
      </c>
      <c r="G5502" t="s">
        <v>4549</v>
      </c>
      <c r="H5502" t="s">
        <v>2027</v>
      </c>
      <c r="I5502" s="1">
        <f>DATE(YEAR(tbl_Invoices[[#This Row],[Invoice_Date]]), MONTH(tbl_Invoices[[#This Row],[Invoice_Date]]), DAY(tbl_Invoices[[#This Row],[Invoice_Date]]))</f>
        <v>45020</v>
      </c>
      <c r="J5502">
        <f>YEAR(tbl_Invoices[[#This Row],[Invoice_Date]])</f>
        <v>2023</v>
      </c>
      <c r="K5502" s="1">
        <f>_xlfn.XLOOKUP(tbl_Invoices[[#This Row],[Customer_ID]], tbl_Customers[Customer_ID], tbl_Customers[Cohort_Month])</f>
        <v>44347</v>
      </c>
      <c r="L5502" s="1" t="str">
        <f ca="1">_xlfn.XLOOKUP(tbl_Invoices[[#This Row],[Customer_ID]], tbl_Customers[Customer_ID], tbl_Customers[Age_Group])</f>
        <v>55+</v>
      </c>
      <c r="M5502" s="1" t="str">
        <f>_xlfn.XLOOKUP(tbl_Invoices[[#This Row],[Customer_ID]], tbl_Customers[Customer_ID], tbl_Customers[Region])</f>
        <v>South</v>
      </c>
      <c r="N5502" s="1" t="str" cm="1">
        <f t="array" ref="N5502">_xlfn.IFS(
   _xlfn.SINGLE(tbl_Invoices[Plan_ID])="P1","Basic",
   _xlfn.SINGLE(tbl_Invoices[Plan_ID])="P2","Standard",
   _xlfn.SINGLE(tbl_Invoices[Plan_ID])="P3","Premium"
)</f>
        <v>Basic</v>
      </c>
      <c r="O5502" s="2">
        <f>IF(tbl_Invoices[[#This Row],[Revenue_Type]]="Churned",0,1)</f>
        <v>1</v>
      </c>
    </row>
    <row r="5503" spans="1:15" x14ac:dyDescent="0.25">
      <c r="A5503" t="s">
        <v>6408</v>
      </c>
      <c r="B5503" t="s">
        <v>1952</v>
      </c>
      <c r="C5503" t="s">
        <v>3335</v>
      </c>
      <c r="D5503" s="1">
        <v>45020</v>
      </c>
      <c r="E5503">
        <v>55</v>
      </c>
      <c r="F5503" t="b">
        <v>1</v>
      </c>
      <c r="G5503" t="s">
        <v>4549</v>
      </c>
      <c r="H5503" t="s">
        <v>2031</v>
      </c>
      <c r="I5503" s="1">
        <f>DATE(YEAR(tbl_Invoices[[#This Row],[Invoice_Date]]), MONTH(tbl_Invoices[[#This Row],[Invoice_Date]]), DAY(tbl_Invoices[[#This Row],[Invoice_Date]]))</f>
        <v>45020</v>
      </c>
      <c r="J5503">
        <f>YEAR(tbl_Invoices[[#This Row],[Invoice_Date]])</f>
        <v>2023</v>
      </c>
      <c r="K5503" s="1">
        <f>_xlfn.XLOOKUP(tbl_Invoices[[#This Row],[Customer_ID]], tbl_Customers[Customer_ID], tbl_Customers[Cohort_Month])</f>
        <v>44773</v>
      </c>
      <c r="L5503" s="1" t="str">
        <f ca="1">_xlfn.XLOOKUP(tbl_Invoices[[#This Row],[Customer_ID]], tbl_Customers[Customer_ID], tbl_Customers[Age_Group])</f>
        <v>35–44</v>
      </c>
      <c r="M5503" s="1" t="str">
        <f>_xlfn.XLOOKUP(tbl_Invoices[[#This Row],[Customer_ID]], tbl_Customers[Customer_ID], tbl_Customers[Region])</f>
        <v>South</v>
      </c>
      <c r="N5503" s="1" t="str" cm="1">
        <f t="array" ref="N5503">_xlfn.IFS(
   _xlfn.SINGLE(tbl_Invoices[Plan_ID])="P1","Basic",
   _xlfn.SINGLE(tbl_Invoices[Plan_ID])="P2","Standard",
   _xlfn.SINGLE(tbl_Invoices[Plan_ID])="P3","Premium"
)</f>
        <v>Premium</v>
      </c>
      <c r="O5503" s="2">
        <f>IF(tbl_Invoices[[#This Row],[Revenue_Type]]="Churned",0,1)</f>
        <v>1</v>
      </c>
    </row>
    <row r="5504" spans="1:15" x14ac:dyDescent="0.25">
      <c r="A5504" t="s">
        <v>9042</v>
      </c>
      <c r="B5504" t="s">
        <v>622</v>
      </c>
      <c r="C5504" t="s">
        <v>2620</v>
      </c>
      <c r="D5504" s="1">
        <v>45021</v>
      </c>
      <c r="E5504">
        <v>12</v>
      </c>
      <c r="F5504" t="b">
        <v>1</v>
      </c>
      <c r="G5504" t="s">
        <v>4540</v>
      </c>
      <c r="H5504" t="s">
        <v>2027</v>
      </c>
      <c r="I5504" s="1">
        <f>DATE(YEAR(tbl_Invoices[[#This Row],[Invoice_Date]]), MONTH(tbl_Invoices[[#This Row],[Invoice_Date]]), DAY(tbl_Invoices[[#This Row],[Invoice_Date]]))</f>
        <v>45021</v>
      </c>
      <c r="J5504">
        <f>YEAR(tbl_Invoices[[#This Row],[Invoice_Date]])</f>
        <v>2023</v>
      </c>
      <c r="K5504" s="1">
        <f>_xlfn.XLOOKUP(tbl_Invoices[[#This Row],[Customer_ID]], tbl_Customers[Customer_ID], tbl_Customers[Cohort_Month])</f>
        <v>44620</v>
      </c>
      <c r="L5504" s="1" t="str">
        <f ca="1">_xlfn.XLOOKUP(tbl_Invoices[[#This Row],[Customer_ID]], tbl_Customers[Customer_ID], tbl_Customers[Age_Group])</f>
        <v>25–34</v>
      </c>
      <c r="M5504" s="1" t="str">
        <f>_xlfn.XLOOKUP(tbl_Invoices[[#This Row],[Customer_ID]], tbl_Customers[Customer_ID], tbl_Customers[Region])</f>
        <v>Midwest</v>
      </c>
      <c r="N5504" s="1" t="str" cm="1">
        <f t="array" ref="N5504">_xlfn.IFS(
   _xlfn.SINGLE(tbl_Invoices[Plan_ID])="P1","Basic",
   _xlfn.SINGLE(tbl_Invoices[Plan_ID])="P2","Standard",
   _xlfn.SINGLE(tbl_Invoices[Plan_ID])="P3","Premium"
)</f>
        <v>Basic</v>
      </c>
      <c r="O5504" s="2">
        <f>IF(tbl_Invoices[[#This Row],[Revenue_Type]]="Churned",0,1)</f>
        <v>1</v>
      </c>
    </row>
    <row r="5505" spans="1:15" x14ac:dyDescent="0.25">
      <c r="A5505" t="s">
        <v>5448</v>
      </c>
      <c r="B5505" t="s">
        <v>730</v>
      </c>
      <c r="C5505" t="s">
        <v>4098</v>
      </c>
      <c r="D5505" s="1">
        <v>45021</v>
      </c>
      <c r="E5505">
        <v>25</v>
      </c>
      <c r="F5505" t="b">
        <v>1</v>
      </c>
      <c r="G5505" t="s">
        <v>4547</v>
      </c>
      <c r="H5505" t="s">
        <v>2034</v>
      </c>
      <c r="I5505" s="1">
        <f>DATE(YEAR(tbl_Invoices[[#This Row],[Invoice_Date]]), MONTH(tbl_Invoices[[#This Row],[Invoice_Date]]), DAY(tbl_Invoices[[#This Row],[Invoice_Date]]))</f>
        <v>45021</v>
      </c>
      <c r="J5505">
        <f>YEAR(tbl_Invoices[[#This Row],[Invoice_Date]])</f>
        <v>2023</v>
      </c>
      <c r="K5505" s="1">
        <f>_xlfn.XLOOKUP(tbl_Invoices[[#This Row],[Customer_ID]], tbl_Customers[Customer_ID], tbl_Customers[Cohort_Month])</f>
        <v>44286</v>
      </c>
      <c r="L5505" s="1" t="str">
        <f ca="1">_xlfn.XLOOKUP(tbl_Invoices[[#This Row],[Customer_ID]], tbl_Customers[Customer_ID], tbl_Customers[Age_Group])</f>
        <v>25–34</v>
      </c>
      <c r="M5505" s="1" t="str">
        <f>_xlfn.XLOOKUP(tbl_Invoices[[#This Row],[Customer_ID]], tbl_Customers[Customer_ID], tbl_Customers[Region])</f>
        <v>International</v>
      </c>
      <c r="N5505" s="1" t="str" cm="1">
        <f t="array" ref="N5505">_xlfn.IFS(
   _xlfn.SINGLE(tbl_Invoices[Plan_ID])="P1","Basic",
   _xlfn.SINGLE(tbl_Invoices[Plan_ID])="P2","Standard",
   _xlfn.SINGLE(tbl_Invoices[Plan_ID])="P3","Premium"
)</f>
        <v>Standard</v>
      </c>
      <c r="O5505" s="2">
        <f>IF(tbl_Invoices[[#This Row],[Revenue_Type]]="Churned",0,1)</f>
        <v>1</v>
      </c>
    </row>
    <row r="5506" spans="1:15" x14ac:dyDescent="0.25">
      <c r="A5506" t="s">
        <v>7600</v>
      </c>
      <c r="B5506" t="s">
        <v>1170</v>
      </c>
      <c r="C5506" t="s">
        <v>3527</v>
      </c>
      <c r="D5506" s="1">
        <v>45021</v>
      </c>
      <c r="E5506">
        <v>12</v>
      </c>
      <c r="F5506" t="b">
        <v>1</v>
      </c>
      <c r="G5506" t="s">
        <v>4547</v>
      </c>
      <c r="H5506" t="s">
        <v>2027</v>
      </c>
      <c r="I5506" s="1">
        <f>DATE(YEAR(tbl_Invoices[[#This Row],[Invoice_Date]]), MONTH(tbl_Invoices[[#This Row],[Invoice_Date]]), DAY(tbl_Invoices[[#This Row],[Invoice_Date]]))</f>
        <v>45021</v>
      </c>
      <c r="J5506">
        <f>YEAR(tbl_Invoices[[#This Row],[Invoice_Date]])</f>
        <v>2023</v>
      </c>
      <c r="K5506" s="1">
        <f>_xlfn.XLOOKUP(tbl_Invoices[[#This Row],[Customer_ID]], tbl_Customers[Customer_ID], tbl_Customers[Cohort_Month])</f>
        <v>44712</v>
      </c>
      <c r="L5506" s="1" t="str">
        <f ca="1">_xlfn.XLOOKUP(tbl_Invoices[[#This Row],[Customer_ID]], tbl_Customers[Customer_ID], tbl_Customers[Age_Group])</f>
        <v>18–24</v>
      </c>
      <c r="M5506" s="1" t="str">
        <f>_xlfn.XLOOKUP(tbl_Invoices[[#This Row],[Customer_ID]], tbl_Customers[Customer_ID], tbl_Customers[Region])</f>
        <v>East</v>
      </c>
      <c r="N5506" s="1" t="str" cm="1">
        <f t="array" ref="N5506">_xlfn.IFS(
   _xlfn.SINGLE(tbl_Invoices[Plan_ID])="P1","Basic",
   _xlfn.SINGLE(tbl_Invoices[Plan_ID])="P2","Standard",
   _xlfn.SINGLE(tbl_Invoices[Plan_ID])="P3","Premium"
)</f>
        <v>Basic</v>
      </c>
      <c r="O5506" s="2">
        <f>IF(tbl_Invoices[[#This Row],[Revenue_Type]]="Churned",0,1)</f>
        <v>1</v>
      </c>
    </row>
    <row r="5507" spans="1:15" x14ac:dyDescent="0.25">
      <c r="A5507" t="s">
        <v>10398</v>
      </c>
      <c r="B5507" t="s">
        <v>1948</v>
      </c>
      <c r="C5507" t="s">
        <v>2077</v>
      </c>
      <c r="D5507" s="1">
        <v>45021</v>
      </c>
      <c r="E5507">
        <v>55</v>
      </c>
      <c r="F5507" t="b">
        <v>1</v>
      </c>
      <c r="G5507" t="s">
        <v>4545</v>
      </c>
      <c r="H5507" t="s">
        <v>2031</v>
      </c>
      <c r="I5507" s="1">
        <f>DATE(YEAR(tbl_Invoices[[#This Row],[Invoice_Date]]), MONTH(tbl_Invoices[[#This Row],[Invoice_Date]]), DAY(tbl_Invoices[[#This Row],[Invoice_Date]]))</f>
        <v>45021</v>
      </c>
      <c r="J5507">
        <f>YEAR(tbl_Invoices[[#This Row],[Invoice_Date]])</f>
        <v>2023</v>
      </c>
      <c r="K5507" s="1">
        <f>_xlfn.XLOOKUP(tbl_Invoices[[#This Row],[Customer_ID]], tbl_Customers[Customer_ID], tbl_Customers[Cohort_Month])</f>
        <v>44957</v>
      </c>
      <c r="L5507" s="1" t="str">
        <f ca="1">_xlfn.XLOOKUP(tbl_Invoices[[#This Row],[Customer_ID]], tbl_Customers[Customer_ID], tbl_Customers[Age_Group])</f>
        <v>55+</v>
      </c>
      <c r="M5507" s="1" t="str">
        <f>_xlfn.XLOOKUP(tbl_Invoices[[#This Row],[Customer_ID]], tbl_Customers[Customer_ID], tbl_Customers[Region])</f>
        <v>South</v>
      </c>
      <c r="N5507" s="1" t="str" cm="1">
        <f t="array" ref="N5507">_xlfn.IFS(
   _xlfn.SINGLE(tbl_Invoices[Plan_ID])="P1","Basic",
   _xlfn.SINGLE(tbl_Invoices[Plan_ID])="P2","Standard",
   _xlfn.SINGLE(tbl_Invoices[Plan_ID])="P3","Premium"
)</f>
        <v>Premium</v>
      </c>
      <c r="O5507" s="2">
        <f>IF(tbl_Invoices[[#This Row],[Revenue_Type]]="Churned",0,1)</f>
        <v>0</v>
      </c>
    </row>
    <row r="5508" spans="1:15" x14ac:dyDescent="0.25">
      <c r="A5508" t="s">
        <v>9348</v>
      </c>
      <c r="B5508" t="s">
        <v>69</v>
      </c>
      <c r="C5508" t="s">
        <v>2981</v>
      </c>
      <c r="D5508" s="1">
        <v>45022</v>
      </c>
      <c r="E5508">
        <v>55</v>
      </c>
      <c r="F5508" t="b">
        <v>1</v>
      </c>
      <c r="G5508" t="s">
        <v>4540</v>
      </c>
      <c r="H5508" t="s">
        <v>2031</v>
      </c>
      <c r="I5508" s="1">
        <f>DATE(YEAR(tbl_Invoices[[#This Row],[Invoice_Date]]), MONTH(tbl_Invoices[[#This Row],[Invoice_Date]]), DAY(tbl_Invoices[[#This Row],[Invoice_Date]]))</f>
        <v>45022</v>
      </c>
      <c r="J5508">
        <f>YEAR(tbl_Invoices[[#This Row],[Invoice_Date]])</f>
        <v>2023</v>
      </c>
      <c r="K5508" s="1">
        <f>_xlfn.XLOOKUP(tbl_Invoices[[#This Row],[Customer_ID]], tbl_Customers[Customer_ID], tbl_Customers[Cohort_Month])</f>
        <v>44316</v>
      </c>
      <c r="L5508" s="1" t="str">
        <f ca="1">_xlfn.XLOOKUP(tbl_Invoices[[#This Row],[Customer_ID]], tbl_Customers[Customer_ID], tbl_Customers[Age_Group])</f>
        <v>25–34</v>
      </c>
      <c r="M5508" s="1" t="str">
        <f>_xlfn.XLOOKUP(tbl_Invoices[[#This Row],[Customer_ID]], tbl_Customers[Customer_ID], tbl_Customers[Region])</f>
        <v>South</v>
      </c>
      <c r="N5508" s="1" t="str" cm="1">
        <f t="array" ref="N5508">_xlfn.IFS(
   _xlfn.SINGLE(tbl_Invoices[Plan_ID])="P1","Basic",
   _xlfn.SINGLE(tbl_Invoices[Plan_ID])="P2","Standard",
   _xlfn.SINGLE(tbl_Invoices[Plan_ID])="P3","Premium"
)</f>
        <v>Premium</v>
      </c>
      <c r="O5508" s="2">
        <f>IF(tbl_Invoices[[#This Row],[Revenue_Type]]="Churned",0,1)</f>
        <v>1</v>
      </c>
    </row>
    <row r="5509" spans="1:15" x14ac:dyDescent="0.25">
      <c r="A5509" t="s">
        <v>5327</v>
      </c>
      <c r="B5509" t="s">
        <v>518</v>
      </c>
      <c r="C5509" t="s">
        <v>2877</v>
      </c>
      <c r="D5509" s="1">
        <v>45022</v>
      </c>
      <c r="E5509">
        <v>25</v>
      </c>
      <c r="F5509" t="b">
        <v>1</v>
      </c>
      <c r="G5509" t="s">
        <v>4547</v>
      </c>
      <c r="H5509" t="s">
        <v>2034</v>
      </c>
      <c r="I5509" s="1">
        <f>DATE(YEAR(tbl_Invoices[[#This Row],[Invoice_Date]]), MONTH(tbl_Invoices[[#This Row],[Invoice_Date]]), DAY(tbl_Invoices[[#This Row],[Invoice_Date]]))</f>
        <v>45022</v>
      </c>
      <c r="J5509">
        <f>YEAR(tbl_Invoices[[#This Row],[Invoice_Date]])</f>
        <v>2023</v>
      </c>
      <c r="K5509" s="1">
        <f>_xlfn.XLOOKUP(tbl_Invoices[[#This Row],[Customer_ID]], tbl_Customers[Customer_ID], tbl_Customers[Cohort_Month])</f>
        <v>44865</v>
      </c>
      <c r="L5509" s="1" t="str">
        <f ca="1">_xlfn.XLOOKUP(tbl_Invoices[[#This Row],[Customer_ID]], tbl_Customers[Customer_ID], tbl_Customers[Age_Group])</f>
        <v>45–54</v>
      </c>
      <c r="M5509" s="1" t="str">
        <f>_xlfn.XLOOKUP(tbl_Invoices[[#This Row],[Customer_ID]], tbl_Customers[Customer_ID], tbl_Customers[Region])</f>
        <v>South</v>
      </c>
      <c r="N5509" s="1" t="str" cm="1">
        <f t="array" ref="N5509">_xlfn.IFS(
   _xlfn.SINGLE(tbl_Invoices[Plan_ID])="P1","Basic",
   _xlfn.SINGLE(tbl_Invoices[Plan_ID])="P2","Standard",
   _xlfn.SINGLE(tbl_Invoices[Plan_ID])="P3","Premium"
)</f>
        <v>Standard</v>
      </c>
      <c r="O5509" s="2">
        <f>IF(tbl_Invoices[[#This Row],[Revenue_Type]]="Churned",0,1)</f>
        <v>1</v>
      </c>
    </row>
    <row r="5510" spans="1:15" x14ac:dyDescent="0.25">
      <c r="A5510" t="s">
        <v>7925</v>
      </c>
      <c r="B5510" t="s">
        <v>816</v>
      </c>
      <c r="C5510" t="s">
        <v>2833</v>
      </c>
      <c r="D5510" s="1">
        <v>45022</v>
      </c>
      <c r="E5510">
        <v>12</v>
      </c>
      <c r="F5510" t="b">
        <v>1</v>
      </c>
      <c r="G5510" t="s">
        <v>4549</v>
      </c>
      <c r="H5510" t="s">
        <v>2027</v>
      </c>
      <c r="I5510" s="1">
        <f>DATE(YEAR(tbl_Invoices[[#This Row],[Invoice_Date]]), MONTH(tbl_Invoices[[#This Row],[Invoice_Date]]), DAY(tbl_Invoices[[#This Row],[Invoice_Date]]))</f>
        <v>45022</v>
      </c>
      <c r="J5510">
        <f>YEAR(tbl_Invoices[[#This Row],[Invoice_Date]])</f>
        <v>2023</v>
      </c>
      <c r="K5510" s="1">
        <f>_xlfn.XLOOKUP(tbl_Invoices[[#This Row],[Customer_ID]], tbl_Customers[Customer_ID], tbl_Customers[Cohort_Month])</f>
        <v>44500</v>
      </c>
      <c r="L5510" s="1" t="str">
        <f ca="1">_xlfn.XLOOKUP(tbl_Invoices[[#This Row],[Customer_ID]], tbl_Customers[Customer_ID], tbl_Customers[Age_Group])</f>
        <v>45–54</v>
      </c>
      <c r="M5510" s="1" t="str">
        <f>_xlfn.XLOOKUP(tbl_Invoices[[#This Row],[Customer_ID]], tbl_Customers[Customer_ID], tbl_Customers[Region])</f>
        <v>Midwest</v>
      </c>
      <c r="N5510" s="1" t="str" cm="1">
        <f t="array" ref="N5510">_xlfn.IFS(
   _xlfn.SINGLE(tbl_Invoices[Plan_ID])="P1","Basic",
   _xlfn.SINGLE(tbl_Invoices[Plan_ID])="P2","Standard",
   _xlfn.SINGLE(tbl_Invoices[Plan_ID])="P3","Premium"
)</f>
        <v>Basic</v>
      </c>
      <c r="O5510" s="2">
        <f>IF(tbl_Invoices[[#This Row],[Revenue_Type]]="Churned",0,1)</f>
        <v>1</v>
      </c>
    </row>
    <row r="5511" spans="1:15" x14ac:dyDescent="0.25">
      <c r="A5511" t="s">
        <v>9367</v>
      </c>
      <c r="B5511" t="s">
        <v>1304</v>
      </c>
      <c r="C5511" t="s">
        <v>2138</v>
      </c>
      <c r="D5511" s="1">
        <v>45022</v>
      </c>
      <c r="E5511">
        <v>55</v>
      </c>
      <c r="F5511" t="b">
        <v>1</v>
      </c>
      <c r="G5511" t="s">
        <v>4538</v>
      </c>
      <c r="H5511" t="s">
        <v>2031</v>
      </c>
      <c r="I5511" s="1">
        <f>DATE(YEAR(tbl_Invoices[[#This Row],[Invoice_Date]]), MONTH(tbl_Invoices[[#This Row],[Invoice_Date]]), DAY(tbl_Invoices[[#This Row],[Invoice_Date]]))</f>
        <v>45022</v>
      </c>
      <c r="J5511">
        <f>YEAR(tbl_Invoices[[#This Row],[Invoice_Date]])</f>
        <v>2023</v>
      </c>
      <c r="K5511" s="1">
        <f>_xlfn.XLOOKUP(tbl_Invoices[[#This Row],[Customer_ID]], tbl_Customers[Customer_ID], tbl_Customers[Cohort_Month])</f>
        <v>44804</v>
      </c>
      <c r="L5511" s="1" t="str">
        <f ca="1">_xlfn.XLOOKUP(tbl_Invoices[[#This Row],[Customer_ID]], tbl_Customers[Customer_ID], tbl_Customers[Age_Group])</f>
        <v>35–44</v>
      </c>
      <c r="M5511" s="1" t="str">
        <f>_xlfn.XLOOKUP(tbl_Invoices[[#This Row],[Customer_ID]], tbl_Customers[Customer_ID], tbl_Customers[Region])</f>
        <v>East</v>
      </c>
      <c r="N5511" s="1" t="str" cm="1">
        <f t="array" ref="N5511">_xlfn.IFS(
   _xlfn.SINGLE(tbl_Invoices[Plan_ID])="P1","Basic",
   _xlfn.SINGLE(tbl_Invoices[Plan_ID])="P2","Standard",
   _xlfn.SINGLE(tbl_Invoices[Plan_ID])="P3","Premium"
)</f>
        <v>Premium</v>
      </c>
      <c r="O5511" s="2">
        <f>IF(tbl_Invoices[[#This Row],[Revenue_Type]]="Churned",0,1)</f>
        <v>1</v>
      </c>
    </row>
    <row r="5512" spans="1:15" x14ac:dyDescent="0.25">
      <c r="A5512" t="s">
        <v>4876</v>
      </c>
      <c r="B5512" t="s">
        <v>1349</v>
      </c>
      <c r="C5512" t="s">
        <v>3649</v>
      </c>
      <c r="D5512" s="1">
        <v>45022</v>
      </c>
      <c r="E5512">
        <v>25</v>
      </c>
      <c r="F5512" t="b">
        <v>1</v>
      </c>
      <c r="G5512" t="s">
        <v>4540</v>
      </c>
      <c r="H5512" t="s">
        <v>2034</v>
      </c>
      <c r="I5512" s="1">
        <f>DATE(YEAR(tbl_Invoices[[#This Row],[Invoice_Date]]), MONTH(tbl_Invoices[[#This Row],[Invoice_Date]]), DAY(tbl_Invoices[[#This Row],[Invoice_Date]]))</f>
        <v>45022</v>
      </c>
      <c r="J5512">
        <f>YEAR(tbl_Invoices[[#This Row],[Invoice_Date]])</f>
        <v>2023</v>
      </c>
      <c r="K5512" s="1">
        <f>_xlfn.XLOOKUP(tbl_Invoices[[#This Row],[Customer_ID]], tbl_Customers[Customer_ID], tbl_Customers[Cohort_Month])</f>
        <v>45107</v>
      </c>
      <c r="L5512" s="1" t="str">
        <f ca="1">_xlfn.XLOOKUP(tbl_Invoices[[#This Row],[Customer_ID]], tbl_Customers[Customer_ID], tbl_Customers[Age_Group])</f>
        <v>18–24</v>
      </c>
      <c r="M5512" s="1" t="str">
        <f>_xlfn.XLOOKUP(tbl_Invoices[[#This Row],[Customer_ID]], tbl_Customers[Customer_ID], tbl_Customers[Region])</f>
        <v>International</v>
      </c>
      <c r="N5512" s="1" t="str" cm="1">
        <f t="array" ref="N5512">_xlfn.IFS(
   _xlfn.SINGLE(tbl_Invoices[Plan_ID])="P1","Basic",
   _xlfn.SINGLE(tbl_Invoices[Plan_ID])="P2","Standard",
   _xlfn.SINGLE(tbl_Invoices[Plan_ID])="P3","Premium"
)</f>
        <v>Standard</v>
      </c>
      <c r="O5512" s="2">
        <f>IF(tbl_Invoices[[#This Row],[Revenue_Type]]="Churned",0,1)</f>
        <v>1</v>
      </c>
    </row>
    <row r="5513" spans="1:15" x14ac:dyDescent="0.25">
      <c r="A5513" t="s">
        <v>7311</v>
      </c>
      <c r="B5513" t="s">
        <v>1904</v>
      </c>
      <c r="C5513" t="s">
        <v>3126</v>
      </c>
      <c r="D5513" s="1">
        <v>45022</v>
      </c>
      <c r="E5513">
        <v>12</v>
      </c>
      <c r="F5513" t="b">
        <v>1</v>
      </c>
      <c r="G5513" t="s">
        <v>4545</v>
      </c>
      <c r="H5513" t="s">
        <v>2027</v>
      </c>
      <c r="I5513" s="1">
        <f>DATE(YEAR(tbl_Invoices[[#This Row],[Invoice_Date]]), MONTH(tbl_Invoices[[#This Row],[Invoice_Date]]), DAY(tbl_Invoices[[#This Row],[Invoice_Date]]))</f>
        <v>45022</v>
      </c>
      <c r="J5513">
        <f>YEAR(tbl_Invoices[[#This Row],[Invoice_Date]])</f>
        <v>2023</v>
      </c>
      <c r="K5513" s="1">
        <f>_xlfn.XLOOKUP(tbl_Invoices[[#This Row],[Customer_ID]], tbl_Customers[Customer_ID], tbl_Customers[Cohort_Month])</f>
        <v>44742</v>
      </c>
      <c r="L5513" s="1" t="str">
        <f ca="1">_xlfn.XLOOKUP(tbl_Invoices[[#This Row],[Customer_ID]], tbl_Customers[Customer_ID], tbl_Customers[Age_Group])</f>
        <v>55+</v>
      </c>
      <c r="M5513" s="1" t="str">
        <f>_xlfn.XLOOKUP(tbl_Invoices[[#This Row],[Customer_ID]], tbl_Customers[Customer_ID], tbl_Customers[Region])</f>
        <v>South</v>
      </c>
      <c r="N5513" s="1" t="str" cm="1">
        <f t="array" ref="N5513">_xlfn.IFS(
   _xlfn.SINGLE(tbl_Invoices[Plan_ID])="P1","Basic",
   _xlfn.SINGLE(tbl_Invoices[Plan_ID])="P2","Standard",
   _xlfn.SINGLE(tbl_Invoices[Plan_ID])="P3","Premium"
)</f>
        <v>Basic</v>
      </c>
      <c r="O5513" s="2">
        <f>IF(tbl_Invoices[[#This Row],[Revenue_Type]]="Churned",0,1)</f>
        <v>0</v>
      </c>
    </row>
    <row r="5514" spans="1:15" x14ac:dyDescent="0.25">
      <c r="A5514" t="s">
        <v>8980</v>
      </c>
      <c r="B5514" t="s">
        <v>223</v>
      </c>
      <c r="C5514" t="s">
        <v>4243</v>
      </c>
      <c r="D5514" s="1">
        <v>45023</v>
      </c>
      <c r="E5514">
        <v>55</v>
      </c>
      <c r="F5514" t="b">
        <v>1</v>
      </c>
      <c r="G5514" t="s">
        <v>4549</v>
      </c>
      <c r="H5514" t="s">
        <v>2031</v>
      </c>
      <c r="I5514" s="1">
        <f>DATE(YEAR(tbl_Invoices[[#This Row],[Invoice_Date]]), MONTH(tbl_Invoices[[#This Row],[Invoice_Date]]), DAY(tbl_Invoices[[#This Row],[Invoice_Date]]))</f>
        <v>45023</v>
      </c>
      <c r="J5514">
        <f>YEAR(tbl_Invoices[[#This Row],[Invoice_Date]])</f>
        <v>2023</v>
      </c>
      <c r="K5514" s="1">
        <f>_xlfn.XLOOKUP(tbl_Invoices[[#This Row],[Customer_ID]], tbl_Customers[Customer_ID], tbl_Customers[Cohort_Month])</f>
        <v>44408</v>
      </c>
      <c r="L5514" s="1" t="str">
        <f ca="1">_xlfn.XLOOKUP(tbl_Invoices[[#This Row],[Customer_ID]], tbl_Customers[Customer_ID], tbl_Customers[Age_Group])</f>
        <v>35–44</v>
      </c>
      <c r="M5514" s="1" t="str">
        <f>_xlfn.XLOOKUP(tbl_Invoices[[#This Row],[Customer_ID]], tbl_Customers[Customer_ID], tbl_Customers[Region])</f>
        <v>West</v>
      </c>
      <c r="N5514" s="1" t="str" cm="1">
        <f t="array" ref="N5514">_xlfn.IFS(
   _xlfn.SINGLE(tbl_Invoices[Plan_ID])="P1","Basic",
   _xlfn.SINGLE(tbl_Invoices[Plan_ID])="P2","Standard",
   _xlfn.SINGLE(tbl_Invoices[Plan_ID])="P3","Premium"
)</f>
        <v>Premium</v>
      </c>
      <c r="O5514" s="2">
        <f>IF(tbl_Invoices[[#This Row],[Revenue_Type]]="Churned",0,1)</f>
        <v>1</v>
      </c>
    </row>
    <row r="5515" spans="1:15" x14ac:dyDescent="0.25">
      <c r="A5515" t="s">
        <v>7351</v>
      </c>
      <c r="B5515" t="s">
        <v>364</v>
      </c>
      <c r="C5515" t="s">
        <v>3881</v>
      </c>
      <c r="D5515" s="1">
        <v>45023</v>
      </c>
      <c r="E5515">
        <v>55</v>
      </c>
      <c r="F5515" t="b">
        <v>1</v>
      </c>
      <c r="G5515" t="s">
        <v>4545</v>
      </c>
      <c r="H5515" t="s">
        <v>2031</v>
      </c>
      <c r="I5515" s="1">
        <f>DATE(YEAR(tbl_Invoices[[#This Row],[Invoice_Date]]), MONTH(tbl_Invoices[[#This Row],[Invoice_Date]]), DAY(tbl_Invoices[[#This Row],[Invoice_Date]]))</f>
        <v>45023</v>
      </c>
      <c r="J5515">
        <f>YEAR(tbl_Invoices[[#This Row],[Invoice_Date]])</f>
        <v>2023</v>
      </c>
      <c r="K5515" s="1">
        <f>_xlfn.XLOOKUP(tbl_Invoices[[#This Row],[Customer_ID]], tbl_Customers[Customer_ID], tbl_Customers[Cohort_Month])</f>
        <v>44469</v>
      </c>
      <c r="L5515" s="1" t="str">
        <f ca="1">_xlfn.XLOOKUP(tbl_Invoices[[#This Row],[Customer_ID]], tbl_Customers[Customer_ID], tbl_Customers[Age_Group])</f>
        <v>25–34</v>
      </c>
      <c r="M5515" s="1" t="str">
        <f>_xlfn.XLOOKUP(tbl_Invoices[[#This Row],[Customer_ID]], tbl_Customers[Customer_ID], tbl_Customers[Region])</f>
        <v>Midwest</v>
      </c>
      <c r="N5515" s="1" t="str" cm="1">
        <f t="array" ref="N5515">_xlfn.IFS(
   _xlfn.SINGLE(tbl_Invoices[Plan_ID])="P1","Basic",
   _xlfn.SINGLE(tbl_Invoices[Plan_ID])="P2","Standard",
   _xlfn.SINGLE(tbl_Invoices[Plan_ID])="P3","Premium"
)</f>
        <v>Premium</v>
      </c>
      <c r="O5515" s="2">
        <f>IF(tbl_Invoices[[#This Row],[Revenue_Type]]="Churned",0,1)</f>
        <v>0</v>
      </c>
    </row>
    <row r="5516" spans="1:15" x14ac:dyDescent="0.25">
      <c r="A5516" t="s">
        <v>6226</v>
      </c>
      <c r="B5516" t="s">
        <v>372</v>
      </c>
      <c r="C5516" t="s">
        <v>3312</v>
      </c>
      <c r="D5516" s="1">
        <v>45023</v>
      </c>
      <c r="E5516">
        <v>25</v>
      </c>
      <c r="F5516" t="b">
        <v>1</v>
      </c>
      <c r="G5516" t="s">
        <v>4545</v>
      </c>
      <c r="H5516" t="s">
        <v>2034</v>
      </c>
      <c r="I5516" s="1">
        <f>DATE(YEAR(tbl_Invoices[[#This Row],[Invoice_Date]]), MONTH(tbl_Invoices[[#This Row],[Invoice_Date]]), DAY(tbl_Invoices[[#This Row],[Invoice_Date]]))</f>
        <v>45023</v>
      </c>
      <c r="J5516">
        <f>YEAR(tbl_Invoices[[#This Row],[Invoice_Date]])</f>
        <v>2023</v>
      </c>
      <c r="K5516" s="1">
        <f>_xlfn.XLOOKUP(tbl_Invoices[[#This Row],[Customer_ID]], tbl_Customers[Customer_ID], tbl_Customers[Cohort_Month])</f>
        <v>44316</v>
      </c>
      <c r="L5516" s="1" t="str">
        <f ca="1">_xlfn.XLOOKUP(tbl_Invoices[[#This Row],[Customer_ID]], tbl_Customers[Customer_ID], tbl_Customers[Age_Group])</f>
        <v>18–24</v>
      </c>
      <c r="M5516" s="1" t="str">
        <f>_xlfn.XLOOKUP(tbl_Invoices[[#This Row],[Customer_ID]], tbl_Customers[Customer_ID], tbl_Customers[Region])</f>
        <v>South</v>
      </c>
      <c r="N5516" s="1" t="str" cm="1">
        <f t="array" ref="N5516">_xlfn.IFS(
   _xlfn.SINGLE(tbl_Invoices[Plan_ID])="P1","Basic",
   _xlfn.SINGLE(tbl_Invoices[Plan_ID])="P2","Standard",
   _xlfn.SINGLE(tbl_Invoices[Plan_ID])="P3","Premium"
)</f>
        <v>Standard</v>
      </c>
      <c r="O5516" s="2">
        <f>IF(tbl_Invoices[[#This Row],[Revenue_Type]]="Churned",0,1)</f>
        <v>0</v>
      </c>
    </row>
    <row r="5517" spans="1:15" x14ac:dyDescent="0.25">
      <c r="A5517" t="s">
        <v>9507</v>
      </c>
      <c r="B5517" t="s">
        <v>994</v>
      </c>
      <c r="C5517" t="s">
        <v>3283</v>
      </c>
      <c r="D5517" s="1">
        <v>45023</v>
      </c>
      <c r="E5517">
        <v>12</v>
      </c>
      <c r="F5517" t="b">
        <v>1</v>
      </c>
      <c r="G5517" t="s">
        <v>4540</v>
      </c>
      <c r="H5517" t="s">
        <v>2027</v>
      </c>
      <c r="I5517" s="1">
        <f>DATE(YEAR(tbl_Invoices[[#This Row],[Invoice_Date]]), MONTH(tbl_Invoices[[#This Row],[Invoice_Date]]), DAY(tbl_Invoices[[#This Row],[Invoice_Date]]))</f>
        <v>45023</v>
      </c>
      <c r="J5517">
        <f>YEAR(tbl_Invoices[[#This Row],[Invoice_Date]])</f>
        <v>2023</v>
      </c>
      <c r="K5517" s="1">
        <f>_xlfn.XLOOKUP(tbl_Invoices[[#This Row],[Customer_ID]], tbl_Customers[Customer_ID], tbl_Customers[Cohort_Month])</f>
        <v>44347</v>
      </c>
      <c r="L5517" s="1" t="str">
        <f ca="1">_xlfn.XLOOKUP(tbl_Invoices[[#This Row],[Customer_ID]], tbl_Customers[Customer_ID], tbl_Customers[Age_Group])</f>
        <v>45–54</v>
      </c>
      <c r="M5517" s="1" t="str">
        <f>_xlfn.XLOOKUP(tbl_Invoices[[#This Row],[Customer_ID]], tbl_Customers[Customer_ID], tbl_Customers[Region])</f>
        <v>West</v>
      </c>
      <c r="N5517" s="1" t="str" cm="1">
        <f t="array" ref="N5517">_xlfn.IFS(
   _xlfn.SINGLE(tbl_Invoices[Plan_ID])="P1","Basic",
   _xlfn.SINGLE(tbl_Invoices[Plan_ID])="P2","Standard",
   _xlfn.SINGLE(tbl_Invoices[Plan_ID])="P3","Premium"
)</f>
        <v>Basic</v>
      </c>
      <c r="O5517" s="2">
        <f>IF(tbl_Invoices[[#This Row],[Revenue_Type]]="Churned",0,1)</f>
        <v>1</v>
      </c>
    </row>
    <row r="5518" spans="1:15" x14ac:dyDescent="0.25">
      <c r="A5518" t="s">
        <v>9003</v>
      </c>
      <c r="B5518" t="s">
        <v>1065</v>
      </c>
      <c r="C5518" t="s">
        <v>4141</v>
      </c>
      <c r="D5518" s="1">
        <v>45023</v>
      </c>
      <c r="E5518">
        <v>55</v>
      </c>
      <c r="F5518" t="b">
        <v>1</v>
      </c>
      <c r="G5518" t="s">
        <v>4538</v>
      </c>
      <c r="H5518" t="s">
        <v>2031</v>
      </c>
      <c r="I5518" s="1">
        <f>DATE(YEAR(tbl_Invoices[[#This Row],[Invoice_Date]]), MONTH(tbl_Invoices[[#This Row],[Invoice_Date]]), DAY(tbl_Invoices[[#This Row],[Invoice_Date]]))</f>
        <v>45023</v>
      </c>
      <c r="J5518">
        <f>YEAR(tbl_Invoices[[#This Row],[Invoice_Date]])</f>
        <v>2023</v>
      </c>
      <c r="K5518" s="1">
        <f>_xlfn.XLOOKUP(tbl_Invoices[[#This Row],[Customer_ID]], tbl_Customers[Customer_ID], tbl_Customers[Cohort_Month])</f>
        <v>44834</v>
      </c>
      <c r="L5518" s="1" t="str">
        <f ca="1">_xlfn.XLOOKUP(tbl_Invoices[[#This Row],[Customer_ID]], tbl_Customers[Customer_ID], tbl_Customers[Age_Group])</f>
        <v>35–44</v>
      </c>
      <c r="M5518" s="1" t="str">
        <f>_xlfn.XLOOKUP(tbl_Invoices[[#This Row],[Customer_ID]], tbl_Customers[Customer_ID], tbl_Customers[Region])</f>
        <v>West</v>
      </c>
      <c r="N5518" s="1" t="str" cm="1">
        <f t="array" ref="N5518">_xlfn.IFS(
   _xlfn.SINGLE(tbl_Invoices[Plan_ID])="P1","Basic",
   _xlfn.SINGLE(tbl_Invoices[Plan_ID])="P2","Standard",
   _xlfn.SINGLE(tbl_Invoices[Plan_ID])="P3","Premium"
)</f>
        <v>Premium</v>
      </c>
      <c r="O5518" s="2">
        <f>IF(tbl_Invoices[[#This Row],[Revenue_Type]]="Churned",0,1)</f>
        <v>1</v>
      </c>
    </row>
    <row r="5519" spans="1:15" x14ac:dyDescent="0.25">
      <c r="A5519" t="s">
        <v>9719</v>
      </c>
      <c r="B5519" t="s">
        <v>1088</v>
      </c>
      <c r="C5519" t="s">
        <v>2631</v>
      </c>
      <c r="D5519" s="1">
        <v>45023</v>
      </c>
      <c r="E5519">
        <v>55</v>
      </c>
      <c r="F5519" t="b">
        <v>1</v>
      </c>
      <c r="G5519" t="s">
        <v>4547</v>
      </c>
      <c r="H5519" t="s">
        <v>2031</v>
      </c>
      <c r="I5519" s="1">
        <f>DATE(YEAR(tbl_Invoices[[#This Row],[Invoice_Date]]), MONTH(tbl_Invoices[[#This Row],[Invoice_Date]]), DAY(tbl_Invoices[[#This Row],[Invoice_Date]]))</f>
        <v>45023</v>
      </c>
      <c r="J5519">
        <f>YEAR(tbl_Invoices[[#This Row],[Invoice_Date]])</f>
        <v>2023</v>
      </c>
      <c r="K5519" s="1">
        <f>_xlfn.XLOOKUP(tbl_Invoices[[#This Row],[Customer_ID]], tbl_Customers[Customer_ID], tbl_Customers[Cohort_Month])</f>
        <v>44316</v>
      </c>
      <c r="L5519" s="1" t="str">
        <f ca="1">_xlfn.XLOOKUP(tbl_Invoices[[#This Row],[Customer_ID]], tbl_Customers[Customer_ID], tbl_Customers[Age_Group])</f>
        <v>25–34</v>
      </c>
      <c r="M5519" s="1" t="str">
        <f>_xlfn.XLOOKUP(tbl_Invoices[[#This Row],[Customer_ID]], tbl_Customers[Customer_ID], tbl_Customers[Region])</f>
        <v>West</v>
      </c>
      <c r="N5519" s="1" t="str" cm="1">
        <f t="array" ref="N5519">_xlfn.IFS(
   _xlfn.SINGLE(tbl_Invoices[Plan_ID])="P1","Basic",
   _xlfn.SINGLE(tbl_Invoices[Plan_ID])="P2","Standard",
   _xlfn.SINGLE(tbl_Invoices[Plan_ID])="P3","Premium"
)</f>
        <v>Premium</v>
      </c>
      <c r="O5519" s="2">
        <f>IF(tbl_Invoices[[#This Row],[Revenue_Type]]="Churned",0,1)</f>
        <v>1</v>
      </c>
    </row>
    <row r="5520" spans="1:15" x14ac:dyDescent="0.25">
      <c r="A5520" t="s">
        <v>5205</v>
      </c>
      <c r="B5520" t="s">
        <v>1532</v>
      </c>
      <c r="C5520" t="s">
        <v>2216</v>
      </c>
      <c r="D5520" s="1">
        <v>45023</v>
      </c>
      <c r="E5520">
        <v>55</v>
      </c>
      <c r="F5520" t="b">
        <v>1</v>
      </c>
      <c r="G5520" t="s">
        <v>4547</v>
      </c>
      <c r="H5520" t="s">
        <v>2031</v>
      </c>
      <c r="I5520" s="1">
        <f>DATE(YEAR(tbl_Invoices[[#This Row],[Invoice_Date]]), MONTH(tbl_Invoices[[#This Row],[Invoice_Date]]), DAY(tbl_Invoices[[#This Row],[Invoice_Date]]))</f>
        <v>45023</v>
      </c>
      <c r="J5520">
        <f>YEAR(tbl_Invoices[[#This Row],[Invoice_Date]])</f>
        <v>2023</v>
      </c>
      <c r="K5520" s="1">
        <f>_xlfn.XLOOKUP(tbl_Invoices[[#This Row],[Customer_ID]], tbl_Customers[Customer_ID], tbl_Customers[Cohort_Month])</f>
        <v>44651</v>
      </c>
      <c r="L5520" s="1" t="str">
        <f ca="1">_xlfn.XLOOKUP(tbl_Invoices[[#This Row],[Customer_ID]], tbl_Customers[Customer_ID], tbl_Customers[Age_Group])</f>
        <v>45–54</v>
      </c>
      <c r="M5520" s="1" t="str">
        <f>_xlfn.XLOOKUP(tbl_Invoices[[#This Row],[Customer_ID]], tbl_Customers[Customer_ID], tbl_Customers[Region])</f>
        <v>South</v>
      </c>
      <c r="N5520" s="1" t="str" cm="1">
        <f t="array" ref="N5520">_xlfn.IFS(
   _xlfn.SINGLE(tbl_Invoices[Plan_ID])="P1","Basic",
   _xlfn.SINGLE(tbl_Invoices[Plan_ID])="P2","Standard",
   _xlfn.SINGLE(tbl_Invoices[Plan_ID])="P3","Premium"
)</f>
        <v>Premium</v>
      </c>
      <c r="O5520" s="2">
        <f>IF(tbl_Invoices[[#This Row],[Revenue_Type]]="Churned",0,1)</f>
        <v>1</v>
      </c>
    </row>
    <row r="5521" spans="1:15" x14ac:dyDescent="0.25">
      <c r="A5521" t="s">
        <v>6642</v>
      </c>
      <c r="B5521" t="s">
        <v>1577</v>
      </c>
      <c r="C5521" t="s">
        <v>2765</v>
      </c>
      <c r="D5521" s="1">
        <v>45023</v>
      </c>
      <c r="E5521">
        <v>12</v>
      </c>
      <c r="F5521" t="b">
        <v>1</v>
      </c>
      <c r="G5521" t="s">
        <v>4549</v>
      </c>
      <c r="H5521" t="s">
        <v>2027</v>
      </c>
      <c r="I5521" s="1">
        <f>DATE(YEAR(tbl_Invoices[[#This Row],[Invoice_Date]]), MONTH(tbl_Invoices[[#This Row],[Invoice_Date]]), DAY(tbl_Invoices[[#This Row],[Invoice_Date]]))</f>
        <v>45023</v>
      </c>
      <c r="J5521">
        <f>YEAR(tbl_Invoices[[#This Row],[Invoice_Date]])</f>
        <v>2023</v>
      </c>
      <c r="K5521" s="1">
        <f>_xlfn.XLOOKUP(tbl_Invoices[[#This Row],[Customer_ID]], tbl_Customers[Customer_ID], tbl_Customers[Cohort_Month])</f>
        <v>44469</v>
      </c>
      <c r="L5521" s="1" t="str">
        <f ca="1">_xlfn.XLOOKUP(tbl_Invoices[[#This Row],[Customer_ID]], tbl_Customers[Customer_ID], tbl_Customers[Age_Group])</f>
        <v>45–54</v>
      </c>
      <c r="M5521" s="1" t="str">
        <f>_xlfn.XLOOKUP(tbl_Invoices[[#This Row],[Customer_ID]], tbl_Customers[Customer_ID], tbl_Customers[Region])</f>
        <v>International</v>
      </c>
      <c r="N5521" s="1" t="str" cm="1">
        <f t="array" ref="N5521">_xlfn.IFS(
   _xlfn.SINGLE(tbl_Invoices[Plan_ID])="P1","Basic",
   _xlfn.SINGLE(tbl_Invoices[Plan_ID])="P2","Standard",
   _xlfn.SINGLE(tbl_Invoices[Plan_ID])="P3","Premium"
)</f>
        <v>Basic</v>
      </c>
      <c r="O5521" s="2">
        <f>IF(tbl_Invoices[[#This Row],[Revenue_Type]]="Churned",0,1)</f>
        <v>1</v>
      </c>
    </row>
    <row r="5522" spans="1:15" x14ac:dyDescent="0.25">
      <c r="A5522" t="s">
        <v>7905</v>
      </c>
      <c r="B5522" t="s">
        <v>1685</v>
      </c>
      <c r="C5522" t="s">
        <v>2664</v>
      </c>
      <c r="D5522" s="1">
        <v>45023</v>
      </c>
      <c r="E5522">
        <v>12</v>
      </c>
      <c r="F5522" t="b">
        <v>1</v>
      </c>
      <c r="G5522" t="s">
        <v>4538</v>
      </c>
      <c r="H5522" t="s">
        <v>2027</v>
      </c>
      <c r="I5522" s="1">
        <f>DATE(YEAR(tbl_Invoices[[#This Row],[Invoice_Date]]), MONTH(tbl_Invoices[[#This Row],[Invoice_Date]]), DAY(tbl_Invoices[[#This Row],[Invoice_Date]]))</f>
        <v>45023</v>
      </c>
      <c r="J5522">
        <f>YEAR(tbl_Invoices[[#This Row],[Invoice_Date]])</f>
        <v>2023</v>
      </c>
      <c r="K5522" s="1">
        <f>_xlfn.XLOOKUP(tbl_Invoices[[#This Row],[Customer_ID]], tbl_Customers[Customer_ID], tbl_Customers[Cohort_Month])</f>
        <v>45046</v>
      </c>
      <c r="L5522" s="1" t="str">
        <f ca="1">_xlfn.XLOOKUP(tbl_Invoices[[#This Row],[Customer_ID]], tbl_Customers[Customer_ID], tbl_Customers[Age_Group])</f>
        <v>45–54</v>
      </c>
      <c r="M5522" s="1" t="str">
        <f>_xlfn.XLOOKUP(tbl_Invoices[[#This Row],[Customer_ID]], tbl_Customers[Customer_ID], tbl_Customers[Region])</f>
        <v>International</v>
      </c>
      <c r="N5522" s="1" t="str" cm="1">
        <f t="array" ref="N5522">_xlfn.IFS(
   _xlfn.SINGLE(tbl_Invoices[Plan_ID])="P1","Basic",
   _xlfn.SINGLE(tbl_Invoices[Plan_ID])="P2","Standard",
   _xlfn.SINGLE(tbl_Invoices[Plan_ID])="P3","Premium"
)</f>
        <v>Basic</v>
      </c>
      <c r="O5522" s="2">
        <f>IF(tbl_Invoices[[#This Row],[Revenue_Type]]="Churned",0,1)</f>
        <v>1</v>
      </c>
    </row>
    <row r="5523" spans="1:15" x14ac:dyDescent="0.25">
      <c r="A5523" t="s">
        <v>10348</v>
      </c>
      <c r="B5523" t="s">
        <v>1690</v>
      </c>
      <c r="C5523" t="s">
        <v>2180</v>
      </c>
      <c r="D5523" s="1">
        <v>45023</v>
      </c>
      <c r="E5523">
        <v>12</v>
      </c>
      <c r="F5523" t="b">
        <v>1</v>
      </c>
      <c r="G5523" t="s">
        <v>4538</v>
      </c>
      <c r="H5523" t="s">
        <v>2027</v>
      </c>
      <c r="I5523" s="1">
        <f>DATE(YEAR(tbl_Invoices[[#This Row],[Invoice_Date]]), MONTH(tbl_Invoices[[#This Row],[Invoice_Date]]), DAY(tbl_Invoices[[#This Row],[Invoice_Date]]))</f>
        <v>45023</v>
      </c>
      <c r="J5523">
        <f>YEAR(tbl_Invoices[[#This Row],[Invoice_Date]])</f>
        <v>2023</v>
      </c>
      <c r="K5523" s="1">
        <f>_xlfn.XLOOKUP(tbl_Invoices[[#This Row],[Customer_ID]], tbl_Customers[Customer_ID], tbl_Customers[Cohort_Month])</f>
        <v>44985</v>
      </c>
      <c r="L5523" s="1" t="str">
        <f ca="1">_xlfn.XLOOKUP(tbl_Invoices[[#This Row],[Customer_ID]], tbl_Customers[Customer_ID], tbl_Customers[Age_Group])</f>
        <v>45–54</v>
      </c>
      <c r="M5523" s="1" t="str">
        <f>_xlfn.XLOOKUP(tbl_Invoices[[#This Row],[Customer_ID]], tbl_Customers[Customer_ID], tbl_Customers[Region])</f>
        <v>South</v>
      </c>
      <c r="N5523" s="1" t="str" cm="1">
        <f t="array" ref="N5523">_xlfn.IFS(
   _xlfn.SINGLE(tbl_Invoices[Plan_ID])="P1","Basic",
   _xlfn.SINGLE(tbl_Invoices[Plan_ID])="P2","Standard",
   _xlfn.SINGLE(tbl_Invoices[Plan_ID])="P3","Premium"
)</f>
        <v>Basic</v>
      </c>
      <c r="O5523" s="2">
        <f>IF(tbl_Invoices[[#This Row],[Revenue_Type]]="Churned",0,1)</f>
        <v>1</v>
      </c>
    </row>
    <row r="5524" spans="1:15" x14ac:dyDescent="0.25">
      <c r="A5524" t="s">
        <v>5672</v>
      </c>
      <c r="B5524" t="s">
        <v>1952</v>
      </c>
      <c r="C5524" t="s">
        <v>3335</v>
      </c>
      <c r="D5524" s="1">
        <v>45023</v>
      </c>
      <c r="E5524">
        <v>55</v>
      </c>
      <c r="F5524" t="b">
        <v>1</v>
      </c>
      <c r="G5524" t="s">
        <v>4538</v>
      </c>
      <c r="H5524" t="s">
        <v>2031</v>
      </c>
      <c r="I5524" s="1">
        <f>DATE(YEAR(tbl_Invoices[[#This Row],[Invoice_Date]]), MONTH(tbl_Invoices[[#This Row],[Invoice_Date]]), DAY(tbl_Invoices[[#This Row],[Invoice_Date]]))</f>
        <v>45023</v>
      </c>
      <c r="J5524">
        <f>YEAR(tbl_Invoices[[#This Row],[Invoice_Date]])</f>
        <v>2023</v>
      </c>
      <c r="K5524" s="1">
        <f>_xlfn.XLOOKUP(tbl_Invoices[[#This Row],[Customer_ID]], tbl_Customers[Customer_ID], tbl_Customers[Cohort_Month])</f>
        <v>44773</v>
      </c>
      <c r="L5524" s="1" t="str">
        <f ca="1">_xlfn.XLOOKUP(tbl_Invoices[[#This Row],[Customer_ID]], tbl_Customers[Customer_ID], tbl_Customers[Age_Group])</f>
        <v>35–44</v>
      </c>
      <c r="M5524" s="1" t="str">
        <f>_xlfn.XLOOKUP(tbl_Invoices[[#This Row],[Customer_ID]], tbl_Customers[Customer_ID], tbl_Customers[Region])</f>
        <v>South</v>
      </c>
      <c r="N5524" s="1" t="str" cm="1">
        <f t="array" ref="N5524">_xlfn.IFS(
   _xlfn.SINGLE(tbl_Invoices[Plan_ID])="P1","Basic",
   _xlfn.SINGLE(tbl_Invoices[Plan_ID])="P2","Standard",
   _xlfn.SINGLE(tbl_Invoices[Plan_ID])="P3","Premium"
)</f>
        <v>Premium</v>
      </c>
      <c r="O5524" s="2">
        <f>IF(tbl_Invoices[[#This Row],[Revenue_Type]]="Churned",0,1)</f>
        <v>1</v>
      </c>
    </row>
    <row r="5525" spans="1:15" x14ac:dyDescent="0.25">
      <c r="A5525" t="s">
        <v>8572</v>
      </c>
      <c r="B5525" t="s">
        <v>433</v>
      </c>
      <c r="C5525" t="s">
        <v>2614</v>
      </c>
      <c r="D5525" s="1">
        <v>45024</v>
      </c>
      <c r="E5525">
        <v>55</v>
      </c>
      <c r="F5525" t="b">
        <v>1</v>
      </c>
      <c r="G5525" t="s">
        <v>4545</v>
      </c>
      <c r="H5525" t="s">
        <v>2031</v>
      </c>
      <c r="I5525" s="1">
        <f>DATE(YEAR(tbl_Invoices[[#This Row],[Invoice_Date]]), MONTH(tbl_Invoices[[#This Row],[Invoice_Date]]), DAY(tbl_Invoices[[#This Row],[Invoice_Date]]))</f>
        <v>45024</v>
      </c>
      <c r="J5525">
        <f>YEAR(tbl_Invoices[[#This Row],[Invoice_Date]])</f>
        <v>2023</v>
      </c>
      <c r="K5525" s="1">
        <f>_xlfn.XLOOKUP(tbl_Invoices[[#This Row],[Customer_ID]], tbl_Customers[Customer_ID], tbl_Customers[Cohort_Month])</f>
        <v>44286</v>
      </c>
      <c r="L5525" s="1" t="str">
        <f ca="1">_xlfn.XLOOKUP(tbl_Invoices[[#This Row],[Customer_ID]], tbl_Customers[Customer_ID], tbl_Customers[Age_Group])</f>
        <v>25–34</v>
      </c>
      <c r="M5525" s="1" t="str">
        <f>_xlfn.XLOOKUP(tbl_Invoices[[#This Row],[Customer_ID]], tbl_Customers[Customer_ID], tbl_Customers[Region])</f>
        <v>Midwest</v>
      </c>
      <c r="N5525" s="1" t="str" cm="1">
        <f t="array" ref="N5525">_xlfn.IFS(
   _xlfn.SINGLE(tbl_Invoices[Plan_ID])="P1","Basic",
   _xlfn.SINGLE(tbl_Invoices[Plan_ID])="P2","Standard",
   _xlfn.SINGLE(tbl_Invoices[Plan_ID])="P3","Premium"
)</f>
        <v>Premium</v>
      </c>
      <c r="O5525" s="2">
        <f>IF(tbl_Invoices[[#This Row],[Revenue_Type]]="Churned",0,1)</f>
        <v>0</v>
      </c>
    </row>
    <row r="5526" spans="1:15" x14ac:dyDescent="0.25">
      <c r="A5526" t="s">
        <v>7999</v>
      </c>
      <c r="B5526" t="s">
        <v>435</v>
      </c>
      <c r="C5526" t="s">
        <v>4337</v>
      </c>
      <c r="D5526" s="1">
        <v>45024</v>
      </c>
      <c r="E5526">
        <v>25</v>
      </c>
      <c r="F5526" t="b">
        <v>1</v>
      </c>
      <c r="G5526" t="s">
        <v>4540</v>
      </c>
      <c r="H5526" t="s">
        <v>2034</v>
      </c>
      <c r="I5526" s="1">
        <f>DATE(YEAR(tbl_Invoices[[#This Row],[Invoice_Date]]), MONTH(tbl_Invoices[[#This Row],[Invoice_Date]]), DAY(tbl_Invoices[[#This Row],[Invoice_Date]]))</f>
        <v>45024</v>
      </c>
      <c r="J5526">
        <f>YEAR(tbl_Invoices[[#This Row],[Invoice_Date]])</f>
        <v>2023</v>
      </c>
      <c r="K5526" s="1">
        <f>_xlfn.XLOOKUP(tbl_Invoices[[#This Row],[Customer_ID]], tbl_Customers[Customer_ID], tbl_Customers[Cohort_Month])</f>
        <v>45107</v>
      </c>
      <c r="L5526" s="1" t="str">
        <f ca="1">_xlfn.XLOOKUP(tbl_Invoices[[#This Row],[Customer_ID]], tbl_Customers[Customer_ID], tbl_Customers[Age_Group])</f>
        <v>25–34</v>
      </c>
      <c r="M5526" s="1" t="str">
        <f>_xlfn.XLOOKUP(tbl_Invoices[[#This Row],[Customer_ID]], tbl_Customers[Customer_ID], tbl_Customers[Region])</f>
        <v>South</v>
      </c>
      <c r="N5526" s="1" t="str" cm="1">
        <f t="array" ref="N5526">_xlfn.IFS(
   _xlfn.SINGLE(tbl_Invoices[Plan_ID])="P1","Basic",
   _xlfn.SINGLE(tbl_Invoices[Plan_ID])="P2","Standard",
   _xlfn.SINGLE(tbl_Invoices[Plan_ID])="P3","Premium"
)</f>
        <v>Standard</v>
      </c>
      <c r="O5526" s="2">
        <f>IF(tbl_Invoices[[#This Row],[Revenue_Type]]="Churned",0,1)</f>
        <v>1</v>
      </c>
    </row>
    <row r="5527" spans="1:15" x14ac:dyDescent="0.25">
      <c r="A5527" t="s">
        <v>8521</v>
      </c>
      <c r="B5527" t="s">
        <v>454</v>
      </c>
      <c r="C5527" t="s">
        <v>3574</v>
      </c>
      <c r="D5527" s="1">
        <v>45024</v>
      </c>
      <c r="E5527">
        <v>55</v>
      </c>
      <c r="F5527" t="b">
        <v>1</v>
      </c>
      <c r="G5527" t="s">
        <v>4538</v>
      </c>
      <c r="H5527" t="s">
        <v>2031</v>
      </c>
      <c r="I5527" s="1">
        <f>DATE(YEAR(tbl_Invoices[[#This Row],[Invoice_Date]]), MONTH(tbl_Invoices[[#This Row],[Invoice_Date]]), DAY(tbl_Invoices[[#This Row],[Invoice_Date]]))</f>
        <v>45024</v>
      </c>
      <c r="J5527">
        <f>YEAR(tbl_Invoices[[#This Row],[Invoice_Date]])</f>
        <v>2023</v>
      </c>
      <c r="K5527" s="1">
        <f>_xlfn.XLOOKUP(tbl_Invoices[[#This Row],[Customer_ID]], tbl_Customers[Customer_ID], tbl_Customers[Cohort_Month])</f>
        <v>44895</v>
      </c>
      <c r="L5527" s="1" t="str">
        <f ca="1">_xlfn.XLOOKUP(tbl_Invoices[[#This Row],[Customer_ID]], tbl_Customers[Customer_ID], tbl_Customers[Age_Group])</f>
        <v>25–34</v>
      </c>
      <c r="M5527" s="1" t="str">
        <f>_xlfn.XLOOKUP(tbl_Invoices[[#This Row],[Customer_ID]], tbl_Customers[Customer_ID], tbl_Customers[Region])</f>
        <v>Midwest</v>
      </c>
      <c r="N5527" s="1" t="str" cm="1">
        <f t="array" ref="N5527">_xlfn.IFS(
   _xlfn.SINGLE(tbl_Invoices[Plan_ID])="P1","Basic",
   _xlfn.SINGLE(tbl_Invoices[Plan_ID])="P2","Standard",
   _xlfn.SINGLE(tbl_Invoices[Plan_ID])="P3","Premium"
)</f>
        <v>Premium</v>
      </c>
      <c r="O5527" s="2">
        <f>IF(tbl_Invoices[[#This Row],[Revenue_Type]]="Churned",0,1)</f>
        <v>1</v>
      </c>
    </row>
    <row r="5528" spans="1:15" x14ac:dyDescent="0.25">
      <c r="A5528" t="s">
        <v>6010</v>
      </c>
      <c r="B5528" t="s">
        <v>513</v>
      </c>
      <c r="C5528" t="s">
        <v>3718</v>
      </c>
      <c r="D5528" s="1">
        <v>45024</v>
      </c>
      <c r="E5528">
        <v>12</v>
      </c>
      <c r="F5528" t="b">
        <v>1</v>
      </c>
      <c r="G5528" t="s">
        <v>4540</v>
      </c>
      <c r="H5528" t="s">
        <v>2027</v>
      </c>
      <c r="I5528" s="1">
        <f>DATE(YEAR(tbl_Invoices[[#This Row],[Invoice_Date]]), MONTH(tbl_Invoices[[#This Row],[Invoice_Date]]), DAY(tbl_Invoices[[#This Row],[Invoice_Date]]))</f>
        <v>45024</v>
      </c>
      <c r="J5528">
        <f>YEAR(tbl_Invoices[[#This Row],[Invoice_Date]])</f>
        <v>2023</v>
      </c>
      <c r="K5528" s="1">
        <f>_xlfn.XLOOKUP(tbl_Invoices[[#This Row],[Customer_ID]], tbl_Customers[Customer_ID], tbl_Customers[Cohort_Month])</f>
        <v>44439</v>
      </c>
      <c r="L5528" s="1" t="str">
        <f ca="1">_xlfn.XLOOKUP(tbl_Invoices[[#This Row],[Customer_ID]], tbl_Customers[Customer_ID], tbl_Customers[Age_Group])</f>
        <v>35–44</v>
      </c>
      <c r="M5528" s="1" t="str">
        <f>_xlfn.XLOOKUP(tbl_Invoices[[#This Row],[Customer_ID]], tbl_Customers[Customer_ID], tbl_Customers[Region])</f>
        <v>International</v>
      </c>
      <c r="N5528" s="1" t="str" cm="1">
        <f t="array" ref="N5528">_xlfn.IFS(
   _xlfn.SINGLE(tbl_Invoices[Plan_ID])="P1","Basic",
   _xlfn.SINGLE(tbl_Invoices[Plan_ID])="P2","Standard",
   _xlfn.SINGLE(tbl_Invoices[Plan_ID])="P3","Premium"
)</f>
        <v>Basic</v>
      </c>
      <c r="O5528" s="2">
        <f>IF(tbl_Invoices[[#This Row],[Revenue_Type]]="Churned",0,1)</f>
        <v>1</v>
      </c>
    </row>
    <row r="5529" spans="1:15" x14ac:dyDescent="0.25">
      <c r="A5529" t="s">
        <v>5914</v>
      </c>
      <c r="B5529" t="s">
        <v>1006</v>
      </c>
      <c r="C5529" t="s">
        <v>4281</v>
      </c>
      <c r="D5529" s="1">
        <v>45024</v>
      </c>
      <c r="E5529">
        <v>55</v>
      </c>
      <c r="F5529" t="b">
        <v>1</v>
      </c>
      <c r="G5529" t="s">
        <v>4538</v>
      </c>
      <c r="H5529" t="s">
        <v>2031</v>
      </c>
      <c r="I5529" s="1">
        <f>DATE(YEAR(tbl_Invoices[[#This Row],[Invoice_Date]]), MONTH(tbl_Invoices[[#This Row],[Invoice_Date]]), DAY(tbl_Invoices[[#This Row],[Invoice_Date]]))</f>
        <v>45024</v>
      </c>
      <c r="J5529">
        <f>YEAR(tbl_Invoices[[#This Row],[Invoice_Date]])</f>
        <v>2023</v>
      </c>
      <c r="K5529" s="1">
        <f>_xlfn.XLOOKUP(tbl_Invoices[[#This Row],[Customer_ID]], tbl_Customers[Customer_ID], tbl_Customers[Cohort_Month])</f>
        <v>44865</v>
      </c>
      <c r="L5529" s="1" t="str">
        <f ca="1">_xlfn.XLOOKUP(tbl_Invoices[[#This Row],[Customer_ID]], tbl_Customers[Customer_ID], tbl_Customers[Age_Group])</f>
        <v>35–44</v>
      </c>
      <c r="M5529" s="1" t="str">
        <f>_xlfn.XLOOKUP(tbl_Invoices[[#This Row],[Customer_ID]], tbl_Customers[Customer_ID], tbl_Customers[Region])</f>
        <v>East</v>
      </c>
      <c r="N5529" s="1" t="str" cm="1">
        <f t="array" ref="N5529">_xlfn.IFS(
   _xlfn.SINGLE(tbl_Invoices[Plan_ID])="P1","Basic",
   _xlfn.SINGLE(tbl_Invoices[Plan_ID])="P2","Standard",
   _xlfn.SINGLE(tbl_Invoices[Plan_ID])="P3","Premium"
)</f>
        <v>Premium</v>
      </c>
      <c r="O5529" s="2">
        <f>IF(tbl_Invoices[[#This Row],[Revenue_Type]]="Churned",0,1)</f>
        <v>1</v>
      </c>
    </row>
    <row r="5530" spans="1:15" x14ac:dyDescent="0.25">
      <c r="A5530" t="s">
        <v>6029</v>
      </c>
      <c r="B5530" t="s">
        <v>1110</v>
      </c>
      <c r="C5530" t="s">
        <v>3427</v>
      </c>
      <c r="D5530" s="1">
        <v>45024</v>
      </c>
      <c r="E5530">
        <v>25</v>
      </c>
      <c r="F5530" t="b">
        <v>1</v>
      </c>
      <c r="G5530" t="s">
        <v>4547</v>
      </c>
      <c r="H5530" t="s">
        <v>2034</v>
      </c>
      <c r="I5530" s="1">
        <f>DATE(YEAR(tbl_Invoices[[#This Row],[Invoice_Date]]), MONTH(tbl_Invoices[[#This Row],[Invoice_Date]]), DAY(tbl_Invoices[[#This Row],[Invoice_Date]]))</f>
        <v>45024</v>
      </c>
      <c r="J5530">
        <f>YEAR(tbl_Invoices[[#This Row],[Invoice_Date]])</f>
        <v>2023</v>
      </c>
      <c r="K5530" s="1">
        <f>_xlfn.XLOOKUP(tbl_Invoices[[#This Row],[Customer_ID]], tbl_Customers[Customer_ID], tbl_Customers[Cohort_Month])</f>
        <v>44530</v>
      </c>
      <c r="L5530" s="1" t="str">
        <f ca="1">_xlfn.XLOOKUP(tbl_Invoices[[#This Row],[Customer_ID]], tbl_Customers[Customer_ID], tbl_Customers[Age_Group])</f>
        <v>35–44</v>
      </c>
      <c r="M5530" s="1" t="str">
        <f>_xlfn.XLOOKUP(tbl_Invoices[[#This Row],[Customer_ID]], tbl_Customers[Customer_ID], tbl_Customers[Region])</f>
        <v>East</v>
      </c>
      <c r="N5530" s="1" t="str" cm="1">
        <f t="array" ref="N5530">_xlfn.IFS(
   _xlfn.SINGLE(tbl_Invoices[Plan_ID])="P1","Basic",
   _xlfn.SINGLE(tbl_Invoices[Plan_ID])="P2","Standard",
   _xlfn.SINGLE(tbl_Invoices[Plan_ID])="P3","Premium"
)</f>
        <v>Standard</v>
      </c>
      <c r="O5530" s="2">
        <f>IF(tbl_Invoices[[#This Row],[Revenue_Type]]="Churned",0,1)</f>
        <v>1</v>
      </c>
    </row>
    <row r="5531" spans="1:15" x14ac:dyDescent="0.25">
      <c r="A5531" t="s">
        <v>9556</v>
      </c>
      <c r="B5531" t="s">
        <v>1208</v>
      </c>
      <c r="C5531" t="s">
        <v>2039</v>
      </c>
      <c r="D5531" s="1">
        <v>45024</v>
      </c>
      <c r="E5531">
        <v>12</v>
      </c>
      <c r="F5531" t="b">
        <v>1</v>
      </c>
      <c r="G5531" t="s">
        <v>4540</v>
      </c>
      <c r="H5531" t="s">
        <v>2027</v>
      </c>
      <c r="I5531" s="1">
        <f>DATE(YEAR(tbl_Invoices[[#This Row],[Invoice_Date]]), MONTH(tbl_Invoices[[#This Row],[Invoice_Date]]), DAY(tbl_Invoices[[#This Row],[Invoice_Date]]))</f>
        <v>45024</v>
      </c>
      <c r="J5531">
        <f>YEAR(tbl_Invoices[[#This Row],[Invoice_Date]])</f>
        <v>2023</v>
      </c>
      <c r="K5531" s="1">
        <f>_xlfn.XLOOKUP(tbl_Invoices[[#This Row],[Customer_ID]], tbl_Customers[Customer_ID], tbl_Customers[Cohort_Month])</f>
        <v>44834</v>
      </c>
      <c r="L5531" s="1" t="str">
        <f ca="1">_xlfn.XLOOKUP(tbl_Invoices[[#This Row],[Customer_ID]], tbl_Customers[Customer_ID], tbl_Customers[Age_Group])</f>
        <v>35–44</v>
      </c>
      <c r="M5531" s="1" t="str">
        <f>_xlfn.XLOOKUP(tbl_Invoices[[#This Row],[Customer_ID]], tbl_Customers[Customer_ID], tbl_Customers[Region])</f>
        <v>South</v>
      </c>
      <c r="N5531" s="1" t="str" cm="1">
        <f t="array" ref="N5531">_xlfn.IFS(
   _xlfn.SINGLE(tbl_Invoices[Plan_ID])="P1","Basic",
   _xlfn.SINGLE(tbl_Invoices[Plan_ID])="P2","Standard",
   _xlfn.SINGLE(tbl_Invoices[Plan_ID])="P3","Premium"
)</f>
        <v>Basic</v>
      </c>
      <c r="O5531" s="2">
        <f>IF(tbl_Invoices[[#This Row],[Revenue_Type]]="Churned",0,1)</f>
        <v>1</v>
      </c>
    </row>
    <row r="5532" spans="1:15" x14ac:dyDescent="0.25">
      <c r="A5532" t="s">
        <v>4986</v>
      </c>
      <c r="B5532" t="s">
        <v>1225</v>
      </c>
      <c r="C5532" t="s">
        <v>3854</v>
      </c>
      <c r="D5532" s="1">
        <v>45024</v>
      </c>
      <c r="E5532">
        <v>55</v>
      </c>
      <c r="F5532" t="b">
        <v>1</v>
      </c>
      <c r="G5532" t="s">
        <v>4547</v>
      </c>
      <c r="H5532" t="s">
        <v>2031</v>
      </c>
      <c r="I5532" s="1">
        <f>DATE(YEAR(tbl_Invoices[[#This Row],[Invoice_Date]]), MONTH(tbl_Invoices[[#This Row],[Invoice_Date]]), DAY(tbl_Invoices[[#This Row],[Invoice_Date]]))</f>
        <v>45024</v>
      </c>
      <c r="J5532">
        <f>YEAR(tbl_Invoices[[#This Row],[Invoice_Date]])</f>
        <v>2023</v>
      </c>
      <c r="K5532" s="1">
        <f>_xlfn.XLOOKUP(tbl_Invoices[[#This Row],[Customer_ID]], tbl_Customers[Customer_ID], tbl_Customers[Cohort_Month])</f>
        <v>44377</v>
      </c>
      <c r="L5532" s="1" t="str">
        <f ca="1">_xlfn.XLOOKUP(tbl_Invoices[[#This Row],[Customer_ID]], tbl_Customers[Customer_ID], tbl_Customers[Age_Group])</f>
        <v>35–44</v>
      </c>
      <c r="M5532" s="1" t="str">
        <f>_xlfn.XLOOKUP(tbl_Invoices[[#This Row],[Customer_ID]], tbl_Customers[Customer_ID], tbl_Customers[Region])</f>
        <v>West</v>
      </c>
      <c r="N5532" s="1" t="str" cm="1">
        <f t="array" ref="N5532">_xlfn.IFS(
   _xlfn.SINGLE(tbl_Invoices[Plan_ID])="P1","Basic",
   _xlfn.SINGLE(tbl_Invoices[Plan_ID])="P2","Standard",
   _xlfn.SINGLE(tbl_Invoices[Plan_ID])="P3","Premium"
)</f>
        <v>Premium</v>
      </c>
      <c r="O5532" s="2">
        <f>IF(tbl_Invoices[[#This Row],[Revenue_Type]]="Churned",0,1)</f>
        <v>1</v>
      </c>
    </row>
    <row r="5533" spans="1:15" x14ac:dyDescent="0.25">
      <c r="A5533" t="s">
        <v>7457</v>
      </c>
      <c r="B5533" t="s">
        <v>1840</v>
      </c>
      <c r="C5533" t="s">
        <v>3652</v>
      </c>
      <c r="D5533" s="1">
        <v>45024</v>
      </c>
      <c r="E5533">
        <v>12</v>
      </c>
      <c r="F5533" t="b">
        <v>1</v>
      </c>
      <c r="G5533" t="s">
        <v>4547</v>
      </c>
      <c r="H5533" t="s">
        <v>2027</v>
      </c>
      <c r="I5533" s="1">
        <f>DATE(YEAR(tbl_Invoices[[#This Row],[Invoice_Date]]), MONTH(tbl_Invoices[[#This Row],[Invoice_Date]]), DAY(tbl_Invoices[[#This Row],[Invoice_Date]]))</f>
        <v>45024</v>
      </c>
      <c r="J5533">
        <f>YEAR(tbl_Invoices[[#This Row],[Invoice_Date]])</f>
        <v>2023</v>
      </c>
      <c r="K5533" s="1">
        <f>_xlfn.XLOOKUP(tbl_Invoices[[#This Row],[Customer_ID]], tbl_Customers[Customer_ID], tbl_Customers[Cohort_Month])</f>
        <v>44469</v>
      </c>
      <c r="L5533" s="1" t="str">
        <f ca="1">_xlfn.XLOOKUP(tbl_Invoices[[#This Row],[Customer_ID]], tbl_Customers[Customer_ID], tbl_Customers[Age_Group])</f>
        <v>25–34</v>
      </c>
      <c r="M5533" s="1" t="str">
        <f>_xlfn.XLOOKUP(tbl_Invoices[[#This Row],[Customer_ID]], tbl_Customers[Customer_ID], tbl_Customers[Region])</f>
        <v>International</v>
      </c>
      <c r="N5533" s="1" t="str" cm="1">
        <f t="array" ref="N5533">_xlfn.IFS(
   _xlfn.SINGLE(tbl_Invoices[Plan_ID])="P1","Basic",
   _xlfn.SINGLE(tbl_Invoices[Plan_ID])="P2","Standard",
   _xlfn.SINGLE(tbl_Invoices[Plan_ID])="P3","Premium"
)</f>
        <v>Basic</v>
      </c>
      <c r="O5533" s="2">
        <f>IF(tbl_Invoices[[#This Row],[Revenue_Type]]="Churned",0,1)</f>
        <v>1</v>
      </c>
    </row>
    <row r="5534" spans="1:15" x14ac:dyDescent="0.25">
      <c r="A5534" t="s">
        <v>9179</v>
      </c>
      <c r="B5534" t="s">
        <v>1987</v>
      </c>
      <c r="C5534" t="s">
        <v>3520</v>
      </c>
      <c r="D5534" s="1">
        <v>45024</v>
      </c>
      <c r="E5534">
        <v>12</v>
      </c>
      <c r="F5534" t="b">
        <v>1</v>
      </c>
      <c r="G5534" t="s">
        <v>4549</v>
      </c>
      <c r="H5534" t="s">
        <v>2027</v>
      </c>
      <c r="I5534" s="1">
        <f>DATE(YEAR(tbl_Invoices[[#This Row],[Invoice_Date]]), MONTH(tbl_Invoices[[#This Row],[Invoice_Date]]), DAY(tbl_Invoices[[#This Row],[Invoice_Date]]))</f>
        <v>45024</v>
      </c>
      <c r="J5534">
        <f>YEAR(tbl_Invoices[[#This Row],[Invoice_Date]])</f>
        <v>2023</v>
      </c>
      <c r="K5534" s="1">
        <f>_xlfn.XLOOKUP(tbl_Invoices[[#This Row],[Customer_ID]], tbl_Customers[Customer_ID], tbl_Customers[Cohort_Month])</f>
        <v>44316</v>
      </c>
      <c r="L5534" s="1" t="str">
        <f ca="1">_xlfn.XLOOKUP(tbl_Invoices[[#This Row],[Customer_ID]], tbl_Customers[Customer_ID], tbl_Customers[Age_Group])</f>
        <v>25–34</v>
      </c>
      <c r="M5534" s="1" t="str">
        <f>_xlfn.XLOOKUP(tbl_Invoices[[#This Row],[Customer_ID]], tbl_Customers[Customer_ID], tbl_Customers[Region])</f>
        <v>International</v>
      </c>
      <c r="N5534" s="1" t="str" cm="1">
        <f t="array" ref="N5534">_xlfn.IFS(
   _xlfn.SINGLE(tbl_Invoices[Plan_ID])="P1","Basic",
   _xlfn.SINGLE(tbl_Invoices[Plan_ID])="P2","Standard",
   _xlfn.SINGLE(tbl_Invoices[Plan_ID])="P3","Premium"
)</f>
        <v>Basic</v>
      </c>
      <c r="O5534" s="2">
        <f>IF(tbl_Invoices[[#This Row],[Revenue_Type]]="Churned",0,1)</f>
        <v>1</v>
      </c>
    </row>
    <row r="5535" spans="1:15" x14ac:dyDescent="0.25">
      <c r="A5535" t="s">
        <v>9615</v>
      </c>
      <c r="B5535" t="s">
        <v>414</v>
      </c>
      <c r="C5535" t="s">
        <v>2115</v>
      </c>
      <c r="D5535" s="1">
        <v>45025</v>
      </c>
      <c r="E5535">
        <v>25</v>
      </c>
      <c r="F5535" t="b">
        <v>1</v>
      </c>
      <c r="G5535" t="s">
        <v>4540</v>
      </c>
      <c r="H5535" t="s">
        <v>2034</v>
      </c>
      <c r="I5535" s="1">
        <f>DATE(YEAR(tbl_Invoices[[#This Row],[Invoice_Date]]), MONTH(tbl_Invoices[[#This Row],[Invoice_Date]]), DAY(tbl_Invoices[[#This Row],[Invoice_Date]]))</f>
        <v>45025</v>
      </c>
      <c r="J5535">
        <f>YEAR(tbl_Invoices[[#This Row],[Invoice_Date]])</f>
        <v>2023</v>
      </c>
      <c r="K5535" s="1">
        <f>_xlfn.XLOOKUP(tbl_Invoices[[#This Row],[Customer_ID]], tbl_Customers[Customer_ID], tbl_Customers[Cohort_Month])</f>
        <v>44773</v>
      </c>
      <c r="L5535" s="1" t="str">
        <f ca="1">_xlfn.XLOOKUP(tbl_Invoices[[#This Row],[Customer_ID]], tbl_Customers[Customer_ID], tbl_Customers[Age_Group])</f>
        <v>25–34</v>
      </c>
      <c r="M5535" s="1" t="str">
        <f>_xlfn.XLOOKUP(tbl_Invoices[[#This Row],[Customer_ID]], tbl_Customers[Customer_ID], tbl_Customers[Region])</f>
        <v>International</v>
      </c>
      <c r="N5535" s="1" t="str" cm="1">
        <f t="array" ref="N5535">_xlfn.IFS(
   _xlfn.SINGLE(tbl_Invoices[Plan_ID])="P1","Basic",
   _xlfn.SINGLE(tbl_Invoices[Plan_ID])="P2","Standard",
   _xlfn.SINGLE(tbl_Invoices[Plan_ID])="P3","Premium"
)</f>
        <v>Standard</v>
      </c>
      <c r="O5535" s="2">
        <f>IF(tbl_Invoices[[#This Row],[Revenue_Type]]="Churned",0,1)</f>
        <v>1</v>
      </c>
    </row>
    <row r="5536" spans="1:15" x14ac:dyDescent="0.25">
      <c r="A5536" t="s">
        <v>6284</v>
      </c>
      <c r="B5536" t="s">
        <v>1054</v>
      </c>
      <c r="C5536" t="s">
        <v>2117</v>
      </c>
      <c r="D5536" s="1">
        <v>45025</v>
      </c>
      <c r="E5536">
        <v>55</v>
      </c>
      <c r="F5536" t="b">
        <v>1</v>
      </c>
      <c r="G5536" t="s">
        <v>4549</v>
      </c>
      <c r="H5536" t="s">
        <v>2031</v>
      </c>
      <c r="I5536" s="1">
        <f>DATE(YEAR(tbl_Invoices[[#This Row],[Invoice_Date]]), MONTH(tbl_Invoices[[#This Row],[Invoice_Date]]), DAY(tbl_Invoices[[#This Row],[Invoice_Date]]))</f>
        <v>45025</v>
      </c>
      <c r="J5536">
        <f>YEAR(tbl_Invoices[[#This Row],[Invoice_Date]])</f>
        <v>2023</v>
      </c>
      <c r="K5536" s="1">
        <f>_xlfn.XLOOKUP(tbl_Invoices[[#This Row],[Customer_ID]], tbl_Customers[Customer_ID], tbl_Customers[Cohort_Month])</f>
        <v>44712</v>
      </c>
      <c r="L5536" s="1" t="str">
        <f ca="1">_xlfn.XLOOKUP(tbl_Invoices[[#This Row],[Customer_ID]], tbl_Customers[Customer_ID], tbl_Customers[Age_Group])</f>
        <v>35–44</v>
      </c>
      <c r="M5536" s="1" t="str">
        <f>_xlfn.XLOOKUP(tbl_Invoices[[#This Row],[Customer_ID]], tbl_Customers[Customer_ID], tbl_Customers[Region])</f>
        <v>International</v>
      </c>
      <c r="N5536" s="1" t="str" cm="1">
        <f t="array" ref="N5536">_xlfn.IFS(
   _xlfn.SINGLE(tbl_Invoices[Plan_ID])="P1","Basic",
   _xlfn.SINGLE(tbl_Invoices[Plan_ID])="P2","Standard",
   _xlfn.SINGLE(tbl_Invoices[Plan_ID])="P3","Premium"
)</f>
        <v>Premium</v>
      </c>
      <c r="O5536" s="2">
        <f>IF(tbl_Invoices[[#This Row],[Revenue_Type]]="Churned",0,1)</f>
        <v>1</v>
      </c>
    </row>
    <row r="5537" spans="1:15" x14ac:dyDescent="0.25">
      <c r="A5537" t="s">
        <v>7241</v>
      </c>
      <c r="B5537" t="s">
        <v>1337</v>
      </c>
      <c r="C5537" t="s">
        <v>2725</v>
      </c>
      <c r="D5537" s="1">
        <v>45025</v>
      </c>
      <c r="E5537">
        <v>55</v>
      </c>
      <c r="F5537" t="b">
        <v>1</v>
      </c>
      <c r="G5537" t="s">
        <v>4549</v>
      </c>
      <c r="H5537" t="s">
        <v>2031</v>
      </c>
      <c r="I5537" s="1">
        <f>DATE(YEAR(tbl_Invoices[[#This Row],[Invoice_Date]]), MONTH(tbl_Invoices[[#This Row],[Invoice_Date]]), DAY(tbl_Invoices[[#This Row],[Invoice_Date]]))</f>
        <v>45025</v>
      </c>
      <c r="J5537">
        <f>YEAR(tbl_Invoices[[#This Row],[Invoice_Date]])</f>
        <v>2023</v>
      </c>
      <c r="K5537" s="1">
        <f>_xlfn.XLOOKUP(tbl_Invoices[[#This Row],[Customer_ID]], tbl_Customers[Customer_ID], tbl_Customers[Cohort_Month])</f>
        <v>45046</v>
      </c>
      <c r="L5537" s="1" t="str">
        <f ca="1">_xlfn.XLOOKUP(tbl_Invoices[[#This Row],[Customer_ID]], tbl_Customers[Customer_ID], tbl_Customers[Age_Group])</f>
        <v>25–34</v>
      </c>
      <c r="M5537" s="1" t="str">
        <f>_xlfn.XLOOKUP(tbl_Invoices[[#This Row],[Customer_ID]], tbl_Customers[Customer_ID], tbl_Customers[Region])</f>
        <v>International</v>
      </c>
      <c r="N5537" s="1" t="str" cm="1">
        <f t="array" ref="N5537">_xlfn.IFS(
   _xlfn.SINGLE(tbl_Invoices[Plan_ID])="P1","Basic",
   _xlfn.SINGLE(tbl_Invoices[Plan_ID])="P2","Standard",
   _xlfn.SINGLE(tbl_Invoices[Plan_ID])="P3","Premium"
)</f>
        <v>Premium</v>
      </c>
      <c r="O5537" s="2">
        <f>IF(tbl_Invoices[[#This Row],[Revenue_Type]]="Churned",0,1)</f>
        <v>1</v>
      </c>
    </row>
    <row r="5538" spans="1:15" x14ac:dyDescent="0.25">
      <c r="A5538" t="s">
        <v>5287</v>
      </c>
      <c r="B5538" t="s">
        <v>1913</v>
      </c>
      <c r="C5538" t="s">
        <v>2788</v>
      </c>
      <c r="D5538" s="1">
        <v>45025</v>
      </c>
      <c r="E5538">
        <v>55</v>
      </c>
      <c r="F5538" t="b">
        <v>1</v>
      </c>
      <c r="G5538" t="s">
        <v>4549</v>
      </c>
      <c r="H5538" t="s">
        <v>2031</v>
      </c>
      <c r="I5538" s="1">
        <f>DATE(YEAR(tbl_Invoices[[#This Row],[Invoice_Date]]), MONTH(tbl_Invoices[[#This Row],[Invoice_Date]]), DAY(tbl_Invoices[[#This Row],[Invoice_Date]]))</f>
        <v>45025</v>
      </c>
      <c r="J5538">
        <f>YEAR(tbl_Invoices[[#This Row],[Invoice_Date]])</f>
        <v>2023</v>
      </c>
      <c r="K5538" s="1">
        <f>_xlfn.XLOOKUP(tbl_Invoices[[#This Row],[Customer_ID]], tbl_Customers[Customer_ID], tbl_Customers[Cohort_Month])</f>
        <v>44865</v>
      </c>
      <c r="L5538" s="1" t="str">
        <f ca="1">_xlfn.XLOOKUP(tbl_Invoices[[#This Row],[Customer_ID]], tbl_Customers[Customer_ID], tbl_Customers[Age_Group])</f>
        <v>55+</v>
      </c>
      <c r="M5538" s="1" t="str">
        <f>_xlfn.XLOOKUP(tbl_Invoices[[#This Row],[Customer_ID]], tbl_Customers[Customer_ID], tbl_Customers[Region])</f>
        <v>East</v>
      </c>
      <c r="N5538" s="1" t="str" cm="1">
        <f t="array" ref="N5538">_xlfn.IFS(
   _xlfn.SINGLE(tbl_Invoices[Plan_ID])="P1","Basic",
   _xlfn.SINGLE(tbl_Invoices[Plan_ID])="P2","Standard",
   _xlfn.SINGLE(tbl_Invoices[Plan_ID])="P3","Premium"
)</f>
        <v>Premium</v>
      </c>
      <c r="O5538" s="2">
        <f>IF(tbl_Invoices[[#This Row],[Revenue_Type]]="Churned",0,1)</f>
        <v>1</v>
      </c>
    </row>
    <row r="5539" spans="1:15" x14ac:dyDescent="0.25">
      <c r="A5539" t="s">
        <v>9678</v>
      </c>
      <c r="B5539" t="s">
        <v>2013</v>
      </c>
      <c r="C5539" t="s">
        <v>3359</v>
      </c>
      <c r="D5539" s="1">
        <v>45025</v>
      </c>
      <c r="E5539">
        <v>25</v>
      </c>
      <c r="F5539" t="b">
        <v>1</v>
      </c>
      <c r="G5539" t="s">
        <v>4538</v>
      </c>
      <c r="H5539" t="s">
        <v>2034</v>
      </c>
      <c r="I5539" s="1">
        <f>DATE(YEAR(tbl_Invoices[[#This Row],[Invoice_Date]]), MONTH(tbl_Invoices[[#This Row],[Invoice_Date]]), DAY(tbl_Invoices[[#This Row],[Invoice_Date]]))</f>
        <v>45025</v>
      </c>
      <c r="J5539">
        <f>YEAR(tbl_Invoices[[#This Row],[Invoice_Date]])</f>
        <v>2023</v>
      </c>
      <c r="K5539" s="1">
        <f>_xlfn.XLOOKUP(tbl_Invoices[[#This Row],[Customer_ID]], tbl_Customers[Customer_ID], tbl_Customers[Cohort_Month])</f>
        <v>44985</v>
      </c>
      <c r="L5539" s="1" t="str">
        <f ca="1">_xlfn.XLOOKUP(tbl_Invoices[[#This Row],[Customer_ID]], tbl_Customers[Customer_ID], tbl_Customers[Age_Group])</f>
        <v>25–34</v>
      </c>
      <c r="M5539" s="1" t="str">
        <f>_xlfn.XLOOKUP(tbl_Invoices[[#This Row],[Customer_ID]], tbl_Customers[Customer_ID], tbl_Customers[Region])</f>
        <v>Midwest</v>
      </c>
      <c r="N5539" s="1" t="str" cm="1">
        <f t="array" ref="N5539">_xlfn.IFS(
   _xlfn.SINGLE(tbl_Invoices[Plan_ID])="P1","Basic",
   _xlfn.SINGLE(tbl_Invoices[Plan_ID])="P2","Standard",
   _xlfn.SINGLE(tbl_Invoices[Plan_ID])="P3","Premium"
)</f>
        <v>Standard</v>
      </c>
      <c r="O5539" s="2">
        <f>IF(tbl_Invoices[[#This Row],[Revenue_Type]]="Churned",0,1)</f>
        <v>1</v>
      </c>
    </row>
    <row r="5540" spans="1:15" x14ac:dyDescent="0.25">
      <c r="A5540" t="s">
        <v>4676</v>
      </c>
      <c r="B5540" t="s">
        <v>251</v>
      </c>
      <c r="C5540" t="s">
        <v>2409</v>
      </c>
      <c r="D5540" s="1">
        <v>45026</v>
      </c>
      <c r="E5540">
        <v>12</v>
      </c>
      <c r="F5540" t="b">
        <v>1</v>
      </c>
      <c r="G5540" t="s">
        <v>4545</v>
      </c>
      <c r="H5540" t="s">
        <v>2027</v>
      </c>
      <c r="I5540" s="1">
        <f>DATE(YEAR(tbl_Invoices[[#This Row],[Invoice_Date]]), MONTH(tbl_Invoices[[#This Row],[Invoice_Date]]), DAY(tbl_Invoices[[#This Row],[Invoice_Date]]))</f>
        <v>45026</v>
      </c>
      <c r="J5540">
        <f>YEAR(tbl_Invoices[[#This Row],[Invoice_Date]])</f>
        <v>2023</v>
      </c>
      <c r="K5540" s="1">
        <f>_xlfn.XLOOKUP(tbl_Invoices[[#This Row],[Customer_ID]], tbl_Customers[Customer_ID], tbl_Customers[Cohort_Month])</f>
        <v>44530</v>
      </c>
      <c r="L5540" s="1" t="str">
        <f ca="1">_xlfn.XLOOKUP(tbl_Invoices[[#This Row],[Customer_ID]], tbl_Customers[Customer_ID], tbl_Customers[Age_Group])</f>
        <v>55+</v>
      </c>
      <c r="M5540" s="1" t="str">
        <f>_xlfn.XLOOKUP(tbl_Invoices[[#This Row],[Customer_ID]], tbl_Customers[Customer_ID], tbl_Customers[Region])</f>
        <v>South</v>
      </c>
      <c r="N5540" s="1" t="str" cm="1">
        <f t="array" ref="N5540">_xlfn.IFS(
   _xlfn.SINGLE(tbl_Invoices[Plan_ID])="P1","Basic",
   _xlfn.SINGLE(tbl_Invoices[Plan_ID])="P2","Standard",
   _xlfn.SINGLE(tbl_Invoices[Plan_ID])="P3","Premium"
)</f>
        <v>Basic</v>
      </c>
      <c r="O5540" s="2">
        <f>IF(tbl_Invoices[[#This Row],[Revenue_Type]]="Churned",0,1)</f>
        <v>0</v>
      </c>
    </row>
    <row r="5541" spans="1:15" x14ac:dyDescent="0.25">
      <c r="A5541" t="s">
        <v>7546</v>
      </c>
      <c r="B5541" t="s">
        <v>623</v>
      </c>
      <c r="C5541" t="s">
        <v>2861</v>
      </c>
      <c r="D5541" s="1">
        <v>45026</v>
      </c>
      <c r="E5541">
        <v>25</v>
      </c>
      <c r="F5541" t="b">
        <v>1</v>
      </c>
      <c r="G5541" t="s">
        <v>4540</v>
      </c>
      <c r="H5541" t="s">
        <v>2034</v>
      </c>
      <c r="I5541" s="1">
        <f>DATE(YEAR(tbl_Invoices[[#This Row],[Invoice_Date]]), MONTH(tbl_Invoices[[#This Row],[Invoice_Date]]), DAY(tbl_Invoices[[#This Row],[Invoice_Date]]))</f>
        <v>45026</v>
      </c>
      <c r="J5541">
        <f>YEAR(tbl_Invoices[[#This Row],[Invoice_Date]])</f>
        <v>2023</v>
      </c>
      <c r="K5541" s="1">
        <f>_xlfn.XLOOKUP(tbl_Invoices[[#This Row],[Customer_ID]], tbl_Customers[Customer_ID], tbl_Customers[Cohort_Month])</f>
        <v>44561</v>
      </c>
      <c r="L5541" s="1" t="str">
        <f ca="1">_xlfn.XLOOKUP(tbl_Invoices[[#This Row],[Customer_ID]], tbl_Customers[Customer_ID], tbl_Customers[Age_Group])</f>
        <v>18–24</v>
      </c>
      <c r="M5541" s="1" t="str">
        <f>_xlfn.XLOOKUP(tbl_Invoices[[#This Row],[Customer_ID]], tbl_Customers[Customer_ID], tbl_Customers[Region])</f>
        <v>South</v>
      </c>
      <c r="N5541" s="1" t="str" cm="1">
        <f t="array" ref="N5541">_xlfn.IFS(
   _xlfn.SINGLE(tbl_Invoices[Plan_ID])="P1","Basic",
   _xlfn.SINGLE(tbl_Invoices[Plan_ID])="P2","Standard",
   _xlfn.SINGLE(tbl_Invoices[Plan_ID])="P3","Premium"
)</f>
        <v>Standard</v>
      </c>
      <c r="O5541" s="2">
        <f>IF(tbl_Invoices[[#This Row],[Revenue_Type]]="Churned",0,1)</f>
        <v>1</v>
      </c>
    </row>
    <row r="5542" spans="1:15" x14ac:dyDescent="0.25">
      <c r="A5542" t="s">
        <v>8318</v>
      </c>
      <c r="B5542" t="s">
        <v>990</v>
      </c>
      <c r="C5542" t="s">
        <v>2960</v>
      </c>
      <c r="D5542" s="1">
        <v>45026</v>
      </c>
      <c r="E5542">
        <v>12</v>
      </c>
      <c r="F5542" t="b">
        <v>1</v>
      </c>
      <c r="G5542" t="s">
        <v>4538</v>
      </c>
      <c r="H5542" t="s">
        <v>2027</v>
      </c>
      <c r="I5542" s="1">
        <f>DATE(YEAR(tbl_Invoices[[#This Row],[Invoice_Date]]), MONTH(tbl_Invoices[[#This Row],[Invoice_Date]]), DAY(tbl_Invoices[[#This Row],[Invoice_Date]]))</f>
        <v>45026</v>
      </c>
      <c r="J5542">
        <f>YEAR(tbl_Invoices[[#This Row],[Invoice_Date]])</f>
        <v>2023</v>
      </c>
      <c r="K5542" s="1">
        <f>_xlfn.XLOOKUP(tbl_Invoices[[#This Row],[Customer_ID]], tbl_Customers[Customer_ID], tbl_Customers[Cohort_Month])</f>
        <v>45077</v>
      </c>
      <c r="L5542" s="1" t="str">
        <f ca="1">_xlfn.XLOOKUP(tbl_Invoices[[#This Row],[Customer_ID]], tbl_Customers[Customer_ID], tbl_Customers[Age_Group])</f>
        <v>25–34</v>
      </c>
      <c r="M5542" s="1" t="str">
        <f>_xlfn.XLOOKUP(tbl_Invoices[[#This Row],[Customer_ID]], tbl_Customers[Customer_ID], tbl_Customers[Region])</f>
        <v>Midwest</v>
      </c>
      <c r="N5542" s="1" t="str" cm="1">
        <f t="array" ref="N5542">_xlfn.IFS(
   _xlfn.SINGLE(tbl_Invoices[Plan_ID])="P1","Basic",
   _xlfn.SINGLE(tbl_Invoices[Plan_ID])="P2","Standard",
   _xlfn.SINGLE(tbl_Invoices[Plan_ID])="P3","Premium"
)</f>
        <v>Basic</v>
      </c>
      <c r="O5542" s="2">
        <f>IF(tbl_Invoices[[#This Row],[Revenue_Type]]="Churned",0,1)</f>
        <v>1</v>
      </c>
    </row>
    <row r="5543" spans="1:15" x14ac:dyDescent="0.25">
      <c r="A5543" t="s">
        <v>6667</v>
      </c>
      <c r="B5543" t="s">
        <v>1295</v>
      </c>
      <c r="C5543" t="s">
        <v>3511</v>
      </c>
      <c r="D5543" s="1">
        <v>45026</v>
      </c>
      <c r="E5543">
        <v>12</v>
      </c>
      <c r="F5543" t="b">
        <v>1</v>
      </c>
      <c r="G5543" t="s">
        <v>4540</v>
      </c>
      <c r="H5543" t="s">
        <v>2027</v>
      </c>
      <c r="I5543" s="1">
        <f>DATE(YEAR(tbl_Invoices[[#This Row],[Invoice_Date]]), MONTH(tbl_Invoices[[#This Row],[Invoice_Date]]), DAY(tbl_Invoices[[#This Row],[Invoice_Date]]))</f>
        <v>45026</v>
      </c>
      <c r="J5543">
        <f>YEAR(tbl_Invoices[[#This Row],[Invoice_Date]])</f>
        <v>2023</v>
      </c>
      <c r="K5543" s="1">
        <f>_xlfn.XLOOKUP(tbl_Invoices[[#This Row],[Customer_ID]], tbl_Customers[Customer_ID], tbl_Customers[Cohort_Month])</f>
        <v>45077</v>
      </c>
      <c r="L5543" s="1" t="str">
        <f ca="1">_xlfn.XLOOKUP(tbl_Invoices[[#This Row],[Customer_ID]], tbl_Customers[Customer_ID], tbl_Customers[Age_Group])</f>
        <v>25–34</v>
      </c>
      <c r="M5543" s="1" t="str">
        <f>_xlfn.XLOOKUP(tbl_Invoices[[#This Row],[Customer_ID]], tbl_Customers[Customer_ID], tbl_Customers[Region])</f>
        <v>Midwest</v>
      </c>
      <c r="N5543" s="1" t="str" cm="1">
        <f t="array" ref="N5543">_xlfn.IFS(
   _xlfn.SINGLE(tbl_Invoices[Plan_ID])="P1","Basic",
   _xlfn.SINGLE(tbl_Invoices[Plan_ID])="P2","Standard",
   _xlfn.SINGLE(tbl_Invoices[Plan_ID])="P3","Premium"
)</f>
        <v>Basic</v>
      </c>
      <c r="O5543" s="2">
        <f>IF(tbl_Invoices[[#This Row],[Revenue_Type]]="Churned",0,1)</f>
        <v>1</v>
      </c>
    </row>
    <row r="5544" spans="1:15" x14ac:dyDescent="0.25">
      <c r="A5544" t="s">
        <v>8231</v>
      </c>
      <c r="B5544" t="s">
        <v>1814</v>
      </c>
      <c r="C5544" t="s">
        <v>4172</v>
      </c>
      <c r="D5544" s="1">
        <v>45026</v>
      </c>
      <c r="E5544">
        <v>25</v>
      </c>
      <c r="F5544" t="b">
        <v>1</v>
      </c>
      <c r="G5544" t="s">
        <v>4547</v>
      </c>
      <c r="H5544" t="s">
        <v>2034</v>
      </c>
      <c r="I5544" s="1">
        <f>DATE(YEAR(tbl_Invoices[[#This Row],[Invoice_Date]]), MONTH(tbl_Invoices[[#This Row],[Invoice_Date]]), DAY(tbl_Invoices[[#This Row],[Invoice_Date]]))</f>
        <v>45026</v>
      </c>
      <c r="J5544">
        <f>YEAR(tbl_Invoices[[#This Row],[Invoice_Date]])</f>
        <v>2023</v>
      </c>
      <c r="K5544" s="1">
        <f>_xlfn.XLOOKUP(tbl_Invoices[[#This Row],[Customer_ID]], tbl_Customers[Customer_ID], tbl_Customers[Cohort_Month])</f>
        <v>45046</v>
      </c>
      <c r="L5544" s="1" t="str">
        <f ca="1">_xlfn.XLOOKUP(tbl_Invoices[[#This Row],[Customer_ID]], tbl_Customers[Customer_ID], tbl_Customers[Age_Group])</f>
        <v>55+</v>
      </c>
      <c r="M5544" s="1" t="str">
        <f>_xlfn.XLOOKUP(tbl_Invoices[[#This Row],[Customer_ID]], tbl_Customers[Customer_ID], tbl_Customers[Region])</f>
        <v>East</v>
      </c>
      <c r="N5544" s="1" t="str" cm="1">
        <f t="array" ref="N5544">_xlfn.IFS(
   _xlfn.SINGLE(tbl_Invoices[Plan_ID])="P1","Basic",
   _xlfn.SINGLE(tbl_Invoices[Plan_ID])="P2","Standard",
   _xlfn.SINGLE(tbl_Invoices[Plan_ID])="P3","Premium"
)</f>
        <v>Standard</v>
      </c>
      <c r="O5544" s="2">
        <f>IF(tbl_Invoices[[#This Row],[Revenue_Type]]="Churned",0,1)</f>
        <v>1</v>
      </c>
    </row>
    <row r="5545" spans="1:15" x14ac:dyDescent="0.25">
      <c r="A5545" t="s">
        <v>7554</v>
      </c>
      <c r="B5545" t="s">
        <v>1903</v>
      </c>
      <c r="C5545" t="s">
        <v>4180</v>
      </c>
      <c r="D5545" s="1">
        <v>45026</v>
      </c>
      <c r="E5545">
        <v>12</v>
      </c>
      <c r="F5545" t="b">
        <v>1</v>
      </c>
      <c r="G5545" t="s">
        <v>4547</v>
      </c>
      <c r="H5545" t="s">
        <v>2027</v>
      </c>
      <c r="I5545" s="1">
        <f>DATE(YEAR(tbl_Invoices[[#This Row],[Invoice_Date]]), MONTH(tbl_Invoices[[#This Row],[Invoice_Date]]), DAY(tbl_Invoices[[#This Row],[Invoice_Date]]))</f>
        <v>45026</v>
      </c>
      <c r="J5545">
        <f>YEAR(tbl_Invoices[[#This Row],[Invoice_Date]])</f>
        <v>2023</v>
      </c>
      <c r="K5545" s="1">
        <f>_xlfn.XLOOKUP(tbl_Invoices[[#This Row],[Customer_ID]], tbl_Customers[Customer_ID], tbl_Customers[Cohort_Month])</f>
        <v>44681</v>
      </c>
      <c r="L5545" s="1" t="str">
        <f ca="1">_xlfn.XLOOKUP(tbl_Invoices[[#This Row],[Customer_ID]], tbl_Customers[Customer_ID], tbl_Customers[Age_Group])</f>
        <v>35–44</v>
      </c>
      <c r="M5545" s="1" t="str">
        <f>_xlfn.XLOOKUP(tbl_Invoices[[#This Row],[Customer_ID]], tbl_Customers[Customer_ID], tbl_Customers[Region])</f>
        <v>Midwest</v>
      </c>
      <c r="N5545" s="1" t="str" cm="1">
        <f t="array" ref="N5545">_xlfn.IFS(
   _xlfn.SINGLE(tbl_Invoices[Plan_ID])="P1","Basic",
   _xlfn.SINGLE(tbl_Invoices[Plan_ID])="P2","Standard",
   _xlfn.SINGLE(tbl_Invoices[Plan_ID])="P3","Premium"
)</f>
        <v>Basic</v>
      </c>
      <c r="O5545" s="2">
        <f>IF(tbl_Invoices[[#This Row],[Revenue_Type]]="Churned",0,1)</f>
        <v>1</v>
      </c>
    </row>
    <row r="5546" spans="1:15" x14ac:dyDescent="0.25">
      <c r="A5546" t="s">
        <v>4990</v>
      </c>
      <c r="B5546" t="s">
        <v>1915</v>
      </c>
      <c r="C5546" t="s">
        <v>4404</v>
      </c>
      <c r="D5546" s="1">
        <v>45026</v>
      </c>
      <c r="E5546">
        <v>25</v>
      </c>
      <c r="F5546" t="b">
        <v>1</v>
      </c>
      <c r="G5546" t="s">
        <v>4538</v>
      </c>
      <c r="H5546" t="s">
        <v>2034</v>
      </c>
      <c r="I5546" s="1">
        <f>DATE(YEAR(tbl_Invoices[[#This Row],[Invoice_Date]]), MONTH(tbl_Invoices[[#This Row],[Invoice_Date]]), DAY(tbl_Invoices[[#This Row],[Invoice_Date]]))</f>
        <v>45026</v>
      </c>
      <c r="J5546">
        <f>YEAR(tbl_Invoices[[#This Row],[Invoice_Date]])</f>
        <v>2023</v>
      </c>
      <c r="K5546" s="1">
        <f>_xlfn.XLOOKUP(tbl_Invoices[[#This Row],[Customer_ID]], tbl_Customers[Customer_ID], tbl_Customers[Cohort_Month])</f>
        <v>44985</v>
      </c>
      <c r="L5546" s="1" t="str">
        <f ca="1">_xlfn.XLOOKUP(tbl_Invoices[[#This Row],[Customer_ID]], tbl_Customers[Customer_ID], tbl_Customers[Age_Group])</f>
        <v>45–54</v>
      </c>
      <c r="M5546" s="1" t="str">
        <f>_xlfn.XLOOKUP(tbl_Invoices[[#This Row],[Customer_ID]], tbl_Customers[Customer_ID], tbl_Customers[Region])</f>
        <v>South</v>
      </c>
      <c r="N5546" s="1" t="str" cm="1">
        <f t="array" ref="N5546">_xlfn.IFS(
   _xlfn.SINGLE(tbl_Invoices[Plan_ID])="P1","Basic",
   _xlfn.SINGLE(tbl_Invoices[Plan_ID])="P2","Standard",
   _xlfn.SINGLE(tbl_Invoices[Plan_ID])="P3","Premium"
)</f>
        <v>Standard</v>
      </c>
      <c r="O5546" s="2">
        <f>IF(tbl_Invoices[[#This Row],[Revenue_Type]]="Churned",0,1)</f>
        <v>1</v>
      </c>
    </row>
    <row r="5547" spans="1:15" x14ac:dyDescent="0.25">
      <c r="A5547" t="s">
        <v>6523</v>
      </c>
      <c r="B5547" t="s">
        <v>1985</v>
      </c>
      <c r="C5547" t="s">
        <v>4120</v>
      </c>
      <c r="D5547" s="1">
        <v>45026</v>
      </c>
      <c r="E5547">
        <v>25</v>
      </c>
      <c r="F5547" t="b">
        <v>1</v>
      </c>
      <c r="G5547" t="s">
        <v>4538</v>
      </c>
      <c r="H5547" t="s">
        <v>2034</v>
      </c>
      <c r="I5547" s="1">
        <f>DATE(YEAR(tbl_Invoices[[#This Row],[Invoice_Date]]), MONTH(tbl_Invoices[[#This Row],[Invoice_Date]]), DAY(tbl_Invoices[[#This Row],[Invoice_Date]]))</f>
        <v>45026</v>
      </c>
      <c r="J5547">
        <f>YEAR(tbl_Invoices[[#This Row],[Invoice_Date]])</f>
        <v>2023</v>
      </c>
      <c r="K5547" s="1">
        <f>_xlfn.XLOOKUP(tbl_Invoices[[#This Row],[Customer_ID]], tbl_Customers[Customer_ID], tbl_Customers[Cohort_Month])</f>
        <v>44773</v>
      </c>
      <c r="L5547" s="1" t="str">
        <f ca="1">_xlfn.XLOOKUP(tbl_Invoices[[#This Row],[Customer_ID]], tbl_Customers[Customer_ID], tbl_Customers[Age_Group])</f>
        <v>18–24</v>
      </c>
      <c r="M5547" s="1" t="str">
        <f>_xlfn.XLOOKUP(tbl_Invoices[[#This Row],[Customer_ID]], tbl_Customers[Customer_ID], tbl_Customers[Region])</f>
        <v>South</v>
      </c>
      <c r="N5547" s="1" t="str" cm="1">
        <f t="array" ref="N5547">_xlfn.IFS(
   _xlfn.SINGLE(tbl_Invoices[Plan_ID])="P1","Basic",
   _xlfn.SINGLE(tbl_Invoices[Plan_ID])="P2","Standard",
   _xlfn.SINGLE(tbl_Invoices[Plan_ID])="P3","Premium"
)</f>
        <v>Standard</v>
      </c>
      <c r="O5547" s="2">
        <f>IF(tbl_Invoices[[#This Row],[Revenue_Type]]="Churned",0,1)</f>
        <v>1</v>
      </c>
    </row>
    <row r="5548" spans="1:15" x14ac:dyDescent="0.25">
      <c r="A5548" t="s">
        <v>8694</v>
      </c>
      <c r="B5548" t="s">
        <v>247</v>
      </c>
      <c r="C5548" t="s">
        <v>2142</v>
      </c>
      <c r="D5548" s="1">
        <v>45027</v>
      </c>
      <c r="E5548">
        <v>55</v>
      </c>
      <c r="F5548" t="b">
        <v>1</v>
      </c>
      <c r="G5548" t="s">
        <v>4549</v>
      </c>
      <c r="H5548" t="s">
        <v>2031</v>
      </c>
      <c r="I5548" s="1">
        <f>DATE(YEAR(tbl_Invoices[[#This Row],[Invoice_Date]]), MONTH(tbl_Invoices[[#This Row],[Invoice_Date]]), DAY(tbl_Invoices[[#This Row],[Invoice_Date]]))</f>
        <v>45027</v>
      </c>
      <c r="J5548">
        <f>YEAR(tbl_Invoices[[#This Row],[Invoice_Date]])</f>
        <v>2023</v>
      </c>
      <c r="K5548" s="1">
        <f>_xlfn.XLOOKUP(tbl_Invoices[[#This Row],[Customer_ID]], tbl_Customers[Customer_ID], tbl_Customers[Cohort_Month])</f>
        <v>44592</v>
      </c>
      <c r="L5548" s="1" t="str">
        <f ca="1">_xlfn.XLOOKUP(tbl_Invoices[[#This Row],[Customer_ID]], tbl_Customers[Customer_ID], tbl_Customers[Age_Group])</f>
        <v>35–44</v>
      </c>
      <c r="M5548" s="1" t="str">
        <f>_xlfn.XLOOKUP(tbl_Invoices[[#This Row],[Customer_ID]], tbl_Customers[Customer_ID], tbl_Customers[Region])</f>
        <v>East</v>
      </c>
      <c r="N5548" s="1" t="str" cm="1">
        <f t="array" ref="N5548">_xlfn.IFS(
   _xlfn.SINGLE(tbl_Invoices[Plan_ID])="P1","Basic",
   _xlfn.SINGLE(tbl_Invoices[Plan_ID])="P2","Standard",
   _xlfn.SINGLE(tbl_Invoices[Plan_ID])="P3","Premium"
)</f>
        <v>Premium</v>
      </c>
      <c r="O5548" s="2">
        <f>IF(tbl_Invoices[[#This Row],[Revenue_Type]]="Churned",0,1)</f>
        <v>1</v>
      </c>
    </row>
    <row r="5549" spans="1:15" x14ac:dyDescent="0.25">
      <c r="A5549" t="s">
        <v>4899</v>
      </c>
      <c r="B5549" t="s">
        <v>457</v>
      </c>
      <c r="C5549" t="s">
        <v>2474</v>
      </c>
      <c r="D5549" s="1">
        <v>45027</v>
      </c>
      <c r="E5549">
        <v>55</v>
      </c>
      <c r="F5549" t="b">
        <v>1</v>
      </c>
      <c r="G5549" t="s">
        <v>4540</v>
      </c>
      <c r="H5549" t="s">
        <v>2031</v>
      </c>
      <c r="I5549" s="1">
        <f>DATE(YEAR(tbl_Invoices[[#This Row],[Invoice_Date]]), MONTH(tbl_Invoices[[#This Row],[Invoice_Date]]), DAY(tbl_Invoices[[#This Row],[Invoice_Date]]))</f>
        <v>45027</v>
      </c>
      <c r="J5549">
        <f>YEAR(tbl_Invoices[[#This Row],[Invoice_Date]])</f>
        <v>2023</v>
      </c>
      <c r="K5549" s="1">
        <f>_xlfn.XLOOKUP(tbl_Invoices[[#This Row],[Customer_ID]], tbl_Customers[Customer_ID], tbl_Customers[Cohort_Month])</f>
        <v>44469</v>
      </c>
      <c r="L5549" s="1" t="str">
        <f ca="1">_xlfn.XLOOKUP(tbl_Invoices[[#This Row],[Customer_ID]], tbl_Customers[Customer_ID], tbl_Customers[Age_Group])</f>
        <v>55+</v>
      </c>
      <c r="M5549" s="1" t="str">
        <f>_xlfn.XLOOKUP(tbl_Invoices[[#This Row],[Customer_ID]], tbl_Customers[Customer_ID], tbl_Customers[Region])</f>
        <v>South</v>
      </c>
      <c r="N5549" s="1" t="str" cm="1">
        <f t="array" ref="N5549">_xlfn.IFS(
   _xlfn.SINGLE(tbl_Invoices[Plan_ID])="P1","Basic",
   _xlfn.SINGLE(tbl_Invoices[Plan_ID])="P2","Standard",
   _xlfn.SINGLE(tbl_Invoices[Plan_ID])="P3","Premium"
)</f>
        <v>Premium</v>
      </c>
      <c r="O5549" s="2">
        <f>IF(tbl_Invoices[[#This Row],[Revenue_Type]]="Churned",0,1)</f>
        <v>1</v>
      </c>
    </row>
    <row r="5550" spans="1:15" x14ac:dyDescent="0.25">
      <c r="A5550" t="s">
        <v>6792</v>
      </c>
      <c r="B5550" t="s">
        <v>1487</v>
      </c>
      <c r="C5550" t="s">
        <v>3428</v>
      </c>
      <c r="D5550" s="1">
        <v>45027</v>
      </c>
      <c r="E5550">
        <v>12</v>
      </c>
      <c r="F5550" t="b">
        <v>1</v>
      </c>
      <c r="G5550" t="s">
        <v>4549</v>
      </c>
      <c r="H5550" t="s">
        <v>2027</v>
      </c>
      <c r="I5550" s="1">
        <f>DATE(YEAR(tbl_Invoices[[#This Row],[Invoice_Date]]), MONTH(tbl_Invoices[[#This Row],[Invoice_Date]]), DAY(tbl_Invoices[[#This Row],[Invoice_Date]]))</f>
        <v>45027</v>
      </c>
      <c r="J5550">
        <f>YEAR(tbl_Invoices[[#This Row],[Invoice_Date]])</f>
        <v>2023</v>
      </c>
      <c r="K5550" s="1">
        <f>_xlfn.XLOOKUP(tbl_Invoices[[#This Row],[Customer_ID]], tbl_Customers[Customer_ID], tbl_Customers[Cohort_Month])</f>
        <v>44651</v>
      </c>
      <c r="L5550" s="1" t="str">
        <f ca="1">_xlfn.XLOOKUP(tbl_Invoices[[#This Row],[Customer_ID]], tbl_Customers[Customer_ID], tbl_Customers[Age_Group])</f>
        <v>18–24</v>
      </c>
      <c r="M5550" s="1" t="str">
        <f>_xlfn.XLOOKUP(tbl_Invoices[[#This Row],[Customer_ID]], tbl_Customers[Customer_ID], tbl_Customers[Region])</f>
        <v>International</v>
      </c>
      <c r="N5550" s="1" t="str" cm="1">
        <f t="array" ref="N5550">_xlfn.IFS(
   _xlfn.SINGLE(tbl_Invoices[Plan_ID])="P1","Basic",
   _xlfn.SINGLE(tbl_Invoices[Plan_ID])="P2","Standard",
   _xlfn.SINGLE(tbl_Invoices[Plan_ID])="P3","Premium"
)</f>
        <v>Basic</v>
      </c>
      <c r="O5550" s="2">
        <f>IF(tbl_Invoices[[#This Row],[Revenue_Type]]="Churned",0,1)</f>
        <v>1</v>
      </c>
    </row>
    <row r="5551" spans="1:15" x14ac:dyDescent="0.25">
      <c r="A5551" t="s">
        <v>8762</v>
      </c>
      <c r="B5551" t="s">
        <v>1577</v>
      </c>
      <c r="C5551" t="s">
        <v>2765</v>
      </c>
      <c r="D5551" s="1">
        <v>45027</v>
      </c>
      <c r="E5551">
        <v>12</v>
      </c>
      <c r="F5551" t="b">
        <v>1</v>
      </c>
      <c r="G5551" t="s">
        <v>4540</v>
      </c>
      <c r="H5551" t="s">
        <v>2027</v>
      </c>
      <c r="I5551" s="1">
        <f>DATE(YEAR(tbl_Invoices[[#This Row],[Invoice_Date]]), MONTH(tbl_Invoices[[#This Row],[Invoice_Date]]), DAY(tbl_Invoices[[#This Row],[Invoice_Date]]))</f>
        <v>45027</v>
      </c>
      <c r="J5551">
        <f>YEAR(tbl_Invoices[[#This Row],[Invoice_Date]])</f>
        <v>2023</v>
      </c>
      <c r="K5551" s="1">
        <f>_xlfn.XLOOKUP(tbl_Invoices[[#This Row],[Customer_ID]], tbl_Customers[Customer_ID], tbl_Customers[Cohort_Month])</f>
        <v>44469</v>
      </c>
      <c r="L5551" s="1" t="str">
        <f ca="1">_xlfn.XLOOKUP(tbl_Invoices[[#This Row],[Customer_ID]], tbl_Customers[Customer_ID], tbl_Customers[Age_Group])</f>
        <v>45–54</v>
      </c>
      <c r="M5551" s="1" t="str">
        <f>_xlfn.XLOOKUP(tbl_Invoices[[#This Row],[Customer_ID]], tbl_Customers[Customer_ID], tbl_Customers[Region])</f>
        <v>International</v>
      </c>
      <c r="N5551" s="1" t="str" cm="1">
        <f t="array" ref="N5551">_xlfn.IFS(
   _xlfn.SINGLE(tbl_Invoices[Plan_ID])="P1","Basic",
   _xlfn.SINGLE(tbl_Invoices[Plan_ID])="P2","Standard",
   _xlfn.SINGLE(tbl_Invoices[Plan_ID])="P3","Premium"
)</f>
        <v>Basic</v>
      </c>
      <c r="O5551" s="2">
        <f>IF(tbl_Invoices[[#This Row],[Revenue_Type]]="Churned",0,1)</f>
        <v>1</v>
      </c>
    </row>
    <row r="5552" spans="1:15" x14ac:dyDescent="0.25">
      <c r="A5552" t="s">
        <v>8128</v>
      </c>
      <c r="B5552" t="s">
        <v>61</v>
      </c>
      <c r="C5552" t="s">
        <v>3378</v>
      </c>
      <c r="D5552" s="1">
        <v>45028</v>
      </c>
      <c r="E5552">
        <v>25</v>
      </c>
      <c r="F5552" t="b">
        <v>1</v>
      </c>
      <c r="G5552" t="s">
        <v>4549</v>
      </c>
      <c r="H5552" t="s">
        <v>2034</v>
      </c>
      <c r="I5552" s="1">
        <f>DATE(YEAR(tbl_Invoices[[#This Row],[Invoice_Date]]), MONTH(tbl_Invoices[[#This Row],[Invoice_Date]]), DAY(tbl_Invoices[[#This Row],[Invoice_Date]]))</f>
        <v>45028</v>
      </c>
      <c r="J5552">
        <f>YEAR(tbl_Invoices[[#This Row],[Invoice_Date]])</f>
        <v>2023</v>
      </c>
      <c r="K5552" s="1">
        <f>_xlfn.XLOOKUP(tbl_Invoices[[#This Row],[Customer_ID]], tbl_Customers[Customer_ID], tbl_Customers[Cohort_Month])</f>
        <v>44651</v>
      </c>
      <c r="L5552" s="1" t="str">
        <f ca="1">_xlfn.XLOOKUP(tbl_Invoices[[#This Row],[Customer_ID]], tbl_Customers[Customer_ID], tbl_Customers[Age_Group])</f>
        <v>55+</v>
      </c>
      <c r="M5552" s="1" t="str">
        <f>_xlfn.XLOOKUP(tbl_Invoices[[#This Row],[Customer_ID]], tbl_Customers[Customer_ID], tbl_Customers[Region])</f>
        <v>South</v>
      </c>
      <c r="N5552" s="1" t="str" cm="1">
        <f t="array" ref="N5552">_xlfn.IFS(
   _xlfn.SINGLE(tbl_Invoices[Plan_ID])="P1","Basic",
   _xlfn.SINGLE(tbl_Invoices[Plan_ID])="P2","Standard",
   _xlfn.SINGLE(tbl_Invoices[Plan_ID])="P3","Premium"
)</f>
        <v>Standard</v>
      </c>
      <c r="O5552" s="2">
        <f>IF(tbl_Invoices[[#This Row],[Revenue_Type]]="Churned",0,1)</f>
        <v>1</v>
      </c>
    </row>
    <row r="5553" spans="1:15" x14ac:dyDescent="0.25">
      <c r="A5553" t="s">
        <v>5383</v>
      </c>
      <c r="B5553" t="s">
        <v>221</v>
      </c>
      <c r="C5553" t="s">
        <v>4150</v>
      </c>
      <c r="D5553" s="1">
        <v>45028</v>
      </c>
      <c r="E5553">
        <v>25</v>
      </c>
      <c r="F5553" t="b">
        <v>1</v>
      </c>
      <c r="G5553" t="s">
        <v>4549</v>
      </c>
      <c r="H5553" t="s">
        <v>2034</v>
      </c>
      <c r="I5553" s="1">
        <f>DATE(YEAR(tbl_Invoices[[#This Row],[Invoice_Date]]), MONTH(tbl_Invoices[[#This Row],[Invoice_Date]]), DAY(tbl_Invoices[[#This Row],[Invoice_Date]]))</f>
        <v>45028</v>
      </c>
      <c r="J5553">
        <f>YEAR(tbl_Invoices[[#This Row],[Invoice_Date]])</f>
        <v>2023</v>
      </c>
      <c r="K5553" s="1">
        <f>_xlfn.XLOOKUP(tbl_Invoices[[#This Row],[Customer_ID]], tbl_Customers[Customer_ID], tbl_Customers[Cohort_Month])</f>
        <v>44712</v>
      </c>
      <c r="L5553" s="1" t="str">
        <f ca="1">_xlfn.XLOOKUP(tbl_Invoices[[#This Row],[Customer_ID]], tbl_Customers[Customer_ID], tbl_Customers[Age_Group])</f>
        <v>25–34</v>
      </c>
      <c r="M5553" s="1" t="str">
        <f>_xlfn.XLOOKUP(tbl_Invoices[[#This Row],[Customer_ID]], tbl_Customers[Customer_ID], tbl_Customers[Region])</f>
        <v>South</v>
      </c>
      <c r="N5553" s="1" t="str" cm="1">
        <f t="array" ref="N5553">_xlfn.IFS(
   _xlfn.SINGLE(tbl_Invoices[Plan_ID])="P1","Basic",
   _xlfn.SINGLE(tbl_Invoices[Plan_ID])="P2","Standard",
   _xlfn.SINGLE(tbl_Invoices[Plan_ID])="P3","Premium"
)</f>
        <v>Standard</v>
      </c>
      <c r="O5553" s="2">
        <f>IF(tbl_Invoices[[#This Row],[Revenue_Type]]="Churned",0,1)</f>
        <v>1</v>
      </c>
    </row>
    <row r="5554" spans="1:15" x14ac:dyDescent="0.25">
      <c r="A5554" t="s">
        <v>10259</v>
      </c>
      <c r="B5554" t="s">
        <v>452</v>
      </c>
      <c r="C5554" t="s">
        <v>4325</v>
      </c>
      <c r="D5554" s="1">
        <v>45028</v>
      </c>
      <c r="E5554">
        <v>25</v>
      </c>
      <c r="F5554" t="b">
        <v>1</v>
      </c>
      <c r="G5554" t="s">
        <v>4538</v>
      </c>
      <c r="H5554" t="s">
        <v>2034</v>
      </c>
      <c r="I5554" s="1">
        <f>DATE(YEAR(tbl_Invoices[[#This Row],[Invoice_Date]]), MONTH(tbl_Invoices[[#This Row],[Invoice_Date]]), DAY(tbl_Invoices[[#This Row],[Invoice_Date]]))</f>
        <v>45028</v>
      </c>
      <c r="J5554">
        <f>YEAR(tbl_Invoices[[#This Row],[Invoice_Date]])</f>
        <v>2023</v>
      </c>
      <c r="K5554" s="1">
        <f>_xlfn.XLOOKUP(tbl_Invoices[[#This Row],[Customer_ID]], tbl_Customers[Customer_ID], tbl_Customers[Cohort_Month])</f>
        <v>44469</v>
      </c>
      <c r="L5554" s="1" t="str">
        <f ca="1">_xlfn.XLOOKUP(tbl_Invoices[[#This Row],[Customer_ID]], tbl_Customers[Customer_ID], tbl_Customers[Age_Group])</f>
        <v>25–34</v>
      </c>
      <c r="M5554" s="1" t="str">
        <f>_xlfn.XLOOKUP(tbl_Invoices[[#This Row],[Customer_ID]], tbl_Customers[Customer_ID], tbl_Customers[Region])</f>
        <v>Midwest</v>
      </c>
      <c r="N5554" s="1" t="str" cm="1">
        <f t="array" ref="N5554">_xlfn.IFS(
   _xlfn.SINGLE(tbl_Invoices[Plan_ID])="P1","Basic",
   _xlfn.SINGLE(tbl_Invoices[Plan_ID])="P2","Standard",
   _xlfn.SINGLE(tbl_Invoices[Plan_ID])="P3","Premium"
)</f>
        <v>Standard</v>
      </c>
      <c r="O5554" s="2">
        <f>IF(tbl_Invoices[[#This Row],[Revenue_Type]]="Churned",0,1)</f>
        <v>1</v>
      </c>
    </row>
    <row r="5555" spans="1:15" x14ac:dyDescent="0.25">
      <c r="A5555" t="s">
        <v>9820</v>
      </c>
      <c r="B5555" t="s">
        <v>563</v>
      </c>
      <c r="C5555" t="s">
        <v>3311</v>
      </c>
      <c r="D5555" s="1">
        <v>45028</v>
      </c>
      <c r="E5555">
        <v>25</v>
      </c>
      <c r="F5555" t="b">
        <v>1</v>
      </c>
      <c r="G5555" t="s">
        <v>4545</v>
      </c>
      <c r="H5555" t="s">
        <v>2034</v>
      </c>
      <c r="I5555" s="1">
        <f>DATE(YEAR(tbl_Invoices[[#This Row],[Invoice_Date]]), MONTH(tbl_Invoices[[#This Row],[Invoice_Date]]), DAY(tbl_Invoices[[#This Row],[Invoice_Date]]))</f>
        <v>45028</v>
      </c>
      <c r="J5555">
        <f>YEAR(tbl_Invoices[[#This Row],[Invoice_Date]])</f>
        <v>2023</v>
      </c>
      <c r="K5555" s="1">
        <f>_xlfn.XLOOKUP(tbl_Invoices[[#This Row],[Customer_ID]], tbl_Customers[Customer_ID], tbl_Customers[Cohort_Month])</f>
        <v>45107</v>
      </c>
      <c r="L5555" s="1" t="str">
        <f ca="1">_xlfn.XLOOKUP(tbl_Invoices[[#This Row],[Customer_ID]], tbl_Customers[Customer_ID], tbl_Customers[Age_Group])</f>
        <v>25–34</v>
      </c>
      <c r="M5555" s="1" t="str">
        <f>_xlfn.XLOOKUP(tbl_Invoices[[#This Row],[Customer_ID]], tbl_Customers[Customer_ID], tbl_Customers[Region])</f>
        <v>East</v>
      </c>
      <c r="N5555" s="1" t="str" cm="1">
        <f t="array" ref="N5555">_xlfn.IFS(
   _xlfn.SINGLE(tbl_Invoices[Plan_ID])="P1","Basic",
   _xlfn.SINGLE(tbl_Invoices[Plan_ID])="P2","Standard",
   _xlfn.SINGLE(tbl_Invoices[Plan_ID])="P3","Premium"
)</f>
        <v>Standard</v>
      </c>
      <c r="O5555" s="2">
        <f>IF(tbl_Invoices[[#This Row],[Revenue_Type]]="Churned",0,1)</f>
        <v>0</v>
      </c>
    </row>
    <row r="5556" spans="1:15" x14ac:dyDescent="0.25">
      <c r="A5556" t="s">
        <v>5891</v>
      </c>
      <c r="B5556" t="s">
        <v>803</v>
      </c>
      <c r="C5556" t="s">
        <v>2331</v>
      </c>
      <c r="D5556" s="1">
        <v>45028</v>
      </c>
      <c r="E5556">
        <v>12</v>
      </c>
      <c r="F5556" t="b">
        <v>1</v>
      </c>
      <c r="G5556" t="s">
        <v>4547</v>
      </c>
      <c r="H5556" t="s">
        <v>2027</v>
      </c>
      <c r="I5556" s="1">
        <f>DATE(YEAR(tbl_Invoices[[#This Row],[Invoice_Date]]), MONTH(tbl_Invoices[[#This Row],[Invoice_Date]]), DAY(tbl_Invoices[[#This Row],[Invoice_Date]]))</f>
        <v>45028</v>
      </c>
      <c r="J5556">
        <f>YEAR(tbl_Invoices[[#This Row],[Invoice_Date]])</f>
        <v>2023</v>
      </c>
      <c r="K5556" s="1">
        <f>_xlfn.XLOOKUP(tbl_Invoices[[#This Row],[Customer_ID]], tbl_Customers[Customer_ID], tbl_Customers[Cohort_Month])</f>
        <v>45077</v>
      </c>
      <c r="L5556" s="1" t="str">
        <f ca="1">_xlfn.XLOOKUP(tbl_Invoices[[#This Row],[Customer_ID]], tbl_Customers[Customer_ID], tbl_Customers[Age_Group])</f>
        <v>35–44</v>
      </c>
      <c r="M5556" s="1" t="str">
        <f>_xlfn.XLOOKUP(tbl_Invoices[[#This Row],[Customer_ID]], tbl_Customers[Customer_ID], tbl_Customers[Region])</f>
        <v>East</v>
      </c>
      <c r="N5556" s="1" t="str" cm="1">
        <f t="array" ref="N5556">_xlfn.IFS(
   _xlfn.SINGLE(tbl_Invoices[Plan_ID])="P1","Basic",
   _xlfn.SINGLE(tbl_Invoices[Plan_ID])="P2","Standard",
   _xlfn.SINGLE(tbl_Invoices[Plan_ID])="P3","Premium"
)</f>
        <v>Basic</v>
      </c>
      <c r="O5556" s="2">
        <f>IF(tbl_Invoices[[#This Row],[Revenue_Type]]="Churned",0,1)</f>
        <v>1</v>
      </c>
    </row>
    <row r="5557" spans="1:15" x14ac:dyDescent="0.25">
      <c r="A5557" t="s">
        <v>7730</v>
      </c>
      <c r="B5557" t="s">
        <v>1825</v>
      </c>
      <c r="C5557" t="s">
        <v>4361</v>
      </c>
      <c r="D5557" s="1">
        <v>45028</v>
      </c>
      <c r="E5557">
        <v>55</v>
      </c>
      <c r="F5557" t="b">
        <v>1</v>
      </c>
      <c r="G5557" t="s">
        <v>4538</v>
      </c>
      <c r="H5557" t="s">
        <v>2031</v>
      </c>
      <c r="I5557" s="1">
        <f>DATE(YEAR(tbl_Invoices[[#This Row],[Invoice_Date]]), MONTH(tbl_Invoices[[#This Row],[Invoice_Date]]), DAY(tbl_Invoices[[#This Row],[Invoice_Date]]))</f>
        <v>45028</v>
      </c>
      <c r="J5557">
        <f>YEAR(tbl_Invoices[[#This Row],[Invoice_Date]])</f>
        <v>2023</v>
      </c>
      <c r="K5557" s="1">
        <f>_xlfn.XLOOKUP(tbl_Invoices[[#This Row],[Customer_ID]], tbl_Customers[Customer_ID], tbl_Customers[Cohort_Month])</f>
        <v>44347</v>
      </c>
      <c r="L5557" s="1" t="str">
        <f ca="1">_xlfn.XLOOKUP(tbl_Invoices[[#This Row],[Customer_ID]], tbl_Customers[Customer_ID], tbl_Customers[Age_Group])</f>
        <v>45–54</v>
      </c>
      <c r="M5557" s="1" t="str">
        <f>_xlfn.XLOOKUP(tbl_Invoices[[#This Row],[Customer_ID]], tbl_Customers[Customer_ID], tbl_Customers[Region])</f>
        <v>Midwest</v>
      </c>
      <c r="N5557" s="1" t="str" cm="1">
        <f t="array" ref="N5557">_xlfn.IFS(
   _xlfn.SINGLE(tbl_Invoices[Plan_ID])="P1","Basic",
   _xlfn.SINGLE(tbl_Invoices[Plan_ID])="P2","Standard",
   _xlfn.SINGLE(tbl_Invoices[Plan_ID])="P3","Premium"
)</f>
        <v>Premium</v>
      </c>
      <c r="O5557" s="2">
        <f>IF(tbl_Invoices[[#This Row],[Revenue_Type]]="Churned",0,1)</f>
        <v>1</v>
      </c>
    </row>
    <row r="5558" spans="1:15" x14ac:dyDescent="0.25">
      <c r="A5558" t="s">
        <v>9840</v>
      </c>
      <c r="B5558" t="s">
        <v>1966</v>
      </c>
      <c r="C5558" t="s">
        <v>3116</v>
      </c>
      <c r="D5558" s="1">
        <v>45028</v>
      </c>
      <c r="E5558">
        <v>12</v>
      </c>
      <c r="F5558" t="b">
        <v>1</v>
      </c>
      <c r="G5558" t="s">
        <v>4545</v>
      </c>
      <c r="H5558" t="s">
        <v>2027</v>
      </c>
      <c r="I5558" s="1">
        <f>DATE(YEAR(tbl_Invoices[[#This Row],[Invoice_Date]]), MONTH(tbl_Invoices[[#This Row],[Invoice_Date]]), DAY(tbl_Invoices[[#This Row],[Invoice_Date]]))</f>
        <v>45028</v>
      </c>
      <c r="J5558">
        <f>YEAR(tbl_Invoices[[#This Row],[Invoice_Date]])</f>
        <v>2023</v>
      </c>
      <c r="K5558" s="1">
        <f>_xlfn.XLOOKUP(tbl_Invoices[[#This Row],[Customer_ID]], tbl_Customers[Customer_ID], tbl_Customers[Cohort_Month])</f>
        <v>45107</v>
      </c>
      <c r="L5558" s="1" t="str">
        <f ca="1">_xlfn.XLOOKUP(tbl_Invoices[[#This Row],[Customer_ID]], tbl_Customers[Customer_ID], tbl_Customers[Age_Group])</f>
        <v>55+</v>
      </c>
      <c r="M5558" s="1" t="str">
        <f>_xlfn.XLOOKUP(tbl_Invoices[[#This Row],[Customer_ID]], tbl_Customers[Customer_ID], tbl_Customers[Region])</f>
        <v>West</v>
      </c>
      <c r="N5558" s="1" t="str" cm="1">
        <f t="array" ref="N5558">_xlfn.IFS(
   _xlfn.SINGLE(tbl_Invoices[Plan_ID])="P1","Basic",
   _xlfn.SINGLE(tbl_Invoices[Plan_ID])="P2","Standard",
   _xlfn.SINGLE(tbl_Invoices[Plan_ID])="P3","Premium"
)</f>
        <v>Basic</v>
      </c>
      <c r="O5558" s="2">
        <f>IF(tbl_Invoices[[#This Row],[Revenue_Type]]="Churned",0,1)</f>
        <v>0</v>
      </c>
    </row>
    <row r="5559" spans="1:15" x14ac:dyDescent="0.25">
      <c r="A5559" t="s">
        <v>5785</v>
      </c>
      <c r="B5559" t="s">
        <v>41</v>
      </c>
      <c r="C5559" t="s">
        <v>2658</v>
      </c>
      <c r="D5559" s="1">
        <v>45029</v>
      </c>
      <c r="E5559">
        <v>55</v>
      </c>
      <c r="F5559" t="b">
        <v>1</v>
      </c>
      <c r="G5559" t="s">
        <v>4540</v>
      </c>
      <c r="H5559" t="s">
        <v>2031</v>
      </c>
      <c r="I5559" s="1">
        <f>DATE(YEAR(tbl_Invoices[[#This Row],[Invoice_Date]]), MONTH(tbl_Invoices[[#This Row],[Invoice_Date]]), DAY(tbl_Invoices[[#This Row],[Invoice_Date]]))</f>
        <v>45029</v>
      </c>
      <c r="J5559">
        <f>YEAR(tbl_Invoices[[#This Row],[Invoice_Date]])</f>
        <v>2023</v>
      </c>
      <c r="K5559" s="1">
        <f>_xlfn.XLOOKUP(tbl_Invoices[[#This Row],[Customer_ID]], tbl_Customers[Customer_ID], tbl_Customers[Cohort_Month])</f>
        <v>44834</v>
      </c>
      <c r="L5559" s="1" t="str">
        <f ca="1">_xlfn.XLOOKUP(tbl_Invoices[[#This Row],[Customer_ID]], tbl_Customers[Customer_ID], tbl_Customers[Age_Group])</f>
        <v>25–34</v>
      </c>
      <c r="M5559" s="1" t="str">
        <f>_xlfn.XLOOKUP(tbl_Invoices[[#This Row],[Customer_ID]], tbl_Customers[Customer_ID], tbl_Customers[Region])</f>
        <v>West</v>
      </c>
      <c r="N5559" s="1" t="str" cm="1">
        <f t="array" ref="N5559">_xlfn.IFS(
   _xlfn.SINGLE(tbl_Invoices[Plan_ID])="P1","Basic",
   _xlfn.SINGLE(tbl_Invoices[Plan_ID])="P2","Standard",
   _xlfn.SINGLE(tbl_Invoices[Plan_ID])="P3","Premium"
)</f>
        <v>Premium</v>
      </c>
      <c r="O5559" s="2">
        <f>IF(tbl_Invoices[[#This Row],[Revenue_Type]]="Churned",0,1)</f>
        <v>1</v>
      </c>
    </row>
    <row r="5560" spans="1:15" x14ac:dyDescent="0.25">
      <c r="A5560" t="s">
        <v>5882</v>
      </c>
      <c r="B5560" t="s">
        <v>74</v>
      </c>
      <c r="C5560" t="s">
        <v>2430</v>
      </c>
      <c r="D5560" s="1">
        <v>45029</v>
      </c>
      <c r="E5560">
        <v>12</v>
      </c>
      <c r="F5560" t="b">
        <v>1</v>
      </c>
      <c r="G5560" t="s">
        <v>4549</v>
      </c>
      <c r="H5560" t="s">
        <v>2027</v>
      </c>
      <c r="I5560" s="1">
        <f>DATE(YEAR(tbl_Invoices[[#This Row],[Invoice_Date]]), MONTH(tbl_Invoices[[#This Row],[Invoice_Date]]), DAY(tbl_Invoices[[#This Row],[Invoice_Date]]))</f>
        <v>45029</v>
      </c>
      <c r="J5560">
        <f>YEAR(tbl_Invoices[[#This Row],[Invoice_Date]])</f>
        <v>2023</v>
      </c>
      <c r="K5560" s="1">
        <f>_xlfn.XLOOKUP(tbl_Invoices[[#This Row],[Customer_ID]], tbl_Customers[Customer_ID], tbl_Customers[Cohort_Month])</f>
        <v>44561</v>
      </c>
      <c r="L5560" s="1" t="str">
        <f ca="1">_xlfn.XLOOKUP(tbl_Invoices[[#This Row],[Customer_ID]], tbl_Customers[Customer_ID], tbl_Customers[Age_Group])</f>
        <v>55+</v>
      </c>
      <c r="M5560" s="1" t="str">
        <f>_xlfn.XLOOKUP(tbl_Invoices[[#This Row],[Customer_ID]], tbl_Customers[Customer_ID], tbl_Customers[Region])</f>
        <v>South</v>
      </c>
      <c r="N5560" s="1" t="str" cm="1">
        <f t="array" ref="N5560">_xlfn.IFS(
   _xlfn.SINGLE(tbl_Invoices[Plan_ID])="P1","Basic",
   _xlfn.SINGLE(tbl_Invoices[Plan_ID])="P2","Standard",
   _xlfn.SINGLE(tbl_Invoices[Plan_ID])="P3","Premium"
)</f>
        <v>Basic</v>
      </c>
      <c r="O5560" s="2">
        <f>IF(tbl_Invoices[[#This Row],[Revenue_Type]]="Churned",0,1)</f>
        <v>1</v>
      </c>
    </row>
    <row r="5561" spans="1:15" x14ac:dyDescent="0.25">
      <c r="A5561" t="s">
        <v>7722</v>
      </c>
      <c r="B5561" t="s">
        <v>179</v>
      </c>
      <c r="C5561" t="s">
        <v>2646</v>
      </c>
      <c r="D5561" s="1">
        <v>45029</v>
      </c>
      <c r="E5561">
        <v>12</v>
      </c>
      <c r="F5561" t="b">
        <v>1</v>
      </c>
      <c r="G5561" t="s">
        <v>4538</v>
      </c>
      <c r="H5561" t="s">
        <v>2027</v>
      </c>
      <c r="I5561" s="1">
        <f>DATE(YEAR(tbl_Invoices[[#This Row],[Invoice_Date]]), MONTH(tbl_Invoices[[#This Row],[Invoice_Date]]), DAY(tbl_Invoices[[#This Row],[Invoice_Date]]))</f>
        <v>45029</v>
      </c>
      <c r="J5561">
        <f>YEAR(tbl_Invoices[[#This Row],[Invoice_Date]])</f>
        <v>2023</v>
      </c>
      <c r="K5561" s="1">
        <f>_xlfn.XLOOKUP(tbl_Invoices[[#This Row],[Customer_ID]], tbl_Customers[Customer_ID], tbl_Customers[Cohort_Month])</f>
        <v>44316</v>
      </c>
      <c r="L5561" s="1" t="str">
        <f ca="1">_xlfn.XLOOKUP(tbl_Invoices[[#This Row],[Customer_ID]], tbl_Customers[Customer_ID], tbl_Customers[Age_Group])</f>
        <v>18–24</v>
      </c>
      <c r="M5561" s="1" t="str">
        <f>_xlfn.XLOOKUP(tbl_Invoices[[#This Row],[Customer_ID]], tbl_Customers[Customer_ID], tbl_Customers[Region])</f>
        <v>International</v>
      </c>
      <c r="N5561" s="1" t="str" cm="1">
        <f t="array" ref="N5561">_xlfn.IFS(
   _xlfn.SINGLE(tbl_Invoices[Plan_ID])="P1","Basic",
   _xlfn.SINGLE(tbl_Invoices[Plan_ID])="P2","Standard",
   _xlfn.SINGLE(tbl_Invoices[Plan_ID])="P3","Premium"
)</f>
        <v>Basic</v>
      </c>
      <c r="O5561" s="2">
        <f>IF(tbl_Invoices[[#This Row],[Revenue_Type]]="Churned",0,1)</f>
        <v>1</v>
      </c>
    </row>
    <row r="5562" spans="1:15" x14ac:dyDescent="0.25">
      <c r="A5562" t="s">
        <v>7344</v>
      </c>
      <c r="B5562" t="s">
        <v>324</v>
      </c>
      <c r="C5562" t="s">
        <v>4222</v>
      </c>
      <c r="D5562" s="1">
        <v>45029</v>
      </c>
      <c r="E5562">
        <v>25</v>
      </c>
      <c r="F5562" t="b">
        <v>1</v>
      </c>
      <c r="G5562" t="s">
        <v>4549</v>
      </c>
      <c r="H5562" t="s">
        <v>2034</v>
      </c>
      <c r="I5562" s="1">
        <f>DATE(YEAR(tbl_Invoices[[#This Row],[Invoice_Date]]), MONTH(tbl_Invoices[[#This Row],[Invoice_Date]]), DAY(tbl_Invoices[[#This Row],[Invoice_Date]]))</f>
        <v>45029</v>
      </c>
      <c r="J5562">
        <f>YEAR(tbl_Invoices[[#This Row],[Invoice_Date]])</f>
        <v>2023</v>
      </c>
      <c r="K5562" s="1">
        <f>_xlfn.XLOOKUP(tbl_Invoices[[#This Row],[Customer_ID]], tbl_Customers[Customer_ID], tbl_Customers[Cohort_Month])</f>
        <v>44804</v>
      </c>
      <c r="L5562" s="1" t="str">
        <f ca="1">_xlfn.XLOOKUP(tbl_Invoices[[#This Row],[Customer_ID]], tbl_Customers[Customer_ID], tbl_Customers[Age_Group])</f>
        <v>35–44</v>
      </c>
      <c r="M5562" s="1" t="str">
        <f>_xlfn.XLOOKUP(tbl_Invoices[[#This Row],[Customer_ID]], tbl_Customers[Customer_ID], tbl_Customers[Region])</f>
        <v>East</v>
      </c>
      <c r="N5562" s="1" t="str" cm="1">
        <f t="array" ref="N5562">_xlfn.IFS(
   _xlfn.SINGLE(tbl_Invoices[Plan_ID])="P1","Basic",
   _xlfn.SINGLE(tbl_Invoices[Plan_ID])="P2","Standard",
   _xlfn.SINGLE(tbl_Invoices[Plan_ID])="P3","Premium"
)</f>
        <v>Standard</v>
      </c>
      <c r="O5562" s="2">
        <f>IF(tbl_Invoices[[#This Row],[Revenue_Type]]="Churned",0,1)</f>
        <v>1</v>
      </c>
    </row>
    <row r="5563" spans="1:15" x14ac:dyDescent="0.25">
      <c r="A5563" t="s">
        <v>7134</v>
      </c>
      <c r="B5563" t="s">
        <v>540</v>
      </c>
      <c r="C5563" t="s">
        <v>3348</v>
      </c>
      <c r="D5563" s="1">
        <v>45029</v>
      </c>
      <c r="E5563">
        <v>12</v>
      </c>
      <c r="F5563" t="b">
        <v>1</v>
      </c>
      <c r="G5563" t="s">
        <v>4549</v>
      </c>
      <c r="H5563" t="s">
        <v>2027</v>
      </c>
      <c r="I5563" s="1">
        <f>DATE(YEAR(tbl_Invoices[[#This Row],[Invoice_Date]]), MONTH(tbl_Invoices[[#This Row],[Invoice_Date]]), DAY(tbl_Invoices[[#This Row],[Invoice_Date]]))</f>
        <v>45029</v>
      </c>
      <c r="J5563">
        <f>YEAR(tbl_Invoices[[#This Row],[Invoice_Date]])</f>
        <v>2023</v>
      </c>
      <c r="K5563" s="1">
        <f>_xlfn.XLOOKUP(tbl_Invoices[[#This Row],[Customer_ID]], tbl_Customers[Customer_ID], tbl_Customers[Cohort_Month])</f>
        <v>44651</v>
      </c>
      <c r="L5563" s="1" t="str">
        <f ca="1">_xlfn.XLOOKUP(tbl_Invoices[[#This Row],[Customer_ID]], tbl_Customers[Customer_ID], tbl_Customers[Age_Group])</f>
        <v>45–54</v>
      </c>
      <c r="M5563" s="1" t="str">
        <f>_xlfn.XLOOKUP(tbl_Invoices[[#This Row],[Customer_ID]], tbl_Customers[Customer_ID], tbl_Customers[Region])</f>
        <v>South</v>
      </c>
      <c r="N5563" s="1" t="str" cm="1">
        <f t="array" ref="N5563">_xlfn.IFS(
   _xlfn.SINGLE(tbl_Invoices[Plan_ID])="P1","Basic",
   _xlfn.SINGLE(tbl_Invoices[Plan_ID])="P2","Standard",
   _xlfn.SINGLE(tbl_Invoices[Plan_ID])="P3","Premium"
)</f>
        <v>Basic</v>
      </c>
      <c r="O5563" s="2">
        <f>IF(tbl_Invoices[[#This Row],[Revenue_Type]]="Churned",0,1)</f>
        <v>1</v>
      </c>
    </row>
    <row r="5564" spans="1:15" x14ac:dyDescent="0.25">
      <c r="A5564" t="s">
        <v>4609</v>
      </c>
      <c r="B5564" t="s">
        <v>1160</v>
      </c>
      <c r="C5564" t="s">
        <v>2880</v>
      </c>
      <c r="D5564" s="1">
        <v>45029</v>
      </c>
      <c r="E5564">
        <v>25</v>
      </c>
      <c r="F5564" t="b">
        <v>1</v>
      </c>
      <c r="G5564" t="s">
        <v>4538</v>
      </c>
      <c r="H5564" t="s">
        <v>2034</v>
      </c>
      <c r="I5564" s="1">
        <f>DATE(YEAR(tbl_Invoices[[#This Row],[Invoice_Date]]), MONTH(tbl_Invoices[[#This Row],[Invoice_Date]]), DAY(tbl_Invoices[[#This Row],[Invoice_Date]]))</f>
        <v>45029</v>
      </c>
      <c r="J5564">
        <f>YEAR(tbl_Invoices[[#This Row],[Invoice_Date]])</f>
        <v>2023</v>
      </c>
      <c r="K5564" s="1">
        <f>_xlfn.XLOOKUP(tbl_Invoices[[#This Row],[Customer_ID]], tbl_Customers[Customer_ID], tbl_Customers[Cohort_Month])</f>
        <v>44804</v>
      </c>
      <c r="L5564" s="1" t="str">
        <f ca="1">_xlfn.XLOOKUP(tbl_Invoices[[#This Row],[Customer_ID]], tbl_Customers[Customer_ID], tbl_Customers[Age_Group])</f>
        <v>35–44</v>
      </c>
      <c r="M5564" s="1" t="str">
        <f>_xlfn.XLOOKUP(tbl_Invoices[[#This Row],[Customer_ID]], tbl_Customers[Customer_ID], tbl_Customers[Region])</f>
        <v>West</v>
      </c>
      <c r="N5564" s="1" t="str" cm="1">
        <f t="array" ref="N5564">_xlfn.IFS(
   _xlfn.SINGLE(tbl_Invoices[Plan_ID])="P1","Basic",
   _xlfn.SINGLE(tbl_Invoices[Plan_ID])="P2","Standard",
   _xlfn.SINGLE(tbl_Invoices[Plan_ID])="P3","Premium"
)</f>
        <v>Standard</v>
      </c>
      <c r="O5564" s="2">
        <f>IF(tbl_Invoices[[#This Row],[Revenue_Type]]="Churned",0,1)</f>
        <v>1</v>
      </c>
    </row>
    <row r="5565" spans="1:15" x14ac:dyDescent="0.25">
      <c r="A5565" t="s">
        <v>4954</v>
      </c>
      <c r="B5565" t="s">
        <v>1502</v>
      </c>
      <c r="C5565" t="s">
        <v>2066</v>
      </c>
      <c r="D5565" s="1">
        <v>45029</v>
      </c>
      <c r="E5565">
        <v>55</v>
      </c>
      <c r="F5565" t="b">
        <v>1</v>
      </c>
      <c r="G5565" t="s">
        <v>4545</v>
      </c>
      <c r="H5565" t="s">
        <v>2031</v>
      </c>
      <c r="I5565" s="1">
        <f>DATE(YEAR(tbl_Invoices[[#This Row],[Invoice_Date]]), MONTH(tbl_Invoices[[#This Row],[Invoice_Date]]), DAY(tbl_Invoices[[#This Row],[Invoice_Date]]))</f>
        <v>45029</v>
      </c>
      <c r="J5565">
        <f>YEAR(tbl_Invoices[[#This Row],[Invoice_Date]])</f>
        <v>2023</v>
      </c>
      <c r="K5565" s="1">
        <f>_xlfn.XLOOKUP(tbl_Invoices[[#This Row],[Customer_ID]], tbl_Customers[Customer_ID], tbl_Customers[Cohort_Month])</f>
        <v>44561</v>
      </c>
      <c r="L5565" s="1" t="str">
        <f ca="1">_xlfn.XLOOKUP(tbl_Invoices[[#This Row],[Customer_ID]], tbl_Customers[Customer_ID], tbl_Customers[Age_Group])</f>
        <v>35–44</v>
      </c>
      <c r="M5565" s="1" t="str">
        <f>_xlfn.XLOOKUP(tbl_Invoices[[#This Row],[Customer_ID]], tbl_Customers[Customer_ID], tbl_Customers[Region])</f>
        <v>International</v>
      </c>
      <c r="N5565" s="1" t="str" cm="1">
        <f t="array" ref="N5565">_xlfn.IFS(
   _xlfn.SINGLE(tbl_Invoices[Plan_ID])="P1","Basic",
   _xlfn.SINGLE(tbl_Invoices[Plan_ID])="P2","Standard",
   _xlfn.SINGLE(tbl_Invoices[Plan_ID])="P3","Premium"
)</f>
        <v>Premium</v>
      </c>
      <c r="O5565" s="2">
        <f>IF(tbl_Invoices[[#This Row],[Revenue_Type]]="Churned",0,1)</f>
        <v>0</v>
      </c>
    </row>
    <row r="5566" spans="1:15" x14ac:dyDescent="0.25">
      <c r="A5566" t="s">
        <v>9730</v>
      </c>
      <c r="B5566" t="s">
        <v>1583</v>
      </c>
      <c r="C5566" t="s">
        <v>3109</v>
      </c>
      <c r="D5566" s="1">
        <v>45029</v>
      </c>
      <c r="E5566">
        <v>12</v>
      </c>
      <c r="F5566" t="b">
        <v>1</v>
      </c>
      <c r="G5566" t="s">
        <v>4538</v>
      </c>
      <c r="H5566" t="s">
        <v>2027</v>
      </c>
      <c r="I5566" s="1">
        <f>DATE(YEAR(tbl_Invoices[[#This Row],[Invoice_Date]]), MONTH(tbl_Invoices[[#This Row],[Invoice_Date]]), DAY(tbl_Invoices[[#This Row],[Invoice_Date]]))</f>
        <v>45029</v>
      </c>
      <c r="J5566">
        <f>YEAR(tbl_Invoices[[#This Row],[Invoice_Date]])</f>
        <v>2023</v>
      </c>
      <c r="K5566" s="1">
        <f>_xlfn.XLOOKUP(tbl_Invoices[[#This Row],[Customer_ID]], tbl_Customers[Customer_ID], tbl_Customers[Cohort_Month])</f>
        <v>44895</v>
      </c>
      <c r="L5566" s="1" t="str">
        <f ca="1">_xlfn.XLOOKUP(tbl_Invoices[[#This Row],[Customer_ID]], tbl_Customers[Customer_ID], tbl_Customers[Age_Group])</f>
        <v>35–44</v>
      </c>
      <c r="M5566" s="1" t="str">
        <f>_xlfn.XLOOKUP(tbl_Invoices[[#This Row],[Customer_ID]], tbl_Customers[Customer_ID], tbl_Customers[Region])</f>
        <v>Midwest</v>
      </c>
      <c r="N5566" s="1" t="str" cm="1">
        <f t="array" ref="N5566">_xlfn.IFS(
   _xlfn.SINGLE(tbl_Invoices[Plan_ID])="P1","Basic",
   _xlfn.SINGLE(tbl_Invoices[Plan_ID])="P2","Standard",
   _xlfn.SINGLE(tbl_Invoices[Plan_ID])="P3","Premium"
)</f>
        <v>Basic</v>
      </c>
      <c r="O5566" s="2">
        <f>IF(tbl_Invoices[[#This Row],[Revenue_Type]]="Churned",0,1)</f>
        <v>1</v>
      </c>
    </row>
    <row r="5567" spans="1:15" x14ac:dyDescent="0.25">
      <c r="A5567" t="s">
        <v>6965</v>
      </c>
      <c r="B5567" t="s">
        <v>1587</v>
      </c>
      <c r="C5567" t="s">
        <v>2493</v>
      </c>
      <c r="D5567" s="1">
        <v>45029</v>
      </c>
      <c r="E5567">
        <v>55</v>
      </c>
      <c r="F5567" t="b">
        <v>1</v>
      </c>
      <c r="G5567" t="s">
        <v>4538</v>
      </c>
      <c r="H5567" t="s">
        <v>2031</v>
      </c>
      <c r="I5567" s="1">
        <f>DATE(YEAR(tbl_Invoices[[#This Row],[Invoice_Date]]), MONTH(tbl_Invoices[[#This Row],[Invoice_Date]]), DAY(tbl_Invoices[[#This Row],[Invoice_Date]]))</f>
        <v>45029</v>
      </c>
      <c r="J5567">
        <f>YEAR(tbl_Invoices[[#This Row],[Invoice_Date]])</f>
        <v>2023</v>
      </c>
      <c r="K5567" s="1">
        <f>_xlfn.XLOOKUP(tbl_Invoices[[#This Row],[Customer_ID]], tbl_Customers[Customer_ID], tbl_Customers[Cohort_Month])</f>
        <v>44651</v>
      </c>
      <c r="L5567" s="1" t="str">
        <f ca="1">_xlfn.XLOOKUP(tbl_Invoices[[#This Row],[Customer_ID]], tbl_Customers[Customer_ID], tbl_Customers[Age_Group])</f>
        <v>35–44</v>
      </c>
      <c r="M5567" s="1" t="str">
        <f>_xlfn.XLOOKUP(tbl_Invoices[[#This Row],[Customer_ID]], tbl_Customers[Customer_ID], tbl_Customers[Region])</f>
        <v>East</v>
      </c>
      <c r="N5567" s="1" t="str" cm="1">
        <f t="array" ref="N5567">_xlfn.IFS(
   _xlfn.SINGLE(tbl_Invoices[Plan_ID])="P1","Basic",
   _xlfn.SINGLE(tbl_Invoices[Plan_ID])="P2","Standard",
   _xlfn.SINGLE(tbl_Invoices[Plan_ID])="P3","Premium"
)</f>
        <v>Premium</v>
      </c>
      <c r="O5567" s="2">
        <f>IF(tbl_Invoices[[#This Row],[Revenue_Type]]="Churned",0,1)</f>
        <v>1</v>
      </c>
    </row>
    <row r="5568" spans="1:15" x14ac:dyDescent="0.25">
      <c r="A5568" t="s">
        <v>5022</v>
      </c>
      <c r="B5568" t="s">
        <v>1922</v>
      </c>
      <c r="C5568" t="s">
        <v>2502</v>
      </c>
      <c r="D5568" s="1">
        <v>45029</v>
      </c>
      <c r="E5568">
        <v>55</v>
      </c>
      <c r="F5568" t="b">
        <v>1</v>
      </c>
      <c r="G5568" t="s">
        <v>4540</v>
      </c>
      <c r="H5568" t="s">
        <v>2031</v>
      </c>
      <c r="I5568" s="1">
        <f>DATE(YEAR(tbl_Invoices[[#This Row],[Invoice_Date]]), MONTH(tbl_Invoices[[#This Row],[Invoice_Date]]), DAY(tbl_Invoices[[#This Row],[Invoice_Date]]))</f>
        <v>45029</v>
      </c>
      <c r="J5568">
        <f>YEAR(tbl_Invoices[[#This Row],[Invoice_Date]])</f>
        <v>2023</v>
      </c>
      <c r="K5568" s="1">
        <f>_xlfn.XLOOKUP(tbl_Invoices[[#This Row],[Customer_ID]], tbl_Customers[Customer_ID], tbl_Customers[Cohort_Month])</f>
        <v>44439</v>
      </c>
      <c r="L5568" s="1" t="str">
        <f ca="1">_xlfn.XLOOKUP(tbl_Invoices[[#This Row],[Customer_ID]], tbl_Customers[Customer_ID], tbl_Customers[Age_Group])</f>
        <v>25–34</v>
      </c>
      <c r="M5568" s="1" t="str">
        <f>_xlfn.XLOOKUP(tbl_Invoices[[#This Row],[Customer_ID]], tbl_Customers[Customer_ID], tbl_Customers[Region])</f>
        <v>West</v>
      </c>
      <c r="N5568" s="1" t="str" cm="1">
        <f t="array" ref="N5568">_xlfn.IFS(
   _xlfn.SINGLE(tbl_Invoices[Plan_ID])="P1","Basic",
   _xlfn.SINGLE(tbl_Invoices[Plan_ID])="P2","Standard",
   _xlfn.SINGLE(tbl_Invoices[Plan_ID])="P3","Premium"
)</f>
        <v>Premium</v>
      </c>
      <c r="O5568" s="2">
        <f>IF(tbl_Invoices[[#This Row],[Revenue_Type]]="Churned",0,1)</f>
        <v>1</v>
      </c>
    </row>
    <row r="5569" spans="1:15" x14ac:dyDescent="0.25">
      <c r="A5569" t="s">
        <v>9300</v>
      </c>
      <c r="B5569" t="s">
        <v>67</v>
      </c>
      <c r="C5569" t="s">
        <v>2736</v>
      </c>
      <c r="D5569" s="1">
        <v>45030</v>
      </c>
      <c r="E5569">
        <v>12</v>
      </c>
      <c r="F5569" t="b">
        <v>1</v>
      </c>
      <c r="G5569" t="s">
        <v>4538</v>
      </c>
      <c r="H5569" t="s">
        <v>2027</v>
      </c>
      <c r="I5569" s="1">
        <f>DATE(YEAR(tbl_Invoices[[#This Row],[Invoice_Date]]), MONTH(tbl_Invoices[[#This Row],[Invoice_Date]]), DAY(tbl_Invoices[[#This Row],[Invoice_Date]]))</f>
        <v>45030</v>
      </c>
      <c r="J5569">
        <f>YEAR(tbl_Invoices[[#This Row],[Invoice_Date]])</f>
        <v>2023</v>
      </c>
      <c r="K5569" s="1">
        <f>_xlfn.XLOOKUP(tbl_Invoices[[#This Row],[Customer_ID]], tbl_Customers[Customer_ID], tbl_Customers[Cohort_Month])</f>
        <v>44561</v>
      </c>
      <c r="L5569" s="1" t="str">
        <f ca="1">_xlfn.XLOOKUP(tbl_Invoices[[#This Row],[Customer_ID]], tbl_Customers[Customer_ID], tbl_Customers[Age_Group])</f>
        <v>45–54</v>
      </c>
      <c r="M5569" s="1" t="str">
        <f>_xlfn.XLOOKUP(tbl_Invoices[[#This Row],[Customer_ID]], tbl_Customers[Customer_ID], tbl_Customers[Region])</f>
        <v>East</v>
      </c>
      <c r="N5569" s="1" t="str" cm="1">
        <f t="array" ref="N5569">_xlfn.IFS(
   _xlfn.SINGLE(tbl_Invoices[Plan_ID])="P1","Basic",
   _xlfn.SINGLE(tbl_Invoices[Plan_ID])="P2","Standard",
   _xlfn.SINGLE(tbl_Invoices[Plan_ID])="P3","Premium"
)</f>
        <v>Basic</v>
      </c>
      <c r="O5569" s="2">
        <f>IF(tbl_Invoices[[#This Row],[Revenue_Type]]="Churned",0,1)</f>
        <v>1</v>
      </c>
    </row>
    <row r="5570" spans="1:15" x14ac:dyDescent="0.25">
      <c r="A5570" t="s">
        <v>7973</v>
      </c>
      <c r="B5570" t="s">
        <v>222</v>
      </c>
      <c r="C5570" t="s">
        <v>3925</v>
      </c>
      <c r="D5570" s="1">
        <v>45030</v>
      </c>
      <c r="E5570">
        <v>25</v>
      </c>
      <c r="F5570" t="b">
        <v>1</v>
      </c>
      <c r="G5570" t="s">
        <v>4538</v>
      </c>
      <c r="H5570" t="s">
        <v>2034</v>
      </c>
      <c r="I5570" s="1">
        <f>DATE(YEAR(tbl_Invoices[[#This Row],[Invoice_Date]]), MONTH(tbl_Invoices[[#This Row],[Invoice_Date]]), DAY(tbl_Invoices[[#This Row],[Invoice_Date]]))</f>
        <v>45030</v>
      </c>
      <c r="J5570">
        <f>YEAR(tbl_Invoices[[#This Row],[Invoice_Date]])</f>
        <v>2023</v>
      </c>
      <c r="K5570" s="1">
        <f>_xlfn.XLOOKUP(tbl_Invoices[[#This Row],[Customer_ID]], tbl_Customers[Customer_ID], tbl_Customers[Cohort_Month])</f>
        <v>44985</v>
      </c>
      <c r="L5570" s="1" t="str">
        <f ca="1">_xlfn.XLOOKUP(tbl_Invoices[[#This Row],[Customer_ID]], tbl_Customers[Customer_ID], tbl_Customers[Age_Group])</f>
        <v>55+</v>
      </c>
      <c r="M5570" s="1" t="str">
        <f>_xlfn.XLOOKUP(tbl_Invoices[[#This Row],[Customer_ID]], tbl_Customers[Customer_ID], tbl_Customers[Region])</f>
        <v>International</v>
      </c>
      <c r="N5570" s="1" t="str" cm="1">
        <f t="array" ref="N5570">_xlfn.IFS(
   _xlfn.SINGLE(tbl_Invoices[Plan_ID])="P1","Basic",
   _xlfn.SINGLE(tbl_Invoices[Plan_ID])="P2","Standard",
   _xlfn.SINGLE(tbl_Invoices[Plan_ID])="P3","Premium"
)</f>
        <v>Standard</v>
      </c>
      <c r="O5570" s="2">
        <f>IF(tbl_Invoices[[#This Row],[Revenue_Type]]="Churned",0,1)</f>
        <v>1</v>
      </c>
    </row>
    <row r="5571" spans="1:15" x14ac:dyDescent="0.25">
      <c r="A5571" t="s">
        <v>8832</v>
      </c>
      <c r="B5571" t="s">
        <v>1244</v>
      </c>
      <c r="C5571" t="s">
        <v>2911</v>
      </c>
      <c r="D5571" s="1">
        <v>45030</v>
      </c>
      <c r="E5571">
        <v>12</v>
      </c>
      <c r="F5571" t="b">
        <v>1</v>
      </c>
      <c r="G5571" t="s">
        <v>4538</v>
      </c>
      <c r="H5571" t="s">
        <v>2027</v>
      </c>
      <c r="I5571" s="1">
        <f>DATE(YEAR(tbl_Invoices[[#This Row],[Invoice_Date]]), MONTH(tbl_Invoices[[#This Row],[Invoice_Date]]), DAY(tbl_Invoices[[#This Row],[Invoice_Date]]))</f>
        <v>45030</v>
      </c>
      <c r="J5571">
        <f>YEAR(tbl_Invoices[[#This Row],[Invoice_Date]])</f>
        <v>2023</v>
      </c>
      <c r="K5571" s="1">
        <f>_xlfn.XLOOKUP(tbl_Invoices[[#This Row],[Customer_ID]], tbl_Customers[Customer_ID], tbl_Customers[Cohort_Month])</f>
        <v>44469</v>
      </c>
      <c r="L5571" s="1" t="str">
        <f ca="1">_xlfn.XLOOKUP(tbl_Invoices[[#This Row],[Customer_ID]], tbl_Customers[Customer_ID], tbl_Customers[Age_Group])</f>
        <v>35–44</v>
      </c>
      <c r="M5571" s="1" t="str">
        <f>_xlfn.XLOOKUP(tbl_Invoices[[#This Row],[Customer_ID]], tbl_Customers[Customer_ID], tbl_Customers[Region])</f>
        <v>International</v>
      </c>
      <c r="N5571" s="1" t="str" cm="1">
        <f t="array" ref="N5571">_xlfn.IFS(
   _xlfn.SINGLE(tbl_Invoices[Plan_ID])="P1","Basic",
   _xlfn.SINGLE(tbl_Invoices[Plan_ID])="P2","Standard",
   _xlfn.SINGLE(tbl_Invoices[Plan_ID])="P3","Premium"
)</f>
        <v>Basic</v>
      </c>
      <c r="O5571" s="2">
        <f>IF(tbl_Invoices[[#This Row],[Revenue_Type]]="Churned",0,1)</f>
        <v>1</v>
      </c>
    </row>
    <row r="5572" spans="1:15" x14ac:dyDescent="0.25">
      <c r="A5572" t="s">
        <v>7196</v>
      </c>
      <c r="B5572" t="s">
        <v>1402</v>
      </c>
      <c r="C5572" t="s">
        <v>2428</v>
      </c>
      <c r="D5572" s="1">
        <v>45030</v>
      </c>
      <c r="E5572">
        <v>25</v>
      </c>
      <c r="F5572" t="b">
        <v>1</v>
      </c>
      <c r="G5572" t="s">
        <v>4540</v>
      </c>
      <c r="H5572" t="s">
        <v>2034</v>
      </c>
      <c r="I5572" s="1">
        <f>DATE(YEAR(tbl_Invoices[[#This Row],[Invoice_Date]]), MONTH(tbl_Invoices[[#This Row],[Invoice_Date]]), DAY(tbl_Invoices[[#This Row],[Invoice_Date]]))</f>
        <v>45030</v>
      </c>
      <c r="J5572">
        <f>YEAR(tbl_Invoices[[#This Row],[Invoice_Date]])</f>
        <v>2023</v>
      </c>
      <c r="K5572" s="1">
        <f>_xlfn.XLOOKUP(tbl_Invoices[[#This Row],[Customer_ID]], tbl_Customers[Customer_ID], tbl_Customers[Cohort_Month])</f>
        <v>44742</v>
      </c>
      <c r="L5572" s="1" t="str">
        <f ca="1">_xlfn.XLOOKUP(tbl_Invoices[[#This Row],[Customer_ID]], tbl_Customers[Customer_ID], tbl_Customers[Age_Group])</f>
        <v>45–54</v>
      </c>
      <c r="M5572" s="1" t="str">
        <f>_xlfn.XLOOKUP(tbl_Invoices[[#This Row],[Customer_ID]], tbl_Customers[Customer_ID], tbl_Customers[Region])</f>
        <v>South</v>
      </c>
      <c r="N5572" s="1" t="str" cm="1">
        <f t="array" ref="N5572">_xlfn.IFS(
   _xlfn.SINGLE(tbl_Invoices[Plan_ID])="P1","Basic",
   _xlfn.SINGLE(tbl_Invoices[Plan_ID])="P2","Standard",
   _xlfn.SINGLE(tbl_Invoices[Plan_ID])="P3","Premium"
)</f>
        <v>Standard</v>
      </c>
      <c r="O5572" s="2">
        <f>IF(tbl_Invoices[[#This Row],[Revenue_Type]]="Churned",0,1)</f>
        <v>1</v>
      </c>
    </row>
    <row r="5573" spans="1:15" x14ac:dyDescent="0.25">
      <c r="A5573" t="s">
        <v>9907</v>
      </c>
      <c r="B5573" t="s">
        <v>1462</v>
      </c>
      <c r="C5573" t="s">
        <v>3269</v>
      </c>
      <c r="D5573" s="1">
        <v>45030</v>
      </c>
      <c r="E5573">
        <v>55</v>
      </c>
      <c r="F5573" t="b">
        <v>1</v>
      </c>
      <c r="G5573" t="s">
        <v>4547</v>
      </c>
      <c r="H5573" t="s">
        <v>2031</v>
      </c>
      <c r="I5573" s="1">
        <f>DATE(YEAR(tbl_Invoices[[#This Row],[Invoice_Date]]), MONTH(tbl_Invoices[[#This Row],[Invoice_Date]]), DAY(tbl_Invoices[[#This Row],[Invoice_Date]]))</f>
        <v>45030</v>
      </c>
      <c r="J5573">
        <f>YEAR(tbl_Invoices[[#This Row],[Invoice_Date]])</f>
        <v>2023</v>
      </c>
      <c r="K5573" s="1">
        <f>_xlfn.XLOOKUP(tbl_Invoices[[#This Row],[Customer_ID]], tbl_Customers[Customer_ID], tbl_Customers[Cohort_Month])</f>
        <v>45016</v>
      </c>
      <c r="L5573" s="1" t="str">
        <f ca="1">_xlfn.XLOOKUP(tbl_Invoices[[#This Row],[Customer_ID]], tbl_Customers[Customer_ID], tbl_Customers[Age_Group])</f>
        <v>45–54</v>
      </c>
      <c r="M5573" s="1" t="str">
        <f>_xlfn.XLOOKUP(tbl_Invoices[[#This Row],[Customer_ID]], tbl_Customers[Customer_ID], tbl_Customers[Region])</f>
        <v>West</v>
      </c>
      <c r="N5573" s="1" t="str" cm="1">
        <f t="array" ref="N5573">_xlfn.IFS(
   _xlfn.SINGLE(tbl_Invoices[Plan_ID])="P1","Basic",
   _xlfn.SINGLE(tbl_Invoices[Plan_ID])="P2","Standard",
   _xlfn.SINGLE(tbl_Invoices[Plan_ID])="P3","Premium"
)</f>
        <v>Premium</v>
      </c>
      <c r="O5573" s="2">
        <f>IF(tbl_Invoices[[#This Row],[Revenue_Type]]="Churned",0,1)</f>
        <v>1</v>
      </c>
    </row>
    <row r="5574" spans="1:15" x14ac:dyDescent="0.25">
      <c r="A5574" t="s">
        <v>10474</v>
      </c>
      <c r="B5574" t="s">
        <v>1635</v>
      </c>
      <c r="C5574" t="s">
        <v>2798</v>
      </c>
      <c r="D5574" s="1">
        <v>45030</v>
      </c>
      <c r="E5574">
        <v>55</v>
      </c>
      <c r="F5574" t="b">
        <v>1</v>
      </c>
      <c r="G5574" t="s">
        <v>4538</v>
      </c>
      <c r="H5574" t="s">
        <v>2031</v>
      </c>
      <c r="I5574" s="1">
        <f>DATE(YEAR(tbl_Invoices[[#This Row],[Invoice_Date]]), MONTH(tbl_Invoices[[#This Row],[Invoice_Date]]), DAY(tbl_Invoices[[#This Row],[Invoice_Date]]))</f>
        <v>45030</v>
      </c>
      <c r="J5574">
        <f>YEAR(tbl_Invoices[[#This Row],[Invoice_Date]])</f>
        <v>2023</v>
      </c>
      <c r="K5574" s="1">
        <f>_xlfn.XLOOKUP(tbl_Invoices[[#This Row],[Customer_ID]], tbl_Customers[Customer_ID], tbl_Customers[Cohort_Month])</f>
        <v>44865</v>
      </c>
      <c r="L5574" s="1" t="str">
        <f ca="1">_xlfn.XLOOKUP(tbl_Invoices[[#This Row],[Customer_ID]], tbl_Customers[Customer_ID], tbl_Customers[Age_Group])</f>
        <v>18–24</v>
      </c>
      <c r="M5574" s="1" t="str">
        <f>_xlfn.XLOOKUP(tbl_Invoices[[#This Row],[Customer_ID]], tbl_Customers[Customer_ID], tbl_Customers[Region])</f>
        <v>West</v>
      </c>
      <c r="N5574" s="1" t="str" cm="1">
        <f t="array" ref="N5574">_xlfn.IFS(
   _xlfn.SINGLE(tbl_Invoices[Plan_ID])="P1","Basic",
   _xlfn.SINGLE(tbl_Invoices[Plan_ID])="P2","Standard",
   _xlfn.SINGLE(tbl_Invoices[Plan_ID])="P3","Premium"
)</f>
        <v>Premium</v>
      </c>
      <c r="O5574" s="2">
        <f>IF(tbl_Invoices[[#This Row],[Revenue_Type]]="Churned",0,1)</f>
        <v>1</v>
      </c>
    </row>
    <row r="5575" spans="1:15" x14ac:dyDescent="0.25">
      <c r="A5575" t="s">
        <v>6496</v>
      </c>
      <c r="B5575" t="s">
        <v>1825</v>
      </c>
      <c r="C5575" t="s">
        <v>3232</v>
      </c>
      <c r="D5575" s="1">
        <v>45030</v>
      </c>
      <c r="E5575">
        <v>55</v>
      </c>
      <c r="F5575" t="b">
        <v>1</v>
      </c>
      <c r="G5575" t="s">
        <v>4538</v>
      </c>
      <c r="H5575" t="s">
        <v>2031</v>
      </c>
      <c r="I5575" s="1">
        <f>DATE(YEAR(tbl_Invoices[[#This Row],[Invoice_Date]]), MONTH(tbl_Invoices[[#This Row],[Invoice_Date]]), DAY(tbl_Invoices[[#This Row],[Invoice_Date]]))</f>
        <v>45030</v>
      </c>
      <c r="J5575">
        <f>YEAR(tbl_Invoices[[#This Row],[Invoice_Date]])</f>
        <v>2023</v>
      </c>
      <c r="K5575" s="1">
        <f>_xlfn.XLOOKUP(tbl_Invoices[[#This Row],[Customer_ID]], tbl_Customers[Customer_ID], tbl_Customers[Cohort_Month])</f>
        <v>44347</v>
      </c>
      <c r="L5575" s="1" t="str">
        <f ca="1">_xlfn.XLOOKUP(tbl_Invoices[[#This Row],[Customer_ID]], tbl_Customers[Customer_ID], tbl_Customers[Age_Group])</f>
        <v>45–54</v>
      </c>
      <c r="M5575" s="1" t="str">
        <f>_xlfn.XLOOKUP(tbl_Invoices[[#This Row],[Customer_ID]], tbl_Customers[Customer_ID], tbl_Customers[Region])</f>
        <v>Midwest</v>
      </c>
      <c r="N5575" s="1" t="str" cm="1">
        <f t="array" ref="N5575">_xlfn.IFS(
   _xlfn.SINGLE(tbl_Invoices[Plan_ID])="P1","Basic",
   _xlfn.SINGLE(tbl_Invoices[Plan_ID])="P2","Standard",
   _xlfn.SINGLE(tbl_Invoices[Plan_ID])="P3","Premium"
)</f>
        <v>Premium</v>
      </c>
      <c r="O5575" s="2">
        <f>IF(tbl_Invoices[[#This Row],[Revenue_Type]]="Churned",0,1)</f>
        <v>1</v>
      </c>
    </row>
    <row r="5576" spans="1:15" x14ac:dyDescent="0.25">
      <c r="A5576" t="s">
        <v>7234</v>
      </c>
      <c r="B5576" t="s">
        <v>1928</v>
      </c>
      <c r="C5576" t="s">
        <v>4514</v>
      </c>
      <c r="D5576" s="1">
        <v>45030</v>
      </c>
      <c r="E5576">
        <v>55</v>
      </c>
      <c r="F5576" t="b">
        <v>1</v>
      </c>
      <c r="G5576" t="s">
        <v>4549</v>
      </c>
      <c r="H5576" t="s">
        <v>2031</v>
      </c>
      <c r="I5576" s="1">
        <f>DATE(YEAR(tbl_Invoices[[#This Row],[Invoice_Date]]), MONTH(tbl_Invoices[[#This Row],[Invoice_Date]]), DAY(tbl_Invoices[[#This Row],[Invoice_Date]]))</f>
        <v>45030</v>
      </c>
      <c r="J5576">
        <f>YEAR(tbl_Invoices[[#This Row],[Invoice_Date]])</f>
        <v>2023</v>
      </c>
      <c r="K5576" s="1">
        <f>_xlfn.XLOOKUP(tbl_Invoices[[#This Row],[Customer_ID]], tbl_Customers[Customer_ID], tbl_Customers[Cohort_Month])</f>
        <v>44651</v>
      </c>
      <c r="L5576" s="1" t="str">
        <f ca="1">_xlfn.XLOOKUP(tbl_Invoices[[#This Row],[Customer_ID]], tbl_Customers[Customer_ID], tbl_Customers[Age_Group])</f>
        <v>25–34</v>
      </c>
      <c r="M5576" s="1" t="str">
        <f>_xlfn.XLOOKUP(tbl_Invoices[[#This Row],[Customer_ID]], tbl_Customers[Customer_ID], tbl_Customers[Region])</f>
        <v>Midwest</v>
      </c>
      <c r="N5576" s="1" t="str" cm="1">
        <f t="array" ref="N5576">_xlfn.IFS(
   _xlfn.SINGLE(tbl_Invoices[Plan_ID])="P1","Basic",
   _xlfn.SINGLE(tbl_Invoices[Plan_ID])="P2","Standard",
   _xlfn.SINGLE(tbl_Invoices[Plan_ID])="P3","Premium"
)</f>
        <v>Premium</v>
      </c>
      <c r="O5576" s="2">
        <f>IF(tbl_Invoices[[#This Row],[Revenue_Type]]="Churned",0,1)</f>
        <v>1</v>
      </c>
    </row>
    <row r="5577" spans="1:15" x14ac:dyDescent="0.25">
      <c r="A5577" t="s">
        <v>6224</v>
      </c>
      <c r="B5577" t="s">
        <v>1012</v>
      </c>
      <c r="C5577" t="s">
        <v>3052</v>
      </c>
      <c r="D5577" s="1">
        <v>45031</v>
      </c>
      <c r="E5577">
        <v>12</v>
      </c>
      <c r="F5577" t="b">
        <v>1</v>
      </c>
      <c r="G5577" t="s">
        <v>4538</v>
      </c>
      <c r="H5577" t="s">
        <v>2027</v>
      </c>
      <c r="I5577" s="1">
        <f>DATE(YEAR(tbl_Invoices[[#This Row],[Invoice_Date]]), MONTH(tbl_Invoices[[#This Row],[Invoice_Date]]), DAY(tbl_Invoices[[#This Row],[Invoice_Date]]))</f>
        <v>45031</v>
      </c>
      <c r="J5577">
        <f>YEAR(tbl_Invoices[[#This Row],[Invoice_Date]])</f>
        <v>2023</v>
      </c>
      <c r="K5577" s="1">
        <f>_xlfn.XLOOKUP(tbl_Invoices[[#This Row],[Customer_ID]], tbl_Customers[Customer_ID], tbl_Customers[Cohort_Month])</f>
        <v>44712</v>
      </c>
      <c r="L5577" s="1" t="str">
        <f ca="1">_xlfn.XLOOKUP(tbl_Invoices[[#This Row],[Customer_ID]], tbl_Customers[Customer_ID], tbl_Customers[Age_Group])</f>
        <v>55+</v>
      </c>
      <c r="M5577" s="1" t="str">
        <f>_xlfn.XLOOKUP(tbl_Invoices[[#This Row],[Customer_ID]], tbl_Customers[Customer_ID], tbl_Customers[Region])</f>
        <v>International</v>
      </c>
      <c r="N5577" s="1" t="str" cm="1">
        <f t="array" ref="N5577">_xlfn.IFS(
   _xlfn.SINGLE(tbl_Invoices[Plan_ID])="P1","Basic",
   _xlfn.SINGLE(tbl_Invoices[Plan_ID])="P2","Standard",
   _xlfn.SINGLE(tbl_Invoices[Plan_ID])="P3","Premium"
)</f>
        <v>Basic</v>
      </c>
      <c r="O5577" s="2">
        <f>IF(tbl_Invoices[[#This Row],[Revenue_Type]]="Churned",0,1)</f>
        <v>1</v>
      </c>
    </row>
    <row r="5578" spans="1:15" x14ac:dyDescent="0.25">
      <c r="A5578" t="s">
        <v>5464</v>
      </c>
      <c r="B5578" t="s">
        <v>1048</v>
      </c>
      <c r="C5578" t="s">
        <v>2876</v>
      </c>
      <c r="D5578" s="1">
        <v>45031</v>
      </c>
      <c r="E5578">
        <v>55</v>
      </c>
      <c r="F5578" t="b">
        <v>1</v>
      </c>
      <c r="G5578" t="s">
        <v>4545</v>
      </c>
      <c r="H5578" t="s">
        <v>2031</v>
      </c>
      <c r="I5578" s="1">
        <f>DATE(YEAR(tbl_Invoices[[#This Row],[Invoice_Date]]), MONTH(tbl_Invoices[[#This Row],[Invoice_Date]]), DAY(tbl_Invoices[[#This Row],[Invoice_Date]]))</f>
        <v>45031</v>
      </c>
      <c r="J5578">
        <f>YEAR(tbl_Invoices[[#This Row],[Invoice_Date]])</f>
        <v>2023</v>
      </c>
      <c r="K5578" s="1">
        <f>_xlfn.XLOOKUP(tbl_Invoices[[#This Row],[Customer_ID]], tbl_Customers[Customer_ID], tbl_Customers[Cohort_Month])</f>
        <v>44804</v>
      </c>
      <c r="L5578" s="1" t="str">
        <f ca="1">_xlfn.XLOOKUP(tbl_Invoices[[#This Row],[Customer_ID]], tbl_Customers[Customer_ID], tbl_Customers[Age_Group])</f>
        <v>25–34</v>
      </c>
      <c r="M5578" s="1" t="str">
        <f>_xlfn.XLOOKUP(tbl_Invoices[[#This Row],[Customer_ID]], tbl_Customers[Customer_ID], tbl_Customers[Region])</f>
        <v>Midwest</v>
      </c>
      <c r="N5578" s="1" t="str" cm="1">
        <f t="array" ref="N5578">_xlfn.IFS(
   _xlfn.SINGLE(tbl_Invoices[Plan_ID])="P1","Basic",
   _xlfn.SINGLE(tbl_Invoices[Plan_ID])="P2","Standard",
   _xlfn.SINGLE(tbl_Invoices[Plan_ID])="P3","Premium"
)</f>
        <v>Premium</v>
      </c>
      <c r="O5578" s="2">
        <f>IF(tbl_Invoices[[#This Row],[Revenue_Type]]="Churned",0,1)</f>
        <v>0</v>
      </c>
    </row>
    <row r="5579" spans="1:15" x14ac:dyDescent="0.25">
      <c r="A5579" t="s">
        <v>6868</v>
      </c>
      <c r="B5579" t="s">
        <v>1439</v>
      </c>
      <c r="C5579" t="s">
        <v>4271</v>
      </c>
      <c r="D5579" s="1">
        <v>45031</v>
      </c>
      <c r="E5579">
        <v>25</v>
      </c>
      <c r="F5579" t="b">
        <v>1</v>
      </c>
      <c r="G5579" t="s">
        <v>4549</v>
      </c>
      <c r="H5579" t="s">
        <v>2034</v>
      </c>
      <c r="I5579" s="1">
        <f>DATE(YEAR(tbl_Invoices[[#This Row],[Invoice_Date]]), MONTH(tbl_Invoices[[#This Row],[Invoice_Date]]), DAY(tbl_Invoices[[#This Row],[Invoice_Date]]))</f>
        <v>45031</v>
      </c>
      <c r="J5579">
        <f>YEAR(tbl_Invoices[[#This Row],[Invoice_Date]])</f>
        <v>2023</v>
      </c>
      <c r="K5579" s="1">
        <f>_xlfn.XLOOKUP(tbl_Invoices[[#This Row],[Customer_ID]], tbl_Customers[Customer_ID], tbl_Customers[Cohort_Month])</f>
        <v>44895</v>
      </c>
      <c r="L5579" s="1" t="str">
        <f ca="1">_xlfn.XLOOKUP(tbl_Invoices[[#This Row],[Customer_ID]], tbl_Customers[Customer_ID], tbl_Customers[Age_Group])</f>
        <v>35–44</v>
      </c>
      <c r="M5579" s="1" t="str">
        <f>_xlfn.XLOOKUP(tbl_Invoices[[#This Row],[Customer_ID]], tbl_Customers[Customer_ID], tbl_Customers[Region])</f>
        <v>International</v>
      </c>
      <c r="N5579" s="1" t="str" cm="1">
        <f t="array" ref="N5579">_xlfn.IFS(
   _xlfn.SINGLE(tbl_Invoices[Plan_ID])="P1","Basic",
   _xlfn.SINGLE(tbl_Invoices[Plan_ID])="P2","Standard",
   _xlfn.SINGLE(tbl_Invoices[Plan_ID])="P3","Premium"
)</f>
        <v>Standard</v>
      </c>
      <c r="O5579" s="2">
        <f>IF(tbl_Invoices[[#This Row],[Revenue_Type]]="Churned",0,1)</f>
        <v>1</v>
      </c>
    </row>
    <row r="5580" spans="1:15" x14ac:dyDescent="0.25">
      <c r="A5580" t="s">
        <v>8713</v>
      </c>
      <c r="B5580" t="s">
        <v>1631</v>
      </c>
      <c r="C5580" t="s">
        <v>3471</v>
      </c>
      <c r="D5580" s="1">
        <v>45031</v>
      </c>
      <c r="E5580">
        <v>12</v>
      </c>
      <c r="F5580" t="b">
        <v>1</v>
      </c>
      <c r="G5580" t="s">
        <v>4540</v>
      </c>
      <c r="H5580" t="s">
        <v>2027</v>
      </c>
      <c r="I5580" s="1">
        <f>DATE(YEAR(tbl_Invoices[[#This Row],[Invoice_Date]]), MONTH(tbl_Invoices[[#This Row],[Invoice_Date]]), DAY(tbl_Invoices[[#This Row],[Invoice_Date]]))</f>
        <v>45031</v>
      </c>
      <c r="J5580">
        <f>YEAR(tbl_Invoices[[#This Row],[Invoice_Date]])</f>
        <v>2023</v>
      </c>
      <c r="K5580" s="1">
        <f>_xlfn.XLOOKUP(tbl_Invoices[[#This Row],[Customer_ID]], tbl_Customers[Customer_ID], tbl_Customers[Cohort_Month])</f>
        <v>44834</v>
      </c>
      <c r="L5580" s="1" t="str">
        <f ca="1">_xlfn.XLOOKUP(tbl_Invoices[[#This Row],[Customer_ID]], tbl_Customers[Customer_ID], tbl_Customers[Age_Group])</f>
        <v>35–44</v>
      </c>
      <c r="M5580" s="1" t="str">
        <f>_xlfn.XLOOKUP(tbl_Invoices[[#This Row],[Customer_ID]], tbl_Customers[Customer_ID], tbl_Customers[Region])</f>
        <v>Midwest</v>
      </c>
      <c r="N5580" s="1" t="str" cm="1">
        <f t="array" ref="N5580">_xlfn.IFS(
   _xlfn.SINGLE(tbl_Invoices[Plan_ID])="P1","Basic",
   _xlfn.SINGLE(tbl_Invoices[Plan_ID])="P2","Standard",
   _xlfn.SINGLE(tbl_Invoices[Plan_ID])="P3","Premium"
)</f>
        <v>Basic</v>
      </c>
      <c r="O5580" s="2">
        <f>IF(tbl_Invoices[[#This Row],[Revenue_Type]]="Churned",0,1)</f>
        <v>1</v>
      </c>
    </row>
    <row r="5581" spans="1:15" x14ac:dyDescent="0.25">
      <c r="A5581" t="s">
        <v>8399</v>
      </c>
      <c r="B5581" t="s">
        <v>1760</v>
      </c>
      <c r="C5581" t="s">
        <v>3661</v>
      </c>
      <c r="D5581" s="1">
        <v>45031</v>
      </c>
      <c r="E5581">
        <v>55</v>
      </c>
      <c r="F5581" t="b">
        <v>1</v>
      </c>
      <c r="G5581" t="s">
        <v>4538</v>
      </c>
      <c r="H5581" t="s">
        <v>2031</v>
      </c>
      <c r="I5581" s="1">
        <f>DATE(YEAR(tbl_Invoices[[#This Row],[Invoice_Date]]), MONTH(tbl_Invoices[[#This Row],[Invoice_Date]]), DAY(tbl_Invoices[[#This Row],[Invoice_Date]]))</f>
        <v>45031</v>
      </c>
      <c r="J5581">
        <f>YEAR(tbl_Invoices[[#This Row],[Invoice_Date]])</f>
        <v>2023</v>
      </c>
      <c r="K5581" s="1">
        <f>_xlfn.XLOOKUP(tbl_Invoices[[#This Row],[Customer_ID]], tbl_Customers[Customer_ID], tbl_Customers[Cohort_Month])</f>
        <v>44377</v>
      </c>
      <c r="L5581" s="1" t="str">
        <f ca="1">_xlfn.XLOOKUP(tbl_Invoices[[#This Row],[Customer_ID]], tbl_Customers[Customer_ID], tbl_Customers[Age_Group])</f>
        <v>25–34</v>
      </c>
      <c r="M5581" s="1" t="str">
        <f>_xlfn.XLOOKUP(tbl_Invoices[[#This Row],[Customer_ID]], tbl_Customers[Customer_ID], tbl_Customers[Region])</f>
        <v>South</v>
      </c>
      <c r="N5581" s="1" t="str" cm="1">
        <f t="array" ref="N5581">_xlfn.IFS(
   _xlfn.SINGLE(tbl_Invoices[Plan_ID])="P1","Basic",
   _xlfn.SINGLE(tbl_Invoices[Plan_ID])="P2","Standard",
   _xlfn.SINGLE(tbl_Invoices[Plan_ID])="P3","Premium"
)</f>
        <v>Premium</v>
      </c>
      <c r="O5581" s="2">
        <f>IF(tbl_Invoices[[#This Row],[Revenue_Type]]="Churned",0,1)</f>
        <v>1</v>
      </c>
    </row>
    <row r="5582" spans="1:15" x14ac:dyDescent="0.25">
      <c r="A5582" t="s">
        <v>7567</v>
      </c>
      <c r="B5582" t="s">
        <v>1779</v>
      </c>
      <c r="C5582" t="s">
        <v>2452</v>
      </c>
      <c r="D5582" s="1">
        <v>45031</v>
      </c>
      <c r="E5582">
        <v>25</v>
      </c>
      <c r="F5582" t="b">
        <v>1</v>
      </c>
      <c r="G5582" t="s">
        <v>4549</v>
      </c>
      <c r="H5582" t="s">
        <v>2034</v>
      </c>
      <c r="I5582" s="1">
        <f>DATE(YEAR(tbl_Invoices[[#This Row],[Invoice_Date]]), MONTH(tbl_Invoices[[#This Row],[Invoice_Date]]), DAY(tbl_Invoices[[#This Row],[Invoice_Date]]))</f>
        <v>45031</v>
      </c>
      <c r="J5582">
        <f>YEAR(tbl_Invoices[[#This Row],[Invoice_Date]])</f>
        <v>2023</v>
      </c>
      <c r="K5582" s="1">
        <f>_xlfn.XLOOKUP(tbl_Invoices[[#This Row],[Customer_ID]], tbl_Customers[Customer_ID], tbl_Customers[Cohort_Month])</f>
        <v>44926</v>
      </c>
      <c r="L5582" s="1" t="str">
        <f ca="1">_xlfn.XLOOKUP(tbl_Invoices[[#This Row],[Customer_ID]], tbl_Customers[Customer_ID], tbl_Customers[Age_Group])</f>
        <v>45–54</v>
      </c>
      <c r="M5582" s="1" t="str">
        <f>_xlfn.XLOOKUP(tbl_Invoices[[#This Row],[Customer_ID]], tbl_Customers[Customer_ID], tbl_Customers[Region])</f>
        <v>International</v>
      </c>
      <c r="N5582" s="1" t="str" cm="1">
        <f t="array" ref="N5582">_xlfn.IFS(
   _xlfn.SINGLE(tbl_Invoices[Plan_ID])="P1","Basic",
   _xlfn.SINGLE(tbl_Invoices[Plan_ID])="P2","Standard",
   _xlfn.SINGLE(tbl_Invoices[Plan_ID])="P3","Premium"
)</f>
        <v>Standard</v>
      </c>
      <c r="O5582" s="2">
        <f>IF(tbl_Invoices[[#This Row],[Revenue_Type]]="Churned",0,1)</f>
        <v>1</v>
      </c>
    </row>
    <row r="5583" spans="1:15" x14ac:dyDescent="0.25">
      <c r="A5583" t="s">
        <v>7329</v>
      </c>
      <c r="B5583" t="s">
        <v>1859</v>
      </c>
      <c r="C5583" t="s">
        <v>4506</v>
      </c>
      <c r="D5583" s="1">
        <v>45031</v>
      </c>
      <c r="E5583">
        <v>25</v>
      </c>
      <c r="F5583" t="b">
        <v>1</v>
      </c>
      <c r="G5583" t="s">
        <v>4547</v>
      </c>
      <c r="H5583" t="s">
        <v>2034</v>
      </c>
      <c r="I5583" s="1">
        <f>DATE(YEAR(tbl_Invoices[[#This Row],[Invoice_Date]]), MONTH(tbl_Invoices[[#This Row],[Invoice_Date]]), DAY(tbl_Invoices[[#This Row],[Invoice_Date]]))</f>
        <v>45031</v>
      </c>
      <c r="J5583">
        <f>YEAR(tbl_Invoices[[#This Row],[Invoice_Date]])</f>
        <v>2023</v>
      </c>
      <c r="K5583" s="1">
        <f>_xlfn.XLOOKUP(tbl_Invoices[[#This Row],[Customer_ID]], tbl_Customers[Customer_ID], tbl_Customers[Cohort_Month])</f>
        <v>44804</v>
      </c>
      <c r="L5583" s="1" t="str">
        <f ca="1">_xlfn.XLOOKUP(tbl_Invoices[[#This Row],[Customer_ID]], tbl_Customers[Customer_ID], tbl_Customers[Age_Group])</f>
        <v>45–54</v>
      </c>
      <c r="M5583" s="1" t="str">
        <f>_xlfn.XLOOKUP(tbl_Invoices[[#This Row],[Customer_ID]], tbl_Customers[Customer_ID], tbl_Customers[Region])</f>
        <v>West</v>
      </c>
      <c r="N5583" s="1" t="str" cm="1">
        <f t="array" ref="N5583">_xlfn.IFS(
   _xlfn.SINGLE(tbl_Invoices[Plan_ID])="P1","Basic",
   _xlfn.SINGLE(tbl_Invoices[Plan_ID])="P2","Standard",
   _xlfn.SINGLE(tbl_Invoices[Plan_ID])="P3","Premium"
)</f>
        <v>Standard</v>
      </c>
      <c r="O5583" s="2">
        <f>IF(tbl_Invoices[[#This Row],[Revenue_Type]]="Churned",0,1)</f>
        <v>1</v>
      </c>
    </row>
    <row r="5584" spans="1:15" x14ac:dyDescent="0.25">
      <c r="A5584" t="s">
        <v>8612</v>
      </c>
      <c r="B5584" t="s">
        <v>311</v>
      </c>
      <c r="C5584" t="s">
        <v>2739</v>
      </c>
      <c r="D5584" s="1">
        <v>45032</v>
      </c>
      <c r="E5584">
        <v>25</v>
      </c>
      <c r="F5584" t="b">
        <v>1</v>
      </c>
      <c r="G5584" t="s">
        <v>4545</v>
      </c>
      <c r="H5584" t="s">
        <v>2034</v>
      </c>
      <c r="I5584" s="1">
        <f>DATE(YEAR(tbl_Invoices[[#This Row],[Invoice_Date]]), MONTH(tbl_Invoices[[#This Row],[Invoice_Date]]), DAY(tbl_Invoices[[#This Row],[Invoice_Date]]))</f>
        <v>45032</v>
      </c>
      <c r="J5584">
        <f>YEAR(tbl_Invoices[[#This Row],[Invoice_Date]])</f>
        <v>2023</v>
      </c>
      <c r="K5584" s="1">
        <f>_xlfn.XLOOKUP(tbl_Invoices[[#This Row],[Customer_ID]], tbl_Customers[Customer_ID], tbl_Customers[Cohort_Month])</f>
        <v>45077</v>
      </c>
      <c r="L5584" s="1" t="str">
        <f ca="1">_xlfn.XLOOKUP(tbl_Invoices[[#This Row],[Customer_ID]], tbl_Customers[Customer_ID], tbl_Customers[Age_Group])</f>
        <v>25–34</v>
      </c>
      <c r="M5584" s="1" t="str">
        <f>_xlfn.XLOOKUP(tbl_Invoices[[#This Row],[Customer_ID]], tbl_Customers[Customer_ID], tbl_Customers[Region])</f>
        <v>International</v>
      </c>
      <c r="N5584" s="1" t="str" cm="1">
        <f t="array" ref="N5584">_xlfn.IFS(
   _xlfn.SINGLE(tbl_Invoices[Plan_ID])="P1","Basic",
   _xlfn.SINGLE(tbl_Invoices[Plan_ID])="P2","Standard",
   _xlfn.SINGLE(tbl_Invoices[Plan_ID])="P3","Premium"
)</f>
        <v>Standard</v>
      </c>
      <c r="O5584" s="2">
        <f>IF(tbl_Invoices[[#This Row],[Revenue_Type]]="Churned",0,1)</f>
        <v>0</v>
      </c>
    </row>
    <row r="5585" spans="1:15" x14ac:dyDescent="0.25">
      <c r="A5585" t="s">
        <v>9822</v>
      </c>
      <c r="B5585" t="s">
        <v>342</v>
      </c>
      <c r="C5585" t="s">
        <v>2825</v>
      </c>
      <c r="D5585" s="1">
        <v>45032</v>
      </c>
      <c r="E5585">
        <v>12</v>
      </c>
      <c r="F5585" t="b">
        <v>1</v>
      </c>
      <c r="G5585" t="s">
        <v>4538</v>
      </c>
      <c r="H5585" t="s">
        <v>2027</v>
      </c>
      <c r="I5585" s="1">
        <f>DATE(YEAR(tbl_Invoices[[#This Row],[Invoice_Date]]), MONTH(tbl_Invoices[[#This Row],[Invoice_Date]]), DAY(tbl_Invoices[[#This Row],[Invoice_Date]]))</f>
        <v>45032</v>
      </c>
      <c r="J5585">
        <f>YEAR(tbl_Invoices[[#This Row],[Invoice_Date]])</f>
        <v>2023</v>
      </c>
      <c r="K5585" s="1">
        <f>_xlfn.XLOOKUP(tbl_Invoices[[#This Row],[Customer_ID]], tbl_Customers[Customer_ID], tbl_Customers[Cohort_Month])</f>
        <v>44255</v>
      </c>
      <c r="L5585" s="1" t="str">
        <f ca="1">_xlfn.XLOOKUP(tbl_Invoices[[#This Row],[Customer_ID]], tbl_Customers[Customer_ID], tbl_Customers[Age_Group])</f>
        <v>25–34</v>
      </c>
      <c r="M5585" s="1" t="str">
        <f>_xlfn.XLOOKUP(tbl_Invoices[[#This Row],[Customer_ID]], tbl_Customers[Customer_ID], tbl_Customers[Region])</f>
        <v>South</v>
      </c>
      <c r="N5585" s="1" t="str" cm="1">
        <f t="array" ref="N5585">_xlfn.IFS(
   _xlfn.SINGLE(tbl_Invoices[Plan_ID])="P1","Basic",
   _xlfn.SINGLE(tbl_Invoices[Plan_ID])="P2","Standard",
   _xlfn.SINGLE(tbl_Invoices[Plan_ID])="P3","Premium"
)</f>
        <v>Basic</v>
      </c>
      <c r="O5585" s="2">
        <f>IF(tbl_Invoices[[#This Row],[Revenue_Type]]="Churned",0,1)</f>
        <v>1</v>
      </c>
    </row>
    <row r="5586" spans="1:15" x14ac:dyDescent="0.25">
      <c r="A5586" t="s">
        <v>8484</v>
      </c>
      <c r="B5586" t="s">
        <v>419</v>
      </c>
      <c r="C5586" t="s">
        <v>2858</v>
      </c>
      <c r="D5586" s="1">
        <v>45032</v>
      </c>
      <c r="E5586">
        <v>25</v>
      </c>
      <c r="F5586" t="b">
        <v>1</v>
      </c>
      <c r="G5586" t="s">
        <v>4540</v>
      </c>
      <c r="H5586" t="s">
        <v>2034</v>
      </c>
      <c r="I5586" s="1">
        <f>DATE(YEAR(tbl_Invoices[[#This Row],[Invoice_Date]]), MONTH(tbl_Invoices[[#This Row],[Invoice_Date]]), DAY(tbl_Invoices[[#This Row],[Invoice_Date]]))</f>
        <v>45032</v>
      </c>
      <c r="J5586">
        <f>YEAR(tbl_Invoices[[#This Row],[Invoice_Date]])</f>
        <v>2023</v>
      </c>
      <c r="K5586" s="1">
        <f>_xlfn.XLOOKUP(tbl_Invoices[[#This Row],[Customer_ID]], tbl_Customers[Customer_ID], tbl_Customers[Cohort_Month])</f>
        <v>44255</v>
      </c>
      <c r="L5586" s="1" t="str">
        <f ca="1">_xlfn.XLOOKUP(tbl_Invoices[[#This Row],[Customer_ID]], tbl_Customers[Customer_ID], tbl_Customers[Age_Group])</f>
        <v>55+</v>
      </c>
      <c r="M5586" s="1" t="str">
        <f>_xlfn.XLOOKUP(tbl_Invoices[[#This Row],[Customer_ID]], tbl_Customers[Customer_ID], tbl_Customers[Region])</f>
        <v>South</v>
      </c>
      <c r="N5586" s="1" t="str" cm="1">
        <f t="array" ref="N5586">_xlfn.IFS(
   _xlfn.SINGLE(tbl_Invoices[Plan_ID])="P1","Basic",
   _xlfn.SINGLE(tbl_Invoices[Plan_ID])="P2","Standard",
   _xlfn.SINGLE(tbl_Invoices[Plan_ID])="P3","Premium"
)</f>
        <v>Standard</v>
      </c>
      <c r="O5586" s="2">
        <f>IF(tbl_Invoices[[#This Row],[Revenue_Type]]="Churned",0,1)</f>
        <v>1</v>
      </c>
    </row>
    <row r="5587" spans="1:15" x14ac:dyDescent="0.25">
      <c r="A5587" t="s">
        <v>8539</v>
      </c>
      <c r="B5587" t="s">
        <v>451</v>
      </c>
      <c r="C5587" t="s">
        <v>4095</v>
      </c>
      <c r="D5587" s="1">
        <v>45032</v>
      </c>
      <c r="E5587">
        <v>55</v>
      </c>
      <c r="F5587" t="b">
        <v>1</v>
      </c>
      <c r="G5587" t="s">
        <v>4547</v>
      </c>
      <c r="H5587" t="s">
        <v>2031</v>
      </c>
      <c r="I5587" s="1">
        <f>DATE(YEAR(tbl_Invoices[[#This Row],[Invoice_Date]]), MONTH(tbl_Invoices[[#This Row],[Invoice_Date]]), DAY(tbl_Invoices[[#This Row],[Invoice_Date]]))</f>
        <v>45032</v>
      </c>
      <c r="J5587">
        <f>YEAR(tbl_Invoices[[#This Row],[Invoice_Date]])</f>
        <v>2023</v>
      </c>
      <c r="K5587" s="1">
        <f>_xlfn.XLOOKUP(tbl_Invoices[[#This Row],[Customer_ID]], tbl_Customers[Customer_ID], tbl_Customers[Cohort_Month])</f>
        <v>44530</v>
      </c>
      <c r="L5587" s="1" t="str">
        <f ca="1">_xlfn.XLOOKUP(tbl_Invoices[[#This Row],[Customer_ID]], tbl_Customers[Customer_ID], tbl_Customers[Age_Group])</f>
        <v>45–54</v>
      </c>
      <c r="M5587" s="1" t="str">
        <f>_xlfn.XLOOKUP(tbl_Invoices[[#This Row],[Customer_ID]], tbl_Customers[Customer_ID], tbl_Customers[Region])</f>
        <v>East</v>
      </c>
      <c r="N5587" s="1" t="str" cm="1">
        <f t="array" ref="N5587">_xlfn.IFS(
   _xlfn.SINGLE(tbl_Invoices[Plan_ID])="P1","Basic",
   _xlfn.SINGLE(tbl_Invoices[Plan_ID])="P2","Standard",
   _xlfn.SINGLE(tbl_Invoices[Plan_ID])="P3","Premium"
)</f>
        <v>Premium</v>
      </c>
      <c r="O5587" s="2">
        <f>IF(tbl_Invoices[[#This Row],[Revenue_Type]]="Churned",0,1)</f>
        <v>1</v>
      </c>
    </row>
    <row r="5588" spans="1:15" x14ac:dyDescent="0.25">
      <c r="A5588" t="s">
        <v>9646</v>
      </c>
      <c r="B5588" t="s">
        <v>462</v>
      </c>
      <c r="C5588" t="s">
        <v>2387</v>
      </c>
      <c r="D5588" s="1">
        <v>45032</v>
      </c>
      <c r="E5588">
        <v>25</v>
      </c>
      <c r="F5588" t="b">
        <v>1</v>
      </c>
      <c r="G5588" t="s">
        <v>4540</v>
      </c>
      <c r="H5588" t="s">
        <v>2034</v>
      </c>
      <c r="I5588" s="1">
        <f>DATE(YEAR(tbl_Invoices[[#This Row],[Invoice_Date]]), MONTH(tbl_Invoices[[#This Row],[Invoice_Date]]), DAY(tbl_Invoices[[#This Row],[Invoice_Date]]))</f>
        <v>45032</v>
      </c>
      <c r="J5588">
        <f>YEAR(tbl_Invoices[[#This Row],[Invoice_Date]])</f>
        <v>2023</v>
      </c>
      <c r="K5588" s="1">
        <f>_xlfn.XLOOKUP(tbl_Invoices[[#This Row],[Customer_ID]], tbl_Customers[Customer_ID], tbl_Customers[Cohort_Month])</f>
        <v>44865</v>
      </c>
      <c r="L5588" s="1" t="str">
        <f ca="1">_xlfn.XLOOKUP(tbl_Invoices[[#This Row],[Customer_ID]], tbl_Customers[Customer_ID], tbl_Customers[Age_Group])</f>
        <v>25–34</v>
      </c>
      <c r="M5588" s="1" t="str">
        <f>_xlfn.XLOOKUP(tbl_Invoices[[#This Row],[Customer_ID]], tbl_Customers[Customer_ID], tbl_Customers[Region])</f>
        <v>South</v>
      </c>
      <c r="N5588" s="1" t="str" cm="1">
        <f t="array" ref="N5588">_xlfn.IFS(
   _xlfn.SINGLE(tbl_Invoices[Plan_ID])="P1","Basic",
   _xlfn.SINGLE(tbl_Invoices[Plan_ID])="P2","Standard",
   _xlfn.SINGLE(tbl_Invoices[Plan_ID])="P3","Premium"
)</f>
        <v>Standard</v>
      </c>
      <c r="O5588" s="2">
        <f>IF(tbl_Invoices[[#This Row],[Revenue_Type]]="Churned",0,1)</f>
        <v>1</v>
      </c>
    </row>
    <row r="5589" spans="1:15" x14ac:dyDescent="0.25">
      <c r="A5589" t="s">
        <v>7509</v>
      </c>
      <c r="B5589" t="s">
        <v>810</v>
      </c>
      <c r="C5589" t="s">
        <v>4343</v>
      </c>
      <c r="D5589" s="1">
        <v>45032</v>
      </c>
      <c r="E5589">
        <v>55</v>
      </c>
      <c r="F5589" t="b">
        <v>1</v>
      </c>
      <c r="G5589" t="s">
        <v>4549</v>
      </c>
      <c r="H5589" t="s">
        <v>2031</v>
      </c>
      <c r="I5589" s="1">
        <f>DATE(YEAR(tbl_Invoices[[#This Row],[Invoice_Date]]), MONTH(tbl_Invoices[[#This Row],[Invoice_Date]]), DAY(tbl_Invoices[[#This Row],[Invoice_Date]]))</f>
        <v>45032</v>
      </c>
      <c r="J5589">
        <f>YEAR(tbl_Invoices[[#This Row],[Invoice_Date]])</f>
        <v>2023</v>
      </c>
      <c r="K5589" s="1">
        <f>_xlfn.XLOOKUP(tbl_Invoices[[#This Row],[Customer_ID]], tbl_Customers[Customer_ID], tbl_Customers[Cohort_Month])</f>
        <v>44681</v>
      </c>
      <c r="L5589" s="1" t="str">
        <f ca="1">_xlfn.XLOOKUP(tbl_Invoices[[#This Row],[Customer_ID]], tbl_Customers[Customer_ID], tbl_Customers[Age_Group])</f>
        <v>45–54</v>
      </c>
      <c r="M5589" s="1" t="str">
        <f>_xlfn.XLOOKUP(tbl_Invoices[[#This Row],[Customer_ID]], tbl_Customers[Customer_ID], tbl_Customers[Region])</f>
        <v>International</v>
      </c>
      <c r="N5589" s="1" t="str" cm="1">
        <f t="array" ref="N5589">_xlfn.IFS(
   _xlfn.SINGLE(tbl_Invoices[Plan_ID])="P1","Basic",
   _xlfn.SINGLE(tbl_Invoices[Plan_ID])="P2","Standard",
   _xlfn.SINGLE(tbl_Invoices[Plan_ID])="P3","Premium"
)</f>
        <v>Premium</v>
      </c>
      <c r="O5589" s="2">
        <f>IF(tbl_Invoices[[#This Row],[Revenue_Type]]="Churned",0,1)</f>
        <v>1</v>
      </c>
    </row>
    <row r="5590" spans="1:15" x14ac:dyDescent="0.25">
      <c r="A5590" t="s">
        <v>6446</v>
      </c>
      <c r="B5590" t="s">
        <v>857</v>
      </c>
      <c r="C5590" t="s">
        <v>3055</v>
      </c>
      <c r="D5590" s="1">
        <v>45032</v>
      </c>
      <c r="E5590">
        <v>55</v>
      </c>
      <c r="F5590" t="b">
        <v>1</v>
      </c>
      <c r="G5590" t="s">
        <v>4545</v>
      </c>
      <c r="H5590" t="s">
        <v>2031</v>
      </c>
      <c r="I5590" s="1">
        <f>DATE(YEAR(tbl_Invoices[[#This Row],[Invoice_Date]]), MONTH(tbl_Invoices[[#This Row],[Invoice_Date]]), DAY(tbl_Invoices[[#This Row],[Invoice_Date]]))</f>
        <v>45032</v>
      </c>
      <c r="J5590">
        <f>YEAR(tbl_Invoices[[#This Row],[Invoice_Date]])</f>
        <v>2023</v>
      </c>
      <c r="K5590" s="1">
        <f>_xlfn.XLOOKUP(tbl_Invoices[[#This Row],[Customer_ID]], tbl_Customers[Customer_ID], tbl_Customers[Cohort_Month])</f>
        <v>44227</v>
      </c>
      <c r="L5590" s="1" t="str">
        <f ca="1">_xlfn.XLOOKUP(tbl_Invoices[[#This Row],[Customer_ID]], tbl_Customers[Customer_ID], tbl_Customers[Age_Group])</f>
        <v>45–54</v>
      </c>
      <c r="M5590" s="1" t="str">
        <f>_xlfn.XLOOKUP(tbl_Invoices[[#This Row],[Customer_ID]], tbl_Customers[Customer_ID], tbl_Customers[Region])</f>
        <v>South</v>
      </c>
      <c r="N5590" s="1" t="str" cm="1">
        <f t="array" ref="N5590">_xlfn.IFS(
   _xlfn.SINGLE(tbl_Invoices[Plan_ID])="P1","Basic",
   _xlfn.SINGLE(tbl_Invoices[Plan_ID])="P2","Standard",
   _xlfn.SINGLE(tbl_Invoices[Plan_ID])="P3","Premium"
)</f>
        <v>Premium</v>
      </c>
      <c r="O5590" s="2">
        <f>IF(tbl_Invoices[[#This Row],[Revenue_Type]]="Churned",0,1)</f>
        <v>0</v>
      </c>
    </row>
    <row r="5591" spans="1:15" x14ac:dyDescent="0.25">
      <c r="A5591" t="s">
        <v>5910</v>
      </c>
      <c r="B5591" t="s">
        <v>928</v>
      </c>
      <c r="C5591" t="s">
        <v>3869</v>
      </c>
      <c r="D5591" s="1">
        <v>45032</v>
      </c>
      <c r="E5591">
        <v>12</v>
      </c>
      <c r="F5591" t="b">
        <v>1</v>
      </c>
      <c r="G5591" t="s">
        <v>4549</v>
      </c>
      <c r="H5591" t="s">
        <v>2027</v>
      </c>
      <c r="I5591" s="1">
        <f>DATE(YEAR(tbl_Invoices[[#This Row],[Invoice_Date]]), MONTH(tbl_Invoices[[#This Row],[Invoice_Date]]), DAY(tbl_Invoices[[#This Row],[Invoice_Date]]))</f>
        <v>45032</v>
      </c>
      <c r="J5591">
        <f>YEAR(tbl_Invoices[[#This Row],[Invoice_Date]])</f>
        <v>2023</v>
      </c>
      <c r="K5591" s="1">
        <f>_xlfn.XLOOKUP(tbl_Invoices[[#This Row],[Customer_ID]], tbl_Customers[Customer_ID], tbl_Customers[Cohort_Month])</f>
        <v>44681</v>
      </c>
      <c r="L5591" s="1" t="str">
        <f ca="1">_xlfn.XLOOKUP(tbl_Invoices[[#This Row],[Customer_ID]], tbl_Customers[Customer_ID], tbl_Customers[Age_Group])</f>
        <v>18–24</v>
      </c>
      <c r="M5591" s="1" t="str">
        <f>_xlfn.XLOOKUP(tbl_Invoices[[#This Row],[Customer_ID]], tbl_Customers[Customer_ID], tbl_Customers[Region])</f>
        <v>East</v>
      </c>
      <c r="N5591" s="1" t="str" cm="1">
        <f t="array" ref="N5591">_xlfn.IFS(
   _xlfn.SINGLE(tbl_Invoices[Plan_ID])="P1","Basic",
   _xlfn.SINGLE(tbl_Invoices[Plan_ID])="P2","Standard",
   _xlfn.SINGLE(tbl_Invoices[Plan_ID])="P3","Premium"
)</f>
        <v>Basic</v>
      </c>
      <c r="O5591" s="2">
        <f>IF(tbl_Invoices[[#This Row],[Revenue_Type]]="Churned",0,1)</f>
        <v>1</v>
      </c>
    </row>
    <row r="5592" spans="1:15" x14ac:dyDescent="0.25">
      <c r="A5592" t="s">
        <v>5038</v>
      </c>
      <c r="B5592" t="s">
        <v>1013</v>
      </c>
      <c r="C5592" t="s">
        <v>2932</v>
      </c>
      <c r="D5592" s="1">
        <v>45032</v>
      </c>
      <c r="E5592">
        <v>12</v>
      </c>
      <c r="F5592" t="b">
        <v>1</v>
      </c>
      <c r="G5592" t="s">
        <v>4545</v>
      </c>
      <c r="H5592" t="s">
        <v>2027</v>
      </c>
      <c r="I5592" s="1">
        <f>DATE(YEAR(tbl_Invoices[[#This Row],[Invoice_Date]]), MONTH(tbl_Invoices[[#This Row],[Invoice_Date]]), DAY(tbl_Invoices[[#This Row],[Invoice_Date]]))</f>
        <v>45032</v>
      </c>
      <c r="J5592">
        <f>YEAR(tbl_Invoices[[#This Row],[Invoice_Date]])</f>
        <v>2023</v>
      </c>
      <c r="K5592" s="1">
        <f>_xlfn.XLOOKUP(tbl_Invoices[[#This Row],[Customer_ID]], tbl_Customers[Customer_ID], tbl_Customers[Cohort_Month])</f>
        <v>44316</v>
      </c>
      <c r="L5592" s="1" t="str">
        <f ca="1">_xlfn.XLOOKUP(tbl_Invoices[[#This Row],[Customer_ID]], tbl_Customers[Customer_ID], tbl_Customers[Age_Group])</f>
        <v>18–24</v>
      </c>
      <c r="M5592" s="1" t="str">
        <f>_xlfn.XLOOKUP(tbl_Invoices[[#This Row],[Customer_ID]], tbl_Customers[Customer_ID], tbl_Customers[Region])</f>
        <v>South</v>
      </c>
      <c r="N5592" s="1" t="str" cm="1">
        <f t="array" ref="N5592">_xlfn.IFS(
   _xlfn.SINGLE(tbl_Invoices[Plan_ID])="P1","Basic",
   _xlfn.SINGLE(tbl_Invoices[Plan_ID])="P2","Standard",
   _xlfn.SINGLE(tbl_Invoices[Plan_ID])="P3","Premium"
)</f>
        <v>Basic</v>
      </c>
      <c r="O5592" s="2">
        <f>IF(tbl_Invoices[[#This Row],[Revenue_Type]]="Churned",0,1)</f>
        <v>0</v>
      </c>
    </row>
    <row r="5593" spans="1:15" x14ac:dyDescent="0.25">
      <c r="A5593" t="s">
        <v>7207</v>
      </c>
      <c r="B5593" t="s">
        <v>1311</v>
      </c>
      <c r="C5593" t="s">
        <v>4001</v>
      </c>
      <c r="D5593" s="1">
        <v>45032</v>
      </c>
      <c r="E5593">
        <v>55</v>
      </c>
      <c r="F5593" t="b">
        <v>1</v>
      </c>
      <c r="G5593" t="s">
        <v>4545</v>
      </c>
      <c r="H5593" t="s">
        <v>2031</v>
      </c>
      <c r="I5593" s="1">
        <f>DATE(YEAR(tbl_Invoices[[#This Row],[Invoice_Date]]), MONTH(tbl_Invoices[[#This Row],[Invoice_Date]]), DAY(tbl_Invoices[[#This Row],[Invoice_Date]]))</f>
        <v>45032</v>
      </c>
      <c r="J5593">
        <f>YEAR(tbl_Invoices[[#This Row],[Invoice_Date]])</f>
        <v>2023</v>
      </c>
      <c r="K5593" s="1">
        <f>_xlfn.XLOOKUP(tbl_Invoices[[#This Row],[Customer_ID]], tbl_Customers[Customer_ID], tbl_Customers[Cohort_Month])</f>
        <v>44865</v>
      </c>
      <c r="L5593" s="1" t="str">
        <f ca="1">_xlfn.XLOOKUP(tbl_Invoices[[#This Row],[Customer_ID]], tbl_Customers[Customer_ID], tbl_Customers[Age_Group])</f>
        <v>35–44</v>
      </c>
      <c r="M5593" s="1" t="str">
        <f>_xlfn.XLOOKUP(tbl_Invoices[[#This Row],[Customer_ID]], tbl_Customers[Customer_ID], tbl_Customers[Region])</f>
        <v>International</v>
      </c>
      <c r="N5593" s="1" t="str" cm="1">
        <f t="array" ref="N5593">_xlfn.IFS(
   _xlfn.SINGLE(tbl_Invoices[Plan_ID])="P1","Basic",
   _xlfn.SINGLE(tbl_Invoices[Plan_ID])="P2","Standard",
   _xlfn.SINGLE(tbl_Invoices[Plan_ID])="P3","Premium"
)</f>
        <v>Premium</v>
      </c>
      <c r="O5593" s="2">
        <f>IF(tbl_Invoices[[#This Row],[Revenue_Type]]="Churned",0,1)</f>
        <v>0</v>
      </c>
    </row>
    <row r="5594" spans="1:15" x14ac:dyDescent="0.25">
      <c r="A5594" t="s">
        <v>6839</v>
      </c>
      <c r="B5594" t="s">
        <v>1379</v>
      </c>
      <c r="C5594" t="s">
        <v>4228</v>
      </c>
      <c r="D5594" s="1">
        <v>45032</v>
      </c>
      <c r="E5594">
        <v>12</v>
      </c>
      <c r="F5594" t="b">
        <v>1</v>
      </c>
      <c r="G5594" t="s">
        <v>4547</v>
      </c>
      <c r="H5594" t="s">
        <v>2027</v>
      </c>
      <c r="I5594" s="1">
        <f>DATE(YEAR(tbl_Invoices[[#This Row],[Invoice_Date]]), MONTH(tbl_Invoices[[#This Row],[Invoice_Date]]), DAY(tbl_Invoices[[#This Row],[Invoice_Date]]))</f>
        <v>45032</v>
      </c>
      <c r="J5594">
        <f>YEAR(tbl_Invoices[[#This Row],[Invoice_Date]])</f>
        <v>2023</v>
      </c>
      <c r="K5594" s="1">
        <f>_xlfn.XLOOKUP(tbl_Invoices[[#This Row],[Customer_ID]], tbl_Customers[Customer_ID], tbl_Customers[Cohort_Month])</f>
        <v>44865</v>
      </c>
      <c r="L5594" s="1" t="str">
        <f ca="1">_xlfn.XLOOKUP(tbl_Invoices[[#This Row],[Customer_ID]], tbl_Customers[Customer_ID], tbl_Customers[Age_Group])</f>
        <v>35–44</v>
      </c>
      <c r="M5594" s="1" t="str">
        <f>_xlfn.XLOOKUP(tbl_Invoices[[#This Row],[Customer_ID]], tbl_Customers[Customer_ID], tbl_Customers[Region])</f>
        <v>East</v>
      </c>
      <c r="N5594" s="1" t="str" cm="1">
        <f t="array" ref="N5594">_xlfn.IFS(
   _xlfn.SINGLE(tbl_Invoices[Plan_ID])="P1","Basic",
   _xlfn.SINGLE(tbl_Invoices[Plan_ID])="P2","Standard",
   _xlfn.SINGLE(tbl_Invoices[Plan_ID])="P3","Premium"
)</f>
        <v>Basic</v>
      </c>
      <c r="O5594" s="2">
        <f>IF(tbl_Invoices[[#This Row],[Revenue_Type]]="Churned",0,1)</f>
        <v>1</v>
      </c>
    </row>
    <row r="5595" spans="1:15" x14ac:dyDescent="0.25">
      <c r="A5595" t="s">
        <v>5876</v>
      </c>
      <c r="B5595" t="s">
        <v>1803</v>
      </c>
      <c r="C5595" t="s">
        <v>4189</v>
      </c>
      <c r="D5595" s="1">
        <v>45032</v>
      </c>
      <c r="E5595">
        <v>55</v>
      </c>
      <c r="F5595" t="b">
        <v>1</v>
      </c>
      <c r="G5595" t="s">
        <v>4549</v>
      </c>
      <c r="H5595" t="s">
        <v>2031</v>
      </c>
      <c r="I5595" s="1">
        <f>DATE(YEAR(tbl_Invoices[[#This Row],[Invoice_Date]]), MONTH(tbl_Invoices[[#This Row],[Invoice_Date]]), DAY(tbl_Invoices[[#This Row],[Invoice_Date]]))</f>
        <v>45032</v>
      </c>
      <c r="J5595">
        <f>YEAR(tbl_Invoices[[#This Row],[Invoice_Date]])</f>
        <v>2023</v>
      </c>
      <c r="K5595" s="1">
        <f>_xlfn.XLOOKUP(tbl_Invoices[[#This Row],[Customer_ID]], tbl_Customers[Customer_ID], tbl_Customers[Cohort_Month])</f>
        <v>44347</v>
      </c>
      <c r="L5595" s="1" t="str">
        <f ca="1">_xlfn.XLOOKUP(tbl_Invoices[[#This Row],[Customer_ID]], tbl_Customers[Customer_ID], tbl_Customers[Age_Group])</f>
        <v>45–54</v>
      </c>
      <c r="M5595" s="1" t="str">
        <f>_xlfn.XLOOKUP(tbl_Invoices[[#This Row],[Customer_ID]], tbl_Customers[Customer_ID], tbl_Customers[Region])</f>
        <v>South</v>
      </c>
      <c r="N5595" s="1" t="str" cm="1">
        <f t="array" ref="N5595">_xlfn.IFS(
   _xlfn.SINGLE(tbl_Invoices[Plan_ID])="P1","Basic",
   _xlfn.SINGLE(tbl_Invoices[Plan_ID])="P2","Standard",
   _xlfn.SINGLE(tbl_Invoices[Plan_ID])="P3","Premium"
)</f>
        <v>Premium</v>
      </c>
      <c r="O5595" s="2">
        <f>IF(tbl_Invoices[[#This Row],[Revenue_Type]]="Churned",0,1)</f>
        <v>1</v>
      </c>
    </row>
    <row r="5596" spans="1:15" x14ac:dyDescent="0.25">
      <c r="A5596" t="s">
        <v>9419</v>
      </c>
      <c r="B5596" t="s">
        <v>134</v>
      </c>
      <c r="C5596" t="s">
        <v>2597</v>
      </c>
      <c r="D5596" s="1">
        <v>45033</v>
      </c>
      <c r="E5596">
        <v>25</v>
      </c>
      <c r="F5596" t="b">
        <v>1</v>
      </c>
      <c r="G5596" t="s">
        <v>4540</v>
      </c>
      <c r="H5596" t="s">
        <v>2034</v>
      </c>
      <c r="I5596" s="1">
        <f>DATE(YEAR(tbl_Invoices[[#This Row],[Invoice_Date]]), MONTH(tbl_Invoices[[#This Row],[Invoice_Date]]), DAY(tbl_Invoices[[#This Row],[Invoice_Date]]))</f>
        <v>45033</v>
      </c>
      <c r="J5596">
        <f>YEAR(tbl_Invoices[[#This Row],[Invoice_Date]])</f>
        <v>2023</v>
      </c>
      <c r="K5596" s="1">
        <f>_xlfn.XLOOKUP(tbl_Invoices[[#This Row],[Customer_ID]], tbl_Customers[Customer_ID], tbl_Customers[Cohort_Month])</f>
        <v>44773</v>
      </c>
      <c r="L5596" s="1" t="str">
        <f ca="1">_xlfn.XLOOKUP(tbl_Invoices[[#This Row],[Customer_ID]], tbl_Customers[Customer_ID], tbl_Customers[Age_Group])</f>
        <v>35–44</v>
      </c>
      <c r="M5596" s="1" t="str">
        <f>_xlfn.XLOOKUP(tbl_Invoices[[#This Row],[Customer_ID]], tbl_Customers[Customer_ID], tbl_Customers[Region])</f>
        <v>International</v>
      </c>
      <c r="N5596" s="1" t="str" cm="1">
        <f t="array" ref="N5596">_xlfn.IFS(
   _xlfn.SINGLE(tbl_Invoices[Plan_ID])="P1","Basic",
   _xlfn.SINGLE(tbl_Invoices[Plan_ID])="P2","Standard",
   _xlfn.SINGLE(tbl_Invoices[Plan_ID])="P3","Premium"
)</f>
        <v>Standard</v>
      </c>
      <c r="O5596" s="2">
        <f>IF(tbl_Invoices[[#This Row],[Revenue_Type]]="Churned",0,1)</f>
        <v>1</v>
      </c>
    </row>
    <row r="5597" spans="1:15" x14ac:dyDescent="0.25">
      <c r="A5597" t="s">
        <v>5110</v>
      </c>
      <c r="B5597" t="s">
        <v>342</v>
      </c>
      <c r="C5597" t="s">
        <v>2825</v>
      </c>
      <c r="D5597" s="1">
        <v>45033</v>
      </c>
      <c r="E5597">
        <v>12</v>
      </c>
      <c r="F5597" t="b">
        <v>1</v>
      </c>
      <c r="G5597" t="s">
        <v>4547</v>
      </c>
      <c r="H5597" t="s">
        <v>2027</v>
      </c>
      <c r="I5597" s="1">
        <f>DATE(YEAR(tbl_Invoices[[#This Row],[Invoice_Date]]), MONTH(tbl_Invoices[[#This Row],[Invoice_Date]]), DAY(tbl_Invoices[[#This Row],[Invoice_Date]]))</f>
        <v>45033</v>
      </c>
      <c r="J5597">
        <f>YEAR(tbl_Invoices[[#This Row],[Invoice_Date]])</f>
        <v>2023</v>
      </c>
      <c r="K5597" s="1">
        <f>_xlfn.XLOOKUP(tbl_Invoices[[#This Row],[Customer_ID]], tbl_Customers[Customer_ID], tbl_Customers[Cohort_Month])</f>
        <v>44255</v>
      </c>
      <c r="L5597" s="1" t="str">
        <f ca="1">_xlfn.XLOOKUP(tbl_Invoices[[#This Row],[Customer_ID]], tbl_Customers[Customer_ID], tbl_Customers[Age_Group])</f>
        <v>25–34</v>
      </c>
      <c r="M5597" s="1" t="str">
        <f>_xlfn.XLOOKUP(tbl_Invoices[[#This Row],[Customer_ID]], tbl_Customers[Customer_ID], tbl_Customers[Region])</f>
        <v>South</v>
      </c>
      <c r="N5597" s="1" t="str" cm="1">
        <f t="array" ref="N5597">_xlfn.IFS(
   _xlfn.SINGLE(tbl_Invoices[Plan_ID])="P1","Basic",
   _xlfn.SINGLE(tbl_Invoices[Plan_ID])="P2","Standard",
   _xlfn.SINGLE(tbl_Invoices[Plan_ID])="P3","Premium"
)</f>
        <v>Basic</v>
      </c>
      <c r="O5597" s="2">
        <f>IF(tbl_Invoices[[#This Row],[Revenue_Type]]="Churned",0,1)</f>
        <v>1</v>
      </c>
    </row>
    <row r="5598" spans="1:15" x14ac:dyDescent="0.25">
      <c r="A5598" t="s">
        <v>8513</v>
      </c>
      <c r="B5598" t="s">
        <v>686</v>
      </c>
      <c r="C5598" t="s">
        <v>3943</v>
      </c>
      <c r="D5598" s="1">
        <v>45033</v>
      </c>
      <c r="E5598">
        <v>12</v>
      </c>
      <c r="F5598" t="b">
        <v>1</v>
      </c>
      <c r="G5598" t="s">
        <v>4540</v>
      </c>
      <c r="H5598" t="s">
        <v>2027</v>
      </c>
      <c r="I5598" s="1">
        <f>DATE(YEAR(tbl_Invoices[[#This Row],[Invoice_Date]]), MONTH(tbl_Invoices[[#This Row],[Invoice_Date]]), DAY(tbl_Invoices[[#This Row],[Invoice_Date]]))</f>
        <v>45033</v>
      </c>
      <c r="J5598">
        <f>YEAR(tbl_Invoices[[#This Row],[Invoice_Date]])</f>
        <v>2023</v>
      </c>
      <c r="K5598" s="1">
        <f>_xlfn.XLOOKUP(tbl_Invoices[[#This Row],[Customer_ID]], tbl_Customers[Customer_ID], tbl_Customers[Cohort_Month])</f>
        <v>44530</v>
      </c>
      <c r="L5598" s="1" t="str">
        <f ca="1">_xlfn.XLOOKUP(tbl_Invoices[[#This Row],[Customer_ID]], tbl_Customers[Customer_ID], tbl_Customers[Age_Group])</f>
        <v>45–54</v>
      </c>
      <c r="M5598" s="1" t="str">
        <f>_xlfn.XLOOKUP(tbl_Invoices[[#This Row],[Customer_ID]], tbl_Customers[Customer_ID], tbl_Customers[Region])</f>
        <v>Midwest</v>
      </c>
      <c r="N5598" s="1" t="str" cm="1">
        <f t="array" ref="N5598">_xlfn.IFS(
   _xlfn.SINGLE(tbl_Invoices[Plan_ID])="P1","Basic",
   _xlfn.SINGLE(tbl_Invoices[Plan_ID])="P2","Standard",
   _xlfn.SINGLE(tbl_Invoices[Plan_ID])="P3","Premium"
)</f>
        <v>Basic</v>
      </c>
      <c r="O5598" s="2">
        <f>IF(tbl_Invoices[[#This Row],[Revenue_Type]]="Churned",0,1)</f>
        <v>1</v>
      </c>
    </row>
    <row r="5599" spans="1:15" x14ac:dyDescent="0.25">
      <c r="A5599" t="s">
        <v>7300</v>
      </c>
      <c r="B5599" t="s">
        <v>1335</v>
      </c>
      <c r="C5599" t="s">
        <v>4333</v>
      </c>
      <c r="D5599" s="1">
        <v>45033</v>
      </c>
      <c r="E5599">
        <v>25</v>
      </c>
      <c r="F5599" t="b">
        <v>1</v>
      </c>
      <c r="G5599" t="s">
        <v>4545</v>
      </c>
      <c r="H5599" t="s">
        <v>2034</v>
      </c>
      <c r="I5599" s="1">
        <f>DATE(YEAR(tbl_Invoices[[#This Row],[Invoice_Date]]), MONTH(tbl_Invoices[[#This Row],[Invoice_Date]]), DAY(tbl_Invoices[[#This Row],[Invoice_Date]]))</f>
        <v>45033</v>
      </c>
      <c r="J5599">
        <f>YEAR(tbl_Invoices[[#This Row],[Invoice_Date]])</f>
        <v>2023</v>
      </c>
      <c r="K5599" s="1">
        <f>_xlfn.XLOOKUP(tbl_Invoices[[#This Row],[Customer_ID]], tbl_Customers[Customer_ID], tbl_Customers[Cohort_Month])</f>
        <v>44895</v>
      </c>
      <c r="L5599" s="1" t="str">
        <f ca="1">_xlfn.XLOOKUP(tbl_Invoices[[#This Row],[Customer_ID]], tbl_Customers[Customer_ID], tbl_Customers[Age_Group])</f>
        <v>45–54</v>
      </c>
      <c r="M5599" s="1" t="str">
        <f>_xlfn.XLOOKUP(tbl_Invoices[[#This Row],[Customer_ID]], tbl_Customers[Customer_ID], tbl_Customers[Region])</f>
        <v>West</v>
      </c>
      <c r="N5599" s="1" t="str" cm="1">
        <f t="array" ref="N5599">_xlfn.IFS(
   _xlfn.SINGLE(tbl_Invoices[Plan_ID])="P1","Basic",
   _xlfn.SINGLE(tbl_Invoices[Plan_ID])="P2","Standard",
   _xlfn.SINGLE(tbl_Invoices[Plan_ID])="P3","Premium"
)</f>
        <v>Standard</v>
      </c>
      <c r="O5599" s="2">
        <f>IF(tbl_Invoices[[#This Row],[Revenue_Type]]="Churned",0,1)</f>
        <v>0</v>
      </c>
    </row>
    <row r="5600" spans="1:15" x14ac:dyDescent="0.25">
      <c r="A5600" t="s">
        <v>8901</v>
      </c>
      <c r="B5600" t="s">
        <v>1411</v>
      </c>
      <c r="C5600" t="s">
        <v>3332</v>
      </c>
      <c r="D5600" s="1">
        <v>45033</v>
      </c>
      <c r="E5600">
        <v>25</v>
      </c>
      <c r="F5600" t="b">
        <v>1</v>
      </c>
      <c r="G5600" t="s">
        <v>4547</v>
      </c>
      <c r="H5600" t="s">
        <v>2034</v>
      </c>
      <c r="I5600" s="1">
        <f>DATE(YEAR(tbl_Invoices[[#This Row],[Invoice_Date]]), MONTH(tbl_Invoices[[#This Row],[Invoice_Date]]), DAY(tbl_Invoices[[#This Row],[Invoice_Date]]))</f>
        <v>45033</v>
      </c>
      <c r="J5600">
        <f>YEAR(tbl_Invoices[[#This Row],[Invoice_Date]])</f>
        <v>2023</v>
      </c>
      <c r="K5600" s="1">
        <f>_xlfn.XLOOKUP(tbl_Invoices[[#This Row],[Customer_ID]], tbl_Customers[Customer_ID], tbl_Customers[Cohort_Month])</f>
        <v>44773</v>
      </c>
      <c r="L5600" s="1" t="str">
        <f ca="1">_xlfn.XLOOKUP(tbl_Invoices[[#This Row],[Customer_ID]], tbl_Customers[Customer_ID], tbl_Customers[Age_Group])</f>
        <v>55+</v>
      </c>
      <c r="M5600" s="1" t="str">
        <f>_xlfn.XLOOKUP(tbl_Invoices[[#This Row],[Customer_ID]], tbl_Customers[Customer_ID], tbl_Customers[Region])</f>
        <v>Midwest</v>
      </c>
      <c r="N5600" s="1" t="str" cm="1">
        <f t="array" ref="N5600">_xlfn.IFS(
   _xlfn.SINGLE(tbl_Invoices[Plan_ID])="P1","Basic",
   _xlfn.SINGLE(tbl_Invoices[Plan_ID])="P2","Standard",
   _xlfn.SINGLE(tbl_Invoices[Plan_ID])="P3","Premium"
)</f>
        <v>Standard</v>
      </c>
      <c r="O5600" s="2">
        <f>IF(tbl_Invoices[[#This Row],[Revenue_Type]]="Churned",0,1)</f>
        <v>1</v>
      </c>
    </row>
    <row r="5601" spans="1:15" x14ac:dyDescent="0.25">
      <c r="A5601" t="s">
        <v>7675</v>
      </c>
      <c r="B5601" t="s">
        <v>11</v>
      </c>
      <c r="C5601" t="s">
        <v>3538</v>
      </c>
      <c r="D5601" s="1">
        <v>45034</v>
      </c>
      <c r="E5601">
        <v>55</v>
      </c>
      <c r="F5601" t="b">
        <v>1</v>
      </c>
      <c r="G5601" t="s">
        <v>4545</v>
      </c>
      <c r="H5601" t="s">
        <v>2031</v>
      </c>
      <c r="I5601" s="1">
        <f>DATE(YEAR(tbl_Invoices[[#This Row],[Invoice_Date]]), MONTH(tbl_Invoices[[#This Row],[Invoice_Date]]), DAY(tbl_Invoices[[#This Row],[Invoice_Date]]))</f>
        <v>45034</v>
      </c>
      <c r="J5601">
        <f>YEAR(tbl_Invoices[[#This Row],[Invoice_Date]])</f>
        <v>2023</v>
      </c>
      <c r="K5601" s="1">
        <f>_xlfn.XLOOKUP(tbl_Invoices[[#This Row],[Customer_ID]], tbl_Customers[Customer_ID], tbl_Customers[Cohort_Month])</f>
        <v>44227</v>
      </c>
      <c r="L5601" s="1" t="str">
        <f ca="1">_xlfn.XLOOKUP(tbl_Invoices[[#This Row],[Customer_ID]], tbl_Customers[Customer_ID], tbl_Customers[Age_Group])</f>
        <v>45–54</v>
      </c>
      <c r="M5601" s="1" t="str">
        <f>_xlfn.XLOOKUP(tbl_Invoices[[#This Row],[Customer_ID]], tbl_Customers[Customer_ID], tbl_Customers[Region])</f>
        <v>Midwest</v>
      </c>
      <c r="N5601" s="1" t="str" cm="1">
        <f t="array" ref="N5601">_xlfn.IFS(
   _xlfn.SINGLE(tbl_Invoices[Plan_ID])="P1","Basic",
   _xlfn.SINGLE(tbl_Invoices[Plan_ID])="P2","Standard",
   _xlfn.SINGLE(tbl_Invoices[Plan_ID])="P3","Premium"
)</f>
        <v>Premium</v>
      </c>
      <c r="O5601" s="2">
        <f>IF(tbl_Invoices[[#This Row],[Revenue_Type]]="Churned",0,1)</f>
        <v>0</v>
      </c>
    </row>
    <row r="5602" spans="1:15" x14ac:dyDescent="0.25">
      <c r="A5602" t="s">
        <v>6619</v>
      </c>
      <c r="B5602" t="s">
        <v>295</v>
      </c>
      <c r="C5602" t="s">
        <v>3297</v>
      </c>
      <c r="D5602" s="1">
        <v>45034</v>
      </c>
      <c r="E5602">
        <v>12</v>
      </c>
      <c r="F5602" t="b">
        <v>1</v>
      </c>
      <c r="G5602" t="s">
        <v>4545</v>
      </c>
      <c r="H5602" t="s">
        <v>2027</v>
      </c>
      <c r="I5602" s="1">
        <f>DATE(YEAR(tbl_Invoices[[#This Row],[Invoice_Date]]), MONTH(tbl_Invoices[[#This Row],[Invoice_Date]]), DAY(tbl_Invoices[[#This Row],[Invoice_Date]]))</f>
        <v>45034</v>
      </c>
      <c r="J5602">
        <f>YEAR(tbl_Invoices[[#This Row],[Invoice_Date]])</f>
        <v>2023</v>
      </c>
      <c r="K5602" s="1">
        <f>_xlfn.XLOOKUP(tbl_Invoices[[#This Row],[Customer_ID]], tbl_Customers[Customer_ID], tbl_Customers[Cohort_Month])</f>
        <v>44286</v>
      </c>
      <c r="L5602" s="1" t="str">
        <f ca="1">_xlfn.XLOOKUP(tbl_Invoices[[#This Row],[Customer_ID]], tbl_Customers[Customer_ID], tbl_Customers[Age_Group])</f>
        <v>18–24</v>
      </c>
      <c r="M5602" s="1" t="str">
        <f>_xlfn.XLOOKUP(tbl_Invoices[[#This Row],[Customer_ID]], tbl_Customers[Customer_ID], tbl_Customers[Region])</f>
        <v>West</v>
      </c>
      <c r="N5602" s="1" t="str" cm="1">
        <f t="array" ref="N5602">_xlfn.IFS(
   _xlfn.SINGLE(tbl_Invoices[Plan_ID])="P1","Basic",
   _xlfn.SINGLE(tbl_Invoices[Plan_ID])="P2","Standard",
   _xlfn.SINGLE(tbl_Invoices[Plan_ID])="P3","Premium"
)</f>
        <v>Basic</v>
      </c>
      <c r="O5602" s="2">
        <f>IF(tbl_Invoices[[#This Row],[Revenue_Type]]="Churned",0,1)</f>
        <v>0</v>
      </c>
    </row>
    <row r="5603" spans="1:15" x14ac:dyDescent="0.25">
      <c r="A5603" t="s">
        <v>7727</v>
      </c>
      <c r="B5603" t="s">
        <v>420</v>
      </c>
      <c r="C5603" t="s">
        <v>3798</v>
      </c>
      <c r="D5603" s="1">
        <v>45034</v>
      </c>
      <c r="E5603">
        <v>12</v>
      </c>
      <c r="F5603" t="b">
        <v>1</v>
      </c>
      <c r="G5603" t="s">
        <v>4545</v>
      </c>
      <c r="H5603" t="s">
        <v>2027</v>
      </c>
      <c r="I5603" s="1">
        <f>DATE(YEAR(tbl_Invoices[[#This Row],[Invoice_Date]]), MONTH(tbl_Invoices[[#This Row],[Invoice_Date]]), DAY(tbl_Invoices[[#This Row],[Invoice_Date]]))</f>
        <v>45034</v>
      </c>
      <c r="J5603">
        <f>YEAR(tbl_Invoices[[#This Row],[Invoice_Date]])</f>
        <v>2023</v>
      </c>
      <c r="K5603" s="1">
        <f>_xlfn.XLOOKUP(tbl_Invoices[[#This Row],[Customer_ID]], tbl_Customers[Customer_ID], tbl_Customers[Cohort_Month])</f>
        <v>44804</v>
      </c>
      <c r="L5603" s="1" t="str">
        <f ca="1">_xlfn.XLOOKUP(tbl_Invoices[[#This Row],[Customer_ID]], tbl_Customers[Customer_ID], tbl_Customers[Age_Group])</f>
        <v>45–54</v>
      </c>
      <c r="M5603" s="1" t="str">
        <f>_xlfn.XLOOKUP(tbl_Invoices[[#This Row],[Customer_ID]], tbl_Customers[Customer_ID], tbl_Customers[Region])</f>
        <v>East</v>
      </c>
      <c r="N5603" s="1" t="str" cm="1">
        <f t="array" ref="N5603">_xlfn.IFS(
   _xlfn.SINGLE(tbl_Invoices[Plan_ID])="P1","Basic",
   _xlfn.SINGLE(tbl_Invoices[Plan_ID])="P2","Standard",
   _xlfn.SINGLE(tbl_Invoices[Plan_ID])="P3","Premium"
)</f>
        <v>Basic</v>
      </c>
      <c r="O5603" s="2">
        <f>IF(tbl_Invoices[[#This Row],[Revenue_Type]]="Churned",0,1)</f>
        <v>0</v>
      </c>
    </row>
    <row r="5604" spans="1:15" x14ac:dyDescent="0.25">
      <c r="A5604" t="s">
        <v>8601</v>
      </c>
      <c r="B5604" t="s">
        <v>472</v>
      </c>
      <c r="C5604" t="s">
        <v>2957</v>
      </c>
      <c r="D5604" s="1">
        <v>45034</v>
      </c>
      <c r="E5604">
        <v>55</v>
      </c>
      <c r="F5604" t="b">
        <v>1</v>
      </c>
      <c r="G5604" t="s">
        <v>4545</v>
      </c>
      <c r="H5604" t="s">
        <v>2031</v>
      </c>
      <c r="I5604" s="1">
        <f>DATE(YEAR(tbl_Invoices[[#This Row],[Invoice_Date]]), MONTH(tbl_Invoices[[#This Row],[Invoice_Date]]), DAY(tbl_Invoices[[#This Row],[Invoice_Date]]))</f>
        <v>45034</v>
      </c>
      <c r="J5604">
        <f>YEAR(tbl_Invoices[[#This Row],[Invoice_Date]])</f>
        <v>2023</v>
      </c>
      <c r="K5604" s="1">
        <f>_xlfn.XLOOKUP(tbl_Invoices[[#This Row],[Customer_ID]], tbl_Customers[Customer_ID], tbl_Customers[Cohort_Month])</f>
        <v>44316</v>
      </c>
      <c r="L5604" s="1" t="str">
        <f ca="1">_xlfn.XLOOKUP(tbl_Invoices[[#This Row],[Customer_ID]], tbl_Customers[Customer_ID], tbl_Customers[Age_Group])</f>
        <v>25–34</v>
      </c>
      <c r="M5604" s="1" t="str">
        <f>_xlfn.XLOOKUP(tbl_Invoices[[#This Row],[Customer_ID]], tbl_Customers[Customer_ID], tbl_Customers[Region])</f>
        <v>West</v>
      </c>
      <c r="N5604" s="1" t="str" cm="1">
        <f t="array" ref="N5604">_xlfn.IFS(
   _xlfn.SINGLE(tbl_Invoices[Plan_ID])="P1","Basic",
   _xlfn.SINGLE(tbl_Invoices[Plan_ID])="P2","Standard",
   _xlfn.SINGLE(tbl_Invoices[Plan_ID])="P3","Premium"
)</f>
        <v>Premium</v>
      </c>
      <c r="O5604" s="2">
        <f>IF(tbl_Invoices[[#This Row],[Revenue_Type]]="Churned",0,1)</f>
        <v>0</v>
      </c>
    </row>
    <row r="5605" spans="1:15" x14ac:dyDescent="0.25">
      <c r="A5605" t="s">
        <v>8342</v>
      </c>
      <c r="B5605" t="s">
        <v>765</v>
      </c>
      <c r="C5605" t="s">
        <v>4221</v>
      </c>
      <c r="D5605" s="1">
        <v>45034</v>
      </c>
      <c r="E5605">
        <v>55</v>
      </c>
      <c r="F5605" t="b">
        <v>1</v>
      </c>
      <c r="G5605" t="s">
        <v>4538</v>
      </c>
      <c r="H5605" t="s">
        <v>2031</v>
      </c>
      <c r="I5605" s="1">
        <f>DATE(YEAR(tbl_Invoices[[#This Row],[Invoice_Date]]), MONTH(tbl_Invoices[[#This Row],[Invoice_Date]]), DAY(tbl_Invoices[[#This Row],[Invoice_Date]]))</f>
        <v>45034</v>
      </c>
      <c r="J5605">
        <f>YEAR(tbl_Invoices[[#This Row],[Invoice_Date]])</f>
        <v>2023</v>
      </c>
      <c r="K5605" s="1">
        <f>_xlfn.XLOOKUP(tbl_Invoices[[#This Row],[Customer_ID]], tbl_Customers[Customer_ID], tbl_Customers[Cohort_Month])</f>
        <v>44469</v>
      </c>
      <c r="L5605" s="1" t="str">
        <f ca="1">_xlfn.XLOOKUP(tbl_Invoices[[#This Row],[Customer_ID]], tbl_Customers[Customer_ID], tbl_Customers[Age_Group])</f>
        <v>35–44</v>
      </c>
      <c r="M5605" s="1" t="str">
        <f>_xlfn.XLOOKUP(tbl_Invoices[[#This Row],[Customer_ID]], tbl_Customers[Customer_ID], tbl_Customers[Region])</f>
        <v>International</v>
      </c>
      <c r="N5605" s="1" t="str" cm="1">
        <f t="array" ref="N5605">_xlfn.IFS(
   _xlfn.SINGLE(tbl_Invoices[Plan_ID])="P1","Basic",
   _xlfn.SINGLE(tbl_Invoices[Plan_ID])="P2","Standard",
   _xlfn.SINGLE(tbl_Invoices[Plan_ID])="P3","Premium"
)</f>
        <v>Premium</v>
      </c>
      <c r="O5605" s="2">
        <f>IF(tbl_Invoices[[#This Row],[Revenue_Type]]="Churned",0,1)</f>
        <v>1</v>
      </c>
    </row>
    <row r="5606" spans="1:15" x14ac:dyDescent="0.25">
      <c r="A5606" t="s">
        <v>8553</v>
      </c>
      <c r="B5606" t="s">
        <v>843</v>
      </c>
      <c r="C5606" t="s">
        <v>2402</v>
      </c>
      <c r="D5606" s="1">
        <v>45034</v>
      </c>
      <c r="E5606">
        <v>55</v>
      </c>
      <c r="F5606" t="b">
        <v>1</v>
      </c>
      <c r="G5606" t="s">
        <v>4545</v>
      </c>
      <c r="H5606" t="s">
        <v>2031</v>
      </c>
      <c r="I5606" s="1">
        <f>DATE(YEAR(tbl_Invoices[[#This Row],[Invoice_Date]]), MONTH(tbl_Invoices[[#This Row],[Invoice_Date]]), DAY(tbl_Invoices[[#This Row],[Invoice_Date]]))</f>
        <v>45034</v>
      </c>
      <c r="J5606">
        <f>YEAR(tbl_Invoices[[#This Row],[Invoice_Date]])</f>
        <v>2023</v>
      </c>
      <c r="K5606" s="1">
        <f>_xlfn.XLOOKUP(tbl_Invoices[[#This Row],[Customer_ID]], tbl_Customers[Customer_ID], tbl_Customers[Cohort_Month])</f>
        <v>44651</v>
      </c>
      <c r="L5606" s="1" t="str">
        <f ca="1">_xlfn.XLOOKUP(tbl_Invoices[[#This Row],[Customer_ID]], tbl_Customers[Customer_ID], tbl_Customers[Age_Group])</f>
        <v>25–34</v>
      </c>
      <c r="M5606" s="1" t="str">
        <f>_xlfn.XLOOKUP(tbl_Invoices[[#This Row],[Customer_ID]], tbl_Customers[Customer_ID], tbl_Customers[Region])</f>
        <v>International</v>
      </c>
      <c r="N5606" s="1" t="str" cm="1">
        <f t="array" ref="N5606">_xlfn.IFS(
   _xlfn.SINGLE(tbl_Invoices[Plan_ID])="P1","Basic",
   _xlfn.SINGLE(tbl_Invoices[Plan_ID])="P2","Standard",
   _xlfn.SINGLE(tbl_Invoices[Plan_ID])="P3","Premium"
)</f>
        <v>Premium</v>
      </c>
      <c r="O5606" s="2">
        <f>IF(tbl_Invoices[[#This Row],[Revenue_Type]]="Churned",0,1)</f>
        <v>0</v>
      </c>
    </row>
    <row r="5607" spans="1:15" x14ac:dyDescent="0.25">
      <c r="A5607" t="s">
        <v>8684</v>
      </c>
      <c r="B5607" t="s">
        <v>1820</v>
      </c>
      <c r="C5607" t="s">
        <v>3019</v>
      </c>
      <c r="D5607" s="1">
        <v>45034</v>
      </c>
      <c r="E5607">
        <v>55</v>
      </c>
      <c r="F5607" t="b">
        <v>1</v>
      </c>
      <c r="G5607" t="s">
        <v>4545</v>
      </c>
      <c r="H5607" t="s">
        <v>2031</v>
      </c>
      <c r="I5607" s="1">
        <f>DATE(YEAR(tbl_Invoices[[#This Row],[Invoice_Date]]), MONTH(tbl_Invoices[[#This Row],[Invoice_Date]]), DAY(tbl_Invoices[[#This Row],[Invoice_Date]]))</f>
        <v>45034</v>
      </c>
      <c r="J5607">
        <f>YEAR(tbl_Invoices[[#This Row],[Invoice_Date]])</f>
        <v>2023</v>
      </c>
      <c r="K5607" s="1">
        <f>_xlfn.XLOOKUP(tbl_Invoices[[#This Row],[Customer_ID]], tbl_Customers[Customer_ID], tbl_Customers[Cohort_Month])</f>
        <v>45016</v>
      </c>
      <c r="L5607" s="1" t="str">
        <f ca="1">_xlfn.XLOOKUP(tbl_Invoices[[#This Row],[Customer_ID]], tbl_Customers[Customer_ID], tbl_Customers[Age_Group])</f>
        <v>35–44</v>
      </c>
      <c r="M5607" s="1" t="str">
        <f>_xlfn.XLOOKUP(tbl_Invoices[[#This Row],[Customer_ID]], tbl_Customers[Customer_ID], tbl_Customers[Region])</f>
        <v>East</v>
      </c>
      <c r="N5607" s="1" t="str" cm="1">
        <f t="array" ref="N5607">_xlfn.IFS(
   _xlfn.SINGLE(tbl_Invoices[Plan_ID])="P1","Basic",
   _xlfn.SINGLE(tbl_Invoices[Plan_ID])="P2","Standard",
   _xlfn.SINGLE(tbl_Invoices[Plan_ID])="P3","Premium"
)</f>
        <v>Premium</v>
      </c>
      <c r="O5607" s="2">
        <f>IF(tbl_Invoices[[#This Row],[Revenue_Type]]="Churned",0,1)</f>
        <v>0</v>
      </c>
    </row>
    <row r="5608" spans="1:15" x14ac:dyDescent="0.25">
      <c r="A5608" t="s">
        <v>9140</v>
      </c>
      <c r="B5608" t="s">
        <v>2010</v>
      </c>
      <c r="C5608" t="s">
        <v>2980</v>
      </c>
      <c r="D5608" s="1">
        <v>45034</v>
      </c>
      <c r="E5608">
        <v>25</v>
      </c>
      <c r="F5608" t="b">
        <v>1</v>
      </c>
      <c r="G5608" t="s">
        <v>4549</v>
      </c>
      <c r="H5608" t="s">
        <v>2034</v>
      </c>
      <c r="I5608" s="1">
        <f>DATE(YEAR(tbl_Invoices[[#This Row],[Invoice_Date]]), MONTH(tbl_Invoices[[#This Row],[Invoice_Date]]), DAY(tbl_Invoices[[#This Row],[Invoice_Date]]))</f>
        <v>45034</v>
      </c>
      <c r="J5608">
        <f>YEAR(tbl_Invoices[[#This Row],[Invoice_Date]])</f>
        <v>2023</v>
      </c>
      <c r="K5608" s="1">
        <f>_xlfn.XLOOKUP(tbl_Invoices[[#This Row],[Customer_ID]], tbl_Customers[Customer_ID], tbl_Customers[Cohort_Month])</f>
        <v>44408</v>
      </c>
      <c r="L5608" s="1" t="str">
        <f ca="1">_xlfn.XLOOKUP(tbl_Invoices[[#This Row],[Customer_ID]], tbl_Customers[Customer_ID], tbl_Customers[Age_Group])</f>
        <v>18–24</v>
      </c>
      <c r="M5608" s="1" t="str">
        <f>_xlfn.XLOOKUP(tbl_Invoices[[#This Row],[Customer_ID]], tbl_Customers[Customer_ID], tbl_Customers[Region])</f>
        <v>International</v>
      </c>
      <c r="N5608" s="1" t="str" cm="1">
        <f t="array" ref="N5608">_xlfn.IFS(
   _xlfn.SINGLE(tbl_Invoices[Plan_ID])="P1","Basic",
   _xlfn.SINGLE(tbl_Invoices[Plan_ID])="P2","Standard",
   _xlfn.SINGLE(tbl_Invoices[Plan_ID])="P3","Premium"
)</f>
        <v>Standard</v>
      </c>
      <c r="O5608" s="2">
        <f>IF(tbl_Invoices[[#This Row],[Revenue_Type]]="Churned",0,1)</f>
        <v>1</v>
      </c>
    </row>
    <row r="5609" spans="1:15" x14ac:dyDescent="0.25">
      <c r="A5609" t="s">
        <v>7739</v>
      </c>
      <c r="B5609" t="s">
        <v>38</v>
      </c>
      <c r="C5609" t="s">
        <v>2560</v>
      </c>
      <c r="D5609" s="1">
        <v>45035</v>
      </c>
      <c r="E5609">
        <v>55</v>
      </c>
      <c r="F5609" t="b">
        <v>1</v>
      </c>
      <c r="G5609" t="s">
        <v>4547</v>
      </c>
      <c r="H5609" t="s">
        <v>2031</v>
      </c>
      <c r="I5609" s="1">
        <f>DATE(YEAR(tbl_Invoices[[#This Row],[Invoice_Date]]), MONTH(tbl_Invoices[[#This Row],[Invoice_Date]]), DAY(tbl_Invoices[[#This Row],[Invoice_Date]]))</f>
        <v>45035</v>
      </c>
      <c r="J5609">
        <f>YEAR(tbl_Invoices[[#This Row],[Invoice_Date]])</f>
        <v>2023</v>
      </c>
      <c r="K5609" s="1">
        <f>_xlfn.XLOOKUP(tbl_Invoices[[#This Row],[Customer_ID]], tbl_Customers[Customer_ID], tbl_Customers[Cohort_Month])</f>
        <v>44439</v>
      </c>
      <c r="L5609" s="1" t="str">
        <f ca="1">_xlfn.XLOOKUP(tbl_Invoices[[#This Row],[Customer_ID]], tbl_Customers[Customer_ID], tbl_Customers[Age_Group])</f>
        <v>18–24</v>
      </c>
      <c r="M5609" s="1" t="str">
        <f>_xlfn.XLOOKUP(tbl_Invoices[[#This Row],[Customer_ID]], tbl_Customers[Customer_ID], tbl_Customers[Region])</f>
        <v>Midwest</v>
      </c>
      <c r="N5609" s="1" t="str" cm="1">
        <f t="array" ref="N5609">_xlfn.IFS(
   _xlfn.SINGLE(tbl_Invoices[Plan_ID])="P1","Basic",
   _xlfn.SINGLE(tbl_Invoices[Plan_ID])="P2","Standard",
   _xlfn.SINGLE(tbl_Invoices[Plan_ID])="P3","Premium"
)</f>
        <v>Premium</v>
      </c>
      <c r="O5609" s="2">
        <f>IF(tbl_Invoices[[#This Row],[Revenue_Type]]="Churned",0,1)</f>
        <v>1</v>
      </c>
    </row>
    <row r="5610" spans="1:15" x14ac:dyDescent="0.25">
      <c r="A5610" t="s">
        <v>5275</v>
      </c>
      <c r="B5610" t="s">
        <v>195</v>
      </c>
      <c r="C5610" t="s">
        <v>3644</v>
      </c>
      <c r="D5610" s="1">
        <v>45035</v>
      </c>
      <c r="E5610">
        <v>55</v>
      </c>
      <c r="F5610" t="b">
        <v>1</v>
      </c>
      <c r="G5610" t="s">
        <v>4540</v>
      </c>
      <c r="H5610" t="s">
        <v>2031</v>
      </c>
      <c r="I5610" s="1">
        <f>DATE(YEAR(tbl_Invoices[[#This Row],[Invoice_Date]]), MONTH(tbl_Invoices[[#This Row],[Invoice_Date]]), DAY(tbl_Invoices[[#This Row],[Invoice_Date]]))</f>
        <v>45035</v>
      </c>
      <c r="J5610">
        <f>YEAR(tbl_Invoices[[#This Row],[Invoice_Date]])</f>
        <v>2023</v>
      </c>
      <c r="K5610" s="1">
        <f>_xlfn.XLOOKUP(tbl_Invoices[[#This Row],[Customer_ID]], tbl_Customers[Customer_ID], tbl_Customers[Cohort_Month])</f>
        <v>44681</v>
      </c>
      <c r="L5610" s="1" t="str">
        <f ca="1">_xlfn.XLOOKUP(tbl_Invoices[[#This Row],[Customer_ID]], tbl_Customers[Customer_ID], tbl_Customers[Age_Group])</f>
        <v>35–44</v>
      </c>
      <c r="M5610" s="1" t="str">
        <f>_xlfn.XLOOKUP(tbl_Invoices[[#This Row],[Customer_ID]], tbl_Customers[Customer_ID], tbl_Customers[Region])</f>
        <v>International</v>
      </c>
      <c r="N5610" s="1" t="str" cm="1">
        <f t="array" ref="N5610">_xlfn.IFS(
   _xlfn.SINGLE(tbl_Invoices[Plan_ID])="P1","Basic",
   _xlfn.SINGLE(tbl_Invoices[Plan_ID])="P2","Standard",
   _xlfn.SINGLE(tbl_Invoices[Plan_ID])="P3","Premium"
)</f>
        <v>Premium</v>
      </c>
      <c r="O5610" s="2">
        <f>IF(tbl_Invoices[[#This Row],[Revenue_Type]]="Churned",0,1)</f>
        <v>1</v>
      </c>
    </row>
    <row r="5611" spans="1:15" x14ac:dyDescent="0.25">
      <c r="A5611" t="s">
        <v>10086</v>
      </c>
      <c r="B5611" t="s">
        <v>263</v>
      </c>
      <c r="C5611" t="s">
        <v>3603</v>
      </c>
      <c r="D5611" s="1">
        <v>45035</v>
      </c>
      <c r="E5611">
        <v>55</v>
      </c>
      <c r="F5611" t="b">
        <v>1</v>
      </c>
      <c r="G5611" t="s">
        <v>4545</v>
      </c>
      <c r="H5611" t="s">
        <v>2031</v>
      </c>
      <c r="I5611" s="1">
        <f>DATE(YEAR(tbl_Invoices[[#This Row],[Invoice_Date]]), MONTH(tbl_Invoices[[#This Row],[Invoice_Date]]), DAY(tbl_Invoices[[#This Row],[Invoice_Date]]))</f>
        <v>45035</v>
      </c>
      <c r="J5611">
        <f>YEAR(tbl_Invoices[[#This Row],[Invoice_Date]])</f>
        <v>2023</v>
      </c>
      <c r="K5611" s="1">
        <f>_xlfn.XLOOKUP(tbl_Invoices[[#This Row],[Customer_ID]], tbl_Customers[Customer_ID], tbl_Customers[Cohort_Month])</f>
        <v>44985</v>
      </c>
      <c r="L5611" s="1" t="str">
        <f ca="1">_xlfn.XLOOKUP(tbl_Invoices[[#This Row],[Customer_ID]], tbl_Customers[Customer_ID], tbl_Customers[Age_Group])</f>
        <v>45–54</v>
      </c>
      <c r="M5611" s="1" t="str">
        <f>_xlfn.XLOOKUP(tbl_Invoices[[#This Row],[Customer_ID]], tbl_Customers[Customer_ID], tbl_Customers[Region])</f>
        <v>South</v>
      </c>
      <c r="N5611" s="1" t="str" cm="1">
        <f t="array" ref="N5611">_xlfn.IFS(
   _xlfn.SINGLE(tbl_Invoices[Plan_ID])="P1","Basic",
   _xlfn.SINGLE(tbl_Invoices[Plan_ID])="P2","Standard",
   _xlfn.SINGLE(tbl_Invoices[Plan_ID])="P3","Premium"
)</f>
        <v>Premium</v>
      </c>
      <c r="O5611" s="2">
        <f>IF(tbl_Invoices[[#This Row],[Revenue_Type]]="Churned",0,1)</f>
        <v>0</v>
      </c>
    </row>
    <row r="5612" spans="1:15" x14ac:dyDescent="0.25">
      <c r="A5612" t="s">
        <v>5572</v>
      </c>
      <c r="B5612" t="s">
        <v>392</v>
      </c>
      <c r="C5612" t="s">
        <v>4346</v>
      </c>
      <c r="D5612" s="1">
        <v>45035</v>
      </c>
      <c r="E5612">
        <v>25</v>
      </c>
      <c r="F5612" t="b">
        <v>1</v>
      </c>
      <c r="G5612" t="s">
        <v>4540</v>
      </c>
      <c r="H5612" t="s">
        <v>2034</v>
      </c>
      <c r="I5612" s="1">
        <f>DATE(YEAR(tbl_Invoices[[#This Row],[Invoice_Date]]), MONTH(tbl_Invoices[[#This Row],[Invoice_Date]]), DAY(tbl_Invoices[[#This Row],[Invoice_Date]]))</f>
        <v>45035</v>
      </c>
      <c r="J5612">
        <f>YEAR(tbl_Invoices[[#This Row],[Invoice_Date]])</f>
        <v>2023</v>
      </c>
      <c r="K5612" s="1">
        <f>_xlfn.XLOOKUP(tbl_Invoices[[#This Row],[Customer_ID]], tbl_Customers[Customer_ID], tbl_Customers[Cohort_Month])</f>
        <v>44227</v>
      </c>
      <c r="L5612" s="1" t="str">
        <f ca="1">_xlfn.XLOOKUP(tbl_Invoices[[#This Row],[Customer_ID]], tbl_Customers[Customer_ID], tbl_Customers[Age_Group])</f>
        <v>35–44</v>
      </c>
      <c r="M5612" s="1" t="str">
        <f>_xlfn.XLOOKUP(tbl_Invoices[[#This Row],[Customer_ID]], tbl_Customers[Customer_ID], tbl_Customers[Region])</f>
        <v>West</v>
      </c>
      <c r="N5612" s="1" t="str" cm="1">
        <f t="array" ref="N5612">_xlfn.IFS(
   _xlfn.SINGLE(tbl_Invoices[Plan_ID])="P1","Basic",
   _xlfn.SINGLE(tbl_Invoices[Plan_ID])="P2","Standard",
   _xlfn.SINGLE(tbl_Invoices[Plan_ID])="P3","Premium"
)</f>
        <v>Standard</v>
      </c>
      <c r="O5612" s="2">
        <f>IF(tbl_Invoices[[#This Row],[Revenue_Type]]="Churned",0,1)</f>
        <v>1</v>
      </c>
    </row>
    <row r="5613" spans="1:15" x14ac:dyDescent="0.25">
      <c r="A5613" t="s">
        <v>9306</v>
      </c>
      <c r="B5613" t="s">
        <v>399</v>
      </c>
      <c r="C5613" t="s">
        <v>3580</v>
      </c>
      <c r="D5613" s="1">
        <v>45035</v>
      </c>
      <c r="E5613">
        <v>12</v>
      </c>
      <c r="F5613" t="b">
        <v>1</v>
      </c>
      <c r="G5613" t="s">
        <v>4545</v>
      </c>
      <c r="H5613" t="s">
        <v>2027</v>
      </c>
      <c r="I5613" s="1">
        <f>DATE(YEAR(tbl_Invoices[[#This Row],[Invoice_Date]]), MONTH(tbl_Invoices[[#This Row],[Invoice_Date]]), DAY(tbl_Invoices[[#This Row],[Invoice_Date]]))</f>
        <v>45035</v>
      </c>
      <c r="J5613">
        <f>YEAR(tbl_Invoices[[#This Row],[Invoice_Date]])</f>
        <v>2023</v>
      </c>
      <c r="K5613" s="1">
        <f>_xlfn.XLOOKUP(tbl_Invoices[[#This Row],[Customer_ID]], tbl_Customers[Customer_ID], tbl_Customers[Cohort_Month])</f>
        <v>44651</v>
      </c>
      <c r="L5613" s="1" t="str">
        <f ca="1">_xlfn.XLOOKUP(tbl_Invoices[[#This Row],[Customer_ID]], tbl_Customers[Customer_ID], tbl_Customers[Age_Group])</f>
        <v>25–34</v>
      </c>
      <c r="M5613" s="1" t="str">
        <f>_xlfn.XLOOKUP(tbl_Invoices[[#This Row],[Customer_ID]], tbl_Customers[Customer_ID], tbl_Customers[Region])</f>
        <v>International</v>
      </c>
      <c r="N5613" s="1" t="str" cm="1">
        <f t="array" ref="N5613">_xlfn.IFS(
   _xlfn.SINGLE(tbl_Invoices[Plan_ID])="P1","Basic",
   _xlfn.SINGLE(tbl_Invoices[Plan_ID])="P2","Standard",
   _xlfn.SINGLE(tbl_Invoices[Plan_ID])="P3","Premium"
)</f>
        <v>Basic</v>
      </c>
      <c r="O5613" s="2">
        <f>IF(tbl_Invoices[[#This Row],[Revenue_Type]]="Churned",0,1)</f>
        <v>0</v>
      </c>
    </row>
    <row r="5614" spans="1:15" x14ac:dyDescent="0.25">
      <c r="A5614" t="s">
        <v>9900</v>
      </c>
      <c r="B5614" t="s">
        <v>1034</v>
      </c>
      <c r="C5614" t="s">
        <v>2436</v>
      </c>
      <c r="D5614" s="1">
        <v>45035</v>
      </c>
      <c r="E5614">
        <v>55</v>
      </c>
      <c r="F5614" t="b">
        <v>1</v>
      </c>
      <c r="G5614" t="s">
        <v>4545</v>
      </c>
      <c r="H5614" t="s">
        <v>2031</v>
      </c>
      <c r="I5614" s="1">
        <f>DATE(YEAR(tbl_Invoices[[#This Row],[Invoice_Date]]), MONTH(tbl_Invoices[[#This Row],[Invoice_Date]]), DAY(tbl_Invoices[[#This Row],[Invoice_Date]]))</f>
        <v>45035</v>
      </c>
      <c r="J5614">
        <f>YEAR(tbl_Invoices[[#This Row],[Invoice_Date]])</f>
        <v>2023</v>
      </c>
      <c r="K5614" s="1">
        <f>_xlfn.XLOOKUP(tbl_Invoices[[#This Row],[Customer_ID]], tbl_Customers[Customer_ID], tbl_Customers[Cohort_Month])</f>
        <v>45046</v>
      </c>
      <c r="L5614" s="1" t="str">
        <f ca="1">_xlfn.XLOOKUP(tbl_Invoices[[#This Row],[Customer_ID]], tbl_Customers[Customer_ID], tbl_Customers[Age_Group])</f>
        <v>45–54</v>
      </c>
      <c r="M5614" s="1" t="str">
        <f>_xlfn.XLOOKUP(tbl_Invoices[[#This Row],[Customer_ID]], tbl_Customers[Customer_ID], tbl_Customers[Region])</f>
        <v>East</v>
      </c>
      <c r="N5614" s="1" t="str" cm="1">
        <f t="array" ref="N5614">_xlfn.IFS(
   _xlfn.SINGLE(tbl_Invoices[Plan_ID])="P1","Basic",
   _xlfn.SINGLE(tbl_Invoices[Plan_ID])="P2","Standard",
   _xlfn.SINGLE(tbl_Invoices[Plan_ID])="P3","Premium"
)</f>
        <v>Premium</v>
      </c>
      <c r="O5614" s="2">
        <f>IF(tbl_Invoices[[#This Row],[Revenue_Type]]="Churned",0,1)</f>
        <v>0</v>
      </c>
    </row>
    <row r="5615" spans="1:15" x14ac:dyDescent="0.25">
      <c r="A5615" t="s">
        <v>10446</v>
      </c>
      <c r="B5615" t="s">
        <v>1167</v>
      </c>
      <c r="C5615" t="s">
        <v>2977</v>
      </c>
      <c r="D5615" s="1">
        <v>45035</v>
      </c>
      <c r="E5615">
        <v>12</v>
      </c>
      <c r="F5615" t="b">
        <v>1</v>
      </c>
      <c r="G5615" t="s">
        <v>4549</v>
      </c>
      <c r="H5615" t="s">
        <v>2027</v>
      </c>
      <c r="I5615" s="1">
        <f>DATE(YEAR(tbl_Invoices[[#This Row],[Invoice_Date]]), MONTH(tbl_Invoices[[#This Row],[Invoice_Date]]), DAY(tbl_Invoices[[#This Row],[Invoice_Date]]))</f>
        <v>45035</v>
      </c>
      <c r="J5615">
        <f>YEAR(tbl_Invoices[[#This Row],[Invoice_Date]])</f>
        <v>2023</v>
      </c>
      <c r="K5615" s="1">
        <f>_xlfn.XLOOKUP(tbl_Invoices[[#This Row],[Customer_ID]], tbl_Customers[Customer_ID], tbl_Customers[Cohort_Month])</f>
        <v>44255</v>
      </c>
      <c r="L5615" s="1" t="str">
        <f ca="1">_xlfn.XLOOKUP(tbl_Invoices[[#This Row],[Customer_ID]], tbl_Customers[Customer_ID], tbl_Customers[Age_Group])</f>
        <v>35–44</v>
      </c>
      <c r="M5615" s="1" t="str">
        <f>_xlfn.XLOOKUP(tbl_Invoices[[#This Row],[Customer_ID]], tbl_Customers[Customer_ID], tbl_Customers[Region])</f>
        <v>South</v>
      </c>
      <c r="N5615" s="1" t="str" cm="1">
        <f t="array" ref="N5615">_xlfn.IFS(
   _xlfn.SINGLE(tbl_Invoices[Plan_ID])="P1","Basic",
   _xlfn.SINGLE(tbl_Invoices[Plan_ID])="P2","Standard",
   _xlfn.SINGLE(tbl_Invoices[Plan_ID])="P3","Premium"
)</f>
        <v>Basic</v>
      </c>
      <c r="O5615" s="2">
        <f>IF(tbl_Invoices[[#This Row],[Revenue_Type]]="Churned",0,1)</f>
        <v>1</v>
      </c>
    </row>
    <row r="5616" spans="1:15" x14ac:dyDescent="0.25">
      <c r="A5616" t="s">
        <v>8785</v>
      </c>
      <c r="B5616" t="s">
        <v>1261</v>
      </c>
      <c r="C5616" t="s">
        <v>4370</v>
      </c>
      <c r="D5616" s="1">
        <v>45035</v>
      </c>
      <c r="E5616">
        <v>55</v>
      </c>
      <c r="F5616" t="b">
        <v>1</v>
      </c>
      <c r="G5616" t="s">
        <v>4538</v>
      </c>
      <c r="H5616" t="s">
        <v>2031</v>
      </c>
      <c r="I5616" s="1">
        <f>DATE(YEAR(tbl_Invoices[[#This Row],[Invoice_Date]]), MONTH(tbl_Invoices[[#This Row],[Invoice_Date]]), DAY(tbl_Invoices[[#This Row],[Invoice_Date]]))</f>
        <v>45035</v>
      </c>
      <c r="J5616">
        <f>YEAR(tbl_Invoices[[#This Row],[Invoice_Date]])</f>
        <v>2023</v>
      </c>
      <c r="K5616" s="1">
        <f>_xlfn.XLOOKUP(tbl_Invoices[[#This Row],[Customer_ID]], tbl_Customers[Customer_ID], tbl_Customers[Cohort_Month])</f>
        <v>44286</v>
      </c>
      <c r="L5616" s="1" t="str">
        <f ca="1">_xlfn.XLOOKUP(tbl_Invoices[[#This Row],[Customer_ID]], tbl_Customers[Customer_ID], tbl_Customers[Age_Group])</f>
        <v>45–54</v>
      </c>
      <c r="M5616" s="1" t="str">
        <f>_xlfn.XLOOKUP(tbl_Invoices[[#This Row],[Customer_ID]], tbl_Customers[Customer_ID], tbl_Customers[Region])</f>
        <v>South</v>
      </c>
      <c r="N5616" s="1" t="str" cm="1">
        <f t="array" ref="N5616">_xlfn.IFS(
   _xlfn.SINGLE(tbl_Invoices[Plan_ID])="P1","Basic",
   _xlfn.SINGLE(tbl_Invoices[Plan_ID])="P2","Standard",
   _xlfn.SINGLE(tbl_Invoices[Plan_ID])="P3","Premium"
)</f>
        <v>Premium</v>
      </c>
      <c r="O5616" s="2">
        <f>IF(tbl_Invoices[[#This Row],[Revenue_Type]]="Churned",0,1)</f>
        <v>1</v>
      </c>
    </row>
    <row r="5617" spans="1:15" x14ac:dyDescent="0.25">
      <c r="A5617" t="s">
        <v>6173</v>
      </c>
      <c r="B5617" t="s">
        <v>1777</v>
      </c>
      <c r="C5617" t="s">
        <v>4132</v>
      </c>
      <c r="D5617" s="1">
        <v>45035</v>
      </c>
      <c r="E5617">
        <v>55</v>
      </c>
      <c r="F5617" t="b">
        <v>1</v>
      </c>
      <c r="G5617" t="s">
        <v>4545</v>
      </c>
      <c r="H5617" t="s">
        <v>2031</v>
      </c>
      <c r="I5617" s="1">
        <f>DATE(YEAR(tbl_Invoices[[#This Row],[Invoice_Date]]), MONTH(tbl_Invoices[[#This Row],[Invoice_Date]]), DAY(tbl_Invoices[[#This Row],[Invoice_Date]]))</f>
        <v>45035</v>
      </c>
      <c r="J5617">
        <f>YEAR(tbl_Invoices[[#This Row],[Invoice_Date]])</f>
        <v>2023</v>
      </c>
      <c r="K5617" s="1">
        <f>_xlfn.XLOOKUP(tbl_Invoices[[#This Row],[Customer_ID]], tbl_Customers[Customer_ID], tbl_Customers[Cohort_Month])</f>
        <v>44592</v>
      </c>
      <c r="L5617" s="1" t="str">
        <f ca="1">_xlfn.XLOOKUP(tbl_Invoices[[#This Row],[Customer_ID]], tbl_Customers[Customer_ID], tbl_Customers[Age_Group])</f>
        <v>45–54</v>
      </c>
      <c r="M5617" s="1" t="str">
        <f>_xlfn.XLOOKUP(tbl_Invoices[[#This Row],[Customer_ID]], tbl_Customers[Customer_ID], tbl_Customers[Region])</f>
        <v>East</v>
      </c>
      <c r="N5617" s="1" t="str" cm="1">
        <f t="array" ref="N5617">_xlfn.IFS(
   _xlfn.SINGLE(tbl_Invoices[Plan_ID])="P1","Basic",
   _xlfn.SINGLE(tbl_Invoices[Plan_ID])="P2","Standard",
   _xlfn.SINGLE(tbl_Invoices[Plan_ID])="P3","Premium"
)</f>
        <v>Premium</v>
      </c>
      <c r="O5617" s="2">
        <f>IF(tbl_Invoices[[#This Row],[Revenue_Type]]="Churned",0,1)</f>
        <v>0</v>
      </c>
    </row>
    <row r="5618" spans="1:15" x14ac:dyDescent="0.25">
      <c r="A5618" t="s">
        <v>10426</v>
      </c>
      <c r="B5618" t="s">
        <v>299</v>
      </c>
      <c r="C5618" t="s">
        <v>3823</v>
      </c>
      <c r="D5618" s="1">
        <v>45036</v>
      </c>
      <c r="E5618">
        <v>25</v>
      </c>
      <c r="F5618" t="b">
        <v>1</v>
      </c>
      <c r="G5618" t="s">
        <v>4540</v>
      </c>
      <c r="H5618" t="s">
        <v>2034</v>
      </c>
      <c r="I5618" s="1">
        <f>DATE(YEAR(tbl_Invoices[[#This Row],[Invoice_Date]]), MONTH(tbl_Invoices[[#This Row],[Invoice_Date]]), DAY(tbl_Invoices[[#This Row],[Invoice_Date]]))</f>
        <v>45036</v>
      </c>
      <c r="J5618">
        <f>YEAR(tbl_Invoices[[#This Row],[Invoice_Date]])</f>
        <v>2023</v>
      </c>
      <c r="K5618" s="1">
        <f>_xlfn.XLOOKUP(tbl_Invoices[[#This Row],[Customer_ID]], tbl_Customers[Customer_ID], tbl_Customers[Cohort_Month])</f>
        <v>44773</v>
      </c>
      <c r="L5618" s="1" t="str">
        <f ca="1">_xlfn.XLOOKUP(tbl_Invoices[[#This Row],[Customer_ID]], tbl_Customers[Customer_ID], tbl_Customers[Age_Group])</f>
        <v>25–34</v>
      </c>
      <c r="M5618" s="1" t="str">
        <f>_xlfn.XLOOKUP(tbl_Invoices[[#This Row],[Customer_ID]], tbl_Customers[Customer_ID], tbl_Customers[Region])</f>
        <v>South</v>
      </c>
      <c r="N5618" s="1" t="str" cm="1">
        <f t="array" ref="N5618">_xlfn.IFS(
   _xlfn.SINGLE(tbl_Invoices[Plan_ID])="P1","Basic",
   _xlfn.SINGLE(tbl_Invoices[Plan_ID])="P2","Standard",
   _xlfn.SINGLE(tbl_Invoices[Plan_ID])="P3","Premium"
)</f>
        <v>Standard</v>
      </c>
      <c r="O5618" s="2">
        <f>IF(tbl_Invoices[[#This Row],[Revenue_Type]]="Churned",0,1)</f>
        <v>1</v>
      </c>
    </row>
    <row r="5619" spans="1:15" x14ac:dyDescent="0.25">
      <c r="A5619" t="s">
        <v>7804</v>
      </c>
      <c r="B5619" t="s">
        <v>646</v>
      </c>
      <c r="C5619" t="s">
        <v>3817</v>
      </c>
      <c r="D5619" s="1">
        <v>45036</v>
      </c>
      <c r="E5619">
        <v>12</v>
      </c>
      <c r="F5619" t="b">
        <v>1</v>
      </c>
      <c r="G5619" t="s">
        <v>4545</v>
      </c>
      <c r="H5619" t="s">
        <v>2027</v>
      </c>
      <c r="I5619" s="1">
        <f>DATE(YEAR(tbl_Invoices[[#This Row],[Invoice_Date]]), MONTH(tbl_Invoices[[#This Row],[Invoice_Date]]), DAY(tbl_Invoices[[#This Row],[Invoice_Date]]))</f>
        <v>45036</v>
      </c>
      <c r="J5619">
        <f>YEAR(tbl_Invoices[[#This Row],[Invoice_Date]])</f>
        <v>2023</v>
      </c>
      <c r="K5619" s="1">
        <f>_xlfn.XLOOKUP(tbl_Invoices[[#This Row],[Customer_ID]], tbl_Customers[Customer_ID], tbl_Customers[Cohort_Month])</f>
        <v>44834</v>
      </c>
      <c r="L5619" s="1" t="str">
        <f ca="1">_xlfn.XLOOKUP(tbl_Invoices[[#This Row],[Customer_ID]], tbl_Customers[Customer_ID], tbl_Customers[Age_Group])</f>
        <v>25–34</v>
      </c>
      <c r="M5619" s="1" t="str">
        <f>_xlfn.XLOOKUP(tbl_Invoices[[#This Row],[Customer_ID]], tbl_Customers[Customer_ID], tbl_Customers[Region])</f>
        <v>West</v>
      </c>
      <c r="N5619" s="1" t="str" cm="1">
        <f t="array" ref="N5619">_xlfn.IFS(
   _xlfn.SINGLE(tbl_Invoices[Plan_ID])="P1","Basic",
   _xlfn.SINGLE(tbl_Invoices[Plan_ID])="P2","Standard",
   _xlfn.SINGLE(tbl_Invoices[Plan_ID])="P3","Premium"
)</f>
        <v>Basic</v>
      </c>
      <c r="O5619" s="2">
        <f>IF(tbl_Invoices[[#This Row],[Revenue_Type]]="Churned",0,1)</f>
        <v>0</v>
      </c>
    </row>
    <row r="5620" spans="1:15" x14ac:dyDescent="0.25">
      <c r="A5620" t="s">
        <v>9658</v>
      </c>
      <c r="B5620" t="s">
        <v>756</v>
      </c>
      <c r="C5620" t="s">
        <v>2201</v>
      </c>
      <c r="D5620" s="1">
        <v>45036</v>
      </c>
      <c r="E5620">
        <v>25</v>
      </c>
      <c r="F5620" t="b">
        <v>1</v>
      </c>
      <c r="G5620" t="s">
        <v>4549</v>
      </c>
      <c r="H5620" t="s">
        <v>2034</v>
      </c>
      <c r="I5620" s="1">
        <f>DATE(YEAR(tbl_Invoices[[#This Row],[Invoice_Date]]), MONTH(tbl_Invoices[[#This Row],[Invoice_Date]]), DAY(tbl_Invoices[[#This Row],[Invoice_Date]]))</f>
        <v>45036</v>
      </c>
      <c r="J5620">
        <f>YEAR(tbl_Invoices[[#This Row],[Invoice_Date]])</f>
        <v>2023</v>
      </c>
      <c r="K5620" s="1">
        <f>_xlfn.XLOOKUP(tbl_Invoices[[#This Row],[Customer_ID]], tbl_Customers[Customer_ID], tbl_Customers[Cohort_Month])</f>
        <v>44651</v>
      </c>
      <c r="L5620" s="1" t="str">
        <f ca="1">_xlfn.XLOOKUP(tbl_Invoices[[#This Row],[Customer_ID]], tbl_Customers[Customer_ID], tbl_Customers[Age_Group])</f>
        <v>35–44</v>
      </c>
      <c r="M5620" s="1" t="str">
        <f>_xlfn.XLOOKUP(tbl_Invoices[[#This Row],[Customer_ID]], tbl_Customers[Customer_ID], tbl_Customers[Region])</f>
        <v>West</v>
      </c>
      <c r="N5620" s="1" t="str" cm="1">
        <f t="array" ref="N5620">_xlfn.IFS(
   _xlfn.SINGLE(tbl_Invoices[Plan_ID])="P1","Basic",
   _xlfn.SINGLE(tbl_Invoices[Plan_ID])="P2","Standard",
   _xlfn.SINGLE(tbl_Invoices[Plan_ID])="P3","Premium"
)</f>
        <v>Standard</v>
      </c>
      <c r="O5620" s="2">
        <f>IF(tbl_Invoices[[#This Row],[Revenue_Type]]="Churned",0,1)</f>
        <v>1</v>
      </c>
    </row>
    <row r="5621" spans="1:15" x14ac:dyDescent="0.25">
      <c r="A5621" t="s">
        <v>9421</v>
      </c>
      <c r="B5621" t="s">
        <v>985</v>
      </c>
      <c r="C5621" t="s">
        <v>2803</v>
      </c>
      <c r="D5621" s="1">
        <v>45036</v>
      </c>
      <c r="E5621">
        <v>55</v>
      </c>
      <c r="F5621" t="b">
        <v>1</v>
      </c>
      <c r="G5621" t="s">
        <v>4538</v>
      </c>
      <c r="H5621" t="s">
        <v>2031</v>
      </c>
      <c r="I5621" s="1">
        <f>DATE(YEAR(tbl_Invoices[[#This Row],[Invoice_Date]]), MONTH(tbl_Invoices[[#This Row],[Invoice_Date]]), DAY(tbl_Invoices[[#This Row],[Invoice_Date]]))</f>
        <v>45036</v>
      </c>
      <c r="J5621">
        <f>YEAR(tbl_Invoices[[#This Row],[Invoice_Date]])</f>
        <v>2023</v>
      </c>
      <c r="K5621" s="1">
        <f>_xlfn.XLOOKUP(tbl_Invoices[[#This Row],[Customer_ID]], tbl_Customers[Customer_ID], tbl_Customers[Cohort_Month])</f>
        <v>44469</v>
      </c>
      <c r="L5621" s="1" t="str">
        <f ca="1">_xlfn.XLOOKUP(tbl_Invoices[[#This Row],[Customer_ID]], tbl_Customers[Customer_ID], tbl_Customers[Age_Group])</f>
        <v>25–34</v>
      </c>
      <c r="M5621" s="1" t="str">
        <f>_xlfn.XLOOKUP(tbl_Invoices[[#This Row],[Customer_ID]], tbl_Customers[Customer_ID], tbl_Customers[Region])</f>
        <v>South</v>
      </c>
      <c r="N5621" s="1" t="str" cm="1">
        <f t="array" ref="N5621">_xlfn.IFS(
   _xlfn.SINGLE(tbl_Invoices[Plan_ID])="P1","Basic",
   _xlfn.SINGLE(tbl_Invoices[Plan_ID])="P2","Standard",
   _xlfn.SINGLE(tbl_Invoices[Plan_ID])="P3","Premium"
)</f>
        <v>Premium</v>
      </c>
      <c r="O5621" s="2">
        <f>IF(tbl_Invoices[[#This Row],[Revenue_Type]]="Churned",0,1)</f>
        <v>1</v>
      </c>
    </row>
    <row r="5622" spans="1:15" x14ac:dyDescent="0.25">
      <c r="A5622" t="s">
        <v>7050</v>
      </c>
      <c r="B5622" t="s">
        <v>1233</v>
      </c>
      <c r="C5622" t="s">
        <v>3251</v>
      </c>
      <c r="D5622" s="1">
        <v>45036</v>
      </c>
      <c r="E5622">
        <v>12</v>
      </c>
      <c r="F5622" t="b">
        <v>1</v>
      </c>
      <c r="G5622" t="s">
        <v>4540</v>
      </c>
      <c r="H5622" t="s">
        <v>2027</v>
      </c>
      <c r="I5622" s="1">
        <f>DATE(YEAR(tbl_Invoices[[#This Row],[Invoice_Date]]), MONTH(tbl_Invoices[[#This Row],[Invoice_Date]]), DAY(tbl_Invoices[[#This Row],[Invoice_Date]]))</f>
        <v>45036</v>
      </c>
      <c r="J5622">
        <f>YEAR(tbl_Invoices[[#This Row],[Invoice_Date]])</f>
        <v>2023</v>
      </c>
      <c r="K5622" s="1">
        <f>_xlfn.XLOOKUP(tbl_Invoices[[#This Row],[Customer_ID]], tbl_Customers[Customer_ID], tbl_Customers[Cohort_Month])</f>
        <v>44255</v>
      </c>
      <c r="L5622" s="1" t="str">
        <f ca="1">_xlfn.XLOOKUP(tbl_Invoices[[#This Row],[Customer_ID]], tbl_Customers[Customer_ID], tbl_Customers[Age_Group])</f>
        <v>25–34</v>
      </c>
      <c r="M5622" s="1" t="str">
        <f>_xlfn.XLOOKUP(tbl_Invoices[[#This Row],[Customer_ID]], tbl_Customers[Customer_ID], tbl_Customers[Region])</f>
        <v>West</v>
      </c>
      <c r="N5622" s="1" t="str" cm="1">
        <f t="array" ref="N5622">_xlfn.IFS(
   _xlfn.SINGLE(tbl_Invoices[Plan_ID])="P1","Basic",
   _xlfn.SINGLE(tbl_Invoices[Plan_ID])="P2","Standard",
   _xlfn.SINGLE(tbl_Invoices[Plan_ID])="P3","Premium"
)</f>
        <v>Basic</v>
      </c>
      <c r="O5622" s="2">
        <f>IF(tbl_Invoices[[#This Row],[Revenue_Type]]="Churned",0,1)</f>
        <v>1</v>
      </c>
    </row>
    <row r="5623" spans="1:15" x14ac:dyDescent="0.25">
      <c r="A5623" t="s">
        <v>8225</v>
      </c>
      <c r="B5623" t="s">
        <v>180</v>
      </c>
      <c r="C5623" t="s">
        <v>2642</v>
      </c>
      <c r="D5623" s="1">
        <v>45037</v>
      </c>
      <c r="E5623">
        <v>55</v>
      </c>
      <c r="F5623" t="b">
        <v>1</v>
      </c>
      <c r="G5623" t="s">
        <v>4547</v>
      </c>
      <c r="H5623" t="s">
        <v>2031</v>
      </c>
      <c r="I5623" s="1">
        <f>DATE(YEAR(tbl_Invoices[[#This Row],[Invoice_Date]]), MONTH(tbl_Invoices[[#This Row],[Invoice_Date]]), DAY(tbl_Invoices[[#This Row],[Invoice_Date]]))</f>
        <v>45037</v>
      </c>
      <c r="J5623">
        <f>YEAR(tbl_Invoices[[#This Row],[Invoice_Date]])</f>
        <v>2023</v>
      </c>
      <c r="K5623" s="1">
        <f>_xlfn.XLOOKUP(tbl_Invoices[[#This Row],[Customer_ID]], tbl_Customers[Customer_ID], tbl_Customers[Cohort_Month])</f>
        <v>44985</v>
      </c>
      <c r="L5623" s="1" t="str">
        <f ca="1">_xlfn.XLOOKUP(tbl_Invoices[[#This Row],[Customer_ID]], tbl_Customers[Customer_ID], tbl_Customers[Age_Group])</f>
        <v>25–34</v>
      </c>
      <c r="M5623" s="1" t="str">
        <f>_xlfn.XLOOKUP(tbl_Invoices[[#This Row],[Customer_ID]], tbl_Customers[Customer_ID], tbl_Customers[Region])</f>
        <v>South</v>
      </c>
      <c r="N5623" s="1" t="str" cm="1">
        <f t="array" ref="N5623">_xlfn.IFS(
   _xlfn.SINGLE(tbl_Invoices[Plan_ID])="P1","Basic",
   _xlfn.SINGLE(tbl_Invoices[Plan_ID])="P2","Standard",
   _xlfn.SINGLE(tbl_Invoices[Plan_ID])="P3","Premium"
)</f>
        <v>Premium</v>
      </c>
      <c r="O5623" s="2">
        <f>IF(tbl_Invoices[[#This Row],[Revenue_Type]]="Churned",0,1)</f>
        <v>1</v>
      </c>
    </row>
    <row r="5624" spans="1:15" x14ac:dyDescent="0.25">
      <c r="A5624" t="s">
        <v>7855</v>
      </c>
      <c r="B5624" t="s">
        <v>816</v>
      </c>
      <c r="C5624" t="s">
        <v>3196</v>
      </c>
      <c r="D5624" s="1">
        <v>45037</v>
      </c>
      <c r="E5624">
        <v>12</v>
      </c>
      <c r="F5624" t="b">
        <v>1</v>
      </c>
      <c r="G5624" t="s">
        <v>4538</v>
      </c>
      <c r="H5624" t="s">
        <v>2027</v>
      </c>
      <c r="I5624" s="1">
        <f>DATE(YEAR(tbl_Invoices[[#This Row],[Invoice_Date]]), MONTH(tbl_Invoices[[#This Row],[Invoice_Date]]), DAY(tbl_Invoices[[#This Row],[Invoice_Date]]))</f>
        <v>45037</v>
      </c>
      <c r="J5624">
        <f>YEAR(tbl_Invoices[[#This Row],[Invoice_Date]])</f>
        <v>2023</v>
      </c>
      <c r="K5624" s="1">
        <f>_xlfn.XLOOKUP(tbl_Invoices[[#This Row],[Customer_ID]], tbl_Customers[Customer_ID], tbl_Customers[Cohort_Month])</f>
        <v>44500</v>
      </c>
      <c r="L5624" s="1" t="str">
        <f ca="1">_xlfn.XLOOKUP(tbl_Invoices[[#This Row],[Customer_ID]], tbl_Customers[Customer_ID], tbl_Customers[Age_Group])</f>
        <v>45–54</v>
      </c>
      <c r="M5624" s="1" t="str">
        <f>_xlfn.XLOOKUP(tbl_Invoices[[#This Row],[Customer_ID]], tbl_Customers[Customer_ID], tbl_Customers[Region])</f>
        <v>Midwest</v>
      </c>
      <c r="N5624" s="1" t="str" cm="1">
        <f t="array" ref="N5624">_xlfn.IFS(
   _xlfn.SINGLE(tbl_Invoices[Plan_ID])="P1","Basic",
   _xlfn.SINGLE(tbl_Invoices[Plan_ID])="P2","Standard",
   _xlfn.SINGLE(tbl_Invoices[Plan_ID])="P3","Premium"
)</f>
        <v>Basic</v>
      </c>
      <c r="O5624" s="2">
        <f>IF(tbl_Invoices[[#This Row],[Revenue_Type]]="Churned",0,1)</f>
        <v>1</v>
      </c>
    </row>
    <row r="5625" spans="1:15" x14ac:dyDescent="0.25">
      <c r="A5625" t="s">
        <v>9388</v>
      </c>
      <c r="B5625" t="s">
        <v>818</v>
      </c>
      <c r="C5625" t="s">
        <v>4021</v>
      </c>
      <c r="D5625" s="1">
        <v>45037</v>
      </c>
      <c r="E5625">
        <v>55</v>
      </c>
      <c r="F5625" t="b">
        <v>1</v>
      </c>
      <c r="G5625" t="s">
        <v>4540</v>
      </c>
      <c r="H5625" t="s">
        <v>2031</v>
      </c>
      <c r="I5625" s="1">
        <f>DATE(YEAR(tbl_Invoices[[#This Row],[Invoice_Date]]), MONTH(tbl_Invoices[[#This Row],[Invoice_Date]]), DAY(tbl_Invoices[[#This Row],[Invoice_Date]]))</f>
        <v>45037</v>
      </c>
      <c r="J5625">
        <f>YEAR(tbl_Invoices[[#This Row],[Invoice_Date]])</f>
        <v>2023</v>
      </c>
      <c r="K5625" s="1">
        <f>_xlfn.XLOOKUP(tbl_Invoices[[#This Row],[Customer_ID]], tbl_Customers[Customer_ID], tbl_Customers[Cohort_Month])</f>
        <v>45016</v>
      </c>
      <c r="L5625" s="1" t="str">
        <f ca="1">_xlfn.XLOOKUP(tbl_Invoices[[#This Row],[Customer_ID]], tbl_Customers[Customer_ID], tbl_Customers[Age_Group])</f>
        <v>35–44</v>
      </c>
      <c r="M5625" s="1" t="str">
        <f>_xlfn.XLOOKUP(tbl_Invoices[[#This Row],[Customer_ID]], tbl_Customers[Customer_ID], tbl_Customers[Region])</f>
        <v>International</v>
      </c>
      <c r="N5625" s="1" t="str" cm="1">
        <f t="array" ref="N5625">_xlfn.IFS(
   _xlfn.SINGLE(tbl_Invoices[Plan_ID])="P1","Basic",
   _xlfn.SINGLE(tbl_Invoices[Plan_ID])="P2","Standard",
   _xlfn.SINGLE(tbl_Invoices[Plan_ID])="P3","Premium"
)</f>
        <v>Premium</v>
      </c>
      <c r="O5625" s="2">
        <f>IF(tbl_Invoices[[#This Row],[Revenue_Type]]="Churned",0,1)</f>
        <v>1</v>
      </c>
    </row>
    <row r="5626" spans="1:15" x14ac:dyDescent="0.25">
      <c r="A5626" t="s">
        <v>9116</v>
      </c>
      <c r="B5626" t="s">
        <v>1250</v>
      </c>
      <c r="C5626" t="s">
        <v>3280</v>
      </c>
      <c r="D5626" s="1">
        <v>45037</v>
      </c>
      <c r="E5626">
        <v>55</v>
      </c>
      <c r="F5626" t="b">
        <v>1</v>
      </c>
      <c r="G5626" t="s">
        <v>4545</v>
      </c>
      <c r="H5626" t="s">
        <v>2031</v>
      </c>
      <c r="I5626" s="1">
        <f>DATE(YEAR(tbl_Invoices[[#This Row],[Invoice_Date]]), MONTH(tbl_Invoices[[#This Row],[Invoice_Date]]), DAY(tbl_Invoices[[#This Row],[Invoice_Date]]))</f>
        <v>45037</v>
      </c>
      <c r="J5626">
        <f>YEAR(tbl_Invoices[[#This Row],[Invoice_Date]])</f>
        <v>2023</v>
      </c>
      <c r="K5626" s="1">
        <f>_xlfn.XLOOKUP(tbl_Invoices[[#This Row],[Customer_ID]], tbl_Customers[Customer_ID], tbl_Customers[Cohort_Month])</f>
        <v>45046</v>
      </c>
      <c r="L5626" s="1" t="str">
        <f ca="1">_xlfn.XLOOKUP(tbl_Invoices[[#This Row],[Customer_ID]], tbl_Customers[Customer_ID], tbl_Customers[Age_Group])</f>
        <v>18–24</v>
      </c>
      <c r="M5626" s="1" t="str">
        <f>_xlfn.XLOOKUP(tbl_Invoices[[#This Row],[Customer_ID]], tbl_Customers[Customer_ID], tbl_Customers[Region])</f>
        <v>East</v>
      </c>
      <c r="N5626" s="1" t="str" cm="1">
        <f t="array" ref="N5626">_xlfn.IFS(
   _xlfn.SINGLE(tbl_Invoices[Plan_ID])="P1","Basic",
   _xlfn.SINGLE(tbl_Invoices[Plan_ID])="P2","Standard",
   _xlfn.SINGLE(tbl_Invoices[Plan_ID])="P3","Premium"
)</f>
        <v>Premium</v>
      </c>
      <c r="O5626" s="2">
        <f>IF(tbl_Invoices[[#This Row],[Revenue_Type]]="Churned",0,1)</f>
        <v>0</v>
      </c>
    </row>
    <row r="5627" spans="1:15" x14ac:dyDescent="0.25">
      <c r="A5627" t="s">
        <v>6755</v>
      </c>
      <c r="B5627" t="s">
        <v>1272</v>
      </c>
      <c r="C5627" t="s">
        <v>3022</v>
      </c>
      <c r="D5627" s="1">
        <v>45037</v>
      </c>
      <c r="E5627">
        <v>12</v>
      </c>
      <c r="F5627" t="b">
        <v>1</v>
      </c>
      <c r="G5627" t="s">
        <v>4545</v>
      </c>
      <c r="H5627" t="s">
        <v>2027</v>
      </c>
      <c r="I5627" s="1">
        <f>DATE(YEAR(tbl_Invoices[[#This Row],[Invoice_Date]]), MONTH(tbl_Invoices[[#This Row],[Invoice_Date]]), DAY(tbl_Invoices[[#This Row],[Invoice_Date]]))</f>
        <v>45037</v>
      </c>
      <c r="J5627">
        <f>YEAR(tbl_Invoices[[#This Row],[Invoice_Date]])</f>
        <v>2023</v>
      </c>
      <c r="K5627" s="1">
        <f>_xlfn.XLOOKUP(tbl_Invoices[[#This Row],[Customer_ID]], tbl_Customers[Customer_ID], tbl_Customers[Cohort_Month])</f>
        <v>44347</v>
      </c>
      <c r="L5627" s="1" t="str">
        <f ca="1">_xlfn.XLOOKUP(tbl_Invoices[[#This Row],[Customer_ID]], tbl_Customers[Customer_ID], tbl_Customers[Age_Group])</f>
        <v>35–44</v>
      </c>
      <c r="M5627" s="1" t="str">
        <f>_xlfn.XLOOKUP(tbl_Invoices[[#This Row],[Customer_ID]], tbl_Customers[Customer_ID], tbl_Customers[Region])</f>
        <v>East</v>
      </c>
      <c r="N5627" s="1" t="str" cm="1">
        <f t="array" ref="N5627">_xlfn.IFS(
   _xlfn.SINGLE(tbl_Invoices[Plan_ID])="P1","Basic",
   _xlfn.SINGLE(tbl_Invoices[Plan_ID])="P2","Standard",
   _xlfn.SINGLE(tbl_Invoices[Plan_ID])="P3","Premium"
)</f>
        <v>Basic</v>
      </c>
      <c r="O5627" s="2">
        <f>IF(tbl_Invoices[[#This Row],[Revenue_Type]]="Churned",0,1)</f>
        <v>0</v>
      </c>
    </row>
    <row r="5628" spans="1:15" x14ac:dyDescent="0.25">
      <c r="A5628" t="s">
        <v>5929</v>
      </c>
      <c r="B5628" t="s">
        <v>1615</v>
      </c>
      <c r="C5628" t="s">
        <v>4319</v>
      </c>
      <c r="D5628" s="1">
        <v>45037</v>
      </c>
      <c r="E5628">
        <v>25</v>
      </c>
      <c r="F5628" t="b">
        <v>1</v>
      </c>
      <c r="G5628" t="s">
        <v>4549</v>
      </c>
      <c r="H5628" t="s">
        <v>2034</v>
      </c>
      <c r="I5628" s="1">
        <f>DATE(YEAR(tbl_Invoices[[#This Row],[Invoice_Date]]), MONTH(tbl_Invoices[[#This Row],[Invoice_Date]]), DAY(tbl_Invoices[[#This Row],[Invoice_Date]]))</f>
        <v>45037</v>
      </c>
      <c r="J5628">
        <f>YEAR(tbl_Invoices[[#This Row],[Invoice_Date]])</f>
        <v>2023</v>
      </c>
      <c r="K5628" s="1">
        <f>_xlfn.XLOOKUP(tbl_Invoices[[#This Row],[Customer_ID]], tbl_Customers[Customer_ID], tbl_Customers[Cohort_Month])</f>
        <v>44500</v>
      </c>
      <c r="L5628" s="1" t="str">
        <f ca="1">_xlfn.XLOOKUP(tbl_Invoices[[#This Row],[Customer_ID]], tbl_Customers[Customer_ID], tbl_Customers[Age_Group])</f>
        <v>35–44</v>
      </c>
      <c r="M5628" s="1" t="str">
        <f>_xlfn.XLOOKUP(tbl_Invoices[[#This Row],[Customer_ID]], tbl_Customers[Customer_ID], tbl_Customers[Region])</f>
        <v>West</v>
      </c>
      <c r="N5628" s="1" t="str" cm="1">
        <f t="array" ref="N5628">_xlfn.IFS(
   _xlfn.SINGLE(tbl_Invoices[Plan_ID])="P1","Basic",
   _xlfn.SINGLE(tbl_Invoices[Plan_ID])="P2","Standard",
   _xlfn.SINGLE(tbl_Invoices[Plan_ID])="P3","Premium"
)</f>
        <v>Standard</v>
      </c>
      <c r="O5628" s="2">
        <f>IF(tbl_Invoices[[#This Row],[Revenue_Type]]="Churned",0,1)</f>
        <v>1</v>
      </c>
    </row>
    <row r="5629" spans="1:15" x14ac:dyDescent="0.25">
      <c r="A5629" t="s">
        <v>6821</v>
      </c>
      <c r="B5629" t="s">
        <v>2010</v>
      </c>
      <c r="C5629" t="s">
        <v>2980</v>
      </c>
      <c r="D5629" s="1">
        <v>45037</v>
      </c>
      <c r="E5629">
        <v>25</v>
      </c>
      <c r="F5629" t="b">
        <v>1</v>
      </c>
      <c r="G5629" t="s">
        <v>4547</v>
      </c>
      <c r="H5629" t="s">
        <v>2034</v>
      </c>
      <c r="I5629" s="1">
        <f>DATE(YEAR(tbl_Invoices[[#This Row],[Invoice_Date]]), MONTH(tbl_Invoices[[#This Row],[Invoice_Date]]), DAY(tbl_Invoices[[#This Row],[Invoice_Date]]))</f>
        <v>45037</v>
      </c>
      <c r="J5629">
        <f>YEAR(tbl_Invoices[[#This Row],[Invoice_Date]])</f>
        <v>2023</v>
      </c>
      <c r="K5629" s="1">
        <f>_xlfn.XLOOKUP(tbl_Invoices[[#This Row],[Customer_ID]], tbl_Customers[Customer_ID], tbl_Customers[Cohort_Month])</f>
        <v>44408</v>
      </c>
      <c r="L5629" s="1" t="str">
        <f ca="1">_xlfn.XLOOKUP(tbl_Invoices[[#This Row],[Customer_ID]], tbl_Customers[Customer_ID], tbl_Customers[Age_Group])</f>
        <v>18–24</v>
      </c>
      <c r="M5629" s="1" t="str">
        <f>_xlfn.XLOOKUP(tbl_Invoices[[#This Row],[Customer_ID]], tbl_Customers[Customer_ID], tbl_Customers[Region])</f>
        <v>International</v>
      </c>
      <c r="N5629" s="1" t="str" cm="1">
        <f t="array" ref="N5629">_xlfn.IFS(
   _xlfn.SINGLE(tbl_Invoices[Plan_ID])="P1","Basic",
   _xlfn.SINGLE(tbl_Invoices[Plan_ID])="P2","Standard",
   _xlfn.SINGLE(tbl_Invoices[Plan_ID])="P3","Premium"
)</f>
        <v>Standard</v>
      </c>
      <c r="O5629" s="2">
        <f>IF(tbl_Invoices[[#This Row],[Revenue_Type]]="Churned",0,1)</f>
        <v>1</v>
      </c>
    </row>
    <row r="5630" spans="1:15" x14ac:dyDescent="0.25">
      <c r="A5630" t="s">
        <v>8751</v>
      </c>
      <c r="B5630" t="s">
        <v>244</v>
      </c>
      <c r="C5630" t="s">
        <v>2599</v>
      </c>
      <c r="D5630" s="1">
        <v>45038</v>
      </c>
      <c r="E5630">
        <v>12</v>
      </c>
      <c r="F5630" t="b">
        <v>1</v>
      </c>
      <c r="G5630" t="s">
        <v>4540</v>
      </c>
      <c r="H5630" t="s">
        <v>2027</v>
      </c>
      <c r="I5630" s="1">
        <f>DATE(YEAR(tbl_Invoices[[#This Row],[Invoice_Date]]), MONTH(tbl_Invoices[[#This Row],[Invoice_Date]]), DAY(tbl_Invoices[[#This Row],[Invoice_Date]]))</f>
        <v>45038</v>
      </c>
      <c r="J5630">
        <f>YEAR(tbl_Invoices[[#This Row],[Invoice_Date]])</f>
        <v>2023</v>
      </c>
      <c r="K5630" s="1">
        <f>_xlfn.XLOOKUP(tbl_Invoices[[#This Row],[Customer_ID]], tbl_Customers[Customer_ID], tbl_Customers[Cohort_Month])</f>
        <v>44712</v>
      </c>
      <c r="L5630" s="1" t="str">
        <f ca="1">_xlfn.XLOOKUP(tbl_Invoices[[#This Row],[Customer_ID]], tbl_Customers[Customer_ID], tbl_Customers[Age_Group])</f>
        <v>25–34</v>
      </c>
      <c r="M5630" s="1" t="str">
        <f>_xlfn.XLOOKUP(tbl_Invoices[[#This Row],[Customer_ID]], tbl_Customers[Customer_ID], tbl_Customers[Region])</f>
        <v>West</v>
      </c>
      <c r="N5630" s="1" t="str" cm="1">
        <f t="array" ref="N5630">_xlfn.IFS(
   _xlfn.SINGLE(tbl_Invoices[Plan_ID])="P1","Basic",
   _xlfn.SINGLE(tbl_Invoices[Plan_ID])="P2","Standard",
   _xlfn.SINGLE(tbl_Invoices[Plan_ID])="P3","Premium"
)</f>
        <v>Basic</v>
      </c>
      <c r="O5630" s="2">
        <f>IF(tbl_Invoices[[#This Row],[Revenue_Type]]="Churned",0,1)</f>
        <v>1</v>
      </c>
    </row>
    <row r="5631" spans="1:15" x14ac:dyDescent="0.25">
      <c r="A5631" t="s">
        <v>7904</v>
      </c>
      <c r="B5631" t="s">
        <v>293</v>
      </c>
      <c r="C5631" t="s">
        <v>3438</v>
      </c>
      <c r="D5631" s="1">
        <v>45038</v>
      </c>
      <c r="E5631">
        <v>12</v>
      </c>
      <c r="F5631" t="b">
        <v>1</v>
      </c>
      <c r="G5631" t="s">
        <v>4549</v>
      </c>
      <c r="H5631" t="s">
        <v>2027</v>
      </c>
      <c r="I5631" s="1">
        <f>DATE(YEAR(tbl_Invoices[[#This Row],[Invoice_Date]]), MONTH(tbl_Invoices[[#This Row],[Invoice_Date]]), DAY(tbl_Invoices[[#This Row],[Invoice_Date]]))</f>
        <v>45038</v>
      </c>
      <c r="J5631">
        <f>YEAR(tbl_Invoices[[#This Row],[Invoice_Date]])</f>
        <v>2023</v>
      </c>
      <c r="K5631" s="1">
        <f>_xlfn.XLOOKUP(tbl_Invoices[[#This Row],[Customer_ID]], tbl_Customers[Customer_ID], tbl_Customers[Cohort_Month])</f>
        <v>44469</v>
      </c>
      <c r="L5631" s="1" t="str">
        <f ca="1">_xlfn.XLOOKUP(tbl_Invoices[[#This Row],[Customer_ID]], tbl_Customers[Customer_ID], tbl_Customers[Age_Group])</f>
        <v>35–44</v>
      </c>
      <c r="M5631" s="1" t="str">
        <f>_xlfn.XLOOKUP(tbl_Invoices[[#This Row],[Customer_ID]], tbl_Customers[Customer_ID], tbl_Customers[Region])</f>
        <v>East</v>
      </c>
      <c r="N5631" s="1" t="str" cm="1">
        <f t="array" ref="N5631">_xlfn.IFS(
   _xlfn.SINGLE(tbl_Invoices[Plan_ID])="P1","Basic",
   _xlfn.SINGLE(tbl_Invoices[Plan_ID])="P2","Standard",
   _xlfn.SINGLE(tbl_Invoices[Plan_ID])="P3","Premium"
)</f>
        <v>Basic</v>
      </c>
      <c r="O5631" s="2">
        <f>IF(tbl_Invoices[[#This Row],[Revenue_Type]]="Churned",0,1)</f>
        <v>1</v>
      </c>
    </row>
    <row r="5632" spans="1:15" x14ac:dyDescent="0.25">
      <c r="A5632" t="s">
        <v>10364</v>
      </c>
      <c r="B5632" t="s">
        <v>468</v>
      </c>
      <c r="C5632" t="s">
        <v>3629</v>
      </c>
      <c r="D5632" s="1">
        <v>45038</v>
      </c>
      <c r="E5632">
        <v>25</v>
      </c>
      <c r="F5632" t="b">
        <v>1</v>
      </c>
      <c r="G5632" t="s">
        <v>4545</v>
      </c>
      <c r="H5632" t="s">
        <v>2034</v>
      </c>
      <c r="I5632" s="1">
        <f>DATE(YEAR(tbl_Invoices[[#This Row],[Invoice_Date]]), MONTH(tbl_Invoices[[#This Row],[Invoice_Date]]), DAY(tbl_Invoices[[#This Row],[Invoice_Date]]))</f>
        <v>45038</v>
      </c>
      <c r="J5632">
        <f>YEAR(tbl_Invoices[[#This Row],[Invoice_Date]])</f>
        <v>2023</v>
      </c>
      <c r="K5632" s="1">
        <f>_xlfn.XLOOKUP(tbl_Invoices[[#This Row],[Customer_ID]], tbl_Customers[Customer_ID], tbl_Customers[Cohort_Month])</f>
        <v>44227</v>
      </c>
      <c r="L5632" s="1" t="str">
        <f ca="1">_xlfn.XLOOKUP(tbl_Invoices[[#This Row],[Customer_ID]], tbl_Customers[Customer_ID], tbl_Customers[Age_Group])</f>
        <v>35–44</v>
      </c>
      <c r="M5632" s="1" t="str">
        <f>_xlfn.XLOOKUP(tbl_Invoices[[#This Row],[Customer_ID]], tbl_Customers[Customer_ID], tbl_Customers[Region])</f>
        <v>International</v>
      </c>
      <c r="N5632" s="1" t="str" cm="1">
        <f t="array" ref="N5632">_xlfn.IFS(
   _xlfn.SINGLE(tbl_Invoices[Plan_ID])="P1","Basic",
   _xlfn.SINGLE(tbl_Invoices[Plan_ID])="P2","Standard",
   _xlfn.SINGLE(tbl_Invoices[Plan_ID])="P3","Premium"
)</f>
        <v>Standard</v>
      </c>
      <c r="O5632" s="2">
        <f>IF(tbl_Invoices[[#This Row],[Revenue_Type]]="Churned",0,1)</f>
        <v>0</v>
      </c>
    </row>
    <row r="5633" spans="1:15" x14ac:dyDescent="0.25">
      <c r="A5633" t="s">
        <v>10432</v>
      </c>
      <c r="B5633" t="s">
        <v>1486</v>
      </c>
      <c r="C5633" t="s">
        <v>4323</v>
      </c>
      <c r="D5633" s="1">
        <v>45038</v>
      </c>
      <c r="E5633">
        <v>25</v>
      </c>
      <c r="F5633" t="b">
        <v>1</v>
      </c>
      <c r="G5633" t="s">
        <v>4549</v>
      </c>
      <c r="H5633" t="s">
        <v>2034</v>
      </c>
      <c r="I5633" s="1">
        <f>DATE(YEAR(tbl_Invoices[[#This Row],[Invoice_Date]]), MONTH(tbl_Invoices[[#This Row],[Invoice_Date]]), DAY(tbl_Invoices[[#This Row],[Invoice_Date]]))</f>
        <v>45038</v>
      </c>
      <c r="J5633">
        <f>YEAR(tbl_Invoices[[#This Row],[Invoice_Date]])</f>
        <v>2023</v>
      </c>
      <c r="K5633" s="1">
        <f>_xlfn.XLOOKUP(tbl_Invoices[[#This Row],[Customer_ID]], tbl_Customers[Customer_ID], tbl_Customers[Cohort_Month])</f>
        <v>45077</v>
      </c>
      <c r="L5633" s="1" t="str">
        <f ca="1">_xlfn.XLOOKUP(tbl_Invoices[[#This Row],[Customer_ID]], tbl_Customers[Customer_ID], tbl_Customers[Age_Group])</f>
        <v>25–34</v>
      </c>
      <c r="M5633" s="1" t="str">
        <f>_xlfn.XLOOKUP(tbl_Invoices[[#This Row],[Customer_ID]], tbl_Customers[Customer_ID], tbl_Customers[Region])</f>
        <v>West</v>
      </c>
      <c r="N5633" s="1" t="str" cm="1">
        <f t="array" ref="N5633">_xlfn.IFS(
   _xlfn.SINGLE(tbl_Invoices[Plan_ID])="P1","Basic",
   _xlfn.SINGLE(tbl_Invoices[Plan_ID])="P2","Standard",
   _xlfn.SINGLE(tbl_Invoices[Plan_ID])="P3","Premium"
)</f>
        <v>Standard</v>
      </c>
      <c r="O5633" s="2">
        <f>IF(tbl_Invoices[[#This Row],[Revenue_Type]]="Churned",0,1)</f>
        <v>1</v>
      </c>
    </row>
    <row r="5634" spans="1:15" x14ac:dyDescent="0.25">
      <c r="A5634" t="s">
        <v>7860</v>
      </c>
      <c r="B5634" t="s">
        <v>1505</v>
      </c>
      <c r="C5634" t="s">
        <v>3666</v>
      </c>
      <c r="D5634" s="1">
        <v>45038</v>
      </c>
      <c r="E5634">
        <v>55</v>
      </c>
      <c r="F5634" t="b">
        <v>1</v>
      </c>
      <c r="G5634" t="s">
        <v>4540</v>
      </c>
      <c r="H5634" t="s">
        <v>2031</v>
      </c>
      <c r="I5634" s="1">
        <f>DATE(YEAR(tbl_Invoices[[#This Row],[Invoice_Date]]), MONTH(tbl_Invoices[[#This Row],[Invoice_Date]]), DAY(tbl_Invoices[[#This Row],[Invoice_Date]]))</f>
        <v>45038</v>
      </c>
      <c r="J5634">
        <f>YEAR(tbl_Invoices[[#This Row],[Invoice_Date]])</f>
        <v>2023</v>
      </c>
      <c r="K5634" s="1">
        <f>_xlfn.XLOOKUP(tbl_Invoices[[#This Row],[Customer_ID]], tbl_Customers[Customer_ID], tbl_Customers[Cohort_Month])</f>
        <v>44620</v>
      </c>
      <c r="L5634" s="1" t="str">
        <f ca="1">_xlfn.XLOOKUP(tbl_Invoices[[#This Row],[Customer_ID]], tbl_Customers[Customer_ID], tbl_Customers[Age_Group])</f>
        <v>45–54</v>
      </c>
      <c r="M5634" s="1" t="str">
        <f>_xlfn.XLOOKUP(tbl_Invoices[[#This Row],[Customer_ID]], tbl_Customers[Customer_ID], tbl_Customers[Region])</f>
        <v>South</v>
      </c>
      <c r="N5634" s="1" t="str" cm="1">
        <f t="array" ref="N5634">_xlfn.IFS(
   _xlfn.SINGLE(tbl_Invoices[Plan_ID])="P1","Basic",
   _xlfn.SINGLE(tbl_Invoices[Plan_ID])="P2","Standard",
   _xlfn.SINGLE(tbl_Invoices[Plan_ID])="P3","Premium"
)</f>
        <v>Premium</v>
      </c>
      <c r="O5634" s="2">
        <f>IF(tbl_Invoices[[#This Row],[Revenue_Type]]="Churned",0,1)</f>
        <v>1</v>
      </c>
    </row>
    <row r="5635" spans="1:15" x14ac:dyDescent="0.25">
      <c r="A5635" t="s">
        <v>6470</v>
      </c>
      <c r="B5635" t="s">
        <v>1552</v>
      </c>
      <c r="C5635" t="s">
        <v>3659</v>
      </c>
      <c r="D5635" s="1">
        <v>45038</v>
      </c>
      <c r="E5635">
        <v>12</v>
      </c>
      <c r="F5635" t="b">
        <v>1</v>
      </c>
      <c r="G5635" t="s">
        <v>4538</v>
      </c>
      <c r="H5635" t="s">
        <v>2027</v>
      </c>
      <c r="I5635" s="1">
        <f>DATE(YEAR(tbl_Invoices[[#This Row],[Invoice_Date]]), MONTH(tbl_Invoices[[#This Row],[Invoice_Date]]), DAY(tbl_Invoices[[#This Row],[Invoice_Date]]))</f>
        <v>45038</v>
      </c>
      <c r="J5635">
        <f>YEAR(tbl_Invoices[[#This Row],[Invoice_Date]])</f>
        <v>2023</v>
      </c>
      <c r="K5635" s="1">
        <f>_xlfn.XLOOKUP(tbl_Invoices[[#This Row],[Customer_ID]], tbl_Customers[Customer_ID], tbl_Customers[Cohort_Month])</f>
        <v>44347</v>
      </c>
      <c r="L5635" s="1" t="str">
        <f ca="1">_xlfn.XLOOKUP(tbl_Invoices[[#This Row],[Customer_ID]], tbl_Customers[Customer_ID], tbl_Customers[Age_Group])</f>
        <v>55+</v>
      </c>
      <c r="M5635" s="1" t="str">
        <f>_xlfn.XLOOKUP(tbl_Invoices[[#This Row],[Customer_ID]], tbl_Customers[Customer_ID], tbl_Customers[Region])</f>
        <v>South</v>
      </c>
      <c r="N5635" s="1" t="str" cm="1">
        <f t="array" ref="N5635">_xlfn.IFS(
   _xlfn.SINGLE(tbl_Invoices[Plan_ID])="P1","Basic",
   _xlfn.SINGLE(tbl_Invoices[Plan_ID])="P2","Standard",
   _xlfn.SINGLE(tbl_Invoices[Plan_ID])="P3","Premium"
)</f>
        <v>Basic</v>
      </c>
      <c r="O5635" s="2">
        <f>IF(tbl_Invoices[[#This Row],[Revenue_Type]]="Churned",0,1)</f>
        <v>1</v>
      </c>
    </row>
    <row r="5636" spans="1:15" x14ac:dyDescent="0.25">
      <c r="A5636" t="s">
        <v>6044</v>
      </c>
      <c r="B5636" t="s">
        <v>1899</v>
      </c>
      <c r="C5636" t="s">
        <v>2588</v>
      </c>
      <c r="D5636" s="1">
        <v>45038</v>
      </c>
      <c r="E5636">
        <v>25</v>
      </c>
      <c r="F5636" t="b">
        <v>1</v>
      </c>
      <c r="G5636" t="s">
        <v>4549</v>
      </c>
      <c r="H5636" t="s">
        <v>2034</v>
      </c>
      <c r="I5636" s="1">
        <f>DATE(YEAR(tbl_Invoices[[#This Row],[Invoice_Date]]), MONTH(tbl_Invoices[[#This Row],[Invoice_Date]]), DAY(tbl_Invoices[[#This Row],[Invoice_Date]]))</f>
        <v>45038</v>
      </c>
      <c r="J5636">
        <f>YEAR(tbl_Invoices[[#This Row],[Invoice_Date]])</f>
        <v>2023</v>
      </c>
      <c r="K5636" s="1">
        <f>_xlfn.XLOOKUP(tbl_Invoices[[#This Row],[Customer_ID]], tbl_Customers[Customer_ID], tbl_Customers[Cohort_Month])</f>
        <v>44592</v>
      </c>
      <c r="L5636" s="1" t="str">
        <f ca="1">_xlfn.XLOOKUP(tbl_Invoices[[#This Row],[Customer_ID]], tbl_Customers[Customer_ID], tbl_Customers[Age_Group])</f>
        <v>18–24</v>
      </c>
      <c r="M5636" s="1" t="str">
        <f>_xlfn.XLOOKUP(tbl_Invoices[[#This Row],[Customer_ID]], tbl_Customers[Customer_ID], tbl_Customers[Region])</f>
        <v>International</v>
      </c>
      <c r="N5636" s="1" t="str" cm="1">
        <f t="array" ref="N5636">_xlfn.IFS(
   _xlfn.SINGLE(tbl_Invoices[Plan_ID])="P1","Basic",
   _xlfn.SINGLE(tbl_Invoices[Plan_ID])="P2","Standard",
   _xlfn.SINGLE(tbl_Invoices[Plan_ID])="P3","Premium"
)</f>
        <v>Standard</v>
      </c>
      <c r="O5636" s="2">
        <f>IF(tbl_Invoices[[#This Row],[Revenue_Type]]="Churned",0,1)</f>
        <v>1</v>
      </c>
    </row>
    <row r="5637" spans="1:15" x14ac:dyDescent="0.25">
      <c r="A5637" t="s">
        <v>5479</v>
      </c>
      <c r="B5637" t="s">
        <v>134</v>
      </c>
      <c r="C5637" t="s">
        <v>2170</v>
      </c>
      <c r="D5637" s="1">
        <v>45039</v>
      </c>
      <c r="E5637">
        <v>12</v>
      </c>
      <c r="F5637" t="b">
        <v>1</v>
      </c>
      <c r="G5637" t="s">
        <v>4547</v>
      </c>
      <c r="H5637" t="s">
        <v>2027</v>
      </c>
      <c r="I5637" s="1">
        <f>DATE(YEAR(tbl_Invoices[[#This Row],[Invoice_Date]]), MONTH(tbl_Invoices[[#This Row],[Invoice_Date]]), DAY(tbl_Invoices[[#This Row],[Invoice_Date]]))</f>
        <v>45039</v>
      </c>
      <c r="J5637">
        <f>YEAR(tbl_Invoices[[#This Row],[Invoice_Date]])</f>
        <v>2023</v>
      </c>
      <c r="K5637" s="1">
        <f>_xlfn.XLOOKUP(tbl_Invoices[[#This Row],[Customer_ID]], tbl_Customers[Customer_ID], tbl_Customers[Cohort_Month])</f>
        <v>44773</v>
      </c>
      <c r="L5637" s="1" t="str">
        <f ca="1">_xlfn.XLOOKUP(tbl_Invoices[[#This Row],[Customer_ID]], tbl_Customers[Customer_ID], tbl_Customers[Age_Group])</f>
        <v>35–44</v>
      </c>
      <c r="M5637" s="1" t="str">
        <f>_xlfn.XLOOKUP(tbl_Invoices[[#This Row],[Customer_ID]], tbl_Customers[Customer_ID], tbl_Customers[Region])</f>
        <v>International</v>
      </c>
      <c r="N5637" s="1" t="str" cm="1">
        <f t="array" ref="N5637">_xlfn.IFS(
   _xlfn.SINGLE(tbl_Invoices[Plan_ID])="P1","Basic",
   _xlfn.SINGLE(tbl_Invoices[Plan_ID])="P2","Standard",
   _xlfn.SINGLE(tbl_Invoices[Plan_ID])="P3","Premium"
)</f>
        <v>Basic</v>
      </c>
      <c r="O5637" s="2">
        <f>IF(tbl_Invoices[[#This Row],[Revenue_Type]]="Churned",0,1)</f>
        <v>1</v>
      </c>
    </row>
    <row r="5638" spans="1:15" x14ac:dyDescent="0.25">
      <c r="A5638" t="s">
        <v>6465</v>
      </c>
      <c r="B5638" t="s">
        <v>232</v>
      </c>
      <c r="C5638" t="s">
        <v>2036</v>
      </c>
      <c r="D5638" s="1">
        <v>45039</v>
      </c>
      <c r="E5638">
        <v>55</v>
      </c>
      <c r="F5638" t="b">
        <v>1</v>
      </c>
      <c r="G5638" t="s">
        <v>4538</v>
      </c>
      <c r="H5638" t="s">
        <v>2031</v>
      </c>
      <c r="I5638" s="1">
        <f>DATE(YEAR(tbl_Invoices[[#This Row],[Invoice_Date]]), MONTH(tbl_Invoices[[#This Row],[Invoice_Date]]), DAY(tbl_Invoices[[#This Row],[Invoice_Date]]))</f>
        <v>45039</v>
      </c>
      <c r="J5638">
        <f>YEAR(tbl_Invoices[[#This Row],[Invoice_Date]])</f>
        <v>2023</v>
      </c>
      <c r="K5638" s="1">
        <f>_xlfn.XLOOKUP(tbl_Invoices[[#This Row],[Customer_ID]], tbl_Customers[Customer_ID], tbl_Customers[Cohort_Month])</f>
        <v>44834</v>
      </c>
      <c r="L5638" s="1" t="str">
        <f ca="1">_xlfn.XLOOKUP(tbl_Invoices[[#This Row],[Customer_ID]], tbl_Customers[Customer_ID], tbl_Customers[Age_Group])</f>
        <v>25–34</v>
      </c>
      <c r="M5638" s="1" t="str">
        <f>_xlfn.XLOOKUP(tbl_Invoices[[#This Row],[Customer_ID]], tbl_Customers[Customer_ID], tbl_Customers[Region])</f>
        <v>South</v>
      </c>
      <c r="N5638" s="1" t="str" cm="1">
        <f t="array" ref="N5638">_xlfn.IFS(
   _xlfn.SINGLE(tbl_Invoices[Plan_ID])="P1","Basic",
   _xlfn.SINGLE(tbl_Invoices[Plan_ID])="P2","Standard",
   _xlfn.SINGLE(tbl_Invoices[Plan_ID])="P3","Premium"
)</f>
        <v>Premium</v>
      </c>
      <c r="O5638" s="2">
        <f>IF(tbl_Invoices[[#This Row],[Revenue_Type]]="Churned",0,1)</f>
        <v>1</v>
      </c>
    </row>
    <row r="5639" spans="1:15" x14ac:dyDescent="0.25">
      <c r="A5639" t="s">
        <v>8895</v>
      </c>
      <c r="B5639" t="s">
        <v>403</v>
      </c>
      <c r="C5639" t="s">
        <v>2429</v>
      </c>
      <c r="D5639" s="1">
        <v>45039</v>
      </c>
      <c r="E5639">
        <v>55</v>
      </c>
      <c r="F5639" t="b">
        <v>1</v>
      </c>
      <c r="G5639" t="s">
        <v>4540</v>
      </c>
      <c r="H5639" t="s">
        <v>2031</v>
      </c>
      <c r="I5639" s="1">
        <f>DATE(YEAR(tbl_Invoices[[#This Row],[Invoice_Date]]), MONTH(tbl_Invoices[[#This Row],[Invoice_Date]]), DAY(tbl_Invoices[[#This Row],[Invoice_Date]]))</f>
        <v>45039</v>
      </c>
      <c r="J5639">
        <f>YEAR(tbl_Invoices[[#This Row],[Invoice_Date]])</f>
        <v>2023</v>
      </c>
      <c r="K5639" s="1">
        <f>_xlfn.XLOOKUP(tbl_Invoices[[#This Row],[Customer_ID]], tbl_Customers[Customer_ID], tbl_Customers[Cohort_Month])</f>
        <v>44773</v>
      </c>
      <c r="L5639" s="1" t="str">
        <f ca="1">_xlfn.XLOOKUP(tbl_Invoices[[#This Row],[Customer_ID]], tbl_Customers[Customer_ID], tbl_Customers[Age_Group])</f>
        <v>45–54</v>
      </c>
      <c r="M5639" s="1" t="str">
        <f>_xlfn.XLOOKUP(tbl_Invoices[[#This Row],[Customer_ID]], tbl_Customers[Customer_ID], tbl_Customers[Region])</f>
        <v>Midwest</v>
      </c>
      <c r="N5639" s="1" t="str" cm="1">
        <f t="array" ref="N5639">_xlfn.IFS(
   _xlfn.SINGLE(tbl_Invoices[Plan_ID])="P1","Basic",
   _xlfn.SINGLE(tbl_Invoices[Plan_ID])="P2","Standard",
   _xlfn.SINGLE(tbl_Invoices[Plan_ID])="P3","Premium"
)</f>
        <v>Premium</v>
      </c>
      <c r="O5639" s="2">
        <f>IF(tbl_Invoices[[#This Row],[Revenue_Type]]="Churned",0,1)</f>
        <v>1</v>
      </c>
    </row>
    <row r="5640" spans="1:15" x14ac:dyDescent="0.25">
      <c r="A5640" t="s">
        <v>4779</v>
      </c>
      <c r="B5640" t="s">
        <v>440</v>
      </c>
      <c r="C5640" t="s">
        <v>2525</v>
      </c>
      <c r="D5640" s="1">
        <v>45039</v>
      </c>
      <c r="E5640">
        <v>55</v>
      </c>
      <c r="F5640" t="b">
        <v>1</v>
      </c>
      <c r="G5640" t="s">
        <v>4549</v>
      </c>
      <c r="H5640" t="s">
        <v>2031</v>
      </c>
      <c r="I5640" s="1">
        <f>DATE(YEAR(tbl_Invoices[[#This Row],[Invoice_Date]]), MONTH(tbl_Invoices[[#This Row],[Invoice_Date]]), DAY(tbl_Invoices[[#This Row],[Invoice_Date]]))</f>
        <v>45039</v>
      </c>
      <c r="J5640">
        <f>YEAR(tbl_Invoices[[#This Row],[Invoice_Date]])</f>
        <v>2023</v>
      </c>
      <c r="K5640" s="1">
        <f>_xlfn.XLOOKUP(tbl_Invoices[[#This Row],[Customer_ID]], tbl_Customers[Customer_ID], tbl_Customers[Cohort_Month])</f>
        <v>44469</v>
      </c>
      <c r="L5640" s="1" t="str">
        <f ca="1">_xlfn.XLOOKUP(tbl_Invoices[[#This Row],[Customer_ID]], tbl_Customers[Customer_ID], tbl_Customers[Age_Group])</f>
        <v>55+</v>
      </c>
      <c r="M5640" s="1" t="str">
        <f>_xlfn.XLOOKUP(tbl_Invoices[[#This Row],[Customer_ID]], tbl_Customers[Customer_ID], tbl_Customers[Region])</f>
        <v>South</v>
      </c>
      <c r="N5640" s="1" t="str" cm="1">
        <f t="array" ref="N5640">_xlfn.IFS(
   _xlfn.SINGLE(tbl_Invoices[Plan_ID])="P1","Basic",
   _xlfn.SINGLE(tbl_Invoices[Plan_ID])="P2","Standard",
   _xlfn.SINGLE(tbl_Invoices[Plan_ID])="P3","Premium"
)</f>
        <v>Premium</v>
      </c>
      <c r="O5640" s="2">
        <f>IF(tbl_Invoices[[#This Row],[Revenue_Type]]="Churned",0,1)</f>
        <v>1</v>
      </c>
    </row>
    <row r="5641" spans="1:15" x14ac:dyDescent="0.25">
      <c r="A5641" t="s">
        <v>9236</v>
      </c>
      <c r="B5641" t="s">
        <v>976</v>
      </c>
      <c r="C5641" t="s">
        <v>3646</v>
      </c>
      <c r="D5641" s="1">
        <v>45039</v>
      </c>
      <c r="E5641">
        <v>55</v>
      </c>
      <c r="F5641" t="b">
        <v>1</v>
      </c>
      <c r="G5641" t="s">
        <v>4549</v>
      </c>
      <c r="H5641" t="s">
        <v>2031</v>
      </c>
      <c r="I5641" s="1">
        <f>DATE(YEAR(tbl_Invoices[[#This Row],[Invoice_Date]]), MONTH(tbl_Invoices[[#This Row],[Invoice_Date]]), DAY(tbl_Invoices[[#This Row],[Invoice_Date]]))</f>
        <v>45039</v>
      </c>
      <c r="J5641">
        <f>YEAR(tbl_Invoices[[#This Row],[Invoice_Date]])</f>
        <v>2023</v>
      </c>
      <c r="K5641" s="1">
        <f>_xlfn.XLOOKUP(tbl_Invoices[[#This Row],[Customer_ID]], tbl_Customers[Customer_ID], tbl_Customers[Cohort_Month])</f>
        <v>44592</v>
      </c>
      <c r="L5641" s="1" t="str">
        <f ca="1">_xlfn.XLOOKUP(tbl_Invoices[[#This Row],[Customer_ID]], tbl_Customers[Customer_ID], tbl_Customers[Age_Group])</f>
        <v>35–44</v>
      </c>
      <c r="M5641" s="1" t="str">
        <f>_xlfn.XLOOKUP(tbl_Invoices[[#This Row],[Customer_ID]], tbl_Customers[Customer_ID], tbl_Customers[Region])</f>
        <v>Midwest</v>
      </c>
      <c r="N5641" s="1" t="str" cm="1">
        <f t="array" ref="N5641">_xlfn.IFS(
   _xlfn.SINGLE(tbl_Invoices[Plan_ID])="P1","Basic",
   _xlfn.SINGLE(tbl_Invoices[Plan_ID])="P2","Standard",
   _xlfn.SINGLE(tbl_Invoices[Plan_ID])="P3","Premium"
)</f>
        <v>Premium</v>
      </c>
      <c r="O5641" s="2">
        <f>IF(tbl_Invoices[[#This Row],[Revenue_Type]]="Churned",0,1)</f>
        <v>1</v>
      </c>
    </row>
    <row r="5642" spans="1:15" x14ac:dyDescent="0.25">
      <c r="A5642" t="s">
        <v>8653</v>
      </c>
      <c r="B5642" t="s">
        <v>1955</v>
      </c>
      <c r="C5642" t="s">
        <v>4356</v>
      </c>
      <c r="D5642" s="1">
        <v>45039</v>
      </c>
      <c r="E5642">
        <v>25</v>
      </c>
      <c r="F5642" t="b">
        <v>1</v>
      </c>
      <c r="G5642" t="s">
        <v>4540</v>
      </c>
      <c r="H5642" t="s">
        <v>2034</v>
      </c>
      <c r="I5642" s="1">
        <f>DATE(YEAR(tbl_Invoices[[#This Row],[Invoice_Date]]), MONTH(tbl_Invoices[[#This Row],[Invoice_Date]]), DAY(tbl_Invoices[[#This Row],[Invoice_Date]]))</f>
        <v>45039</v>
      </c>
      <c r="J5642">
        <f>YEAR(tbl_Invoices[[#This Row],[Invoice_Date]])</f>
        <v>2023</v>
      </c>
      <c r="K5642" s="1">
        <f>_xlfn.XLOOKUP(tbl_Invoices[[#This Row],[Customer_ID]], tbl_Customers[Customer_ID], tbl_Customers[Cohort_Month])</f>
        <v>44773</v>
      </c>
      <c r="L5642" s="1" t="str">
        <f ca="1">_xlfn.XLOOKUP(tbl_Invoices[[#This Row],[Customer_ID]], tbl_Customers[Customer_ID], tbl_Customers[Age_Group])</f>
        <v>35–44</v>
      </c>
      <c r="M5642" s="1" t="str">
        <f>_xlfn.XLOOKUP(tbl_Invoices[[#This Row],[Customer_ID]], tbl_Customers[Customer_ID], tbl_Customers[Region])</f>
        <v>International</v>
      </c>
      <c r="N5642" s="1" t="str" cm="1">
        <f t="array" ref="N5642">_xlfn.IFS(
   _xlfn.SINGLE(tbl_Invoices[Plan_ID])="P1","Basic",
   _xlfn.SINGLE(tbl_Invoices[Plan_ID])="P2","Standard",
   _xlfn.SINGLE(tbl_Invoices[Plan_ID])="P3","Premium"
)</f>
        <v>Standard</v>
      </c>
      <c r="O5642" s="2">
        <f>IF(tbl_Invoices[[#This Row],[Revenue_Type]]="Churned",0,1)</f>
        <v>1</v>
      </c>
    </row>
    <row r="5643" spans="1:15" x14ac:dyDescent="0.25">
      <c r="A5643" t="s">
        <v>8486</v>
      </c>
      <c r="B5643" t="s">
        <v>146</v>
      </c>
      <c r="C5643" t="s">
        <v>3015</v>
      </c>
      <c r="D5643" s="1">
        <v>45040</v>
      </c>
      <c r="E5643">
        <v>55</v>
      </c>
      <c r="F5643" t="b">
        <v>1</v>
      </c>
      <c r="G5643" t="s">
        <v>4538</v>
      </c>
      <c r="H5643" t="s">
        <v>2031</v>
      </c>
      <c r="I5643" s="1">
        <f>DATE(YEAR(tbl_Invoices[[#This Row],[Invoice_Date]]), MONTH(tbl_Invoices[[#This Row],[Invoice_Date]]), DAY(tbl_Invoices[[#This Row],[Invoice_Date]]))</f>
        <v>45040</v>
      </c>
      <c r="J5643">
        <f>YEAR(tbl_Invoices[[#This Row],[Invoice_Date]])</f>
        <v>2023</v>
      </c>
      <c r="K5643" s="1">
        <f>_xlfn.XLOOKUP(tbl_Invoices[[#This Row],[Customer_ID]], tbl_Customers[Customer_ID], tbl_Customers[Cohort_Month])</f>
        <v>44530</v>
      </c>
      <c r="L5643" s="1" t="str">
        <f ca="1">_xlfn.XLOOKUP(tbl_Invoices[[#This Row],[Customer_ID]], tbl_Customers[Customer_ID], tbl_Customers[Age_Group])</f>
        <v>55+</v>
      </c>
      <c r="M5643" s="1" t="str">
        <f>_xlfn.XLOOKUP(tbl_Invoices[[#This Row],[Customer_ID]], tbl_Customers[Customer_ID], tbl_Customers[Region])</f>
        <v>International</v>
      </c>
      <c r="N5643" s="1" t="str" cm="1">
        <f t="array" ref="N5643">_xlfn.IFS(
   _xlfn.SINGLE(tbl_Invoices[Plan_ID])="P1","Basic",
   _xlfn.SINGLE(tbl_Invoices[Plan_ID])="P2","Standard",
   _xlfn.SINGLE(tbl_Invoices[Plan_ID])="P3","Premium"
)</f>
        <v>Premium</v>
      </c>
      <c r="O5643" s="2">
        <f>IF(tbl_Invoices[[#This Row],[Revenue_Type]]="Churned",0,1)</f>
        <v>1</v>
      </c>
    </row>
    <row r="5644" spans="1:15" x14ac:dyDescent="0.25">
      <c r="A5644" t="s">
        <v>5518</v>
      </c>
      <c r="B5644" t="s">
        <v>242</v>
      </c>
      <c r="C5644" t="s">
        <v>2592</v>
      </c>
      <c r="D5644" s="1">
        <v>45040</v>
      </c>
      <c r="E5644">
        <v>55</v>
      </c>
      <c r="F5644" t="b">
        <v>1</v>
      </c>
      <c r="G5644" t="s">
        <v>4547</v>
      </c>
      <c r="H5644" t="s">
        <v>2031</v>
      </c>
      <c r="I5644" s="1">
        <f>DATE(YEAR(tbl_Invoices[[#This Row],[Invoice_Date]]), MONTH(tbl_Invoices[[#This Row],[Invoice_Date]]), DAY(tbl_Invoices[[#This Row],[Invoice_Date]]))</f>
        <v>45040</v>
      </c>
      <c r="J5644">
        <f>YEAR(tbl_Invoices[[#This Row],[Invoice_Date]])</f>
        <v>2023</v>
      </c>
      <c r="K5644" s="1">
        <f>_xlfn.XLOOKUP(tbl_Invoices[[#This Row],[Customer_ID]], tbl_Customers[Customer_ID], tbl_Customers[Cohort_Month])</f>
        <v>44834</v>
      </c>
      <c r="L5644" s="1" t="str">
        <f ca="1">_xlfn.XLOOKUP(tbl_Invoices[[#This Row],[Customer_ID]], tbl_Customers[Customer_ID], tbl_Customers[Age_Group])</f>
        <v>25–34</v>
      </c>
      <c r="M5644" s="1" t="str">
        <f>_xlfn.XLOOKUP(tbl_Invoices[[#This Row],[Customer_ID]], tbl_Customers[Customer_ID], tbl_Customers[Region])</f>
        <v>East</v>
      </c>
      <c r="N5644" s="1" t="str" cm="1">
        <f t="array" ref="N5644">_xlfn.IFS(
   _xlfn.SINGLE(tbl_Invoices[Plan_ID])="P1","Basic",
   _xlfn.SINGLE(tbl_Invoices[Plan_ID])="P2","Standard",
   _xlfn.SINGLE(tbl_Invoices[Plan_ID])="P3","Premium"
)</f>
        <v>Premium</v>
      </c>
      <c r="O5644" s="2">
        <f>IF(tbl_Invoices[[#This Row],[Revenue_Type]]="Churned",0,1)</f>
        <v>1</v>
      </c>
    </row>
    <row r="5645" spans="1:15" x14ac:dyDescent="0.25">
      <c r="A5645" t="s">
        <v>6666</v>
      </c>
      <c r="B5645" t="s">
        <v>446</v>
      </c>
      <c r="C5645" t="s">
        <v>2130</v>
      </c>
      <c r="D5645" s="1">
        <v>45040</v>
      </c>
      <c r="E5645">
        <v>12</v>
      </c>
      <c r="F5645" t="b">
        <v>1</v>
      </c>
      <c r="G5645" t="s">
        <v>4549</v>
      </c>
      <c r="H5645" t="s">
        <v>2027</v>
      </c>
      <c r="I5645" s="1">
        <f>DATE(YEAR(tbl_Invoices[[#This Row],[Invoice_Date]]), MONTH(tbl_Invoices[[#This Row],[Invoice_Date]]), DAY(tbl_Invoices[[#This Row],[Invoice_Date]]))</f>
        <v>45040</v>
      </c>
      <c r="J5645">
        <f>YEAR(tbl_Invoices[[#This Row],[Invoice_Date]])</f>
        <v>2023</v>
      </c>
      <c r="K5645" s="1">
        <f>_xlfn.XLOOKUP(tbl_Invoices[[#This Row],[Customer_ID]], tbl_Customers[Customer_ID], tbl_Customers[Cohort_Month])</f>
        <v>44651</v>
      </c>
      <c r="L5645" s="1" t="str">
        <f ca="1">_xlfn.XLOOKUP(tbl_Invoices[[#This Row],[Customer_ID]], tbl_Customers[Customer_ID], tbl_Customers[Age_Group])</f>
        <v>25–34</v>
      </c>
      <c r="M5645" s="1" t="str">
        <f>_xlfn.XLOOKUP(tbl_Invoices[[#This Row],[Customer_ID]], tbl_Customers[Customer_ID], tbl_Customers[Region])</f>
        <v>South</v>
      </c>
      <c r="N5645" s="1" t="str" cm="1">
        <f t="array" ref="N5645">_xlfn.IFS(
   _xlfn.SINGLE(tbl_Invoices[Plan_ID])="P1","Basic",
   _xlfn.SINGLE(tbl_Invoices[Plan_ID])="P2","Standard",
   _xlfn.SINGLE(tbl_Invoices[Plan_ID])="P3","Premium"
)</f>
        <v>Basic</v>
      </c>
      <c r="O5645" s="2">
        <f>IF(tbl_Invoices[[#This Row],[Revenue_Type]]="Churned",0,1)</f>
        <v>1</v>
      </c>
    </row>
    <row r="5646" spans="1:15" x14ac:dyDescent="0.25">
      <c r="A5646" t="s">
        <v>4622</v>
      </c>
      <c r="B5646" t="s">
        <v>877</v>
      </c>
      <c r="C5646" t="s">
        <v>2504</v>
      </c>
      <c r="D5646" s="1">
        <v>45040</v>
      </c>
      <c r="E5646">
        <v>25</v>
      </c>
      <c r="F5646" t="b">
        <v>1</v>
      </c>
      <c r="G5646" t="s">
        <v>4540</v>
      </c>
      <c r="H5646" t="s">
        <v>2034</v>
      </c>
      <c r="I5646" s="1">
        <f>DATE(YEAR(tbl_Invoices[[#This Row],[Invoice_Date]]), MONTH(tbl_Invoices[[#This Row],[Invoice_Date]]), DAY(tbl_Invoices[[#This Row],[Invoice_Date]]))</f>
        <v>45040</v>
      </c>
      <c r="J5646">
        <f>YEAR(tbl_Invoices[[#This Row],[Invoice_Date]])</f>
        <v>2023</v>
      </c>
      <c r="K5646" s="1">
        <f>_xlfn.XLOOKUP(tbl_Invoices[[#This Row],[Customer_ID]], tbl_Customers[Customer_ID], tbl_Customers[Cohort_Month])</f>
        <v>44439</v>
      </c>
      <c r="L5646" s="1" t="str">
        <f ca="1">_xlfn.XLOOKUP(tbl_Invoices[[#This Row],[Customer_ID]], tbl_Customers[Customer_ID], tbl_Customers[Age_Group])</f>
        <v>25–34</v>
      </c>
      <c r="M5646" s="1" t="str">
        <f>_xlfn.XLOOKUP(tbl_Invoices[[#This Row],[Customer_ID]], tbl_Customers[Customer_ID], tbl_Customers[Region])</f>
        <v>East</v>
      </c>
      <c r="N5646" s="1" t="str" cm="1">
        <f t="array" ref="N5646">_xlfn.IFS(
   _xlfn.SINGLE(tbl_Invoices[Plan_ID])="P1","Basic",
   _xlfn.SINGLE(tbl_Invoices[Plan_ID])="P2","Standard",
   _xlfn.SINGLE(tbl_Invoices[Plan_ID])="P3","Premium"
)</f>
        <v>Standard</v>
      </c>
      <c r="O5646" s="2">
        <f>IF(tbl_Invoices[[#This Row],[Revenue_Type]]="Churned",0,1)</f>
        <v>1</v>
      </c>
    </row>
    <row r="5647" spans="1:15" x14ac:dyDescent="0.25">
      <c r="A5647" t="s">
        <v>8461</v>
      </c>
      <c r="B5647" t="s">
        <v>958</v>
      </c>
      <c r="C5647" t="s">
        <v>3569</v>
      </c>
      <c r="D5647" s="1">
        <v>45040</v>
      </c>
      <c r="E5647">
        <v>12</v>
      </c>
      <c r="F5647" t="b">
        <v>1</v>
      </c>
      <c r="G5647" t="s">
        <v>4547</v>
      </c>
      <c r="H5647" t="s">
        <v>2027</v>
      </c>
      <c r="I5647" s="1">
        <f>DATE(YEAR(tbl_Invoices[[#This Row],[Invoice_Date]]), MONTH(tbl_Invoices[[#This Row],[Invoice_Date]]), DAY(tbl_Invoices[[#This Row],[Invoice_Date]]))</f>
        <v>45040</v>
      </c>
      <c r="J5647">
        <f>YEAR(tbl_Invoices[[#This Row],[Invoice_Date]])</f>
        <v>2023</v>
      </c>
      <c r="K5647" s="1">
        <f>_xlfn.XLOOKUP(tbl_Invoices[[#This Row],[Customer_ID]], tbl_Customers[Customer_ID], tbl_Customers[Cohort_Month])</f>
        <v>44985</v>
      </c>
      <c r="L5647" s="1" t="str">
        <f ca="1">_xlfn.XLOOKUP(tbl_Invoices[[#This Row],[Customer_ID]], tbl_Customers[Customer_ID], tbl_Customers[Age_Group])</f>
        <v>25–34</v>
      </c>
      <c r="M5647" s="1" t="str">
        <f>_xlfn.XLOOKUP(tbl_Invoices[[#This Row],[Customer_ID]], tbl_Customers[Customer_ID], tbl_Customers[Region])</f>
        <v>West</v>
      </c>
      <c r="N5647" s="1" t="str" cm="1">
        <f t="array" ref="N5647">_xlfn.IFS(
   _xlfn.SINGLE(tbl_Invoices[Plan_ID])="P1","Basic",
   _xlfn.SINGLE(tbl_Invoices[Plan_ID])="P2","Standard",
   _xlfn.SINGLE(tbl_Invoices[Plan_ID])="P3","Premium"
)</f>
        <v>Basic</v>
      </c>
      <c r="O5647" s="2">
        <f>IF(tbl_Invoices[[#This Row],[Revenue_Type]]="Churned",0,1)</f>
        <v>1</v>
      </c>
    </row>
    <row r="5648" spans="1:15" x14ac:dyDescent="0.25">
      <c r="A5648" t="s">
        <v>8031</v>
      </c>
      <c r="B5648" t="s">
        <v>1135</v>
      </c>
      <c r="C5648" t="s">
        <v>2454</v>
      </c>
      <c r="D5648" s="1">
        <v>45040</v>
      </c>
      <c r="E5648">
        <v>55</v>
      </c>
      <c r="F5648" t="b">
        <v>1</v>
      </c>
      <c r="G5648" t="s">
        <v>4538</v>
      </c>
      <c r="H5648" t="s">
        <v>2031</v>
      </c>
      <c r="I5648" s="1">
        <f>DATE(YEAR(tbl_Invoices[[#This Row],[Invoice_Date]]), MONTH(tbl_Invoices[[#This Row],[Invoice_Date]]), DAY(tbl_Invoices[[#This Row],[Invoice_Date]]))</f>
        <v>45040</v>
      </c>
      <c r="J5648">
        <f>YEAR(tbl_Invoices[[#This Row],[Invoice_Date]])</f>
        <v>2023</v>
      </c>
      <c r="K5648" s="1">
        <f>_xlfn.XLOOKUP(tbl_Invoices[[#This Row],[Customer_ID]], tbl_Customers[Customer_ID], tbl_Customers[Cohort_Month])</f>
        <v>45077</v>
      </c>
      <c r="L5648" s="1" t="str">
        <f ca="1">_xlfn.XLOOKUP(tbl_Invoices[[#This Row],[Customer_ID]], tbl_Customers[Customer_ID], tbl_Customers[Age_Group])</f>
        <v>35–44</v>
      </c>
      <c r="M5648" s="1" t="str">
        <f>_xlfn.XLOOKUP(tbl_Invoices[[#This Row],[Customer_ID]], tbl_Customers[Customer_ID], tbl_Customers[Region])</f>
        <v>East</v>
      </c>
      <c r="N5648" s="1" t="str" cm="1">
        <f t="array" ref="N5648">_xlfn.IFS(
   _xlfn.SINGLE(tbl_Invoices[Plan_ID])="P1","Basic",
   _xlfn.SINGLE(tbl_Invoices[Plan_ID])="P2","Standard",
   _xlfn.SINGLE(tbl_Invoices[Plan_ID])="P3","Premium"
)</f>
        <v>Premium</v>
      </c>
      <c r="O5648" s="2">
        <f>IF(tbl_Invoices[[#This Row],[Revenue_Type]]="Churned",0,1)</f>
        <v>1</v>
      </c>
    </row>
    <row r="5649" spans="1:15" x14ac:dyDescent="0.25">
      <c r="A5649" t="s">
        <v>9250</v>
      </c>
      <c r="B5649" t="s">
        <v>1169</v>
      </c>
      <c r="C5649" t="s">
        <v>2838</v>
      </c>
      <c r="D5649" s="1">
        <v>45040</v>
      </c>
      <c r="E5649">
        <v>12</v>
      </c>
      <c r="F5649" t="b">
        <v>1</v>
      </c>
      <c r="G5649" t="s">
        <v>4540</v>
      </c>
      <c r="H5649" t="s">
        <v>2027</v>
      </c>
      <c r="I5649" s="1">
        <f>DATE(YEAR(tbl_Invoices[[#This Row],[Invoice_Date]]), MONTH(tbl_Invoices[[#This Row],[Invoice_Date]]), DAY(tbl_Invoices[[#This Row],[Invoice_Date]]))</f>
        <v>45040</v>
      </c>
      <c r="J5649">
        <f>YEAR(tbl_Invoices[[#This Row],[Invoice_Date]])</f>
        <v>2023</v>
      </c>
      <c r="K5649" s="1">
        <f>_xlfn.XLOOKUP(tbl_Invoices[[#This Row],[Customer_ID]], tbl_Customers[Customer_ID], tbl_Customers[Cohort_Month])</f>
        <v>45107</v>
      </c>
      <c r="L5649" s="1" t="str">
        <f ca="1">_xlfn.XLOOKUP(tbl_Invoices[[#This Row],[Customer_ID]], tbl_Customers[Customer_ID], tbl_Customers[Age_Group])</f>
        <v>45–54</v>
      </c>
      <c r="M5649" s="1" t="str">
        <f>_xlfn.XLOOKUP(tbl_Invoices[[#This Row],[Customer_ID]], tbl_Customers[Customer_ID], tbl_Customers[Region])</f>
        <v>East</v>
      </c>
      <c r="N5649" s="1" t="str" cm="1">
        <f t="array" ref="N5649">_xlfn.IFS(
   _xlfn.SINGLE(tbl_Invoices[Plan_ID])="P1","Basic",
   _xlfn.SINGLE(tbl_Invoices[Plan_ID])="P2","Standard",
   _xlfn.SINGLE(tbl_Invoices[Plan_ID])="P3","Premium"
)</f>
        <v>Basic</v>
      </c>
      <c r="O5649" s="2">
        <f>IF(tbl_Invoices[[#This Row],[Revenue_Type]]="Churned",0,1)</f>
        <v>1</v>
      </c>
    </row>
    <row r="5650" spans="1:15" x14ac:dyDescent="0.25">
      <c r="A5650" t="s">
        <v>10024</v>
      </c>
      <c r="B5650" t="s">
        <v>1174</v>
      </c>
      <c r="C5650" t="s">
        <v>3496</v>
      </c>
      <c r="D5650" s="1">
        <v>45040</v>
      </c>
      <c r="E5650">
        <v>55</v>
      </c>
      <c r="F5650" t="b">
        <v>1</v>
      </c>
      <c r="G5650" t="s">
        <v>4549</v>
      </c>
      <c r="H5650" t="s">
        <v>2031</v>
      </c>
      <c r="I5650" s="1">
        <f>DATE(YEAR(tbl_Invoices[[#This Row],[Invoice_Date]]), MONTH(tbl_Invoices[[#This Row],[Invoice_Date]]), DAY(tbl_Invoices[[#This Row],[Invoice_Date]]))</f>
        <v>45040</v>
      </c>
      <c r="J5650">
        <f>YEAR(tbl_Invoices[[#This Row],[Invoice_Date]])</f>
        <v>2023</v>
      </c>
      <c r="K5650" s="1">
        <f>_xlfn.XLOOKUP(tbl_Invoices[[#This Row],[Customer_ID]], tbl_Customers[Customer_ID], tbl_Customers[Cohort_Month])</f>
        <v>44620</v>
      </c>
      <c r="L5650" s="1" t="str">
        <f ca="1">_xlfn.XLOOKUP(tbl_Invoices[[#This Row],[Customer_ID]], tbl_Customers[Customer_ID], tbl_Customers[Age_Group])</f>
        <v>45–54</v>
      </c>
      <c r="M5650" s="1" t="str">
        <f>_xlfn.XLOOKUP(tbl_Invoices[[#This Row],[Customer_ID]], tbl_Customers[Customer_ID], tbl_Customers[Region])</f>
        <v>Midwest</v>
      </c>
      <c r="N5650" s="1" t="str" cm="1">
        <f t="array" ref="N5650">_xlfn.IFS(
   _xlfn.SINGLE(tbl_Invoices[Plan_ID])="P1","Basic",
   _xlfn.SINGLE(tbl_Invoices[Plan_ID])="P2","Standard",
   _xlfn.SINGLE(tbl_Invoices[Plan_ID])="P3","Premium"
)</f>
        <v>Premium</v>
      </c>
      <c r="O5650" s="2">
        <f>IF(tbl_Invoices[[#This Row],[Revenue_Type]]="Churned",0,1)</f>
        <v>1</v>
      </c>
    </row>
    <row r="5651" spans="1:15" x14ac:dyDescent="0.25">
      <c r="A5651" t="s">
        <v>5249</v>
      </c>
      <c r="B5651" t="s">
        <v>1744</v>
      </c>
      <c r="C5651" t="s">
        <v>3813</v>
      </c>
      <c r="D5651" s="1">
        <v>45040</v>
      </c>
      <c r="E5651">
        <v>12</v>
      </c>
      <c r="F5651" t="b">
        <v>1</v>
      </c>
      <c r="G5651" t="s">
        <v>4538</v>
      </c>
      <c r="H5651" t="s">
        <v>2027</v>
      </c>
      <c r="I5651" s="1">
        <f>DATE(YEAR(tbl_Invoices[[#This Row],[Invoice_Date]]), MONTH(tbl_Invoices[[#This Row],[Invoice_Date]]), DAY(tbl_Invoices[[#This Row],[Invoice_Date]]))</f>
        <v>45040</v>
      </c>
      <c r="J5651">
        <f>YEAR(tbl_Invoices[[#This Row],[Invoice_Date]])</f>
        <v>2023</v>
      </c>
      <c r="K5651" s="1">
        <f>_xlfn.XLOOKUP(tbl_Invoices[[#This Row],[Customer_ID]], tbl_Customers[Customer_ID], tbl_Customers[Cohort_Month])</f>
        <v>44316</v>
      </c>
      <c r="L5651" s="1" t="str">
        <f ca="1">_xlfn.XLOOKUP(tbl_Invoices[[#This Row],[Customer_ID]], tbl_Customers[Customer_ID], tbl_Customers[Age_Group])</f>
        <v>55+</v>
      </c>
      <c r="M5651" s="1" t="str">
        <f>_xlfn.XLOOKUP(tbl_Invoices[[#This Row],[Customer_ID]], tbl_Customers[Customer_ID], tbl_Customers[Region])</f>
        <v>International</v>
      </c>
      <c r="N5651" s="1" t="str" cm="1">
        <f t="array" ref="N5651">_xlfn.IFS(
   _xlfn.SINGLE(tbl_Invoices[Plan_ID])="P1","Basic",
   _xlfn.SINGLE(tbl_Invoices[Plan_ID])="P2","Standard",
   _xlfn.SINGLE(tbl_Invoices[Plan_ID])="P3","Premium"
)</f>
        <v>Basic</v>
      </c>
      <c r="O5651" s="2">
        <f>IF(tbl_Invoices[[#This Row],[Revenue_Type]]="Churned",0,1)</f>
        <v>1</v>
      </c>
    </row>
    <row r="5652" spans="1:15" x14ac:dyDescent="0.25">
      <c r="A5652" t="s">
        <v>6639</v>
      </c>
      <c r="B5652" t="s">
        <v>1521</v>
      </c>
      <c r="C5652" t="s">
        <v>3357</v>
      </c>
      <c r="D5652" s="1">
        <v>45041</v>
      </c>
      <c r="E5652">
        <v>12</v>
      </c>
      <c r="F5652" t="b">
        <v>1</v>
      </c>
      <c r="G5652" t="s">
        <v>4540</v>
      </c>
      <c r="H5652" t="s">
        <v>2027</v>
      </c>
      <c r="I5652" s="1">
        <f>DATE(YEAR(tbl_Invoices[[#This Row],[Invoice_Date]]), MONTH(tbl_Invoices[[#This Row],[Invoice_Date]]), DAY(tbl_Invoices[[#This Row],[Invoice_Date]]))</f>
        <v>45041</v>
      </c>
      <c r="J5652">
        <f>YEAR(tbl_Invoices[[#This Row],[Invoice_Date]])</f>
        <v>2023</v>
      </c>
      <c r="K5652" s="1">
        <f>_xlfn.XLOOKUP(tbl_Invoices[[#This Row],[Customer_ID]], tbl_Customers[Customer_ID], tbl_Customers[Cohort_Month])</f>
        <v>44773</v>
      </c>
      <c r="L5652" s="1" t="str">
        <f ca="1">_xlfn.XLOOKUP(tbl_Invoices[[#This Row],[Customer_ID]], tbl_Customers[Customer_ID], tbl_Customers[Age_Group])</f>
        <v>25–34</v>
      </c>
      <c r="M5652" s="1" t="str">
        <f>_xlfn.XLOOKUP(tbl_Invoices[[#This Row],[Customer_ID]], tbl_Customers[Customer_ID], tbl_Customers[Region])</f>
        <v>Midwest</v>
      </c>
      <c r="N5652" s="1" t="str" cm="1">
        <f t="array" ref="N5652">_xlfn.IFS(
   _xlfn.SINGLE(tbl_Invoices[Plan_ID])="P1","Basic",
   _xlfn.SINGLE(tbl_Invoices[Plan_ID])="P2","Standard",
   _xlfn.SINGLE(tbl_Invoices[Plan_ID])="P3","Premium"
)</f>
        <v>Basic</v>
      </c>
      <c r="O5652" s="2">
        <f>IF(tbl_Invoices[[#This Row],[Revenue_Type]]="Churned",0,1)</f>
        <v>1</v>
      </c>
    </row>
    <row r="5653" spans="1:15" x14ac:dyDescent="0.25">
      <c r="A5653" t="s">
        <v>8627</v>
      </c>
      <c r="B5653" t="s">
        <v>1864</v>
      </c>
      <c r="C5653" t="s">
        <v>4396</v>
      </c>
      <c r="D5653" s="1">
        <v>45041</v>
      </c>
      <c r="E5653">
        <v>25</v>
      </c>
      <c r="F5653" t="b">
        <v>1</v>
      </c>
      <c r="G5653" t="s">
        <v>4545</v>
      </c>
      <c r="H5653" t="s">
        <v>2034</v>
      </c>
      <c r="I5653" s="1">
        <f>DATE(YEAR(tbl_Invoices[[#This Row],[Invoice_Date]]), MONTH(tbl_Invoices[[#This Row],[Invoice_Date]]), DAY(tbl_Invoices[[#This Row],[Invoice_Date]]))</f>
        <v>45041</v>
      </c>
      <c r="J5653">
        <f>YEAR(tbl_Invoices[[#This Row],[Invoice_Date]])</f>
        <v>2023</v>
      </c>
      <c r="K5653" s="1">
        <f>_xlfn.XLOOKUP(tbl_Invoices[[#This Row],[Customer_ID]], tbl_Customers[Customer_ID], tbl_Customers[Cohort_Month])</f>
        <v>44834</v>
      </c>
      <c r="L5653" s="1" t="str">
        <f ca="1">_xlfn.XLOOKUP(tbl_Invoices[[#This Row],[Customer_ID]], tbl_Customers[Customer_ID], tbl_Customers[Age_Group])</f>
        <v>35–44</v>
      </c>
      <c r="M5653" s="1" t="str">
        <f>_xlfn.XLOOKUP(tbl_Invoices[[#This Row],[Customer_ID]], tbl_Customers[Customer_ID], tbl_Customers[Region])</f>
        <v>South</v>
      </c>
      <c r="N5653" s="1" t="str" cm="1">
        <f t="array" ref="N5653">_xlfn.IFS(
   _xlfn.SINGLE(tbl_Invoices[Plan_ID])="P1","Basic",
   _xlfn.SINGLE(tbl_Invoices[Plan_ID])="P2","Standard",
   _xlfn.SINGLE(tbl_Invoices[Plan_ID])="P3","Premium"
)</f>
        <v>Standard</v>
      </c>
      <c r="O5653" s="2">
        <f>IF(tbl_Invoices[[#This Row],[Revenue_Type]]="Churned",0,1)</f>
        <v>0</v>
      </c>
    </row>
    <row r="5654" spans="1:15" x14ac:dyDescent="0.25">
      <c r="A5654" t="s">
        <v>10219</v>
      </c>
      <c r="B5654" t="s">
        <v>37</v>
      </c>
      <c r="C5654" t="s">
        <v>3533</v>
      </c>
      <c r="D5654" s="1">
        <v>45042</v>
      </c>
      <c r="E5654">
        <v>25</v>
      </c>
      <c r="F5654" t="b">
        <v>1</v>
      </c>
      <c r="G5654" t="s">
        <v>4540</v>
      </c>
      <c r="H5654" t="s">
        <v>2034</v>
      </c>
      <c r="I5654" s="1">
        <f>DATE(YEAR(tbl_Invoices[[#This Row],[Invoice_Date]]), MONTH(tbl_Invoices[[#This Row],[Invoice_Date]]), DAY(tbl_Invoices[[#This Row],[Invoice_Date]]))</f>
        <v>45042</v>
      </c>
      <c r="J5654">
        <f>YEAR(tbl_Invoices[[#This Row],[Invoice_Date]])</f>
        <v>2023</v>
      </c>
      <c r="K5654" s="1">
        <f>_xlfn.XLOOKUP(tbl_Invoices[[#This Row],[Customer_ID]], tbl_Customers[Customer_ID], tbl_Customers[Cohort_Month])</f>
        <v>44316</v>
      </c>
      <c r="L5654" s="1" t="str">
        <f ca="1">_xlfn.XLOOKUP(tbl_Invoices[[#This Row],[Customer_ID]], tbl_Customers[Customer_ID], tbl_Customers[Age_Group])</f>
        <v>25–34</v>
      </c>
      <c r="M5654" s="1" t="str">
        <f>_xlfn.XLOOKUP(tbl_Invoices[[#This Row],[Customer_ID]], tbl_Customers[Customer_ID], tbl_Customers[Region])</f>
        <v>West</v>
      </c>
      <c r="N5654" s="1" t="str" cm="1">
        <f t="array" ref="N5654">_xlfn.IFS(
   _xlfn.SINGLE(tbl_Invoices[Plan_ID])="P1","Basic",
   _xlfn.SINGLE(tbl_Invoices[Plan_ID])="P2","Standard",
   _xlfn.SINGLE(tbl_Invoices[Plan_ID])="P3","Premium"
)</f>
        <v>Standard</v>
      </c>
      <c r="O5654" s="2">
        <f>IF(tbl_Invoices[[#This Row],[Revenue_Type]]="Churned",0,1)</f>
        <v>1</v>
      </c>
    </row>
    <row r="5655" spans="1:15" x14ac:dyDescent="0.25">
      <c r="A5655" t="s">
        <v>8081</v>
      </c>
      <c r="B5655" t="s">
        <v>468</v>
      </c>
      <c r="C5655" t="s">
        <v>3509</v>
      </c>
      <c r="D5655" s="1">
        <v>45042</v>
      </c>
      <c r="E5655">
        <v>25</v>
      </c>
      <c r="F5655" t="b">
        <v>1</v>
      </c>
      <c r="G5655" t="s">
        <v>4549</v>
      </c>
      <c r="H5655" t="s">
        <v>2034</v>
      </c>
      <c r="I5655" s="1">
        <f>DATE(YEAR(tbl_Invoices[[#This Row],[Invoice_Date]]), MONTH(tbl_Invoices[[#This Row],[Invoice_Date]]), DAY(tbl_Invoices[[#This Row],[Invoice_Date]]))</f>
        <v>45042</v>
      </c>
      <c r="J5655">
        <f>YEAR(tbl_Invoices[[#This Row],[Invoice_Date]])</f>
        <v>2023</v>
      </c>
      <c r="K5655" s="1">
        <f>_xlfn.XLOOKUP(tbl_Invoices[[#This Row],[Customer_ID]], tbl_Customers[Customer_ID], tbl_Customers[Cohort_Month])</f>
        <v>44227</v>
      </c>
      <c r="L5655" s="1" t="str">
        <f ca="1">_xlfn.XLOOKUP(tbl_Invoices[[#This Row],[Customer_ID]], tbl_Customers[Customer_ID], tbl_Customers[Age_Group])</f>
        <v>35–44</v>
      </c>
      <c r="M5655" s="1" t="str">
        <f>_xlfn.XLOOKUP(tbl_Invoices[[#This Row],[Customer_ID]], tbl_Customers[Customer_ID], tbl_Customers[Region])</f>
        <v>International</v>
      </c>
      <c r="N5655" s="1" t="str" cm="1">
        <f t="array" ref="N5655">_xlfn.IFS(
   _xlfn.SINGLE(tbl_Invoices[Plan_ID])="P1","Basic",
   _xlfn.SINGLE(tbl_Invoices[Plan_ID])="P2","Standard",
   _xlfn.SINGLE(tbl_Invoices[Plan_ID])="P3","Premium"
)</f>
        <v>Standard</v>
      </c>
      <c r="O5655" s="2">
        <f>IF(tbl_Invoices[[#This Row],[Revenue_Type]]="Churned",0,1)</f>
        <v>1</v>
      </c>
    </row>
    <row r="5656" spans="1:15" x14ac:dyDescent="0.25">
      <c r="A5656" t="s">
        <v>9806</v>
      </c>
      <c r="B5656" t="s">
        <v>731</v>
      </c>
      <c r="C5656" t="s">
        <v>2300</v>
      </c>
      <c r="D5656" s="1">
        <v>45042</v>
      </c>
      <c r="E5656">
        <v>25</v>
      </c>
      <c r="F5656" t="b">
        <v>1</v>
      </c>
      <c r="G5656" t="s">
        <v>4545</v>
      </c>
      <c r="H5656" t="s">
        <v>2034</v>
      </c>
      <c r="I5656" s="1">
        <f>DATE(YEAR(tbl_Invoices[[#This Row],[Invoice_Date]]), MONTH(tbl_Invoices[[#This Row],[Invoice_Date]]), DAY(tbl_Invoices[[#This Row],[Invoice_Date]]))</f>
        <v>45042</v>
      </c>
      <c r="J5656">
        <f>YEAR(tbl_Invoices[[#This Row],[Invoice_Date]])</f>
        <v>2023</v>
      </c>
      <c r="K5656" s="1">
        <f>_xlfn.XLOOKUP(tbl_Invoices[[#This Row],[Customer_ID]], tbl_Customers[Customer_ID], tbl_Customers[Cohort_Month])</f>
        <v>44500</v>
      </c>
      <c r="L5656" s="1" t="str">
        <f ca="1">_xlfn.XLOOKUP(tbl_Invoices[[#This Row],[Customer_ID]], tbl_Customers[Customer_ID], tbl_Customers[Age_Group])</f>
        <v>55+</v>
      </c>
      <c r="M5656" s="1" t="str">
        <f>_xlfn.XLOOKUP(tbl_Invoices[[#This Row],[Customer_ID]], tbl_Customers[Customer_ID], tbl_Customers[Region])</f>
        <v>West</v>
      </c>
      <c r="N5656" s="1" t="str" cm="1">
        <f t="array" ref="N5656">_xlfn.IFS(
   _xlfn.SINGLE(tbl_Invoices[Plan_ID])="P1","Basic",
   _xlfn.SINGLE(tbl_Invoices[Plan_ID])="P2","Standard",
   _xlfn.SINGLE(tbl_Invoices[Plan_ID])="P3","Premium"
)</f>
        <v>Standard</v>
      </c>
      <c r="O5656" s="2">
        <f>IF(tbl_Invoices[[#This Row],[Revenue_Type]]="Churned",0,1)</f>
        <v>0</v>
      </c>
    </row>
    <row r="5657" spans="1:15" x14ac:dyDescent="0.25">
      <c r="A5657" t="s">
        <v>9253</v>
      </c>
      <c r="B5657" t="s">
        <v>1111</v>
      </c>
      <c r="C5657" t="s">
        <v>2090</v>
      </c>
      <c r="D5657" s="1">
        <v>45042</v>
      </c>
      <c r="E5657">
        <v>25</v>
      </c>
      <c r="F5657" t="b">
        <v>1</v>
      </c>
      <c r="G5657" t="s">
        <v>4540</v>
      </c>
      <c r="H5657" t="s">
        <v>2034</v>
      </c>
      <c r="I5657" s="1">
        <f>DATE(YEAR(tbl_Invoices[[#This Row],[Invoice_Date]]), MONTH(tbl_Invoices[[#This Row],[Invoice_Date]]), DAY(tbl_Invoices[[#This Row],[Invoice_Date]]))</f>
        <v>45042</v>
      </c>
      <c r="J5657">
        <f>YEAR(tbl_Invoices[[#This Row],[Invoice_Date]])</f>
        <v>2023</v>
      </c>
      <c r="K5657" s="1">
        <f>_xlfn.XLOOKUP(tbl_Invoices[[#This Row],[Customer_ID]], tbl_Customers[Customer_ID], tbl_Customers[Cohort_Month])</f>
        <v>44469</v>
      </c>
      <c r="L5657" s="1" t="str">
        <f ca="1">_xlfn.XLOOKUP(tbl_Invoices[[#This Row],[Customer_ID]], tbl_Customers[Customer_ID], tbl_Customers[Age_Group])</f>
        <v>35–44</v>
      </c>
      <c r="M5657" s="1" t="str">
        <f>_xlfn.XLOOKUP(tbl_Invoices[[#This Row],[Customer_ID]], tbl_Customers[Customer_ID], tbl_Customers[Region])</f>
        <v>Midwest</v>
      </c>
      <c r="N5657" s="1" t="str" cm="1">
        <f t="array" ref="N5657">_xlfn.IFS(
   _xlfn.SINGLE(tbl_Invoices[Plan_ID])="P1","Basic",
   _xlfn.SINGLE(tbl_Invoices[Plan_ID])="P2","Standard",
   _xlfn.SINGLE(tbl_Invoices[Plan_ID])="P3","Premium"
)</f>
        <v>Standard</v>
      </c>
      <c r="O5657" s="2">
        <f>IF(tbl_Invoices[[#This Row],[Revenue_Type]]="Churned",0,1)</f>
        <v>1</v>
      </c>
    </row>
    <row r="5658" spans="1:15" x14ac:dyDescent="0.25">
      <c r="A5658" t="s">
        <v>8179</v>
      </c>
      <c r="B5658" t="s">
        <v>1685</v>
      </c>
      <c r="C5658" t="s">
        <v>2664</v>
      </c>
      <c r="D5658" s="1">
        <v>45042</v>
      </c>
      <c r="E5658">
        <v>12</v>
      </c>
      <c r="F5658" t="b">
        <v>1</v>
      </c>
      <c r="G5658" t="s">
        <v>4547</v>
      </c>
      <c r="H5658" t="s">
        <v>2027</v>
      </c>
      <c r="I5658" s="1">
        <f>DATE(YEAR(tbl_Invoices[[#This Row],[Invoice_Date]]), MONTH(tbl_Invoices[[#This Row],[Invoice_Date]]), DAY(tbl_Invoices[[#This Row],[Invoice_Date]]))</f>
        <v>45042</v>
      </c>
      <c r="J5658">
        <f>YEAR(tbl_Invoices[[#This Row],[Invoice_Date]])</f>
        <v>2023</v>
      </c>
      <c r="K5658" s="1">
        <f>_xlfn.XLOOKUP(tbl_Invoices[[#This Row],[Customer_ID]], tbl_Customers[Customer_ID], tbl_Customers[Cohort_Month])</f>
        <v>45046</v>
      </c>
      <c r="L5658" s="1" t="str">
        <f ca="1">_xlfn.XLOOKUP(tbl_Invoices[[#This Row],[Customer_ID]], tbl_Customers[Customer_ID], tbl_Customers[Age_Group])</f>
        <v>45–54</v>
      </c>
      <c r="M5658" s="1" t="str">
        <f>_xlfn.XLOOKUP(tbl_Invoices[[#This Row],[Customer_ID]], tbl_Customers[Customer_ID], tbl_Customers[Region])</f>
        <v>International</v>
      </c>
      <c r="N5658" s="1" t="str" cm="1">
        <f t="array" ref="N5658">_xlfn.IFS(
   _xlfn.SINGLE(tbl_Invoices[Plan_ID])="P1","Basic",
   _xlfn.SINGLE(tbl_Invoices[Plan_ID])="P2","Standard",
   _xlfn.SINGLE(tbl_Invoices[Plan_ID])="P3","Premium"
)</f>
        <v>Basic</v>
      </c>
      <c r="O5658" s="2">
        <f>IF(tbl_Invoices[[#This Row],[Revenue_Type]]="Churned",0,1)</f>
        <v>1</v>
      </c>
    </row>
    <row r="5659" spans="1:15" x14ac:dyDescent="0.25">
      <c r="A5659" t="s">
        <v>6232</v>
      </c>
      <c r="B5659" t="s">
        <v>1885</v>
      </c>
      <c r="C5659" t="s">
        <v>3445</v>
      </c>
      <c r="D5659" s="1">
        <v>45042</v>
      </c>
      <c r="E5659">
        <v>12</v>
      </c>
      <c r="F5659" t="b">
        <v>1</v>
      </c>
      <c r="G5659" t="s">
        <v>4540</v>
      </c>
      <c r="H5659" t="s">
        <v>2027</v>
      </c>
      <c r="I5659" s="1">
        <f>DATE(YEAR(tbl_Invoices[[#This Row],[Invoice_Date]]), MONTH(tbl_Invoices[[#This Row],[Invoice_Date]]), DAY(tbl_Invoices[[#This Row],[Invoice_Date]]))</f>
        <v>45042</v>
      </c>
      <c r="J5659">
        <f>YEAR(tbl_Invoices[[#This Row],[Invoice_Date]])</f>
        <v>2023</v>
      </c>
      <c r="K5659" s="1">
        <f>_xlfn.XLOOKUP(tbl_Invoices[[#This Row],[Customer_ID]], tbl_Customers[Customer_ID], tbl_Customers[Cohort_Month])</f>
        <v>44286</v>
      </c>
      <c r="L5659" s="1" t="str">
        <f ca="1">_xlfn.XLOOKUP(tbl_Invoices[[#This Row],[Customer_ID]], tbl_Customers[Customer_ID], tbl_Customers[Age_Group])</f>
        <v>45–54</v>
      </c>
      <c r="M5659" s="1" t="str">
        <f>_xlfn.XLOOKUP(tbl_Invoices[[#This Row],[Customer_ID]], tbl_Customers[Customer_ID], tbl_Customers[Region])</f>
        <v>East</v>
      </c>
      <c r="N5659" s="1" t="str" cm="1">
        <f t="array" ref="N5659">_xlfn.IFS(
   _xlfn.SINGLE(tbl_Invoices[Plan_ID])="P1","Basic",
   _xlfn.SINGLE(tbl_Invoices[Plan_ID])="P2","Standard",
   _xlfn.SINGLE(tbl_Invoices[Plan_ID])="P3","Premium"
)</f>
        <v>Basic</v>
      </c>
      <c r="O5659" s="2">
        <f>IF(tbl_Invoices[[#This Row],[Revenue_Type]]="Churned",0,1)</f>
        <v>1</v>
      </c>
    </row>
    <row r="5660" spans="1:15" x14ac:dyDescent="0.25">
      <c r="A5660" t="s">
        <v>5365</v>
      </c>
      <c r="B5660" t="s">
        <v>309</v>
      </c>
      <c r="C5660" t="s">
        <v>3555</v>
      </c>
      <c r="D5660" s="1">
        <v>45043</v>
      </c>
      <c r="E5660">
        <v>55</v>
      </c>
      <c r="F5660" t="b">
        <v>1</v>
      </c>
      <c r="G5660" t="s">
        <v>4540</v>
      </c>
      <c r="H5660" t="s">
        <v>2031</v>
      </c>
      <c r="I5660" s="1">
        <f>DATE(YEAR(tbl_Invoices[[#This Row],[Invoice_Date]]), MONTH(tbl_Invoices[[#This Row],[Invoice_Date]]), DAY(tbl_Invoices[[#This Row],[Invoice_Date]]))</f>
        <v>45043</v>
      </c>
      <c r="J5660">
        <f>YEAR(tbl_Invoices[[#This Row],[Invoice_Date]])</f>
        <v>2023</v>
      </c>
      <c r="K5660" s="1">
        <f>_xlfn.XLOOKUP(tbl_Invoices[[#This Row],[Customer_ID]], tbl_Customers[Customer_ID], tbl_Customers[Cohort_Month])</f>
        <v>44286</v>
      </c>
      <c r="L5660" s="1" t="str">
        <f ca="1">_xlfn.XLOOKUP(tbl_Invoices[[#This Row],[Customer_ID]], tbl_Customers[Customer_ID], tbl_Customers[Age_Group])</f>
        <v>25–34</v>
      </c>
      <c r="M5660" s="1" t="str">
        <f>_xlfn.XLOOKUP(tbl_Invoices[[#This Row],[Customer_ID]], tbl_Customers[Customer_ID], tbl_Customers[Region])</f>
        <v>Midwest</v>
      </c>
      <c r="N5660" s="1" t="str" cm="1">
        <f t="array" ref="N5660">_xlfn.IFS(
   _xlfn.SINGLE(tbl_Invoices[Plan_ID])="P1","Basic",
   _xlfn.SINGLE(tbl_Invoices[Plan_ID])="P2","Standard",
   _xlfn.SINGLE(tbl_Invoices[Plan_ID])="P3","Premium"
)</f>
        <v>Premium</v>
      </c>
      <c r="O5660" s="2">
        <f>IF(tbl_Invoices[[#This Row],[Revenue_Type]]="Churned",0,1)</f>
        <v>1</v>
      </c>
    </row>
    <row r="5661" spans="1:15" x14ac:dyDescent="0.25">
      <c r="A5661" t="s">
        <v>6577</v>
      </c>
      <c r="B5661" t="s">
        <v>730</v>
      </c>
      <c r="C5661" t="s">
        <v>3534</v>
      </c>
      <c r="D5661" s="1">
        <v>45043</v>
      </c>
      <c r="E5661">
        <v>55</v>
      </c>
      <c r="F5661" t="b">
        <v>1</v>
      </c>
      <c r="G5661" t="s">
        <v>4540</v>
      </c>
      <c r="H5661" t="s">
        <v>2031</v>
      </c>
      <c r="I5661" s="1">
        <f>DATE(YEAR(tbl_Invoices[[#This Row],[Invoice_Date]]), MONTH(tbl_Invoices[[#This Row],[Invoice_Date]]), DAY(tbl_Invoices[[#This Row],[Invoice_Date]]))</f>
        <v>45043</v>
      </c>
      <c r="J5661">
        <f>YEAR(tbl_Invoices[[#This Row],[Invoice_Date]])</f>
        <v>2023</v>
      </c>
      <c r="K5661" s="1">
        <f>_xlfn.XLOOKUP(tbl_Invoices[[#This Row],[Customer_ID]], tbl_Customers[Customer_ID], tbl_Customers[Cohort_Month])</f>
        <v>44286</v>
      </c>
      <c r="L5661" s="1" t="str">
        <f ca="1">_xlfn.XLOOKUP(tbl_Invoices[[#This Row],[Customer_ID]], tbl_Customers[Customer_ID], tbl_Customers[Age_Group])</f>
        <v>25–34</v>
      </c>
      <c r="M5661" s="1" t="str">
        <f>_xlfn.XLOOKUP(tbl_Invoices[[#This Row],[Customer_ID]], tbl_Customers[Customer_ID], tbl_Customers[Region])</f>
        <v>International</v>
      </c>
      <c r="N5661" s="1" t="str" cm="1">
        <f t="array" ref="N5661">_xlfn.IFS(
   _xlfn.SINGLE(tbl_Invoices[Plan_ID])="P1","Basic",
   _xlfn.SINGLE(tbl_Invoices[Plan_ID])="P2","Standard",
   _xlfn.SINGLE(tbl_Invoices[Plan_ID])="P3","Premium"
)</f>
        <v>Premium</v>
      </c>
      <c r="O5661" s="2">
        <f>IF(tbl_Invoices[[#This Row],[Revenue_Type]]="Churned",0,1)</f>
        <v>1</v>
      </c>
    </row>
    <row r="5662" spans="1:15" x14ac:dyDescent="0.25">
      <c r="A5662" t="s">
        <v>4553</v>
      </c>
      <c r="B5662" t="s">
        <v>741</v>
      </c>
      <c r="C5662" t="s">
        <v>3171</v>
      </c>
      <c r="D5662" s="1">
        <v>45043</v>
      </c>
      <c r="E5662">
        <v>25</v>
      </c>
      <c r="F5662" t="b">
        <v>1</v>
      </c>
      <c r="G5662" t="s">
        <v>4545</v>
      </c>
      <c r="H5662" t="s">
        <v>2034</v>
      </c>
      <c r="I5662" s="1">
        <f>DATE(YEAR(tbl_Invoices[[#This Row],[Invoice_Date]]), MONTH(tbl_Invoices[[#This Row],[Invoice_Date]]), DAY(tbl_Invoices[[#This Row],[Invoice_Date]]))</f>
        <v>45043</v>
      </c>
      <c r="J5662">
        <f>YEAR(tbl_Invoices[[#This Row],[Invoice_Date]])</f>
        <v>2023</v>
      </c>
      <c r="K5662" s="1">
        <f>_xlfn.XLOOKUP(tbl_Invoices[[#This Row],[Customer_ID]], tbl_Customers[Customer_ID], tbl_Customers[Cohort_Month])</f>
        <v>44895</v>
      </c>
      <c r="L5662" s="1" t="str">
        <f ca="1">_xlfn.XLOOKUP(tbl_Invoices[[#This Row],[Customer_ID]], tbl_Customers[Customer_ID], tbl_Customers[Age_Group])</f>
        <v>55+</v>
      </c>
      <c r="M5662" s="1" t="str">
        <f>_xlfn.XLOOKUP(tbl_Invoices[[#This Row],[Customer_ID]], tbl_Customers[Customer_ID], tbl_Customers[Region])</f>
        <v>West</v>
      </c>
      <c r="N5662" s="1" t="str" cm="1">
        <f t="array" ref="N5662">_xlfn.IFS(
   _xlfn.SINGLE(tbl_Invoices[Plan_ID])="P1","Basic",
   _xlfn.SINGLE(tbl_Invoices[Plan_ID])="P2","Standard",
   _xlfn.SINGLE(tbl_Invoices[Plan_ID])="P3","Premium"
)</f>
        <v>Standard</v>
      </c>
      <c r="O5662" s="2">
        <f>IF(tbl_Invoices[[#This Row],[Revenue_Type]]="Churned",0,1)</f>
        <v>0</v>
      </c>
    </row>
    <row r="5663" spans="1:15" x14ac:dyDescent="0.25">
      <c r="A5663" t="s">
        <v>8580</v>
      </c>
      <c r="B5663" t="s">
        <v>786</v>
      </c>
      <c r="C5663" t="s">
        <v>3587</v>
      </c>
      <c r="D5663" s="1">
        <v>45043</v>
      </c>
      <c r="E5663">
        <v>25</v>
      </c>
      <c r="F5663" t="b">
        <v>1</v>
      </c>
      <c r="G5663" t="s">
        <v>4538</v>
      </c>
      <c r="H5663" t="s">
        <v>2034</v>
      </c>
      <c r="I5663" s="1">
        <f>DATE(YEAR(tbl_Invoices[[#This Row],[Invoice_Date]]), MONTH(tbl_Invoices[[#This Row],[Invoice_Date]]), DAY(tbl_Invoices[[#This Row],[Invoice_Date]]))</f>
        <v>45043</v>
      </c>
      <c r="J5663">
        <f>YEAR(tbl_Invoices[[#This Row],[Invoice_Date]])</f>
        <v>2023</v>
      </c>
      <c r="K5663" s="1">
        <f>_xlfn.XLOOKUP(tbl_Invoices[[#This Row],[Customer_ID]], tbl_Customers[Customer_ID], tbl_Customers[Cohort_Month])</f>
        <v>44347</v>
      </c>
      <c r="L5663" s="1" t="str">
        <f ca="1">_xlfn.XLOOKUP(tbl_Invoices[[#This Row],[Customer_ID]], tbl_Customers[Customer_ID], tbl_Customers[Age_Group])</f>
        <v>35–44</v>
      </c>
      <c r="M5663" s="1" t="str">
        <f>_xlfn.XLOOKUP(tbl_Invoices[[#This Row],[Customer_ID]], tbl_Customers[Customer_ID], tbl_Customers[Region])</f>
        <v>East</v>
      </c>
      <c r="N5663" s="1" t="str" cm="1">
        <f t="array" ref="N5663">_xlfn.IFS(
   _xlfn.SINGLE(tbl_Invoices[Plan_ID])="P1","Basic",
   _xlfn.SINGLE(tbl_Invoices[Plan_ID])="P2","Standard",
   _xlfn.SINGLE(tbl_Invoices[Plan_ID])="P3","Premium"
)</f>
        <v>Standard</v>
      </c>
      <c r="O5663" s="2">
        <f>IF(tbl_Invoices[[#This Row],[Revenue_Type]]="Churned",0,1)</f>
        <v>1</v>
      </c>
    </row>
    <row r="5664" spans="1:15" x14ac:dyDescent="0.25">
      <c r="A5664" t="s">
        <v>9669</v>
      </c>
      <c r="B5664" t="s">
        <v>1335</v>
      </c>
      <c r="C5664" t="s">
        <v>2640</v>
      </c>
      <c r="D5664" s="1">
        <v>45043</v>
      </c>
      <c r="E5664">
        <v>55</v>
      </c>
      <c r="F5664" t="b">
        <v>1</v>
      </c>
      <c r="G5664" t="s">
        <v>4547</v>
      </c>
      <c r="H5664" t="s">
        <v>2031</v>
      </c>
      <c r="I5664" s="1">
        <f>DATE(YEAR(tbl_Invoices[[#This Row],[Invoice_Date]]), MONTH(tbl_Invoices[[#This Row],[Invoice_Date]]), DAY(tbl_Invoices[[#This Row],[Invoice_Date]]))</f>
        <v>45043</v>
      </c>
      <c r="J5664">
        <f>YEAR(tbl_Invoices[[#This Row],[Invoice_Date]])</f>
        <v>2023</v>
      </c>
      <c r="K5664" s="1">
        <f>_xlfn.XLOOKUP(tbl_Invoices[[#This Row],[Customer_ID]], tbl_Customers[Customer_ID], tbl_Customers[Cohort_Month])</f>
        <v>44895</v>
      </c>
      <c r="L5664" s="1" t="str">
        <f ca="1">_xlfn.XLOOKUP(tbl_Invoices[[#This Row],[Customer_ID]], tbl_Customers[Customer_ID], tbl_Customers[Age_Group])</f>
        <v>45–54</v>
      </c>
      <c r="M5664" s="1" t="str">
        <f>_xlfn.XLOOKUP(tbl_Invoices[[#This Row],[Customer_ID]], tbl_Customers[Customer_ID], tbl_Customers[Region])</f>
        <v>West</v>
      </c>
      <c r="N5664" s="1" t="str" cm="1">
        <f t="array" ref="N5664">_xlfn.IFS(
   _xlfn.SINGLE(tbl_Invoices[Plan_ID])="P1","Basic",
   _xlfn.SINGLE(tbl_Invoices[Plan_ID])="P2","Standard",
   _xlfn.SINGLE(tbl_Invoices[Plan_ID])="P3","Premium"
)</f>
        <v>Premium</v>
      </c>
      <c r="O5664" s="2">
        <f>IF(tbl_Invoices[[#This Row],[Revenue_Type]]="Churned",0,1)</f>
        <v>1</v>
      </c>
    </row>
    <row r="5665" spans="1:15" x14ac:dyDescent="0.25">
      <c r="A5665" t="s">
        <v>5884</v>
      </c>
      <c r="B5665" t="s">
        <v>79</v>
      </c>
      <c r="C5665" t="s">
        <v>3701</v>
      </c>
      <c r="D5665" s="1">
        <v>45044</v>
      </c>
      <c r="E5665">
        <v>12</v>
      </c>
      <c r="F5665" t="b">
        <v>1</v>
      </c>
      <c r="G5665" t="s">
        <v>4538</v>
      </c>
      <c r="H5665" t="s">
        <v>2027</v>
      </c>
      <c r="I5665" s="1">
        <f>DATE(YEAR(tbl_Invoices[[#This Row],[Invoice_Date]]), MONTH(tbl_Invoices[[#This Row],[Invoice_Date]]), DAY(tbl_Invoices[[#This Row],[Invoice_Date]]))</f>
        <v>45044</v>
      </c>
      <c r="J5665">
        <f>YEAR(tbl_Invoices[[#This Row],[Invoice_Date]])</f>
        <v>2023</v>
      </c>
      <c r="K5665" s="1">
        <f>_xlfn.XLOOKUP(tbl_Invoices[[#This Row],[Customer_ID]], tbl_Customers[Customer_ID], tbl_Customers[Cohort_Month])</f>
        <v>44957</v>
      </c>
      <c r="L5665" s="1" t="str">
        <f ca="1">_xlfn.XLOOKUP(tbl_Invoices[[#This Row],[Customer_ID]], tbl_Customers[Customer_ID], tbl_Customers[Age_Group])</f>
        <v>45–54</v>
      </c>
      <c r="M5665" s="1" t="str">
        <f>_xlfn.XLOOKUP(tbl_Invoices[[#This Row],[Customer_ID]], tbl_Customers[Customer_ID], tbl_Customers[Region])</f>
        <v>West</v>
      </c>
      <c r="N5665" s="1" t="str" cm="1">
        <f t="array" ref="N5665">_xlfn.IFS(
   _xlfn.SINGLE(tbl_Invoices[Plan_ID])="P1","Basic",
   _xlfn.SINGLE(tbl_Invoices[Plan_ID])="P2","Standard",
   _xlfn.SINGLE(tbl_Invoices[Plan_ID])="P3","Premium"
)</f>
        <v>Basic</v>
      </c>
      <c r="O5665" s="2">
        <f>IF(tbl_Invoices[[#This Row],[Revenue_Type]]="Churned",0,1)</f>
        <v>1</v>
      </c>
    </row>
    <row r="5666" spans="1:15" x14ac:dyDescent="0.25">
      <c r="A5666" t="s">
        <v>10117</v>
      </c>
      <c r="B5666" t="s">
        <v>317</v>
      </c>
      <c r="C5666" t="s">
        <v>3410</v>
      </c>
      <c r="D5666" s="1">
        <v>45044</v>
      </c>
      <c r="E5666">
        <v>55</v>
      </c>
      <c r="F5666" t="b">
        <v>1</v>
      </c>
      <c r="G5666" t="s">
        <v>4540</v>
      </c>
      <c r="H5666" t="s">
        <v>2031</v>
      </c>
      <c r="I5666" s="1">
        <f>DATE(YEAR(tbl_Invoices[[#This Row],[Invoice_Date]]), MONTH(tbl_Invoices[[#This Row],[Invoice_Date]]), DAY(tbl_Invoices[[#This Row],[Invoice_Date]]))</f>
        <v>45044</v>
      </c>
      <c r="J5666">
        <f>YEAR(tbl_Invoices[[#This Row],[Invoice_Date]])</f>
        <v>2023</v>
      </c>
      <c r="K5666" s="1">
        <f>_xlfn.XLOOKUP(tbl_Invoices[[#This Row],[Customer_ID]], tbl_Customers[Customer_ID], tbl_Customers[Cohort_Month])</f>
        <v>44895</v>
      </c>
      <c r="L5666" s="1" t="str">
        <f ca="1">_xlfn.XLOOKUP(tbl_Invoices[[#This Row],[Customer_ID]], tbl_Customers[Customer_ID], tbl_Customers[Age_Group])</f>
        <v>35–44</v>
      </c>
      <c r="M5666" s="1" t="str">
        <f>_xlfn.XLOOKUP(tbl_Invoices[[#This Row],[Customer_ID]], tbl_Customers[Customer_ID], tbl_Customers[Region])</f>
        <v>East</v>
      </c>
      <c r="N5666" s="1" t="str" cm="1">
        <f t="array" ref="N5666">_xlfn.IFS(
   _xlfn.SINGLE(tbl_Invoices[Plan_ID])="P1","Basic",
   _xlfn.SINGLE(tbl_Invoices[Plan_ID])="P2","Standard",
   _xlfn.SINGLE(tbl_Invoices[Plan_ID])="P3","Premium"
)</f>
        <v>Premium</v>
      </c>
      <c r="O5666" s="2">
        <f>IF(tbl_Invoices[[#This Row],[Revenue_Type]]="Churned",0,1)</f>
        <v>1</v>
      </c>
    </row>
    <row r="5667" spans="1:15" x14ac:dyDescent="0.25">
      <c r="A5667" t="s">
        <v>5201</v>
      </c>
      <c r="B5667" t="s">
        <v>836</v>
      </c>
      <c r="C5667" t="s">
        <v>2087</v>
      </c>
      <c r="D5667" s="1">
        <v>45044</v>
      </c>
      <c r="E5667">
        <v>55</v>
      </c>
      <c r="F5667" t="b">
        <v>1</v>
      </c>
      <c r="G5667" t="s">
        <v>4545</v>
      </c>
      <c r="H5667" t="s">
        <v>2031</v>
      </c>
      <c r="I5667" s="1">
        <f>DATE(YEAR(tbl_Invoices[[#This Row],[Invoice_Date]]), MONTH(tbl_Invoices[[#This Row],[Invoice_Date]]), DAY(tbl_Invoices[[#This Row],[Invoice_Date]]))</f>
        <v>45044</v>
      </c>
      <c r="J5667">
        <f>YEAR(tbl_Invoices[[#This Row],[Invoice_Date]])</f>
        <v>2023</v>
      </c>
      <c r="K5667" s="1">
        <f>_xlfn.XLOOKUP(tbl_Invoices[[#This Row],[Customer_ID]], tbl_Customers[Customer_ID], tbl_Customers[Cohort_Month])</f>
        <v>44439</v>
      </c>
      <c r="L5667" s="1" t="str">
        <f ca="1">_xlfn.XLOOKUP(tbl_Invoices[[#This Row],[Customer_ID]], tbl_Customers[Customer_ID], tbl_Customers[Age_Group])</f>
        <v>45–54</v>
      </c>
      <c r="M5667" s="1" t="str">
        <f>_xlfn.XLOOKUP(tbl_Invoices[[#This Row],[Customer_ID]], tbl_Customers[Customer_ID], tbl_Customers[Region])</f>
        <v>International</v>
      </c>
      <c r="N5667" s="1" t="str" cm="1">
        <f t="array" ref="N5667">_xlfn.IFS(
   _xlfn.SINGLE(tbl_Invoices[Plan_ID])="P1","Basic",
   _xlfn.SINGLE(tbl_Invoices[Plan_ID])="P2","Standard",
   _xlfn.SINGLE(tbl_Invoices[Plan_ID])="P3","Premium"
)</f>
        <v>Premium</v>
      </c>
      <c r="O5667" s="2">
        <f>IF(tbl_Invoices[[#This Row],[Revenue_Type]]="Churned",0,1)</f>
        <v>0</v>
      </c>
    </row>
    <row r="5668" spans="1:15" x14ac:dyDescent="0.25">
      <c r="A5668" t="s">
        <v>4600</v>
      </c>
      <c r="B5668" t="s">
        <v>878</v>
      </c>
      <c r="C5668" t="s">
        <v>4057</v>
      </c>
      <c r="D5668" s="1">
        <v>45044</v>
      </c>
      <c r="E5668">
        <v>55</v>
      </c>
      <c r="F5668" t="b">
        <v>1</v>
      </c>
      <c r="G5668" t="s">
        <v>4547</v>
      </c>
      <c r="H5668" t="s">
        <v>2031</v>
      </c>
      <c r="I5668" s="1">
        <f>DATE(YEAR(tbl_Invoices[[#This Row],[Invoice_Date]]), MONTH(tbl_Invoices[[#This Row],[Invoice_Date]]), DAY(tbl_Invoices[[#This Row],[Invoice_Date]]))</f>
        <v>45044</v>
      </c>
      <c r="J5668">
        <f>YEAR(tbl_Invoices[[#This Row],[Invoice_Date]])</f>
        <v>2023</v>
      </c>
      <c r="K5668" s="1">
        <f>_xlfn.XLOOKUP(tbl_Invoices[[#This Row],[Customer_ID]], tbl_Customers[Customer_ID], tbl_Customers[Cohort_Month])</f>
        <v>44712</v>
      </c>
      <c r="L5668" s="1" t="str">
        <f ca="1">_xlfn.XLOOKUP(tbl_Invoices[[#This Row],[Customer_ID]], tbl_Customers[Customer_ID], tbl_Customers[Age_Group])</f>
        <v>55+</v>
      </c>
      <c r="M5668" s="1" t="str">
        <f>_xlfn.XLOOKUP(tbl_Invoices[[#This Row],[Customer_ID]], tbl_Customers[Customer_ID], tbl_Customers[Region])</f>
        <v>Midwest</v>
      </c>
      <c r="N5668" s="1" t="str" cm="1">
        <f t="array" ref="N5668">_xlfn.IFS(
   _xlfn.SINGLE(tbl_Invoices[Plan_ID])="P1","Basic",
   _xlfn.SINGLE(tbl_Invoices[Plan_ID])="P2","Standard",
   _xlfn.SINGLE(tbl_Invoices[Plan_ID])="P3","Premium"
)</f>
        <v>Premium</v>
      </c>
      <c r="O5668" s="2">
        <f>IF(tbl_Invoices[[#This Row],[Revenue_Type]]="Churned",0,1)</f>
        <v>1</v>
      </c>
    </row>
    <row r="5669" spans="1:15" x14ac:dyDescent="0.25">
      <c r="A5669" t="s">
        <v>7524</v>
      </c>
      <c r="B5669" t="s">
        <v>878</v>
      </c>
      <c r="C5669" t="s">
        <v>4057</v>
      </c>
      <c r="D5669" s="1">
        <v>45044</v>
      </c>
      <c r="E5669">
        <v>55</v>
      </c>
      <c r="F5669" t="b">
        <v>1</v>
      </c>
      <c r="G5669" t="s">
        <v>4549</v>
      </c>
      <c r="H5669" t="s">
        <v>2031</v>
      </c>
      <c r="I5669" s="1">
        <f>DATE(YEAR(tbl_Invoices[[#This Row],[Invoice_Date]]), MONTH(tbl_Invoices[[#This Row],[Invoice_Date]]), DAY(tbl_Invoices[[#This Row],[Invoice_Date]]))</f>
        <v>45044</v>
      </c>
      <c r="J5669">
        <f>YEAR(tbl_Invoices[[#This Row],[Invoice_Date]])</f>
        <v>2023</v>
      </c>
      <c r="K5669" s="1">
        <f>_xlfn.XLOOKUP(tbl_Invoices[[#This Row],[Customer_ID]], tbl_Customers[Customer_ID], tbl_Customers[Cohort_Month])</f>
        <v>44712</v>
      </c>
      <c r="L5669" s="1" t="str">
        <f ca="1">_xlfn.XLOOKUP(tbl_Invoices[[#This Row],[Customer_ID]], tbl_Customers[Customer_ID], tbl_Customers[Age_Group])</f>
        <v>55+</v>
      </c>
      <c r="M5669" s="1" t="str">
        <f>_xlfn.XLOOKUP(tbl_Invoices[[#This Row],[Customer_ID]], tbl_Customers[Customer_ID], tbl_Customers[Region])</f>
        <v>Midwest</v>
      </c>
      <c r="N5669" s="1" t="str" cm="1">
        <f t="array" ref="N5669">_xlfn.IFS(
   _xlfn.SINGLE(tbl_Invoices[Plan_ID])="P1","Basic",
   _xlfn.SINGLE(tbl_Invoices[Plan_ID])="P2","Standard",
   _xlfn.SINGLE(tbl_Invoices[Plan_ID])="P3","Premium"
)</f>
        <v>Premium</v>
      </c>
      <c r="O5669" s="2">
        <f>IF(tbl_Invoices[[#This Row],[Revenue_Type]]="Churned",0,1)</f>
        <v>1</v>
      </c>
    </row>
    <row r="5670" spans="1:15" x14ac:dyDescent="0.25">
      <c r="A5670" t="s">
        <v>7549</v>
      </c>
      <c r="B5670" t="s">
        <v>958</v>
      </c>
      <c r="C5670" t="s">
        <v>2800</v>
      </c>
      <c r="D5670" s="1">
        <v>45044</v>
      </c>
      <c r="E5670">
        <v>25</v>
      </c>
      <c r="F5670" t="b">
        <v>1</v>
      </c>
      <c r="G5670" t="s">
        <v>4549</v>
      </c>
      <c r="H5670" t="s">
        <v>2034</v>
      </c>
      <c r="I5670" s="1">
        <f>DATE(YEAR(tbl_Invoices[[#This Row],[Invoice_Date]]), MONTH(tbl_Invoices[[#This Row],[Invoice_Date]]), DAY(tbl_Invoices[[#This Row],[Invoice_Date]]))</f>
        <v>45044</v>
      </c>
      <c r="J5670">
        <f>YEAR(tbl_Invoices[[#This Row],[Invoice_Date]])</f>
        <v>2023</v>
      </c>
      <c r="K5670" s="1">
        <f>_xlfn.XLOOKUP(tbl_Invoices[[#This Row],[Customer_ID]], tbl_Customers[Customer_ID], tbl_Customers[Cohort_Month])</f>
        <v>44985</v>
      </c>
      <c r="L5670" s="1" t="str">
        <f ca="1">_xlfn.XLOOKUP(tbl_Invoices[[#This Row],[Customer_ID]], tbl_Customers[Customer_ID], tbl_Customers[Age_Group])</f>
        <v>25–34</v>
      </c>
      <c r="M5670" s="1" t="str">
        <f>_xlfn.XLOOKUP(tbl_Invoices[[#This Row],[Customer_ID]], tbl_Customers[Customer_ID], tbl_Customers[Region])</f>
        <v>West</v>
      </c>
      <c r="N5670" s="1" t="str" cm="1">
        <f t="array" ref="N5670">_xlfn.IFS(
   _xlfn.SINGLE(tbl_Invoices[Plan_ID])="P1","Basic",
   _xlfn.SINGLE(tbl_Invoices[Plan_ID])="P2","Standard",
   _xlfn.SINGLE(tbl_Invoices[Plan_ID])="P3","Premium"
)</f>
        <v>Standard</v>
      </c>
      <c r="O5670" s="2">
        <f>IF(tbl_Invoices[[#This Row],[Revenue_Type]]="Churned",0,1)</f>
        <v>1</v>
      </c>
    </row>
    <row r="5671" spans="1:15" x14ac:dyDescent="0.25">
      <c r="A5671" t="s">
        <v>5724</v>
      </c>
      <c r="B5671" t="s">
        <v>1017</v>
      </c>
      <c r="C5671" t="s">
        <v>2426</v>
      </c>
      <c r="D5671" s="1">
        <v>45044</v>
      </c>
      <c r="E5671">
        <v>25</v>
      </c>
      <c r="F5671" t="b">
        <v>1</v>
      </c>
      <c r="G5671" t="s">
        <v>4538</v>
      </c>
      <c r="H5671" t="s">
        <v>2034</v>
      </c>
      <c r="I5671" s="1">
        <f>DATE(YEAR(tbl_Invoices[[#This Row],[Invoice_Date]]), MONTH(tbl_Invoices[[#This Row],[Invoice_Date]]), DAY(tbl_Invoices[[#This Row],[Invoice_Date]]))</f>
        <v>45044</v>
      </c>
      <c r="J5671">
        <f>YEAR(tbl_Invoices[[#This Row],[Invoice_Date]])</f>
        <v>2023</v>
      </c>
      <c r="K5671" s="1">
        <f>_xlfn.XLOOKUP(tbl_Invoices[[#This Row],[Customer_ID]], tbl_Customers[Customer_ID], tbl_Customers[Cohort_Month])</f>
        <v>45046</v>
      </c>
      <c r="L5671" s="1" t="str">
        <f ca="1">_xlfn.XLOOKUP(tbl_Invoices[[#This Row],[Customer_ID]], tbl_Customers[Customer_ID], tbl_Customers[Age_Group])</f>
        <v>45–54</v>
      </c>
      <c r="M5671" s="1" t="str">
        <f>_xlfn.XLOOKUP(tbl_Invoices[[#This Row],[Customer_ID]], tbl_Customers[Customer_ID], tbl_Customers[Region])</f>
        <v>South</v>
      </c>
      <c r="N5671" s="1" t="str" cm="1">
        <f t="array" ref="N5671">_xlfn.IFS(
   _xlfn.SINGLE(tbl_Invoices[Plan_ID])="P1","Basic",
   _xlfn.SINGLE(tbl_Invoices[Plan_ID])="P2","Standard",
   _xlfn.SINGLE(tbl_Invoices[Plan_ID])="P3","Premium"
)</f>
        <v>Standard</v>
      </c>
      <c r="O5671" s="2">
        <f>IF(tbl_Invoices[[#This Row],[Revenue_Type]]="Churned",0,1)</f>
        <v>1</v>
      </c>
    </row>
    <row r="5672" spans="1:15" x14ac:dyDescent="0.25">
      <c r="A5672" t="s">
        <v>8796</v>
      </c>
      <c r="B5672" t="s">
        <v>1814</v>
      </c>
      <c r="C5672" t="s">
        <v>4386</v>
      </c>
      <c r="D5672" s="1">
        <v>45044</v>
      </c>
      <c r="E5672">
        <v>12</v>
      </c>
      <c r="F5672" t="b">
        <v>1</v>
      </c>
      <c r="G5672" t="s">
        <v>4540</v>
      </c>
      <c r="H5672" t="s">
        <v>2027</v>
      </c>
      <c r="I5672" s="1">
        <f>DATE(YEAR(tbl_Invoices[[#This Row],[Invoice_Date]]), MONTH(tbl_Invoices[[#This Row],[Invoice_Date]]), DAY(tbl_Invoices[[#This Row],[Invoice_Date]]))</f>
        <v>45044</v>
      </c>
      <c r="J5672">
        <f>YEAR(tbl_Invoices[[#This Row],[Invoice_Date]])</f>
        <v>2023</v>
      </c>
      <c r="K5672" s="1">
        <f>_xlfn.XLOOKUP(tbl_Invoices[[#This Row],[Customer_ID]], tbl_Customers[Customer_ID], tbl_Customers[Cohort_Month])</f>
        <v>45046</v>
      </c>
      <c r="L5672" s="1" t="str">
        <f ca="1">_xlfn.XLOOKUP(tbl_Invoices[[#This Row],[Customer_ID]], tbl_Customers[Customer_ID], tbl_Customers[Age_Group])</f>
        <v>55+</v>
      </c>
      <c r="M5672" s="1" t="str">
        <f>_xlfn.XLOOKUP(tbl_Invoices[[#This Row],[Customer_ID]], tbl_Customers[Customer_ID], tbl_Customers[Region])</f>
        <v>East</v>
      </c>
      <c r="N5672" s="1" t="str" cm="1">
        <f t="array" ref="N5672">_xlfn.IFS(
   _xlfn.SINGLE(tbl_Invoices[Plan_ID])="P1","Basic",
   _xlfn.SINGLE(tbl_Invoices[Plan_ID])="P2","Standard",
   _xlfn.SINGLE(tbl_Invoices[Plan_ID])="P3","Premium"
)</f>
        <v>Basic</v>
      </c>
      <c r="O5672" s="2">
        <f>IF(tbl_Invoices[[#This Row],[Revenue_Type]]="Churned",0,1)</f>
        <v>1</v>
      </c>
    </row>
    <row r="5673" spans="1:15" x14ac:dyDescent="0.25">
      <c r="A5673" t="s">
        <v>8909</v>
      </c>
      <c r="B5673" t="s">
        <v>2013</v>
      </c>
      <c r="C5673" t="s">
        <v>3359</v>
      </c>
      <c r="D5673" s="1">
        <v>45044</v>
      </c>
      <c r="E5673">
        <v>25</v>
      </c>
      <c r="F5673" t="b">
        <v>1</v>
      </c>
      <c r="G5673" t="s">
        <v>4549</v>
      </c>
      <c r="H5673" t="s">
        <v>2034</v>
      </c>
      <c r="I5673" s="1">
        <f>DATE(YEAR(tbl_Invoices[[#This Row],[Invoice_Date]]), MONTH(tbl_Invoices[[#This Row],[Invoice_Date]]), DAY(tbl_Invoices[[#This Row],[Invoice_Date]]))</f>
        <v>45044</v>
      </c>
      <c r="J5673">
        <f>YEAR(tbl_Invoices[[#This Row],[Invoice_Date]])</f>
        <v>2023</v>
      </c>
      <c r="K5673" s="1">
        <f>_xlfn.XLOOKUP(tbl_Invoices[[#This Row],[Customer_ID]], tbl_Customers[Customer_ID], tbl_Customers[Cohort_Month])</f>
        <v>44985</v>
      </c>
      <c r="L5673" s="1" t="str">
        <f ca="1">_xlfn.XLOOKUP(tbl_Invoices[[#This Row],[Customer_ID]], tbl_Customers[Customer_ID], tbl_Customers[Age_Group])</f>
        <v>25–34</v>
      </c>
      <c r="M5673" s="1" t="str">
        <f>_xlfn.XLOOKUP(tbl_Invoices[[#This Row],[Customer_ID]], tbl_Customers[Customer_ID], tbl_Customers[Region])</f>
        <v>Midwest</v>
      </c>
      <c r="N5673" s="1" t="str" cm="1">
        <f t="array" ref="N5673">_xlfn.IFS(
   _xlfn.SINGLE(tbl_Invoices[Plan_ID])="P1","Basic",
   _xlfn.SINGLE(tbl_Invoices[Plan_ID])="P2","Standard",
   _xlfn.SINGLE(tbl_Invoices[Plan_ID])="P3","Premium"
)</f>
        <v>Standard</v>
      </c>
      <c r="O5673" s="2">
        <f>IF(tbl_Invoices[[#This Row],[Revenue_Type]]="Churned",0,1)</f>
        <v>1</v>
      </c>
    </row>
    <row r="5674" spans="1:15" x14ac:dyDescent="0.25">
      <c r="A5674" t="s">
        <v>9317</v>
      </c>
      <c r="B5674" t="s">
        <v>253</v>
      </c>
      <c r="C5674" t="s">
        <v>4517</v>
      </c>
      <c r="D5674" s="1">
        <v>45045</v>
      </c>
      <c r="E5674">
        <v>55</v>
      </c>
      <c r="F5674" t="b">
        <v>1</v>
      </c>
      <c r="G5674" t="s">
        <v>4538</v>
      </c>
      <c r="H5674" t="s">
        <v>2031</v>
      </c>
      <c r="I5674" s="1">
        <f>DATE(YEAR(tbl_Invoices[[#This Row],[Invoice_Date]]), MONTH(tbl_Invoices[[#This Row],[Invoice_Date]]), DAY(tbl_Invoices[[#This Row],[Invoice_Date]]))</f>
        <v>45045</v>
      </c>
      <c r="J5674">
        <f>YEAR(tbl_Invoices[[#This Row],[Invoice_Date]])</f>
        <v>2023</v>
      </c>
      <c r="K5674" s="1">
        <f>_xlfn.XLOOKUP(tbl_Invoices[[#This Row],[Customer_ID]], tbl_Customers[Customer_ID], tbl_Customers[Cohort_Month])</f>
        <v>44286</v>
      </c>
      <c r="L5674" s="1" t="str">
        <f ca="1">_xlfn.XLOOKUP(tbl_Invoices[[#This Row],[Customer_ID]], tbl_Customers[Customer_ID], tbl_Customers[Age_Group])</f>
        <v>25–34</v>
      </c>
      <c r="M5674" s="1" t="str">
        <f>_xlfn.XLOOKUP(tbl_Invoices[[#This Row],[Customer_ID]], tbl_Customers[Customer_ID], tbl_Customers[Region])</f>
        <v>South</v>
      </c>
      <c r="N5674" s="1" t="str" cm="1">
        <f t="array" ref="N5674">_xlfn.IFS(
   _xlfn.SINGLE(tbl_Invoices[Plan_ID])="P1","Basic",
   _xlfn.SINGLE(tbl_Invoices[Plan_ID])="P2","Standard",
   _xlfn.SINGLE(tbl_Invoices[Plan_ID])="P3","Premium"
)</f>
        <v>Premium</v>
      </c>
      <c r="O5674" s="2">
        <f>IF(tbl_Invoices[[#This Row],[Revenue_Type]]="Churned",0,1)</f>
        <v>1</v>
      </c>
    </row>
    <row r="5675" spans="1:15" x14ac:dyDescent="0.25">
      <c r="A5675" t="s">
        <v>5487</v>
      </c>
      <c r="B5675" t="s">
        <v>399</v>
      </c>
      <c r="C5675" t="s">
        <v>3193</v>
      </c>
      <c r="D5675" s="1">
        <v>45045</v>
      </c>
      <c r="E5675">
        <v>55</v>
      </c>
      <c r="F5675" t="b">
        <v>1</v>
      </c>
      <c r="G5675" t="s">
        <v>4547</v>
      </c>
      <c r="H5675" t="s">
        <v>2031</v>
      </c>
      <c r="I5675" s="1">
        <f>DATE(YEAR(tbl_Invoices[[#This Row],[Invoice_Date]]), MONTH(tbl_Invoices[[#This Row],[Invoice_Date]]), DAY(tbl_Invoices[[#This Row],[Invoice_Date]]))</f>
        <v>45045</v>
      </c>
      <c r="J5675">
        <f>YEAR(tbl_Invoices[[#This Row],[Invoice_Date]])</f>
        <v>2023</v>
      </c>
      <c r="K5675" s="1">
        <f>_xlfn.XLOOKUP(tbl_Invoices[[#This Row],[Customer_ID]], tbl_Customers[Customer_ID], tbl_Customers[Cohort_Month])</f>
        <v>44651</v>
      </c>
      <c r="L5675" s="1" t="str">
        <f ca="1">_xlfn.XLOOKUP(tbl_Invoices[[#This Row],[Customer_ID]], tbl_Customers[Customer_ID], tbl_Customers[Age_Group])</f>
        <v>25–34</v>
      </c>
      <c r="M5675" s="1" t="str">
        <f>_xlfn.XLOOKUP(tbl_Invoices[[#This Row],[Customer_ID]], tbl_Customers[Customer_ID], tbl_Customers[Region])</f>
        <v>International</v>
      </c>
      <c r="N5675" s="1" t="str" cm="1">
        <f t="array" ref="N5675">_xlfn.IFS(
   _xlfn.SINGLE(tbl_Invoices[Plan_ID])="P1","Basic",
   _xlfn.SINGLE(tbl_Invoices[Plan_ID])="P2","Standard",
   _xlfn.SINGLE(tbl_Invoices[Plan_ID])="P3","Premium"
)</f>
        <v>Premium</v>
      </c>
      <c r="O5675" s="2">
        <f>IF(tbl_Invoices[[#This Row],[Revenue_Type]]="Churned",0,1)</f>
        <v>1</v>
      </c>
    </row>
    <row r="5676" spans="1:15" x14ac:dyDescent="0.25">
      <c r="A5676" t="s">
        <v>9436</v>
      </c>
      <c r="B5676" t="s">
        <v>980</v>
      </c>
      <c r="C5676" t="s">
        <v>2808</v>
      </c>
      <c r="D5676" s="1">
        <v>45045</v>
      </c>
      <c r="E5676">
        <v>55</v>
      </c>
      <c r="F5676" t="b">
        <v>1</v>
      </c>
      <c r="G5676" t="s">
        <v>4540</v>
      </c>
      <c r="H5676" t="s">
        <v>2031</v>
      </c>
      <c r="I5676" s="1">
        <f>DATE(YEAR(tbl_Invoices[[#This Row],[Invoice_Date]]), MONTH(tbl_Invoices[[#This Row],[Invoice_Date]]), DAY(tbl_Invoices[[#This Row],[Invoice_Date]]))</f>
        <v>45045</v>
      </c>
      <c r="J5676">
        <f>YEAR(tbl_Invoices[[#This Row],[Invoice_Date]])</f>
        <v>2023</v>
      </c>
      <c r="K5676" s="1">
        <f>_xlfn.XLOOKUP(tbl_Invoices[[#This Row],[Customer_ID]], tbl_Customers[Customer_ID], tbl_Customers[Cohort_Month])</f>
        <v>44286</v>
      </c>
      <c r="L5676" s="1" t="str">
        <f ca="1">_xlfn.XLOOKUP(tbl_Invoices[[#This Row],[Customer_ID]], tbl_Customers[Customer_ID], tbl_Customers[Age_Group])</f>
        <v>55+</v>
      </c>
      <c r="M5676" s="1" t="str">
        <f>_xlfn.XLOOKUP(tbl_Invoices[[#This Row],[Customer_ID]], tbl_Customers[Customer_ID], tbl_Customers[Region])</f>
        <v>International</v>
      </c>
      <c r="N5676" s="1" t="str" cm="1">
        <f t="array" ref="N5676">_xlfn.IFS(
   _xlfn.SINGLE(tbl_Invoices[Plan_ID])="P1","Basic",
   _xlfn.SINGLE(tbl_Invoices[Plan_ID])="P2","Standard",
   _xlfn.SINGLE(tbl_Invoices[Plan_ID])="P3","Premium"
)</f>
        <v>Premium</v>
      </c>
      <c r="O5676" s="2">
        <f>IF(tbl_Invoices[[#This Row],[Revenue_Type]]="Churned",0,1)</f>
        <v>1</v>
      </c>
    </row>
    <row r="5677" spans="1:15" x14ac:dyDescent="0.25">
      <c r="A5677" t="s">
        <v>7539</v>
      </c>
      <c r="B5677" t="s">
        <v>1625</v>
      </c>
      <c r="C5677" t="s">
        <v>3733</v>
      </c>
      <c r="D5677" s="1">
        <v>45045</v>
      </c>
      <c r="E5677">
        <v>25</v>
      </c>
      <c r="F5677" t="b">
        <v>1</v>
      </c>
      <c r="G5677" t="s">
        <v>4538</v>
      </c>
      <c r="H5677" t="s">
        <v>2034</v>
      </c>
      <c r="I5677" s="1">
        <f>DATE(YEAR(tbl_Invoices[[#This Row],[Invoice_Date]]), MONTH(tbl_Invoices[[#This Row],[Invoice_Date]]), DAY(tbl_Invoices[[#This Row],[Invoice_Date]]))</f>
        <v>45045</v>
      </c>
      <c r="J5677">
        <f>YEAR(tbl_Invoices[[#This Row],[Invoice_Date]])</f>
        <v>2023</v>
      </c>
      <c r="K5677" s="1">
        <f>_xlfn.XLOOKUP(tbl_Invoices[[#This Row],[Customer_ID]], tbl_Customers[Customer_ID], tbl_Customers[Cohort_Month])</f>
        <v>44712</v>
      </c>
      <c r="L5677" s="1" t="str">
        <f ca="1">_xlfn.XLOOKUP(tbl_Invoices[[#This Row],[Customer_ID]], tbl_Customers[Customer_ID], tbl_Customers[Age_Group])</f>
        <v>25–34</v>
      </c>
      <c r="M5677" s="1" t="str">
        <f>_xlfn.XLOOKUP(tbl_Invoices[[#This Row],[Customer_ID]], tbl_Customers[Customer_ID], tbl_Customers[Region])</f>
        <v>International</v>
      </c>
      <c r="N5677" s="1" t="str" cm="1">
        <f t="array" ref="N5677">_xlfn.IFS(
   _xlfn.SINGLE(tbl_Invoices[Plan_ID])="P1","Basic",
   _xlfn.SINGLE(tbl_Invoices[Plan_ID])="P2","Standard",
   _xlfn.SINGLE(tbl_Invoices[Plan_ID])="P3","Premium"
)</f>
        <v>Standard</v>
      </c>
      <c r="O5677" s="2">
        <f>IF(tbl_Invoices[[#This Row],[Revenue_Type]]="Churned",0,1)</f>
        <v>1</v>
      </c>
    </row>
    <row r="5678" spans="1:15" x14ac:dyDescent="0.25">
      <c r="A5678" t="s">
        <v>5666</v>
      </c>
      <c r="B5678" t="s">
        <v>69</v>
      </c>
      <c r="C5678" t="s">
        <v>2981</v>
      </c>
      <c r="D5678" s="1">
        <v>45046</v>
      </c>
      <c r="E5678">
        <v>55</v>
      </c>
      <c r="F5678" t="b">
        <v>1</v>
      </c>
      <c r="G5678" t="s">
        <v>4540</v>
      </c>
      <c r="H5678" t="s">
        <v>2031</v>
      </c>
      <c r="I5678" s="1">
        <f>DATE(YEAR(tbl_Invoices[[#This Row],[Invoice_Date]]), MONTH(tbl_Invoices[[#This Row],[Invoice_Date]]), DAY(tbl_Invoices[[#This Row],[Invoice_Date]]))</f>
        <v>45046</v>
      </c>
      <c r="J5678">
        <f>YEAR(tbl_Invoices[[#This Row],[Invoice_Date]])</f>
        <v>2023</v>
      </c>
      <c r="K5678" s="1">
        <f>_xlfn.XLOOKUP(tbl_Invoices[[#This Row],[Customer_ID]], tbl_Customers[Customer_ID], tbl_Customers[Cohort_Month])</f>
        <v>44316</v>
      </c>
      <c r="L5678" s="1" t="str">
        <f ca="1">_xlfn.XLOOKUP(tbl_Invoices[[#This Row],[Customer_ID]], tbl_Customers[Customer_ID], tbl_Customers[Age_Group])</f>
        <v>25–34</v>
      </c>
      <c r="M5678" s="1" t="str">
        <f>_xlfn.XLOOKUP(tbl_Invoices[[#This Row],[Customer_ID]], tbl_Customers[Customer_ID], tbl_Customers[Region])</f>
        <v>South</v>
      </c>
      <c r="N5678" s="1" t="str" cm="1">
        <f t="array" ref="N5678">_xlfn.IFS(
   _xlfn.SINGLE(tbl_Invoices[Plan_ID])="P1","Basic",
   _xlfn.SINGLE(tbl_Invoices[Plan_ID])="P2","Standard",
   _xlfn.SINGLE(tbl_Invoices[Plan_ID])="P3","Premium"
)</f>
        <v>Premium</v>
      </c>
      <c r="O5678" s="2">
        <f>IF(tbl_Invoices[[#This Row],[Revenue_Type]]="Churned",0,1)</f>
        <v>1</v>
      </c>
    </row>
    <row r="5679" spans="1:15" x14ac:dyDescent="0.25">
      <c r="A5679" t="s">
        <v>10358</v>
      </c>
      <c r="B5679" t="s">
        <v>91</v>
      </c>
      <c r="C5679" t="s">
        <v>3695</v>
      </c>
      <c r="D5679" s="1">
        <v>45046</v>
      </c>
      <c r="E5679">
        <v>12</v>
      </c>
      <c r="F5679" t="b">
        <v>1</v>
      </c>
      <c r="G5679" t="s">
        <v>4549</v>
      </c>
      <c r="H5679" t="s">
        <v>2027</v>
      </c>
      <c r="I5679" s="1">
        <f>DATE(YEAR(tbl_Invoices[[#This Row],[Invoice_Date]]), MONTH(tbl_Invoices[[#This Row],[Invoice_Date]]), DAY(tbl_Invoices[[#This Row],[Invoice_Date]]))</f>
        <v>45046</v>
      </c>
      <c r="J5679">
        <f>YEAR(tbl_Invoices[[#This Row],[Invoice_Date]])</f>
        <v>2023</v>
      </c>
      <c r="K5679" s="1">
        <f>_xlfn.XLOOKUP(tbl_Invoices[[#This Row],[Customer_ID]], tbl_Customers[Customer_ID], tbl_Customers[Cohort_Month])</f>
        <v>44592</v>
      </c>
      <c r="L5679" s="1" t="str">
        <f ca="1">_xlfn.XLOOKUP(tbl_Invoices[[#This Row],[Customer_ID]], tbl_Customers[Customer_ID], tbl_Customers[Age_Group])</f>
        <v>35–44</v>
      </c>
      <c r="M5679" s="1" t="str">
        <f>_xlfn.XLOOKUP(tbl_Invoices[[#This Row],[Customer_ID]], tbl_Customers[Customer_ID], tbl_Customers[Region])</f>
        <v>South</v>
      </c>
      <c r="N5679" s="1" t="str" cm="1">
        <f t="array" ref="N5679">_xlfn.IFS(
   _xlfn.SINGLE(tbl_Invoices[Plan_ID])="P1","Basic",
   _xlfn.SINGLE(tbl_Invoices[Plan_ID])="P2","Standard",
   _xlfn.SINGLE(tbl_Invoices[Plan_ID])="P3","Premium"
)</f>
        <v>Basic</v>
      </c>
      <c r="O5679" s="2">
        <f>IF(tbl_Invoices[[#This Row],[Revenue_Type]]="Churned",0,1)</f>
        <v>1</v>
      </c>
    </row>
    <row r="5680" spans="1:15" x14ac:dyDescent="0.25">
      <c r="A5680" t="s">
        <v>8873</v>
      </c>
      <c r="B5680" t="s">
        <v>117</v>
      </c>
      <c r="C5680" t="s">
        <v>3340</v>
      </c>
      <c r="D5680" s="1">
        <v>45046</v>
      </c>
      <c r="E5680">
        <v>25</v>
      </c>
      <c r="F5680" t="b">
        <v>1</v>
      </c>
      <c r="G5680" t="s">
        <v>4549</v>
      </c>
      <c r="H5680" t="s">
        <v>2034</v>
      </c>
      <c r="I5680" s="1">
        <f>DATE(YEAR(tbl_Invoices[[#This Row],[Invoice_Date]]), MONTH(tbl_Invoices[[#This Row],[Invoice_Date]]), DAY(tbl_Invoices[[#This Row],[Invoice_Date]]))</f>
        <v>45046</v>
      </c>
      <c r="J5680">
        <f>YEAR(tbl_Invoices[[#This Row],[Invoice_Date]])</f>
        <v>2023</v>
      </c>
      <c r="K5680" s="1">
        <f>_xlfn.XLOOKUP(tbl_Invoices[[#This Row],[Customer_ID]], tbl_Customers[Customer_ID], tbl_Customers[Cohort_Month])</f>
        <v>44500</v>
      </c>
      <c r="L5680" s="1" t="str">
        <f ca="1">_xlfn.XLOOKUP(tbl_Invoices[[#This Row],[Customer_ID]], tbl_Customers[Customer_ID], tbl_Customers[Age_Group])</f>
        <v>25–34</v>
      </c>
      <c r="M5680" s="1" t="str">
        <f>_xlfn.XLOOKUP(tbl_Invoices[[#This Row],[Customer_ID]], tbl_Customers[Customer_ID], tbl_Customers[Region])</f>
        <v>West</v>
      </c>
      <c r="N5680" s="1" t="str" cm="1">
        <f t="array" ref="N5680">_xlfn.IFS(
   _xlfn.SINGLE(tbl_Invoices[Plan_ID])="P1","Basic",
   _xlfn.SINGLE(tbl_Invoices[Plan_ID])="P2","Standard",
   _xlfn.SINGLE(tbl_Invoices[Plan_ID])="P3","Premium"
)</f>
        <v>Standard</v>
      </c>
      <c r="O5680" s="2">
        <f>IF(tbl_Invoices[[#This Row],[Revenue_Type]]="Churned",0,1)</f>
        <v>1</v>
      </c>
    </row>
    <row r="5681" spans="1:15" x14ac:dyDescent="0.25">
      <c r="A5681" t="s">
        <v>4722</v>
      </c>
      <c r="B5681" t="s">
        <v>141</v>
      </c>
      <c r="C5681" t="s">
        <v>3342</v>
      </c>
      <c r="D5681" s="1">
        <v>45046</v>
      </c>
      <c r="E5681">
        <v>55</v>
      </c>
      <c r="F5681" t="b">
        <v>1</v>
      </c>
      <c r="G5681" t="s">
        <v>4545</v>
      </c>
      <c r="H5681" t="s">
        <v>2031</v>
      </c>
      <c r="I5681" s="1">
        <f>DATE(YEAR(tbl_Invoices[[#This Row],[Invoice_Date]]), MONTH(tbl_Invoices[[#This Row],[Invoice_Date]]), DAY(tbl_Invoices[[#This Row],[Invoice_Date]]))</f>
        <v>45046</v>
      </c>
      <c r="J5681">
        <f>YEAR(tbl_Invoices[[#This Row],[Invoice_Date]])</f>
        <v>2023</v>
      </c>
      <c r="K5681" s="1">
        <f>_xlfn.XLOOKUP(tbl_Invoices[[#This Row],[Customer_ID]], tbl_Customers[Customer_ID], tbl_Customers[Cohort_Month])</f>
        <v>44255</v>
      </c>
      <c r="L5681" s="1" t="str">
        <f ca="1">_xlfn.XLOOKUP(tbl_Invoices[[#This Row],[Customer_ID]], tbl_Customers[Customer_ID], tbl_Customers[Age_Group])</f>
        <v>35–44</v>
      </c>
      <c r="M5681" s="1" t="str">
        <f>_xlfn.XLOOKUP(tbl_Invoices[[#This Row],[Customer_ID]], tbl_Customers[Customer_ID], tbl_Customers[Region])</f>
        <v>South</v>
      </c>
      <c r="N5681" s="1" t="str" cm="1">
        <f t="array" ref="N5681">_xlfn.IFS(
   _xlfn.SINGLE(tbl_Invoices[Plan_ID])="P1","Basic",
   _xlfn.SINGLE(tbl_Invoices[Plan_ID])="P2","Standard",
   _xlfn.SINGLE(tbl_Invoices[Plan_ID])="P3","Premium"
)</f>
        <v>Premium</v>
      </c>
      <c r="O5681" s="2">
        <f>IF(tbl_Invoices[[#This Row],[Revenue_Type]]="Churned",0,1)</f>
        <v>0</v>
      </c>
    </row>
    <row r="5682" spans="1:15" x14ac:dyDescent="0.25">
      <c r="A5682" t="s">
        <v>5787</v>
      </c>
      <c r="B5682" t="s">
        <v>828</v>
      </c>
      <c r="C5682" t="s">
        <v>3058</v>
      </c>
      <c r="D5682" s="1">
        <v>45046</v>
      </c>
      <c r="E5682">
        <v>55</v>
      </c>
      <c r="F5682" t="b">
        <v>1</v>
      </c>
      <c r="G5682" t="s">
        <v>4545</v>
      </c>
      <c r="H5682" t="s">
        <v>2031</v>
      </c>
      <c r="I5682" s="1">
        <f>DATE(YEAR(tbl_Invoices[[#This Row],[Invoice_Date]]), MONTH(tbl_Invoices[[#This Row],[Invoice_Date]]), DAY(tbl_Invoices[[#This Row],[Invoice_Date]]))</f>
        <v>45046</v>
      </c>
      <c r="J5682">
        <f>YEAR(tbl_Invoices[[#This Row],[Invoice_Date]])</f>
        <v>2023</v>
      </c>
      <c r="K5682" s="1">
        <f>_xlfn.XLOOKUP(tbl_Invoices[[#This Row],[Customer_ID]], tbl_Customers[Customer_ID], tbl_Customers[Cohort_Month])</f>
        <v>44439</v>
      </c>
      <c r="L5682" s="1" t="str">
        <f ca="1">_xlfn.XLOOKUP(tbl_Invoices[[#This Row],[Customer_ID]], tbl_Customers[Customer_ID], tbl_Customers[Age_Group])</f>
        <v>55+</v>
      </c>
      <c r="M5682" s="1" t="str">
        <f>_xlfn.XLOOKUP(tbl_Invoices[[#This Row],[Customer_ID]], tbl_Customers[Customer_ID], tbl_Customers[Region])</f>
        <v>East</v>
      </c>
      <c r="N5682" s="1" t="str" cm="1">
        <f t="array" ref="N5682">_xlfn.IFS(
   _xlfn.SINGLE(tbl_Invoices[Plan_ID])="P1","Basic",
   _xlfn.SINGLE(tbl_Invoices[Plan_ID])="P2","Standard",
   _xlfn.SINGLE(tbl_Invoices[Plan_ID])="P3","Premium"
)</f>
        <v>Premium</v>
      </c>
      <c r="O5682" s="2">
        <f>IF(tbl_Invoices[[#This Row],[Revenue_Type]]="Churned",0,1)</f>
        <v>0</v>
      </c>
    </row>
    <row r="5683" spans="1:15" x14ac:dyDescent="0.25">
      <c r="A5683" t="s">
        <v>5081</v>
      </c>
      <c r="B5683" t="s">
        <v>883</v>
      </c>
      <c r="C5683" t="s">
        <v>3082</v>
      </c>
      <c r="D5683" s="1">
        <v>45046</v>
      </c>
      <c r="E5683">
        <v>55</v>
      </c>
      <c r="F5683" t="b">
        <v>1</v>
      </c>
      <c r="G5683" t="s">
        <v>4540</v>
      </c>
      <c r="H5683" t="s">
        <v>2031</v>
      </c>
      <c r="I5683" s="1">
        <f>DATE(YEAR(tbl_Invoices[[#This Row],[Invoice_Date]]), MONTH(tbl_Invoices[[#This Row],[Invoice_Date]]), DAY(tbl_Invoices[[#This Row],[Invoice_Date]]))</f>
        <v>45046</v>
      </c>
      <c r="J5683">
        <f>YEAR(tbl_Invoices[[#This Row],[Invoice_Date]])</f>
        <v>2023</v>
      </c>
      <c r="K5683" s="1">
        <f>_xlfn.XLOOKUP(tbl_Invoices[[#This Row],[Customer_ID]], tbl_Customers[Customer_ID], tbl_Customers[Cohort_Month])</f>
        <v>44227</v>
      </c>
      <c r="L5683" s="1" t="str">
        <f ca="1">_xlfn.XLOOKUP(tbl_Invoices[[#This Row],[Customer_ID]], tbl_Customers[Customer_ID], tbl_Customers[Age_Group])</f>
        <v>55+</v>
      </c>
      <c r="M5683" s="1" t="str">
        <f>_xlfn.XLOOKUP(tbl_Invoices[[#This Row],[Customer_ID]], tbl_Customers[Customer_ID], tbl_Customers[Region])</f>
        <v>International</v>
      </c>
      <c r="N5683" s="1" t="str" cm="1">
        <f t="array" ref="N5683">_xlfn.IFS(
   _xlfn.SINGLE(tbl_Invoices[Plan_ID])="P1","Basic",
   _xlfn.SINGLE(tbl_Invoices[Plan_ID])="P2","Standard",
   _xlfn.SINGLE(tbl_Invoices[Plan_ID])="P3","Premium"
)</f>
        <v>Premium</v>
      </c>
      <c r="O5683" s="2">
        <f>IF(tbl_Invoices[[#This Row],[Revenue_Type]]="Churned",0,1)</f>
        <v>1</v>
      </c>
    </row>
    <row r="5684" spans="1:15" x14ac:dyDescent="0.25">
      <c r="A5684" t="s">
        <v>8196</v>
      </c>
      <c r="B5684" t="s">
        <v>1180</v>
      </c>
      <c r="C5684" t="s">
        <v>2731</v>
      </c>
      <c r="D5684" s="1">
        <v>45046</v>
      </c>
      <c r="E5684">
        <v>55</v>
      </c>
      <c r="F5684" t="b">
        <v>1</v>
      </c>
      <c r="G5684" t="s">
        <v>4549</v>
      </c>
      <c r="H5684" t="s">
        <v>2031</v>
      </c>
      <c r="I5684" s="1">
        <f>DATE(YEAR(tbl_Invoices[[#This Row],[Invoice_Date]]), MONTH(tbl_Invoices[[#This Row],[Invoice_Date]]), DAY(tbl_Invoices[[#This Row],[Invoice_Date]]))</f>
        <v>45046</v>
      </c>
      <c r="J5684">
        <f>YEAR(tbl_Invoices[[#This Row],[Invoice_Date]])</f>
        <v>2023</v>
      </c>
      <c r="K5684" s="1">
        <f>_xlfn.XLOOKUP(tbl_Invoices[[#This Row],[Customer_ID]], tbl_Customers[Customer_ID], tbl_Customers[Cohort_Month])</f>
        <v>44255</v>
      </c>
      <c r="L5684" s="1" t="str">
        <f ca="1">_xlfn.XLOOKUP(tbl_Invoices[[#This Row],[Customer_ID]], tbl_Customers[Customer_ID], tbl_Customers[Age_Group])</f>
        <v>35–44</v>
      </c>
      <c r="M5684" s="1" t="str">
        <f>_xlfn.XLOOKUP(tbl_Invoices[[#This Row],[Customer_ID]], tbl_Customers[Customer_ID], tbl_Customers[Region])</f>
        <v>International</v>
      </c>
      <c r="N5684" s="1" t="str" cm="1">
        <f t="array" ref="N5684">_xlfn.IFS(
   _xlfn.SINGLE(tbl_Invoices[Plan_ID])="P1","Basic",
   _xlfn.SINGLE(tbl_Invoices[Plan_ID])="P2","Standard",
   _xlfn.SINGLE(tbl_Invoices[Plan_ID])="P3","Premium"
)</f>
        <v>Premium</v>
      </c>
      <c r="O5684" s="2">
        <f>IF(tbl_Invoices[[#This Row],[Revenue_Type]]="Churned",0,1)</f>
        <v>1</v>
      </c>
    </row>
    <row r="5685" spans="1:15" x14ac:dyDescent="0.25">
      <c r="A5685" t="s">
        <v>7172</v>
      </c>
      <c r="B5685" t="s">
        <v>1553</v>
      </c>
      <c r="C5685" t="s">
        <v>2210</v>
      </c>
      <c r="D5685" s="1">
        <v>45046</v>
      </c>
      <c r="E5685">
        <v>25</v>
      </c>
      <c r="F5685" t="b">
        <v>1</v>
      </c>
      <c r="G5685" t="s">
        <v>4549</v>
      </c>
      <c r="H5685" t="s">
        <v>2034</v>
      </c>
      <c r="I5685" s="1">
        <f>DATE(YEAR(tbl_Invoices[[#This Row],[Invoice_Date]]), MONTH(tbl_Invoices[[#This Row],[Invoice_Date]]), DAY(tbl_Invoices[[#This Row],[Invoice_Date]]))</f>
        <v>45046</v>
      </c>
      <c r="J5685">
        <f>YEAR(tbl_Invoices[[#This Row],[Invoice_Date]])</f>
        <v>2023</v>
      </c>
      <c r="K5685" s="1">
        <f>_xlfn.XLOOKUP(tbl_Invoices[[#This Row],[Customer_ID]], tbl_Customers[Customer_ID], tbl_Customers[Cohort_Month])</f>
        <v>44469</v>
      </c>
      <c r="L5685" s="1" t="str">
        <f ca="1">_xlfn.XLOOKUP(tbl_Invoices[[#This Row],[Customer_ID]], tbl_Customers[Customer_ID], tbl_Customers[Age_Group])</f>
        <v>18–24</v>
      </c>
      <c r="M5685" s="1" t="str">
        <f>_xlfn.XLOOKUP(tbl_Invoices[[#This Row],[Customer_ID]], tbl_Customers[Customer_ID], tbl_Customers[Region])</f>
        <v>West</v>
      </c>
      <c r="N5685" s="1" t="str" cm="1">
        <f t="array" ref="N5685">_xlfn.IFS(
   _xlfn.SINGLE(tbl_Invoices[Plan_ID])="P1","Basic",
   _xlfn.SINGLE(tbl_Invoices[Plan_ID])="P2","Standard",
   _xlfn.SINGLE(tbl_Invoices[Plan_ID])="P3","Premium"
)</f>
        <v>Standard</v>
      </c>
      <c r="O5685" s="2">
        <f>IF(tbl_Invoices[[#This Row],[Revenue_Type]]="Churned",0,1)</f>
        <v>1</v>
      </c>
    </row>
    <row r="5686" spans="1:15" x14ac:dyDescent="0.25">
      <c r="A5686" t="s">
        <v>9774</v>
      </c>
      <c r="B5686" t="s">
        <v>1840</v>
      </c>
      <c r="C5686" t="s">
        <v>2281</v>
      </c>
      <c r="D5686" s="1">
        <v>45046</v>
      </c>
      <c r="E5686">
        <v>12</v>
      </c>
      <c r="F5686" t="b">
        <v>1</v>
      </c>
      <c r="G5686" t="s">
        <v>4538</v>
      </c>
      <c r="H5686" t="s">
        <v>2027</v>
      </c>
      <c r="I5686" s="1">
        <f>DATE(YEAR(tbl_Invoices[[#This Row],[Invoice_Date]]), MONTH(tbl_Invoices[[#This Row],[Invoice_Date]]), DAY(tbl_Invoices[[#This Row],[Invoice_Date]]))</f>
        <v>45046</v>
      </c>
      <c r="J5686">
        <f>YEAR(tbl_Invoices[[#This Row],[Invoice_Date]])</f>
        <v>2023</v>
      </c>
      <c r="K5686" s="1">
        <f>_xlfn.XLOOKUP(tbl_Invoices[[#This Row],[Customer_ID]], tbl_Customers[Customer_ID], tbl_Customers[Cohort_Month])</f>
        <v>44469</v>
      </c>
      <c r="L5686" s="1" t="str">
        <f ca="1">_xlfn.XLOOKUP(tbl_Invoices[[#This Row],[Customer_ID]], tbl_Customers[Customer_ID], tbl_Customers[Age_Group])</f>
        <v>25–34</v>
      </c>
      <c r="M5686" s="1" t="str">
        <f>_xlfn.XLOOKUP(tbl_Invoices[[#This Row],[Customer_ID]], tbl_Customers[Customer_ID], tbl_Customers[Region])</f>
        <v>International</v>
      </c>
      <c r="N5686" s="1" t="str" cm="1">
        <f t="array" ref="N5686">_xlfn.IFS(
   _xlfn.SINGLE(tbl_Invoices[Plan_ID])="P1","Basic",
   _xlfn.SINGLE(tbl_Invoices[Plan_ID])="P2","Standard",
   _xlfn.SINGLE(tbl_Invoices[Plan_ID])="P3","Premium"
)</f>
        <v>Basic</v>
      </c>
      <c r="O5686" s="2">
        <f>IF(tbl_Invoices[[#This Row],[Revenue_Type]]="Churned",0,1)</f>
        <v>1</v>
      </c>
    </row>
    <row r="5687" spans="1:15" x14ac:dyDescent="0.25">
      <c r="A5687" t="s">
        <v>4814</v>
      </c>
      <c r="B5687" t="s">
        <v>106</v>
      </c>
      <c r="C5687" t="s">
        <v>3596</v>
      </c>
      <c r="D5687" s="1">
        <v>45047</v>
      </c>
      <c r="E5687">
        <v>55</v>
      </c>
      <c r="F5687" t="b">
        <v>1</v>
      </c>
      <c r="G5687" t="s">
        <v>4538</v>
      </c>
      <c r="H5687" t="s">
        <v>2031</v>
      </c>
      <c r="I5687" s="1">
        <f>DATE(YEAR(tbl_Invoices[[#This Row],[Invoice_Date]]), MONTH(tbl_Invoices[[#This Row],[Invoice_Date]]), DAY(tbl_Invoices[[#This Row],[Invoice_Date]]))</f>
        <v>45047</v>
      </c>
      <c r="J5687">
        <f>YEAR(tbl_Invoices[[#This Row],[Invoice_Date]])</f>
        <v>2023</v>
      </c>
      <c r="K5687" s="1">
        <f>_xlfn.XLOOKUP(tbl_Invoices[[#This Row],[Customer_ID]], tbl_Customers[Customer_ID], tbl_Customers[Cohort_Month])</f>
        <v>44592</v>
      </c>
      <c r="L5687" s="1" t="str">
        <f ca="1">_xlfn.XLOOKUP(tbl_Invoices[[#This Row],[Customer_ID]], tbl_Customers[Customer_ID], tbl_Customers[Age_Group])</f>
        <v>45–54</v>
      </c>
      <c r="M5687" s="1" t="str">
        <f>_xlfn.XLOOKUP(tbl_Invoices[[#This Row],[Customer_ID]], tbl_Customers[Customer_ID], tbl_Customers[Region])</f>
        <v>Midwest</v>
      </c>
      <c r="N5687" s="1" t="str" cm="1">
        <f t="array" ref="N5687">_xlfn.IFS(
   _xlfn.SINGLE(tbl_Invoices[Plan_ID])="P1","Basic",
   _xlfn.SINGLE(tbl_Invoices[Plan_ID])="P2","Standard",
   _xlfn.SINGLE(tbl_Invoices[Plan_ID])="P3","Premium"
)</f>
        <v>Premium</v>
      </c>
      <c r="O5687" s="2">
        <f>IF(tbl_Invoices[[#This Row],[Revenue_Type]]="Churned",0,1)</f>
        <v>1</v>
      </c>
    </row>
    <row r="5688" spans="1:15" x14ac:dyDescent="0.25">
      <c r="A5688" t="s">
        <v>6830</v>
      </c>
      <c r="B5688" t="s">
        <v>186</v>
      </c>
      <c r="C5688" t="s">
        <v>3158</v>
      </c>
      <c r="D5688" s="1">
        <v>45047</v>
      </c>
      <c r="E5688">
        <v>25</v>
      </c>
      <c r="F5688" t="b">
        <v>1</v>
      </c>
      <c r="G5688" t="s">
        <v>4538</v>
      </c>
      <c r="H5688" t="s">
        <v>2034</v>
      </c>
      <c r="I5688" s="1">
        <f>DATE(YEAR(tbl_Invoices[[#This Row],[Invoice_Date]]), MONTH(tbl_Invoices[[#This Row],[Invoice_Date]]), DAY(tbl_Invoices[[#This Row],[Invoice_Date]]))</f>
        <v>45047</v>
      </c>
      <c r="J5688">
        <f>YEAR(tbl_Invoices[[#This Row],[Invoice_Date]])</f>
        <v>2023</v>
      </c>
      <c r="K5688" s="1">
        <f>_xlfn.XLOOKUP(tbl_Invoices[[#This Row],[Customer_ID]], tbl_Customers[Customer_ID], tbl_Customers[Cohort_Month])</f>
        <v>44377</v>
      </c>
      <c r="L5688" s="1" t="str">
        <f ca="1">_xlfn.XLOOKUP(tbl_Invoices[[#This Row],[Customer_ID]], tbl_Customers[Customer_ID], tbl_Customers[Age_Group])</f>
        <v>45–54</v>
      </c>
      <c r="M5688" s="1" t="str">
        <f>_xlfn.XLOOKUP(tbl_Invoices[[#This Row],[Customer_ID]], tbl_Customers[Customer_ID], tbl_Customers[Region])</f>
        <v>West</v>
      </c>
      <c r="N5688" s="1" t="str" cm="1">
        <f t="array" ref="N5688">_xlfn.IFS(
   _xlfn.SINGLE(tbl_Invoices[Plan_ID])="P1","Basic",
   _xlfn.SINGLE(tbl_Invoices[Plan_ID])="P2","Standard",
   _xlfn.SINGLE(tbl_Invoices[Plan_ID])="P3","Premium"
)</f>
        <v>Standard</v>
      </c>
      <c r="O5688" s="2">
        <f>IF(tbl_Invoices[[#This Row],[Revenue_Type]]="Churned",0,1)</f>
        <v>1</v>
      </c>
    </row>
    <row r="5689" spans="1:15" x14ac:dyDescent="0.25">
      <c r="A5689" t="s">
        <v>8583</v>
      </c>
      <c r="B5689" t="s">
        <v>292</v>
      </c>
      <c r="C5689" t="s">
        <v>4176</v>
      </c>
      <c r="D5689" s="1">
        <v>45047</v>
      </c>
      <c r="E5689">
        <v>25</v>
      </c>
      <c r="F5689" t="b">
        <v>1</v>
      </c>
      <c r="G5689" t="s">
        <v>4538</v>
      </c>
      <c r="H5689" t="s">
        <v>2034</v>
      </c>
      <c r="I5689" s="1">
        <f>DATE(YEAR(tbl_Invoices[[#This Row],[Invoice_Date]]), MONTH(tbl_Invoices[[#This Row],[Invoice_Date]]), DAY(tbl_Invoices[[#This Row],[Invoice_Date]]))</f>
        <v>45047</v>
      </c>
      <c r="J5689">
        <f>YEAR(tbl_Invoices[[#This Row],[Invoice_Date]])</f>
        <v>2023</v>
      </c>
      <c r="K5689" s="1">
        <f>_xlfn.XLOOKUP(tbl_Invoices[[#This Row],[Customer_ID]], tbl_Customers[Customer_ID], tbl_Customers[Cohort_Month])</f>
        <v>44347</v>
      </c>
      <c r="L5689" s="1" t="str">
        <f ca="1">_xlfn.XLOOKUP(tbl_Invoices[[#This Row],[Customer_ID]], tbl_Customers[Customer_ID], tbl_Customers[Age_Group])</f>
        <v>35–44</v>
      </c>
      <c r="M5689" s="1" t="str">
        <f>_xlfn.XLOOKUP(tbl_Invoices[[#This Row],[Customer_ID]], tbl_Customers[Customer_ID], tbl_Customers[Region])</f>
        <v>East</v>
      </c>
      <c r="N5689" s="1" t="str" cm="1">
        <f t="array" ref="N5689">_xlfn.IFS(
   _xlfn.SINGLE(tbl_Invoices[Plan_ID])="P1","Basic",
   _xlfn.SINGLE(tbl_Invoices[Plan_ID])="P2","Standard",
   _xlfn.SINGLE(tbl_Invoices[Plan_ID])="P3","Premium"
)</f>
        <v>Standard</v>
      </c>
      <c r="O5689" s="2">
        <f>IF(tbl_Invoices[[#This Row],[Revenue_Type]]="Churned",0,1)</f>
        <v>1</v>
      </c>
    </row>
    <row r="5690" spans="1:15" x14ac:dyDescent="0.25">
      <c r="A5690" t="s">
        <v>5820</v>
      </c>
      <c r="B5690" t="s">
        <v>1395</v>
      </c>
      <c r="C5690" t="s">
        <v>2771</v>
      </c>
      <c r="D5690" s="1">
        <v>45047</v>
      </c>
      <c r="E5690">
        <v>55</v>
      </c>
      <c r="F5690" t="b">
        <v>1</v>
      </c>
      <c r="G5690" t="s">
        <v>4540</v>
      </c>
      <c r="H5690" t="s">
        <v>2031</v>
      </c>
      <c r="I5690" s="1">
        <f>DATE(YEAR(tbl_Invoices[[#This Row],[Invoice_Date]]), MONTH(tbl_Invoices[[#This Row],[Invoice_Date]]), DAY(tbl_Invoices[[#This Row],[Invoice_Date]]))</f>
        <v>45047</v>
      </c>
      <c r="J5690">
        <f>YEAR(tbl_Invoices[[#This Row],[Invoice_Date]])</f>
        <v>2023</v>
      </c>
      <c r="K5690" s="1">
        <f>_xlfn.XLOOKUP(tbl_Invoices[[#This Row],[Customer_ID]], tbl_Customers[Customer_ID], tbl_Customers[Cohort_Month])</f>
        <v>44347</v>
      </c>
      <c r="L5690" s="1" t="str">
        <f ca="1">_xlfn.XLOOKUP(tbl_Invoices[[#This Row],[Customer_ID]], tbl_Customers[Customer_ID], tbl_Customers[Age_Group])</f>
        <v>45–54</v>
      </c>
      <c r="M5690" s="1" t="str">
        <f>_xlfn.XLOOKUP(tbl_Invoices[[#This Row],[Customer_ID]], tbl_Customers[Customer_ID], tbl_Customers[Region])</f>
        <v>South</v>
      </c>
      <c r="N5690" s="1" t="str" cm="1">
        <f t="array" ref="N5690">_xlfn.IFS(
   _xlfn.SINGLE(tbl_Invoices[Plan_ID])="P1","Basic",
   _xlfn.SINGLE(tbl_Invoices[Plan_ID])="P2","Standard",
   _xlfn.SINGLE(tbl_Invoices[Plan_ID])="P3","Premium"
)</f>
        <v>Premium</v>
      </c>
      <c r="O5690" s="2">
        <f>IF(tbl_Invoices[[#This Row],[Revenue_Type]]="Churned",0,1)</f>
        <v>1</v>
      </c>
    </row>
    <row r="5691" spans="1:15" x14ac:dyDescent="0.25">
      <c r="A5691" t="s">
        <v>9213</v>
      </c>
      <c r="B5691" t="s">
        <v>1469</v>
      </c>
      <c r="C5691" t="s">
        <v>2596</v>
      </c>
      <c r="D5691" s="1">
        <v>45047</v>
      </c>
      <c r="E5691">
        <v>55</v>
      </c>
      <c r="F5691" t="b">
        <v>1</v>
      </c>
      <c r="G5691" t="s">
        <v>4540</v>
      </c>
      <c r="H5691" t="s">
        <v>2031</v>
      </c>
      <c r="I5691" s="1">
        <f>DATE(YEAR(tbl_Invoices[[#This Row],[Invoice_Date]]), MONTH(tbl_Invoices[[#This Row],[Invoice_Date]]), DAY(tbl_Invoices[[#This Row],[Invoice_Date]]))</f>
        <v>45047</v>
      </c>
      <c r="J5691">
        <f>YEAR(tbl_Invoices[[#This Row],[Invoice_Date]])</f>
        <v>2023</v>
      </c>
      <c r="K5691" s="1">
        <f>_xlfn.XLOOKUP(tbl_Invoices[[#This Row],[Customer_ID]], tbl_Customers[Customer_ID], tbl_Customers[Cohort_Month])</f>
        <v>45046</v>
      </c>
      <c r="L5691" s="1" t="str">
        <f ca="1">_xlfn.XLOOKUP(tbl_Invoices[[#This Row],[Customer_ID]], tbl_Customers[Customer_ID], tbl_Customers[Age_Group])</f>
        <v>45–54</v>
      </c>
      <c r="M5691" s="1" t="str">
        <f>_xlfn.XLOOKUP(tbl_Invoices[[#This Row],[Customer_ID]], tbl_Customers[Customer_ID], tbl_Customers[Region])</f>
        <v>Midwest</v>
      </c>
      <c r="N5691" s="1" t="str" cm="1">
        <f t="array" ref="N5691">_xlfn.IFS(
   _xlfn.SINGLE(tbl_Invoices[Plan_ID])="P1","Basic",
   _xlfn.SINGLE(tbl_Invoices[Plan_ID])="P2","Standard",
   _xlfn.SINGLE(tbl_Invoices[Plan_ID])="P3","Premium"
)</f>
        <v>Premium</v>
      </c>
      <c r="O5691" s="2">
        <f>IF(tbl_Invoices[[#This Row],[Revenue_Type]]="Churned",0,1)</f>
        <v>1</v>
      </c>
    </row>
    <row r="5692" spans="1:15" x14ac:dyDescent="0.25">
      <c r="A5692" t="s">
        <v>7008</v>
      </c>
      <c r="B5692" t="s">
        <v>820</v>
      </c>
      <c r="C5692" t="s">
        <v>3148</v>
      </c>
      <c r="D5692" s="1">
        <v>45048</v>
      </c>
      <c r="E5692">
        <v>25</v>
      </c>
      <c r="F5692" t="b">
        <v>1</v>
      </c>
      <c r="G5692" t="s">
        <v>4545</v>
      </c>
      <c r="H5692" t="s">
        <v>2034</v>
      </c>
      <c r="I5692" s="1">
        <f>DATE(YEAR(tbl_Invoices[[#This Row],[Invoice_Date]]), MONTH(tbl_Invoices[[#This Row],[Invoice_Date]]), DAY(tbl_Invoices[[#This Row],[Invoice_Date]]))</f>
        <v>45048</v>
      </c>
      <c r="J5692">
        <f>YEAR(tbl_Invoices[[#This Row],[Invoice_Date]])</f>
        <v>2023</v>
      </c>
      <c r="K5692" s="1">
        <f>_xlfn.XLOOKUP(tbl_Invoices[[#This Row],[Customer_ID]], tbl_Customers[Customer_ID], tbl_Customers[Cohort_Month])</f>
        <v>44712</v>
      </c>
      <c r="L5692" s="1" t="str">
        <f ca="1">_xlfn.XLOOKUP(tbl_Invoices[[#This Row],[Customer_ID]], tbl_Customers[Customer_ID], tbl_Customers[Age_Group])</f>
        <v>55+</v>
      </c>
      <c r="M5692" s="1" t="str">
        <f>_xlfn.XLOOKUP(tbl_Invoices[[#This Row],[Customer_ID]], tbl_Customers[Customer_ID], tbl_Customers[Region])</f>
        <v>International</v>
      </c>
      <c r="N5692" s="1" t="str" cm="1">
        <f t="array" ref="N5692">_xlfn.IFS(
   _xlfn.SINGLE(tbl_Invoices[Plan_ID])="P1","Basic",
   _xlfn.SINGLE(tbl_Invoices[Plan_ID])="P2","Standard",
   _xlfn.SINGLE(tbl_Invoices[Plan_ID])="P3","Premium"
)</f>
        <v>Standard</v>
      </c>
      <c r="O5692" s="2">
        <f>IF(tbl_Invoices[[#This Row],[Revenue_Type]]="Churned",0,1)</f>
        <v>0</v>
      </c>
    </row>
    <row r="5693" spans="1:15" x14ac:dyDescent="0.25">
      <c r="A5693" t="s">
        <v>8019</v>
      </c>
      <c r="B5693" t="s">
        <v>868</v>
      </c>
      <c r="C5693" t="s">
        <v>3656</v>
      </c>
      <c r="D5693" s="1">
        <v>45048</v>
      </c>
      <c r="E5693">
        <v>55</v>
      </c>
      <c r="F5693" t="b">
        <v>1</v>
      </c>
      <c r="G5693" t="s">
        <v>4540</v>
      </c>
      <c r="H5693" t="s">
        <v>2031</v>
      </c>
      <c r="I5693" s="1">
        <f>DATE(YEAR(tbl_Invoices[[#This Row],[Invoice_Date]]), MONTH(tbl_Invoices[[#This Row],[Invoice_Date]]), DAY(tbl_Invoices[[#This Row],[Invoice_Date]]))</f>
        <v>45048</v>
      </c>
      <c r="J5693">
        <f>YEAR(tbl_Invoices[[#This Row],[Invoice_Date]])</f>
        <v>2023</v>
      </c>
      <c r="K5693" s="1">
        <f>_xlfn.XLOOKUP(tbl_Invoices[[#This Row],[Customer_ID]], tbl_Customers[Customer_ID], tbl_Customers[Cohort_Month])</f>
        <v>45077</v>
      </c>
      <c r="L5693" s="1" t="str">
        <f ca="1">_xlfn.XLOOKUP(tbl_Invoices[[#This Row],[Customer_ID]], tbl_Customers[Customer_ID], tbl_Customers[Age_Group])</f>
        <v>55+</v>
      </c>
      <c r="M5693" s="1" t="str">
        <f>_xlfn.XLOOKUP(tbl_Invoices[[#This Row],[Customer_ID]], tbl_Customers[Customer_ID], tbl_Customers[Region])</f>
        <v>West</v>
      </c>
      <c r="N5693" s="1" t="str" cm="1">
        <f t="array" ref="N5693">_xlfn.IFS(
   _xlfn.SINGLE(tbl_Invoices[Plan_ID])="P1","Basic",
   _xlfn.SINGLE(tbl_Invoices[Plan_ID])="P2","Standard",
   _xlfn.SINGLE(tbl_Invoices[Plan_ID])="P3","Premium"
)</f>
        <v>Premium</v>
      </c>
      <c r="O5693" s="2">
        <f>IF(tbl_Invoices[[#This Row],[Revenue_Type]]="Churned",0,1)</f>
        <v>1</v>
      </c>
    </row>
    <row r="5694" spans="1:15" x14ac:dyDescent="0.25">
      <c r="A5694" t="s">
        <v>8060</v>
      </c>
      <c r="B5694" t="s">
        <v>1122</v>
      </c>
      <c r="C5694" t="s">
        <v>4347</v>
      </c>
      <c r="D5694" s="1">
        <v>45048</v>
      </c>
      <c r="E5694">
        <v>12</v>
      </c>
      <c r="F5694" t="b">
        <v>1</v>
      </c>
      <c r="G5694" t="s">
        <v>4545</v>
      </c>
      <c r="H5694" t="s">
        <v>2027</v>
      </c>
      <c r="I5694" s="1">
        <f>DATE(YEAR(tbl_Invoices[[#This Row],[Invoice_Date]]), MONTH(tbl_Invoices[[#This Row],[Invoice_Date]]), DAY(tbl_Invoices[[#This Row],[Invoice_Date]]))</f>
        <v>45048</v>
      </c>
      <c r="J5694">
        <f>YEAR(tbl_Invoices[[#This Row],[Invoice_Date]])</f>
        <v>2023</v>
      </c>
      <c r="K5694" s="1">
        <f>_xlfn.XLOOKUP(tbl_Invoices[[#This Row],[Customer_ID]], tbl_Customers[Customer_ID], tbl_Customers[Cohort_Month])</f>
        <v>44408</v>
      </c>
      <c r="L5694" s="1" t="str">
        <f ca="1">_xlfn.XLOOKUP(tbl_Invoices[[#This Row],[Customer_ID]], tbl_Customers[Customer_ID], tbl_Customers[Age_Group])</f>
        <v>45–54</v>
      </c>
      <c r="M5694" s="1" t="str">
        <f>_xlfn.XLOOKUP(tbl_Invoices[[#This Row],[Customer_ID]], tbl_Customers[Customer_ID], tbl_Customers[Region])</f>
        <v>International</v>
      </c>
      <c r="N5694" s="1" t="str" cm="1">
        <f t="array" ref="N5694">_xlfn.IFS(
   _xlfn.SINGLE(tbl_Invoices[Plan_ID])="P1","Basic",
   _xlfn.SINGLE(tbl_Invoices[Plan_ID])="P2","Standard",
   _xlfn.SINGLE(tbl_Invoices[Plan_ID])="P3","Premium"
)</f>
        <v>Basic</v>
      </c>
      <c r="O5694" s="2">
        <f>IF(tbl_Invoices[[#This Row],[Revenue_Type]]="Churned",0,1)</f>
        <v>0</v>
      </c>
    </row>
    <row r="5695" spans="1:15" x14ac:dyDescent="0.25">
      <c r="A5695" t="s">
        <v>6271</v>
      </c>
      <c r="B5695" t="s">
        <v>1611</v>
      </c>
      <c r="C5695" t="s">
        <v>4525</v>
      </c>
      <c r="D5695" s="1">
        <v>45048</v>
      </c>
      <c r="E5695">
        <v>25</v>
      </c>
      <c r="F5695" t="b">
        <v>1</v>
      </c>
      <c r="G5695" t="s">
        <v>4545</v>
      </c>
      <c r="H5695" t="s">
        <v>2034</v>
      </c>
      <c r="I5695" s="1">
        <f>DATE(YEAR(tbl_Invoices[[#This Row],[Invoice_Date]]), MONTH(tbl_Invoices[[#This Row],[Invoice_Date]]), DAY(tbl_Invoices[[#This Row],[Invoice_Date]]))</f>
        <v>45048</v>
      </c>
      <c r="J5695">
        <f>YEAR(tbl_Invoices[[#This Row],[Invoice_Date]])</f>
        <v>2023</v>
      </c>
      <c r="K5695" s="1">
        <f>_xlfn.XLOOKUP(tbl_Invoices[[#This Row],[Customer_ID]], tbl_Customers[Customer_ID], tbl_Customers[Cohort_Month])</f>
        <v>44227</v>
      </c>
      <c r="L5695" s="1" t="str">
        <f ca="1">_xlfn.XLOOKUP(tbl_Invoices[[#This Row],[Customer_ID]], tbl_Customers[Customer_ID], tbl_Customers[Age_Group])</f>
        <v>45–54</v>
      </c>
      <c r="M5695" s="1" t="str">
        <f>_xlfn.XLOOKUP(tbl_Invoices[[#This Row],[Customer_ID]], tbl_Customers[Customer_ID], tbl_Customers[Region])</f>
        <v>West</v>
      </c>
      <c r="N5695" s="1" t="str" cm="1">
        <f t="array" ref="N5695">_xlfn.IFS(
   _xlfn.SINGLE(tbl_Invoices[Plan_ID])="P1","Basic",
   _xlfn.SINGLE(tbl_Invoices[Plan_ID])="P2","Standard",
   _xlfn.SINGLE(tbl_Invoices[Plan_ID])="P3","Premium"
)</f>
        <v>Standard</v>
      </c>
      <c r="O5695" s="2">
        <f>IF(tbl_Invoices[[#This Row],[Revenue_Type]]="Churned",0,1)</f>
        <v>0</v>
      </c>
    </row>
    <row r="5696" spans="1:15" x14ac:dyDescent="0.25">
      <c r="A5696" t="s">
        <v>8831</v>
      </c>
      <c r="B5696" t="s">
        <v>1868</v>
      </c>
      <c r="C5696" t="s">
        <v>3523</v>
      </c>
      <c r="D5696" s="1">
        <v>45048</v>
      </c>
      <c r="E5696">
        <v>12</v>
      </c>
      <c r="F5696" t="b">
        <v>1</v>
      </c>
      <c r="G5696" t="s">
        <v>4545</v>
      </c>
      <c r="H5696" t="s">
        <v>2027</v>
      </c>
      <c r="I5696" s="1">
        <f>DATE(YEAR(tbl_Invoices[[#This Row],[Invoice_Date]]), MONTH(tbl_Invoices[[#This Row],[Invoice_Date]]), DAY(tbl_Invoices[[#This Row],[Invoice_Date]]))</f>
        <v>45048</v>
      </c>
      <c r="J5696">
        <f>YEAR(tbl_Invoices[[#This Row],[Invoice_Date]])</f>
        <v>2023</v>
      </c>
      <c r="K5696" s="1">
        <f>_xlfn.XLOOKUP(tbl_Invoices[[#This Row],[Customer_ID]], tbl_Customers[Customer_ID], tbl_Customers[Cohort_Month])</f>
        <v>45107</v>
      </c>
      <c r="L5696" s="1" t="str">
        <f ca="1">_xlfn.XLOOKUP(tbl_Invoices[[#This Row],[Customer_ID]], tbl_Customers[Customer_ID], tbl_Customers[Age_Group])</f>
        <v>45–54</v>
      </c>
      <c r="M5696" s="1" t="str">
        <f>_xlfn.XLOOKUP(tbl_Invoices[[#This Row],[Customer_ID]], tbl_Customers[Customer_ID], tbl_Customers[Region])</f>
        <v>Midwest</v>
      </c>
      <c r="N5696" s="1" t="str" cm="1">
        <f t="array" ref="N5696">_xlfn.IFS(
   _xlfn.SINGLE(tbl_Invoices[Plan_ID])="P1","Basic",
   _xlfn.SINGLE(tbl_Invoices[Plan_ID])="P2","Standard",
   _xlfn.SINGLE(tbl_Invoices[Plan_ID])="P3","Premium"
)</f>
        <v>Basic</v>
      </c>
      <c r="O5696" s="2">
        <f>IF(tbl_Invoices[[#This Row],[Revenue_Type]]="Churned",0,1)</f>
        <v>0</v>
      </c>
    </row>
    <row r="5697" spans="1:15" x14ac:dyDescent="0.25">
      <c r="A5697" t="s">
        <v>5875</v>
      </c>
      <c r="B5697" t="s">
        <v>47</v>
      </c>
      <c r="C5697" t="s">
        <v>2791</v>
      </c>
      <c r="D5697" s="1">
        <v>45049</v>
      </c>
      <c r="E5697">
        <v>12</v>
      </c>
      <c r="F5697" t="b">
        <v>1</v>
      </c>
      <c r="G5697" t="s">
        <v>4540</v>
      </c>
      <c r="H5697" t="s">
        <v>2027</v>
      </c>
      <c r="I5697" s="1">
        <f>DATE(YEAR(tbl_Invoices[[#This Row],[Invoice_Date]]), MONTH(tbl_Invoices[[#This Row],[Invoice_Date]]), DAY(tbl_Invoices[[#This Row],[Invoice_Date]]))</f>
        <v>45049</v>
      </c>
      <c r="J5697">
        <f>YEAR(tbl_Invoices[[#This Row],[Invoice_Date]])</f>
        <v>2023</v>
      </c>
      <c r="K5697" s="1">
        <f>_xlfn.XLOOKUP(tbl_Invoices[[#This Row],[Customer_ID]], tbl_Customers[Customer_ID], tbl_Customers[Cohort_Month])</f>
        <v>44926</v>
      </c>
      <c r="L5697" s="1" t="str">
        <f ca="1">_xlfn.XLOOKUP(tbl_Invoices[[#This Row],[Customer_ID]], tbl_Customers[Customer_ID], tbl_Customers[Age_Group])</f>
        <v>45–54</v>
      </c>
      <c r="M5697" s="1" t="str">
        <f>_xlfn.XLOOKUP(tbl_Invoices[[#This Row],[Customer_ID]], tbl_Customers[Customer_ID], tbl_Customers[Region])</f>
        <v>West</v>
      </c>
      <c r="N5697" s="1" t="str" cm="1">
        <f t="array" ref="N5697">_xlfn.IFS(
   _xlfn.SINGLE(tbl_Invoices[Plan_ID])="P1","Basic",
   _xlfn.SINGLE(tbl_Invoices[Plan_ID])="P2","Standard",
   _xlfn.SINGLE(tbl_Invoices[Plan_ID])="P3","Premium"
)</f>
        <v>Basic</v>
      </c>
      <c r="O5697" s="2">
        <f>IF(tbl_Invoices[[#This Row],[Revenue_Type]]="Churned",0,1)</f>
        <v>1</v>
      </c>
    </row>
    <row r="5698" spans="1:15" x14ac:dyDescent="0.25">
      <c r="A5698" t="s">
        <v>4884</v>
      </c>
      <c r="B5698" t="s">
        <v>148</v>
      </c>
      <c r="C5698" t="s">
        <v>2481</v>
      </c>
      <c r="D5698" s="1">
        <v>45049</v>
      </c>
      <c r="E5698">
        <v>55</v>
      </c>
      <c r="F5698" t="b">
        <v>1</v>
      </c>
      <c r="G5698" t="s">
        <v>4545</v>
      </c>
      <c r="H5698" t="s">
        <v>2031</v>
      </c>
      <c r="I5698" s="1">
        <f>DATE(YEAR(tbl_Invoices[[#This Row],[Invoice_Date]]), MONTH(tbl_Invoices[[#This Row],[Invoice_Date]]), DAY(tbl_Invoices[[#This Row],[Invoice_Date]]))</f>
        <v>45049</v>
      </c>
      <c r="J5698">
        <f>YEAR(tbl_Invoices[[#This Row],[Invoice_Date]])</f>
        <v>2023</v>
      </c>
      <c r="K5698" s="1">
        <f>_xlfn.XLOOKUP(tbl_Invoices[[#This Row],[Customer_ID]], tbl_Customers[Customer_ID], tbl_Customers[Cohort_Month])</f>
        <v>44500</v>
      </c>
      <c r="L5698" s="1" t="str">
        <f ca="1">_xlfn.XLOOKUP(tbl_Invoices[[#This Row],[Customer_ID]], tbl_Customers[Customer_ID], tbl_Customers[Age_Group])</f>
        <v>18–24</v>
      </c>
      <c r="M5698" s="1" t="str">
        <f>_xlfn.XLOOKUP(tbl_Invoices[[#This Row],[Customer_ID]], tbl_Customers[Customer_ID], tbl_Customers[Region])</f>
        <v>West</v>
      </c>
      <c r="N5698" s="1" t="str" cm="1">
        <f t="array" ref="N5698">_xlfn.IFS(
   _xlfn.SINGLE(tbl_Invoices[Plan_ID])="P1","Basic",
   _xlfn.SINGLE(tbl_Invoices[Plan_ID])="P2","Standard",
   _xlfn.SINGLE(tbl_Invoices[Plan_ID])="P3","Premium"
)</f>
        <v>Premium</v>
      </c>
      <c r="O5698" s="2">
        <f>IF(tbl_Invoices[[#This Row],[Revenue_Type]]="Churned",0,1)</f>
        <v>0</v>
      </c>
    </row>
    <row r="5699" spans="1:15" x14ac:dyDescent="0.25">
      <c r="A5699" t="s">
        <v>7812</v>
      </c>
      <c r="B5699" t="s">
        <v>309</v>
      </c>
      <c r="C5699" t="s">
        <v>3555</v>
      </c>
      <c r="D5699" s="1">
        <v>45049</v>
      </c>
      <c r="E5699">
        <v>55</v>
      </c>
      <c r="F5699" t="b">
        <v>1</v>
      </c>
      <c r="G5699" t="s">
        <v>4545</v>
      </c>
      <c r="H5699" t="s">
        <v>2031</v>
      </c>
      <c r="I5699" s="1">
        <f>DATE(YEAR(tbl_Invoices[[#This Row],[Invoice_Date]]), MONTH(tbl_Invoices[[#This Row],[Invoice_Date]]), DAY(tbl_Invoices[[#This Row],[Invoice_Date]]))</f>
        <v>45049</v>
      </c>
      <c r="J5699">
        <f>YEAR(tbl_Invoices[[#This Row],[Invoice_Date]])</f>
        <v>2023</v>
      </c>
      <c r="K5699" s="1">
        <f>_xlfn.XLOOKUP(tbl_Invoices[[#This Row],[Customer_ID]], tbl_Customers[Customer_ID], tbl_Customers[Cohort_Month])</f>
        <v>44286</v>
      </c>
      <c r="L5699" s="1" t="str">
        <f ca="1">_xlfn.XLOOKUP(tbl_Invoices[[#This Row],[Customer_ID]], tbl_Customers[Customer_ID], tbl_Customers[Age_Group])</f>
        <v>25–34</v>
      </c>
      <c r="M5699" s="1" t="str">
        <f>_xlfn.XLOOKUP(tbl_Invoices[[#This Row],[Customer_ID]], tbl_Customers[Customer_ID], tbl_Customers[Region])</f>
        <v>Midwest</v>
      </c>
      <c r="N5699" s="1" t="str" cm="1">
        <f t="array" ref="N5699">_xlfn.IFS(
   _xlfn.SINGLE(tbl_Invoices[Plan_ID])="P1","Basic",
   _xlfn.SINGLE(tbl_Invoices[Plan_ID])="P2","Standard",
   _xlfn.SINGLE(tbl_Invoices[Plan_ID])="P3","Premium"
)</f>
        <v>Premium</v>
      </c>
      <c r="O5699" s="2">
        <f>IF(tbl_Invoices[[#This Row],[Revenue_Type]]="Churned",0,1)</f>
        <v>0</v>
      </c>
    </row>
    <row r="5700" spans="1:15" x14ac:dyDescent="0.25">
      <c r="A5700" t="s">
        <v>8866</v>
      </c>
      <c r="B5700" t="s">
        <v>482</v>
      </c>
      <c r="C5700" t="s">
        <v>4499</v>
      </c>
      <c r="D5700" s="1">
        <v>45049</v>
      </c>
      <c r="E5700">
        <v>25</v>
      </c>
      <c r="F5700" t="b">
        <v>1</v>
      </c>
      <c r="G5700" t="s">
        <v>4540</v>
      </c>
      <c r="H5700" t="s">
        <v>2034</v>
      </c>
      <c r="I5700" s="1">
        <f>DATE(YEAR(tbl_Invoices[[#This Row],[Invoice_Date]]), MONTH(tbl_Invoices[[#This Row],[Invoice_Date]]), DAY(tbl_Invoices[[#This Row],[Invoice_Date]]))</f>
        <v>45049</v>
      </c>
      <c r="J5700">
        <f>YEAR(tbl_Invoices[[#This Row],[Invoice_Date]])</f>
        <v>2023</v>
      </c>
      <c r="K5700" s="1">
        <f>_xlfn.XLOOKUP(tbl_Invoices[[#This Row],[Customer_ID]], tbl_Customers[Customer_ID], tbl_Customers[Cohort_Month])</f>
        <v>44469</v>
      </c>
      <c r="L5700" s="1" t="str">
        <f ca="1">_xlfn.XLOOKUP(tbl_Invoices[[#This Row],[Customer_ID]], tbl_Customers[Customer_ID], tbl_Customers[Age_Group])</f>
        <v>35–44</v>
      </c>
      <c r="M5700" s="1" t="str">
        <f>_xlfn.XLOOKUP(tbl_Invoices[[#This Row],[Customer_ID]], tbl_Customers[Customer_ID], tbl_Customers[Region])</f>
        <v>Midwest</v>
      </c>
      <c r="N5700" s="1" t="str" cm="1">
        <f t="array" ref="N5700">_xlfn.IFS(
   _xlfn.SINGLE(tbl_Invoices[Plan_ID])="P1","Basic",
   _xlfn.SINGLE(tbl_Invoices[Plan_ID])="P2","Standard",
   _xlfn.SINGLE(tbl_Invoices[Plan_ID])="P3","Premium"
)</f>
        <v>Standard</v>
      </c>
      <c r="O5700" s="2">
        <f>IF(tbl_Invoices[[#This Row],[Revenue_Type]]="Churned",0,1)</f>
        <v>1</v>
      </c>
    </row>
    <row r="5701" spans="1:15" x14ac:dyDescent="0.25">
      <c r="A5701" t="s">
        <v>9273</v>
      </c>
      <c r="B5701" t="s">
        <v>658</v>
      </c>
      <c r="C5701" t="s">
        <v>4253</v>
      </c>
      <c r="D5701" s="1">
        <v>45049</v>
      </c>
      <c r="E5701">
        <v>55</v>
      </c>
      <c r="F5701" t="b">
        <v>1</v>
      </c>
      <c r="G5701" t="s">
        <v>4545</v>
      </c>
      <c r="H5701" t="s">
        <v>2031</v>
      </c>
      <c r="I5701" s="1">
        <f>DATE(YEAR(tbl_Invoices[[#This Row],[Invoice_Date]]), MONTH(tbl_Invoices[[#This Row],[Invoice_Date]]), DAY(tbl_Invoices[[#This Row],[Invoice_Date]]))</f>
        <v>45049</v>
      </c>
      <c r="J5701">
        <f>YEAR(tbl_Invoices[[#This Row],[Invoice_Date]])</f>
        <v>2023</v>
      </c>
      <c r="K5701" s="1">
        <f>_xlfn.XLOOKUP(tbl_Invoices[[#This Row],[Customer_ID]], tbl_Customers[Customer_ID], tbl_Customers[Cohort_Month])</f>
        <v>44408</v>
      </c>
      <c r="L5701" s="1" t="str">
        <f ca="1">_xlfn.XLOOKUP(tbl_Invoices[[#This Row],[Customer_ID]], tbl_Customers[Customer_ID], tbl_Customers[Age_Group])</f>
        <v>35–44</v>
      </c>
      <c r="M5701" s="1" t="str">
        <f>_xlfn.XLOOKUP(tbl_Invoices[[#This Row],[Customer_ID]], tbl_Customers[Customer_ID], tbl_Customers[Region])</f>
        <v>Midwest</v>
      </c>
      <c r="N5701" s="1" t="str" cm="1">
        <f t="array" ref="N5701">_xlfn.IFS(
   _xlfn.SINGLE(tbl_Invoices[Plan_ID])="P1","Basic",
   _xlfn.SINGLE(tbl_Invoices[Plan_ID])="P2","Standard",
   _xlfn.SINGLE(tbl_Invoices[Plan_ID])="P3","Premium"
)</f>
        <v>Premium</v>
      </c>
      <c r="O5701" s="2">
        <f>IF(tbl_Invoices[[#This Row],[Revenue_Type]]="Churned",0,1)</f>
        <v>0</v>
      </c>
    </row>
    <row r="5702" spans="1:15" x14ac:dyDescent="0.25">
      <c r="A5702" t="s">
        <v>6042</v>
      </c>
      <c r="B5702" t="s">
        <v>1090</v>
      </c>
      <c r="C5702" t="s">
        <v>3172</v>
      </c>
      <c r="D5702" s="1">
        <v>45049</v>
      </c>
      <c r="E5702">
        <v>12</v>
      </c>
      <c r="F5702" t="b">
        <v>1</v>
      </c>
      <c r="G5702" t="s">
        <v>4545</v>
      </c>
      <c r="H5702" t="s">
        <v>2027</v>
      </c>
      <c r="I5702" s="1">
        <f>DATE(YEAR(tbl_Invoices[[#This Row],[Invoice_Date]]), MONTH(tbl_Invoices[[#This Row],[Invoice_Date]]), DAY(tbl_Invoices[[#This Row],[Invoice_Date]]))</f>
        <v>45049</v>
      </c>
      <c r="J5702">
        <f>YEAR(tbl_Invoices[[#This Row],[Invoice_Date]])</f>
        <v>2023</v>
      </c>
      <c r="K5702" s="1">
        <f>_xlfn.XLOOKUP(tbl_Invoices[[#This Row],[Customer_ID]], tbl_Customers[Customer_ID], tbl_Customers[Cohort_Month])</f>
        <v>44439</v>
      </c>
      <c r="L5702" s="1" t="str">
        <f ca="1">_xlfn.XLOOKUP(tbl_Invoices[[#This Row],[Customer_ID]], tbl_Customers[Customer_ID], tbl_Customers[Age_Group])</f>
        <v>55+</v>
      </c>
      <c r="M5702" s="1" t="str">
        <f>_xlfn.XLOOKUP(tbl_Invoices[[#This Row],[Customer_ID]], tbl_Customers[Customer_ID], tbl_Customers[Region])</f>
        <v>Midwest</v>
      </c>
      <c r="N5702" s="1" t="str" cm="1">
        <f t="array" ref="N5702">_xlfn.IFS(
   _xlfn.SINGLE(tbl_Invoices[Plan_ID])="P1","Basic",
   _xlfn.SINGLE(tbl_Invoices[Plan_ID])="P2","Standard",
   _xlfn.SINGLE(tbl_Invoices[Plan_ID])="P3","Premium"
)</f>
        <v>Basic</v>
      </c>
      <c r="O5702" s="2">
        <f>IF(tbl_Invoices[[#This Row],[Revenue_Type]]="Churned",0,1)</f>
        <v>0</v>
      </c>
    </row>
    <row r="5703" spans="1:15" x14ac:dyDescent="0.25">
      <c r="A5703" t="s">
        <v>5420</v>
      </c>
      <c r="B5703" t="s">
        <v>1454</v>
      </c>
      <c r="C5703" t="s">
        <v>2072</v>
      </c>
      <c r="D5703" s="1">
        <v>45049</v>
      </c>
      <c r="E5703">
        <v>25</v>
      </c>
      <c r="F5703" t="b">
        <v>1</v>
      </c>
      <c r="G5703" t="s">
        <v>4545</v>
      </c>
      <c r="H5703" t="s">
        <v>2034</v>
      </c>
      <c r="I5703" s="1">
        <f>DATE(YEAR(tbl_Invoices[[#This Row],[Invoice_Date]]), MONTH(tbl_Invoices[[#This Row],[Invoice_Date]]), DAY(tbl_Invoices[[#This Row],[Invoice_Date]]))</f>
        <v>45049</v>
      </c>
      <c r="J5703">
        <f>YEAR(tbl_Invoices[[#This Row],[Invoice_Date]])</f>
        <v>2023</v>
      </c>
      <c r="K5703" s="1">
        <f>_xlfn.XLOOKUP(tbl_Invoices[[#This Row],[Customer_ID]], tbl_Customers[Customer_ID], tbl_Customers[Cohort_Month])</f>
        <v>45107</v>
      </c>
      <c r="L5703" s="1" t="str">
        <f ca="1">_xlfn.XLOOKUP(tbl_Invoices[[#This Row],[Customer_ID]], tbl_Customers[Customer_ID], tbl_Customers[Age_Group])</f>
        <v>45–54</v>
      </c>
      <c r="M5703" s="1" t="str">
        <f>_xlfn.XLOOKUP(tbl_Invoices[[#This Row],[Customer_ID]], tbl_Customers[Customer_ID], tbl_Customers[Region])</f>
        <v>West</v>
      </c>
      <c r="N5703" s="1" t="str" cm="1">
        <f t="array" ref="N5703">_xlfn.IFS(
   _xlfn.SINGLE(tbl_Invoices[Plan_ID])="P1","Basic",
   _xlfn.SINGLE(tbl_Invoices[Plan_ID])="P2","Standard",
   _xlfn.SINGLE(tbl_Invoices[Plan_ID])="P3","Premium"
)</f>
        <v>Standard</v>
      </c>
      <c r="O5703" s="2">
        <f>IF(tbl_Invoices[[#This Row],[Revenue_Type]]="Churned",0,1)</f>
        <v>0</v>
      </c>
    </row>
    <row r="5704" spans="1:15" x14ac:dyDescent="0.25">
      <c r="A5704" t="s">
        <v>10416</v>
      </c>
      <c r="B5704" t="s">
        <v>1504</v>
      </c>
      <c r="C5704" t="s">
        <v>2211</v>
      </c>
      <c r="D5704" s="1">
        <v>45049</v>
      </c>
      <c r="E5704">
        <v>55</v>
      </c>
      <c r="F5704" t="b">
        <v>1</v>
      </c>
      <c r="G5704" t="s">
        <v>4545</v>
      </c>
      <c r="H5704" t="s">
        <v>2031</v>
      </c>
      <c r="I5704" s="1">
        <f>DATE(YEAR(tbl_Invoices[[#This Row],[Invoice_Date]]), MONTH(tbl_Invoices[[#This Row],[Invoice_Date]]), DAY(tbl_Invoices[[#This Row],[Invoice_Date]]))</f>
        <v>45049</v>
      </c>
      <c r="J5704">
        <f>YEAR(tbl_Invoices[[#This Row],[Invoice_Date]])</f>
        <v>2023</v>
      </c>
      <c r="K5704" s="1">
        <f>_xlfn.XLOOKUP(tbl_Invoices[[#This Row],[Customer_ID]], tbl_Customers[Customer_ID], tbl_Customers[Cohort_Month])</f>
        <v>44926</v>
      </c>
      <c r="L5704" s="1" t="str">
        <f ca="1">_xlfn.XLOOKUP(tbl_Invoices[[#This Row],[Customer_ID]], tbl_Customers[Customer_ID], tbl_Customers[Age_Group])</f>
        <v>35–44</v>
      </c>
      <c r="M5704" s="1" t="str">
        <f>_xlfn.XLOOKUP(tbl_Invoices[[#This Row],[Customer_ID]], tbl_Customers[Customer_ID], tbl_Customers[Region])</f>
        <v>International</v>
      </c>
      <c r="N5704" s="1" t="str" cm="1">
        <f t="array" ref="N5704">_xlfn.IFS(
   _xlfn.SINGLE(tbl_Invoices[Plan_ID])="P1","Basic",
   _xlfn.SINGLE(tbl_Invoices[Plan_ID])="P2","Standard",
   _xlfn.SINGLE(tbl_Invoices[Plan_ID])="P3","Premium"
)</f>
        <v>Premium</v>
      </c>
      <c r="O5704" s="2">
        <f>IF(tbl_Invoices[[#This Row],[Revenue_Type]]="Churned",0,1)</f>
        <v>0</v>
      </c>
    </row>
    <row r="5705" spans="1:15" x14ac:dyDescent="0.25">
      <c r="A5705" t="s">
        <v>7392</v>
      </c>
      <c r="B5705" t="s">
        <v>1678</v>
      </c>
      <c r="C5705" t="s">
        <v>2801</v>
      </c>
      <c r="D5705" s="1">
        <v>45049</v>
      </c>
      <c r="E5705">
        <v>12</v>
      </c>
      <c r="F5705" t="b">
        <v>1</v>
      </c>
      <c r="G5705" t="s">
        <v>4549</v>
      </c>
      <c r="H5705" t="s">
        <v>2027</v>
      </c>
      <c r="I5705" s="1">
        <f>DATE(YEAR(tbl_Invoices[[#This Row],[Invoice_Date]]), MONTH(tbl_Invoices[[#This Row],[Invoice_Date]]), DAY(tbl_Invoices[[#This Row],[Invoice_Date]]))</f>
        <v>45049</v>
      </c>
      <c r="J5705">
        <f>YEAR(tbl_Invoices[[#This Row],[Invoice_Date]])</f>
        <v>2023</v>
      </c>
      <c r="K5705" s="1">
        <f>_xlfn.XLOOKUP(tbl_Invoices[[#This Row],[Customer_ID]], tbl_Customers[Customer_ID], tbl_Customers[Cohort_Month])</f>
        <v>45046</v>
      </c>
      <c r="L5705" s="1" t="str">
        <f ca="1">_xlfn.XLOOKUP(tbl_Invoices[[#This Row],[Customer_ID]], tbl_Customers[Customer_ID], tbl_Customers[Age_Group])</f>
        <v>35–44</v>
      </c>
      <c r="M5705" s="1" t="str">
        <f>_xlfn.XLOOKUP(tbl_Invoices[[#This Row],[Customer_ID]], tbl_Customers[Customer_ID], tbl_Customers[Region])</f>
        <v>East</v>
      </c>
      <c r="N5705" s="1" t="str" cm="1">
        <f t="array" ref="N5705">_xlfn.IFS(
   _xlfn.SINGLE(tbl_Invoices[Plan_ID])="P1","Basic",
   _xlfn.SINGLE(tbl_Invoices[Plan_ID])="P2","Standard",
   _xlfn.SINGLE(tbl_Invoices[Plan_ID])="P3","Premium"
)</f>
        <v>Basic</v>
      </c>
      <c r="O5705" s="2">
        <f>IF(tbl_Invoices[[#This Row],[Revenue_Type]]="Churned",0,1)</f>
        <v>1</v>
      </c>
    </row>
    <row r="5706" spans="1:15" x14ac:dyDescent="0.25">
      <c r="A5706" t="s">
        <v>5161</v>
      </c>
      <c r="B5706" t="s">
        <v>275</v>
      </c>
      <c r="C5706" t="s">
        <v>4104</v>
      </c>
      <c r="D5706" s="1">
        <v>45050</v>
      </c>
      <c r="E5706">
        <v>55</v>
      </c>
      <c r="F5706" t="b">
        <v>1</v>
      </c>
      <c r="G5706" t="s">
        <v>4547</v>
      </c>
      <c r="H5706" t="s">
        <v>2031</v>
      </c>
      <c r="I5706" s="1">
        <f>DATE(YEAR(tbl_Invoices[[#This Row],[Invoice_Date]]), MONTH(tbl_Invoices[[#This Row],[Invoice_Date]]), DAY(tbl_Invoices[[#This Row],[Invoice_Date]]))</f>
        <v>45050</v>
      </c>
      <c r="J5706">
        <f>YEAR(tbl_Invoices[[#This Row],[Invoice_Date]])</f>
        <v>2023</v>
      </c>
      <c r="K5706" s="1">
        <f>_xlfn.XLOOKUP(tbl_Invoices[[#This Row],[Customer_ID]], tbl_Customers[Customer_ID], tbl_Customers[Cohort_Month])</f>
        <v>44834</v>
      </c>
      <c r="L5706" s="1" t="str">
        <f ca="1">_xlfn.XLOOKUP(tbl_Invoices[[#This Row],[Customer_ID]], tbl_Customers[Customer_ID], tbl_Customers[Age_Group])</f>
        <v>35–44</v>
      </c>
      <c r="M5706" s="1" t="str">
        <f>_xlfn.XLOOKUP(tbl_Invoices[[#This Row],[Customer_ID]], tbl_Customers[Customer_ID], tbl_Customers[Region])</f>
        <v>South</v>
      </c>
      <c r="N5706" s="1" t="str" cm="1">
        <f t="array" ref="N5706">_xlfn.IFS(
   _xlfn.SINGLE(tbl_Invoices[Plan_ID])="P1","Basic",
   _xlfn.SINGLE(tbl_Invoices[Plan_ID])="P2","Standard",
   _xlfn.SINGLE(tbl_Invoices[Plan_ID])="P3","Premium"
)</f>
        <v>Premium</v>
      </c>
      <c r="O5706" s="2">
        <f>IF(tbl_Invoices[[#This Row],[Revenue_Type]]="Churned",0,1)</f>
        <v>1</v>
      </c>
    </row>
    <row r="5707" spans="1:15" x14ac:dyDescent="0.25">
      <c r="A5707" t="s">
        <v>5082</v>
      </c>
      <c r="B5707" t="s">
        <v>622</v>
      </c>
      <c r="C5707" t="s">
        <v>3035</v>
      </c>
      <c r="D5707" s="1">
        <v>45050</v>
      </c>
      <c r="E5707">
        <v>25</v>
      </c>
      <c r="F5707" t="b">
        <v>1</v>
      </c>
      <c r="G5707" t="s">
        <v>4547</v>
      </c>
      <c r="H5707" t="s">
        <v>2034</v>
      </c>
      <c r="I5707" s="1">
        <f>DATE(YEAR(tbl_Invoices[[#This Row],[Invoice_Date]]), MONTH(tbl_Invoices[[#This Row],[Invoice_Date]]), DAY(tbl_Invoices[[#This Row],[Invoice_Date]]))</f>
        <v>45050</v>
      </c>
      <c r="J5707">
        <f>YEAR(tbl_Invoices[[#This Row],[Invoice_Date]])</f>
        <v>2023</v>
      </c>
      <c r="K5707" s="1">
        <f>_xlfn.XLOOKUP(tbl_Invoices[[#This Row],[Customer_ID]], tbl_Customers[Customer_ID], tbl_Customers[Cohort_Month])</f>
        <v>44620</v>
      </c>
      <c r="L5707" s="1" t="str">
        <f ca="1">_xlfn.XLOOKUP(tbl_Invoices[[#This Row],[Customer_ID]], tbl_Customers[Customer_ID], tbl_Customers[Age_Group])</f>
        <v>25–34</v>
      </c>
      <c r="M5707" s="1" t="str">
        <f>_xlfn.XLOOKUP(tbl_Invoices[[#This Row],[Customer_ID]], tbl_Customers[Customer_ID], tbl_Customers[Region])</f>
        <v>Midwest</v>
      </c>
      <c r="N5707" s="1" t="str" cm="1">
        <f t="array" ref="N5707">_xlfn.IFS(
   _xlfn.SINGLE(tbl_Invoices[Plan_ID])="P1","Basic",
   _xlfn.SINGLE(tbl_Invoices[Plan_ID])="P2","Standard",
   _xlfn.SINGLE(tbl_Invoices[Plan_ID])="P3","Premium"
)</f>
        <v>Standard</v>
      </c>
      <c r="O5707" s="2">
        <f>IF(tbl_Invoices[[#This Row],[Revenue_Type]]="Churned",0,1)</f>
        <v>1</v>
      </c>
    </row>
    <row r="5708" spans="1:15" x14ac:dyDescent="0.25">
      <c r="A5708" t="s">
        <v>10299</v>
      </c>
      <c r="B5708" t="s">
        <v>856</v>
      </c>
      <c r="C5708" t="s">
        <v>3987</v>
      </c>
      <c r="D5708" s="1">
        <v>45050</v>
      </c>
      <c r="E5708">
        <v>25</v>
      </c>
      <c r="F5708" t="b">
        <v>1</v>
      </c>
      <c r="G5708" t="s">
        <v>4538</v>
      </c>
      <c r="H5708" t="s">
        <v>2034</v>
      </c>
      <c r="I5708" s="1">
        <f>DATE(YEAR(tbl_Invoices[[#This Row],[Invoice_Date]]), MONTH(tbl_Invoices[[#This Row],[Invoice_Date]]), DAY(tbl_Invoices[[#This Row],[Invoice_Date]]))</f>
        <v>45050</v>
      </c>
      <c r="J5708">
        <f>YEAR(tbl_Invoices[[#This Row],[Invoice_Date]])</f>
        <v>2023</v>
      </c>
      <c r="K5708" s="1">
        <f>_xlfn.XLOOKUP(tbl_Invoices[[#This Row],[Customer_ID]], tbl_Customers[Customer_ID], tbl_Customers[Cohort_Month])</f>
        <v>44926</v>
      </c>
      <c r="L5708" s="1" t="str">
        <f ca="1">_xlfn.XLOOKUP(tbl_Invoices[[#This Row],[Customer_ID]], tbl_Customers[Customer_ID], tbl_Customers[Age_Group])</f>
        <v>45–54</v>
      </c>
      <c r="M5708" s="1" t="str">
        <f>_xlfn.XLOOKUP(tbl_Invoices[[#This Row],[Customer_ID]], tbl_Customers[Customer_ID], tbl_Customers[Region])</f>
        <v>Midwest</v>
      </c>
      <c r="N5708" s="1" t="str" cm="1">
        <f t="array" ref="N5708">_xlfn.IFS(
   _xlfn.SINGLE(tbl_Invoices[Plan_ID])="P1","Basic",
   _xlfn.SINGLE(tbl_Invoices[Plan_ID])="P2","Standard",
   _xlfn.SINGLE(tbl_Invoices[Plan_ID])="P3","Premium"
)</f>
        <v>Standard</v>
      </c>
      <c r="O5708" s="2">
        <f>IF(tbl_Invoices[[#This Row],[Revenue_Type]]="Churned",0,1)</f>
        <v>1</v>
      </c>
    </row>
    <row r="5709" spans="1:15" x14ac:dyDescent="0.25">
      <c r="A5709" t="s">
        <v>5594</v>
      </c>
      <c r="B5709" t="s">
        <v>932</v>
      </c>
      <c r="C5709" t="s">
        <v>2721</v>
      </c>
      <c r="D5709" s="1">
        <v>45050</v>
      </c>
      <c r="E5709">
        <v>55</v>
      </c>
      <c r="F5709" t="b">
        <v>1</v>
      </c>
      <c r="G5709" t="s">
        <v>4547</v>
      </c>
      <c r="H5709" t="s">
        <v>2031</v>
      </c>
      <c r="I5709" s="1">
        <f>DATE(YEAR(tbl_Invoices[[#This Row],[Invoice_Date]]), MONTH(tbl_Invoices[[#This Row],[Invoice_Date]]), DAY(tbl_Invoices[[#This Row],[Invoice_Date]]))</f>
        <v>45050</v>
      </c>
      <c r="J5709">
        <f>YEAR(tbl_Invoices[[#This Row],[Invoice_Date]])</f>
        <v>2023</v>
      </c>
      <c r="K5709" s="1">
        <f>_xlfn.XLOOKUP(tbl_Invoices[[#This Row],[Customer_ID]], tbl_Customers[Customer_ID], tbl_Customers[Cohort_Month])</f>
        <v>44255</v>
      </c>
      <c r="L5709" s="1" t="str">
        <f ca="1">_xlfn.XLOOKUP(tbl_Invoices[[#This Row],[Customer_ID]], tbl_Customers[Customer_ID], tbl_Customers[Age_Group])</f>
        <v>45–54</v>
      </c>
      <c r="M5709" s="1" t="str">
        <f>_xlfn.XLOOKUP(tbl_Invoices[[#This Row],[Customer_ID]], tbl_Customers[Customer_ID], tbl_Customers[Region])</f>
        <v>South</v>
      </c>
      <c r="N5709" s="1" t="str" cm="1">
        <f t="array" ref="N5709">_xlfn.IFS(
   _xlfn.SINGLE(tbl_Invoices[Plan_ID])="P1","Basic",
   _xlfn.SINGLE(tbl_Invoices[Plan_ID])="P2","Standard",
   _xlfn.SINGLE(tbl_Invoices[Plan_ID])="P3","Premium"
)</f>
        <v>Premium</v>
      </c>
      <c r="O5709" s="2">
        <f>IF(tbl_Invoices[[#This Row],[Revenue_Type]]="Churned",0,1)</f>
        <v>1</v>
      </c>
    </row>
    <row r="5710" spans="1:15" x14ac:dyDescent="0.25">
      <c r="A5710" t="s">
        <v>5286</v>
      </c>
      <c r="B5710" t="s">
        <v>67</v>
      </c>
      <c r="C5710" t="s">
        <v>3723</v>
      </c>
      <c r="D5710" s="1">
        <v>45051</v>
      </c>
      <c r="E5710">
        <v>12</v>
      </c>
      <c r="F5710" t="b">
        <v>1</v>
      </c>
      <c r="G5710" t="s">
        <v>4545</v>
      </c>
      <c r="H5710" t="s">
        <v>2027</v>
      </c>
      <c r="I5710" s="1">
        <f>DATE(YEAR(tbl_Invoices[[#This Row],[Invoice_Date]]), MONTH(tbl_Invoices[[#This Row],[Invoice_Date]]), DAY(tbl_Invoices[[#This Row],[Invoice_Date]]))</f>
        <v>45051</v>
      </c>
      <c r="J5710">
        <f>YEAR(tbl_Invoices[[#This Row],[Invoice_Date]])</f>
        <v>2023</v>
      </c>
      <c r="K5710" s="1">
        <f>_xlfn.XLOOKUP(tbl_Invoices[[#This Row],[Customer_ID]], tbl_Customers[Customer_ID], tbl_Customers[Cohort_Month])</f>
        <v>44561</v>
      </c>
      <c r="L5710" s="1" t="str">
        <f ca="1">_xlfn.XLOOKUP(tbl_Invoices[[#This Row],[Customer_ID]], tbl_Customers[Customer_ID], tbl_Customers[Age_Group])</f>
        <v>45–54</v>
      </c>
      <c r="M5710" s="1" t="str">
        <f>_xlfn.XLOOKUP(tbl_Invoices[[#This Row],[Customer_ID]], tbl_Customers[Customer_ID], tbl_Customers[Region])</f>
        <v>East</v>
      </c>
      <c r="N5710" s="1" t="str" cm="1">
        <f t="array" ref="N5710">_xlfn.IFS(
   _xlfn.SINGLE(tbl_Invoices[Plan_ID])="P1","Basic",
   _xlfn.SINGLE(tbl_Invoices[Plan_ID])="P2","Standard",
   _xlfn.SINGLE(tbl_Invoices[Plan_ID])="P3","Premium"
)</f>
        <v>Basic</v>
      </c>
      <c r="O5710" s="2">
        <f>IF(tbl_Invoices[[#This Row],[Revenue_Type]]="Churned",0,1)</f>
        <v>0</v>
      </c>
    </row>
    <row r="5711" spans="1:15" x14ac:dyDescent="0.25">
      <c r="A5711" t="s">
        <v>10183</v>
      </c>
      <c r="B5711" t="s">
        <v>246</v>
      </c>
      <c r="C5711" t="s">
        <v>2890</v>
      </c>
      <c r="D5711" s="1">
        <v>45051</v>
      </c>
      <c r="E5711">
        <v>12</v>
      </c>
      <c r="F5711" t="b">
        <v>1</v>
      </c>
      <c r="G5711" t="s">
        <v>4549</v>
      </c>
      <c r="H5711" t="s">
        <v>2027</v>
      </c>
      <c r="I5711" s="1">
        <f>DATE(YEAR(tbl_Invoices[[#This Row],[Invoice_Date]]), MONTH(tbl_Invoices[[#This Row],[Invoice_Date]]), DAY(tbl_Invoices[[#This Row],[Invoice_Date]]))</f>
        <v>45051</v>
      </c>
      <c r="J5711">
        <f>YEAR(tbl_Invoices[[#This Row],[Invoice_Date]])</f>
        <v>2023</v>
      </c>
      <c r="K5711" s="1">
        <f>_xlfn.XLOOKUP(tbl_Invoices[[#This Row],[Customer_ID]], tbl_Customers[Customer_ID], tbl_Customers[Cohort_Month])</f>
        <v>44316</v>
      </c>
      <c r="L5711" s="1" t="str">
        <f ca="1">_xlfn.XLOOKUP(tbl_Invoices[[#This Row],[Customer_ID]], tbl_Customers[Customer_ID], tbl_Customers[Age_Group])</f>
        <v>45–54</v>
      </c>
      <c r="M5711" s="1" t="str">
        <f>_xlfn.XLOOKUP(tbl_Invoices[[#This Row],[Customer_ID]], tbl_Customers[Customer_ID], tbl_Customers[Region])</f>
        <v>International</v>
      </c>
      <c r="N5711" s="1" t="str" cm="1">
        <f t="array" ref="N5711">_xlfn.IFS(
   _xlfn.SINGLE(tbl_Invoices[Plan_ID])="P1","Basic",
   _xlfn.SINGLE(tbl_Invoices[Plan_ID])="P2","Standard",
   _xlfn.SINGLE(tbl_Invoices[Plan_ID])="P3","Premium"
)</f>
        <v>Basic</v>
      </c>
      <c r="O5711" s="2">
        <f>IF(tbl_Invoices[[#This Row],[Revenue_Type]]="Churned",0,1)</f>
        <v>1</v>
      </c>
    </row>
    <row r="5712" spans="1:15" x14ac:dyDescent="0.25">
      <c r="A5712" t="s">
        <v>6525</v>
      </c>
      <c r="B5712" t="s">
        <v>399</v>
      </c>
      <c r="C5712" t="s">
        <v>3193</v>
      </c>
      <c r="D5712" s="1">
        <v>45051</v>
      </c>
      <c r="E5712">
        <v>55</v>
      </c>
      <c r="F5712" t="b">
        <v>1</v>
      </c>
      <c r="G5712" t="s">
        <v>4540</v>
      </c>
      <c r="H5712" t="s">
        <v>2031</v>
      </c>
      <c r="I5712" s="1">
        <f>DATE(YEAR(tbl_Invoices[[#This Row],[Invoice_Date]]), MONTH(tbl_Invoices[[#This Row],[Invoice_Date]]), DAY(tbl_Invoices[[#This Row],[Invoice_Date]]))</f>
        <v>45051</v>
      </c>
      <c r="J5712">
        <f>YEAR(tbl_Invoices[[#This Row],[Invoice_Date]])</f>
        <v>2023</v>
      </c>
      <c r="K5712" s="1">
        <f>_xlfn.XLOOKUP(tbl_Invoices[[#This Row],[Customer_ID]], tbl_Customers[Customer_ID], tbl_Customers[Cohort_Month])</f>
        <v>44651</v>
      </c>
      <c r="L5712" s="1" t="str">
        <f ca="1">_xlfn.XLOOKUP(tbl_Invoices[[#This Row],[Customer_ID]], tbl_Customers[Customer_ID], tbl_Customers[Age_Group])</f>
        <v>25–34</v>
      </c>
      <c r="M5712" s="1" t="str">
        <f>_xlfn.XLOOKUP(tbl_Invoices[[#This Row],[Customer_ID]], tbl_Customers[Customer_ID], tbl_Customers[Region])</f>
        <v>International</v>
      </c>
      <c r="N5712" s="1" t="str" cm="1">
        <f t="array" ref="N5712">_xlfn.IFS(
   _xlfn.SINGLE(tbl_Invoices[Plan_ID])="P1","Basic",
   _xlfn.SINGLE(tbl_Invoices[Plan_ID])="P2","Standard",
   _xlfn.SINGLE(tbl_Invoices[Plan_ID])="P3","Premium"
)</f>
        <v>Premium</v>
      </c>
      <c r="O5712" s="2">
        <f>IF(tbl_Invoices[[#This Row],[Revenue_Type]]="Churned",0,1)</f>
        <v>1</v>
      </c>
    </row>
    <row r="5713" spans="1:15" x14ac:dyDescent="0.25">
      <c r="A5713" t="s">
        <v>4565</v>
      </c>
      <c r="B5713" t="s">
        <v>648</v>
      </c>
      <c r="C5713" t="s">
        <v>4241</v>
      </c>
      <c r="D5713" s="1">
        <v>45051</v>
      </c>
      <c r="E5713">
        <v>25</v>
      </c>
      <c r="F5713" t="b">
        <v>1</v>
      </c>
      <c r="G5713" t="s">
        <v>4538</v>
      </c>
      <c r="H5713" t="s">
        <v>2034</v>
      </c>
      <c r="I5713" s="1">
        <f>DATE(YEAR(tbl_Invoices[[#This Row],[Invoice_Date]]), MONTH(tbl_Invoices[[#This Row],[Invoice_Date]]), DAY(tbl_Invoices[[#This Row],[Invoice_Date]]))</f>
        <v>45051</v>
      </c>
      <c r="J5713">
        <f>YEAR(tbl_Invoices[[#This Row],[Invoice_Date]])</f>
        <v>2023</v>
      </c>
      <c r="K5713" s="1">
        <f>_xlfn.XLOOKUP(tbl_Invoices[[#This Row],[Customer_ID]], tbl_Customers[Customer_ID], tbl_Customers[Cohort_Month])</f>
        <v>44561</v>
      </c>
      <c r="L5713" s="1" t="str">
        <f ca="1">_xlfn.XLOOKUP(tbl_Invoices[[#This Row],[Customer_ID]], tbl_Customers[Customer_ID], tbl_Customers[Age_Group])</f>
        <v>35–44</v>
      </c>
      <c r="M5713" s="1" t="str">
        <f>_xlfn.XLOOKUP(tbl_Invoices[[#This Row],[Customer_ID]], tbl_Customers[Customer_ID], tbl_Customers[Region])</f>
        <v>International</v>
      </c>
      <c r="N5713" s="1" t="str" cm="1">
        <f t="array" ref="N5713">_xlfn.IFS(
   _xlfn.SINGLE(tbl_Invoices[Plan_ID])="P1","Basic",
   _xlfn.SINGLE(tbl_Invoices[Plan_ID])="P2","Standard",
   _xlfn.SINGLE(tbl_Invoices[Plan_ID])="P3","Premium"
)</f>
        <v>Standard</v>
      </c>
      <c r="O5713" s="2">
        <f>IF(tbl_Invoices[[#This Row],[Revenue_Type]]="Churned",0,1)</f>
        <v>1</v>
      </c>
    </row>
    <row r="5714" spans="1:15" x14ac:dyDescent="0.25">
      <c r="A5714" t="s">
        <v>5592</v>
      </c>
      <c r="B5714" t="s">
        <v>837</v>
      </c>
      <c r="C5714" t="s">
        <v>3284</v>
      </c>
      <c r="D5714" s="1">
        <v>45051</v>
      </c>
      <c r="E5714">
        <v>25</v>
      </c>
      <c r="F5714" t="b">
        <v>1</v>
      </c>
      <c r="G5714" t="s">
        <v>4545</v>
      </c>
      <c r="H5714" t="s">
        <v>2034</v>
      </c>
      <c r="I5714" s="1">
        <f>DATE(YEAR(tbl_Invoices[[#This Row],[Invoice_Date]]), MONTH(tbl_Invoices[[#This Row],[Invoice_Date]]), DAY(tbl_Invoices[[#This Row],[Invoice_Date]]))</f>
        <v>45051</v>
      </c>
      <c r="J5714">
        <f>YEAR(tbl_Invoices[[#This Row],[Invoice_Date]])</f>
        <v>2023</v>
      </c>
      <c r="K5714" s="1">
        <f>_xlfn.XLOOKUP(tbl_Invoices[[#This Row],[Customer_ID]], tbl_Customers[Customer_ID], tbl_Customers[Cohort_Month])</f>
        <v>44592</v>
      </c>
      <c r="L5714" s="1" t="str">
        <f ca="1">_xlfn.XLOOKUP(tbl_Invoices[[#This Row],[Customer_ID]], tbl_Customers[Customer_ID], tbl_Customers[Age_Group])</f>
        <v>55+</v>
      </c>
      <c r="M5714" s="1" t="str">
        <f>_xlfn.XLOOKUP(tbl_Invoices[[#This Row],[Customer_ID]], tbl_Customers[Customer_ID], tbl_Customers[Region])</f>
        <v>South</v>
      </c>
      <c r="N5714" s="1" t="str" cm="1">
        <f t="array" ref="N5714">_xlfn.IFS(
   _xlfn.SINGLE(tbl_Invoices[Plan_ID])="P1","Basic",
   _xlfn.SINGLE(tbl_Invoices[Plan_ID])="P2","Standard",
   _xlfn.SINGLE(tbl_Invoices[Plan_ID])="P3","Premium"
)</f>
        <v>Standard</v>
      </c>
      <c r="O5714" s="2">
        <f>IF(tbl_Invoices[[#This Row],[Revenue_Type]]="Churned",0,1)</f>
        <v>0</v>
      </c>
    </row>
    <row r="5715" spans="1:15" x14ac:dyDescent="0.25">
      <c r="A5715" t="s">
        <v>10229</v>
      </c>
      <c r="B5715" t="s">
        <v>1086</v>
      </c>
      <c r="C5715" t="s">
        <v>4082</v>
      </c>
      <c r="D5715" s="1">
        <v>45051</v>
      </c>
      <c r="E5715">
        <v>55</v>
      </c>
      <c r="F5715" t="b">
        <v>1</v>
      </c>
      <c r="G5715" t="s">
        <v>4545</v>
      </c>
      <c r="H5715" t="s">
        <v>2031</v>
      </c>
      <c r="I5715" s="1">
        <f>DATE(YEAR(tbl_Invoices[[#This Row],[Invoice_Date]]), MONTH(tbl_Invoices[[#This Row],[Invoice_Date]]), DAY(tbl_Invoices[[#This Row],[Invoice_Date]]))</f>
        <v>45051</v>
      </c>
      <c r="J5715">
        <f>YEAR(tbl_Invoices[[#This Row],[Invoice_Date]])</f>
        <v>2023</v>
      </c>
      <c r="K5715" s="1">
        <f>_xlfn.XLOOKUP(tbl_Invoices[[#This Row],[Customer_ID]], tbl_Customers[Customer_ID], tbl_Customers[Cohort_Month])</f>
        <v>45016</v>
      </c>
      <c r="L5715" s="1" t="str">
        <f ca="1">_xlfn.XLOOKUP(tbl_Invoices[[#This Row],[Customer_ID]], tbl_Customers[Customer_ID], tbl_Customers[Age_Group])</f>
        <v>55+</v>
      </c>
      <c r="M5715" s="1" t="str">
        <f>_xlfn.XLOOKUP(tbl_Invoices[[#This Row],[Customer_ID]], tbl_Customers[Customer_ID], tbl_Customers[Region])</f>
        <v>Midwest</v>
      </c>
      <c r="N5715" s="1" t="str" cm="1">
        <f t="array" ref="N5715">_xlfn.IFS(
   _xlfn.SINGLE(tbl_Invoices[Plan_ID])="P1","Basic",
   _xlfn.SINGLE(tbl_Invoices[Plan_ID])="P2","Standard",
   _xlfn.SINGLE(tbl_Invoices[Plan_ID])="P3","Premium"
)</f>
        <v>Premium</v>
      </c>
      <c r="O5715" s="2">
        <f>IF(tbl_Invoices[[#This Row],[Revenue_Type]]="Churned",0,1)</f>
        <v>0</v>
      </c>
    </row>
    <row r="5716" spans="1:15" x14ac:dyDescent="0.25">
      <c r="A5716" t="s">
        <v>4713</v>
      </c>
      <c r="B5716" t="s">
        <v>1090</v>
      </c>
      <c r="C5716" t="s">
        <v>3172</v>
      </c>
      <c r="D5716" s="1">
        <v>45051</v>
      </c>
      <c r="E5716">
        <v>12</v>
      </c>
      <c r="F5716" t="b">
        <v>1</v>
      </c>
      <c r="G5716" t="s">
        <v>4538</v>
      </c>
      <c r="H5716" t="s">
        <v>2027</v>
      </c>
      <c r="I5716" s="1">
        <f>DATE(YEAR(tbl_Invoices[[#This Row],[Invoice_Date]]), MONTH(tbl_Invoices[[#This Row],[Invoice_Date]]), DAY(tbl_Invoices[[#This Row],[Invoice_Date]]))</f>
        <v>45051</v>
      </c>
      <c r="J5716">
        <f>YEAR(tbl_Invoices[[#This Row],[Invoice_Date]])</f>
        <v>2023</v>
      </c>
      <c r="K5716" s="1">
        <f>_xlfn.XLOOKUP(tbl_Invoices[[#This Row],[Customer_ID]], tbl_Customers[Customer_ID], tbl_Customers[Cohort_Month])</f>
        <v>44439</v>
      </c>
      <c r="L5716" s="1" t="str">
        <f ca="1">_xlfn.XLOOKUP(tbl_Invoices[[#This Row],[Customer_ID]], tbl_Customers[Customer_ID], tbl_Customers[Age_Group])</f>
        <v>55+</v>
      </c>
      <c r="M5716" s="1" t="str">
        <f>_xlfn.XLOOKUP(tbl_Invoices[[#This Row],[Customer_ID]], tbl_Customers[Customer_ID], tbl_Customers[Region])</f>
        <v>Midwest</v>
      </c>
      <c r="N5716" s="1" t="str" cm="1">
        <f t="array" ref="N5716">_xlfn.IFS(
   _xlfn.SINGLE(tbl_Invoices[Plan_ID])="P1","Basic",
   _xlfn.SINGLE(tbl_Invoices[Plan_ID])="P2","Standard",
   _xlfn.SINGLE(tbl_Invoices[Plan_ID])="P3","Premium"
)</f>
        <v>Basic</v>
      </c>
      <c r="O5716" s="2">
        <f>IF(tbl_Invoices[[#This Row],[Revenue_Type]]="Churned",0,1)</f>
        <v>1</v>
      </c>
    </row>
    <row r="5717" spans="1:15" x14ac:dyDescent="0.25">
      <c r="A5717" t="s">
        <v>4775</v>
      </c>
      <c r="B5717" t="s">
        <v>1639</v>
      </c>
      <c r="C5717" t="s">
        <v>4442</v>
      </c>
      <c r="D5717" s="1">
        <v>45051</v>
      </c>
      <c r="E5717">
        <v>25</v>
      </c>
      <c r="F5717" t="b">
        <v>1</v>
      </c>
      <c r="G5717" t="s">
        <v>4540</v>
      </c>
      <c r="H5717" t="s">
        <v>2034</v>
      </c>
      <c r="I5717" s="1">
        <f>DATE(YEAR(tbl_Invoices[[#This Row],[Invoice_Date]]), MONTH(tbl_Invoices[[#This Row],[Invoice_Date]]), DAY(tbl_Invoices[[#This Row],[Invoice_Date]]))</f>
        <v>45051</v>
      </c>
      <c r="J5717">
        <f>YEAR(tbl_Invoices[[#This Row],[Invoice_Date]])</f>
        <v>2023</v>
      </c>
      <c r="K5717" s="1">
        <f>_xlfn.XLOOKUP(tbl_Invoices[[#This Row],[Customer_ID]], tbl_Customers[Customer_ID], tbl_Customers[Cohort_Month])</f>
        <v>44895</v>
      </c>
      <c r="L5717" s="1" t="str">
        <f ca="1">_xlfn.XLOOKUP(tbl_Invoices[[#This Row],[Customer_ID]], tbl_Customers[Customer_ID], tbl_Customers[Age_Group])</f>
        <v>18–24</v>
      </c>
      <c r="M5717" s="1" t="str">
        <f>_xlfn.XLOOKUP(tbl_Invoices[[#This Row],[Customer_ID]], tbl_Customers[Customer_ID], tbl_Customers[Region])</f>
        <v>South</v>
      </c>
      <c r="N5717" s="1" t="str" cm="1">
        <f t="array" ref="N5717">_xlfn.IFS(
   _xlfn.SINGLE(tbl_Invoices[Plan_ID])="P1","Basic",
   _xlfn.SINGLE(tbl_Invoices[Plan_ID])="P2","Standard",
   _xlfn.SINGLE(tbl_Invoices[Plan_ID])="P3","Premium"
)</f>
        <v>Standard</v>
      </c>
      <c r="O5717" s="2">
        <f>IF(tbl_Invoices[[#This Row],[Revenue_Type]]="Churned",0,1)</f>
        <v>1</v>
      </c>
    </row>
    <row r="5718" spans="1:15" x14ac:dyDescent="0.25">
      <c r="A5718" t="s">
        <v>6829</v>
      </c>
      <c r="B5718" t="s">
        <v>141</v>
      </c>
      <c r="C5718" t="s">
        <v>2049</v>
      </c>
      <c r="D5718" s="1">
        <v>45052</v>
      </c>
      <c r="E5718">
        <v>12</v>
      </c>
      <c r="F5718" t="b">
        <v>1</v>
      </c>
      <c r="G5718" t="s">
        <v>4547</v>
      </c>
      <c r="H5718" t="s">
        <v>2027</v>
      </c>
      <c r="I5718" s="1">
        <f>DATE(YEAR(tbl_Invoices[[#This Row],[Invoice_Date]]), MONTH(tbl_Invoices[[#This Row],[Invoice_Date]]), DAY(tbl_Invoices[[#This Row],[Invoice_Date]]))</f>
        <v>45052</v>
      </c>
      <c r="J5718">
        <f>YEAR(tbl_Invoices[[#This Row],[Invoice_Date]])</f>
        <v>2023</v>
      </c>
      <c r="K5718" s="1">
        <f>_xlfn.XLOOKUP(tbl_Invoices[[#This Row],[Customer_ID]], tbl_Customers[Customer_ID], tbl_Customers[Cohort_Month])</f>
        <v>44255</v>
      </c>
      <c r="L5718" s="1" t="str">
        <f ca="1">_xlfn.XLOOKUP(tbl_Invoices[[#This Row],[Customer_ID]], tbl_Customers[Customer_ID], tbl_Customers[Age_Group])</f>
        <v>35–44</v>
      </c>
      <c r="M5718" s="1" t="str">
        <f>_xlfn.XLOOKUP(tbl_Invoices[[#This Row],[Customer_ID]], tbl_Customers[Customer_ID], tbl_Customers[Region])</f>
        <v>South</v>
      </c>
      <c r="N5718" s="1" t="str" cm="1">
        <f t="array" ref="N5718">_xlfn.IFS(
   _xlfn.SINGLE(tbl_Invoices[Plan_ID])="P1","Basic",
   _xlfn.SINGLE(tbl_Invoices[Plan_ID])="P2","Standard",
   _xlfn.SINGLE(tbl_Invoices[Plan_ID])="P3","Premium"
)</f>
        <v>Basic</v>
      </c>
      <c r="O5718" s="2">
        <f>IF(tbl_Invoices[[#This Row],[Revenue_Type]]="Churned",0,1)</f>
        <v>1</v>
      </c>
    </row>
    <row r="5719" spans="1:15" x14ac:dyDescent="0.25">
      <c r="A5719" t="s">
        <v>6174</v>
      </c>
      <c r="B5719" t="s">
        <v>148</v>
      </c>
      <c r="C5719" t="s">
        <v>2481</v>
      </c>
      <c r="D5719" s="1">
        <v>45052</v>
      </c>
      <c r="E5719">
        <v>55</v>
      </c>
      <c r="F5719" t="b">
        <v>1</v>
      </c>
      <c r="G5719" t="s">
        <v>4540</v>
      </c>
      <c r="H5719" t="s">
        <v>2031</v>
      </c>
      <c r="I5719" s="1">
        <f>DATE(YEAR(tbl_Invoices[[#This Row],[Invoice_Date]]), MONTH(tbl_Invoices[[#This Row],[Invoice_Date]]), DAY(tbl_Invoices[[#This Row],[Invoice_Date]]))</f>
        <v>45052</v>
      </c>
      <c r="J5719">
        <f>YEAR(tbl_Invoices[[#This Row],[Invoice_Date]])</f>
        <v>2023</v>
      </c>
      <c r="K5719" s="1">
        <f>_xlfn.XLOOKUP(tbl_Invoices[[#This Row],[Customer_ID]], tbl_Customers[Customer_ID], tbl_Customers[Cohort_Month])</f>
        <v>44500</v>
      </c>
      <c r="L5719" s="1" t="str">
        <f ca="1">_xlfn.XLOOKUP(tbl_Invoices[[#This Row],[Customer_ID]], tbl_Customers[Customer_ID], tbl_Customers[Age_Group])</f>
        <v>18–24</v>
      </c>
      <c r="M5719" s="1" t="str">
        <f>_xlfn.XLOOKUP(tbl_Invoices[[#This Row],[Customer_ID]], tbl_Customers[Customer_ID], tbl_Customers[Region])</f>
        <v>West</v>
      </c>
      <c r="N5719" s="1" t="str" cm="1">
        <f t="array" ref="N5719">_xlfn.IFS(
   _xlfn.SINGLE(tbl_Invoices[Plan_ID])="P1","Basic",
   _xlfn.SINGLE(tbl_Invoices[Plan_ID])="P2","Standard",
   _xlfn.SINGLE(tbl_Invoices[Plan_ID])="P3","Premium"
)</f>
        <v>Premium</v>
      </c>
      <c r="O5719" s="2">
        <f>IF(tbl_Invoices[[#This Row],[Revenue_Type]]="Churned",0,1)</f>
        <v>1</v>
      </c>
    </row>
    <row r="5720" spans="1:15" x14ac:dyDescent="0.25">
      <c r="A5720" t="s">
        <v>8790</v>
      </c>
      <c r="B5720" t="s">
        <v>315</v>
      </c>
      <c r="C5720" t="s">
        <v>3482</v>
      </c>
      <c r="D5720" s="1">
        <v>45052</v>
      </c>
      <c r="E5720">
        <v>55</v>
      </c>
      <c r="F5720" t="b">
        <v>1</v>
      </c>
      <c r="G5720" t="s">
        <v>4549</v>
      </c>
      <c r="H5720" t="s">
        <v>2031</v>
      </c>
      <c r="I5720" s="1">
        <f>DATE(YEAR(tbl_Invoices[[#This Row],[Invoice_Date]]), MONTH(tbl_Invoices[[#This Row],[Invoice_Date]]), DAY(tbl_Invoices[[#This Row],[Invoice_Date]]))</f>
        <v>45052</v>
      </c>
      <c r="J5720">
        <f>YEAR(tbl_Invoices[[#This Row],[Invoice_Date]])</f>
        <v>2023</v>
      </c>
      <c r="K5720" s="1">
        <f>_xlfn.XLOOKUP(tbl_Invoices[[#This Row],[Customer_ID]], tbl_Customers[Customer_ID], tbl_Customers[Cohort_Month])</f>
        <v>44469</v>
      </c>
      <c r="L5720" s="1" t="str">
        <f ca="1">_xlfn.XLOOKUP(tbl_Invoices[[#This Row],[Customer_ID]], tbl_Customers[Customer_ID], tbl_Customers[Age_Group])</f>
        <v>25–34</v>
      </c>
      <c r="M5720" s="1" t="str">
        <f>_xlfn.XLOOKUP(tbl_Invoices[[#This Row],[Customer_ID]], tbl_Customers[Customer_ID], tbl_Customers[Region])</f>
        <v>Midwest</v>
      </c>
      <c r="N5720" s="1" t="str" cm="1">
        <f t="array" ref="N5720">_xlfn.IFS(
   _xlfn.SINGLE(tbl_Invoices[Plan_ID])="P1","Basic",
   _xlfn.SINGLE(tbl_Invoices[Plan_ID])="P2","Standard",
   _xlfn.SINGLE(tbl_Invoices[Plan_ID])="P3","Premium"
)</f>
        <v>Premium</v>
      </c>
      <c r="O5720" s="2">
        <f>IF(tbl_Invoices[[#This Row],[Revenue_Type]]="Churned",0,1)</f>
        <v>1</v>
      </c>
    </row>
    <row r="5721" spans="1:15" x14ac:dyDescent="0.25">
      <c r="A5721" t="s">
        <v>9882</v>
      </c>
      <c r="B5721" t="s">
        <v>401</v>
      </c>
      <c r="C5721" t="s">
        <v>4284</v>
      </c>
      <c r="D5721" s="1">
        <v>45052</v>
      </c>
      <c r="E5721">
        <v>55</v>
      </c>
      <c r="F5721" t="b">
        <v>1</v>
      </c>
      <c r="G5721" t="s">
        <v>4549</v>
      </c>
      <c r="H5721" t="s">
        <v>2031</v>
      </c>
      <c r="I5721" s="1">
        <f>DATE(YEAR(tbl_Invoices[[#This Row],[Invoice_Date]]), MONTH(tbl_Invoices[[#This Row],[Invoice_Date]]), DAY(tbl_Invoices[[#This Row],[Invoice_Date]]))</f>
        <v>45052</v>
      </c>
      <c r="J5721">
        <f>YEAR(tbl_Invoices[[#This Row],[Invoice_Date]])</f>
        <v>2023</v>
      </c>
      <c r="K5721" s="1">
        <f>_xlfn.XLOOKUP(tbl_Invoices[[#This Row],[Customer_ID]], tbl_Customers[Customer_ID], tbl_Customers[Cohort_Month])</f>
        <v>44957</v>
      </c>
      <c r="L5721" s="1" t="str">
        <f ca="1">_xlfn.XLOOKUP(tbl_Invoices[[#This Row],[Customer_ID]], tbl_Customers[Customer_ID], tbl_Customers[Age_Group])</f>
        <v>18–24</v>
      </c>
      <c r="M5721" s="1" t="str">
        <f>_xlfn.XLOOKUP(tbl_Invoices[[#This Row],[Customer_ID]], tbl_Customers[Customer_ID], tbl_Customers[Region])</f>
        <v>South</v>
      </c>
      <c r="N5721" s="1" t="str" cm="1">
        <f t="array" ref="N5721">_xlfn.IFS(
   _xlfn.SINGLE(tbl_Invoices[Plan_ID])="P1","Basic",
   _xlfn.SINGLE(tbl_Invoices[Plan_ID])="P2","Standard",
   _xlfn.SINGLE(tbl_Invoices[Plan_ID])="P3","Premium"
)</f>
        <v>Premium</v>
      </c>
      <c r="O5721" s="2">
        <f>IF(tbl_Invoices[[#This Row],[Revenue_Type]]="Churned",0,1)</f>
        <v>1</v>
      </c>
    </row>
    <row r="5722" spans="1:15" x14ac:dyDescent="0.25">
      <c r="A5722" t="s">
        <v>7319</v>
      </c>
      <c r="B5722" t="s">
        <v>532</v>
      </c>
      <c r="C5722" t="s">
        <v>2870</v>
      </c>
      <c r="D5722" s="1">
        <v>45052</v>
      </c>
      <c r="E5722">
        <v>25</v>
      </c>
      <c r="F5722" t="b">
        <v>1</v>
      </c>
      <c r="G5722" t="s">
        <v>4538</v>
      </c>
      <c r="H5722" t="s">
        <v>2034</v>
      </c>
      <c r="I5722" s="1">
        <f>DATE(YEAR(tbl_Invoices[[#This Row],[Invoice_Date]]), MONTH(tbl_Invoices[[#This Row],[Invoice_Date]]), DAY(tbl_Invoices[[#This Row],[Invoice_Date]]))</f>
        <v>45052</v>
      </c>
      <c r="J5722">
        <f>YEAR(tbl_Invoices[[#This Row],[Invoice_Date]])</f>
        <v>2023</v>
      </c>
      <c r="K5722" s="1">
        <f>_xlfn.XLOOKUP(tbl_Invoices[[#This Row],[Customer_ID]], tbl_Customers[Customer_ID], tbl_Customers[Cohort_Month])</f>
        <v>44227</v>
      </c>
      <c r="L5722" s="1" t="str">
        <f ca="1">_xlfn.XLOOKUP(tbl_Invoices[[#This Row],[Customer_ID]], tbl_Customers[Customer_ID], tbl_Customers[Age_Group])</f>
        <v>45–54</v>
      </c>
      <c r="M5722" s="1" t="str">
        <f>_xlfn.XLOOKUP(tbl_Invoices[[#This Row],[Customer_ID]], tbl_Customers[Customer_ID], tbl_Customers[Region])</f>
        <v>East</v>
      </c>
      <c r="N5722" s="1" t="str" cm="1">
        <f t="array" ref="N5722">_xlfn.IFS(
   _xlfn.SINGLE(tbl_Invoices[Plan_ID])="P1","Basic",
   _xlfn.SINGLE(tbl_Invoices[Plan_ID])="P2","Standard",
   _xlfn.SINGLE(tbl_Invoices[Plan_ID])="P3","Premium"
)</f>
        <v>Standard</v>
      </c>
      <c r="O5722" s="2">
        <f>IF(tbl_Invoices[[#This Row],[Revenue_Type]]="Churned",0,1)</f>
        <v>1</v>
      </c>
    </row>
    <row r="5723" spans="1:15" x14ac:dyDescent="0.25">
      <c r="A5723" t="s">
        <v>10091</v>
      </c>
      <c r="B5723" t="s">
        <v>543</v>
      </c>
      <c r="C5723" t="s">
        <v>3464</v>
      </c>
      <c r="D5723" s="1">
        <v>45052</v>
      </c>
      <c r="E5723">
        <v>25</v>
      </c>
      <c r="F5723" t="b">
        <v>1</v>
      </c>
      <c r="G5723" t="s">
        <v>4549</v>
      </c>
      <c r="H5723" t="s">
        <v>2034</v>
      </c>
      <c r="I5723" s="1">
        <f>DATE(YEAR(tbl_Invoices[[#This Row],[Invoice_Date]]), MONTH(tbl_Invoices[[#This Row],[Invoice_Date]]), DAY(tbl_Invoices[[#This Row],[Invoice_Date]]))</f>
        <v>45052</v>
      </c>
      <c r="J5723">
        <f>YEAR(tbl_Invoices[[#This Row],[Invoice_Date]])</f>
        <v>2023</v>
      </c>
      <c r="K5723" s="1">
        <f>_xlfn.XLOOKUP(tbl_Invoices[[#This Row],[Customer_ID]], tbl_Customers[Customer_ID], tbl_Customers[Cohort_Month])</f>
        <v>44651</v>
      </c>
      <c r="L5723" s="1" t="str">
        <f ca="1">_xlfn.XLOOKUP(tbl_Invoices[[#This Row],[Customer_ID]], tbl_Customers[Customer_ID], tbl_Customers[Age_Group])</f>
        <v>35–44</v>
      </c>
      <c r="M5723" s="1" t="str">
        <f>_xlfn.XLOOKUP(tbl_Invoices[[#This Row],[Customer_ID]], tbl_Customers[Customer_ID], tbl_Customers[Region])</f>
        <v>West</v>
      </c>
      <c r="N5723" s="1" t="str" cm="1">
        <f t="array" ref="N5723">_xlfn.IFS(
   _xlfn.SINGLE(tbl_Invoices[Plan_ID])="P1","Basic",
   _xlfn.SINGLE(tbl_Invoices[Plan_ID])="P2","Standard",
   _xlfn.SINGLE(tbl_Invoices[Plan_ID])="P3","Premium"
)</f>
        <v>Standard</v>
      </c>
      <c r="O5723" s="2">
        <f>IF(tbl_Invoices[[#This Row],[Revenue_Type]]="Churned",0,1)</f>
        <v>1</v>
      </c>
    </row>
    <row r="5724" spans="1:15" x14ac:dyDescent="0.25">
      <c r="A5724" t="s">
        <v>6790</v>
      </c>
      <c r="B5724" t="s">
        <v>1111</v>
      </c>
      <c r="C5724" t="s">
        <v>2090</v>
      </c>
      <c r="D5724" s="1">
        <v>45053</v>
      </c>
      <c r="E5724">
        <v>25</v>
      </c>
      <c r="F5724" t="b">
        <v>1</v>
      </c>
      <c r="G5724" t="s">
        <v>4540</v>
      </c>
      <c r="H5724" t="s">
        <v>2034</v>
      </c>
      <c r="I5724" s="1">
        <f>DATE(YEAR(tbl_Invoices[[#This Row],[Invoice_Date]]), MONTH(tbl_Invoices[[#This Row],[Invoice_Date]]), DAY(tbl_Invoices[[#This Row],[Invoice_Date]]))</f>
        <v>45053</v>
      </c>
      <c r="J5724">
        <f>YEAR(tbl_Invoices[[#This Row],[Invoice_Date]])</f>
        <v>2023</v>
      </c>
      <c r="K5724" s="1">
        <f>_xlfn.XLOOKUP(tbl_Invoices[[#This Row],[Customer_ID]], tbl_Customers[Customer_ID], tbl_Customers[Cohort_Month])</f>
        <v>44469</v>
      </c>
      <c r="L5724" s="1" t="str">
        <f ca="1">_xlfn.XLOOKUP(tbl_Invoices[[#This Row],[Customer_ID]], tbl_Customers[Customer_ID], tbl_Customers[Age_Group])</f>
        <v>35–44</v>
      </c>
      <c r="M5724" s="1" t="str">
        <f>_xlfn.XLOOKUP(tbl_Invoices[[#This Row],[Customer_ID]], tbl_Customers[Customer_ID], tbl_Customers[Region])</f>
        <v>Midwest</v>
      </c>
      <c r="N5724" s="1" t="str" cm="1">
        <f t="array" ref="N5724">_xlfn.IFS(
   _xlfn.SINGLE(tbl_Invoices[Plan_ID])="P1","Basic",
   _xlfn.SINGLE(tbl_Invoices[Plan_ID])="P2","Standard",
   _xlfn.SINGLE(tbl_Invoices[Plan_ID])="P3","Premium"
)</f>
        <v>Standard</v>
      </c>
      <c r="O5724" s="2">
        <f>IF(tbl_Invoices[[#This Row],[Revenue_Type]]="Churned",0,1)</f>
        <v>1</v>
      </c>
    </row>
    <row r="5725" spans="1:15" x14ac:dyDescent="0.25">
      <c r="A5725" t="s">
        <v>8634</v>
      </c>
      <c r="B5725" t="s">
        <v>1325</v>
      </c>
      <c r="C5725" t="s">
        <v>3860</v>
      </c>
      <c r="D5725" s="1">
        <v>45053</v>
      </c>
      <c r="E5725">
        <v>12</v>
      </c>
      <c r="F5725" t="b">
        <v>1</v>
      </c>
      <c r="G5725" t="s">
        <v>4545</v>
      </c>
      <c r="H5725" t="s">
        <v>2027</v>
      </c>
      <c r="I5725" s="1">
        <f>DATE(YEAR(tbl_Invoices[[#This Row],[Invoice_Date]]), MONTH(tbl_Invoices[[#This Row],[Invoice_Date]]), DAY(tbl_Invoices[[#This Row],[Invoice_Date]]))</f>
        <v>45053</v>
      </c>
      <c r="J5725">
        <f>YEAR(tbl_Invoices[[#This Row],[Invoice_Date]])</f>
        <v>2023</v>
      </c>
      <c r="K5725" s="1">
        <f>_xlfn.XLOOKUP(tbl_Invoices[[#This Row],[Customer_ID]], tbl_Customers[Customer_ID], tbl_Customers[Cohort_Month])</f>
        <v>44530</v>
      </c>
      <c r="L5725" s="1" t="str">
        <f ca="1">_xlfn.XLOOKUP(tbl_Invoices[[#This Row],[Customer_ID]], tbl_Customers[Customer_ID], tbl_Customers[Age_Group])</f>
        <v>25–34</v>
      </c>
      <c r="M5725" s="1" t="str">
        <f>_xlfn.XLOOKUP(tbl_Invoices[[#This Row],[Customer_ID]], tbl_Customers[Customer_ID], tbl_Customers[Region])</f>
        <v>East</v>
      </c>
      <c r="N5725" s="1" t="str" cm="1">
        <f t="array" ref="N5725">_xlfn.IFS(
   _xlfn.SINGLE(tbl_Invoices[Plan_ID])="P1","Basic",
   _xlfn.SINGLE(tbl_Invoices[Plan_ID])="P2","Standard",
   _xlfn.SINGLE(tbl_Invoices[Plan_ID])="P3","Premium"
)</f>
        <v>Basic</v>
      </c>
      <c r="O5725" s="2">
        <f>IF(tbl_Invoices[[#This Row],[Revenue_Type]]="Churned",0,1)</f>
        <v>0</v>
      </c>
    </row>
    <row r="5726" spans="1:15" x14ac:dyDescent="0.25">
      <c r="A5726" t="s">
        <v>7511</v>
      </c>
      <c r="B5726" t="s">
        <v>41</v>
      </c>
      <c r="C5726" t="s">
        <v>3462</v>
      </c>
      <c r="D5726" s="1">
        <v>45054</v>
      </c>
      <c r="E5726">
        <v>12</v>
      </c>
      <c r="F5726" t="b">
        <v>1</v>
      </c>
      <c r="G5726" t="s">
        <v>4547</v>
      </c>
      <c r="H5726" t="s">
        <v>2027</v>
      </c>
      <c r="I5726" s="1">
        <f>DATE(YEAR(tbl_Invoices[[#This Row],[Invoice_Date]]), MONTH(tbl_Invoices[[#This Row],[Invoice_Date]]), DAY(tbl_Invoices[[#This Row],[Invoice_Date]]))</f>
        <v>45054</v>
      </c>
      <c r="J5726">
        <f>YEAR(tbl_Invoices[[#This Row],[Invoice_Date]])</f>
        <v>2023</v>
      </c>
      <c r="K5726" s="1">
        <f>_xlfn.XLOOKUP(tbl_Invoices[[#This Row],[Customer_ID]], tbl_Customers[Customer_ID], tbl_Customers[Cohort_Month])</f>
        <v>44834</v>
      </c>
      <c r="L5726" s="1" t="str">
        <f ca="1">_xlfn.XLOOKUP(tbl_Invoices[[#This Row],[Customer_ID]], tbl_Customers[Customer_ID], tbl_Customers[Age_Group])</f>
        <v>25–34</v>
      </c>
      <c r="M5726" s="1" t="str">
        <f>_xlfn.XLOOKUP(tbl_Invoices[[#This Row],[Customer_ID]], tbl_Customers[Customer_ID], tbl_Customers[Region])</f>
        <v>West</v>
      </c>
      <c r="N5726" s="1" t="str" cm="1">
        <f t="array" ref="N5726">_xlfn.IFS(
   _xlfn.SINGLE(tbl_Invoices[Plan_ID])="P1","Basic",
   _xlfn.SINGLE(tbl_Invoices[Plan_ID])="P2","Standard",
   _xlfn.SINGLE(tbl_Invoices[Plan_ID])="P3","Premium"
)</f>
        <v>Basic</v>
      </c>
      <c r="O5726" s="2">
        <f>IF(tbl_Invoices[[#This Row],[Revenue_Type]]="Churned",0,1)</f>
        <v>1</v>
      </c>
    </row>
    <row r="5727" spans="1:15" x14ac:dyDescent="0.25">
      <c r="A5727" t="s">
        <v>9349</v>
      </c>
      <c r="B5727" t="s">
        <v>264</v>
      </c>
      <c r="C5727" t="s">
        <v>3705</v>
      </c>
      <c r="D5727" s="1">
        <v>45054</v>
      </c>
      <c r="E5727">
        <v>25</v>
      </c>
      <c r="F5727" t="b">
        <v>1</v>
      </c>
      <c r="G5727" t="s">
        <v>4540</v>
      </c>
      <c r="H5727" t="s">
        <v>2034</v>
      </c>
      <c r="I5727" s="1">
        <f>DATE(YEAR(tbl_Invoices[[#This Row],[Invoice_Date]]), MONTH(tbl_Invoices[[#This Row],[Invoice_Date]]), DAY(tbl_Invoices[[#This Row],[Invoice_Date]]))</f>
        <v>45054</v>
      </c>
      <c r="J5727">
        <f>YEAR(tbl_Invoices[[#This Row],[Invoice_Date]])</f>
        <v>2023</v>
      </c>
      <c r="K5727" s="1">
        <f>_xlfn.XLOOKUP(tbl_Invoices[[#This Row],[Customer_ID]], tbl_Customers[Customer_ID], tbl_Customers[Cohort_Month])</f>
        <v>44742</v>
      </c>
      <c r="L5727" s="1" t="str">
        <f ca="1">_xlfn.XLOOKUP(tbl_Invoices[[#This Row],[Customer_ID]], tbl_Customers[Customer_ID], tbl_Customers[Age_Group])</f>
        <v>45–54</v>
      </c>
      <c r="M5727" s="1" t="str">
        <f>_xlfn.XLOOKUP(tbl_Invoices[[#This Row],[Customer_ID]], tbl_Customers[Customer_ID], tbl_Customers[Region])</f>
        <v>East</v>
      </c>
      <c r="N5727" s="1" t="str" cm="1">
        <f t="array" ref="N5727">_xlfn.IFS(
   _xlfn.SINGLE(tbl_Invoices[Plan_ID])="P1","Basic",
   _xlfn.SINGLE(tbl_Invoices[Plan_ID])="P2","Standard",
   _xlfn.SINGLE(tbl_Invoices[Plan_ID])="P3","Premium"
)</f>
        <v>Standard</v>
      </c>
      <c r="O5727" s="2">
        <f>IF(tbl_Invoices[[#This Row],[Revenue_Type]]="Churned",0,1)</f>
        <v>1</v>
      </c>
    </row>
    <row r="5728" spans="1:15" x14ac:dyDescent="0.25">
      <c r="A5728" t="s">
        <v>4808</v>
      </c>
      <c r="B5728" t="s">
        <v>887</v>
      </c>
      <c r="C5728" t="s">
        <v>3741</v>
      </c>
      <c r="D5728" s="1">
        <v>45054</v>
      </c>
      <c r="E5728">
        <v>55</v>
      </c>
      <c r="F5728" t="b">
        <v>1</v>
      </c>
      <c r="G5728" t="s">
        <v>4540</v>
      </c>
      <c r="H5728" t="s">
        <v>2031</v>
      </c>
      <c r="I5728" s="1">
        <f>DATE(YEAR(tbl_Invoices[[#This Row],[Invoice_Date]]), MONTH(tbl_Invoices[[#This Row],[Invoice_Date]]), DAY(tbl_Invoices[[#This Row],[Invoice_Date]]))</f>
        <v>45054</v>
      </c>
      <c r="J5728">
        <f>YEAR(tbl_Invoices[[#This Row],[Invoice_Date]])</f>
        <v>2023</v>
      </c>
      <c r="K5728" s="1">
        <f>_xlfn.XLOOKUP(tbl_Invoices[[#This Row],[Customer_ID]], tbl_Customers[Customer_ID], tbl_Customers[Cohort_Month])</f>
        <v>44895</v>
      </c>
      <c r="L5728" s="1" t="str">
        <f ca="1">_xlfn.XLOOKUP(tbl_Invoices[[#This Row],[Customer_ID]], tbl_Customers[Customer_ID], tbl_Customers[Age_Group])</f>
        <v>35–44</v>
      </c>
      <c r="M5728" s="1" t="str">
        <f>_xlfn.XLOOKUP(tbl_Invoices[[#This Row],[Customer_ID]], tbl_Customers[Customer_ID], tbl_Customers[Region])</f>
        <v>Midwest</v>
      </c>
      <c r="N5728" s="1" t="str" cm="1">
        <f t="array" ref="N5728">_xlfn.IFS(
   _xlfn.SINGLE(tbl_Invoices[Plan_ID])="P1","Basic",
   _xlfn.SINGLE(tbl_Invoices[Plan_ID])="P2","Standard",
   _xlfn.SINGLE(tbl_Invoices[Plan_ID])="P3","Premium"
)</f>
        <v>Premium</v>
      </c>
      <c r="O5728" s="2">
        <f>IF(tbl_Invoices[[#This Row],[Revenue_Type]]="Churned",0,1)</f>
        <v>1</v>
      </c>
    </row>
    <row r="5729" spans="1:15" x14ac:dyDescent="0.25">
      <c r="A5729" t="s">
        <v>8818</v>
      </c>
      <c r="B5729" t="s">
        <v>1335</v>
      </c>
      <c r="C5729" t="s">
        <v>3364</v>
      </c>
      <c r="D5729" s="1">
        <v>45054</v>
      </c>
      <c r="E5729">
        <v>25</v>
      </c>
      <c r="F5729" t="b">
        <v>1</v>
      </c>
      <c r="G5729" t="s">
        <v>4538</v>
      </c>
      <c r="H5729" t="s">
        <v>2034</v>
      </c>
      <c r="I5729" s="1">
        <f>DATE(YEAR(tbl_Invoices[[#This Row],[Invoice_Date]]), MONTH(tbl_Invoices[[#This Row],[Invoice_Date]]), DAY(tbl_Invoices[[#This Row],[Invoice_Date]]))</f>
        <v>45054</v>
      </c>
      <c r="J5729">
        <f>YEAR(tbl_Invoices[[#This Row],[Invoice_Date]])</f>
        <v>2023</v>
      </c>
      <c r="K5729" s="1">
        <f>_xlfn.XLOOKUP(tbl_Invoices[[#This Row],[Customer_ID]], tbl_Customers[Customer_ID], tbl_Customers[Cohort_Month])</f>
        <v>44895</v>
      </c>
      <c r="L5729" s="1" t="str">
        <f ca="1">_xlfn.XLOOKUP(tbl_Invoices[[#This Row],[Customer_ID]], tbl_Customers[Customer_ID], tbl_Customers[Age_Group])</f>
        <v>45–54</v>
      </c>
      <c r="M5729" s="1" t="str">
        <f>_xlfn.XLOOKUP(tbl_Invoices[[#This Row],[Customer_ID]], tbl_Customers[Customer_ID], tbl_Customers[Region])</f>
        <v>West</v>
      </c>
      <c r="N5729" s="1" t="str" cm="1">
        <f t="array" ref="N5729">_xlfn.IFS(
   _xlfn.SINGLE(tbl_Invoices[Plan_ID])="P1","Basic",
   _xlfn.SINGLE(tbl_Invoices[Plan_ID])="P2","Standard",
   _xlfn.SINGLE(tbl_Invoices[Plan_ID])="P3","Premium"
)</f>
        <v>Standard</v>
      </c>
      <c r="O5729" s="2">
        <f>IF(tbl_Invoices[[#This Row],[Revenue_Type]]="Churned",0,1)</f>
        <v>1</v>
      </c>
    </row>
    <row r="5730" spans="1:15" x14ac:dyDescent="0.25">
      <c r="A5730" t="s">
        <v>9466</v>
      </c>
      <c r="B5730" t="s">
        <v>1385</v>
      </c>
      <c r="C5730" t="s">
        <v>3305</v>
      </c>
      <c r="D5730" s="1">
        <v>45054</v>
      </c>
      <c r="E5730">
        <v>12</v>
      </c>
      <c r="F5730" t="b">
        <v>1</v>
      </c>
      <c r="G5730" t="s">
        <v>4540</v>
      </c>
      <c r="H5730" t="s">
        <v>2027</v>
      </c>
      <c r="I5730" s="1">
        <f>DATE(YEAR(tbl_Invoices[[#This Row],[Invoice_Date]]), MONTH(tbl_Invoices[[#This Row],[Invoice_Date]]), DAY(tbl_Invoices[[#This Row],[Invoice_Date]]))</f>
        <v>45054</v>
      </c>
      <c r="J5730">
        <f>YEAR(tbl_Invoices[[#This Row],[Invoice_Date]])</f>
        <v>2023</v>
      </c>
      <c r="K5730" s="1">
        <f>_xlfn.XLOOKUP(tbl_Invoices[[#This Row],[Customer_ID]], tbl_Customers[Customer_ID], tbl_Customers[Cohort_Month])</f>
        <v>44530</v>
      </c>
      <c r="L5730" s="1" t="str">
        <f ca="1">_xlfn.XLOOKUP(tbl_Invoices[[#This Row],[Customer_ID]], tbl_Customers[Customer_ID], tbl_Customers[Age_Group])</f>
        <v>35–44</v>
      </c>
      <c r="M5730" s="1" t="str">
        <f>_xlfn.XLOOKUP(tbl_Invoices[[#This Row],[Customer_ID]], tbl_Customers[Customer_ID], tbl_Customers[Region])</f>
        <v>International</v>
      </c>
      <c r="N5730" s="1" t="str" cm="1">
        <f t="array" ref="N5730">_xlfn.IFS(
   _xlfn.SINGLE(tbl_Invoices[Plan_ID])="P1","Basic",
   _xlfn.SINGLE(tbl_Invoices[Plan_ID])="P2","Standard",
   _xlfn.SINGLE(tbl_Invoices[Plan_ID])="P3","Premium"
)</f>
        <v>Basic</v>
      </c>
      <c r="O5730" s="2">
        <f>IF(tbl_Invoices[[#This Row],[Revenue_Type]]="Churned",0,1)</f>
        <v>1</v>
      </c>
    </row>
    <row r="5731" spans="1:15" x14ac:dyDescent="0.25">
      <c r="A5731" t="s">
        <v>7735</v>
      </c>
      <c r="B5731" t="s">
        <v>1585</v>
      </c>
      <c r="C5731" t="s">
        <v>2781</v>
      </c>
      <c r="D5731" s="1">
        <v>45054</v>
      </c>
      <c r="E5731">
        <v>55</v>
      </c>
      <c r="F5731" t="b">
        <v>1</v>
      </c>
      <c r="G5731" t="s">
        <v>4545</v>
      </c>
      <c r="H5731" t="s">
        <v>2031</v>
      </c>
      <c r="I5731" s="1">
        <f>DATE(YEAR(tbl_Invoices[[#This Row],[Invoice_Date]]), MONTH(tbl_Invoices[[#This Row],[Invoice_Date]]), DAY(tbl_Invoices[[#This Row],[Invoice_Date]]))</f>
        <v>45054</v>
      </c>
      <c r="J5731">
        <f>YEAR(tbl_Invoices[[#This Row],[Invoice_Date]])</f>
        <v>2023</v>
      </c>
      <c r="K5731" s="1">
        <f>_xlfn.XLOOKUP(tbl_Invoices[[#This Row],[Customer_ID]], tbl_Customers[Customer_ID], tbl_Customers[Cohort_Month])</f>
        <v>44377</v>
      </c>
      <c r="L5731" s="1" t="str">
        <f ca="1">_xlfn.XLOOKUP(tbl_Invoices[[#This Row],[Customer_ID]], tbl_Customers[Customer_ID], tbl_Customers[Age_Group])</f>
        <v>45–54</v>
      </c>
      <c r="M5731" s="1" t="str">
        <f>_xlfn.XLOOKUP(tbl_Invoices[[#This Row],[Customer_ID]], tbl_Customers[Customer_ID], tbl_Customers[Region])</f>
        <v>East</v>
      </c>
      <c r="N5731" s="1" t="str" cm="1">
        <f t="array" ref="N5731">_xlfn.IFS(
   _xlfn.SINGLE(tbl_Invoices[Plan_ID])="P1","Basic",
   _xlfn.SINGLE(tbl_Invoices[Plan_ID])="P2","Standard",
   _xlfn.SINGLE(tbl_Invoices[Plan_ID])="P3","Premium"
)</f>
        <v>Premium</v>
      </c>
      <c r="O5731" s="2">
        <f>IF(tbl_Invoices[[#This Row],[Revenue_Type]]="Churned",0,1)</f>
        <v>0</v>
      </c>
    </row>
    <row r="5732" spans="1:15" x14ac:dyDescent="0.25">
      <c r="A5732" t="s">
        <v>9537</v>
      </c>
      <c r="B5732" t="s">
        <v>755</v>
      </c>
      <c r="C5732" t="s">
        <v>3879</v>
      </c>
      <c r="D5732" s="1">
        <v>45055</v>
      </c>
      <c r="E5732">
        <v>55</v>
      </c>
      <c r="F5732" t="b">
        <v>1</v>
      </c>
      <c r="G5732" t="s">
        <v>4547</v>
      </c>
      <c r="H5732" t="s">
        <v>2031</v>
      </c>
      <c r="I5732" s="1">
        <f>DATE(YEAR(tbl_Invoices[[#This Row],[Invoice_Date]]), MONTH(tbl_Invoices[[#This Row],[Invoice_Date]]), DAY(tbl_Invoices[[#This Row],[Invoice_Date]]))</f>
        <v>45055</v>
      </c>
      <c r="J5732">
        <f>YEAR(tbl_Invoices[[#This Row],[Invoice_Date]])</f>
        <v>2023</v>
      </c>
      <c r="K5732" s="1">
        <f>_xlfn.XLOOKUP(tbl_Invoices[[#This Row],[Customer_ID]], tbl_Customers[Customer_ID], tbl_Customers[Cohort_Month])</f>
        <v>44681</v>
      </c>
      <c r="L5732" s="1" t="str">
        <f ca="1">_xlfn.XLOOKUP(tbl_Invoices[[#This Row],[Customer_ID]], tbl_Customers[Customer_ID], tbl_Customers[Age_Group])</f>
        <v>25–34</v>
      </c>
      <c r="M5732" s="1" t="str">
        <f>_xlfn.XLOOKUP(tbl_Invoices[[#This Row],[Customer_ID]], tbl_Customers[Customer_ID], tbl_Customers[Region])</f>
        <v>International</v>
      </c>
      <c r="N5732" s="1" t="str" cm="1">
        <f t="array" ref="N5732">_xlfn.IFS(
   _xlfn.SINGLE(tbl_Invoices[Plan_ID])="P1","Basic",
   _xlfn.SINGLE(tbl_Invoices[Plan_ID])="P2","Standard",
   _xlfn.SINGLE(tbl_Invoices[Plan_ID])="P3","Premium"
)</f>
        <v>Premium</v>
      </c>
      <c r="O5732" s="2">
        <f>IF(tbl_Invoices[[#This Row],[Revenue_Type]]="Churned",0,1)</f>
        <v>1</v>
      </c>
    </row>
    <row r="5733" spans="1:15" x14ac:dyDescent="0.25">
      <c r="A5733" t="s">
        <v>6760</v>
      </c>
      <c r="B5733" t="s">
        <v>940</v>
      </c>
      <c r="C5733" t="s">
        <v>2864</v>
      </c>
      <c r="D5733" s="1">
        <v>45055</v>
      </c>
      <c r="E5733">
        <v>55</v>
      </c>
      <c r="F5733" t="b">
        <v>1</v>
      </c>
      <c r="G5733" t="s">
        <v>4545</v>
      </c>
      <c r="H5733" t="s">
        <v>2031</v>
      </c>
      <c r="I5733" s="1">
        <f>DATE(YEAR(tbl_Invoices[[#This Row],[Invoice_Date]]), MONTH(tbl_Invoices[[#This Row],[Invoice_Date]]), DAY(tbl_Invoices[[#This Row],[Invoice_Date]]))</f>
        <v>45055</v>
      </c>
      <c r="J5733">
        <f>YEAR(tbl_Invoices[[#This Row],[Invoice_Date]])</f>
        <v>2023</v>
      </c>
      <c r="K5733" s="1">
        <f>_xlfn.XLOOKUP(tbl_Invoices[[#This Row],[Customer_ID]], tbl_Customers[Customer_ID], tbl_Customers[Cohort_Month])</f>
        <v>44985</v>
      </c>
      <c r="L5733" s="1" t="str">
        <f ca="1">_xlfn.XLOOKUP(tbl_Invoices[[#This Row],[Customer_ID]], tbl_Customers[Customer_ID], tbl_Customers[Age_Group])</f>
        <v>35–44</v>
      </c>
      <c r="M5733" s="1" t="str">
        <f>_xlfn.XLOOKUP(tbl_Invoices[[#This Row],[Customer_ID]], tbl_Customers[Customer_ID], tbl_Customers[Region])</f>
        <v>International</v>
      </c>
      <c r="N5733" s="1" t="str" cm="1">
        <f t="array" ref="N5733">_xlfn.IFS(
   _xlfn.SINGLE(tbl_Invoices[Plan_ID])="P1","Basic",
   _xlfn.SINGLE(tbl_Invoices[Plan_ID])="P2","Standard",
   _xlfn.SINGLE(tbl_Invoices[Plan_ID])="P3","Premium"
)</f>
        <v>Premium</v>
      </c>
      <c r="O5733" s="2">
        <f>IF(tbl_Invoices[[#This Row],[Revenue_Type]]="Churned",0,1)</f>
        <v>0</v>
      </c>
    </row>
    <row r="5734" spans="1:15" x14ac:dyDescent="0.25">
      <c r="A5734" t="s">
        <v>9405</v>
      </c>
      <c r="B5734" t="s">
        <v>1461</v>
      </c>
      <c r="C5734" t="s">
        <v>3472</v>
      </c>
      <c r="D5734" s="1">
        <v>45055</v>
      </c>
      <c r="E5734">
        <v>25</v>
      </c>
      <c r="F5734" t="b">
        <v>1</v>
      </c>
      <c r="G5734" t="s">
        <v>4538</v>
      </c>
      <c r="H5734" t="s">
        <v>2034</v>
      </c>
      <c r="I5734" s="1">
        <f>DATE(YEAR(tbl_Invoices[[#This Row],[Invoice_Date]]), MONTH(tbl_Invoices[[#This Row],[Invoice_Date]]), DAY(tbl_Invoices[[#This Row],[Invoice_Date]]))</f>
        <v>45055</v>
      </c>
      <c r="J5734">
        <f>YEAR(tbl_Invoices[[#This Row],[Invoice_Date]])</f>
        <v>2023</v>
      </c>
      <c r="K5734" s="1">
        <f>_xlfn.XLOOKUP(tbl_Invoices[[#This Row],[Customer_ID]], tbl_Customers[Customer_ID], tbl_Customers[Cohort_Month])</f>
        <v>45077</v>
      </c>
      <c r="L5734" s="1" t="str">
        <f ca="1">_xlfn.XLOOKUP(tbl_Invoices[[#This Row],[Customer_ID]], tbl_Customers[Customer_ID], tbl_Customers[Age_Group])</f>
        <v>55+</v>
      </c>
      <c r="M5734" s="1" t="str">
        <f>_xlfn.XLOOKUP(tbl_Invoices[[#This Row],[Customer_ID]], tbl_Customers[Customer_ID], tbl_Customers[Region])</f>
        <v>South</v>
      </c>
      <c r="N5734" s="1" t="str" cm="1">
        <f t="array" ref="N5734">_xlfn.IFS(
   _xlfn.SINGLE(tbl_Invoices[Plan_ID])="P1","Basic",
   _xlfn.SINGLE(tbl_Invoices[Plan_ID])="P2","Standard",
   _xlfn.SINGLE(tbl_Invoices[Plan_ID])="P3","Premium"
)</f>
        <v>Standard</v>
      </c>
      <c r="O5734" s="2">
        <f>IF(tbl_Invoices[[#This Row],[Revenue_Type]]="Churned",0,1)</f>
        <v>1</v>
      </c>
    </row>
    <row r="5735" spans="1:15" x14ac:dyDescent="0.25">
      <c r="A5735" t="s">
        <v>10533</v>
      </c>
      <c r="B5735" t="s">
        <v>110</v>
      </c>
      <c r="C5735" t="s">
        <v>3962</v>
      </c>
      <c r="D5735" s="1">
        <v>45056</v>
      </c>
      <c r="E5735">
        <v>55</v>
      </c>
      <c r="F5735" t="b">
        <v>1</v>
      </c>
      <c r="G5735" t="s">
        <v>4549</v>
      </c>
      <c r="H5735" t="s">
        <v>2031</v>
      </c>
      <c r="I5735" s="1">
        <f>DATE(YEAR(tbl_Invoices[[#This Row],[Invoice_Date]]), MONTH(tbl_Invoices[[#This Row],[Invoice_Date]]), DAY(tbl_Invoices[[#This Row],[Invoice_Date]]))</f>
        <v>45056</v>
      </c>
      <c r="J5735">
        <f>YEAR(tbl_Invoices[[#This Row],[Invoice_Date]])</f>
        <v>2023</v>
      </c>
      <c r="K5735" s="1">
        <f>_xlfn.XLOOKUP(tbl_Invoices[[#This Row],[Customer_ID]], tbl_Customers[Customer_ID], tbl_Customers[Cohort_Month])</f>
        <v>45077</v>
      </c>
      <c r="L5735" s="1" t="str">
        <f ca="1">_xlfn.XLOOKUP(tbl_Invoices[[#This Row],[Customer_ID]], tbl_Customers[Customer_ID], tbl_Customers[Age_Group])</f>
        <v>55+</v>
      </c>
      <c r="M5735" s="1" t="str">
        <f>_xlfn.XLOOKUP(tbl_Invoices[[#This Row],[Customer_ID]], tbl_Customers[Customer_ID], tbl_Customers[Region])</f>
        <v>East</v>
      </c>
      <c r="N5735" s="1" t="str" cm="1">
        <f t="array" ref="N5735">_xlfn.IFS(
   _xlfn.SINGLE(tbl_Invoices[Plan_ID])="P1","Basic",
   _xlfn.SINGLE(tbl_Invoices[Plan_ID])="P2","Standard",
   _xlfn.SINGLE(tbl_Invoices[Plan_ID])="P3","Premium"
)</f>
        <v>Premium</v>
      </c>
      <c r="O5735" s="2">
        <f>IF(tbl_Invoices[[#This Row],[Revenue_Type]]="Churned",0,1)</f>
        <v>1</v>
      </c>
    </row>
    <row r="5736" spans="1:15" x14ac:dyDescent="0.25">
      <c r="A5736" t="s">
        <v>5668</v>
      </c>
      <c r="B5736" t="s">
        <v>317</v>
      </c>
      <c r="C5736" t="s">
        <v>4062</v>
      </c>
      <c r="D5736" s="1">
        <v>45056</v>
      </c>
      <c r="E5736">
        <v>12</v>
      </c>
      <c r="F5736" t="b">
        <v>1</v>
      </c>
      <c r="G5736" t="s">
        <v>4549</v>
      </c>
      <c r="H5736" t="s">
        <v>2027</v>
      </c>
      <c r="I5736" s="1">
        <f>DATE(YEAR(tbl_Invoices[[#This Row],[Invoice_Date]]), MONTH(tbl_Invoices[[#This Row],[Invoice_Date]]), DAY(tbl_Invoices[[#This Row],[Invoice_Date]]))</f>
        <v>45056</v>
      </c>
      <c r="J5736">
        <f>YEAR(tbl_Invoices[[#This Row],[Invoice_Date]])</f>
        <v>2023</v>
      </c>
      <c r="K5736" s="1">
        <f>_xlfn.XLOOKUP(tbl_Invoices[[#This Row],[Customer_ID]], tbl_Customers[Customer_ID], tbl_Customers[Cohort_Month])</f>
        <v>44895</v>
      </c>
      <c r="L5736" s="1" t="str">
        <f ca="1">_xlfn.XLOOKUP(tbl_Invoices[[#This Row],[Customer_ID]], tbl_Customers[Customer_ID], tbl_Customers[Age_Group])</f>
        <v>35–44</v>
      </c>
      <c r="M5736" s="1" t="str">
        <f>_xlfn.XLOOKUP(tbl_Invoices[[#This Row],[Customer_ID]], tbl_Customers[Customer_ID], tbl_Customers[Region])</f>
        <v>East</v>
      </c>
      <c r="N5736" s="1" t="str" cm="1">
        <f t="array" ref="N5736">_xlfn.IFS(
   _xlfn.SINGLE(tbl_Invoices[Plan_ID])="P1","Basic",
   _xlfn.SINGLE(tbl_Invoices[Plan_ID])="P2","Standard",
   _xlfn.SINGLE(tbl_Invoices[Plan_ID])="P3","Premium"
)</f>
        <v>Basic</v>
      </c>
      <c r="O5736" s="2">
        <f>IF(tbl_Invoices[[#This Row],[Revenue_Type]]="Churned",0,1)</f>
        <v>1</v>
      </c>
    </row>
    <row r="5737" spans="1:15" x14ac:dyDescent="0.25">
      <c r="A5737" t="s">
        <v>10353</v>
      </c>
      <c r="B5737" t="s">
        <v>648</v>
      </c>
      <c r="C5737" t="s">
        <v>2420</v>
      </c>
      <c r="D5737" s="1">
        <v>45056</v>
      </c>
      <c r="E5737">
        <v>12</v>
      </c>
      <c r="F5737" t="b">
        <v>1</v>
      </c>
      <c r="G5737" t="s">
        <v>4538</v>
      </c>
      <c r="H5737" t="s">
        <v>2027</v>
      </c>
      <c r="I5737" s="1">
        <f>DATE(YEAR(tbl_Invoices[[#This Row],[Invoice_Date]]), MONTH(tbl_Invoices[[#This Row],[Invoice_Date]]), DAY(tbl_Invoices[[#This Row],[Invoice_Date]]))</f>
        <v>45056</v>
      </c>
      <c r="J5737">
        <f>YEAR(tbl_Invoices[[#This Row],[Invoice_Date]])</f>
        <v>2023</v>
      </c>
      <c r="K5737" s="1">
        <f>_xlfn.XLOOKUP(tbl_Invoices[[#This Row],[Customer_ID]], tbl_Customers[Customer_ID], tbl_Customers[Cohort_Month])</f>
        <v>44561</v>
      </c>
      <c r="L5737" s="1" t="str">
        <f ca="1">_xlfn.XLOOKUP(tbl_Invoices[[#This Row],[Customer_ID]], tbl_Customers[Customer_ID], tbl_Customers[Age_Group])</f>
        <v>35–44</v>
      </c>
      <c r="M5737" s="1" t="str">
        <f>_xlfn.XLOOKUP(tbl_Invoices[[#This Row],[Customer_ID]], tbl_Customers[Customer_ID], tbl_Customers[Region])</f>
        <v>International</v>
      </c>
      <c r="N5737" s="1" t="str" cm="1">
        <f t="array" ref="N5737">_xlfn.IFS(
   _xlfn.SINGLE(tbl_Invoices[Plan_ID])="P1","Basic",
   _xlfn.SINGLE(tbl_Invoices[Plan_ID])="P2","Standard",
   _xlfn.SINGLE(tbl_Invoices[Plan_ID])="P3","Premium"
)</f>
        <v>Basic</v>
      </c>
      <c r="O5737" s="2">
        <f>IF(tbl_Invoices[[#This Row],[Revenue_Type]]="Churned",0,1)</f>
        <v>1</v>
      </c>
    </row>
    <row r="5738" spans="1:15" x14ac:dyDescent="0.25">
      <c r="A5738" t="s">
        <v>5798</v>
      </c>
      <c r="B5738" t="s">
        <v>870</v>
      </c>
      <c r="C5738" t="s">
        <v>3575</v>
      </c>
      <c r="D5738" s="1">
        <v>45056</v>
      </c>
      <c r="E5738">
        <v>55</v>
      </c>
      <c r="F5738" t="b">
        <v>1</v>
      </c>
      <c r="G5738" t="s">
        <v>4545</v>
      </c>
      <c r="H5738" t="s">
        <v>2031</v>
      </c>
      <c r="I5738" s="1">
        <f>DATE(YEAR(tbl_Invoices[[#This Row],[Invoice_Date]]), MONTH(tbl_Invoices[[#This Row],[Invoice_Date]]), DAY(tbl_Invoices[[#This Row],[Invoice_Date]]))</f>
        <v>45056</v>
      </c>
      <c r="J5738">
        <f>YEAR(tbl_Invoices[[#This Row],[Invoice_Date]])</f>
        <v>2023</v>
      </c>
      <c r="K5738" s="1">
        <f>_xlfn.XLOOKUP(tbl_Invoices[[#This Row],[Customer_ID]], tbl_Customers[Customer_ID], tbl_Customers[Cohort_Month])</f>
        <v>44651</v>
      </c>
      <c r="L5738" s="1" t="str">
        <f ca="1">_xlfn.XLOOKUP(tbl_Invoices[[#This Row],[Customer_ID]], tbl_Customers[Customer_ID], tbl_Customers[Age_Group])</f>
        <v>45–54</v>
      </c>
      <c r="M5738" s="1" t="str">
        <f>_xlfn.XLOOKUP(tbl_Invoices[[#This Row],[Customer_ID]], tbl_Customers[Customer_ID], tbl_Customers[Region])</f>
        <v>Midwest</v>
      </c>
      <c r="N5738" s="1" t="str" cm="1">
        <f t="array" ref="N5738">_xlfn.IFS(
   _xlfn.SINGLE(tbl_Invoices[Plan_ID])="P1","Basic",
   _xlfn.SINGLE(tbl_Invoices[Plan_ID])="P2","Standard",
   _xlfn.SINGLE(tbl_Invoices[Plan_ID])="P3","Premium"
)</f>
        <v>Premium</v>
      </c>
      <c r="O5738" s="2">
        <f>IF(tbl_Invoices[[#This Row],[Revenue_Type]]="Churned",0,1)</f>
        <v>0</v>
      </c>
    </row>
    <row r="5739" spans="1:15" x14ac:dyDescent="0.25">
      <c r="A5739" t="s">
        <v>5889</v>
      </c>
      <c r="B5739" t="s">
        <v>1803</v>
      </c>
      <c r="C5739" t="s">
        <v>4189</v>
      </c>
      <c r="D5739" s="1">
        <v>45056</v>
      </c>
      <c r="E5739">
        <v>55</v>
      </c>
      <c r="F5739" t="b">
        <v>1</v>
      </c>
      <c r="G5739" t="s">
        <v>4547</v>
      </c>
      <c r="H5739" t="s">
        <v>2031</v>
      </c>
      <c r="I5739" s="1">
        <f>DATE(YEAR(tbl_Invoices[[#This Row],[Invoice_Date]]), MONTH(tbl_Invoices[[#This Row],[Invoice_Date]]), DAY(tbl_Invoices[[#This Row],[Invoice_Date]]))</f>
        <v>45056</v>
      </c>
      <c r="J5739">
        <f>YEAR(tbl_Invoices[[#This Row],[Invoice_Date]])</f>
        <v>2023</v>
      </c>
      <c r="K5739" s="1">
        <f>_xlfn.XLOOKUP(tbl_Invoices[[#This Row],[Customer_ID]], tbl_Customers[Customer_ID], tbl_Customers[Cohort_Month])</f>
        <v>44347</v>
      </c>
      <c r="L5739" s="1" t="str">
        <f ca="1">_xlfn.XLOOKUP(tbl_Invoices[[#This Row],[Customer_ID]], tbl_Customers[Customer_ID], tbl_Customers[Age_Group])</f>
        <v>45–54</v>
      </c>
      <c r="M5739" s="1" t="str">
        <f>_xlfn.XLOOKUP(tbl_Invoices[[#This Row],[Customer_ID]], tbl_Customers[Customer_ID], tbl_Customers[Region])</f>
        <v>South</v>
      </c>
      <c r="N5739" s="1" t="str" cm="1">
        <f t="array" ref="N5739">_xlfn.IFS(
   _xlfn.SINGLE(tbl_Invoices[Plan_ID])="P1","Basic",
   _xlfn.SINGLE(tbl_Invoices[Plan_ID])="P2","Standard",
   _xlfn.SINGLE(tbl_Invoices[Plan_ID])="P3","Premium"
)</f>
        <v>Premium</v>
      </c>
      <c r="O5739" s="2">
        <f>IF(tbl_Invoices[[#This Row],[Revenue_Type]]="Churned",0,1)</f>
        <v>1</v>
      </c>
    </row>
    <row r="5740" spans="1:15" x14ac:dyDescent="0.25">
      <c r="A5740" t="s">
        <v>8133</v>
      </c>
      <c r="B5740" t="s">
        <v>1899</v>
      </c>
      <c r="C5740" t="s">
        <v>2520</v>
      </c>
      <c r="D5740" s="1">
        <v>45056</v>
      </c>
      <c r="E5740">
        <v>25</v>
      </c>
      <c r="F5740" t="b">
        <v>1</v>
      </c>
      <c r="G5740" t="s">
        <v>4545</v>
      </c>
      <c r="H5740" t="s">
        <v>2034</v>
      </c>
      <c r="I5740" s="1">
        <f>DATE(YEAR(tbl_Invoices[[#This Row],[Invoice_Date]]), MONTH(tbl_Invoices[[#This Row],[Invoice_Date]]), DAY(tbl_Invoices[[#This Row],[Invoice_Date]]))</f>
        <v>45056</v>
      </c>
      <c r="J5740">
        <f>YEAR(tbl_Invoices[[#This Row],[Invoice_Date]])</f>
        <v>2023</v>
      </c>
      <c r="K5740" s="1">
        <f>_xlfn.XLOOKUP(tbl_Invoices[[#This Row],[Customer_ID]], tbl_Customers[Customer_ID], tbl_Customers[Cohort_Month])</f>
        <v>44592</v>
      </c>
      <c r="L5740" s="1" t="str">
        <f ca="1">_xlfn.XLOOKUP(tbl_Invoices[[#This Row],[Customer_ID]], tbl_Customers[Customer_ID], tbl_Customers[Age_Group])</f>
        <v>18–24</v>
      </c>
      <c r="M5740" s="1" t="str">
        <f>_xlfn.XLOOKUP(tbl_Invoices[[#This Row],[Customer_ID]], tbl_Customers[Customer_ID], tbl_Customers[Region])</f>
        <v>International</v>
      </c>
      <c r="N5740" s="1" t="str" cm="1">
        <f t="array" ref="N5740">_xlfn.IFS(
   _xlfn.SINGLE(tbl_Invoices[Plan_ID])="P1","Basic",
   _xlfn.SINGLE(tbl_Invoices[Plan_ID])="P2","Standard",
   _xlfn.SINGLE(tbl_Invoices[Plan_ID])="P3","Premium"
)</f>
        <v>Standard</v>
      </c>
      <c r="O5740" s="2">
        <f>IF(tbl_Invoices[[#This Row],[Revenue_Type]]="Churned",0,1)</f>
        <v>0</v>
      </c>
    </row>
    <row r="5741" spans="1:15" x14ac:dyDescent="0.25">
      <c r="A5741" t="s">
        <v>8046</v>
      </c>
      <c r="B5741" t="s">
        <v>1978</v>
      </c>
      <c r="C5741" t="s">
        <v>3565</v>
      </c>
      <c r="D5741" s="1">
        <v>45056</v>
      </c>
      <c r="E5741">
        <v>55</v>
      </c>
      <c r="F5741" t="b">
        <v>1</v>
      </c>
      <c r="G5741" t="s">
        <v>4540</v>
      </c>
      <c r="H5741" t="s">
        <v>2031</v>
      </c>
      <c r="I5741" s="1">
        <f>DATE(YEAR(tbl_Invoices[[#This Row],[Invoice_Date]]), MONTH(tbl_Invoices[[#This Row],[Invoice_Date]]), DAY(tbl_Invoices[[#This Row],[Invoice_Date]]))</f>
        <v>45056</v>
      </c>
      <c r="J5741">
        <f>YEAR(tbl_Invoices[[#This Row],[Invoice_Date]])</f>
        <v>2023</v>
      </c>
      <c r="K5741" s="1">
        <f>_xlfn.XLOOKUP(tbl_Invoices[[#This Row],[Customer_ID]], tbl_Customers[Customer_ID], tbl_Customers[Cohort_Month])</f>
        <v>44895</v>
      </c>
      <c r="L5741" s="1" t="str">
        <f ca="1">_xlfn.XLOOKUP(tbl_Invoices[[#This Row],[Customer_ID]], tbl_Customers[Customer_ID], tbl_Customers[Age_Group])</f>
        <v>55+</v>
      </c>
      <c r="M5741" s="1" t="str">
        <f>_xlfn.XLOOKUP(tbl_Invoices[[#This Row],[Customer_ID]], tbl_Customers[Customer_ID], tbl_Customers[Region])</f>
        <v>East</v>
      </c>
      <c r="N5741" s="1" t="str" cm="1">
        <f t="array" ref="N5741">_xlfn.IFS(
   _xlfn.SINGLE(tbl_Invoices[Plan_ID])="P1","Basic",
   _xlfn.SINGLE(tbl_Invoices[Plan_ID])="P2","Standard",
   _xlfn.SINGLE(tbl_Invoices[Plan_ID])="P3","Premium"
)</f>
        <v>Premium</v>
      </c>
      <c r="O5741" s="2">
        <f>IF(tbl_Invoices[[#This Row],[Revenue_Type]]="Churned",0,1)</f>
        <v>1</v>
      </c>
    </row>
    <row r="5742" spans="1:15" x14ac:dyDescent="0.25">
      <c r="A5742" t="s">
        <v>9503</v>
      </c>
      <c r="B5742" t="s">
        <v>110</v>
      </c>
      <c r="C5742" t="s">
        <v>2844</v>
      </c>
      <c r="D5742" s="1">
        <v>45057</v>
      </c>
      <c r="E5742">
        <v>12</v>
      </c>
      <c r="F5742" t="b">
        <v>1</v>
      </c>
      <c r="G5742" t="s">
        <v>4549</v>
      </c>
      <c r="H5742" t="s">
        <v>2027</v>
      </c>
      <c r="I5742" s="1">
        <f>DATE(YEAR(tbl_Invoices[[#This Row],[Invoice_Date]]), MONTH(tbl_Invoices[[#This Row],[Invoice_Date]]), DAY(tbl_Invoices[[#This Row],[Invoice_Date]]))</f>
        <v>45057</v>
      </c>
      <c r="J5742">
        <f>YEAR(tbl_Invoices[[#This Row],[Invoice_Date]])</f>
        <v>2023</v>
      </c>
      <c r="K5742" s="1">
        <f>_xlfn.XLOOKUP(tbl_Invoices[[#This Row],[Customer_ID]], tbl_Customers[Customer_ID], tbl_Customers[Cohort_Month])</f>
        <v>45077</v>
      </c>
      <c r="L5742" s="1" t="str">
        <f ca="1">_xlfn.XLOOKUP(tbl_Invoices[[#This Row],[Customer_ID]], tbl_Customers[Customer_ID], tbl_Customers[Age_Group])</f>
        <v>55+</v>
      </c>
      <c r="M5742" s="1" t="str">
        <f>_xlfn.XLOOKUP(tbl_Invoices[[#This Row],[Customer_ID]], tbl_Customers[Customer_ID], tbl_Customers[Region])</f>
        <v>East</v>
      </c>
      <c r="N5742" s="1" t="str" cm="1">
        <f t="array" ref="N5742">_xlfn.IFS(
   _xlfn.SINGLE(tbl_Invoices[Plan_ID])="P1","Basic",
   _xlfn.SINGLE(tbl_Invoices[Plan_ID])="P2","Standard",
   _xlfn.SINGLE(tbl_Invoices[Plan_ID])="P3","Premium"
)</f>
        <v>Basic</v>
      </c>
      <c r="O5742" s="2">
        <f>IF(tbl_Invoices[[#This Row],[Revenue_Type]]="Churned",0,1)</f>
        <v>1</v>
      </c>
    </row>
    <row r="5743" spans="1:15" x14ac:dyDescent="0.25">
      <c r="A5743" t="s">
        <v>6035</v>
      </c>
      <c r="B5743" t="s">
        <v>286</v>
      </c>
      <c r="C5743" t="s">
        <v>4295</v>
      </c>
      <c r="D5743" s="1">
        <v>45057</v>
      </c>
      <c r="E5743">
        <v>12</v>
      </c>
      <c r="F5743" t="b">
        <v>1</v>
      </c>
      <c r="G5743" t="s">
        <v>4547</v>
      </c>
      <c r="H5743" t="s">
        <v>2027</v>
      </c>
      <c r="I5743" s="1">
        <f>DATE(YEAR(tbl_Invoices[[#This Row],[Invoice_Date]]), MONTH(tbl_Invoices[[#This Row],[Invoice_Date]]), DAY(tbl_Invoices[[#This Row],[Invoice_Date]]))</f>
        <v>45057</v>
      </c>
      <c r="J5743">
        <f>YEAR(tbl_Invoices[[#This Row],[Invoice_Date]])</f>
        <v>2023</v>
      </c>
      <c r="K5743" s="1">
        <f>_xlfn.XLOOKUP(tbl_Invoices[[#This Row],[Customer_ID]], tbl_Customers[Customer_ID], tbl_Customers[Cohort_Month])</f>
        <v>44895</v>
      </c>
      <c r="L5743" s="1" t="str">
        <f ca="1">_xlfn.XLOOKUP(tbl_Invoices[[#This Row],[Customer_ID]], tbl_Customers[Customer_ID], tbl_Customers[Age_Group])</f>
        <v>45–54</v>
      </c>
      <c r="M5743" s="1" t="str">
        <f>_xlfn.XLOOKUP(tbl_Invoices[[#This Row],[Customer_ID]], tbl_Customers[Customer_ID], tbl_Customers[Region])</f>
        <v>West</v>
      </c>
      <c r="N5743" s="1" t="str" cm="1">
        <f t="array" ref="N5743">_xlfn.IFS(
   _xlfn.SINGLE(tbl_Invoices[Plan_ID])="P1","Basic",
   _xlfn.SINGLE(tbl_Invoices[Plan_ID])="P2","Standard",
   _xlfn.SINGLE(tbl_Invoices[Plan_ID])="P3","Premium"
)</f>
        <v>Basic</v>
      </c>
      <c r="O5743" s="2">
        <f>IF(tbl_Invoices[[#This Row],[Revenue_Type]]="Churned",0,1)</f>
        <v>1</v>
      </c>
    </row>
    <row r="5744" spans="1:15" x14ac:dyDescent="0.25">
      <c r="A5744" t="s">
        <v>6125</v>
      </c>
      <c r="B5744" t="s">
        <v>918</v>
      </c>
      <c r="C5744" t="s">
        <v>2432</v>
      </c>
      <c r="D5744" s="1">
        <v>45057</v>
      </c>
      <c r="E5744">
        <v>12</v>
      </c>
      <c r="F5744" t="b">
        <v>1</v>
      </c>
      <c r="G5744" t="s">
        <v>4547</v>
      </c>
      <c r="H5744" t="s">
        <v>2027</v>
      </c>
      <c r="I5744" s="1">
        <f>DATE(YEAR(tbl_Invoices[[#This Row],[Invoice_Date]]), MONTH(tbl_Invoices[[#This Row],[Invoice_Date]]), DAY(tbl_Invoices[[#This Row],[Invoice_Date]]))</f>
        <v>45057</v>
      </c>
      <c r="J5744">
        <f>YEAR(tbl_Invoices[[#This Row],[Invoice_Date]])</f>
        <v>2023</v>
      </c>
      <c r="K5744" s="1">
        <f>_xlfn.XLOOKUP(tbl_Invoices[[#This Row],[Customer_ID]], tbl_Customers[Customer_ID], tbl_Customers[Cohort_Month])</f>
        <v>44985</v>
      </c>
      <c r="L5744" s="1" t="str">
        <f ca="1">_xlfn.XLOOKUP(tbl_Invoices[[#This Row],[Customer_ID]], tbl_Customers[Customer_ID], tbl_Customers[Age_Group])</f>
        <v>35–44</v>
      </c>
      <c r="M5744" s="1" t="str">
        <f>_xlfn.XLOOKUP(tbl_Invoices[[#This Row],[Customer_ID]], tbl_Customers[Customer_ID], tbl_Customers[Region])</f>
        <v>International</v>
      </c>
      <c r="N5744" s="1" t="str" cm="1">
        <f t="array" ref="N5744">_xlfn.IFS(
   _xlfn.SINGLE(tbl_Invoices[Plan_ID])="P1","Basic",
   _xlfn.SINGLE(tbl_Invoices[Plan_ID])="P2","Standard",
   _xlfn.SINGLE(tbl_Invoices[Plan_ID])="P3","Premium"
)</f>
        <v>Basic</v>
      </c>
      <c r="O5744" s="2">
        <f>IF(tbl_Invoices[[#This Row],[Revenue_Type]]="Churned",0,1)</f>
        <v>1</v>
      </c>
    </row>
    <row r="5745" spans="1:15" x14ac:dyDescent="0.25">
      <c r="A5745" t="s">
        <v>9418</v>
      </c>
      <c r="B5745" t="s">
        <v>1174</v>
      </c>
      <c r="C5745" t="s">
        <v>3496</v>
      </c>
      <c r="D5745" s="1">
        <v>45057</v>
      </c>
      <c r="E5745">
        <v>55</v>
      </c>
      <c r="F5745" t="b">
        <v>1</v>
      </c>
      <c r="G5745" t="s">
        <v>4547</v>
      </c>
      <c r="H5745" t="s">
        <v>2031</v>
      </c>
      <c r="I5745" s="1">
        <f>DATE(YEAR(tbl_Invoices[[#This Row],[Invoice_Date]]), MONTH(tbl_Invoices[[#This Row],[Invoice_Date]]), DAY(tbl_Invoices[[#This Row],[Invoice_Date]]))</f>
        <v>45057</v>
      </c>
      <c r="J5745">
        <f>YEAR(tbl_Invoices[[#This Row],[Invoice_Date]])</f>
        <v>2023</v>
      </c>
      <c r="K5745" s="1">
        <f>_xlfn.XLOOKUP(tbl_Invoices[[#This Row],[Customer_ID]], tbl_Customers[Customer_ID], tbl_Customers[Cohort_Month])</f>
        <v>44620</v>
      </c>
      <c r="L5745" s="1" t="str">
        <f ca="1">_xlfn.XLOOKUP(tbl_Invoices[[#This Row],[Customer_ID]], tbl_Customers[Customer_ID], tbl_Customers[Age_Group])</f>
        <v>45–54</v>
      </c>
      <c r="M5745" s="1" t="str">
        <f>_xlfn.XLOOKUP(tbl_Invoices[[#This Row],[Customer_ID]], tbl_Customers[Customer_ID], tbl_Customers[Region])</f>
        <v>Midwest</v>
      </c>
      <c r="N5745" s="1" t="str" cm="1">
        <f t="array" ref="N5745">_xlfn.IFS(
   _xlfn.SINGLE(tbl_Invoices[Plan_ID])="P1","Basic",
   _xlfn.SINGLE(tbl_Invoices[Plan_ID])="P2","Standard",
   _xlfn.SINGLE(tbl_Invoices[Plan_ID])="P3","Premium"
)</f>
        <v>Premium</v>
      </c>
      <c r="O5745" s="2">
        <f>IF(tbl_Invoices[[#This Row],[Revenue_Type]]="Churned",0,1)</f>
        <v>1</v>
      </c>
    </row>
    <row r="5746" spans="1:15" x14ac:dyDescent="0.25">
      <c r="A5746" t="s">
        <v>5806</v>
      </c>
      <c r="B5746" t="s">
        <v>1965</v>
      </c>
      <c r="C5746" t="s">
        <v>2488</v>
      </c>
      <c r="D5746" s="1">
        <v>45057</v>
      </c>
      <c r="E5746">
        <v>25</v>
      </c>
      <c r="F5746" t="b">
        <v>1</v>
      </c>
      <c r="G5746" t="s">
        <v>4540</v>
      </c>
      <c r="H5746" t="s">
        <v>2034</v>
      </c>
      <c r="I5746" s="1">
        <f>DATE(YEAR(tbl_Invoices[[#This Row],[Invoice_Date]]), MONTH(tbl_Invoices[[#This Row],[Invoice_Date]]), DAY(tbl_Invoices[[#This Row],[Invoice_Date]]))</f>
        <v>45057</v>
      </c>
      <c r="J5746">
        <f>YEAR(tbl_Invoices[[#This Row],[Invoice_Date]])</f>
        <v>2023</v>
      </c>
      <c r="K5746" s="1">
        <f>_xlfn.XLOOKUP(tbl_Invoices[[#This Row],[Customer_ID]], tbl_Customers[Customer_ID], tbl_Customers[Cohort_Month])</f>
        <v>44651</v>
      </c>
      <c r="L5746" s="1" t="str">
        <f ca="1">_xlfn.XLOOKUP(tbl_Invoices[[#This Row],[Customer_ID]], tbl_Customers[Customer_ID], tbl_Customers[Age_Group])</f>
        <v>18–24</v>
      </c>
      <c r="M5746" s="1" t="str">
        <f>_xlfn.XLOOKUP(tbl_Invoices[[#This Row],[Customer_ID]], tbl_Customers[Customer_ID], tbl_Customers[Region])</f>
        <v>West</v>
      </c>
      <c r="N5746" s="1" t="str" cm="1">
        <f t="array" ref="N5746">_xlfn.IFS(
   _xlfn.SINGLE(tbl_Invoices[Plan_ID])="P1","Basic",
   _xlfn.SINGLE(tbl_Invoices[Plan_ID])="P2","Standard",
   _xlfn.SINGLE(tbl_Invoices[Plan_ID])="P3","Premium"
)</f>
        <v>Standard</v>
      </c>
      <c r="O5746" s="2">
        <f>IF(tbl_Invoices[[#This Row],[Revenue_Type]]="Churned",0,1)</f>
        <v>1</v>
      </c>
    </row>
    <row r="5747" spans="1:15" x14ac:dyDescent="0.25">
      <c r="A5747" t="s">
        <v>6757</v>
      </c>
      <c r="B5747" t="s">
        <v>136</v>
      </c>
      <c r="C5747" t="s">
        <v>2059</v>
      </c>
      <c r="D5747" s="1">
        <v>45058</v>
      </c>
      <c r="E5747">
        <v>25</v>
      </c>
      <c r="F5747" t="b">
        <v>1</v>
      </c>
      <c r="G5747" t="s">
        <v>4538</v>
      </c>
      <c r="H5747" t="s">
        <v>2034</v>
      </c>
      <c r="I5747" s="1">
        <f>DATE(YEAR(tbl_Invoices[[#This Row],[Invoice_Date]]), MONTH(tbl_Invoices[[#This Row],[Invoice_Date]]), DAY(tbl_Invoices[[#This Row],[Invoice_Date]]))</f>
        <v>45058</v>
      </c>
      <c r="J5747">
        <f>YEAR(tbl_Invoices[[#This Row],[Invoice_Date]])</f>
        <v>2023</v>
      </c>
      <c r="K5747" s="1">
        <f>_xlfn.XLOOKUP(tbl_Invoices[[#This Row],[Customer_ID]], tbl_Customers[Customer_ID], tbl_Customers[Cohort_Month])</f>
        <v>44926</v>
      </c>
      <c r="L5747" s="1" t="str">
        <f ca="1">_xlfn.XLOOKUP(tbl_Invoices[[#This Row],[Customer_ID]], tbl_Customers[Customer_ID], tbl_Customers[Age_Group])</f>
        <v>18–24</v>
      </c>
      <c r="M5747" s="1" t="str">
        <f>_xlfn.XLOOKUP(tbl_Invoices[[#This Row],[Customer_ID]], tbl_Customers[Customer_ID], tbl_Customers[Region])</f>
        <v>West</v>
      </c>
      <c r="N5747" s="1" t="str" cm="1">
        <f t="array" ref="N5747">_xlfn.IFS(
   _xlfn.SINGLE(tbl_Invoices[Plan_ID])="P1","Basic",
   _xlfn.SINGLE(tbl_Invoices[Plan_ID])="P2","Standard",
   _xlfn.SINGLE(tbl_Invoices[Plan_ID])="P3","Premium"
)</f>
        <v>Standard</v>
      </c>
      <c r="O5747" s="2">
        <f>IF(tbl_Invoices[[#This Row],[Revenue_Type]]="Churned",0,1)</f>
        <v>1</v>
      </c>
    </row>
    <row r="5748" spans="1:15" x14ac:dyDescent="0.25">
      <c r="A5748" t="s">
        <v>8899</v>
      </c>
      <c r="B5748" t="s">
        <v>195</v>
      </c>
      <c r="C5748" t="s">
        <v>3644</v>
      </c>
      <c r="D5748" s="1">
        <v>45058</v>
      </c>
      <c r="E5748">
        <v>55</v>
      </c>
      <c r="F5748" t="b">
        <v>1</v>
      </c>
      <c r="G5748" t="s">
        <v>4540</v>
      </c>
      <c r="H5748" t="s">
        <v>2031</v>
      </c>
      <c r="I5748" s="1">
        <f>DATE(YEAR(tbl_Invoices[[#This Row],[Invoice_Date]]), MONTH(tbl_Invoices[[#This Row],[Invoice_Date]]), DAY(tbl_Invoices[[#This Row],[Invoice_Date]]))</f>
        <v>45058</v>
      </c>
      <c r="J5748">
        <f>YEAR(tbl_Invoices[[#This Row],[Invoice_Date]])</f>
        <v>2023</v>
      </c>
      <c r="K5748" s="1">
        <f>_xlfn.XLOOKUP(tbl_Invoices[[#This Row],[Customer_ID]], tbl_Customers[Customer_ID], tbl_Customers[Cohort_Month])</f>
        <v>44681</v>
      </c>
      <c r="L5748" s="1" t="str">
        <f ca="1">_xlfn.XLOOKUP(tbl_Invoices[[#This Row],[Customer_ID]], tbl_Customers[Customer_ID], tbl_Customers[Age_Group])</f>
        <v>35–44</v>
      </c>
      <c r="M5748" s="1" t="str">
        <f>_xlfn.XLOOKUP(tbl_Invoices[[#This Row],[Customer_ID]], tbl_Customers[Customer_ID], tbl_Customers[Region])</f>
        <v>International</v>
      </c>
      <c r="N5748" s="1" t="str" cm="1">
        <f t="array" ref="N5748">_xlfn.IFS(
   _xlfn.SINGLE(tbl_Invoices[Plan_ID])="P1","Basic",
   _xlfn.SINGLE(tbl_Invoices[Plan_ID])="P2","Standard",
   _xlfn.SINGLE(tbl_Invoices[Plan_ID])="P3","Premium"
)</f>
        <v>Premium</v>
      </c>
      <c r="O5748" s="2">
        <f>IF(tbl_Invoices[[#This Row],[Revenue_Type]]="Churned",0,1)</f>
        <v>1</v>
      </c>
    </row>
    <row r="5749" spans="1:15" x14ac:dyDescent="0.25">
      <c r="A5749" t="s">
        <v>4934</v>
      </c>
      <c r="B5749" t="s">
        <v>316</v>
      </c>
      <c r="C5749" t="s">
        <v>2335</v>
      </c>
      <c r="D5749" s="1">
        <v>45058</v>
      </c>
      <c r="E5749">
        <v>12</v>
      </c>
      <c r="F5749" t="b">
        <v>1</v>
      </c>
      <c r="G5749" t="s">
        <v>4547</v>
      </c>
      <c r="H5749" t="s">
        <v>2027</v>
      </c>
      <c r="I5749" s="1">
        <f>DATE(YEAR(tbl_Invoices[[#This Row],[Invoice_Date]]), MONTH(tbl_Invoices[[#This Row],[Invoice_Date]]), DAY(tbl_Invoices[[#This Row],[Invoice_Date]]))</f>
        <v>45058</v>
      </c>
      <c r="J5749">
        <f>YEAR(tbl_Invoices[[#This Row],[Invoice_Date]])</f>
        <v>2023</v>
      </c>
      <c r="K5749" s="1">
        <f>_xlfn.XLOOKUP(tbl_Invoices[[#This Row],[Customer_ID]], tbl_Customers[Customer_ID], tbl_Customers[Cohort_Month])</f>
        <v>44500</v>
      </c>
      <c r="L5749" s="1" t="str">
        <f ca="1">_xlfn.XLOOKUP(tbl_Invoices[[#This Row],[Customer_ID]], tbl_Customers[Customer_ID], tbl_Customers[Age_Group])</f>
        <v>18–24</v>
      </c>
      <c r="M5749" s="1" t="str">
        <f>_xlfn.XLOOKUP(tbl_Invoices[[#This Row],[Customer_ID]], tbl_Customers[Customer_ID], tbl_Customers[Region])</f>
        <v>West</v>
      </c>
      <c r="N5749" s="1" t="str" cm="1">
        <f t="array" ref="N5749">_xlfn.IFS(
   _xlfn.SINGLE(tbl_Invoices[Plan_ID])="P1","Basic",
   _xlfn.SINGLE(tbl_Invoices[Plan_ID])="P2","Standard",
   _xlfn.SINGLE(tbl_Invoices[Plan_ID])="P3","Premium"
)</f>
        <v>Basic</v>
      </c>
      <c r="O5749" s="2">
        <f>IF(tbl_Invoices[[#This Row],[Revenue_Type]]="Churned",0,1)</f>
        <v>1</v>
      </c>
    </row>
    <row r="5750" spans="1:15" x14ac:dyDescent="0.25">
      <c r="A5750" t="s">
        <v>10428</v>
      </c>
      <c r="B5750" t="s">
        <v>973</v>
      </c>
      <c r="C5750" t="s">
        <v>3653</v>
      </c>
      <c r="D5750" s="1">
        <v>45058</v>
      </c>
      <c r="E5750">
        <v>12</v>
      </c>
      <c r="F5750" t="b">
        <v>1</v>
      </c>
      <c r="G5750" t="s">
        <v>4545</v>
      </c>
      <c r="H5750" t="s">
        <v>2027</v>
      </c>
      <c r="I5750" s="1">
        <f>DATE(YEAR(tbl_Invoices[[#This Row],[Invoice_Date]]), MONTH(tbl_Invoices[[#This Row],[Invoice_Date]]), DAY(tbl_Invoices[[#This Row],[Invoice_Date]]))</f>
        <v>45058</v>
      </c>
      <c r="J5750">
        <f>YEAR(tbl_Invoices[[#This Row],[Invoice_Date]])</f>
        <v>2023</v>
      </c>
      <c r="K5750" s="1">
        <f>_xlfn.XLOOKUP(tbl_Invoices[[#This Row],[Customer_ID]], tbl_Customers[Customer_ID], tbl_Customers[Cohort_Month])</f>
        <v>44530</v>
      </c>
      <c r="L5750" s="1" t="str">
        <f ca="1">_xlfn.XLOOKUP(tbl_Invoices[[#This Row],[Customer_ID]], tbl_Customers[Customer_ID], tbl_Customers[Age_Group])</f>
        <v>45–54</v>
      </c>
      <c r="M5750" s="1" t="str">
        <f>_xlfn.XLOOKUP(tbl_Invoices[[#This Row],[Customer_ID]], tbl_Customers[Customer_ID], tbl_Customers[Region])</f>
        <v>East</v>
      </c>
      <c r="N5750" s="1" t="str" cm="1">
        <f t="array" ref="N5750">_xlfn.IFS(
   _xlfn.SINGLE(tbl_Invoices[Plan_ID])="P1","Basic",
   _xlfn.SINGLE(tbl_Invoices[Plan_ID])="P2","Standard",
   _xlfn.SINGLE(tbl_Invoices[Plan_ID])="P3","Premium"
)</f>
        <v>Basic</v>
      </c>
      <c r="O5750" s="2">
        <f>IF(tbl_Invoices[[#This Row],[Revenue_Type]]="Churned",0,1)</f>
        <v>0</v>
      </c>
    </row>
    <row r="5751" spans="1:15" x14ac:dyDescent="0.25">
      <c r="A5751" t="s">
        <v>9762</v>
      </c>
      <c r="B5751" t="s">
        <v>1044</v>
      </c>
      <c r="C5751" t="s">
        <v>4312</v>
      </c>
      <c r="D5751" s="1">
        <v>45058</v>
      </c>
      <c r="E5751">
        <v>55</v>
      </c>
      <c r="F5751" t="b">
        <v>1</v>
      </c>
      <c r="G5751" t="s">
        <v>4549</v>
      </c>
      <c r="H5751" t="s">
        <v>2031</v>
      </c>
      <c r="I5751" s="1">
        <f>DATE(YEAR(tbl_Invoices[[#This Row],[Invoice_Date]]), MONTH(tbl_Invoices[[#This Row],[Invoice_Date]]), DAY(tbl_Invoices[[#This Row],[Invoice_Date]]))</f>
        <v>45058</v>
      </c>
      <c r="J5751">
        <f>YEAR(tbl_Invoices[[#This Row],[Invoice_Date]])</f>
        <v>2023</v>
      </c>
      <c r="K5751" s="1">
        <f>_xlfn.XLOOKUP(tbl_Invoices[[#This Row],[Customer_ID]], tbl_Customers[Customer_ID], tbl_Customers[Cohort_Month])</f>
        <v>44681</v>
      </c>
      <c r="L5751" s="1" t="str">
        <f ca="1">_xlfn.XLOOKUP(tbl_Invoices[[#This Row],[Customer_ID]], tbl_Customers[Customer_ID], tbl_Customers[Age_Group])</f>
        <v>45–54</v>
      </c>
      <c r="M5751" s="1" t="str">
        <f>_xlfn.XLOOKUP(tbl_Invoices[[#This Row],[Customer_ID]], tbl_Customers[Customer_ID], tbl_Customers[Region])</f>
        <v>South</v>
      </c>
      <c r="N5751" s="1" t="str" cm="1">
        <f t="array" ref="N5751">_xlfn.IFS(
   _xlfn.SINGLE(tbl_Invoices[Plan_ID])="P1","Basic",
   _xlfn.SINGLE(tbl_Invoices[Plan_ID])="P2","Standard",
   _xlfn.SINGLE(tbl_Invoices[Plan_ID])="P3","Premium"
)</f>
        <v>Premium</v>
      </c>
      <c r="O5751" s="2">
        <f>IF(tbl_Invoices[[#This Row],[Revenue_Type]]="Churned",0,1)</f>
        <v>1</v>
      </c>
    </row>
    <row r="5752" spans="1:15" x14ac:dyDescent="0.25">
      <c r="A5752" t="s">
        <v>5429</v>
      </c>
      <c r="B5752" t="s">
        <v>1264</v>
      </c>
      <c r="C5752" t="s">
        <v>3973</v>
      </c>
      <c r="D5752" s="1">
        <v>45058</v>
      </c>
      <c r="E5752">
        <v>25</v>
      </c>
      <c r="F5752" t="b">
        <v>1</v>
      </c>
      <c r="G5752" t="s">
        <v>4547</v>
      </c>
      <c r="H5752" t="s">
        <v>2034</v>
      </c>
      <c r="I5752" s="1">
        <f>DATE(YEAR(tbl_Invoices[[#This Row],[Invoice_Date]]), MONTH(tbl_Invoices[[#This Row],[Invoice_Date]]), DAY(tbl_Invoices[[#This Row],[Invoice_Date]]))</f>
        <v>45058</v>
      </c>
      <c r="J5752">
        <f>YEAR(tbl_Invoices[[#This Row],[Invoice_Date]])</f>
        <v>2023</v>
      </c>
      <c r="K5752" s="1">
        <f>_xlfn.XLOOKUP(tbl_Invoices[[#This Row],[Customer_ID]], tbl_Customers[Customer_ID], tbl_Customers[Cohort_Month])</f>
        <v>45016</v>
      </c>
      <c r="L5752" s="1" t="str">
        <f ca="1">_xlfn.XLOOKUP(tbl_Invoices[[#This Row],[Customer_ID]], tbl_Customers[Customer_ID], tbl_Customers[Age_Group])</f>
        <v>35–44</v>
      </c>
      <c r="M5752" s="1" t="str">
        <f>_xlfn.XLOOKUP(tbl_Invoices[[#This Row],[Customer_ID]], tbl_Customers[Customer_ID], tbl_Customers[Region])</f>
        <v>International</v>
      </c>
      <c r="N5752" s="1" t="str" cm="1">
        <f t="array" ref="N5752">_xlfn.IFS(
   _xlfn.SINGLE(tbl_Invoices[Plan_ID])="P1","Basic",
   _xlfn.SINGLE(tbl_Invoices[Plan_ID])="P2","Standard",
   _xlfn.SINGLE(tbl_Invoices[Plan_ID])="P3","Premium"
)</f>
        <v>Standard</v>
      </c>
      <c r="O5752" s="2">
        <f>IF(tbl_Invoices[[#This Row],[Revenue_Type]]="Churned",0,1)</f>
        <v>1</v>
      </c>
    </row>
    <row r="5753" spans="1:15" x14ac:dyDescent="0.25">
      <c r="A5753" t="s">
        <v>7635</v>
      </c>
      <c r="B5753" t="s">
        <v>1362</v>
      </c>
      <c r="C5753" t="s">
        <v>2714</v>
      </c>
      <c r="D5753" s="1">
        <v>45058</v>
      </c>
      <c r="E5753">
        <v>25</v>
      </c>
      <c r="F5753" t="b">
        <v>1</v>
      </c>
      <c r="G5753" t="s">
        <v>4547</v>
      </c>
      <c r="H5753" t="s">
        <v>2034</v>
      </c>
      <c r="I5753" s="1">
        <f>DATE(YEAR(tbl_Invoices[[#This Row],[Invoice_Date]]), MONTH(tbl_Invoices[[#This Row],[Invoice_Date]]), DAY(tbl_Invoices[[#This Row],[Invoice_Date]]))</f>
        <v>45058</v>
      </c>
      <c r="J5753">
        <f>YEAR(tbl_Invoices[[#This Row],[Invoice_Date]])</f>
        <v>2023</v>
      </c>
      <c r="K5753" s="1">
        <f>_xlfn.XLOOKUP(tbl_Invoices[[#This Row],[Customer_ID]], tbl_Customers[Customer_ID], tbl_Customers[Cohort_Month])</f>
        <v>44834</v>
      </c>
      <c r="L5753" s="1" t="str">
        <f ca="1">_xlfn.XLOOKUP(tbl_Invoices[[#This Row],[Customer_ID]], tbl_Customers[Customer_ID], tbl_Customers[Age_Group])</f>
        <v>35–44</v>
      </c>
      <c r="M5753" s="1" t="str">
        <f>_xlfn.XLOOKUP(tbl_Invoices[[#This Row],[Customer_ID]], tbl_Customers[Customer_ID], tbl_Customers[Region])</f>
        <v>East</v>
      </c>
      <c r="N5753" s="1" t="str" cm="1">
        <f t="array" ref="N5753">_xlfn.IFS(
   _xlfn.SINGLE(tbl_Invoices[Plan_ID])="P1","Basic",
   _xlfn.SINGLE(tbl_Invoices[Plan_ID])="P2","Standard",
   _xlfn.SINGLE(tbl_Invoices[Plan_ID])="P3","Premium"
)</f>
        <v>Standard</v>
      </c>
      <c r="O5753" s="2">
        <f>IF(tbl_Invoices[[#This Row],[Revenue_Type]]="Churned",0,1)</f>
        <v>1</v>
      </c>
    </row>
    <row r="5754" spans="1:15" x14ac:dyDescent="0.25">
      <c r="A5754" t="s">
        <v>7154</v>
      </c>
      <c r="B5754" t="s">
        <v>1421</v>
      </c>
      <c r="C5754" t="s">
        <v>3407</v>
      </c>
      <c r="D5754" s="1">
        <v>45058</v>
      </c>
      <c r="E5754">
        <v>25</v>
      </c>
      <c r="F5754" t="b">
        <v>1</v>
      </c>
      <c r="G5754" t="s">
        <v>4545</v>
      </c>
      <c r="H5754" t="s">
        <v>2034</v>
      </c>
      <c r="I5754" s="1">
        <f>DATE(YEAR(tbl_Invoices[[#This Row],[Invoice_Date]]), MONTH(tbl_Invoices[[#This Row],[Invoice_Date]]), DAY(tbl_Invoices[[#This Row],[Invoice_Date]]))</f>
        <v>45058</v>
      </c>
      <c r="J5754">
        <f>YEAR(tbl_Invoices[[#This Row],[Invoice_Date]])</f>
        <v>2023</v>
      </c>
      <c r="K5754" s="1">
        <f>_xlfn.XLOOKUP(tbl_Invoices[[#This Row],[Customer_ID]], tbl_Customers[Customer_ID], tbl_Customers[Cohort_Month])</f>
        <v>44286</v>
      </c>
      <c r="L5754" s="1" t="str">
        <f ca="1">_xlfn.XLOOKUP(tbl_Invoices[[#This Row],[Customer_ID]], tbl_Customers[Customer_ID], tbl_Customers[Age_Group])</f>
        <v>55+</v>
      </c>
      <c r="M5754" s="1" t="str">
        <f>_xlfn.XLOOKUP(tbl_Invoices[[#This Row],[Customer_ID]], tbl_Customers[Customer_ID], tbl_Customers[Region])</f>
        <v>West</v>
      </c>
      <c r="N5754" s="1" t="str" cm="1">
        <f t="array" ref="N5754">_xlfn.IFS(
   _xlfn.SINGLE(tbl_Invoices[Plan_ID])="P1","Basic",
   _xlfn.SINGLE(tbl_Invoices[Plan_ID])="P2","Standard",
   _xlfn.SINGLE(tbl_Invoices[Plan_ID])="P3","Premium"
)</f>
        <v>Standard</v>
      </c>
      <c r="O5754" s="2">
        <f>IF(tbl_Invoices[[#This Row],[Revenue_Type]]="Churned",0,1)</f>
        <v>0</v>
      </c>
    </row>
    <row r="5755" spans="1:15" x14ac:dyDescent="0.25">
      <c r="A5755" t="s">
        <v>5239</v>
      </c>
      <c r="B5755" t="s">
        <v>1782</v>
      </c>
      <c r="C5755" t="s">
        <v>4421</v>
      </c>
      <c r="D5755" s="1">
        <v>45058</v>
      </c>
      <c r="E5755">
        <v>12</v>
      </c>
      <c r="F5755" t="b">
        <v>1</v>
      </c>
      <c r="G5755" t="s">
        <v>4549</v>
      </c>
      <c r="H5755" t="s">
        <v>2027</v>
      </c>
      <c r="I5755" s="1">
        <f>DATE(YEAR(tbl_Invoices[[#This Row],[Invoice_Date]]), MONTH(tbl_Invoices[[#This Row],[Invoice_Date]]), DAY(tbl_Invoices[[#This Row],[Invoice_Date]]))</f>
        <v>45058</v>
      </c>
      <c r="J5755">
        <f>YEAR(tbl_Invoices[[#This Row],[Invoice_Date]])</f>
        <v>2023</v>
      </c>
      <c r="K5755" s="1">
        <f>_xlfn.XLOOKUP(tbl_Invoices[[#This Row],[Customer_ID]], tbl_Customers[Customer_ID], tbl_Customers[Cohort_Month])</f>
        <v>44865</v>
      </c>
      <c r="L5755" s="1" t="str">
        <f ca="1">_xlfn.XLOOKUP(tbl_Invoices[[#This Row],[Customer_ID]], tbl_Customers[Customer_ID], tbl_Customers[Age_Group])</f>
        <v>35–44</v>
      </c>
      <c r="M5755" s="1" t="str">
        <f>_xlfn.XLOOKUP(tbl_Invoices[[#This Row],[Customer_ID]], tbl_Customers[Customer_ID], tbl_Customers[Region])</f>
        <v>Midwest</v>
      </c>
      <c r="N5755" s="1" t="str" cm="1">
        <f t="array" ref="N5755">_xlfn.IFS(
   _xlfn.SINGLE(tbl_Invoices[Plan_ID])="P1","Basic",
   _xlfn.SINGLE(tbl_Invoices[Plan_ID])="P2","Standard",
   _xlfn.SINGLE(tbl_Invoices[Plan_ID])="P3","Premium"
)</f>
        <v>Basic</v>
      </c>
      <c r="O5755" s="2">
        <f>IF(tbl_Invoices[[#This Row],[Revenue_Type]]="Churned",0,1)</f>
        <v>1</v>
      </c>
    </row>
    <row r="5756" spans="1:15" x14ac:dyDescent="0.25">
      <c r="A5756" t="s">
        <v>5151</v>
      </c>
      <c r="B5756" t="s">
        <v>539</v>
      </c>
      <c r="C5756" t="s">
        <v>3832</v>
      </c>
      <c r="D5756" s="1">
        <v>45059</v>
      </c>
      <c r="E5756">
        <v>12</v>
      </c>
      <c r="F5756" t="b">
        <v>1</v>
      </c>
      <c r="G5756" t="s">
        <v>4540</v>
      </c>
      <c r="H5756" t="s">
        <v>2027</v>
      </c>
      <c r="I5756" s="1">
        <f>DATE(YEAR(tbl_Invoices[[#This Row],[Invoice_Date]]), MONTH(tbl_Invoices[[#This Row],[Invoice_Date]]), DAY(tbl_Invoices[[#This Row],[Invoice_Date]]))</f>
        <v>45059</v>
      </c>
      <c r="J5756">
        <f>YEAR(tbl_Invoices[[#This Row],[Invoice_Date]])</f>
        <v>2023</v>
      </c>
      <c r="K5756" s="1">
        <f>_xlfn.XLOOKUP(tbl_Invoices[[#This Row],[Customer_ID]], tbl_Customers[Customer_ID], tbl_Customers[Cohort_Month])</f>
        <v>44957</v>
      </c>
      <c r="L5756" s="1" t="str">
        <f ca="1">_xlfn.XLOOKUP(tbl_Invoices[[#This Row],[Customer_ID]], tbl_Customers[Customer_ID], tbl_Customers[Age_Group])</f>
        <v>35–44</v>
      </c>
      <c r="M5756" s="1" t="str">
        <f>_xlfn.XLOOKUP(tbl_Invoices[[#This Row],[Customer_ID]], tbl_Customers[Customer_ID], tbl_Customers[Region])</f>
        <v>Midwest</v>
      </c>
      <c r="N5756" s="1" t="str" cm="1">
        <f t="array" ref="N5756">_xlfn.IFS(
   _xlfn.SINGLE(tbl_Invoices[Plan_ID])="P1","Basic",
   _xlfn.SINGLE(tbl_Invoices[Plan_ID])="P2","Standard",
   _xlfn.SINGLE(tbl_Invoices[Plan_ID])="P3","Premium"
)</f>
        <v>Basic</v>
      </c>
      <c r="O5756" s="2">
        <f>IF(tbl_Invoices[[#This Row],[Revenue_Type]]="Churned",0,1)</f>
        <v>1</v>
      </c>
    </row>
    <row r="5757" spans="1:15" x14ac:dyDescent="0.25">
      <c r="A5757" t="s">
        <v>6383</v>
      </c>
      <c r="B5757" t="s">
        <v>615</v>
      </c>
      <c r="C5757" t="s">
        <v>3228</v>
      </c>
      <c r="D5757" s="1">
        <v>45059</v>
      </c>
      <c r="E5757">
        <v>12</v>
      </c>
      <c r="F5757" t="b">
        <v>1</v>
      </c>
      <c r="G5757" t="s">
        <v>4549</v>
      </c>
      <c r="H5757" t="s">
        <v>2027</v>
      </c>
      <c r="I5757" s="1">
        <f>DATE(YEAR(tbl_Invoices[[#This Row],[Invoice_Date]]), MONTH(tbl_Invoices[[#This Row],[Invoice_Date]]), DAY(tbl_Invoices[[#This Row],[Invoice_Date]]))</f>
        <v>45059</v>
      </c>
      <c r="J5757">
        <f>YEAR(tbl_Invoices[[#This Row],[Invoice_Date]])</f>
        <v>2023</v>
      </c>
      <c r="K5757" s="1">
        <f>_xlfn.XLOOKUP(tbl_Invoices[[#This Row],[Customer_ID]], tbl_Customers[Customer_ID], tbl_Customers[Cohort_Month])</f>
        <v>45016</v>
      </c>
      <c r="L5757" s="1" t="str">
        <f ca="1">_xlfn.XLOOKUP(tbl_Invoices[[#This Row],[Customer_ID]], tbl_Customers[Customer_ID], tbl_Customers[Age_Group])</f>
        <v>25–34</v>
      </c>
      <c r="M5757" s="1" t="str">
        <f>_xlfn.XLOOKUP(tbl_Invoices[[#This Row],[Customer_ID]], tbl_Customers[Customer_ID], tbl_Customers[Region])</f>
        <v>West</v>
      </c>
      <c r="N5757" s="1" t="str" cm="1">
        <f t="array" ref="N5757">_xlfn.IFS(
   _xlfn.SINGLE(tbl_Invoices[Plan_ID])="P1","Basic",
   _xlfn.SINGLE(tbl_Invoices[Plan_ID])="P2","Standard",
   _xlfn.SINGLE(tbl_Invoices[Plan_ID])="P3","Premium"
)</f>
        <v>Basic</v>
      </c>
      <c r="O5757" s="2">
        <f>IF(tbl_Invoices[[#This Row],[Revenue_Type]]="Churned",0,1)</f>
        <v>1</v>
      </c>
    </row>
    <row r="5758" spans="1:15" x14ac:dyDescent="0.25">
      <c r="A5758" t="s">
        <v>6660</v>
      </c>
      <c r="B5758" t="s">
        <v>645</v>
      </c>
      <c r="C5758" t="s">
        <v>2840</v>
      </c>
      <c r="D5758" s="1">
        <v>45059</v>
      </c>
      <c r="E5758">
        <v>25</v>
      </c>
      <c r="F5758" t="b">
        <v>1</v>
      </c>
      <c r="G5758" t="s">
        <v>4538</v>
      </c>
      <c r="H5758" t="s">
        <v>2034</v>
      </c>
      <c r="I5758" s="1">
        <f>DATE(YEAR(tbl_Invoices[[#This Row],[Invoice_Date]]), MONTH(tbl_Invoices[[#This Row],[Invoice_Date]]), DAY(tbl_Invoices[[#This Row],[Invoice_Date]]))</f>
        <v>45059</v>
      </c>
      <c r="J5758">
        <f>YEAR(tbl_Invoices[[#This Row],[Invoice_Date]])</f>
        <v>2023</v>
      </c>
      <c r="K5758" s="1">
        <f>_xlfn.XLOOKUP(tbl_Invoices[[#This Row],[Customer_ID]], tbl_Customers[Customer_ID], tbl_Customers[Cohort_Month])</f>
        <v>44316</v>
      </c>
      <c r="L5758" s="1" t="str">
        <f ca="1">_xlfn.XLOOKUP(tbl_Invoices[[#This Row],[Customer_ID]], tbl_Customers[Customer_ID], tbl_Customers[Age_Group])</f>
        <v>35–44</v>
      </c>
      <c r="M5758" s="1" t="str">
        <f>_xlfn.XLOOKUP(tbl_Invoices[[#This Row],[Customer_ID]], tbl_Customers[Customer_ID], tbl_Customers[Region])</f>
        <v>South</v>
      </c>
      <c r="N5758" s="1" t="str" cm="1">
        <f t="array" ref="N5758">_xlfn.IFS(
   _xlfn.SINGLE(tbl_Invoices[Plan_ID])="P1","Basic",
   _xlfn.SINGLE(tbl_Invoices[Plan_ID])="P2","Standard",
   _xlfn.SINGLE(tbl_Invoices[Plan_ID])="P3","Premium"
)</f>
        <v>Standard</v>
      </c>
      <c r="O5758" s="2">
        <f>IF(tbl_Invoices[[#This Row],[Revenue_Type]]="Churned",0,1)</f>
        <v>1</v>
      </c>
    </row>
    <row r="5759" spans="1:15" x14ac:dyDescent="0.25">
      <c r="A5759" t="s">
        <v>5802</v>
      </c>
      <c r="B5759" t="s">
        <v>767</v>
      </c>
      <c r="C5759" t="s">
        <v>2967</v>
      </c>
      <c r="D5759" s="1">
        <v>45059</v>
      </c>
      <c r="E5759">
        <v>55</v>
      </c>
      <c r="F5759" t="b">
        <v>1</v>
      </c>
      <c r="G5759" t="s">
        <v>4545</v>
      </c>
      <c r="H5759" t="s">
        <v>2031</v>
      </c>
      <c r="I5759" s="1">
        <f>DATE(YEAR(tbl_Invoices[[#This Row],[Invoice_Date]]), MONTH(tbl_Invoices[[#This Row],[Invoice_Date]]), DAY(tbl_Invoices[[#This Row],[Invoice_Date]]))</f>
        <v>45059</v>
      </c>
      <c r="J5759">
        <f>YEAR(tbl_Invoices[[#This Row],[Invoice_Date]])</f>
        <v>2023</v>
      </c>
      <c r="K5759" s="1">
        <f>_xlfn.XLOOKUP(tbl_Invoices[[#This Row],[Customer_ID]], tbl_Customers[Customer_ID], tbl_Customers[Cohort_Month])</f>
        <v>44895</v>
      </c>
      <c r="L5759" s="1" t="str">
        <f ca="1">_xlfn.XLOOKUP(tbl_Invoices[[#This Row],[Customer_ID]], tbl_Customers[Customer_ID], tbl_Customers[Age_Group])</f>
        <v>45–54</v>
      </c>
      <c r="M5759" s="1" t="str">
        <f>_xlfn.XLOOKUP(tbl_Invoices[[#This Row],[Customer_ID]], tbl_Customers[Customer_ID], tbl_Customers[Region])</f>
        <v>Midwest</v>
      </c>
      <c r="N5759" s="1" t="str" cm="1">
        <f t="array" ref="N5759">_xlfn.IFS(
   _xlfn.SINGLE(tbl_Invoices[Plan_ID])="P1","Basic",
   _xlfn.SINGLE(tbl_Invoices[Plan_ID])="P2","Standard",
   _xlfn.SINGLE(tbl_Invoices[Plan_ID])="P3","Premium"
)</f>
        <v>Premium</v>
      </c>
      <c r="O5759" s="2">
        <f>IF(tbl_Invoices[[#This Row],[Revenue_Type]]="Churned",0,1)</f>
        <v>0</v>
      </c>
    </row>
    <row r="5760" spans="1:15" x14ac:dyDescent="0.25">
      <c r="A5760" t="s">
        <v>5051</v>
      </c>
      <c r="B5760" t="s">
        <v>1631</v>
      </c>
      <c r="C5760" t="s">
        <v>3209</v>
      </c>
      <c r="D5760" s="1">
        <v>45059</v>
      </c>
      <c r="E5760">
        <v>25</v>
      </c>
      <c r="F5760" t="b">
        <v>1</v>
      </c>
      <c r="G5760" t="s">
        <v>4540</v>
      </c>
      <c r="H5760" t="s">
        <v>2034</v>
      </c>
      <c r="I5760" s="1">
        <f>DATE(YEAR(tbl_Invoices[[#This Row],[Invoice_Date]]), MONTH(tbl_Invoices[[#This Row],[Invoice_Date]]), DAY(tbl_Invoices[[#This Row],[Invoice_Date]]))</f>
        <v>45059</v>
      </c>
      <c r="J5760">
        <f>YEAR(tbl_Invoices[[#This Row],[Invoice_Date]])</f>
        <v>2023</v>
      </c>
      <c r="K5760" s="1">
        <f>_xlfn.XLOOKUP(tbl_Invoices[[#This Row],[Customer_ID]], tbl_Customers[Customer_ID], tbl_Customers[Cohort_Month])</f>
        <v>44834</v>
      </c>
      <c r="L5760" s="1" t="str">
        <f ca="1">_xlfn.XLOOKUP(tbl_Invoices[[#This Row],[Customer_ID]], tbl_Customers[Customer_ID], tbl_Customers[Age_Group])</f>
        <v>35–44</v>
      </c>
      <c r="M5760" s="1" t="str">
        <f>_xlfn.XLOOKUP(tbl_Invoices[[#This Row],[Customer_ID]], tbl_Customers[Customer_ID], tbl_Customers[Region])</f>
        <v>Midwest</v>
      </c>
      <c r="N5760" s="1" t="str" cm="1">
        <f t="array" ref="N5760">_xlfn.IFS(
   _xlfn.SINGLE(tbl_Invoices[Plan_ID])="P1","Basic",
   _xlfn.SINGLE(tbl_Invoices[Plan_ID])="P2","Standard",
   _xlfn.SINGLE(tbl_Invoices[Plan_ID])="P3","Premium"
)</f>
        <v>Standard</v>
      </c>
      <c r="O5760" s="2">
        <f>IF(tbl_Invoices[[#This Row],[Revenue_Type]]="Churned",0,1)</f>
        <v>1</v>
      </c>
    </row>
    <row r="5761" spans="1:15" x14ac:dyDescent="0.25">
      <c r="A5761" t="s">
        <v>6423</v>
      </c>
      <c r="B5761" t="s">
        <v>1803</v>
      </c>
      <c r="C5761" t="s">
        <v>4219</v>
      </c>
      <c r="D5761" s="1">
        <v>45059</v>
      </c>
      <c r="E5761">
        <v>55</v>
      </c>
      <c r="F5761" t="b">
        <v>1</v>
      </c>
      <c r="G5761" t="s">
        <v>4547</v>
      </c>
      <c r="H5761" t="s">
        <v>2031</v>
      </c>
      <c r="I5761" s="1">
        <f>DATE(YEAR(tbl_Invoices[[#This Row],[Invoice_Date]]), MONTH(tbl_Invoices[[#This Row],[Invoice_Date]]), DAY(tbl_Invoices[[#This Row],[Invoice_Date]]))</f>
        <v>45059</v>
      </c>
      <c r="J5761">
        <f>YEAR(tbl_Invoices[[#This Row],[Invoice_Date]])</f>
        <v>2023</v>
      </c>
      <c r="K5761" s="1">
        <f>_xlfn.XLOOKUP(tbl_Invoices[[#This Row],[Customer_ID]], tbl_Customers[Customer_ID], tbl_Customers[Cohort_Month])</f>
        <v>44347</v>
      </c>
      <c r="L5761" s="1" t="str">
        <f ca="1">_xlfn.XLOOKUP(tbl_Invoices[[#This Row],[Customer_ID]], tbl_Customers[Customer_ID], tbl_Customers[Age_Group])</f>
        <v>45–54</v>
      </c>
      <c r="M5761" s="1" t="str">
        <f>_xlfn.XLOOKUP(tbl_Invoices[[#This Row],[Customer_ID]], tbl_Customers[Customer_ID], tbl_Customers[Region])</f>
        <v>South</v>
      </c>
      <c r="N5761" s="1" t="str" cm="1">
        <f t="array" ref="N5761">_xlfn.IFS(
   _xlfn.SINGLE(tbl_Invoices[Plan_ID])="P1","Basic",
   _xlfn.SINGLE(tbl_Invoices[Plan_ID])="P2","Standard",
   _xlfn.SINGLE(tbl_Invoices[Plan_ID])="P3","Premium"
)</f>
        <v>Premium</v>
      </c>
      <c r="O5761" s="2">
        <f>IF(tbl_Invoices[[#This Row],[Revenue_Type]]="Churned",0,1)</f>
        <v>1</v>
      </c>
    </row>
    <row r="5762" spans="1:15" x14ac:dyDescent="0.25">
      <c r="A5762" t="s">
        <v>10127</v>
      </c>
      <c r="B5762" t="s">
        <v>641</v>
      </c>
      <c r="C5762" t="s">
        <v>3725</v>
      </c>
      <c r="D5762" s="1">
        <v>45060</v>
      </c>
      <c r="E5762">
        <v>12</v>
      </c>
      <c r="F5762" t="b">
        <v>1</v>
      </c>
      <c r="G5762" t="s">
        <v>4545</v>
      </c>
      <c r="H5762" t="s">
        <v>2027</v>
      </c>
      <c r="I5762" s="1">
        <f>DATE(YEAR(tbl_Invoices[[#This Row],[Invoice_Date]]), MONTH(tbl_Invoices[[#This Row],[Invoice_Date]]), DAY(tbl_Invoices[[#This Row],[Invoice_Date]]))</f>
        <v>45060</v>
      </c>
      <c r="J5762">
        <f>YEAR(tbl_Invoices[[#This Row],[Invoice_Date]])</f>
        <v>2023</v>
      </c>
      <c r="K5762" s="1">
        <f>_xlfn.XLOOKUP(tbl_Invoices[[#This Row],[Customer_ID]], tbl_Customers[Customer_ID], tbl_Customers[Cohort_Month])</f>
        <v>44408</v>
      </c>
      <c r="L5762" s="1" t="str">
        <f ca="1">_xlfn.XLOOKUP(tbl_Invoices[[#This Row],[Customer_ID]], tbl_Customers[Customer_ID], tbl_Customers[Age_Group])</f>
        <v>25–34</v>
      </c>
      <c r="M5762" s="1" t="str">
        <f>_xlfn.XLOOKUP(tbl_Invoices[[#This Row],[Customer_ID]], tbl_Customers[Customer_ID], tbl_Customers[Region])</f>
        <v>West</v>
      </c>
      <c r="N5762" s="1" t="str" cm="1">
        <f t="array" ref="N5762">_xlfn.IFS(
   _xlfn.SINGLE(tbl_Invoices[Plan_ID])="P1","Basic",
   _xlfn.SINGLE(tbl_Invoices[Plan_ID])="P2","Standard",
   _xlfn.SINGLE(tbl_Invoices[Plan_ID])="P3","Premium"
)</f>
        <v>Basic</v>
      </c>
      <c r="O5762" s="2">
        <f>IF(tbl_Invoices[[#This Row],[Revenue_Type]]="Churned",0,1)</f>
        <v>0</v>
      </c>
    </row>
    <row r="5763" spans="1:15" x14ac:dyDescent="0.25">
      <c r="A5763" t="s">
        <v>6267</v>
      </c>
      <c r="B5763" t="s">
        <v>798</v>
      </c>
      <c r="C5763" t="s">
        <v>2435</v>
      </c>
      <c r="D5763" s="1">
        <v>45060</v>
      </c>
      <c r="E5763">
        <v>55</v>
      </c>
      <c r="F5763" t="b">
        <v>1</v>
      </c>
      <c r="G5763" t="s">
        <v>4538</v>
      </c>
      <c r="H5763" t="s">
        <v>2031</v>
      </c>
      <c r="I5763" s="1">
        <f>DATE(YEAR(tbl_Invoices[[#This Row],[Invoice_Date]]), MONTH(tbl_Invoices[[#This Row],[Invoice_Date]]), DAY(tbl_Invoices[[#This Row],[Invoice_Date]]))</f>
        <v>45060</v>
      </c>
      <c r="J5763">
        <f>YEAR(tbl_Invoices[[#This Row],[Invoice_Date]])</f>
        <v>2023</v>
      </c>
      <c r="K5763" s="1">
        <f>_xlfn.XLOOKUP(tbl_Invoices[[#This Row],[Customer_ID]], tbl_Customers[Customer_ID], tbl_Customers[Cohort_Month])</f>
        <v>44834</v>
      </c>
      <c r="L5763" s="1" t="str">
        <f ca="1">_xlfn.XLOOKUP(tbl_Invoices[[#This Row],[Customer_ID]], tbl_Customers[Customer_ID], tbl_Customers[Age_Group])</f>
        <v>45–54</v>
      </c>
      <c r="M5763" s="1" t="str">
        <f>_xlfn.XLOOKUP(tbl_Invoices[[#This Row],[Customer_ID]], tbl_Customers[Customer_ID], tbl_Customers[Region])</f>
        <v>Midwest</v>
      </c>
      <c r="N5763" s="1" t="str" cm="1">
        <f t="array" ref="N5763">_xlfn.IFS(
   _xlfn.SINGLE(tbl_Invoices[Plan_ID])="P1","Basic",
   _xlfn.SINGLE(tbl_Invoices[Plan_ID])="P2","Standard",
   _xlfn.SINGLE(tbl_Invoices[Plan_ID])="P3","Premium"
)</f>
        <v>Premium</v>
      </c>
      <c r="O5763" s="2">
        <f>IF(tbl_Invoices[[#This Row],[Revenue_Type]]="Churned",0,1)</f>
        <v>1</v>
      </c>
    </row>
    <row r="5764" spans="1:15" x14ac:dyDescent="0.25">
      <c r="A5764" t="s">
        <v>8178</v>
      </c>
      <c r="B5764" t="s">
        <v>1190</v>
      </c>
      <c r="C5764" t="s">
        <v>4341</v>
      </c>
      <c r="D5764" s="1">
        <v>45060</v>
      </c>
      <c r="E5764">
        <v>55</v>
      </c>
      <c r="F5764" t="b">
        <v>1</v>
      </c>
      <c r="G5764" t="s">
        <v>4549</v>
      </c>
      <c r="H5764" t="s">
        <v>2031</v>
      </c>
      <c r="I5764" s="1">
        <f>DATE(YEAR(tbl_Invoices[[#This Row],[Invoice_Date]]), MONTH(tbl_Invoices[[#This Row],[Invoice_Date]]), DAY(tbl_Invoices[[#This Row],[Invoice_Date]]))</f>
        <v>45060</v>
      </c>
      <c r="J5764">
        <f>YEAR(tbl_Invoices[[#This Row],[Invoice_Date]])</f>
        <v>2023</v>
      </c>
      <c r="K5764" s="1">
        <f>_xlfn.XLOOKUP(tbl_Invoices[[#This Row],[Customer_ID]], tbl_Customers[Customer_ID], tbl_Customers[Cohort_Month])</f>
        <v>44985</v>
      </c>
      <c r="L5764" s="1" t="str">
        <f ca="1">_xlfn.XLOOKUP(tbl_Invoices[[#This Row],[Customer_ID]], tbl_Customers[Customer_ID], tbl_Customers[Age_Group])</f>
        <v>18–24</v>
      </c>
      <c r="M5764" s="1" t="str">
        <f>_xlfn.XLOOKUP(tbl_Invoices[[#This Row],[Customer_ID]], tbl_Customers[Customer_ID], tbl_Customers[Region])</f>
        <v>East</v>
      </c>
      <c r="N5764" s="1" t="str" cm="1">
        <f t="array" ref="N5764">_xlfn.IFS(
   _xlfn.SINGLE(tbl_Invoices[Plan_ID])="P1","Basic",
   _xlfn.SINGLE(tbl_Invoices[Plan_ID])="P2","Standard",
   _xlfn.SINGLE(tbl_Invoices[Plan_ID])="P3","Premium"
)</f>
        <v>Premium</v>
      </c>
      <c r="O5764" s="2">
        <f>IF(tbl_Invoices[[#This Row],[Revenue_Type]]="Churned",0,1)</f>
        <v>1</v>
      </c>
    </row>
    <row r="5765" spans="1:15" x14ac:dyDescent="0.25">
      <c r="A5765" t="s">
        <v>9799</v>
      </c>
      <c r="B5765" t="s">
        <v>1477</v>
      </c>
      <c r="C5765" t="s">
        <v>3970</v>
      </c>
      <c r="D5765" s="1">
        <v>45060</v>
      </c>
      <c r="E5765">
        <v>12</v>
      </c>
      <c r="F5765" t="b">
        <v>1</v>
      </c>
      <c r="G5765" t="s">
        <v>4547</v>
      </c>
      <c r="H5765" t="s">
        <v>2027</v>
      </c>
      <c r="I5765" s="1">
        <f>DATE(YEAR(tbl_Invoices[[#This Row],[Invoice_Date]]), MONTH(tbl_Invoices[[#This Row],[Invoice_Date]]), DAY(tbl_Invoices[[#This Row],[Invoice_Date]]))</f>
        <v>45060</v>
      </c>
      <c r="J5765">
        <f>YEAR(tbl_Invoices[[#This Row],[Invoice_Date]])</f>
        <v>2023</v>
      </c>
      <c r="K5765" s="1">
        <f>_xlfn.XLOOKUP(tbl_Invoices[[#This Row],[Customer_ID]], tbl_Customers[Customer_ID], tbl_Customers[Cohort_Month])</f>
        <v>44712</v>
      </c>
      <c r="L5765" s="1" t="str">
        <f ca="1">_xlfn.XLOOKUP(tbl_Invoices[[#This Row],[Customer_ID]], tbl_Customers[Customer_ID], tbl_Customers[Age_Group])</f>
        <v>55+</v>
      </c>
      <c r="M5765" s="1" t="str">
        <f>_xlfn.XLOOKUP(tbl_Invoices[[#This Row],[Customer_ID]], tbl_Customers[Customer_ID], tbl_Customers[Region])</f>
        <v>East</v>
      </c>
      <c r="N5765" s="1" t="str" cm="1">
        <f t="array" ref="N5765">_xlfn.IFS(
   _xlfn.SINGLE(tbl_Invoices[Plan_ID])="P1","Basic",
   _xlfn.SINGLE(tbl_Invoices[Plan_ID])="P2","Standard",
   _xlfn.SINGLE(tbl_Invoices[Plan_ID])="P3","Premium"
)</f>
        <v>Basic</v>
      </c>
      <c r="O5765" s="2">
        <f>IF(tbl_Invoices[[#This Row],[Revenue_Type]]="Churned",0,1)</f>
        <v>1</v>
      </c>
    </row>
    <row r="5766" spans="1:15" x14ac:dyDescent="0.25">
      <c r="A5766" t="s">
        <v>4970</v>
      </c>
      <c r="B5766" t="s">
        <v>1835</v>
      </c>
      <c r="C5766" t="s">
        <v>3693</v>
      </c>
      <c r="D5766" s="1">
        <v>45060</v>
      </c>
      <c r="E5766">
        <v>55</v>
      </c>
      <c r="F5766" t="b">
        <v>1</v>
      </c>
      <c r="G5766" t="s">
        <v>4545</v>
      </c>
      <c r="H5766" t="s">
        <v>2031</v>
      </c>
      <c r="I5766" s="1">
        <f>DATE(YEAR(tbl_Invoices[[#This Row],[Invoice_Date]]), MONTH(tbl_Invoices[[#This Row],[Invoice_Date]]), DAY(tbl_Invoices[[#This Row],[Invoice_Date]]))</f>
        <v>45060</v>
      </c>
      <c r="J5766">
        <f>YEAR(tbl_Invoices[[#This Row],[Invoice_Date]])</f>
        <v>2023</v>
      </c>
      <c r="K5766" s="1">
        <f>_xlfn.XLOOKUP(tbl_Invoices[[#This Row],[Customer_ID]], tbl_Customers[Customer_ID], tbl_Customers[Cohort_Month])</f>
        <v>44347</v>
      </c>
      <c r="L5766" s="1" t="str">
        <f ca="1">_xlfn.XLOOKUP(tbl_Invoices[[#This Row],[Customer_ID]], tbl_Customers[Customer_ID], tbl_Customers[Age_Group])</f>
        <v>35–44</v>
      </c>
      <c r="M5766" s="1" t="str">
        <f>_xlfn.XLOOKUP(tbl_Invoices[[#This Row],[Customer_ID]], tbl_Customers[Customer_ID], tbl_Customers[Region])</f>
        <v>West</v>
      </c>
      <c r="N5766" s="1" t="str" cm="1">
        <f t="array" ref="N5766">_xlfn.IFS(
   _xlfn.SINGLE(tbl_Invoices[Plan_ID])="P1","Basic",
   _xlfn.SINGLE(tbl_Invoices[Plan_ID])="P2","Standard",
   _xlfn.SINGLE(tbl_Invoices[Plan_ID])="P3","Premium"
)</f>
        <v>Premium</v>
      </c>
      <c r="O5766" s="2">
        <f>IF(tbl_Invoices[[#This Row],[Revenue_Type]]="Churned",0,1)</f>
        <v>0</v>
      </c>
    </row>
    <row r="5767" spans="1:15" x14ac:dyDescent="0.25">
      <c r="A5767" t="s">
        <v>9462</v>
      </c>
      <c r="B5767" t="s">
        <v>1898</v>
      </c>
      <c r="C5767" t="s">
        <v>4059</v>
      </c>
      <c r="D5767" s="1">
        <v>45060</v>
      </c>
      <c r="E5767">
        <v>12</v>
      </c>
      <c r="F5767" t="b">
        <v>1</v>
      </c>
      <c r="G5767" t="s">
        <v>4538</v>
      </c>
      <c r="H5767" t="s">
        <v>2027</v>
      </c>
      <c r="I5767" s="1">
        <f>DATE(YEAR(tbl_Invoices[[#This Row],[Invoice_Date]]), MONTH(tbl_Invoices[[#This Row],[Invoice_Date]]), DAY(tbl_Invoices[[#This Row],[Invoice_Date]]))</f>
        <v>45060</v>
      </c>
      <c r="J5767">
        <f>YEAR(tbl_Invoices[[#This Row],[Invoice_Date]])</f>
        <v>2023</v>
      </c>
      <c r="K5767" s="1">
        <f>_xlfn.XLOOKUP(tbl_Invoices[[#This Row],[Customer_ID]], tbl_Customers[Customer_ID], tbl_Customers[Cohort_Month])</f>
        <v>44530</v>
      </c>
      <c r="L5767" s="1" t="str">
        <f ca="1">_xlfn.XLOOKUP(tbl_Invoices[[#This Row],[Customer_ID]], tbl_Customers[Customer_ID], tbl_Customers[Age_Group])</f>
        <v>25–34</v>
      </c>
      <c r="M5767" s="1" t="str">
        <f>_xlfn.XLOOKUP(tbl_Invoices[[#This Row],[Customer_ID]], tbl_Customers[Customer_ID], tbl_Customers[Region])</f>
        <v>West</v>
      </c>
      <c r="N5767" s="1" t="str" cm="1">
        <f t="array" ref="N5767">_xlfn.IFS(
   _xlfn.SINGLE(tbl_Invoices[Plan_ID])="P1","Basic",
   _xlfn.SINGLE(tbl_Invoices[Plan_ID])="P2","Standard",
   _xlfn.SINGLE(tbl_Invoices[Plan_ID])="P3","Premium"
)</f>
        <v>Basic</v>
      </c>
      <c r="O5767" s="2">
        <f>IF(tbl_Invoices[[#This Row],[Revenue_Type]]="Churned",0,1)</f>
        <v>1</v>
      </c>
    </row>
    <row r="5768" spans="1:15" x14ac:dyDescent="0.25">
      <c r="A5768" t="s">
        <v>5984</v>
      </c>
      <c r="B5768" t="s">
        <v>292</v>
      </c>
      <c r="C5768" t="s">
        <v>2155</v>
      </c>
      <c r="D5768" s="1">
        <v>45061</v>
      </c>
      <c r="E5768">
        <v>12</v>
      </c>
      <c r="F5768" t="b">
        <v>1</v>
      </c>
      <c r="G5768" t="s">
        <v>4540</v>
      </c>
      <c r="H5768" t="s">
        <v>2027</v>
      </c>
      <c r="I5768" s="1">
        <f>DATE(YEAR(tbl_Invoices[[#This Row],[Invoice_Date]]), MONTH(tbl_Invoices[[#This Row],[Invoice_Date]]), DAY(tbl_Invoices[[#This Row],[Invoice_Date]]))</f>
        <v>45061</v>
      </c>
      <c r="J5768">
        <f>YEAR(tbl_Invoices[[#This Row],[Invoice_Date]])</f>
        <v>2023</v>
      </c>
      <c r="K5768" s="1">
        <f>_xlfn.XLOOKUP(tbl_Invoices[[#This Row],[Customer_ID]], tbl_Customers[Customer_ID], tbl_Customers[Cohort_Month])</f>
        <v>44347</v>
      </c>
      <c r="L5768" s="1" t="str">
        <f ca="1">_xlfn.XLOOKUP(tbl_Invoices[[#This Row],[Customer_ID]], tbl_Customers[Customer_ID], tbl_Customers[Age_Group])</f>
        <v>35–44</v>
      </c>
      <c r="M5768" s="1" t="str">
        <f>_xlfn.XLOOKUP(tbl_Invoices[[#This Row],[Customer_ID]], tbl_Customers[Customer_ID], tbl_Customers[Region])</f>
        <v>East</v>
      </c>
      <c r="N5768" s="1" t="str" cm="1">
        <f t="array" ref="N5768">_xlfn.IFS(
   _xlfn.SINGLE(tbl_Invoices[Plan_ID])="P1","Basic",
   _xlfn.SINGLE(tbl_Invoices[Plan_ID])="P2","Standard",
   _xlfn.SINGLE(tbl_Invoices[Plan_ID])="P3","Premium"
)</f>
        <v>Basic</v>
      </c>
      <c r="O5768" s="2">
        <f>IF(tbl_Invoices[[#This Row],[Revenue_Type]]="Churned",0,1)</f>
        <v>1</v>
      </c>
    </row>
    <row r="5769" spans="1:15" x14ac:dyDescent="0.25">
      <c r="A5769" t="s">
        <v>5169</v>
      </c>
      <c r="B5769" t="s">
        <v>549</v>
      </c>
      <c r="C5769" t="s">
        <v>3457</v>
      </c>
      <c r="D5769" s="1">
        <v>45061</v>
      </c>
      <c r="E5769">
        <v>12</v>
      </c>
      <c r="F5769" t="b">
        <v>1</v>
      </c>
      <c r="G5769" t="s">
        <v>4547</v>
      </c>
      <c r="H5769" t="s">
        <v>2027</v>
      </c>
      <c r="I5769" s="1">
        <f>DATE(YEAR(tbl_Invoices[[#This Row],[Invoice_Date]]), MONTH(tbl_Invoices[[#This Row],[Invoice_Date]]), DAY(tbl_Invoices[[#This Row],[Invoice_Date]]))</f>
        <v>45061</v>
      </c>
      <c r="J5769">
        <f>YEAR(tbl_Invoices[[#This Row],[Invoice_Date]])</f>
        <v>2023</v>
      </c>
      <c r="K5769" s="1">
        <f>_xlfn.XLOOKUP(tbl_Invoices[[#This Row],[Customer_ID]], tbl_Customers[Customer_ID], tbl_Customers[Cohort_Month])</f>
        <v>44377</v>
      </c>
      <c r="L5769" s="1" t="str">
        <f ca="1">_xlfn.XLOOKUP(tbl_Invoices[[#This Row],[Customer_ID]], tbl_Customers[Customer_ID], tbl_Customers[Age_Group])</f>
        <v>25–34</v>
      </c>
      <c r="M5769" s="1" t="str">
        <f>_xlfn.XLOOKUP(tbl_Invoices[[#This Row],[Customer_ID]], tbl_Customers[Customer_ID], tbl_Customers[Region])</f>
        <v>West</v>
      </c>
      <c r="N5769" s="1" t="str" cm="1">
        <f t="array" ref="N5769">_xlfn.IFS(
   _xlfn.SINGLE(tbl_Invoices[Plan_ID])="P1","Basic",
   _xlfn.SINGLE(tbl_Invoices[Plan_ID])="P2","Standard",
   _xlfn.SINGLE(tbl_Invoices[Plan_ID])="P3","Premium"
)</f>
        <v>Basic</v>
      </c>
      <c r="O5769" s="2">
        <f>IF(tbl_Invoices[[#This Row],[Revenue_Type]]="Churned",0,1)</f>
        <v>1</v>
      </c>
    </row>
    <row r="5770" spans="1:15" x14ac:dyDescent="0.25">
      <c r="A5770" t="s">
        <v>9535</v>
      </c>
      <c r="B5770" t="s">
        <v>1096</v>
      </c>
      <c r="C5770" t="s">
        <v>3931</v>
      </c>
      <c r="D5770" s="1">
        <v>45061</v>
      </c>
      <c r="E5770">
        <v>55</v>
      </c>
      <c r="F5770" t="b">
        <v>1</v>
      </c>
      <c r="G5770" t="s">
        <v>4538</v>
      </c>
      <c r="H5770" t="s">
        <v>2031</v>
      </c>
      <c r="I5770" s="1">
        <f>DATE(YEAR(tbl_Invoices[[#This Row],[Invoice_Date]]), MONTH(tbl_Invoices[[#This Row],[Invoice_Date]]), DAY(tbl_Invoices[[#This Row],[Invoice_Date]]))</f>
        <v>45061</v>
      </c>
      <c r="J5770">
        <f>YEAR(tbl_Invoices[[#This Row],[Invoice_Date]])</f>
        <v>2023</v>
      </c>
      <c r="K5770" s="1">
        <f>_xlfn.XLOOKUP(tbl_Invoices[[#This Row],[Customer_ID]], tbl_Customers[Customer_ID], tbl_Customers[Cohort_Month])</f>
        <v>44804</v>
      </c>
      <c r="L5770" s="1" t="str">
        <f ca="1">_xlfn.XLOOKUP(tbl_Invoices[[#This Row],[Customer_ID]], tbl_Customers[Customer_ID], tbl_Customers[Age_Group])</f>
        <v>25–34</v>
      </c>
      <c r="M5770" s="1" t="str">
        <f>_xlfn.XLOOKUP(tbl_Invoices[[#This Row],[Customer_ID]], tbl_Customers[Customer_ID], tbl_Customers[Region])</f>
        <v>South</v>
      </c>
      <c r="N5770" s="1" t="str" cm="1">
        <f t="array" ref="N5770">_xlfn.IFS(
   _xlfn.SINGLE(tbl_Invoices[Plan_ID])="P1","Basic",
   _xlfn.SINGLE(tbl_Invoices[Plan_ID])="P2","Standard",
   _xlfn.SINGLE(tbl_Invoices[Plan_ID])="P3","Premium"
)</f>
        <v>Premium</v>
      </c>
      <c r="O5770" s="2">
        <f>IF(tbl_Invoices[[#This Row],[Revenue_Type]]="Churned",0,1)</f>
        <v>1</v>
      </c>
    </row>
    <row r="5771" spans="1:15" x14ac:dyDescent="0.25">
      <c r="A5771" t="s">
        <v>5456</v>
      </c>
      <c r="B5771" t="s">
        <v>1729</v>
      </c>
      <c r="C5771" t="s">
        <v>2379</v>
      </c>
      <c r="D5771" s="1">
        <v>45061</v>
      </c>
      <c r="E5771">
        <v>12</v>
      </c>
      <c r="F5771" t="b">
        <v>1</v>
      </c>
      <c r="G5771" t="s">
        <v>4547</v>
      </c>
      <c r="H5771" t="s">
        <v>2027</v>
      </c>
      <c r="I5771" s="1">
        <f>DATE(YEAR(tbl_Invoices[[#This Row],[Invoice_Date]]), MONTH(tbl_Invoices[[#This Row],[Invoice_Date]]), DAY(tbl_Invoices[[#This Row],[Invoice_Date]]))</f>
        <v>45061</v>
      </c>
      <c r="J5771">
        <f>YEAR(tbl_Invoices[[#This Row],[Invoice_Date]])</f>
        <v>2023</v>
      </c>
      <c r="K5771" s="1">
        <f>_xlfn.XLOOKUP(tbl_Invoices[[#This Row],[Customer_ID]], tbl_Customers[Customer_ID], tbl_Customers[Cohort_Month])</f>
        <v>44865</v>
      </c>
      <c r="L5771" s="1" t="str">
        <f ca="1">_xlfn.XLOOKUP(tbl_Invoices[[#This Row],[Customer_ID]], tbl_Customers[Customer_ID], tbl_Customers[Age_Group])</f>
        <v>55+</v>
      </c>
      <c r="M5771" s="1" t="str">
        <f>_xlfn.XLOOKUP(tbl_Invoices[[#This Row],[Customer_ID]], tbl_Customers[Customer_ID], tbl_Customers[Region])</f>
        <v>East</v>
      </c>
      <c r="N5771" s="1" t="str" cm="1">
        <f t="array" ref="N5771">_xlfn.IFS(
   _xlfn.SINGLE(tbl_Invoices[Plan_ID])="P1","Basic",
   _xlfn.SINGLE(tbl_Invoices[Plan_ID])="P2","Standard",
   _xlfn.SINGLE(tbl_Invoices[Plan_ID])="P3","Premium"
)</f>
        <v>Basic</v>
      </c>
      <c r="O5771" s="2">
        <f>IF(tbl_Invoices[[#This Row],[Revenue_Type]]="Churned",0,1)</f>
        <v>1</v>
      </c>
    </row>
    <row r="5772" spans="1:15" x14ac:dyDescent="0.25">
      <c r="A5772" t="s">
        <v>9095</v>
      </c>
      <c r="B5772" t="s">
        <v>61</v>
      </c>
      <c r="C5772" t="s">
        <v>3632</v>
      </c>
      <c r="D5772" s="1">
        <v>45062</v>
      </c>
      <c r="E5772">
        <v>12</v>
      </c>
      <c r="F5772" t="b">
        <v>1</v>
      </c>
      <c r="G5772" t="s">
        <v>4545</v>
      </c>
      <c r="H5772" t="s">
        <v>2027</v>
      </c>
      <c r="I5772" s="1">
        <f>DATE(YEAR(tbl_Invoices[[#This Row],[Invoice_Date]]), MONTH(tbl_Invoices[[#This Row],[Invoice_Date]]), DAY(tbl_Invoices[[#This Row],[Invoice_Date]]))</f>
        <v>45062</v>
      </c>
      <c r="J5772">
        <f>YEAR(tbl_Invoices[[#This Row],[Invoice_Date]])</f>
        <v>2023</v>
      </c>
      <c r="K5772" s="1">
        <f>_xlfn.XLOOKUP(tbl_Invoices[[#This Row],[Customer_ID]], tbl_Customers[Customer_ID], tbl_Customers[Cohort_Month])</f>
        <v>44651</v>
      </c>
      <c r="L5772" s="1" t="str">
        <f ca="1">_xlfn.XLOOKUP(tbl_Invoices[[#This Row],[Customer_ID]], tbl_Customers[Customer_ID], tbl_Customers[Age_Group])</f>
        <v>55+</v>
      </c>
      <c r="M5772" s="1" t="str">
        <f>_xlfn.XLOOKUP(tbl_Invoices[[#This Row],[Customer_ID]], tbl_Customers[Customer_ID], tbl_Customers[Region])</f>
        <v>South</v>
      </c>
      <c r="N5772" s="1" t="str" cm="1">
        <f t="array" ref="N5772">_xlfn.IFS(
   _xlfn.SINGLE(tbl_Invoices[Plan_ID])="P1","Basic",
   _xlfn.SINGLE(tbl_Invoices[Plan_ID])="P2","Standard",
   _xlfn.SINGLE(tbl_Invoices[Plan_ID])="P3","Premium"
)</f>
        <v>Basic</v>
      </c>
      <c r="O5772" s="2">
        <f>IF(tbl_Invoices[[#This Row],[Revenue_Type]]="Churned",0,1)</f>
        <v>0</v>
      </c>
    </row>
    <row r="5773" spans="1:15" x14ac:dyDescent="0.25">
      <c r="A5773" t="s">
        <v>9336</v>
      </c>
      <c r="B5773" t="s">
        <v>986</v>
      </c>
      <c r="C5773" t="s">
        <v>2103</v>
      </c>
      <c r="D5773" s="1">
        <v>45062</v>
      </c>
      <c r="E5773">
        <v>25</v>
      </c>
      <c r="F5773" t="b">
        <v>1</v>
      </c>
      <c r="G5773" t="s">
        <v>4540</v>
      </c>
      <c r="H5773" t="s">
        <v>2034</v>
      </c>
      <c r="I5773" s="1">
        <f>DATE(YEAR(tbl_Invoices[[#This Row],[Invoice_Date]]), MONTH(tbl_Invoices[[#This Row],[Invoice_Date]]), DAY(tbl_Invoices[[#This Row],[Invoice_Date]]))</f>
        <v>45062</v>
      </c>
      <c r="J5773">
        <f>YEAR(tbl_Invoices[[#This Row],[Invoice_Date]])</f>
        <v>2023</v>
      </c>
      <c r="K5773" s="1">
        <f>_xlfn.XLOOKUP(tbl_Invoices[[#This Row],[Customer_ID]], tbl_Customers[Customer_ID], tbl_Customers[Cohort_Month])</f>
        <v>44316</v>
      </c>
      <c r="L5773" s="1" t="str">
        <f ca="1">_xlfn.XLOOKUP(tbl_Invoices[[#This Row],[Customer_ID]], tbl_Customers[Customer_ID], tbl_Customers[Age_Group])</f>
        <v>25–34</v>
      </c>
      <c r="M5773" s="1" t="str">
        <f>_xlfn.XLOOKUP(tbl_Invoices[[#This Row],[Customer_ID]], tbl_Customers[Customer_ID], tbl_Customers[Region])</f>
        <v>International</v>
      </c>
      <c r="N5773" s="1" t="str" cm="1">
        <f t="array" ref="N5773">_xlfn.IFS(
   _xlfn.SINGLE(tbl_Invoices[Plan_ID])="P1","Basic",
   _xlfn.SINGLE(tbl_Invoices[Plan_ID])="P2","Standard",
   _xlfn.SINGLE(tbl_Invoices[Plan_ID])="P3","Premium"
)</f>
        <v>Standard</v>
      </c>
      <c r="O5773" s="2">
        <f>IF(tbl_Invoices[[#This Row],[Revenue_Type]]="Churned",0,1)</f>
        <v>1</v>
      </c>
    </row>
    <row r="5774" spans="1:15" x14ac:dyDescent="0.25">
      <c r="A5774" t="s">
        <v>6449</v>
      </c>
      <c r="B5774" t="s">
        <v>1088</v>
      </c>
      <c r="C5774" t="s">
        <v>2631</v>
      </c>
      <c r="D5774" s="1">
        <v>45062</v>
      </c>
      <c r="E5774">
        <v>55</v>
      </c>
      <c r="F5774" t="b">
        <v>1</v>
      </c>
      <c r="G5774" t="s">
        <v>4545</v>
      </c>
      <c r="H5774" t="s">
        <v>2031</v>
      </c>
      <c r="I5774" s="1">
        <f>DATE(YEAR(tbl_Invoices[[#This Row],[Invoice_Date]]), MONTH(tbl_Invoices[[#This Row],[Invoice_Date]]), DAY(tbl_Invoices[[#This Row],[Invoice_Date]]))</f>
        <v>45062</v>
      </c>
      <c r="J5774">
        <f>YEAR(tbl_Invoices[[#This Row],[Invoice_Date]])</f>
        <v>2023</v>
      </c>
      <c r="K5774" s="1">
        <f>_xlfn.XLOOKUP(tbl_Invoices[[#This Row],[Customer_ID]], tbl_Customers[Customer_ID], tbl_Customers[Cohort_Month])</f>
        <v>44316</v>
      </c>
      <c r="L5774" s="1" t="str">
        <f ca="1">_xlfn.XLOOKUP(tbl_Invoices[[#This Row],[Customer_ID]], tbl_Customers[Customer_ID], tbl_Customers[Age_Group])</f>
        <v>25–34</v>
      </c>
      <c r="M5774" s="1" t="str">
        <f>_xlfn.XLOOKUP(tbl_Invoices[[#This Row],[Customer_ID]], tbl_Customers[Customer_ID], tbl_Customers[Region])</f>
        <v>West</v>
      </c>
      <c r="N5774" s="1" t="str" cm="1">
        <f t="array" ref="N5774">_xlfn.IFS(
   _xlfn.SINGLE(tbl_Invoices[Plan_ID])="P1","Basic",
   _xlfn.SINGLE(tbl_Invoices[Plan_ID])="P2","Standard",
   _xlfn.SINGLE(tbl_Invoices[Plan_ID])="P3","Premium"
)</f>
        <v>Premium</v>
      </c>
      <c r="O5774" s="2">
        <f>IF(tbl_Invoices[[#This Row],[Revenue_Type]]="Churned",0,1)</f>
        <v>0</v>
      </c>
    </row>
    <row r="5775" spans="1:15" x14ac:dyDescent="0.25">
      <c r="A5775" t="s">
        <v>7983</v>
      </c>
      <c r="B5775" t="s">
        <v>1613</v>
      </c>
      <c r="C5775" t="s">
        <v>4280</v>
      </c>
      <c r="D5775" s="1">
        <v>45062</v>
      </c>
      <c r="E5775">
        <v>12</v>
      </c>
      <c r="F5775" t="b">
        <v>1</v>
      </c>
      <c r="G5775" t="s">
        <v>4547</v>
      </c>
      <c r="H5775" t="s">
        <v>2027</v>
      </c>
      <c r="I5775" s="1">
        <f>DATE(YEAR(tbl_Invoices[[#This Row],[Invoice_Date]]), MONTH(tbl_Invoices[[#This Row],[Invoice_Date]]), DAY(tbl_Invoices[[#This Row],[Invoice_Date]]))</f>
        <v>45062</v>
      </c>
      <c r="J5775">
        <f>YEAR(tbl_Invoices[[#This Row],[Invoice_Date]])</f>
        <v>2023</v>
      </c>
      <c r="K5775" s="1">
        <f>_xlfn.XLOOKUP(tbl_Invoices[[#This Row],[Customer_ID]], tbl_Customers[Customer_ID], tbl_Customers[Cohort_Month])</f>
        <v>44895</v>
      </c>
      <c r="L5775" s="1" t="str">
        <f ca="1">_xlfn.XLOOKUP(tbl_Invoices[[#This Row],[Customer_ID]], tbl_Customers[Customer_ID], tbl_Customers[Age_Group])</f>
        <v>45–54</v>
      </c>
      <c r="M5775" s="1" t="str">
        <f>_xlfn.XLOOKUP(tbl_Invoices[[#This Row],[Customer_ID]], tbl_Customers[Customer_ID], tbl_Customers[Region])</f>
        <v>South</v>
      </c>
      <c r="N5775" s="1" t="str" cm="1">
        <f t="array" ref="N5775">_xlfn.IFS(
   _xlfn.SINGLE(tbl_Invoices[Plan_ID])="P1","Basic",
   _xlfn.SINGLE(tbl_Invoices[Plan_ID])="P2","Standard",
   _xlfn.SINGLE(tbl_Invoices[Plan_ID])="P3","Premium"
)</f>
        <v>Basic</v>
      </c>
      <c r="O5775" s="2">
        <f>IF(tbl_Invoices[[#This Row],[Revenue_Type]]="Churned",0,1)</f>
        <v>1</v>
      </c>
    </row>
    <row r="5776" spans="1:15" x14ac:dyDescent="0.25">
      <c r="A5776" t="s">
        <v>10341</v>
      </c>
      <c r="B5776" t="s">
        <v>1718</v>
      </c>
      <c r="C5776" t="s">
        <v>2737</v>
      </c>
      <c r="D5776" s="1">
        <v>45062</v>
      </c>
      <c r="E5776">
        <v>25</v>
      </c>
      <c r="F5776" t="b">
        <v>1</v>
      </c>
      <c r="G5776" t="s">
        <v>4545</v>
      </c>
      <c r="H5776" t="s">
        <v>2034</v>
      </c>
      <c r="I5776" s="1">
        <f>DATE(YEAR(tbl_Invoices[[#This Row],[Invoice_Date]]), MONTH(tbl_Invoices[[#This Row],[Invoice_Date]]), DAY(tbl_Invoices[[#This Row],[Invoice_Date]]))</f>
        <v>45062</v>
      </c>
      <c r="J5776">
        <f>YEAR(tbl_Invoices[[#This Row],[Invoice_Date]])</f>
        <v>2023</v>
      </c>
      <c r="K5776" s="1">
        <f>_xlfn.XLOOKUP(tbl_Invoices[[#This Row],[Customer_ID]], tbl_Customers[Customer_ID], tbl_Customers[Cohort_Month])</f>
        <v>44592</v>
      </c>
      <c r="L5776" s="1" t="str">
        <f ca="1">_xlfn.XLOOKUP(tbl_Invoices[[#This Row],[Customer_ID]], tbl_Customers[Customer_ID], tbl_Customers[Age_Group])</f>
        <v>25–34</v>
      </c>
      <c r="M5776" s="1" t="str">
        <f>_xlfn.XLOOKUP(tbl_Invoices[[#This Row],[Customer_ID]], tbl_Customers[Customer_ID], tbl_Customers[Region])</f>
        <v>West</v>
      </c>
      <c r="N5776" s="1" t="str" cm="1">
        <f t="array" ref="N5776">_xlfn.IFS(
   _xlfn.SINGLE(tbl_Invoices[Plan_ID])="P1","Basic",
   _xlfn.SINGLE(tbl_Invoices[Plan_ID])="P2","Standard",
   _xlfn.SINGLE(tbl_Invoices[Plan_ID])="P3","Premium"
)</f>
        <v>Standard</v>
      </c>
      <c r="O5776" s="2">
        <f>IF(tbl_Invoices[[#This Row],[Revenue_Type]]="Churned",0,1)</f>
        <v>0</v>
      </c>
    </row>
    <row r="5777" spans="1:15" x14ac:dyDescent="0.25">
      <c r="A5777" t="s">
        <v>4764</v>
      </c>
      <c r="B5777" t="s">
        <v>619</v>
      </c>
      <c r="C5777" t="s">
        <v>4358</v>
      </c>
      <c r="D5777" s="1">
        <v>45063</v>
      </c>
      <c r="E5777">
        <v>55</v>
      </c>
      <c r="F5777" t="b">
        <v>1</v>
      </c>
      <c r="G5777" t="s">
        <v>4547</v>
      </c>
      <c r="H5777" t="s">
        <v>2031</v>
      </c>
      <c r="I5777" s="1">
        <f>DATE(YEAR(tbl_Invoices[[#This Row],[Invoice_Date]]), MONTH(tbl_Invoices[[#This Row],[Invoice_Date]]), DAY(tbl_Invoices[[#This Row],[Invoice_Date]]))</f>
        <v>45063</v>
      </c>
      <c r="J5777">
        <f>YEAR(tbl_Invoices[[#This Row],[Invoice_Date]])</f>
        <v>2023</v>
      </c>
      <c r="K5777" s="1">
        <f>_xlfn.XLOOKUP(tbl_Invoices[[#This Row],[Customer_ID]], tbl_Customers[Customer_ID], tbl_Customers[Cohort_Month])</f>
        <v>44227</v>
      </c>
      <c r="L5777" s="1" t="str">
        <f ca="1">_xlfn.XLOOKUP(tbl_Invoices[[#This Row],[Customer_ID]], tbl_Customers[Customer_ID], tbl_Customers[Age_Group])</f>
        <v>35–44</v>
      </c>
      <c r="M5777" s="1" t="str">
        <f>_xlfn.XLOOKUP(tbl_Invoices[[#This Row],[Customer_ID]], tbl_Customers[Customer_ID], tbl_Customers[Region])</f>
        <v>East</v>
      </c>
      <c r="N5777" s="1" t="str" cm="1">
        <f t="array" ref="N5777">_xlfn.IFS(
   _xlfn.SINGLE(tbl_Invoices[Plan_ID])="P1","Basic",
   _xlfn.SINGLE(tbl_Invoices[Plan_ID])="P2","Standard",
   _xlfn.SINGLE(tbl_Invoices[Plan_ID])="P3","Premium"
)</f>
        <v>Premium</v>
      </c>
      <c r="O5777" s="2">
        <f>IF(tbl_Invoices[[#This Row],[Revenue_Type]]="Churned",0,1)</f>
        <v>1</v>
      </c>
    </row>
    <row r="5778" spans="1:15" x14ac:dyDescent="0.25">
      <c r="A5778" t="s">
        <v>8370</v>
      </c>
      <c r="B5778" t="s">
        <v>853</v>
      </c>
      <c r="C5778" t="s">
        <v>2224</v>
      </c>
      <c r="D5778" s="1">
        <v>45063</v>
      </c>
      <c r="E5778">
        <v>12</v>
      </c>
      <c r="F5778" t="b">
        <v>1</v>
      </c>
      <c r="G5778" t="s">
        <v>4549</v>
      </c>
      <c r="H5778" t="s">
        <v>2027</v>
      </c>
      <c r="I5778" s="1">
        <f>DATE(YEAR(tbl_Invoices[[#This Row],[Invoice_Date]]), MONTH(tbl_Invoices[[#This Row],[Invoice_Date]]), DAY(tbl_Invoices[[#This Row],[Invoice_Date]]))</f>
        <v>45063</v>
      </c>
      <c r="J5778">
        <f>YEAR(tbl_Invoices[[#This Row],[Invoice_Date]])</f>
        <v>2023</v>
      </c>
      <c r="K5778" s="1">
        <f>_xlfn.XLOOKUP(tbl_Invoices[[#This Row],[Customer_ID]], tbl_Customers[Customer_ID], tbl_Customers[Cohort_Month])</f>
        <v>44620</v>
      </c>
      <c r="L5778" s="1" t="str">
        <f ca="1">_xlfn.XLOOKUP(tbl_Invoices[[#This Row],[Customer_ID]], tbl_Customers[Customer_ID], tbl_Customers[Age_Group])</f>
        <v>18–24</v>
      </c>
      <c r="M5778" s="1" t="str">
        <f>_xlfn.XLOOKUP(tbl_Invoices[[#This Row],[Customer_ID]], tbl_Customers[Customer_ID], tbl_Customers[Region])</f>
        <v>South</v>
      </c>
      <c r="N5778" s="1" t="str" cm="1">
        <f t="array" ref="N5778">_xlfn.IFS(
   _xlfn.SINGLE(tbl_Invoices[Plan_ID])="P1","Basic",
   _xlfn.SINGLE(tbl_Invoices[Plan_ID])="P2","Standard",
   _xlfn.SINGLE(tbl_Invoices[Plan_ID])="P3","Premium"
)</f>
        <v>Basic</v>
      </c>
      <c r="O5778" s="2">
        <f>IF(tbl_Invoices[[#This Row],[Revenue_Type]]="Churned",0,1)</f>
        <v>1</v>
      </c>
    </row>
    <row r="5779" spans="1:15" x14ac:dyDescent="0.25">
      <c r="A5779" t="s">
        <v>9625</v>
      </c>
      <c r="B5779" t="s">
        <v>940</v>
      </c>
      <c r="C5779" t="s">
        <v>3752</v>
      </c>
      <c r="D5779" s="1">
        <v>45063</v>
      </c>
      <c r="E5779">
        <v>55</v>
      </c>
      <c r="F5779" t="b">
        <v>1</v>
      </c>
      <c r="G5779" t="s">
        <v>4549</v>
      </c>
      <c r="H5779" t="s">
        <v>2031</v>
      </c>
      <c r="I5779" s="1">
        <f>DATE(YEAR(tbl_Invoices[[#This Row],[Invoice_Date]]), MONTH(tbl_Invoices[[#This Row],[Invoice_Date]]), DAY(tbl_Invoices[[#This Row],[Invoice_Date]]))</f>
        <v>45063</v>
      </c>
      <c r="J5779">
        <f>YEAR(tbl_Invoices[[#This Row],[Invoice_Date]])</f>
        <v>2023</v>
      </c>
      <c r="K5779" s="1">
        <f>_xlfn.XLOOKUP(tbl_Invoices[[#This Row],[Customer_ID]], tbl_Customers[Customer_ID], tbl_Customers[Cohort_Month])</f>
        <v>44985</v>
      </c>
      <c r="L5779" s="1" t="str">
        <f ca="1">_xlfn.XLOOKUP(tbl_Invoices[[#This Row],[Customer_ID]], tbl_Customers[Customer_ID], tbl_Customers[Age_Group])</f>
        <v>35–44</v>
      </c>
      <c r="M5779" s="1" t="str">
        <f>_xlfn.XLOOKUP(tbl_Invoices[[#This Row],[Customer_ID]], tbl_Customers[Customer_ID], tbl_Customers[Region])</f>
        <v>International</v>
      </c>
      <c r="N5779" s="1" t="str" cm="1">
        <f t="array" ref="N5779">_xlfn.IFS(
   _xlfn.SINGLE(tbl_Invoices[Plan_ID])="P1","Basic",
   _xlfn.SINGLE(tbl_Invoices[Plan_ID])="P2","Standard",
   _xlfn.SINGLE(tbl_Invoices[Plan_ID])="P3","Premium"
)</f>
        <v>Premium</v>
      </c>
      <c r="O5779" s="2">
        <f>IF(tbl_Invoices[[#This Row],[Revenue_Type]]="Churned",0,1)</f>
        <v>1</v>
      </c>
    </row>
    <row r="5780" spans="1:15" x14ac:dyDescent="0.25">
      <c r="A5780" t="s">
        <v>8925</v>
      </c>
      <c r="B5780" t="s">
        <v>1019</v>
      </c>
      <c r="C5780" t="s">
        <v>3792</v>
      </c>
      <c r="D5780" s="1">
        <v>45063</v>
      </c>
      <c r="E5780">
        <v>12</v>
      </c>
      <c r="F5780" t="b">
        <v>1</v>
      </c>
      <c r="G5780" t="s">
        <v>4540</v>
      </c>
      <c r="H5780" t="s">
        <v>2027</v>
      </c>
      <c r="I5780" s="1">
        <f>DATE(YEAR(tbl_Invoices[[#This Row],[Invoice_Date]]), MONTH(tbl_Invoices[[#This Row],[Invoice_Date]]), DAY(tbl_Invoices[[#This Row],[Invoice_Date]]))</f>
        <v>45063</v>
      </c>
      <c r="J5780">
        <f>YEAR(tbl_Invoices[[#This Row],[Invoice_Date]])</f>
        <v>2023</v>
      </c>
      <c r="K5780" s="1">
        <f>_xlfn.XLOOKUP(tbl_Invoices[[#This Row],[Customer_ID]], tbl_Customers[Customer_ID], tbl_Customers[Cohort_Month])</f>
        <v>44926</v>
      </c>
      <c r="L5780" s="1" t="str">
        <f ca="1">_xlfn.XLOOKUP(tbl_Invoices[[#This Row],[Customer_ID]], tbl_Customers[Customer_ID], tbl_Customers[Age_Group])</f>
        <v>45–54</v>
      </c>
      <c r="M5780" s="1" t="str">
        <f>_xlfn.XLOOKUP(tbl_Invoices[[#This Row],[Customer_ID]], tbl_Customers[Customer_ID], tbl_Customers[Region])</f>
        <v>International</v>
      </c>
      <c r="N5780" s="1" t="str" cm="1">
        <f t="array" ref="N5780">_xlfn.IFS(
   _xlfn.SINGLE(tbl_Invoices[Plan_ID])="P1","Basic",
   _xlfn.SINGLE(tbl_Invoices[Plan_ID])="P2","Standard",
   _xlfn.SINGLE(tbl_Invoices[Plan_ID])="P3","Premium"
)</f>
        <v>Basic</v>
      </c>
      <c r="O5780" s="2">
        <f>IF(tbl_Invoices[[#This Row],[Revenue_Type]]="Churned",0,1)</f>
        <v>1</v>
      </c>
    </row>
    <row r="5781" spans="1:15" x14ac:dyDescent="0.25">
      <c r="A5781" t="s">
        <v>5768</v>
      </c>
      <c r="B5781" t="s">
        <v>1795</v>
      </c>
      <c r="C5781" t="s">
        <v>3324</v>
      </c>
      <c r="D5781" s="1">
        <v>45063</v>
      </c>
      <c r="E5781">
        <v>55</v>
      </c>
      <c r="F5781" t="b">
        <v>1</v>
      </c>
      <c r="G5781" t="s">
        <v>4547</v>
      </c>
      <c r="H5781" t="s">
        <v>2031</v>
      </c>
      <c r="I5781" s="1">
        <f>DATE(YEAR(tbl_Invoices[[#This Row],[Invoice_Date]]), MONTH(tbl_Invoices[[#This Row],[Invoice_Date]]), DAY(tbl_Invoices[[#This Row],[Invoice_Date]]))</f>
        <v>45063</v>
      </c>
      <c r="J5781">
        <f>YEAR(tbl_Invoices[[#This Row],[Invoice_Date]])</f>
        <v>2023</v>
      </c>
      <c r="K5781" s="1">
        <f>_xlfn.XLOOKUP(tbl_Invoices[[#This Row],[Customer_ID]], tbl_Customers[Customer_ID], tbl_Customers[Cohort_Month])</f>
        <v>44865</v>
      </c>
      <c r="L5781" s="1" t="str">
        <f ca="1">_xlfn.XLOOKUP(tbl_Invoices[[#This Row],[Customer_ID]], tbl_Customers[Customer_ID], tbl_Customers[Age_Group])</f>
        <v>35–44</v>
      </c>
      <c r="M5781" s="1" t="str">
        <f>_xlfn.XLOOKUP(tbl_Invoices[[#This Row],[Customer_ID]], tbl_Customers[Customer_ID], tbl_Customers[Region])</f>
        <v>Midwest</v>
      </c>
      <c r="N5781" s="1" t="str" cm="1">
        <f t="array" ref="N5781">_xlfn.IFS(
   _xlfn.SINGLE(tbl_Invoices[Plan_ID])="P1","Basic",
   _xlfn.SINGLE(tbl_Invoices[Plan_ID])="P2","Standard",
   _xlfn.SINGLE(tbl_Invoices[Plan_ID])="P3","Premium"
)</f>
        <v>Premium</v>
      </c>
      <c r="O5781" s="2">
        <f>IF(tbl_Invoices[[#This Row],[Revenue_Type]]="Churned",0,1)</f>
        <v>1</v>
      </c>
    </row>
    <row r="5782" spans="1:15" x14ac:dyDescent="0.25">
      <c r="A5782" t="s">
        <v>6502</v>
      </c>
      <c r="B5782" t="s">
        <v>1896</v>
      </c>
      <c r="C5782" t="s">
        <v>2872</v>
      </c>
      <c r="D5782" s="1">
        <v>45063</v>
      </c>
      <c r="E5782">
        <v>25</v>
      </c>
      <c r="F5782" t="b">
        <v>1</v>
      </c>
      <c r="G5782" t="s">
        <v>4545</v>
      </c>
      <c r="H5782" t="s">
        <v>2034</v>
      </c>
      <c r="I5782" s="1">
        <f>DATE(YEAR(tbl_Invoices[[#This Row],[Invoice_Date]]), MONTH(tbl_Invoices[[#This Row],[Invoice_Date]]), DAY(tbl_Invoices[[#This Row],[Invoice_Date]]))</f>
        <v>45063</v>
      </c>
      <c r="J5782">
        <f>YEAR(tbl_Invoices[[#This Row],[Invoice_Date]])</f>
        <v>2023</v>
      </c>
      <c r="K5782" s="1">
        <f>_xlfn.XLOOKUP(tbl_Invoices[[#This Row],[Customer_ID]], tbl_Customers[Customer_ID], tbl_Customers[Cohort_Month])</f>
        <v>44773</v>
      </c>
      <c r="L5782" s="1" t="str">
        <f ca="1">_xlfn.XLOOKUP(tbl_Invoices[[#This Row],[Customer_ID]], tbl_Customers[Customer_ID], tbl_Customers[Age_Group])</f>
        <v>45–54</v>
      </c>
      <c r="M5782" s="1" t="str">
        <f>_xlfn.XLOOKUP(tbl_Invoices[[#This Row],[Customer_ID]], tbl_Customers[Customer_ID], tbl_Customers[Region])</f>
        <v>West</v>
      </c>
      <c r="N5782" s="1" t="str" cm="1">
        <f t="array" ref="N5782">_xlfn.IFS(
   _xlfn.SINGLE(tbl_Invoices[Plan_ID])="P1","Basic",
   _xlfn.SINGLE(tbl_Invoices[Plan_ID])="P2","Standard",
   _xlfn.SINGLE(tbl_Invoices[Plan_ID])="P3","Premium"
)</f>
        <v>Standard</v>
      </c>
      <c r="O5782" s="2">
        <f>IF(tbl_Invoices[[#This Row],[Revenue_Type]]="Churned",0,1)</f>
        <v>0</v>
      </c>
    </row>
    <row r="5783" spans="1:15" x14ac:dyDescent="0.25">
      <c r="A5783" t="s">
        <v>7486</v>
      </c>
      <c r="B5783" t="s">
        <v>28</v>
      </c>
      <c r="C5783" t="s">
        <v>3897</v>
      </c>
      <c r="D5783" s="1">
        <v>45064</v>
      </c>
      <c r="E5783">
        <v>55</v>
      </c>
      <c r="F5783" t="b">
        <v>1</v>
      </c>
      <c r="G5783" t="s">
        <v>4549</v>
      </c>
      <c r="H5783" t="s">
        <v>2031</v>
      </c>
      <c r="I5783" s="1">
        <f>DATE(YEAR(tbl_Invoices[[#This Row],[Invoice_Date]]), MONTH(tbl_Invoices[[#This Row],[Invoice_Date]]), DAY(tbl_Invoices[[#This Row],[Invoice_Date]]))</f>
        <v>45064</v>
      </c>
      <c r="J5783">
        <f>YEAR(tbl_Invoices[[#This Row],[Invoice_Date]])</f>
        <v>2023</v>
      </c>
      <c r="K5783" s="1">
        <f>_xlfn.XLOOKUP(tbl_Invoices[[#This Row],[Customer_ID]], tbl_Customers[Customer_ID], tbl_Customers[Cohort_Month])</f>
        <v>44895</v>
      </c>
      <c r="L5783" s="1" t="str">
        <f ca="1">_xlfn.XLOOKUP(tbl_Invoices[[#This Row],[Customer_ID]], tbl_Customers[Customer_ID], tbl_Customers[Age_Group])</f>
        <v>35–44</v>
      </c>
      <c r="M5783" s="1" t="str">
        <f>_xlfn.XLOOKUP(tbl_Invoices[[#This Row],[Customer_ID]], tbl_Customers[Customer_ID], tbl_Customers[Region])</f>
        <v>International</v>
      </c>
      <c r="N5783" s="1" t="str" cm="1">
        <f t="array" ref="N5783">_xlfn.IFS(
   _xlfn.SINGLE(tbl_Invoices[Plan_ID])="P1","Basic",
   _xlfn.SINGLE(tbl_Invoices[Plan_ID])="P2","Standard",
   _xlfn.SINGLE(tbl_Invoices[Plan_ID])="P3","Premium"
)</f>
        <v>Premium</v>
      </c>
      <c r="O5783" s="2">
        <f>IF(tbl_Invoices[[#This Row],[Revenue_Type]]="Churned",0,1)</f>
        <v>1</v>
      </c>
    </row>
    <row r="5784" spans="1:15" x14ac:dyDescent="0.25">
      <c r="A5784" t="s">
        <v>5089</v>
      </c>
      <c r="B5784" t="s">
        <v>159</v>
      </c>
      <c r="C5784" t="s">
        <v>2916</v>
      </c>
      <c r="D5784" s="1">
        <v>45064</v>
      </c>
      <c r="E5784">
        <v>25</v>
      </c>
      <c r="F5784" t="b">
        <v>1</v>
      </c>
      <c r="G5784" t="s">
        <v>4547</v>
      </c>
      <c r="H5784" t="s">
        <v>2034</v>
      </c>
      <c r="I5784" s="1">
        <f>DATE(YEAR(tbl_Invoices[[#This Row],[Invoice_Date]]), MONTH(tbl_Invoices[[#This Row],[Invoice_Date]]), DAY(tbl_Invoices[[#This Row],[Invoice_Date]]))</f>
        <v>45064</v>
      </c>
      <c r="J5784">
        <f>YEAR(tbl_Invoices[[#This Row],[Invoice_Date]])</f>
        <v>2023</v>
      </c>
      <c r="K5784" s="1">
        <f>_xlfn.XLOOKUP(tbl_Invoices[[#This Row],[Customer_ID]], tbl_Customers[Customer_ID], tbl_Customers[Cohort_Month])</f>
        <v>44865</v>
      </c>
      <c r="L5784" s="1" t="str">
        <f ca="1">_xlfn.XLOOKUP(tbl_Invoices[[#This Row],[Customer_ID]], tbl_Customers[Customer_ID], tbl_Customers[Age_Group])</f>
        <v>55+</v>
      </c>
      <c r="M5784" s="1" t="str">
        <f>_xlfn.XLOOKUP(tbl_Invoices[[#This Row],[Customer_ID]], tbl_Customers[Customer_ID], tbl_Customers[Region])</f>
        <v>West</v>
      </c>
      <c r="N5784" s="1" t="str" cm="1">
        <f t="array" ref="N5784">_xlfn.IFS(
   _xlfn.SINGLE(tbl_Invoices[Plan_ID])="P1","Basic",
   _xlfn.SINGLE(tbl_Invoices[Plan_ID])="P2","Standard",
   _xlfn.SINGLE(tbl_Invoices[Plan_ID])="P3","Premium"
)</f>
        <v>Standard</v>
      </c>
      <c r="O5784" s="2">
        <f>IF(tbl_Invoices[[#This Row],[Revenue_Type]]="Churned",0,1)</f>
        <v>1</v>
      </c>
    </row>
    <row r="5785" spans="1:15" x14ac:dyDescent="0.25">
      <c r="A5785" t="s">
        <v>6260</v>
      </c>
      <c r="B5785" t="s">
        <v>730</v>
      </c>
      <c r="C5785" t="s">
        <v>4098</v>
      </c>
      <c r="D5785" s="1">
        <v>45064</v>
      </c>
      <c r="E5785">
        <v>25</v>
      </c>
      <c r="F5785" t="b">
        <v>1</v>
      </c>
      <c r="G5785" t="s">
        <v>4545</v>
      </c>
      <c r="H5785" t="s">
        <v>2034</v>
      </c>
      <c r="I5785" s="1">
        <f>DATE(YEAR(tbl_Invoices[[#This Row],[Invoice_Date]]), MONTH(tbl_Invoices[[#This Row],[Invoice_Date]]), DAY(tbl_Invoices[[#This Row],[Invoice_Date]]))</f>
        <v>45064</v>
      </c>
      <c r="J5785">
        <f>YEAR(tbl_Invoices[[#This Row],[Invoice_Date]])</f>
        <v>2023</v>
      </c>
      <c r="K5785" s="1">
        <f>_xlfn.XLOOKUP(tbl_Invoices[[#This Row],[Customer_ID]], tbl_Customers[Customer_ID], tbl_Customers[Cohort_Month])</f>
        <v>44286</v>
      </c>
      <c r="L5785" s="1" t="str">
        <f ca="1">_xlfn.XLOOKUP(tbl_Invoices[[#This Row],[Customer_ID]], tbl_Customers[Customer_ID], tbl_Customers[Age_Group])</f>
        <v>25–34</v>
      </c>
      <c r="M5785" s="1" t="str">
        <f>_xlfn.XLOOKUP(tbl_Invoices[[#This Row],[Customer_ID]], tbl_Customers[Customer_ID], tbl_Customers[Region])</f>
        <v>International</v>
      </c>
      <c r="N5785" s="1" t="str" cm="1">
        <f t="array" ref="N5785">_xlfn.IFS(
   _xlfn.SINGLE(tbl_Invoices[Plan_ID])="P1","Basic",
   _xlfn.SINGLE(tbl_Invoices[Plan_ID])="P2","Standard",
   _xlfn.SINGLE(tbl_Invoices[Plan_ID])="P3","Premium"
)</f>
        <v>Standard</v>
      </c>
      <c r="O5785" s="2">
        <f>IF(tbl_Invoices[[#This Row],[Revenue_Type]]="Churned",0,1)</f>
        <v>0</v>
      </c>
    </row>
    <row r="5786" spans="1:15" x14ac:dyDescent="0.25">
      <c r="A5786" t="s">
        <v>6970</v>
      </c>
      <c r="B5786" t="s">
        <v>1251</v>
      </c>
      <c r="C5786" t="s">
        <v>3766</v>
      </c>
      <c r="D5786" s="1">
        <v>45064</v>
      </c>
      <c r="E5786">
        <v>12</v>
      </c>
      <c r="F5786" t="b">
        <v>1</v>
      </c>
      <c r="G5786" t="s">
        <v>4538</v>
      </c>
      <c r="H5786" t="s">
        <v>2027</v>
      </c>
      <c r="I5786" s="1">
        <f>DATE(YEAR(tbl_Invoices[[#This Row],[Invoice_Date]]), MONTH(tbl_Invoices[[#This Row],[Invoice_Date]]), DAY(tbl_Invoices[[#This Row],[Invoice_Date]]))</f>
        <v>45064</v>
      </c>
      <c r="J5786">
        <f>YEAR(tbl_Invoices[[#This Row],[Invoice_Date]])</f>
        <v>2023</v>
      </c>
      <c r="K5786" s="1">
        <f>_xlfn.XLOOKUP(tbl_Invoices[[#This Row],[Customer_ID]], tbl_Customers[Customer_ID], tbl_Customers[Cohort_Month])</f>
        <v>44408</v>
      </c>
      <c r="L5786" s="1" t="str">
        <f ca="1">_xlfn.XLOOKUP(tbl_Invoices[[#This Row],[Customer_ID]], tbl_Customers[Customer_ID], tbl_Customers[Age_Group])</f>
        <v>25–34</v>
      </c>
      <c r="M5786" s="1" t="str">
        <f>_xlfn.XLOOKUP(tbl_Invoices[[#This Row],[Customer_ID]], tbl_Customers[Customer_ID], tbl_Customers[Region])</f>
        <v>East</v>
      </c>
      <c r="N5786" s="1" t="str" cm="1">
        <f t="array" ref="N5786">_xlfn.IFS(
   _xlfn.SINGLE(tbl_Invoices[Plan_ID])="P1","Basic",
   _xlfn.SINGLE(tbl_Invoices[Plan_ID])="P2","Standard",
   _xlfn.SINGLE(tbl_Invoices[Plan_ID])="P3","Premium"
)</f>
        <v>Basic</v>
      </c>
      <c r="O5786" s="2">
        <f>IF(tbl_Invoices[[#This Row],[Revenue_Type]]="Churned",0,1)</f>
        <v>1</v>
      </c>
    </row>
    <row r="5787" spans="1:15" x14ac:dyDescent="0.25">
      <c r="A5787" t="s">
        <v>8085</v>
      </c>
      <c r="B5787" t="s">
        <v>155</v>
      </c>
      <c r="C5787" t="s">
        <v>2337</v>
      </c>
      <c r="D5787" s="1">
        <v>45065</v>
      </c>
      <c r="E5787">
        <v>12</v>
      </c>
      <c r="F5787" t="b">
        <v>1</v>
      </c>
      <c r="G5787" t="s">
        <v>4545</v>
      </c>
      <c r="H5787" t="s">
        <v>2027</v>
      </c>
      <c r="I5787" s="1">
        <f>DATE(YEAR(tbl_Invoices[[#This Row],[Invoice_Date]]), MONTH(tbl_Invoices[[#This Row],[Invoice_Date]]), DAY(tbl_Invoices[[#This Row],[Invoice_Date]]))</f>
        <v>45065</v>
      </c>
      <c r="J5787">
        <f>YEAR(tbl_Invoices[[#This Row],[Invoice_Date]])</f>
        <v>2023</v>
      </c>
      <c r="K5787" s="1">
        <f>_xlfn.XLOOKUP(tbl_Invoices[[#This Row],[Customer_ID]], tbl_Customers[Customer_ID], tbl_Customers[Cohort_Month])</f>
        <v>44439</v>
      </c>
      <c r="L5787" s="1" t="str">
        <f ca="1">_xlfn.XLOOKUP(tbl_Invoices[[#This Row],[Customer_ID]], tbl_Customers[Customer_ID], tbl_Customers[Age_Group])</f>
        <v>25–34</v>
      </c>
      <c r="M5787" s="1" t="str">
        <f>_xlfn.XLOOKUP(tbl_Invoices[[#This Row],[Customer_ID]], tbl_Customers[Customer_ID], tbl_Customers[Region])</f>
        <v>Midwest</v>
      </c>
      <c r="N5787" s="1" t="str" cm="1">
        <f t="array" ref="N5787">_xlfn.IFS(
   _xlfn.SINGLE(tbl_Invoices[Plan_ID])="P1","Basic",
   _xlfn.SINGLE(tbl_Invoices[Plan_ID])="P2","Standard",
   _xlfn.SINGLE(tbl_Invoices[Plan_ID])="P3","Premium"
)</f>
        <v>Basic</v>
      </c>
      <c r="O5787" s="2">
        <f>IF(tbl_Invoices[[#This Row],[Revenue_Type]]="Churned",0,1)</f>
        <v>0</v>
      </c>
    </row>
    <row r="5788" spans="1:15" x14ac:dyDescent="0.25">
      <c r="A5788" t="s">
        <v>7552</v>
      </c>
      <c r="B5788" t="s">
        <v>234</v>
      </c>
      <c r="C5788" t="s">
        <v>4523</v>
      </c>
      <c r="D5788" s="1">
        <v>45065</v>
      </c>
      <c r="E5788">
        <v>25</v>
      </c>
      <c r="F5788" t="b">
        <v>1</v>
      </c>
      <c r="G5788" t="s">
        <v>4547</v>
      </c>
      <c r="H5788" t="s">
        <v>2034</v>
      </c>
      <c r="I5788" s="1">
        <f>DATE(YEAR(tbl_Invoices[[#This Row],[Invoice_Date]]), MONTH(tbl_Invoices[[#This Row],[Invoice_Date]]), DAY(tbl_Invoices[[#This Row],[Invoice_Date]]))</f>
        <v>45065</v>
      </c>
      <c r="J5788">
        <f>YEAR(tbl_Invoices[[#This Row],[Invoice_Date]])</f>
        <v>2023</v>
      </c>
      <c r="K5788" s="1">
        <f>_xlfn.XLOOKUP(tbl_Invoices[[#This Row],[Customer_ID]], tbl_Customers[Customer_ID], tbl_Customers[Cohort_Month])</f>
        <v>44377</v>
      </c>
      <c r="L5788" s="1" t="str">
        <f ca="1">_xlfn.XLOOKUP(tbl_Invoices[[#This Row],[Customer_ID]], tbl_Customers[Customer_ID], tbl_Customers[Age_Group])</f>
        <v>18–24</v>
      </c>
      <c r="M5788" s="1" t="str">
        <f>_xlfn.XLOOKUP(tbl_Invoices[[#This Row],[Customer_ID]], tbl_Customers[Customer_ID], tbl_Customers[Region])</f>
        <v>West</v>
      </c>
      <c r="N5788" s="1" t="str" cm="1">
        <f t="array" ref="N5788">_xlfn.IFS(
   _xlfn.SINGLE(tbl_Invoices[Plan_ID])="P1","Basic",
   _xlfn.SINGLE(tbl_Invoices[Plan_ID])="P2","Standard",
   _xlfn.SINGLE(tbl_Invoices[Plan_ID])="P3","Premium"
)</f>
        <v>Standard</v>
      </c>
      <c r="O5788" s="2">
        <f>IF(tbl_Invoices[[#This Row],[Revenue_Type]]="Churned",0,1)</f>
        <v>1</v>
      </c>
    </row>
    <row r="5789" spans="1:15" x14ac:dyDescent="0.25">
      <c r="A5789" t="s">
        <v>5093</v>
      </c>
      <c r="B5789" t="s">
        <v>339</v>
      </c>
      <c r="C5789" t="s">
        <v>2970</v>
      </c>
      <c r="D5789" s="1">
        <v>45065</v>
      </c>
      <c r="E5789">
        <v>25</v>
      </c>
      <c r="F5789" t="b">
        <v>1</v>
      </c>
      <c r="G5789" t="s">
        <v>4540</v>
      </c>
      <c r="H5789" t="s">
        <v>2034</v>
      </c>
      <c r="I5789" s="1">
        <f>DATE(YEAR(tbl_Invoices[[#This Row],[Invoice_Date]]), MONTH(tbl_Invoices[[#This Row],[Invoice_Date]]), DAY(tbl_Invoices[[#This Row],[Invoice_Date]]))</f>
        <v>45065</v>
      </c>
      <c r="J5789">
        <f>YEAR(tbl_Invoices[[#This Row],[Invoice_Date]])</f>
        <v>2023</v>
      </c>
      <c r="K5789" s="1">
        <f>_xlfn.XLOOKUP(tbl_Invoices[[#This Row],[Customer_ID]], tbl_Customers[Customer_ID], tbl_Customers[Cohort_Month])</f>
        <v>44681</v>
      </c>
      <c r="L5789" s="1" t="str">
        <f ca="1">_xlfn.XLOOKUP(tbl_Invoices[[#This Row],[Customer_ID]], tbl_Customers[Customer_ID], tbl_Customers[Age_Group])</f>
        <v>35–44</v>
      </c>
      <c r="M5789" s="1" t="str">
        <f>_xlfn.XLOOKUP(tbl_Invoices[[#This Row],[Customer_ID]], tbl_Customers[Customer_ID], tbl_Customers[Region])</f>
        <v>International</v>
      </c>
      <c r="N5789" s="1" t="str" cm="1">
        <f t="array" ref="N5789">_xlfn.IFS(
   _xlfn.SINGLE(tbl_Invoices[Plan_ID])="P1","Basic",
   _xlfn.SINGLE(tbl_Invoices[Plan_ID])="P2","Standard",
   _xlfn.SINGLE(tbl_Invoices[Plan_ID])="P3","Premium"
)</f>
        <v>Standard</v>
      </c>
      <c r="O5789" s="2">
        <f>IF(tbl_Invoices[[#This Row],[Revenue_Type]]="Churned",0,1)</f>
        <v>1</v>
      </c>
    </row>
    <row r="5790" spans="1:15" x14ac:dyDescent="0.25">
      <c r="A5790" t="s">
        <v>10429</v>
      </c>
      <c r="B5790" t="s">
        <v>411</v>
      </c>
      <c r="C5790" t="s">
        <v>3229</v>
      </c>
      <c r="D5790" s="1">
        <v>45065</v>
      </c>
      <c r="E5790">
        <v>55</v>
      </c>
      <c r="F5790" t="b">
        <v>1</v>
      </c>
      <c r="G5790" t="s">
        <v>4538</v>
      </c>
      <c r="H5790" t="s">
        <v>2031</v>
      </c>
      <c r="I5790" s="1">
        <f>DATE(YEAR(tbl_Invoices[[#This Row],[Invoice_Date]]), MONTH(tbl_Invoices[[#This Row],[Invoice_Date]]), DAY(tbl_Invoices[[#This Row],[Invoice_Date]]))</f>
        <v>45065</v>
      </c>
      <c r="J5790">
        <f>YEAR(tbl_Invoices[[#This Row],[Invoice_Date]])</f>
        <v>2023</v>
      </c>
      <c r="K5790" s="1">
        <f>_xlfn.XLOOKUP(tbl_Invoices[[#This Row],[Customer_ID]], tbl_Customers[Customer_ID], tbl_Customers[Cohort_Month])</f>
        <v>44286</v>
      </c>
      <c r="L5790" s="1" t="str">
        <f ca="1">_xlfn.XLOOKUP(tbl_Invoices[[#This Row],[Customer_ID]], tbl_Customers[Customer_ID], tbl_Customers[Age_Group])</f>
        <v>45–54</v>
      </c>
      <c r="M5790" s="1" t="str">
        <f>_xlfn.XLOOKUP(tbl_Invoices[[#This Row],[Customer_ID]], tbl_Customers[Customer_ID], tbl_Customers[Region])</f>
        <v>West</v>
      </c>
      <c r="N5790" s="1" t="str" cm="1">
        <f t="array" ref="N5790">_xlfn.IFS(
   _xlfn.SINGLE(tbl_Invoices[Plan_ID])="P1","Basic",
   _xlfn.SINGLE(tbl_Invoices[Plan_ID])="P2","Standard",
   _xlfn.SINGLE(tbl_Invoices[Plan_ID])="P3","Premium"
)</f>
        <v>Premium</v>
      </c>
      <c r="O5790" s="2">
        <f>IF(tbl_Invoices[[#This Row],[Revenue_Type]]="Churned",0,1)</f>
        <v>1</v>
      </c>
    </row>
    <row r="5791" spans="1:15" x14ac:dyDescent="0.25">
      <c r="A5791" t="s">
        <v>9920</v>
      </c>
      <c r="B5791" t="s">
        <v>757</v>
      </c>
      <c r="C5791" t="s">
        <v>2988</v>
      </c>
      <c r="D5791" s="1">
        <v>45065</v>
      </c>
      <c r="E5791">
        <v>25</v>
      </c>
      <c r="F5791" t="b">
        <v>1</v>
      </c>
      <c r="G5791" t="s">
        <v>4547</v>
      </c>
      <c r="H5791" t="s">
        <v>2034</v>
      </c>
      <c r="I5791" s="1">
        <f>DATE(YEAR(tbl_Invoices[[#This Row],[Invoice_Date]]), MONTH(tbl_Invoices[[#This Row],[Invoice_Date]]), DAY(tbl_Invoices[[#This Row],[Invoice_Date]]))</f>
        <v>45065</v>
      </c>
      <c r="J5791">
        <f>YEAR(tbl_Invoices[[#This Row],[Invoice_Date]])</f>
        <v>2023</v>
      </c>
      <c r="K5791" s="1">
        <f>_xlfn.XLOOKUP(tbl_Invoices[[#This Row],[Customer_ID]], tbl_Customers[Customer_ID], tbl_Customers[Cohort_Month])</f>
        <v>44865</v>
      </c>
      <c r="L5791" s="1" t="str">
        <f ca="1">_xlfn.XLOOKUP(tbl_Invoices[[#This Row],[Customer_ID]], tbl_Customers[Customer_ID], tbl_Customers[Age_Group])</f>
        <v>35–44</v>
      </c>
      <c r="M5791" s="1" t="str">
        <f>_xlfn.XLOOKUP(tbl_Invoices[[#This Row],[Customer_ID]], tbl_Customers[Customer_ID], tbl_Customers[Region])</f>
        <v>Midwest</v>
      </c>
      <c r="N5791" s="1" t="str" cm="1">
        <f t="array" ref="N5791">_xlfn.IFS(
   _xlfn.SINGLE(tbl_Invoices[Plan_ID])="P1","Basic",
   _xlfn.SINGLE(tbl_Invoices[Plan_ID])="P2","Standard",
   _xlfn.SINGLE(tbl_Invoices[Plan_ID])="P3","Premium"
)</f>
        <v>Standard</v>
      </c>
      <c r="O5791" s="2">
        <f>IF(tbl_Invoices[[#This Row],[Revenue_Type]]="Churned",0,1)</f>
        <v>1</v>
      </c>
    </row>
    <row r="5792" spans="1:15" x14ac:dyDescent="0.25">
      <c r="A5792" t="s">
        <v>5964</v>
      </c>
      <c r="B5792" t="s">
        <v>908</v>
      </c>
      <c r="C5792" t="s">
        <v>2654</v>
      </c>
      <c r="D5792" s="1">
        <v>45065</v>
      </c>
      <c r="E5792">
        <v>55</v>
      </c>
      <c r="F5792" t="b">
        <v>1</v>
      </c>
      <c r="G5792" t="s">
        <v>4549</v>
      </c>
      <c r="H5792" t="s">
        <v>2031</v>
      </c>
      <c r="I5792" s="1">
        <f>DATE(YEAR(tbl_Invoices[[#This Row],[Invoice_Date]]), MONTH(tbl_Invoices[[#This Row],[Invoice_Date]]), DAY(tbl_Invoices[[#This Row],[Invoice_Date]]))</f>
        <v>45065</v>
      </c>
      <c r="J5792">
        <f>YEAR(tbl_Invoices[[#This Row],[Invoice_Date]])</f>
        <v>2023</v>
      </c>
      <c r="K5792" s="1">
        <f>_xlfn.XLOOKUP(tbl_Invoices[[#This Row],[Customer_ID]], tbl_Customers[Customer_ID], tbl_Customers[Cohort_Month])</f>
        <v>44681</v>
      </c>
      <c r="L5792" s="1" t="str">
        <f ca="1">_xlfn.XLOOKUP(tbl_Invoices[[#This Row],[Customer_ID]], tbl_Customers[Customer_ID], tbl_Customers[Age_Group])</f>
        <v>55+</v>
      </c>
      <c r="M5792" s="1" t="str">
        <f>_xlfn.XLOOKUP(tbl_Invoices[[#This Row],[Customer_ID]], tbl_Customers[Customer_ID], tbl_Customers[Region])</f>
        <v>Midwest</v>
      </c>
      <c r="N5792" s="1" t="str" cm="1">
        <f t="array" ref="N5792">_xlfn.IFS(
   _xlfn.SINGLE(tbl_Invoices[Plan_ID])="P1","Basic",
   _xlfn.SINGLE(tbl_Invoices[Plan_ID])="P2","Standard",
   _xlfn.SINGLE(tbl_Invoices[Plan_ID])="P3","Premium"
)</f>
        <v>Premium</v>
      </c>
      <c r="O5792" s="2">
        <f>IF(tbl_Invoices[[#This Row],[Revenue_Type]]="Churned",0,1)</f>
        <v>1</v>
      </c>
    </row>
    <row r="5793" spans="1:15" x14ac:dyDescent="0.25">
      <c r="A5793" t="s">
        <v>7534</v>
      </c>
      <c r="B5793" t="s">
        <v>1037</v>
      </c>
      <c r="C5793" t="s">
        <v>2461</v>
      </c>
      <c r="D5793" s="1">
        <v>45065</v>
      </c>
      <c r="E5793">
        <v>55</v>
      </c>
      <c r="F5793" t="b">
        <v>1</v>
      </c>
      <c r="G5793" t="s">
        <v>4545</v>
      </c>
      <c r="H5793" t="s">
        <v>2031</v>
      </c>
      <c r="I5793" s="1">
        <f>DATE(YEAR(tbl_Invoices[[#This Row],[Invoice_Date]]), MONTH(tbl_Invoices[[#This Row],[Invoice_Date]]), DAY(tbl_Invoices[[#This Row],[Invoice_Date]]))</f>
        <v>45065</v>
      </c>
      <c r="J5793">
        <f>YEAR(tbl_Invoices[[#This Row],[Invoice_Date]])</f>
        <v>2023</v>
      </c>
      <c r="K5793" s="1">
        <f>_xlfn.XLOOKUP(tbl_Invoices[[#This Row],[Customer_ID]], tbl_Customers[Customer_ID], tbl_Customers[Cohort_Month])</f>
        <v>44500</v>
      </c>
      <c r="L5793" s="1" t="str">
        <f ca="1">_xlfn.XLOOKUP(tbl_Invoices[[#This Row],[Customer_ID]], tbl_Customers[Customer_ID], tbl_Customers[Age_Group])</f>
        <v>35–44</v>
      </c>
      <c r="M5793" s="1" t="str">
        <f>_xlfn.XLOOKUP(tbl_Invoices[[#This Row],[Customer_ID]], tbl_Customers[Customer_ID], tbl_Customers[Region])</f>
        <v>International</v>
      </c>
      <c r="N5793" s="1" t="str" cm="1">
        <f t="array" ref="N5793">_xlfn.IFS(
   _xlfn.SINGLE(tbl_Invoices[Plan_ID])="P1","Basic",
   _xlfn.SINGLE(tbl_Invoices[Plan_ID])="P2","Standard",
   _xlfn.SINGLE(tbl_Invoices[Plan_ID])="P3","Premium"
)</f>
        <v>Premium</v>
      </c>
      <c r="O5793" s="2">
        <f>IF(tbl_Invoices[[#This Row],[Revenue_Type]]="Churned",0,1)</f>
        <v>0</v>
      </c>
    </row>
    <row r="5794" spans="1:15" x14ac:dyDescent="0.25">
      <c r="A5794" t="s">
        <v>7569</v>
      </c>
      <c r="B5794" t="s">
        <v>1678</v>
      </c>
      <c r="C5794" t="s">
        <v>2910</v>
      </c>
      <c r="D5794" s="1">
        <v>45065</v>
      </c>
      <c r="E5794">
        <v>55</v>
      </c>
      <c r="F5794" t="b">
        <v>1</v>
      </c>
      <c r="G5794" t="s">
        <v>4538</v>
      </c>
      <c r="H5794" t="s">
        <v>2031</v>
      </c>
      <c r="I5794" s="1">
        <f>DATE(YEAR(tbl_Invoices[[#This Row],[Invoice_Date]]), MONTH(tbl_Invoices[[#This Row],[Invoice_Date]]), DAY(tbl_Invoices[[#This Row],[Invoice_Date]]))</f>
        <v>45065</v>
      </c>
      <c r="J5794">
        <f>YEAR(tbl_Invoices[[#This Row],[Invoice_Date]])</f>
        <v>2023</v>
      </c>
      <c r="K5794" s="1">
        <f>_xlfn.XLOOKUP(tbl_Invoices[[#This Row],[Customer_ID]], tbl_Customers[Customer_ID], tbl_Customers[Cohort_Month])</f>
        <v>45046</v>
      </c>
      <c r="L5794" s="1" t="str">
        <f ca="1">_xlfn.XLOOKUP(tbl_Invoices[[#This Row],[Customer_ID]], tbl_Customers[Customer_ID], tbl_Customers[Age_Group])</f>
        <v>35–44</v>
      </c>
      <c r="M5794" s="1" t="str">
        <f>_xlfn.XLOOKUP(tbl_Invoices[[#This Row],[Customer_ID]], tbl_Customers[Customer_ID], tbl_Customers[Region])</f>
        <v>East</v>
      </c>
      <c r="N5794" s="1" t="str" cm="1">
        <f t="array" ref="N5794">_xlfn.IFS(
   _xlfn.SINGLE(tbl_Invoices[Plan_ID])="P1","Basic",
   _xlfn.SINGLE(tbl_Invoices[Plan_ID])="P2","Standard",
   _xlfn.SINGLE(tbl_Invoices[Plan_ID])="P3","Premium"
)</f>
        <v>Premium</v>
      </c>
      <c r="O5794" s="2">
        <f>IF(tbl_Invoices[[#This Row],[Revenue_Type]]="Churned",0,1)</f>
        <v>1</v>
      </c>
    </row>
    <row r="5795" spans="1:15" x14ac:dyDescent="0.25">
      <c r="A5795" t="s">
        <v>5278</v>
      </c>
      <c r="B5795" t="s">
        <v>1791</v>
      </c>
      <c r="C5795" t="s">
        <v>3895</v>
      </c>
      <c r="D5795" s="1">
        <v>45065</v>
      </c>
      <c r="E5795">
        <v>25</v>
      </c>
      <c r="F5795" t="b">
        <v>1</v>
      </c>
      <c r="G5795" t="s">
        <v>4538</v>
      </c>
      <c r="H5795" t="s">
        <v>2034</v>
      </c>
      <c r="I5795" s="1">
        <f>DATE(YEAR(tbl_Invoices[[#This Row],[Invoice_Date]]), MONTH(tbl_Invoices[[#This Row],[Invoice_Date]]), DAY(tbl_Invoices[[#This Row],[Invoice_Date]]))</f>
        <v>45065</v>
      </c>
      <c r="J5795">
        <f>YEAR(tbl_Invoices[[#This Row],[Invoice_Date]])</f>
        <v>2023</v>
      </c>
      <c r="K5795" s="1">
        <f>_xlfn.XLOOKUP(tbl_Invoices[[#This Row],[Customer_ID]], tbl_Customers[Customer_ID], tbl_Customers[Cohort_Month])</f>
        <v>44681</v>
      </c>
      <c r="L5795" s="1" t="str">
        <f ca="1">_xlfn.XLOOKUP(tbl_Invoices[[#This Row],[Customer_ID]], tbl_Customers[Customer_ID], tbl_Customers[Age_Group])</f>
        <v>45–54</v>
      </c>
      <c r="M5795" s="1" t="str">
        <f>_xlfn.XLOOKUP(tbl_Invoices[[#This Row],[Customer_ID]], tbl_Customers[Customer_ID], tbl_Customers[Region])</f>
        <v>South</v>
      </c>
      <c r="N5795" s="1" t="str" cm="1">
        <f t="array" ref="N5795">_xlfn.IFS(
   _xlfn.SINGLE(tbl_Invoices[Plan_ID])="P1","Basic",
   _xlfn.SINGLE(tbl_Invoices[Plan_ID])="P2","Standard",
   _xlfn.SINGLE(tbl_Invoices[Plan_ID])="P3","Premium"
)</f>
        <v>Standard</v>
      </c>
      <c r="O5795" s="2">
        <f>IF(tbl_Invoices[[#This Row],[Revenue_Type]]="Churned",0,1)</f>
        <v>1</v>
      </c>
    </row>
    <row r="5796" spans="1:15" x14ac:dyDescent="0.25">
      <c r="A5796" t="s">
        <v>6065</v>
      </c>
      <c r="B5796" t="s">
        <v>1861</v>
      </c>
      <c r="C5796" t="s">
        <v>3763</v>
      </c>
      <c r="D5796" s="1">
        <v>45065</v>
      </c>
      <c r="E5796">
        <v>12</v>
      </c>
      <c r="F5796" t="b">
        <v>1</v>
      </c>
      <c r="G5796" t="s">
        <v>4540</v>
      </c>
      <c r="H5796" t="s">
        <v>2027</v>
      </c>
      <c r="I5796" s="1">
        <f>DATE(YEAR(tbl_Invoices[[#This Row],[Invoice_Date]]), MONTH(tbl_Invoices[[#This Row],[Invoice_Date]]), DAY(tbl_Invoices[[#This Row],[Invoice_Date]]))</f>
        <v>45065</v>
      </c>
      <c r="J5796">
        <f>YEAR(tbl_Invoices[[#This Row],[Invoice_Date]])</f>
        <v>2023</v>
      </c>
      <c r="K5796" s="1">
        <f>_xlfn.XLOOKUP(tbl_Invoices[[#This Row],[Customer_ID]], tbl_Customers[Customer_ID], tbl_Customers[Cohort_Month])</f>
        <v>44681</v>
      </c>
      <c r="L5796" s="1" t="str">
        <f ca="1">_xlfn.XLOOKUP(tbl_Invoices[[#This Row],[Customer_ID]], tbl_Customers[Customer_ID], tbl_Customers[Age_Group])</f>
        <v>35–44</v>
      </c>
      <c r="M5796" s="1" t="str">
        <f>_xlfn.XLOOKUP(tbl_Invoices[[#This Row],[Customer_ID]], tbl_Customers[Customer_ID], tbl_Customers[Region])</f>
        <v>East</v>
      </c>
      <c r="N5796" s="1" t="str" cm="1">
        <f t="array" ref="N5796">_xlfn.IFS(
   _xlfn.SINGLE(tbl_Invoices[Plan_ID])="P1","Basic",
   _xlfn.SINGLE(tbl_Invoices[Plan_ID])="P2","Standard",
   _xlfn.SINGLE(tbl_Invoices[Plan_ID])="P3","Premium"
)</f>
        <v>Basic</v>
      </c>
      <c r="O5796" s="2">
        <f>IF(tbl_Invoices[[#This Row],[Revenue_Type]]="Churned",0,1)</f>
        <v>1</v>
      </c>
    </row>
    <row r="5797" spans="1:15" x14ac:dyDescent="0.25">
      <c r="A5797" t="s">
        <v>9796</v>
      </c>
      <c r="B5797" t="s">
        <v>110</v>
      </c>
      <c r="C5797" t="s">
        <v>2844</v>
      </c>
      <c r="D5797" s="1">
        <v>45066</v>
      </c>
      <c r="E5797">
        <v>12</v>
      </c>
      <c r="F5797" t="b">
        <v>1</v>
      </c>
      <c r="G5797" t="s">
        <v>4540</v>
      </c>
      <c r="H5797" t="s">
        <v>2027</v>
      </c>
      <c r="I5797" s="1">
        <f>DATE(YEAR(tbl_Invoices[[#This Row],[Invoice_Date]]), MONTH(tbl_Invoices[[#This Row],[Invoice_Date]]), DAY(tbl_Invoices[[#This Row],[Invoice_Date]]))</f>
        <v>45066</v>
      </c>
      <c r="J5797">
        <f>YEAR(tbl_Invoices[[#This Row],[Invoice_Date]])</f>
        <v>2023</v>
      </c>
      <c r="K5797" s="1">
        <f>_xlfn.XLOOKUP(tbl_Invoices[[#This Row],[Customer_ID]], tbl_Customers[Customer_ID], tbl_Customers[Cohort_Month])</f>
        <v>45077</v>
      </c>
      <c r="L5797" s="1" t="str">
        <f ca="1">_xlfn.XLOOKUP(tbl_Invoices[[#This Row],[Customer_ID]], tbl_Customers[Customer_ID], tbl_Customers[Age_Group])</f>
        <v>55+</v>
      </c>
      <c r="M5797" s="1" t="str">
        <f>_xlfn.XLOOKUP(tbl_Invoices[[#This Row],[Customer_ID]], tbl_Customers[Customer_ID], tbl_Customers[Region])</f>
        <v>East</v>
      </c>
      <c r="N5797" s="1" t="str" cm="1">
        <f t="array" ref="N5797">_xlfn.IFS(
   _xlfn.SINGLE(tbl_Invoices[Plan_ID])="P1","Basic",
   _xlfn.SINGLE(tbl_Invoices[Plan_ID])="P2","Standard",
   _xlfn.SINGLE(tbl_Invoices[Plan_ID])="P3","Premium"
)</f>
        <v>Basic</v>
      </c>
      <c r="O5797" s="2">
        <f>IF(tbl_Invoices[[#This Row],[Revenue_Type]]="Churned",0,1)</f>
        <v>1</v>
      </c>
    </row>
    <row r="5798" spans="1:15" x14ac:dyDescent="0.25">
      <c r="A5798" t="s">
        <v>8782</v>
      </c>
      <c r="B5798" t="s">
        <v>243</v>
      </c>
      <c r="C5798" t="s">
        <v>2304</v>
      </c>
      <c r="D5798" s="1">
        <v>45066</v>
      </c>
      <c r="E5798">
        <v>12</v>
      </c>
      <c r="F5798" t="b">
        <v>1</v>
      </c>
      <c r="G5798" t="s">
        <v>4540</v>
      </c>
      <c r="H5798" t="s">
        <v>2027</v>
      </c>
      <c r="I5798" s="1">
        <f>DATE(YEAR(tbl_Invoices[[#This Row],[Invoice_Date]]), MONTH(tbl_Invoices[[#This Row],[Invoice_Date]]), DAY(tbl_Invoices[[#This Row],[Invoice_Date]]))</f>
        <v>45066</v>
      </c>
      <c r="J5798">
        <f>YEAR(tbl_Invoices[[#This Row],[Invoice_Date]])</f>
        <v>2023</v>
      </c>
      <c r="K5798" s="1">
        <f>_xlfn.XLOOKUP(tbl_Invoices[[#This Row],[Customer_ID]], tbl_Customers[Customer_ID], tbl_Customers[Cohort_Month])</f>
        <v>44530</v>
      </c>
      <c r="L5798" s="1" t="str">
        <f ca="1">_xlfn.XLOOKUP(tbl_Invoices[[#This Row],[Customer_ID]], tbl_Customers[Customer_ID], tbl_Customers[Age_Group])</f>
        <v>25–34</v>
      </c>
      <c r="M5798" s="1" t="str">
        <f>_xlfn.XLOOKUP(tbl_Invoices[[#This Row],[Customer_ID]], tbl_Customers[Customer_ID], tbl_Customers[Region])</f>
        <v>East</v>
      </c>
      <c r="N5798" s="1" t="str" cm="1">
        <f t="array" ref="N5798">_xlfn.IFS(
   _xlfn.SINGLE(tbl_Invoices[Plan_ID])="P1","Basic",
   _xlfn.SINGLE(tbl_Invoices[Plan_ID])="P2","Standard",
   _xlfn.SINGLE(tbl_Invoices[Plan_ID])="P3","Premium"
)</f>
        <v>Basic</v>
      </c>
      <c r="O5798" s="2">
        <f>IF(tbl_Invoices[[#This Row],[Revenue_Type]]="Churned",0,1)</f>
        <v>1</v>
      </c>
    </row>
    <row r="5799" spans="1:15" x14ac:dyDescent="0.25">
      <c r="A5799" t="s">
        <v>7522</v>
      </c>
      <c r="B5799" t="s">
        <v>1295</v>
      </c>
      <c r="C5799" t="s">
        <v>4060</v>
      </c>
      <c r="D5799" s="1">
        <v>45066</v>
      </c>
      <c r="E5799">
        <v>12</v>
      </c>
      <c r="F5799" t="b">
        <v>1</v>
      </c>
      <c r="G5799" t="s">
        <v>4547</v>
      </c>
      <c r="H5799" t="s">
        <v>2027</v>
      </c>
      <c r="I5799" s="1">
        <f>DATE(YEAR(tbl_Invoices[[#This Row],[Invoice_Date]]), MONTH(tbl_Invoices[[#This Row],[Invoice_Date]]), DAY(tbl_Invoices[[#This Row],[Invoice_Date]]))</f>
        <v>45066</v>
      </c>
      <c r="J5799">
        <f>YEAR(tbl_Invoices[[#This Row],[Invoice_Date]])</f>
        <v>2023</v>
      </c>
      <c r="K5799" s="1">
        <f>_xlfn.XLOOKUP(tbl_Invoices[[#This Row],[Customer_ID]], tbl_Customers[Customer_ID], tbl_Customers[Cohort_Month])</f>
        <v>45077</v>
      </c>
      <c r="L5799" s="1" t="str">
        <f ca="1">_xlfn.XLOOKUP(tbl_Invoices[[#This Row],[Customer_ID]], tbl_Customers[Customer_ID], tbl_Customers[Age_Group])</f>
        <v>25–34</v>
      </c>
      <c r="M5799" s="1" t="str">
        <f>_xlfn.XLOOKUP(tbl_Invoices[[#This Row],[Customer_ID]], tbl_Customers[Customer_ID], tbl_Customers[Region])</f>
        <v>Midwest</v>
      </c>
      <c r="N5799" s="1" t="str" cm="1">
        <f t="array" ref="N5799">_xlfn.IFS(
   _xlfn.SINGLE(tbl_Invoices[Plan_ID])="P1","Basic",
   _xlfn.SINGLE(tbl_Invoices[Plan_ID])="P2","Standard",
   _xlfn.SINGLE(tbl_Invoices[Plan_ID])="P3","Premium"
)</f>
        <v>Basic</v>
      </c>
      <c r="O5799" s="2">
        <f>IF(tbl_Invoices[[#This Row],[Revenue_Type]]="Churned",0,1)</f>
        <v>1</v>
      </c>
    </row>
    <row r="5800" spans="1:15" x14ac:dyDescent="0.25">
      <c r="A5800" t="s">
        <v>8781</v>
      </c>
      <c r="B5800" t="s">
        <v>1662</v>
      </c>
      <c r="C5800" t="s">
        <v>2258</v>
      </c>
      <c r="D5800" s="1">
        <v>45066</v>
      </c>
      <c r="E5800">
        <v>55</v>
      </c>
      <c r="F5800" t="b">
        <v>1</v>
      </c>
      <c r="G5800" t="s">
        <v>4547</v>
      </c>
      <c r="H5800" t="s">
        <v>2031</v>
      </c>
      <c r="I5800" s="1">
        <f>DATE(YEAR(tbl_Invoices[[#This Row],[Invoice_Date]]), MONTH(tbl_Invoices[[#This Row],[Invoice_Date]]), DAY(tbl_Invoices[[#This Row],[Invoice_Date]]))</f>
        <v>45066</v>
      </c>
      <c r="J5800">
        <f>YEAR(tbl_Invoices[[#This Row],[Invoice_Date]])</f>
        <v>2023</v>
      </c>
      <c r="K5800" s="1">
        <f>_xlfn.XLOOKUP(tbl_Invoices[[#This Row],[Customer_ID]], tbl_Customers[Customer_ID], tbl_Customers[Cohort_Month])</f>
        <v>44561</v>
      </c>
      <c r="L5800" s="1" t="str">
        <f ca="1">_xlfn.XLOOKUP(tbl_Invoices[[#This Row],[Customer_ID]], tbl_Customers[Customer_ID], tbl_Customers[Age_Group])</f>
        <v>55+</v>
      </c>
      <c r="M5800" s="1" t="str">
        <f>_xlfn.XLOOKUP(tbl_Invoices[[#This Row],[Customer_ID]], tbl_Customers[Customer_ID], tbl_Customers[Region])</f>
        <v>International</v>
      </c>
      <c r="N5800" s="1" t="str" cm="1">
        <f t="array" ref="N5800">_xlfn.IFS(
   _xlfn.SINGLE(tbl_Invoices[Plan_ID])="P1","Basic",
   _xlfn.SINGLE(tbl_Invoices[Plan_ID])="P2","Standard",
   _xlfn.SINGLE(tbl_Invoices[Plan_ID])="P3","Premium"
)</f>
        <v>Premium</v>
      </c>
      <c r="O5800" s="2">
        <f>IF(tbl_Invoices[[#This Row],[Revenue_Type]]="Churned",0,1)</f>
        <v>1</v>
      </c>
    </row>
    <row r="5801" spans="1:15" x14ac:dyDescent="0.25">
      <c r="A5801" t="s">
        <v>6085</v>
      </c>
      <c r="B5801" t="s">
        <v>339</v>
      </c>
      <c r="C5801" t="s">
        <v>3103</v>
      </c>
      <c r="D5801" s="1">
        <v>45067</v>
      </c>
      <c r="E5801">
        <v>55</v>
      </c>
      <c r="F5801" t="b">
        <v>1</v>
      </c>
      <c r="G5801" t="s">
        <v>4549</v>
      </c>
      <c r="H5801" t="s">
        <v>2031</v>
      </c>
      <c r="I5801" s="1">
        <f>DATE(YEAR(tbl_Invoices[[#This Row],[Invoice_Date]]), MONTH(tbl_Invoices[[#This Row],[Invoice_Date]]), DAY(tbl_Invoices[[#This Row],[Invoice_Date]]))</f>
        <v>45067</v>
      </c>
      <c r="J5801">
        <f>YEAR(tbl_Invoices[[#This Row],[Invoice_Date]])</f>
        <v>2023</v>
      </c>
      <c r="K5801" s="1">
        <f>_xlfn.XLOOKUP(tbl_Invoices[[#This Row],[Customer_ID]], tbl_Customers[Customer_ID], tbl_Customers[Cohort_Month])</f>
        <v>44681</v>
      </c>
      <c r="L5801" s="1" t="str">
        <f ca="1">_xlfn.XLOOKUP(tbl_Invoices[[#This Row],[Customer_ID]], tbl_Customers[Customer_ID], tbl_Customers[Age_Group])</f>
        <v>35–44</v>
      </c>
      <c r="M5801" s="1" t="str">
        <f>_xlfn.XLOOKUP(tbl_Invoices[[#This Row],[Customer_ID]], tbl_Customers[Customer_ID], tbl_Customers[Region])</f>
        <v>International</v>
      </c>
      <c r="N5801" s="1" t="str" cm="1">
        <f t="array" ref="N5801">_xlfn.IFS(
   _xlfn.SINGLE(tbl_Invoices[Plan_ID])="P1","Basic",
   _xlfn.SINGLE(tbl_Invoices[Plan_ID])="P2","Standard",
   _xlfn.SINGLE(tbl_Invoices[Plan_ID])="P3","Premium"
)</f>
        <v>Premium</v>
      </c>
      <c r="O5801" s="2">
        <f>IF(tbl_Invoices[[#This Row],[Revenue_Type]]="Churned",0,1)</f>
        <v>1</v>
      </c>
    </row>
    <row r="5802" spans="1:15" x14ac:dyDescent="0.25">
      <c r="A5802" t="s">
        <v>7932</v>
      </c>
      <c r="B5802" t="s">
        <v>595</v>
      </c>
      <c r="C5802" t="s">
        <v>3909</v>
      </c>
      <c r="D5802" s="1">
        <v>45067</v>
      </c>
      <c r="E5802">
        <v>25</v>
      </c>
      <c r="F5802" t="b">
        <v>1</v>
      </c>
      <c r="G5802" t="s">
        <v>4545</v>
      </c>
      <c r="H5802" t="s">
        <v>2034</v>
      </c>
      <c r="I5802" s="1">
        <f>DATE(YEAR(tbl_Invoices[[#This Row],[Invoice_Date]]), MONTH(tbl_Invoices[[#This Row],[Invoice_Date]]), DAY(tbl_Invoices[[#This Row],[Invoice_Date]]))</f>
        <v>45067</v>
      </c>
      <c r="J5802">
        <f>YEAR(tbl_Invoices[[#This Row],[Invoice_Date]])</f>
        <v>2023</v>
      </c>
      <c r="K5802" s="1">
        <f>_xlfn.XLOOKUP(tbl_Invoices[[#This Row],[Customer_ID]], tbl_Customers[Customer_ID], tbl_Customers[Cohort_Month])</f>
        <v>44957</v>
      </c>
      <c r="L5802" s="1" t="str">
        <f ca="1">_xlfn.XLOOKUP(tbl_Invoices[[#This Row],[Customer_ID]], tbl_Customers[Customer_ID], tbl_Customers[Age_Group])</f>
        <v>25–34</v>
      </c>
      <c r="M5802" s="1" t="str">
        <f>_xlfn.XLOOKUP(tbl_Invoices[[#This Row],[Customer_ID]], tbl_Customers[Customer_ID], tbl_Customers[Region])</f>
        <v>Midwest</v>
      </c>
      <c r="N5802" s="1" t="str" cm="1">
        <f t="array" ref="N5802">_xlfn.IFS(
   _xlfn.SINGLE(tbl_Invoices[Plan_ID])="P1","Basic",
   _xlfn.SINGLE(tbl_Invoices[Plan_ID])="P2","Standard",
   _xlfn.SINGLE(tbl_Invoices[Plan_ID])="P3","Premium"
)</f>
        <v>Standard</v>
      </c>
      <c r="O5802" s="2">
        <f>IF(tbl_Invoices[[#This Row],[Revenue_Type]]="Churned",0,1)</f>
        <v>0</v>
      </c>
    </row>
    <row r="5803" spans="1:15" x14ac:dyDescent="0.25">
      <c r="A5803" t="s">
        <v>9855</v>
      </c>
      <c r="B5803" t="s">
        <v>662</v>
      </c>
      <c r="C5803" t="s">
        <v>3208</v>
      </c>
      <c r="D5803" s="1">
        <v>45067</v>
      </c>
      <c r="E5803">
        <v>12</v>
      </c>
      <c r="F5803" t="b">
        <v>1</v>
      </c>
      <c r="G5803" t="s">
        <v>4545</v>
      </c>
      <c r="H5803" t="s">
        <v>2027</v>
      </c>
      <c r="I5803" s="1">
        <f>DATE(YEAR(tbl_Invoices[[#This Row],[Invoice_Date]]), MONTH(tbl_Invoices[[#This Row],[Invoice_Date]]), DAY(tbl_Invoices[[#This Row],[Invoice_Date]]))</f>
        <v>45067</v>
      </c>
      <c r="J5803">
        <f>YEAR(tbl_Invoices[[#This Row],[Invoice_Date]])</f>
        <v>2023</v>
      </c>
      <c r="K5803" s="1">
        <f>_xlfn.XLOOKUP(tbl_Invoices[[#This Row],[Customer_ID]], tbl_Customers[Customer_ID], tbl_Customers[Cohort_Month])</f>
        <v>44651</v>
      </c>
      <c r="L5803" s="1" t="str">
        <f ca="1">_xlfn.XLOOKUP(tbl_Invoices[[#This Row],[Customer_ID]], tbl_Customers[Customer_ID], tbl_Customers[Age_Group])</f>
        <v>55+</v>
      </c>
      <c r="M5803" s="1" t="str">
        <f>_xlfn.XLOOKUP(tbl_Invoices[[#This Row],[Customer_ID]], tbl_Customers[Customer_ID], tbl_Customers[Region])</f>
        <v>East</v>
      </c>
      <c r="N5803" s="1" t="str" cm="1">
        <f t="array" ref="N5803">_xlfn.IFS(
   _xlfn.SINGLE(tbl_Invoices[Plan_ID])="P1","Basic",
   _xlfn.SINGLE(tbl_Invoices[Plan_ID])="P2","Standard",
   _xlfn.SINGLE(tbl_Invoices[Plan_ID])="P3","Premium"
)</f>
        <v>Basic</v>
      </c>
      <c r="O5803" s="2">
        <f>IF(tbl_Invoices[[#This Row],[Revenue_Type]]="Churned",0,1)</f>
        <v>0</v>
      </c>
    </row>
    <row r="5804" spans="1:15" x14ac:dyDescent="0.25">
      <c r="A5804" t="s">
        <v>6668</v>
      </c>
      <c r="B5804" t="s">
        <v>976</v>
      </c>
      <c r="C5804" t="s">
        <v>3646</v>
      </c>
      <c r="D5804" s="1">
        <v>45067</v>
      </c>
      <c r="E5804">
        <v>55</v>
      </c>
      <c r="F5804" t="b">
        <v>1</v>
      </c>
      <c r="G5804" t="s">
        <v>4545</v>
      </c>
      <c r="H5804" t="s">
        <v>2031</v>
      </c>
      <c r="I5804" s="1">
        <f>DATE(YEAR(tbl_Invoices[[#This Row],[Invoice_Date]]), MONTH(tbl_Invoices[[#This Row],[Invoice_Date]]), DAY(tbl_Invoices[[#This Row],[Invoice_Date]]))</f>
        <v>45067</v>
      </c>
      <c r="J5804">
        <f>YEAR(tbl_Invoices[[#This Row],[Invoice_Date]])</f>
        <v>2023</v>
      </c>
      <c r="K5804" s="1">
        <f>_xlfn.XLOOKUP(tbl_Invoices[[#This Row],[Customer_ID]], tbl_Customers[Customer_ID], tbl_Customers[Cohort_Month])</f>
        <v>44592</v>
      </c>
      <c r="L5804" s="1" t="str">
        <f ca="1">_xlfn.XLOOKUP(tbl_Invoices[[#This Row],[Customer_ID]], tbl_Customers[Customer_ID], tbl_Customers[Age_Group])</f>
        <v>35–44</v>
      </c>
      <c r="M5804" s="1" t="str">
        <f>_xlfn.XLOOKUP(tbl_Invoices[[#This Row],[Customer_ID]], tbl_Customers[Customer_ID], tbl_Customers[Region])</f>
        <v>Midwest</v>
      </c>
      <c r="N5804" s="1" t="str" cm="1">
        <f t="array" ref="N5804">_xlfn.IFS(
   _xlfn.SINGLE(tbl_Invoices[Plan_ID])="P1","Basic",
   _xlfn.SINGLE(tbl_Invoices[Plan_ID])="P2","Standard",
   _xlfn.SINGLE(tbl_Invoices[Plan_ID])="P3","Premium"
)</f>
        <v>Premium</v>
      </c>
      <c r="O5804" s="2">
        <f>IF(tbl_Invoices[[#This Row],[Revenue_Type]]="Churned",0,1)</f>
        <v>0</v>
      </c>
    </row>
    <row r="5805" spans="1:15" x14ac:dyDescent="0.25">
      <c r="A5805" t="s">
        <v>6885</v>
      </c>
      <c r="B5805" t="s">
        <v>1781</v>
      </c>
      <c r="C5805" t="s">
        <v>4403</v>
      </c>
      <c r="D5805" s="1">
        <v>45067</v>
      </c>
      <c r="E5805">
        <v>55</v>
      </c>
      <c r="F5805" t="b">
        <v>1</v>
      </c>
      <c r="G5805" t="s">
        <v>4547</v>
      </c>
      <c r="H5805" t="s">
        <v>2031</v>
      </c>
      <c r="I5805" s="1">
        <f>DATE(YEAR(tbl_Invoices[[#This Row],[Invoice_Date]]), MONTH(tbl_Invoices[[#This Row],[Invoice_Date]]), DAY(tbl_Invoices[[#This Row],[Invoice_Date]]))</f>
        <v>45067</v>
      </c>
      <c r="J5805">
        <f>YEAR(tbl_Invoices[[#This Row],[Invoice_Date]])</f>
        <v>2023</v>
      </c>
      <c r="K5805" s="1">
        <f>_xlfn.XLOOKUP(tbl_Invoices[[#This Row],[Customer_ID]], tbl_Customers[Customer_ID], tbl_Customers[Cohort_Month])</f>
        <v>44773</v>
      </c>
      <c r="L5805" s="1" t="str">
        <f ca="1">_xlfn.XLOOKUP(tbl_Invoices[[#This Row],[Customer_ID]], tbl_Customers[Customer_ID], tbl_Customers[Age_Group])</f>
        <v>35–44</v>
      </c>
      <c r="M5805" s="1" t="str">
        <f>_xlfn.XLOOKUP(tbl_Invoices[[#This Row],[Customer_ID]], tbl_Customers[Customer_ID], tbl_Customers[Region])</f>
        <v>International</v>
      </c>
      <c r="N5805" s="1" t="str" cm="1">
        <f t="array" ref="N5805">_xlfn.IFS(
   _xlfn.SINGLE(tbl_Invoices[Plan_ID])="P1","Basic",
   _xlfn.SINGLE(tbl_Invoices[Plan_ID])="P2","Standard",
   _xlfn.SINGLE(tbl_Invoices[Plan_ID])="P3","Premium"
)</f>
        <v>Premium</v>
      </c>
      <c r="O5805" s="2">
        <f>IF(tbl_Invoices[[#This Row],[Revenue_Type]]="Churned",0,1)</f>
        <v>1</v>
      </c>
    </row>
    <row r="5806" spans="1:15" x14ac:dyDescent="0.25">
      <c r="A5806" t="s">
        <v>7602</v>
      </c>
      <c r="B5806" t="s">
        <v>1865</v>
      </c>
      <c r="C5806" t="s">
        <v>3776</v>
      </c>
      <c r="D5806" s="1">
        <v>45067</v>
      </c>
      <c r="E5806">
        <v>55</v>
      </c>
      <c r="F5806" t="b">
        <v>1</v>
      </c>
      <c r="G5806" t="s">
        <v>4540</v>
      </c>
      <c r="H5806" t="s">
        <v>2031</v>
      </c>
      <c r="I5806" s="1">
        <f>DATE(YEAR(tbl_Invoices[[#This Row],[Invoice_Date]]), MONTH(tbl_Invoices[[#This Row],[Invoice_Date]]), DAY(tbl_Invoices[[#This Row],[Invoice_Date]]))</f>
        <v>45067</v>
      </c>
      <c r="J5806">
        <f>YEAR(tbl_Invoices[[#This Row],[Invoice_Date]])</f>
        <v>2023</v>
      </c>
      <c r="K5806" s="1">
        <f>_xlfn.XLOOKUP(tbl_Invoices[[#This Row],[Customer_ID]], tbl_Customers[Customer_ID], tbl_Customers[Cohort_Month])</f>
        <v>44255</v>
      </c>
      <c r="L5806" s="1" t="str">
        <f ca="1">_xlfn.XLOOKUP(tbl_Invoices[[#This Row],[Customer_ID]], tbl_Customers[Customer_ID], tbl_Customers[Age_Group])</f>
        <v>45–54</v>
      </c>
      <c r="M5806" s="1" t="str">
        <f>_xlfn.XLOOKUP(tbl_Invoices[[#This Row],[Customer_ID]], tbl_Customers[Customer_ID], tbl_Customers[Region])</f>
        <v>West</v>
      </c>
      <c r="N5806" s="1" t="str" cm="1">
        <f t="array" ref="N5806">_xlfn.IFS(
   _xlfn.SINGLE(tbl_Invoices[Plan_ID])="P1","Basic",
   _xlfn.SINGLE(tbl_Invoices[Plan_ID])="P2","Standard",
   _xlfn.SINGLE(tbl_Invoices[Plan_ID])="P3","Premium"
)</f>
        <v>Premium</v>
      </c>
      <c r="O5806" s="2">
        <f>IF(tbl_Invoices[[#This Row],[Revenue_Type]]="Churned",0,1)</f>
        <v>1</v>
      </c>
    </row>
    <row r="5807" spans="1:15" x14ac:dyDescent="0.25">
      <c r="A5807" t="s">
        <v>7768</v>
      </c>
      <c r="B5807" t="s">
        <v>229</v>
      </c>
      <c r="C5807" t="s">
        <v>4134</v>
      </c>
      <c r="D5807" s="1">
        <v>45068</v>
      </c>
      <c r="E5807">
        <v>12</v>
      </c>
      <c r="F5807" t="b">
        <v>1</v>
      </c>
      <c r="G5807" t="s">
        <v>4547</v>
      </c>
      <c r="H5807" t="s">
        <v>2027</v>
      </c>
      <c r="I5807" s="1">
        <f>DATE(YEAR(tbl_Invoices[[#This Row],[Invoice_Date]]), MONTH(tbl_Invoices[[#This Row],[Invoice_Date]]), DAY(tbl_Invoices[[#This Row],[Invoice_Date]]))</f>
        <v>45068</v>
      </c>
      <c r="J5807">
        <f>YEAR(tbl_Invoices[[#This Row],[Invoice_Date]])</f>
        <v>2023</v>
      </c>
      <c r="K5807" s="1">
        <f>_xlfn.XLOOKUP(tbl_Invoices[[#This Row],[Customer_ID]], tbl_Customers[Customer_ID], tbl_Customers[Cohort_Month])</f>
        <v>45077</v>
      </c>
      <c r="L5807" s="1" t="str">
        <f ca="1">_xlfn.XLOOKUP(tbl_Invoices[[#This Row],[Customer_ID]], tbl_Customers[Customer_ID], tbl_Customers[Age_Group])</f>
        <v>35–44</v>
      </c>
      <c r="M5807" s="1" t="str">
        <f>_xlfn.XLOOKUP(tbl_Invoices[[#This Row],[Customer_ID]], tbl_Customers[Customer_ID], tbl_Customers[Region])</f>
        <v>Midwest</v>
      </c>
      <c r="N5807" s="1" t="str" cm="1">
        <f t="array" ref="N5807">_xlfn.IFS(
   _xlfn.SINGLE(tbl_Invoices[Plan_ID])="P1","Basic",
   _xlfn.SINGLE(tbl_Invoices[Plan_ID])="P2","Standard",
   _xlfn.SINGLE(tbl_Invoices[Plan_ID])="P3","Premium"
)</f>
        <v>Basic</v>
      </c>
      <c r="O5807" s="2">
        <f>IF(tbl_Invoices[[#This Row],[Revenue_Type]]="Churned",0,1)</f>
        <v>1</v>
      </c>
    </row>
    <row r="5808" spans="1:15" x14ac:dyDescent="0.25">
      <c r="A5808" t="s">
        <v>8771</v>
      </c>
      <c r="B5808" t="s">
        <v>576</v>
      </c>
      <c r="C5808" t="s">
        <v>3670</v>
      </c>
      <c r="D5808" s="1">
        <v>45068</v>
      </c>
      <c r="E5808">
        <v>25</v>
      </c>
      <c r="F5808" t="b">
        <v>1</v>
      </c>
      <c r="G5808" t="s">
        <v>4540</v>
      </c>
      <c r="H5808" t="s">
        <v>2034</v>
      </c>
      <c r="I5808" s="1">
        <f>DATE(YEAR(tbl_Invoices[[#This Row],[Invoice_Date]]), MONTH(tbl_Invoices[[#This Row],[Invoice_Date]]), DAY(tbl_Invoices[[#This Row],[Invoice_Date]]))</f>
        <v>45068</v>
      </c>
      <c r="J5808">
        <f>YEAR(tbl_Invoices[[#This Row],[Invoice_Date]])</f>
        <v>2023</v>
      </c>
      <c r="K5808" s="1">
        <f>_xlfn.XLOOKUP(tbl_Invoices[[#This Row],[Customer_ID]], tbl_Customers[Customer_ID], tbl_Customers[Cohort_Month])</f>
        <v>44834</v>
      </c>
      <c r="L5808" s="1" t="str">
        <f ca="1">_xlfn.XLOOKUP(tbl_Invoices[[#This Row],[Customer_ID]], tbl_Customers[Customer_ID], tbl_Customers[Age_Group])</f>
        <v>35–44</v>
      </c>
      <c r="M5808" s="1" t="str">
        <f>_xlfn.XLOOKUP(tbl_Invoices[[#This Row],[Customer_ID]], tbl_Customers[Customer_ID], tbl_Customers[Region])</f>
        <v>Midwest</v>
      </c>
      <c r="N5808" s="1" t="str" cm="1">
        <f t="array" ref="N5808">_xlfn.IFS(
   _xlfn.SINGLE(tbl_Invoices[Plan_ID])="P1","Basic",
   _xlfn.SINGLE(tbl_Invoices[Plan_ID])="P2","Standard",
   _xlfn.SINGLE(tbl_Invoices[Plan_ID])="P3","Premium"
)</f>
        <v>Standard</v>
      </c>
      <c r="O5808" s="2">
        <f>IF(tbl_Invoices[[#This Row],[Revenue_Type]]="Churned",0,1)</f>
        <v>1</v>
      </c>
    </row>
    <row r="5809" spans="1:15" x14ac:dyDescent="0.25">
      <c r="A5809" t="s">
        <v>6328</v>
      </c>
      <c r="B5809" t="s">
        <v>896</v>
      </c>
      <c r="C5809" t="s">
        <v>3422</v>
      </c>
      <c r="D5809" s="1">
        <v>45068</v>
      </c>
      <c r="E5809">
        <v>55</v>
      </c>
      <c r="F5809" t="b">
        <v>1</v>
      </c>
      <c r="G5809" t="s">
        <v>4549</v>
      </c>
      <c r="H5809" t="s">
        <v>2031</v>
      </c>
      <c r="I5809" s="1">
        <f>DATE(YEAR(tbl_Invoices[[#This Row],[Invoice_Date]]), MONTH(tbl_Invoices[[#This Row],[Invoice_Date]]), DAY(tbl_Invoices[[#This Row],[Invoice_Date]]))</f>
        <v>45068</v>
      </c>
      <c r="J5809">
        <f>YEAR(tbl_Invoices[[#This Row],[Invoice_Date]])</f>
        <v>2023</v>
      </c>
      <c r="K5809" s="1">
        <f>_xlfn.XLOOKUP(tbl_Invoices[[#This Row],[Customer_ID]], tbl_Customers[Customer_ID], tbl_Customers[Cohort_Month])</f>
        <v>44773</v>
      </c>
      <c r="L5809" s="1" t="str">
        <f ca="1">_xlfn.XLOOKUP(tbl_Invoices[[#This Row],[Customer_ID]], tbl_Customers[Customer_ID], tbl_Customers[Age_Group])</f>
        <v>18–24</v>
      </c>
      <c r="M5809" s="1" t="str">
        <f>_xlfn.XLOOKUP(tbl_Invoices[[#This Row],[Customer_ID]], tbl_Customers[Customer_ID], tbl_Customers[Region])</f>
        <v>Midwest</v>
      </c>
      <c r="N5809" s="1" t="str" cm="1">
        <f t="array" ref="N5809">_xlfn.IFS(
   _xlfn.SINGLE(tbl_Invoices[Plan_ID])="P1","Basic",
   _xlfn.SINGLE(tbl_Invoices[Plan_ID])="P2","Standard",
   _xlfn.SINGLE(tbl_Invoices[Plan_ID])="P3","Premium"
)</f>
        <v>Premium</v>
      </c>
      <c r="O5809" s="2">
        <f>IF(tbl_Invoices[[#This Row],[Revenue_Type]]="Churned",0,1)</f>
        <v>1</v>
      </c>
    </row>
    <row r="5810" spans="1:15" x14ac:dyDescent="0.25">
      <c r="A5810" t="s">
        <v>6905</v>
      </c>
      <c r="B5810" t="s">
        <v>1834</v>
      </c>
      <c r="C5810" t="s">
        <v>3083</v>
      </c>
      <c r="D5810" s="1">
        <v>45068</v>
      </c>
      <c r="E5810">
        <v>25</v>
      </c>
      <c r="F5810" t="b">
        <v>1</v>
      </c>
      <c r="G5810" t="s">
        <v>4547</v>
      </c>
      <c r="H5810" t="s">
        <v>2034</v>
      </c>
      <c r="I5810" s="1">
        <f>DATE(YEAR(tbl_Invoices[[#This Row],[Invoice_Date]]), MONTH(tbl_Invoices[[#This Row],[Invoice_Date]]), DAY(tbl_Invoices[[#This Row],[Invoice_Date]]))</f>
        <v>45068</v>
      </c>
      <c r="J5810">
        <f>YEAR(tbl_Invoices[[#This Row],[Invoice_Date]])</f>
        <v>2023</v>
      </c>
      <c r="K5810" s="1">
        <f>_xlfn.XLOOKUP(tbl_Invoices[[#This Row],[Customer_ID]], tbl_Customers[Customer_ID], tbl_Customers[Cohort_Month])</f>
        <v>44227</v>
      </c>
      <c r="L5810" s="1" t="str">
        <f ca="1">_xlfn.XLOOKUP(tbl_Invoices[[#This Row],[Customer_ID]], tbl_Customers[Customer_ID], tbl_Customers[Age_Group])</f>
        <v>55+</v>
      </c>
      <c r="M5810" s="1" t="str">
        <f>_xlfn.XLOOKUP(tbl_Invoices[[#This Row],[Customer_ID]], tbl_Customers[Customer_ID], tbl_Customers[Region])</f>
        <v>International</v>
      </c>
      <c r="N5810" s="1" t="str" cm="1">
        <f t="array" ref="N5810">_xlfn.IFS(
   _xlfn.SINGLE(tbl_Invoices[Plan_ID])="P1","Basic",
   _xlfn.SINGLE(tbl_Invoices[Plan_ID])="P2","Standard",
   _xlfn.SINGLE(tbl_Invoices[Plan_ID])="P3","Premium"
)</f>
        <v>Standard</v>
      </c>
      <c r="O5810" s="2">
        <f>IF(tbl_Invoices[[#This Row],[Revenue_Type]]="Churned",0,1)</f>
        <v>1</v>
      </c>
    </row>
    <row r="5811" spans="1:15" x14ac:dyDescent="0.25">
      <c r="A5811" t="s">
        <v>8062</v>
      </c>
      <c r="B5811" t="s">
        <v>1961</v>
      </c>
      <c r="C5811" t="s">
        <v>2164</v>
      </c>
      <c r="D5811" s="1">
        <v>45068</v>
      </c>
      <c r="E5811">
        <v>12</v>
      </c>
      <c r="F5811" t="b">
        <v>1</v>
      </c>
      <c r="G5811" t="s">
        <v>4540</v>
      </c>
      <c r="H5811" t="s">
        <v>2027</v>
      </c>
      <c r="I5811" s="1">
        <f>DATE(YEAR(tbl_Invoices[[#This Row],[Invoice_Date]]), MONTH(tbl_Invoices[[#This Row],[Invoice_Date]]), DAY(tbl_Invoices[[#This Row],[Invoice_Date]]))</f>
        <v>45068</v>
      </c>
      <c r="J5811">
        <f>YEAR(tbl_Invoices[[#This Row],[Invoice_Date]])</f>
        <v>2023</v>
      </c>
      <c r="K5811" s="1">
        <f>_xlfn.XLOOKUP(tbl_Invoices[[#This Row],[Customer_ID]], tbl_Customers[Customer_ID], tbl_Customers[Cohort_Month])</f>
        <v>44561</v>
      </c>
      <c r="L5811" s="1" t="str">
        <f ca="1">_xlfn.XLOOKUP(tbl_Invoices[[#This Row],[Customer_ID]], tbl_Customers[Customer_ID], tbl_Customers[Age_Group])</f>
        <v>35–44</v>
      </c>
      <c r="M5811" s="1" t="str">
        <f>_xlfn.XLOOKUP(tbl_Invoices[[#This Row],[Customer_ID]], tbl_Customers[Customer_ID], tbl_Customers[Region])</f>
        <v>Midwest</v>
      </c>
      <c r="N5811" s="1" t="str" cm="1">
        <f t="array" ref="N5811">_xlfn.IFS(
   _xlfn.SINGLE(tbl_Invoices[Plan_ID])="P1","Basic",
   _xlfn.SINGLE(tbl_Invoices[Plan_ID])="P2","Standard",
   _xlfn.SINGLE(tbl_Invoices[Plan_ID])="P3","Premium"
)</f>
        <v>Basic</v>
      </c>
      <c r="O5811" s="2">
        <f>IF(tbl_Invoices[[#This Row],[Revenue_Type]]="Churned",0,1)</f>
        <v>1</v>
      </c>
    </row>
    <row r="5812" spans="1:15" x14ac:dyDescent="0.25">
      <c r="A5812" t="s">
        <v>7505</v>
      </c>
      <c r="B5812" t="s">
        <v>74</v>
      </c>
      <c r="C5812" t="s">
        <v>2430</v>
      </c>
      <c r="D5812" s="1">
        <v>45069</v>
      </c>
      <c r="E5812">
        <v>12</v>
      </c>
      <c r="F5812" t="b">
        <v>1</v>
      </c>
      <c r="G5812" t="s">
        <v>4540</v>
      </c>
      <c r="H5812" t="s">
        <v>2027</v>
      </c>
      <c r="I5812" s="1">
        <f>DATE(YEAR(tbl_Invoices[[#This Row],[Invoice_Date]]), MONTH(tbl_Invoices[[#This Row],[Invoice_Date]]), DAY(tbl_Invoices[[#This Row],[Invoice_Date]]))</f>
        <v>45069</v>
      </c>
      <c r="J5812">
        <f>YEAR(tbl_Invoices[[#This Row],[Invoice_Date]])</f>
        <v>2023</v>
      </c>
      <c r="K5812" s="1">
        <f>_xlfn.XLOOKUP(tbl_Invoices[[#This Row],[Customer_ID]], tbl_Customers[Customer_ID], tbl_Customers[Cohort_Month])</f>
        <v>44561</v>
      </c>
      <c r="L5812" s="1" t="str">
        <f ca="1">_xlfn.XLOOKUP(tbl_Invoices[[#This Row],[Customer_ID]], tbl_Customers[Customer_ID], tbl_Customers[Age_Group])</f>
        <v>55+</v>
      </c>
      <c r="M5812" s="1" t="str">
        <f>_xlfn.XLOOKUP(tbl_Invoices[[#This Row],[Customer_ID]], tbl_Customers[Customer_ID], tbl_Customers[Region])</f>
        <v>South</v>
      </c>
      <c r="N5812" s="1" t="str" cm="1">
        <f t="array" ref="N5812">_xlfn.IFS(
   _xlfn.SINGLE(tbl_Invoices[Plan_ID])="P1","Basic",
   _xlfn.SINGLE(tbl_Invoices[Plan_ID])="P2","Standard",
   _xlfn.SINGLE(tbl_Invoices[Plan_ID])="P3","Premium"
)</f>
        <v>Basic</v>
      </c>
      <c r="O5812" s="2">
        <f>IF(tbl_Invoices[[#This Row],[Revenue_Type]]="Churned",0,1)</f>
        <v>1</v>
      </c>
    </row>
    <row r="5813" spans="1:15" x14ac:dyDescent="0.25">
      <c r="A5813" t="s">
        <v>5543</v>
      </c>
      <c r="B5813" t="s">
        <v>123</v>
      </c>
      <c r="C5813" t="s">
        <v>3162</v>
      </c>
      <c r="D5813" s="1">
        <v>45069</v>
      </c>
      <c r="E5813">
        <v>55</v>
      </c>
      <c r="F5813" t="b">
        <v>1</v>
      </c>
      <c r="G5813" t="s">
        <v>4545</v>
      </c>
      <c r="H5813" t="s">
        <v>2031</v>
      </c>
      <c r="I5813" s="1">
        <f>DATE(YEAR(tbl_Invoices[[#This Row],[Invoice_Date]]), MONTH(tbl_Invoices[[#This Row],[Invoice_Date]]), DAY(tbl_Invoices[[#This Row],[Invoice_Date]]))</f>
        <v>45069</v>
      </c>
      <c r="J5813">
        <f>YEAR(tbl_Invoices[[#This Row],[Invoice_Date]])</f>
        <v>2023</v>
      </c>
      <c r="K5813" s="1">
        <f>_xlfn.XLOOKUP(tbl_Invoices[[#This Row],[Customer_ID]], tbl_Customers[Customer_ID], tbl_Customers[Cohort_Month])</f>
        <v>44865</v>
      </c>
      <c r="L5813" s="1" t="str">
        <f ca="1">_xlfn.XLOOKUP(tbl_Invoices[[#This Row],[Customer_ID]], tbl_Customers[Customer_ID], tbl_Customers[Age_Group])</f>
        <v>18–24</v>
      </c>
      <c r="M5813" s="1" t="str">
        <f>_xlfn.XLOOKUP(tbl_Invoices[[#This Row],[Customer_ID]], tbl_Customers[Customer_ID], tbl_Customers[Region])</f>
        <v>East</v>
      </c>
      <c r="N5813" s="1" t="str" cm="1">
        <f t="array" ref="N5813">_xlfn.IFS(
   _xlfn.SINGLE(tbl_Invoices[Plan_ID])="P1","Basic",
   _xlfn.SINGLE(tbl_Invoices[Plan_ID])="P2","Standard",
   _xlfn.SINGLE(tbl_Invoices[Plan_ID])="P3","Premium"
)</f>
        <v>Premium</v>
      </c>
      <c r="O5813" s="2">
        <f>IF(tbl_Invoices[[#This Row],[Revenue_Type]]="Churned",0,1)</f>
        <v>0</v>
      </c>
    </row>
    <row r="5814" spans="1:15" x14ac:dyDescent="0.25">
      <c r="A5814" t="s">
        <v>8437</v>
      </c>
      <c r="B5814" t="s">
        <v>140</v>
      </c>
      <c r="C5814" t="s">
        <v>3749</v>
      </c>
      <c r="D5814" s="1">
        <v>45069</v>
      </c>
      <c r="E5814">
        <v>25</v>
      </c>
      <c r="F5814" t="b">
        <v>1</v>
      </c>
      <c r="G5814" t="s">
        <v>4540</v>
      </c>
      <c r="H5814" t="s">
        <v>2034</v>
      </c>
      <c r="I5814" s="1">
        <f>DATE(YEAR(tbl_Invoices[[#This Row],[Invoice_Date]]), MONTH(tbl_Invoices[[#This Row],[Invoice_Date]]), DAY(tbl_Invoices[[#This Row],[Invoice_Date]]))</f>
        <v>45069</v>
      </c>
      <c r="J5814">
        <f>YEAR(tbl_Invoices[[#This Row],[Invoice_Date]])</f>
        <v>2023</v>
      </c>
      <c r="K5814" s="1">
        <f>_xlfn.XLOOKUP(tbl_Invoices[[#This Row],[Customer_ID]], tbl_Customers[Customer_ID], tbl_Customers[Cohort_Month])</f>
        <v>45016</v>
      </c>
      <c r="L5814" s="1" t="str">
        <f ca="1">_xlfn.XLOOKUP(tbl_Invoices[[#This Row],[Customer_ID]], tbl_Customers[Customer_ID], tbl_Customers[Age_Group])</f>
        <v>45–54</v>
      </c>
      <c r="M5814" s="1" t="str">
        <f>_xlfn.XLOOKUP(tbl_Invoices[[#This Row],[Customer_ID]], tbl_Customers[Customer_ID], tbl_Customers[Region])</f>
        <v>East</v>
      </c>
      <c r="N5814" s="1" t="str" cm="1">
        <f t="array" ref="N5814">_xlfn.IFS(
   _xlfn.SINGLE(tbl_Invoices[Plan_ID])="P1","Basic",
   _xlfn.SINGLE(tbl_Invoices[Plan_ID])="P2","Standard",
   _xlfn.SINGLE(tbl_Invoices[Plan_ID])="P3","Premium"
)</f>
        <v>Standard</v>
      </c>
      <c r="O5814" s="2">
        <f>IF(tbl_Invoices[[#This Row],[Revenue_Type]]="Churned",0,1)</f>
        <v>1</v>
      </c>
    </row>
    <row r="5815" spans="1:15" x14ac:dyDescent="0.25">
      <c r="A5815" t="s">
        <v>9371</v>
      </c>
      <c r="B5815" t="s">
        <v>838</v>
      </c>
      <c r="C5815" t="s">
        <v>4388</v>
      </c>
      <c r="D5815" s="1">
        <v>45069</v>
      </c>
      <c r="E5815">
        <v>12</v>
      </c>
      <c r="F5815" t="b">
        <v>1</v>
      </c>
      <c r="G5815" t="s">
        <v>4547</v>
      </c>
      <c r="H5815" t="s">
        <v>2027</v>
      </c>
      <c r="I5815" s="1">
        <f>DATE(YEAR(tbl_Invoices[[#This Row],[Invoice_Date]]), MONTH(tbl_Invoices[[#This Row],[Invoice_Date]]), DAY(tbl_Invoices[[#This Row],[Invoice_Date]]))</f>
        <v>45069</v>
      </c>
      <c r="J5815">
        <f>YEAR(tbl_Invoices[[#This Row],[Invoice_Date]])</f>
        <v>2023</v>
      </c>
      <c r="K5815" s="1">
        <f>_xlfn.XLOOKUP(tbl_Invoices[[#This Row],[Customer_ID]], tbl_Customers[Customer_ID], tbl_Customers[Cohort_Month])</f>
        <v>44926</v>
      </c>
      <c r="L5815" s="1" t="str">
        <f ca="1">_xlfn.XLOOKUP(tbl_Invoices[[#This Row],[Customer_ID]], tbl_Customers[Customer_ID], tbl_Customers[Age_Group])</f>
        <v>25–34</v>
      </c>
      <c r="M5815" s="1" t="str">
        <f>_xlfn.XLOOKUP(tbl_Invoices[[#This Row],[Customer_ID]], tbl_Customers[Customer_ID], tbl_Customers[Region])</f>
        <v>South</v>
      </c>
      <c r="N5815" s="1" t="str" cm="1">
        <f t="array" ref="N5815">_xlfn.IFS(
   _xlfn.SINGLE(tbl_Invoices[Plan_ID])="P1","Basic",
   _xlfn.SINGLE(tbl_Invoices[Plan_ID])="P2","Standard",
   _xlfn.SINGLE(tbl_Invoices[Plan_ID])="P3","Premium"
)</f>
        <v>Basic</v>
      </c>
      <c r="O5815" s="2">
        <f>IF(tbl_Invoices[[#This Row],[Revenue_Type]]="Churned",0,1)</f>
        <v>1</v>
      </c>
    </row>
    <row r="5816" spans="1:15" x14ac:dyDescent="0.25">
      <c r="A5816" t="s">
        <v>10391</v>
      </c>
      <c r="B5816" t="s">
        <v>1478</v>
      </c>
      <c r="C5816" t="s">
        <v>4022</v>
      </c>
      <c r="D5816" s="1">
        <v>45069</v>
      </c>
      <c r="E5816">
        <v>55</v>
      </c>
      <c r="F5816" t="b">
        <v>1</v>
      </c>
      <c r="G5816" t="s">
        <v>4540</v>
      </c>
      <c r="H5816" t="s">
        <v>2031</v>
      </c>
      <c r="I5816" s="1">
        <f>DATE(YEAR(tbl_Invoices[[#This Row],[Invoice_Date]]), MONTH(tbl_Invoices[[#This Row],[Invoice_Date]]), DAY(tbl_Invoices[[#This Row],[Invoice_Date]]))</f>
        <v>45069</v>
      </c>
      <c r="J5816">
        <f>YEAR(tbl_Invoices[[#This Row],[Invoice_Date]])</f>
        <v>2023</v>
      </c>
      <c r="K5816" s="1">
        <f>_xlfn.XLOOKUP(tbl_Invoices[[#This Row],[Customer_ID]], tbl_Customers[Customer_ID], tbl_Customers[Cohort_Month])</f>
        <v>44255</v>
      </c>
      <c r="L5816" s="1" t="str">
        <f ca="1">_xlfn.XLOOKUP(tbl_Invoices[[#This Row],[Customer_ID]], tbl_Customers[Customer_ID], tbl_Customers[Age_Group])</f>
        <v>35–44</v>
      </c>
      <c r="M5816" s="1" t="str">
        <f>_xlfn.XLOOKUP(tbl_Invoices[[#This Row],[Customer_ID]], tbl_Customers[Customer_ID], tbl_Customers[Region])</f>
        <v>East</v>
      </c>
      <c r="N5816" s="1" t="str" cm="1">
        <f t="array" ref="N5816">_xlfn.IFS(
   _xlfn.SINGLE(tbl_Invoices[Plan_ID])="P1","Basic",
   _xlfn.SINGLE(tbl_Invoices[Plan_ID])="P2","Standard",
   _xlfn.SINGLE(tbl_Invoices[Plan_ID])="P3","Premium"
)</f>
        <v>Premium</v>
      </c>
      <c r="O5816" s="2">
        <f>IF(tbl_Invoices[[#This Row],[Revenue_Type]]="Churned",0,1)</f>
        <v>1</v>
      </c>
    </row>
    <row r="5817" spans="1:15" x14ac:dyDescent="0.25">
      <c r="A5817" t="s">
        <v>4580</v>
      </c>
      <c r="B5817" t="s">
        <v>1644</v>
      </c>
      <c r="C5817" t="s">
        <v>4165</v>
      </c>
      <c r="D5817" s="1">
        <v>45069</v>
      </c>
      <c r="E5817">
        <v>12</v>
      </c>
      <c r="F5817" t="b">
        <v>1</v>
      </c>
      <c r="G5817" t="s">
        <v>4545</v>
      </c>
      <c r="H5817" t="s">
        <v>2027</v>
      </c>
      <c r="I5817" s="1">
        <f>DATE(YEAR(tbl_Invoices[[#This Row],[Invoice_Date]]), MONTH(tbl_Invoices[[#This Row],[Invoice_Date]]), DAY(tbl_Invoices[[#This Row],[Invoice_Date]]))</f>
        <v>45069</v>
      </c>
      <c r="J5817">
        <f>YEAR(tbl_Invoices[[#This Row],[Invoice_Date]])</f>
        <v>2023</v>
      </c>
      <c r="K5817" s="1">
        <f>_xlfn.XLOOKUP(tbl_Invoices[[#This Row],[Customer_ID]], tbl_Customers[Customer_ID], tbl_Customers[Cohort_Month])</f>
        <v>44895</v>
      </c>
      <c r="L5817" s="1" t="str">
        <f ca="1">_xlfn.XLOOKUP(tbl_Invoices[[#This Row],[Customer_ID]], tbl_Customers[Customer_ID], tbl_Customers[Age_Group])</f>
        <v>55+</v>
      </c>
      <c r="M5817" s="1" t="str">
        <f>_xlfn.XLOOKUP(tbl_Invoices[[#This Row],[Customer_ID]], tbl_Customers[Customer_ID], tbl_Customers[Region])</f>
        <v>West</v>
      </c>
      <c r="N5817" s="1" t="str" cm="1">
        <f t="array" ref="N5817">_xlfn.IFS(
   _xlfn.SINGLE(tbl_Invoices[Plan_ID])="P1","Basic",
   _xlfn.SINGLE(tbl_Invoices[Plan_ID])="P2","Standard",
   _xlfn.SINGLE(tbl_Invoices[Plan_ID])="P3","Premium"
)</f>
        <v>Basic</v>
      </c>
      <c r="O5817" s="2">
        <f>IF(tbl_Invoices[[#This Row],[Revenue_Type]]="Churned",0,1)</f>
        <v>0</v>
      </c>
    </row>
    <row r="5818" spans="1:15" x14ac:dyDescent="0.25">
      <c r="A5818" t="s">
        <v>6196</v>
      </c>
      <c r="B5818" t="s">
        <v>1695</v>
      </c>
      <c r="C5818" t="s">
        <v>2517</v>
      </c>
      <c r="D5818" s="1">
        <v>45069</v>
      </c>
      <c r="E5818">
        <v>25</v>
      </c>
      <c r="F5818" t="b">
        <v>1</v>
      </c>
      <c r="G5818" t="s">
        <v>4549</v>
      </c>
      <c r="H5818" t="s">
        <v>2034</v>
      </c>
      <c r="I5818" s="1">
        <f>DATE(YEAR(tbl_Invoices[[#This Row],[Invoice_Date]]), MONTH(tbl_Invoices[[#This Row],[Invoice_Date]]), DAY(tbl_Invoices[[#This Row],[Invoice_Date]]))</f>
        <v>45069</v>
      </c>
      <c r="J5818">
        <f>YEAR(tbl_Invoices[[#This Row],[Invoice_Date]])</f>
        <v>2023</v>
      </c>
      <c r="K5818" s="1">
        <f>_xlfn.XLOOKUP(tbl_Invoices[[#This Row],[Customer_ID]], tbl_Customers[Customer_ID], tbl_Customers[Cohort_Month])</f>
        <v>44895</v>
      </c>
      <c r="L5818" s="1" t="str">
        <f ca="1">_xlfn.XLOOKUP(tbl_Invoices[[#This Row],[Customer_ID]], tbl_Customers[Customer_ID], tbl_Customers[Age_Group])</f>
        <v>35–44</v>
      </c>
      <c r="M5818" s="1" t="str">
        <f>_xlfn.XLOOKUP(tbl_Invoices[[#This Row],[Customer_ID]], tbl_Customers[Customer_ID], tbl_Customers[Region])</f>
        <v>East</v>
      </c>
      <c r="N5818" s="1" t="str" cm="1">
        <f t="array" ref="N5818">_xlfn.IFS(
   _xlfn.SINGLE(tbl_Invoices[Plan_ID])="P1","Basic",
   _xlfn.SINGLE(tbl_Invoices[Plan_ID])="P2","Standard",
   _xlfn.SINGLE(tbl_Invoices[Plan_ID])="P3","Premium"
)</f>
        <v>Standard</v>
      </c>
      <c r="O5818" s="2">
        <f>IF(tbl_Invoices[[#This Row],[Revenue_Type]]="Churned",0,1)</f>
        <v>1</v>
      </c>
    </row>
    <row r="5819" spans="1:15" x14ac:dyDescent="0.25">
      <c r="A5819" t="s">
        <v>5316</v>
      </c>
      <c r="B5819" t="s">
        <v>1719</v>
      </c>
      <c r="C5819" t="s">
        <v>3552</v>
      </c>
      <c r="D5819" s="1">
        <v>45069</v>
      </c>
      <c r="E5819">
        <v>12</v>
      </c>
      <c r="F5819" t="b">
        <v>1</v>
      </c>
      <c r="G5819" t="s">
        <v>4538</v>
      </c>
      <c r="H5819" t="s">
        <v>2027</v>
      </c>
      <c r="I5819" s="1">
        <f>DATE(YEAR(tbl_Invoices[[#This Row],[Invoice_Date]]), MONTH(tbl_Invoices[[#This Row],[Invoice_Date]]), DAY(tbl_Invoices[[#This Row],[Invoice_Date]]))</f>
        <v>45069</v>
      </c>
      <c r="J5819">
        <f>YEAR(tbl_Invoices[[#This Row],[Invoice_Date]])</f>
        <v>2023</v>
      </c>
      <c r="K5819" s="1">
        <f>_xlfn.XLOOKUP(tbl_Invoices[[#This Row],[Customer_ID]], tbl_Customers[Customer_ID], tbl_Customers[Cohort_Month])</f>
        <v>44316</v>
      </c>
      <c r="L5819" s="1" t="str">
        <f ca="1">_xlfn.XLOOKUP(tbl_Invoices[[#This Row],[Customer_ID]], tbl_Customers[Customer_ID], tbl_Customers[Age_Group])</f>
        <v>25–34</v>
      </c>
      <c r="M5819" s="1" t="str">
        <f>_xlfn.XLOOKUP(tbl_Invoices[[#This Row],[Customer_ID]], tbl_Customers[Customer_ID], tbl_Customers[Region])</f>
        <v>East</v>
      </c>
      <c r="N5819" s="1" t="str" cm="1">
        <f t="array" ref="N5819">_xlfn.IFS(
   _xlfn.SINGLE(tbl_Invoices[Plan_ID])="P1","Basic",
   _xlfn.SINGLE(tbl_Invoices[Plan_ID])="P2","Standard",
   _xlfn.SINGLE(tbl_Invoices[Plan_ID])="P3","Premium"
)</f>
        <v>Basic</v>
      </c>
      <c r="O5819" s="2">
        <f>IF(tbl_Invoices[[#This Row],[Revenue_Type]]="Churned",0,1)</f>
        <v>1</v>
      </c>
    </row>
    <row r="5820" spans="1:15" x14ac:dyDescent="0.25">
      <c r="A5820" t="s">
        <v>8990</v>
      </c>
      <c r="B5820" t="s">
        <v>1809</v>
      </c>
      <c r="C5820" t="s">
        <v>2272</v>
      </c>
      <c r="D5820" s="1">
        <v>45069</v>
      </c>
      <c r="E5820">
        <v>25</v>
      </c>
      <c r="F5820" t="b">
        <v>1</v>
      </c>
      <c r="G5820" t="s">
        <v>4545</v>
      </c>
      <c r="H5820" t="s">
        <v>2034</v>
      </c>
      <c r="I5820" s="1">
        <f>DATE(YEAR(tbl_Invoices[[#This Row],[Invoice_Date]]), MONTH(tbl_Invoices[[#This Row],[Invoice_Date]]), DAY(tbl_Invoices[[#This Row],[Invoice_Date]]))</f>
        <v>45069</v>
      </c>
      <c r="J5820">
        <f>YEAR(tbl_Invoices[[#This Row],[Invoice_Date]])</f>
        <v>2023</v>
      </c>
      <c r="K5820" s="1">
        <f>_xlfn.XLOOKUP(tbl_Invoices[[#This Row],[Customer_ID]], tbl_Customers[Customer_ID], tbl_Customers[Cohort_Month])</f>
        <v>44985</v>
      </c>
      <c r="L5820" s="1" t="str">
        <f ca="1">_xlfn.XLOOKUP(tbl_Invoices[[#This Row],[Customer_ID]], tbl_Customers[Customer_ID], tbl_Customers[Age_Group])</f>
        <v>25–34</v>
      </c>
      <c r="M5820" s="1" t="str">
        <f>_xlfn.XLOOKUP(tbl_Invoices[[#This Row],[Customer_ID]], tbl_Customers[Customer_ID], tbl_Customers[Region])</f>
        <v>Midwest</v>
      </c>
      <c r="N5820" s="1" t="str" cm="1">
        <f t="array" ref="N5820">_xlfn.IFS(
   _xlfn.SINGLE(tbl_Invoices[Plan_ID])="P1","Basic",
   _xlfn.SINGLE(tbl_Invoices[Plan_ID])="P2","Standard",
   _xlfn.SINGLE(tbl_Invoices[Plan_ID])="P3","Premium"
)</f>
        <v>Standard</v>
      </c>
      <c r="O5820" s="2">
        <f>IF(tbl_Invoices[[#This Row],[Revenue_Type]]="Churned",0,1)</f>
        <v>0</v>
      </c>
    </row>
    <row r="5821" spans="1:15" x14ac:dyDescent="0.25">
      <c r="A5821" t="s">
        <v>4859</v>
      </c>
      <c r="B5821" t="s">
        <v>1827</v>
      </c>
      <c r="C5821" t="s">
        <v>4153</v>
      </c>
      <c r="D5821" s="1">
        <v>45069</v>
      </c>
      <c r="E5821">
        <v>12</v>
      </c>
      <c r="F5821" t="b">
        <v>1</v>
      </c>
      <c r="G5821" t="s">
        <v>4540</v>
      </c>
      <c r="H5821" t="s">
        <v>2027</v>
      </c>
      <c r="I5821" s="1">
        <f>DATE(YEAR(tbl_Invoices[[#This Row],[Invoice_Date]]), MONTH(tbl_Invoices[[#This Row],[Invoice_Date]]), DAY(tbl_Invoices[[#This Row],[Invoice_Date]]))</f>
        <v>45069</v>
      </c>
      <c r="J5821">
        <f>YEAR(tbl_Invoices[[#This Row],[Invoice_Date]])</f>
        <v>2023</v>
      </c>
      <c r="K5821" s="1">
        <f>_xlfn.XLOOKUP(tbl_Invoices[[#This Row],[Customer_ID]], tbl_Customers[Customer_ID], tbl_Customers[Cohort_Month])</f>
        <v>44773</v>
      </c>
      <c r="L5821" s="1" t="str">
        <f ca="1">_xlfn.XLOOKUP(tbl_Invoices[[#This Row],[Customer_ID]], tbl_Customers[Customer_ID], tbl_Customers[Age_Group])</f>
        <v>55+</v>
      </c>
      <c r="M5821" s="1" t="str">
        <f>_xlfn.XLOOKUP(tbl_Invoices[[#This Row],[Customer_ID]], tbl_Customers[Customer_ID], tbl_Customers[Region])</f>
        <v>South</v>
      </c>
      <c r="N5821" s="1" t="str" cm="1">
        <f t="array" ref="N5821">_xlfn.IFS(
   _xlfn.SINGLE(tbl_Invoices[Plan_ID])="P1","Basic",
   _xlfn.SINGLE(tbl_Invoices[Plan_ID])="P2","Standard",
   _xlfn.SINGLE(tbl_Invoices[Plan_ID])="P3","Premium"
)</f>
        <v>Basic</v>
      </c>
      <c r="O5821" s="2">
        <f>IF(tbl_Invoices[[#This Row],[Revenue_Type]]="Churned",0,1)</f>
        <v>1</v>
      </c>
    </row>
    <row r="5822" spans="1:15" x14ac:dyDescent="0.25">
      <c r="A5822" t="s">
        <v>8791</v>
      </c>
      <c r="B5822" t="s">
        <v>90</v>
      </c>
      <c r="C5822" t="s">
        <v>4454</v>
      </c>
      <c r="D5822" s="1">
        <v>45070</v>
      </c>
      <c r="E5822">
        <v>25</v>
      </c>
      <c r="F5822" t="b">
        <v>1</v>
      </c>
      <c r="G5822" t="s">
        <v>4538</v>
      </c>
      <c r="H5822" t="s">
        <v>2034</v>
      </c>
      <c r="I5822" s="1">
        <f>DATE(YEAR(tbl_Invoices[[#This Row],[Invoice_Date]]), MONTH(tbl_Invoices[[#This Row],[Invoice_Date]]), DAY(tbl_Invoices[[#This Row],[Invoice_Date]]))</f>
        <v>45070</v>
      </c>
      <c r="J5822">
        <f>YEAR(tbl_Invoices[[#This Row],[Invoice_Date]])</f>
        <v>2023</v>
      </c>
      <c r="K5822" s="1">
        <f>_xlfn.XLOOKUP(tbl_Invoices[[#This Row],[Customer_ID]], tbl_Customers[Customer_ID], tbl_Customers[Cohort_Month])</f>
        <v>45107</v>
      </c>
      <c r="L5822" s="1" t="str">
        <f ca="1">_xlfn.XLOOKUP(tbl_Invoices[[#This Row],[Customer_ID]], tbl_Customers[Customer_ID], tbl_Customers[Age_Group])</f>
        <v>35–44</v>
      </c>
      <c r="M5822" s="1" t="str">
        <f>_xlfn.XLOOKUP(tbl_Invoices[[#This Row],[Customer_ID]], tbl_Customers[Customer_ID], tbl_Customers[Region])</f>
        <v>Midwest</v>
      </c>
      <c r="N5822" s="1" t="str" cm="1">
        <f t="array" ref="N5822">_xlfn.IFS(
   _xlfn.SINGLE(tbl_Invoices[Plan_ID])="P1","Basic",
   _xlfn.SINGLE(tbl_Invoices[Plan_ID])="P2","Standard",
   _xlfn.SINGLE(tbl_Invoices[Plan_ID])="P3","Premium"
)</f>
        <v>Standard</v>
      </c>
      <c r="O5822" s="2">
        <f>IF(tbl_Invoices[[#This Row],[Revenue_Type]]="Churned",0,1)</f>
        <v>1</v>
      </c>
    </row>
    <row r="5823" spans="1:15" x14ac:dyDescent="0.25">
      <c r="A5823" t="s">
        <v>10049</v>
      </c>
      <c r="B5823" t="s">
        <v>151</v>
      </c>
      <c r="C5823" t="s">
        <v>2623</v>
      </c>
      <c r="D5823" s="1">
        <v>45070</v>
      </c>
      <c r="E5823">
        <v>12</v>
      </c>
      <c r="F5823" t="b">
        <v>1</v>
      </c>
      <c r="G5823" t="s">
        <v>4538</v>
      </c>
      <c r="H5823" t="s">
        <v>2027</v>
      </c>
      <c r="I5823" s="1">
        <f>DATE(YEAR(tbl_Invoices[[#This Row],[Invoice_Date]]), MONTH(tbl_Invoices[[#This Row],[Invoice_Date]]), DAY(tbl_Invoices[[#This Row],[Invoice_Date]]))</f>
        <v>45070</v>
      </c>
      <c r="J5823">
        <f>YEAR(tbl_Invoices[[#This Row],[Invoice_Date]])</f>
        <v>2023</v>
      </c>
      <c r="K5823" s="1">
        <f>_xlfn.XLOOKUP(tbl_Invoices[[#This Row],[Customer_ID]], tbl_Customers[Customer_ID], tbl_Customers[Cohort_Month])</f>
        <v>44804</v>
      </c>
      <c r="L5823" s="1" t="str">
        <f ca="1">_xlfn.XLOOKUP(tbl_Invoices[[#This Row],[Customer_ID]], tbl_Customers[Customer_ID], tbl_Customers[Age_Group])</f>
        <v>45–54</v>
      </c>
      <c r="M5823" s="1" t="str">
        <f>_xlfn.XLOOKUP(tbl_Invoices[[#This Row],[Customer_ID]], tbl_Customers[Customer_ID], tbl_Customers[Region])</f>
        <v>International</v>
      </c>
      <c r="N5823" s="1" t="str" cm="1">
        <f t="array" ref="N5823">_xlfn.IFS(
   _xlfn.SINGLE(tbl_Invoices[Plan_ID])="P1","Basic",
   _xlfn.SINGLE(tbl_Invoices[Plan_ID])="P2","Standard",
   _xlfn.SINGLE(tbl_Invoices[Plan_ID])="P3","Premium"
)</f>
        <v>Basic</v>
      </c>
      <c r="O5823" s="2">
        <f>IF(tbl_Invoices[[#This Row],[Revenue_Type]]="Churned",0,1)</f>
        <v>1</v>
      </c>
    </row>
    <row r="5824" spans="1:15" x14ac:dyDescent="0.25">
      <c r="A5824" t="s">
        <v>9120</v>
      </c>
      <c r="B5824" t="s">
        <v>185</v>
      </c>
      <c r="C5824" t="s">
        <v>4211</v>
      </c>
      <c r="D5824" s="1">
        <v>45070</v>
      </c>
      <c r="E5824">
        <v>12</v>
      </c>
      <c r="F5824" t="b">
        <v>1</v>
      </c>
      <c r="G5824" t="s">
        <v>4540</v>
      </c>
      <c r="H5824" t="s">
        <v>2027</v>
      </c>
      <c r="I5824" s="1">
        <f>DATE(YEAR(tbl_Invoices[[#This Row],[Invoice_Date]]), MONTH(tbl_Invoices[[#This Row],[Invoice_Date]]), DAY(tbl_Invoices[[#This Row],[Invoice_Date]]))</f>
        <v>45070</v>
      </c>
      <c r="J5824">
        <f>YEAR(tbl_Invoices[[#This Row],[Invoice_Date]])</f>
        <v>2023</v>
      </c>
      <c r="K5824" s="1">
        <f>_xlfn.XLOOKUP(tbl_Invoices[[#This Row],[Customer_ID]], tbl_Customers[Customer_ID], tbl_Customers[Cohort_Month])</f>
        <v>44865</v>
      </c>
      <c r="L5824" s="1" t="str">
        <f ca="1">_xlfn.XLOOKUP(tbl_Invoices[[#This Row],[Customer_ID]], tbl_Customers[Customer_ID], tbl_Customers[Age_Group])</f>
        <v>35–44</v>
      </c>
      <c r="M5824" s="1" t="str">
        <f>_xlfn.XLOOKUP(tbl_Invoices[[#This Row],[Customer_ID]], tbl_Customers[Customer_ID], tbl_Customers[Region])</f>
        <v>South</v>
      </c>
      <c r="N5824" s="1" t="str" cm="1">
        <f t="array" ref="N5824">_xlfn.IFS(
   _xlfn.SINGLE(tbl_Invoices[Plan_ID])="P1","Basic",
   _xlfn.SINGLE(tbl_Invoices[Plan_ID])="P2","Standard",
   _xlfn.SINGLE(tbl_Invoices[Plan_ID])="P3","Premium"
)</f>
        <v>Basic</v>
      </c>
      <c r="O5824" s="2">
        <f>IF(tbl_Invoices[[#This Row],[Revenue_Type]]="Churned",0,1)</f>
        <v>1</v>
      </c>
    </row>
    <row r="5825" spans="1:15" x14ac:dyDescent="0.25">
      <c r="A5825" t="s">
        <v>6511</v>
      </c>
      <c r="B5825" t="s">
        <v>253</v>
      </c>
      <c r="C5825" t="s">
        <v>2324</v>
      </c>
      <c r="D5825" s="1">
        <v>45070</v>
      </c>
      <c r="E5825">
        <v>25</v>
      </c>
      <c r="F5825" t="b">
        <v>1</v>
      </c>
      <c r="G5825" t="s">
        <v>4545</v>
      </c>
      <c r="H5825" t="s">
        <v>2034</v>
      </c>
      <c r="I5825" s="1">
        <f>DATE(YEAR(tbl_Invoices[[#This Row],[Invoice_Date]]), MONTH(tbl_Invoices[[#This Row],[Invoice_Date]]), DAY(tbl_Invoices[[#This Row],[Invoice_Date]]))</f>
        <v>45070</v>
      </c>
      <c r="J5825">
        <f>YEAR(tbl_Invoices[[#This Row],[Invoice_Date]])</f>
        <v>2023</v>
      </c>
      <c r="K5825" s="1">
        <f>_xlfn.XLOOKUP(tbl_Invoices[[#This Row],[Customer_ID]], tbl_Customers[Customer_ID], tbl_Customers[Cohort_Month])</f>
        <v>44286</v>
      </c>
      <c r="L5825" s="1" t="str">
        <f ca="1">_xlfn.XLOOKUP(tbl_Invoices[[#This Row],[Customer_ID]], tbl_Customers[Customer_ID], tbl_Customers[Age_Group])</f>
        <v>25–34</v>
      </c>
      <c r="M5825" s="1" t="str">
        <f>_xlfn.XLOOKUP(tbl_Invoices[[#This Row],[Customer_ID]], tbl_Customers[Customer_ID], tbl_Customers[Region])</f>
        <v>South</v>
      </c>
      <c r="N5825" s="1" t="str" cm="1">
        <f t="array" ref="N5825">_xlfn.IFS(
   _xlfn.SINGLE(tbl_Invoices[Plan_ID])="P1","Basic",
   _xlfn.SINGLE(tbl_Invoices[Plan_ID])="P2","Standard",
   _xlfn.SINGLE(tbl_Invoices[Plan_ID])="P3","Premium"
)</f>
        <v>Standard</v>
      </c>
      <c r="O5825" s="2">
        <f>IF(tbl_Invoices[[#This Row],[Revenue_Type]]="Churned",0,1)</f>
        <v>0</v>
      </c>
    </row>
    <row r="5826" spans="1:15" x14ac:dyDescent="0.25">
      <c r="A5826" t="s">
        <v>7475</v>
      </c>
      <c r="B5826" t="s">
        <v>288</v>
      </c>
      <c r="C5826" t="s">
        <v>3502</v>
      </c>
      <c r="D5826" s="1">
        <v>45070</v>
      </c>
      <c r="E5826">
        <v>12</v>
      </c>
      <c r="F5826" t="b">
        <v>1</v>
      </c>
      <c r="G5826" t="s">
        <v>4545</v>
      </c>
      <c r="H5826" t="s">
        <v>2027</v>
      </c>
      <c r="I5826" s="1">
        <f>DATE(YEAR(tbl_Invoices[[#This Row],[Invoice_Date]]), MONTH(tbl_Invoices[[#This Row],[Invoice_Date]]), DAY(tbl_Invoices[[#This Row],[Invoice_Date]]))</f>
        <v>45070</v>
      </c>
      <c r="J5826">
        <f>YEAR(tbl_Invoices[[#This Row],[Invoice_Date]])</f>
        <v>2023</v>
      </c>
      <c r="K5826" s="1">
        <f>_xlfn.XLOOKUP(tbl_Invoices[[#This Row],[Customer_ID]], tbl_Customers[Customer_ID], tbl_Customers[Cohort_Month])</f>
        <v>44592</v>
      </c>
      <c r="L5826" s="1" t="str">
        <f ca="1">_xlfn.XLOOKUP(tbl_Invoices[[#This Row],[Customer_ID]], tbl_Customers[Customer_ID], tbl_Customers[Age_Group])</f>
        <v>55+</v>
      </c>
      <c r="M5826" s="1" t="str">
        <f>_xlfn.XLOOKUP(tbl_Invoices[[#This Row],[Customer_ID]], tbl_Customers[Customer_ID], tbl_Customers[Region])</f>
        <v>International</v>
      </c>
      <c r="N5826" s="1" t="str" cm="1">
        <f t="array" ref="N5826">_xlfn.IFS(
   _xlfn.SINGLE(tbl_Invoices[Plan_ID])="P1","Basic",
   _xlfn.SINGLE(tbl_Invoices[Plan_ID])="P2","Standard",
   _xlfn.SINGLE(tbl_Invoices[Plan_ID])="P3","Premium"
)</f>
        <v>Basic</v>
      </c>
      <c r="O5826" s="2">
        <f>IF(tbl_Invoices[[#This Row],[Revenue_Type]]="Churned",0,1)</f>
        <v>0</v>
      </c>
    </row>
    <row r="5827" spans="1:15" x14ac:dyDescent="0.25">
      <c r="A5827" t="s">
        <v>10073</v>
      </c>
      <c r="B5827" t="s">
        <v>500</v>
      </c>
      <c r="C5827" t="s">
        <v>3479</v>
      </c>
      <c r="D5827" s="1">
        <v>45070</v>
      </c>
      <c r="E5827">
        <v>55</v>
      </c>
      <c r="F5827" t="b">
        <v>1</v>
      </c>
      <c r="G5827" t="s">
        <v>4547</v>
      </c>
      <c r="H5827" t="s">
        <v>2031</v>
      </c>
      <c r="I5827" s="1">
        <f>DATE(YEAR(tbl_Invoices[[#This Row],[Invoice_Date]]), MONTH(tbl_Invoices[[#This Row],[Invoice_Date]]), DAY(tbl_Invoices[[#This Row],[Invoice_Date]]))</f>
        <v>45070</v>
      </c>
      <c r="J5827">
        <f>YEAR(tbl_Invoices[[#This Row],[Invoice_Date]])</f>
        <v>2023</v>
      </c>
      <c r="K5827" s="1">
        <f>_xlfn.XLOOKUP(tbl_Invoices[[#This Row],[Customer_ID]], tbl_Customers[Customer_ID], tbl_Customers[Cohort_Month])</f>
        <v>44895</v>
      </c>
      <c r="L5827" s="1" t="str">
        <f ca="1">_xlfn.XLOOKUP(tbl_Invoices[[#This Row],[Customer_ID]], tbl_Customers[Customer_ID], tbl_Customers[Age_Group])</f>
        <v>45–54</v>
      </c>
      <c r="M5827" s="1" t="str">
        <f>_xlfn.XLOOKUP(tbl_Invoices[[#This Row],[Customer_ID]], tbl_Customers[Customer_ID], tbl_Customers[Region])</f>
        <v>West</v>
      </c>
      <c r="N5827" s="1" t="str" cm="1">
        <f t="array" ref="N5827">_xlfn.IFS(
   _xlfn.SINGLE(tbl_Invoices[Plan_ID])="P1","Basic",
   _xlfn.SINGLE(tbl_Invoices[Plan_ID])="P2","Standard",
   _xlfn.SINGLE(tbl_Invoices[Plan_ID])="P3","Premium"
)</f>
        <v>Premium</v>
      </c>
      <c r="O5827" s="2">
        <f>IF(tbl_Invoices[[#This Row],[Revenue_Type]]="Churned",0,1)</f>
        <v>1</v>
      </c>
    </row>
    <row r="5828" spans="1:15" x14ac:dyDescent="0.25">
      <c r="A5828" t="s">
        <v>8603</v>
      </c>
      <c r="B5828" t="s">
        <v>617</v>
      </c>
      <c r="C5828" t="s">
        <v>4475</v>
      </c>
      <c r="D5828" s="1">
        <v>45070</v>
      </c>
      <c r="E5828">
        <v>25</v>
      </c>
      <c r="F5828" t="b">
        <v>1</v>
      </c>
      <c r="G5828" t="s">
        <v>4538</v>
      </c>
      <c r="H5828" t="s">
        <v>2034</v>
      </c>
      <c r="I5828" s="1">
        <f>DATE(YEAR(tbl_Invoices[[#This Row],[Invoice_Date]]), MONTH(tbl_Invoices[[#This Row],[Invoice_Date]]), DAY(tbl_Invoices[[#This Row],[Invoice_Date]]))</f>
        <v>45070</v>
      </c>
      <c r="J5828">
        <f>YEAR(tbl_Invoices[[#This Row],[Invoice_Date]])</f>
        <v>2023</v>
      </c>
      <c r="K5828" s="1">
        <f>_xlfn.XLOOKUP(tbl_Invoices[[#This Row],[Customer_ID]], tbl_Customers[Customer_ID], tbl_Customers[Cohort_Month])</f>
        <v>44439</v>
      </c>
      <c r="L5828" s="1" t="str">
        <f ca="1">_xlfn.XLOOKUP(tbl_Invoices[[#This Row],[Customer_ID]], tbl_Customers[Customer_ID], tbl_Customers[Age_Group])</f>
        <v>25–34</v>
      </c>
      <c r="M5828" s="1" t="str">
        <f>_xlfn.XLOOKUP(tbl_Invoices[[#This Row],[Customer_ID]], tbl_Customers[Customer_ID], tbl_Customers[Region])</f>
        <v>Midwest</v>
      </c>
      <c r="N5828" s="1" t="str" cm="1">
        <f t="array" ref="N5828">_xlfn.IFS(
   _xlfn.SINGLE(tbl_Invoices[Plan_ID])="P1","Basic",
   _xlfn.SINGLE(tbl_Invoices[Plan_ID])="P2","Standard",
   _xlfn.SINGLE(tbl_Invoices[Plan_ID])="P3","Premium"
)</f>
        <v>Standard</v>
      </c>
      <c r="O5828" s="2">
        <f>IF(tbl_Invoices[[#This Row],[Revenue_Type]]="Churned",0,1)</f>
        <v>1</v>
      </c>
    </row>
    <row r="5829" spans="1:15" x14ac:dyDescent="0.25">
      <c r="A5829" t="s">
        <v>5227</v>
      </c>
      <c r="B5829" t="s">
        <v>724</v>
      </c>
      <c r="C5829" t="s">
        <v>3215</v>
      </c>
      <c r="D5829" s="1">
        <v>45070</v>
      </c>
      <c r="E5829">
        <v>25</v>
      </c>
      <c r="F5829" t="b">
        <v>1</v>
      </c>
      <c r="G5829" t="s">
        <v>4540</v>
      </c>
      <c r="H5829" t="s">
        <v>2034</v>
      </c>
      <c r="I5829" s="1">
        <f>DATE(YEAR(tbl_Invoices[[#This Row],[Invoice_Date]]), MONTH(tbl_Invoices[[#This Row],[Invoice_Date]]), DAY(tbl_Invoices[[#This Row],[Invoice_Date]]))</f>
        <v>45070</v>
      </c>
      <c r="J5829">
        <f>YEAR(tbl_Invoices[[#This Row],[Invoice_Date]])</f>
        <v>2023</v>
      </c>
      <c r="K5829" s="1">
        <f>_xlfn.XLOOKUP(tbl_Invoices[[#This Row],[Customer_ID]], tbl_Customers[Customer_ID], tbl_Customers[Cohort_Month])</f>
        <v>44681</v>
      </c>
      <c r="L5829" s="1" t="str">
        <f ca="1">_xlfn.XLOOKUP(tbl_Invoices[[#This Row],[Customer_ID]], tbl_Customers[Customer_ID], tbl_Customers[Age_Group])</f>
        <v>35–44</v>
      </c>
      <c r="M5829" s="1" t="str">
        <f>_xlfn.XLOOKUP(tbl_Invoices[[#This Row],[Customer_ID]], tbl_Customers[Customer_ID], tbl_Customers[Region])</f>
        <v>South</v>
      </c>
      <c r="N5829" s="1" t="str" cm="1">
        <f t="array" ref="N5829">_xlfn.IFS(
   _xlfn.SINGLE(tbl_Invoices[Plan_ID])="P1","Basic",
   _xlfn.SINGLE(tbl_Invoices[Plan_ID])="P2","Standard",
   _xlfn.SINGLE(tbl_Invoices[Plan_ID])="P3","Premium"
)</f>
        <v>Standard</v>
      </c>
      <c r="O5829" s="2">
        <f>IF(tbl_Invoices[[#This Row],[Revenue_Type]]="Churned",0,1)</f>
        <v>1</v>
      </c>
    </row>
    <row r="5830" spans="1:15" x14ac:dyDescent="0.25">
      <c r="A5830" t="s">
        <v>5150</v>
      </c>
      <c r="B5830" t="s">
        <v>1656</v>
      </c>
      <c r="C5830" t="s">
        <v>4124</v>
      </c>
      <c r="D5830" s="1">
        <v>45070</v>
      </c>
      <c r="E5830">
        <v>55</v>
      </c>
      <c r="F5830" t="b">
        <v>1</v>
      </c>
      <c r="G5830" t="s">
        <v>4540</v>
      </c>
      <c r="H5830" t="s">
        <v>2031</v>
      </c>
      <c r="I5830" s="1">
        <f>DATE(YEAR(tbl_Invoices[[#This Row],[Invoice_Date]]), MONTH(tbl_Invoices[[#This Row],[Invoice_Date]]), DAY(tbl_Invoices[[#This Row],[Invoice_Date]]))</f>
        <v>45070</v>
      </c>
      <c r="J5830">
        <f>YEAR(tbl_Invoices[[#This Row],[Invoice_Date]])</f>
        <v>2023</v>
      </c>
      <c r="K5830" s="1">
        <f>_xlfn.XLOOKUP(tbl_Invoices[[#This Row],[Customer_ID]], tbl_Customers[Customer_ID], tbl_Customers[Cohort_Month])</f>
        <v>44804</v>
      </c>
      <c r="L5830" s="1" t="str">
        <f ca="1">_xlfn.XLOOKUP(tbl_Invoices[[#This Row],[Customer_ID]], tbl_Customers[Customer_ID], tbl_Customers[Age_Group])</f>
        <v>35–44</v>
      </c>
      <c r="M5830" s="1" t="str">
        <f>_xlfn.XLOOKUP(tbl_Invoices[[#This Row],[Customer_ID]], tbl_Customers[Customer_ID], tbl_Customers[Region])</f>
        <v>West</v>
      </c>
      <c r="N5830" s="1" t="str" cm="1">
        <f t="array" ref="N5830">_xlfn.IFS(
   _xlfn.SINGLE(tbl_Invoices[Plan_ID])="P1","Basic",
   _xlfn.SINGLE(tbl_Invoices[Plan_ID])="P2","Standard",
   _xlfn.SINGLE(tbl_Invoices[Plan_ID])="P3","Premium"
)</f>
        <v>Premium</v>
      </c>
      <c r="O5830" s="2">
        <f>IF(tbl_Invoices[[#This Row],[Revenue_Type]]="Churned",0,1)</f>
        <v>1</v>
      </c>
    </row>
    <row r="5831" spans="1:15" x14ac:dyDescent="0.25">
      <c r="A5831" t="s">
        <v>8369</v>
      </c>
      <c r="B5831" t="s">
        <v>1679</v>
      </c>
      <c r="C5831" t="s">
        <v>3636</v>
      </c>
      <c r="D5831" s="1">
        <v>45070</v>
      </c>
      <c r="E5831">
        <v>55</v>
      </c>
      <c r="F5831" t="b">
        <v>1</v>
      </c>
      <c r="G5831" t="s">
        <v>4540</v>
      </c>
      <c r="H5831" t="s">
        <v>2031</v>
      </c>
      <c r="I5831" s="1">
        <f>DATE(YEAR(tbl_Invoices[[#This Row],[Invoice_Date]]), MONTH(tbl_Invoices[[#This Row],[Invoice_Date]]), DAY(tbl_Invoices[[#This Row],[Invoice_Date]]))</f>
        <v>45070</v>
      </c>
      <c r="J5831">
        <f>YEAR(tbl_Invoices[[#This Row],[Invoice_Date]])</f>
        <v>2023</v>
      </c>
      <c r="K5831" s="1">
        <f>_xlfn.XLOOKUP(tbl_Invoices[[#This Row],[Customer_ID]], tbl_Customers[Customer_ID], tbl_Customers[Cohort_Month])</f>
        <v>44712</v>
      </c>
      <c r="L5831" s="1" t="str">
        <f ca="1">_xlfn.XLOOKUP(tbl_Invoices[[#This Row],[Customer_ID]], tbl_Customers[Customer_ID], tbl_Customers[Age_Group])</f>
        <v>35–44</v>
      </c>
      <c r="M5831" s="1" t="str">
        <f>_xlfn.XLOOKUP(tbl_Invoices[[#This Row],[Customer_ID]], tbl_Customers[Customer_ID], tbl_Customers[Region])</f>
        <v>International</v>
      </c>
      <c r="N5831" s="1" t="str" cm="1">
        <f t="array" ref="N5831">_xlfn.IFS(
   _xlfn.SINGLE(tbl_Invoices[Plan_ID])="P1","Basic",
   _xlfn.SINGLE(tbl_Invoices[Plan_ID])="P2","Standard",
   _xlfn.SINGLE(tbl_Invoices[Plan_ID])="P3","Premium"
)</f>
        <v>Premium</v>
      </c>
      <c r="O5831" s="2">
        <f>IF(tbl_Invoices[[#This Row],[Revenue_Type]]="Churned",0,1)</f>
        <v>1</v>
      </c>
    </row>
    <row r="5832" spans="1:15" x14ac:dyDescent="0.25">
      <c r="A5832" t="s">
        <v>4735</v>
      </c>
      <c r="B5832" t="s">
        <v>1864</v>
      </c>
      <c r="C5832" t="s">
        <v>2291</v>
      </c>
      <c r="D5832" s="1">
        <v>45070</v>
      </c>
      <c r="E5832">
        <v>12</v>
      </c>
      <c r="F5832" t="b">
        <v>1</v>
      </c>
      <c r="G5832" t="s">
        <v>4549</v>
      </c>
      <c r="H5832" t="s">
        <v>2027</v>
      </c>
      <c r="I5832" s="1">
        <f>DATE(YEAR(tbl_Invoices[[#This Row],[Invoice_Date]]), MONTH(tbl_Invoices[[#This Row],[Invoice_Date]]), DAY(tbl_Invoices[[#This Row],[Invoice_Date]]))</f>
        <v>45070</v>
      </c>
      <c r="J5832">
        <f>YEAR(tbl_Invoices[[#This Row],[Invoice_Date]])</f>
        <v>2023</v>
      </c>
      <c r="K5832" s="1">
        <f>_xlfn.XLOOKUP(tbl_Invoices[[#This Row],[Customer_ID]], tbl_Customers[Customer_ID], tbl_Customers[Cohort_Month])</f>
        <v>44834</v>
      </c>
      <c r="L5832" s="1" t="str">
        <f ca="1">_xlfn.XLOOKUP(tbl_Invoices[[#This Row],[Customer_ID]], tbl_Customers[Customer_ID], tbl_Customers[Age_Group])</f>
        <v>35–44</v>
      </c>
      <c r="M5832" s="1" t="str">
        <f>_xlfn.XLOOKUP(tbl_Invoices[[#This Row],[Customer_ID]], tbl_Customers[Customer_ID], tbl_Customers[Region])</f>
        <v>South</v>
      </c>
      <c r="N5832" s="1" t="str" cm="1">
        <f t="array" ref="N5832">_xlfn.IFS(
   _xlfn.SINGLE(tbl_Invoices[Plan_ID])="P1","Basic",
   _xlfn.SINGLE(tbl_Invoices[Plan_ID])="P2","Standard",
   _xlfn.SINGLE(tbl_Invoices[Plan_ID])="P3","Premium"
)</f>
        <v>Basic</v>
      </c>
      <c r="O5832" s="2">
        <f>IF(tbl_Invoices[[#This Row],[Revenue_Type]]="Churned",0,1)</f>
        <v>1</v>
      </c>
    </row>
    <row r="5833" spans="1:15" x14ac:dyDescent="0.25">
      <c r="A5833" t="s">
        <v>6315</v>
      </c>
      <c r="B5833" t="s">
        <v>183</v>
      </c>
      <c r="C5833" t="s">
        <v>3184</v>
      </c>
      <c r="D5833" s="1">
        <v>45071</v>
      </c>
      <c r="E5833">
        <v>25</v>
      </c>
      <c r="F5833" t="b">
        <v>1</v>
      </c>
      <c r="G5833" t="s">
        <v>4545</v>
      </c>
      <c r="H5833" t="s">
        <v>2034</v>
      </c>
      <c r="I5833" s="1">
        <f>DATE(YEAR(tbl_Invoices[[#This Row],[Invoice_Date]]), MONTH(tbl_Invoices[[#This Row],[Invoice_Date]]), DAY(tbl_Invoices[[#This Row],[Invoice_Date]]))</f>
        <v>45071</v>
      </c>
      <c r="J5833">
        <f>YEAR(tbl_Invoices[[#This Row],[Invoice_Date]])</f>
        <v>2023</v>
      </c>
      <c r="K5833" s="1">
        <f>_xlfn.XLOOKUP(tbl_Invoices[[#This Row],[Customer_ID]], tbl_Customers[Customer_ID], tbl_Customers[Cohort_Month])</f>
        <v>44316</v>
      </c>
      <c r="L5833" s="1" t="str">
        <f ca="1">_xlfn.XLOOKUP(tbl_Invoices[[#This Row],[Customer_ID]], tbl_Customers[Customer_ID], tbl_Customers[Age_Group])</f>
        <v>25–34</v>
      </c>
      <c r="M5833" s="1" t="str">
        <f>_xlfn.XLOOKUP(tbl_Invoices[[#This Row],[Customer_ID]], tbl_Customers[Customer_ID], tbl_Customers[Region])</f>
        <v>South</v>
      </c>
      <c r="N5833" s="1" t="str" cm="1">
        <f t="array" ref="N5833">_xlfn.IFS(
   _xlfn.SINGLE(tbl_Invoices[Plan_ID])="P1","Basic",
   _xlfn.SINGLE(tbl_Invoices[Plan_ID])="P2","Standard",
   _xlfn.SINGLE(tbl_Invoices[Plan_ID])="P3","Premium"
)</f>
        <v>Standard</v>
      </c>
      <c r="O5833" s="2">
        <f>IF(tbl_Invoices[[#This Row],[Revenue_Type]]="Churned",0,1)</f>
        <v>0</v>
      </c>
    </row>
    <row r="5834" spans="1:15" x14ac:dyDescent="0.25">
      <c r="A5834" t="s">
        <v>5981</v>
      </c>
      <c r="B5834" t="s">
        <v>774</v>
      </c>
      <c r="C5834" t="s">
        <v>2612</v>
      </c>
      <c r="D5834" s="1">
        <v>45071</v>
      </c>
      <c r="E5834">
        <v>25</v>
      </c>
      <c r="F5834" t="b">
        <v>1</v>
      </c>
      <c r="G5834" t="s">
        <v>4547</v>
      </c>
      <c r="H5834" t="s">
        <v>2034</v>
      </c>
      <c r="I5834" s="1">
        <f>DATE(YEAR(tbl_Invoices[[#This Row],[Invoice_Date]]), MONTH(tbl_Invoices[[#This Row],[Invoice_Date]]), DAY(tbl_Invoices[[#This Row],[Invoice_Date]]))</f>
        <v>45071</v>
      </c>
      <c r="J5834">
        <f>YEAR(tbl_Invoices[[#This Row],[Invoice_Date]])</f>
        <v>2023</v>
      </c>
      <c r="K5834" s="1">
        <f>_xlfn.XLOOKUP(tbl_Invoices[[#This Row],[Customer_ID]], tbl_Customers[Customer_ID], tbl_Customers[Cohort_Month])</f>
        <v>45016</v>
      </c>
      <c r="L5834" s="1" t="str">
        <f ca="1">_xlfn.XLOOKUP(tbl_Invoices[[#This Row],[Customer_ID]], tbl_Customers[Customer_ID], tbl_Customers[Age_Group])</f>
        <v>55+</v>
      </c>
      <c r="M5834" s="1" t="str">
        <f>_xlfn.XLOOKUP(tbl_Invoices[[#This Row],[Customer_ID]], tbl_Customers[Customer_ID], tbl_Customers[Region])</f>
        <v>Midwest</v>
      </c>
      <c r="N5834" s="1" t="str" cm="1">
        <f t="array" ref="N5834">_xlfn.IFS(
   _xlfn.SINGLE(tbl_Invoices[Plan_ID])="P1","Basic",
   _xlfn.SINGLE(tbl_Invoices[Plan_ID])="P2","Standard",
   _xlfn.SINGLE(tbl_Invoices[Plan_ID])="P3","Premium"
)</f>
        <v>Standard</v>
      </c>
      <c r="O5834" s="2">
        <f>IF(tbl_Invoices[[#This Row],[Revenue_Type]]="Churned",0,1)</f>
        <v>1</v>
      </c>
    </row>
    <row r="5835" spans="1:15" x14ac:dyDescent="0.25">
      <c r="A5835" t="s">
        <v>7057</v>
      </c>
      <c r="B5835" t="s">
        <v>1014</v>
      </c>
      <c r="C5835" t="s">
        <v>2700</v>
      </c>
      <c r="D5835" s="1">
        <v>45071</v>
      </c>
      <c r="E5835">
        <v>55</v>
      </c>
      <c r="F5835" t="b">
        <v>1</v>
      </c>
      <c r="G5835" t="s">
        <v>4540</v>
      </c>
      <c r="H5835" t="s">
        <v>2031</v>
      </c>
      <c r="I5835" s="1">
        <f>DATE(YEAR(tbl_Invoices[[#This Row],[Invoice_Date]]), MONTH(tbl_Invoices[[#This Row],[Invoice_Date]]), DAY(tbl_Invoices[[#This Row],[Invoice_Date]]))</f>
        <v>45071</v>
      </c>
      <c r="J5835">
        <f>YEAR(tbl_Invoices[[#This Row],[Invoice_Date]])</f>
        <v>2023</v>
      </c>
      <c r="K5835" s="1">
        <f>_xlfn.XLOOKUP(tbl_Invoices[[#This Row],[Customer_ID]], tbl_Customers[Customer_ID], tbl_Customers[Cohort_Month])</f>
        <v>44651</v>
      </c>
      <c r="L5835" s="1" t="str">
        <f ca="1">_xlfn.XLOOKUP(tbl_Invoices[[#This Row],[Customer_ID]], tbl_Customers[Customer_ID], tbl_Customers[Age_Group])</f>
        <v>45–54</v>
      </c>
      <c r="M5835" s="1" t="str">
        <f>_xlfn.XLOOKUP(tbl_Invoices[[#This Row],[Customer_ID]], tbl_Customers[Customer_ID], tbl_Customers[Region])</f>
        <v>International</v>
      </c>
      <c r="N5835" s="1" t="str" cm="1">
        <f t="array" ref="N5835">_xlfn.IFS(
   _xlfn.SINGLE(tbl_Invoices[Plan_ID])="P1","Basic",
   _xlfn.SINGLE(tbl_Invoices[Plan_ID])="P2","Standard",
   _xlfn.SINGLE(tbl_Invoices[Plan_ID])="P3","Premium"
)</f>
        <v>Premium</v>
      </c>
      <c r="O5835" s="2">
        <f>IF(tbl_Invoices[[#This Row],[Revenue_Type]]="Churned",0,1)</f>
        <v>1</v>
      </c>
    </row>
    <row r="5836" spans="1:15" x14ac:dyDescent="0.25">
      <c r="A5836" t="s">
        <v>9127</v>
      </c>
      <c r="B5836" t="s">
        <v>1214</v>
      </c>
      <c r="C5836" t="s">
        <v>3848</v>
      </c>
      <c r="D5836" s="1">
        <v>45071</v>
      </c>
      <c r="E5836">
        <v>12</v>
      </c>
      <c r="F5836" t="b">
        <v>1</v>
      </c>
      <c r="G5836" t="s">
        <v>4545</v>
      </c>
      <c r="H5836" t="s">
        <v>2027</v>
      </c>
      <c r="I5836" s="1">
        <f>DATE(YEAR(tbl_Invoices[[#This Row],[Invoice_Date]]), MONTH(tbl_Invoices[[#This Row],[Invoice_Date]]), DAY(tbl_Invoices[[#This Row],[Invoice_Date]]))</f>
        <v>45071</v>
      </c>
      <c r="J5836">
        <f>YEAR(tbl_Invoices[[#This Row],[Invoice_Date]])</f>
        <v>2023</v>
      </c>
      <c r="K5836" s="1">
        <f>_xlfn.XLOOKUP(tbl_Invoices[[#This Row],[Customer_ID]], tbl_Customers[Customer_ID], tbl_Customers[Cohort_Month])</f>
        <v>44439</v>
      </c>
      <c r="L5836" s="1" t="str">
        <f ca="1">_xlfn.XLOOKUP(tbl_Invoices[[#This Row],[Customer_ID]], tbl_Customers[Customer_ID], tbl_Customers[Age_Group])</f>
        <v>25–34</v>
      </c>
      <c r="M5836" s="1" t="str">
        <f>_xlfn.XLOOKUP(tbl_Invoices[[#This Row],[Customer_ID]], tbl_Customers[Customer_ID], tbl_Customers[Region])</f>
        <v>Midwest</v>
      </c>
      <c r="N5836" s="1" t="str" cm="1">
        <f t="array" ref="N5836">_xlfn.IFS(
   _xlfn.SINGLE(tbl_Invoices[Plan_ID])="P1","Basic",
   _xlfn.SINGLE(tbl_Invoices[Plan_ID])="P2","Standard",
   _xlfn.SINGLE(tbl_Invoices[Plan_ID])="P3","Premium"
)</f>
        <v>Basic</v>
      </c>
      <c r="O5836" s="2">
        <f>IF(tbl_Invoices[[#This Row],[Revenue_Type]]="Churned",0,1)</f>
        <v>0</v>
      </c>
    </row>
    <row r="5837" spans="1:15" x14ac:dyDescent="0.25">
      <c r="A5837" t="s">
        <v>6455</v>
      </c>
      <c r="B5837" t="s">
        <v>593</v>
      </c>
      <c r="C5837" t="s">
        <v>3877</v>
      </c>
      <c r="D5837" s="1">
        <v>45072</v>
      </c>
      <c r="E5837">
        <v>55</v>
      </c>
      <c r="F5837" t="b">
        <v>1</v>
      </c>
      <c r="G5837" t="s">
        <v>4549</v>
      </c>
      <c r="H5837" t="s">
        <v>2031</v>
      </c>
      <c r="I5837" s="1">
        <f>DATE(YEAR(tbl_Invoices[[#This Row],[Invoice_Date]]), MONTH(tbl_Invoices[[#This Row],[Invoice_Date]]), DAY(tbl_Invoices[[#This Row],[Invoice_Date]]))</f>
        <v>45072</v>
      </c>
      <c r="J5837">
        <f>YEAR(tbl_Invoices[[#This Row],[Invoice_Date]])</f>
        <v>2023</v>
      </c>
      <c r="K5837" s="1">
        <f>_xlfn.XLOOKUP(tbl_Invoices[[#This Row],[Customer_ID]], tbl_Customers[Customer_ID], tbl_Customers[Cohort_Month])</f>
        <v>44895</v>
      </c>
      <c r="L5837" s="1" t="str">
        <f ca="1">_xlfn.XLOOKUP(tbl_Invoices[[#This Row],[Customer_ID]], tbl_Customers[Customer_ID], tbl_Customers[Age_Group])</f>
        <v>18–24</v>
      </c>
      <c r="M5837" s="1" t="str">
        <f>_xlfn.XLOOKUP(tbl_Invoices[[#This Row],[Customer_ID]], tbl_Customers[Customer_ID], tbl_Customers[Region])</f>
        <v>South</v>
      </c>
      <c r="N5837" s="1" t="str" cm="1">
        <f t="array" ref="N5837">_xlfn.IFS(
   _xlfn.SINGLE(tbl_Invoices[Plan_ID])="P1","Basic",
   _xlfn.SINGLE(tbl_Invoices[Plan_ID])="P2","Standard",
   _xlfn.SINGLE(tbl_Invoices[Plan_ID])="P3","Premium"
)</f>
        <v>Premium</v>
      </c>
      <c r="O5837" s="2">
        <f>IF(tbl_Invoices[[#This Row],[Revenue_Type]]="Churned",0,1)</f>
        <v>1</v>
      </c>
    </row>
    <row r="5838" spans="1:15" x14ac:dyDescent="0.25">
      <c r="A5838" t="s">
        <v>8239</v>
      </c>
      <c r="B5838" t="s">
        <v>714</v>
      </c>
      <c r="C5838" t="s">
        <v>2616</v>
      </c>
      <c r="D5838" s="1">
        <v>45072</v>
      </c>
      <c r="E5838">
        <v>55</v>
      </c>
      <c r="F5838" t="b">
        <v>1</v>
      </c>
      <c r="G5838" t="s">
        <v>4549</v>
      </c>
      <c r="H5838" t="s">
        <v>2031</v>
      </c>
      <c r="I5838" s="1">
        <f>DATE(YEAR(tbl_Invoices[[#This Row],[Invoice_Date]]), MONTH(tbl_Invoices[[#This Row],[Invoice_Date]]), DAY(tbl_Invoices[[#This Row],[Invoice_Date]]))</f>
        <v>45072</v>
      </c>
      <c r="J5838">
        <f>YEAR(tbl_Invoices[[#This Row],[Invoice_Date]])</f>
        <v>2023</v>
      </c>
      <c r="K5838" s="1">
        <f>_xlfn.XLOOKUP(tbl_Invoices[[#This Row],[Customer_ID]], tbl_Customers[Customer_ID], tbl_Customers[Cohort_Month])</f>
        <v>44804</v>
      </c>
      <c r="L5838" s="1" t="str">
        <f ca="1">_xlfn.XLOOKUP(tbl_Invoices[[#This Row],[Customer_ID]], tbl_Customers[Customer_ID], tbl_Customers[Age_Group])</f>
        <v>18–24</v>
      </c>
      <c r="M5838" s="1" t="str">
        <f>_xlfn.XLOOKUP(tbl_Invoices[[#This Row],[Customer_ID]], tbl_Customers[Customer_ID], tbl_Customers[Region])</f>
        <v>South</v>
      </c>
      <c r="N5838" s="1" t="str" cm="1">
        <f t="array" ref="N5838">_xlfn.IFS(
   _xlfn.SINGLE(tbl_Invoices[Plan_ID])="P1","Basic",
   _xlfn.SINGLE(tbl_Invoices[Plan_ID])="P2","Standard",
   _xlfn.SINGLE(tbl_Invoices[Plan_ID])="P3","Premium"
)</f>
        <v>Premium</v>
      </c>
      <c r="O5838" s="2">
        <f>IF(tbl_Invoices[[#This Row],[Revenue_Type]]="Churned",0,1)</f>
        <v>1</v>
      </c>
    </row>
    <row r="5839" spans="1:15" x14ac:dyDescent="0.25">
      <c r="A5839" t="s">
        <v>9566</v>
      </c>
      <c r="B5839" t="s">
        <v>1843</v>
      </c>
      <c r="C5839" t="s">
        <v>3007</v>
      </c>
      <c r="D5839" s="1">
        <v>45072</v>
      </c>
      <c r="E5839">
        <v>55</v>
      </c>
      <c r="F5839" t="b">
        <v>1</v>
      </c>
      <c r="G5839" t="s">
        <v>4540</v>
      </c>
      <c r="H5839" t="s">
        <v>2031</v>
      </c>
      <c r="I5839" s="1">
        <f>DATE(YEAR(tbl_Invoices[[#This Row],[Invoice_Date]]), MONTH(tbl_Invoices[[#This Row],[Invoice_Date]]), DAY(tbl_Invoices[[#This Row],[Invoice_Date]]))</f>
        <v>45072</v>
      </c>
      <c r="J5839">
        <f>YEAR(tbl_Invoices[[#This Row],[Invoice_Date]])</f>
        <v>2023</v>
      </c>
      <c r="K5839" s="1">
        <f>_xlfn.XLOOKUP(tbl_Invoices[[#This Row],[Customer_ID]], tbl_Customers[Customer_ID], tbl_Customers[Cohort_Month])</f>
        <v>44227</v>
      </c>
      <c r="L5839" s="1" t="str">
        <f ca="1">_xlfn.XLOOKUP(tbl_Invoices[[#This Row],[Customer_ID]], tbl_Customers[Customer_ID], tbl_Customers[Age_Group])</f>
        <v>45–54</v>
      </c>
      <c r="M5839" s="1" t="str">
        <f>_xlfn.XLOOKUP(tbl_Invoices[[#This Row],[Customer_ID]], tbl_Customers[Customer_ID], tbl_Customers[Region])</f>
        <v>West</v>
      </c>
      <c r="N5839" s="1" t="str" cm="1">
        <f t="array" ref="N5839">_xlfn.IFS(
   _xlfn.SINGLE(tbl_Invoices[Plan_ID])="P1","Basic",
   _xlfn.SINGLE(tbl_Invoices[Plan_ID])="P2","Standard",
   _xlfn.SINGLE(tbl_Invoices[Plan_ID])="P3","Premium"
)</f>
        <v>Premium</v>
      </c>
      <c r="O5839" s="2">
        <f>IF(tbl_Invoices[[#This Row],[Revenue_Type]]="Churned",0,1)</f>
        <v>1</v>
      </c>
    </row>
    <row r="5840" spans="1:15" x14ac:dyDescent="0.25">
      <c r="A5840" t="s">
        <v>9756</v>
      </c>
      <c r="B5840" t="s">
        <v>31</v>
      </c>
      <c r="C5840" t="s">
        <v>4061</v>
      </c>
      <c r="D5840" s="1">
        <v>45073</v>
      </c>
      <c r="E5840">
        <v>12</v>
      </c>
      <c r="F5840" t="b">
        <v>1</v>
      </c>
      <c r="G5840" t="s">
        <v>4547</v>
      </c>
      <c r="H5840" t="s">
        <v>2027</v>
      </c>
      <c r="I5840" s="1">
        <f>DATE(YEAR(tbl_Invoices[[#This Row],[Invoice_Date]]), MONTH(tbl_Invoices[[#This Row],[Invoice_Date]]), DAY(tbl_Invoices[[#This Row],[Invoice_Date]]))</f>
        <v>45073</v>
      </c>
      <c r="J5840">
        <f>YEAR(tbl_Invoices[[#This Row],[Invoice_Date]])</f>
        <v>2023</v>
      </c>
      <c r="K5840" s="1">
        <f>_xlfn.XLOOKUP(tbl_Invoices[[#This Row],[Customer_ID]], tbl_Customers[Customer_ID], tbl_Customers[Cohort_Month])</f>
        <v>44773</v>
      </c>
      <c r="L5840" s="1" t="str">
        <f ca="1">_xlfn.XLOOKUP(tbl_Invoices[[#This Row],[Customer_ID]], tbl_Customers[Customer_ID], tbl_Customers[Age_Group])</f>
        <v>18–24</v>
      </c>
      <c r="M5840" s="1" t="str">
        <f>_xlfn.XLOOKUP(tbl_Invoices[[#This Row],[Customer_ID]], tbl_Customers[Customer_ID], tbl_Customers[Region])</f>
        <v>Midwest</v>
      </c>
      <c r="N5840" s="1" t="str" cm="1">
        <f t="array" ref="N5840">_xlfn.IFS(
   _xlfn.SINGLE(tbl_Invoices[Plan_ID])="P1","Basic",
   _xlfn.SINGLE(tbl_Invoices[Plan_ID])="P2","Standard",
   _xlfn.SINGLE(tbl_Invoices[Plan_ID])="P3","Premium"
)</f>
        <v>Basic</v>
      </c>
      <c r="O5840" s="2">
        <f>IF(tbl_Invoices[[#This Row],[Revenue_Type]]="Churned",0,1)</f>
        <v>1</v>
      </c>
    </row>
    <row r="5841" spans="1:15" x14ac:dyDescent="0.25">
      <c r="A5841" t="s">
        <v>6731</v>
      </c>
      <c r="B5841" t="s">
        <v>34</v>
      </c>
      <c r="C5841" t="s">
        <v>2794</v>
      </c>
      <c r="D5841" s="1">
        <v>45073</v>
      </c>
      <c r="E5841">
        <v>12</v>
      </c>
      <c r="F5841" t="b">
        <v>1</v>
      </c>
      <c r="G5841" t="s">
        <v>4545</v>
      </c>
      <c r="H5841" t="s">
        <v>2027</v>
      </c>
      <c r="I5841" s="1">
        <f>DATE(YEAR(tbl_Invoices[[#This Row],[Invoice_Date]]), MONTH(tbl_Invoices[[#This Row],[Invoice_Date]]), DAY(tbl_Invoices[[#This Row],[Invoice_Date]]))</f>
        <v>45073</v>
      </c>
      <c r="J5841">
        <f>YEAR(tbl_Invoices[[#This Row],[Invoice_Date]])</f>
        <v>2023</v>
      </c>
      <c r="K5841" s="1">
        <f>_xlfn.XLOOKUP(tbl_Invoices[[#This Row],[Customer_ID]], tbl_Customers[Customer_ID], tbl_Customers[Cohort_Month])</f>
        <v>44651</v>
      </c>
      <c r="L5841" s="1" t="str">
        <f ca="1">_xlfn.XLOOKUP(tbl_Invoices[[#This Row],[Customer_ID]], tbl_Customers[Customer_ID], tbl_Customers[Age_Group])</f>
        <v>35–44</v>
      </c>
      <c r="M5841" s="1" t="str">
        <f>_xlfn.XLOOKUP(tbl_Invoices[[#This Row],[Customer_ID]], tbl_Customers[Customer_ID], tbl_Customers[Region])</f>
        <v>Midwest</v>
      </c>
      <c r="N5841" s="1" t="str" cm="1">
        <f t="array" ref="N5841">_xlfn.IFS(
   _xlfn.SINGLE(tbl_Invoices[Plan_ID])="P1","Basic",
   _xlfn.SINGLE(tbl_Invoices[Plan_ID])="P2","Standard",
   _xlfn.SINGLE(tbl_Invoices[Plan_ID])="P3","Premium"
)</f>
        <v>Basic</v>
      </c>
      <c r="O5841" s="2">
        <f>IF(tbl_Invoices[[#This Row],[Revenue_Type]]="Churned",0,1)</f>
        <v>0</v>
      </c>
    </row>
    <row r="5842" spans="1:15" x14ac:dyDescent="0.25">
      <c r="A5842" t="s">
        <v>7455</v>
      </c>
      <c r="B5842" t="s">
        <v>344</v>
      </c>
      <c r="C5842" t="s">
        <v>2818</v>
      </c>
      <c r="D5842" s="1">
        <v>45073</v>
      </c>
      <c r="E5842">
        <v>12</v>
      </c>
      <c r="F5842" t="b">
        <v>1</v>
      </c>
      <c r="G5842" t="s">
        <v>4547</v>
      </c>
      <c r="H5842" t="s">
        <v>2027</v>
      </c>
      <c r="I5842" s="1">
        <f>DATE(YEAR(tbl_Invoices[[#This Row],[Invoice_Date]]), MONTH(tbl_Invoices[[#This Row],[Invoice_Date]]), DAY(tbl_Invoices[[#This Row],[Invoice_Date]]))</f>
        <v>45073</v>
      </c>
      <c r="J5842">
        <f>YEAR(tbl_Invoices[[#This Row],[Invoice_Date]])</f>
        <v>2023</v>
      </c>
      <c r="K5842" s="1">
        <f>_xlfn.XLOOKUP(tbl_Invoices[[#This Row],[Customer_ID]], tbl_Customers[Customer_ID], tbl_Customers[Cohort_Month])</f>
        <v>44895</v>
      </c>
      <c r="L5842" s="1" t="str">
        <f ca="1">_xlfn.XLOOKUP(tbl_Invoices[[#This Row],[Customer_ID]], tbl_Customers[Customer_ID], tbl_Customers[Age_Group])</f>
        <v>18–24</v>
      </c>
      <c r="M5842" s="1" t="str">
        <f>_xlfn.XLOOKUP(tbl_Invoices[[#This Row],[Customer_ID]], tbl_Customers[Customer_ID], tbl_Customers[Region])</f>
        <v>Midwest</v>
      </c>
      <c r="N5842" s="1" t="str" cm="1">
        <f t="array" ref="N5842">_xlfn.IFS(
   _xlfn.SINGLE(tbl_Invoices[Plan_ID])="P1","Basic",
   _xlfn.SINGLE(tbl_Invoices[Plan_ID])="P2","Standard",
   _xlfn.SINGLE(tbl_Invoices[Plan_ID])="P3","Premium"
)</f>
        <v>Basic</v>
      </c>
      <c r="O5842" s="2">
        <f>IF(tbl_Invoices[[#This Row],[Revenue_Type]]="Churned",0,1)</f>
        <v>1</v>
      </c>
    </row>
    <row r="5843" spans="1:15" x14ac:dyDescent="0.25">
      <c r="A5843" t="s">
        <v>7811</v>
      </c>
      <c r="B5843" t="s">
        <v>767</v>
      </c>
      <c r="C5843" t="s">
        <v>2967</v>
      </c>
      <c r="D5843" s="1">
        <v>45073</v>
      </c>
      <c r="E5843">
        <v>55</v>
      </c>
      <c r="F5843" t="b">
        <v>1</v>
      </c>
      <c r="G5843" t="s">
        <v>4545</v>
      </c>
      <c r="H5843" t="s">
        <v>2031</v>
      </c>
      <c r="I5843" s="1">
        <f>DATE(YEAR(tbl_Invoices[[#This Row],[Invoice_Date]]), MONTH(tbl_Invoices[[#This Row],[Invoice_Date]]), DAY(tbl_Invoices[[#This Row],[Invoice_Date]]))</f>
        <v>45073</v>
      </c>
      <c r="J5843">
        <f>YEAR(tbl_Invoices[[#This Row],[Invoice_Date]])</f>
        <v>2023</v>
      </c>
      <c r="K5843" s="1">
        <f>_xlfn.XLOOKUP(tbl_Invoices[[#This Row],[Customer_ID]], tbl_Customers[Customer_ID], tbl_Customers[Cohort_Month])</f>
        <v>44895</v>
      </c>
      <c r="L5843" s="1" t="str">
        <f ca="1">_xlfn.XLOOKUP(tbl_Invoices[[#This Row],[Customer_ID]], tbl_Customers[Customer_ID], tbl_Customers[Age_Group])</f>
        <v>45–54</v>
      </c>
      <c r="M5843" s="1" t="str">
        <f>_xlfn.XLOOKUP(tbl_Invoices[[#This Row],[Customer_ID]], tbl_Customers[Customer_ID], tbl_Customers[Region])</f>
        <v>Midwest</v>
      </c>
      <c r="N5843" s="1" t="str" cm="1">
        <f t="array" ref="N5843">_xlfn.IFS(
   _xlfn.SINGLE(tbl_Invoices[Plan_ID])="P1","Basic",
   _xlfn.SINGLE(tbl_Invoices[Plan_ID])="P2","Standard",
   _xlfn.SINGLE(tbl_Invoices[Plan_ID])="P3","Premium"
)</f>
        <v>Premium</v>
      </c>
      <c r="O5843" s="2">
        <f>IF(tbl_Invoices[[#This Row],[Revenue_Type]]="Churned",0,1)</f>
        <v>0</v>
      </c>
    </row>
    <row r="5844" spans="1:15" x14ac:dyDescent="0.25">
      <c r="A5844" t="s">
        <v>9888</v>
      </c>
      <c r="B5844" t="s">
        <v>772</v>
      </c>
      <c r="C5844" t="s">
        <v>3984</v>
      </c>
      <c r="D5844" s="1">
        <v>45073</v>
      </c>
      <c r="E5844">
        <v>55</v>
      </c>
      <c r="F5844" t="b">
        <v>1</v>
      </c>
      <c r="G5844" t="s">
        <v>4547</v>
      </c>
      <c r="H5844" t="s">
        <v>2031</v>
      </c>
      <c r="I5844" s="1">
        <f>DATE(YEAR(tbl_Invoices[[#This Row],[Invoice_Date]]), MONTH(tbl_Invoices[[#This Row],[Invoice_Date]]), DAY(tbl_Invoices[[#This Row],[Invoice_Date]]))</f>
        <v>45073</v>
      </c>
      <c r="J5844">
        <f>YEAR(tbl_Invoices[[#This Row],[Invoice_Date]])</f>
        <v>2023</v>
      </c>
      <c r="K5844" s="1">
        <f>_xlfn.XLOOKUP(tbl_Invoices[[#This Row],[Customer_ID]], tbl_Customers[Customer_ID], tbl_Customers[Cohort_Month])</f>
        <v>44985</v>
      </c>
      <c r="L5844" s="1" t="str">
        <f ca="1">_xlfn.XLOOKUP(tbl_Invoices[[#This Row],[Customer_ID]], tbl_Customers[Customer_ID], tbl_Customers[Age_Group])</f>
        <v>35–44</v>
      </c>
      <c r="M5844" s="1" t="str">
        <f>_xlfn.XLOOKUP(tbl_Invoices[[#This Row],[Customer_ID]], tbl_Customers[Customer_ID], tbl_Customers[Region])</f>
        <v>West</v>
      </c>
      <c r="N5844" s="1" t="str" cm="1">
        <f t="array" ref="N5844">_xlfn.IFS(
   _xlfn.SINGLE(tbl_Invoices[Plan_ID])="P1","Basic",
   _xlfn.SINGLE(tbl_Invoices[Plan_ID])="P2","Standard",
   _xlfn.SINGLE(tbl_Invoices[Plan_ID])="P3","Premium"
)</f>
        <v>Premium</v>
      </c>
      <c r="O5844" s="2">
        <f>IF(tbl_Invoices[[#This Row],[Revenue_Type]]="Churned",0,1)</f>
        <v>1</v>
      </c>
    </row>
    <row r="5845" spans="1:15" x14ac:dyDescent="0.25">
      <c r="A5845" t="s">
        <v>4618</v>
      </c>
      <c r="B5845" t="s">
        <v>908</v>
      </c>
      <c r="C5845" t="s">
        <v>2654</v>
      </c>
      <c r="D5845" s="1">
        <v>45073</v>
      </c>
      <c r="E5845">
        <v>55</v>
      </c>
      <c r="F5845" t="b">
        <v>1</v>
      </c>
      <c r="G5845" t="s">
        <v>4549</v>
      </c>
      <c r="H5845" t="s">
        <v>2031</v>
      </c>
      <c r="I5845" s="1">
        <f>DATE(YEAR(tbl_Invoices[[#This Row],[Invoice_Date]]), MONTH(tbl_Invoices[[#This Row],[Invoice_Date]]), DAY(tbl_Invoices[[#This Row],[Invoice_Date]]))</f>
        <v>45073</v>
      </c>
      <c r="J5845">
        <f>YEAR(tbl_Invoices[[#This Row],[Invoice_Date]])</f>
        <v>2023</v>
      </c>
      <c r="K5845" s="1">
        <f>_xlfn.XLOOKUP(tbl_Invoices[[#This Row],[Customer_ID]], tbl_Customers[Customer_ID], tbl_Customers[Cohort_Month])</f>
        <v>44681</v>
      </c>
      <c r="L5845" s="1" t="str">
        <f ca="1">_xlfn.XLOOKUP(tbl_Invoices[[#This Row],[Customer_ID]], tbl_Customers[Customer_ID], tbl_Customers[Age_Group])</f>
        <v>55+</v>
      </c>
      <c r="M5845" s="1" t="str">
        <f>_xlfn.XLOOKUP(tbl_Invoices[[#This Row],[Customer_ID]], tbl_Customers[Customer_ID], tbl_Customers[Region])</f>
        <v>Midwest</v>
      </c>
      <c r="N5845" s="1" t="str" cm="1">
        <f t="array" ref="N5845">_xlfn.IFS(
   _xlfn.SINGLE(tbl_Invoices[Plan_ID])="P1","Basic",
   _xlfn.SINGLE(tbl_Invoices[Plan_ID])="P2","Standard",
   _xlfn.SINGLE(tbl_Invoices[Plan_ID])="P3","Premium"
)</f>
        <v>Premium</v>
      </c>
      <c r="O5845" s="2">
        <f>IF(tbl_Invoices[[#This Row],[Revenue_Type]]="Churned",0,1)</f>
        <v>1</v>
      </c>
    </row>
    <row r="5846" spans="1:15" x14ac:dyDescent="0.25">
      <c r="A5846" t="s">
        <v>10139</v>
      </c>
      <c r="B5846" t="s">
        <v>965</v>
      </c>
      <c r="C5846" t="s">
        <v>3106</v>
      </c>
      <c r="D5846" s="1">
        <v>45073</v>
      </c>
      <c r="E5846">
        <v>25</v>
      </c>
      <c r="F5846" t="b">
        <v>1</v>
      </c>
      <c r="G5846" t="s">
        <v>4547</v>
      </c>
      <c r="H5846" t="s">
        <v>2034</v>
      </c>
      <c r="I5846" s="1">
        <f>DATE(YEAR(tbl_Invoices[[#This Row],[Invoice_Date]]), MONTH(tbl_Invoices[[#This Row],[Invoice_Date]]), DAY(tbl_Invoices[[#This Row],[Invoice_Date]]))</f>
        <v>45073</v>
      </c>
      <c r="J5846">
        <f>YEAR(tbl_Invoices[[#This Row],[Invoice_Date]])</f>
        <v>2023</v>
      </c>
      <c r="K5846" s="1">
        <f>_xlfn.XLOOKUP(tbl_Invoices[[#This Row],[Customer_ID]], tbl_Customers[Customer_ID], tbl_Customers[Cohort_Month])</f>
        <v>44316</v>
      </c>
      <c r="L5846" s="1" t="str">
        <f ca="1">_xlfn.XLOOKUP(tbl_Invoices[[#This Row],[Customer_ID]], tbl_Customers[Customer_ID], tbl_Customers[Age_Group])</f>
        <v>55+</v>
      </c>
      <c r="M5846" s="1" t="str">
        <f>_xlfn.XLOOKUP(tbl_Invoices[[#This Row],[Customer_ID]], tbl_Customers[Customer_ID], tbl_Customers[Region])</f>
        <v>South</v>
      </c>
      <c r="N5846" s="1" t="str" cm="1">
        <f t="array" ref="N5846">_xlfn.IFS(
   _xlfn.SINGLE(tbl_Invoices[Plan_ID])="P1","Basic",
   _xlfn.SINGLE(tbl_Invoices[Plan_ID])="P2","Standard",
   _xlfn.SINGLE(tbl_Invoices[Plan_ID])="P3","Premium"
)</f>
        <v>Standard</v>
      </c>
      <c r="O5846" s="2">
        <f>IF(tbl_Invoices[[#This Row],[Revenue_Type]]="Churned",0,1)</f>
        <v>1</v>
      </c>
    </row>
    <row r="5847" spans="1:15" x14ac:dyDescent="0.25">
      <c r="A5847" t="s">
        <v>9381</v>
      </c>
      <c r="B5847" t="s">
        <v>1213</v>
      </c>
      <c r="C5847" t="s">
        <v>2078</v>
      </c>
      <c r="D5847" s="1">
        <v>45073</v>
      </c>
      <c r="E5847">
        <v>12</v>
      </c>
      <c r="F5847" t="b">
        <v>1</v>
      </c>
      <c r="G5847" t="s">
        <v>4545</v>
      </c>
      <c r="H5847" t="s">
        <v>2027</v>
      </c>
      <c r="I5847" s="1">
        <f>DATE(YEAR(tbl_Invoices[[#This Row],[Invoice_Date]]), MONTH(tbl_Invoices[[#This Row],[Invoice_Date]]), DAY(tbl_Invoices[[#This Row],[Invoice_Date]]))</f>
        <v>45073</v>
      </c>
      <c r="J5847">
        <f>YEAR(tbl_Invoices[[#This Row],[Invoice_Date]])</f>
        <v>2023</v>
      </c>
      <c r="K5847" s="1">
        <f>_xlfn.XLOOKUP(tbl_Invoices[[#This Row],[Customer_ID]], tbl_Customers[Customer_ID], tbl_Customers[Cohort_Month])</f>
        <v>44985</v>
      </c>
      <c r="L5847" s="1" t="str">
        <f ca="1">_xlfn.XLOOKUP(tbl_Invoices[[#This Row],[Customer_ID]], tbl_Customers[Customer_ID], tbl_Customers[Age_Group])</f>
        <v>35–44</v>
      </c>
      <c r="M5847" s="1" t="str">
        <f>_xlfn.XLOOKUP(tbl_Invoices[[#This Row],[Customer_ID]], tbl_Customers[Customer_ID], tbl_Customers[Region])</f>
        <v>South</v>
      </c>
      <c r="N5847" s="1" t="str" cm="1">
        <f t="array" ref="N5847">_xlfn.IFS(
   _xlfn.SINGLE(tbl_Invoices[Plan_ID])="P1","Basic",
   _xlfn.SINGLE(tbl_Invoices[Plan_ID])="P2","Standard",
   _xlfn.SINGLE(tbl_Invoices[Plan_ID])="P3","Premium"
)</f>
        <v>Basic</v>
      </c>
      <c r="O5847" s="2">
        <f>IF(tbl_Invoices[[#This Row],[Revenue_Type]]="Churned",0,1)</f>
        <v>0</v>
      </c>
    </row>
    <row r="5848" spans="1:15" x14ac:dyDescent="0.25">
      <c r="A5848" t="s">
        <v>7590</v>
      </c>
      <c r="B5848" t="s">
        <v>1444</v>
      </c>
      <c r="C5848" t="s">
        <v>3770</v>
      </c>
      <c r="D5848" s="1">
        <v>45073</v>
      </c>
      <c r="E5848">
        <v>12</v>
      </c>
      <c r="F5848" t="b">
        <v>1</v>
      </c>
      <c r="G5848" t="s">
        <v>4540</v>
      </c>
      <c r="H5848" t="s">
        <v>2027</v>
      </c>
      <c r="I5848" s="1">
        <f>DATE(YEAR(tbl_Invoices[[#This Row],[Invoice_Date]]), MONTH(tbl_Invoices[[#This Row],[Invoice_Date]]), DAY(tbl_Invoices[[#This Row],[Invoice_Date]]))</f>
        <v>45073</v>
      </c>
      <c r="J5848">
        <f>YEAR(tbl_Invoices[[#This Row],[Invoice_Date]])</f>
        <v>2023</v>
      </c>
      <c r="K5848" s="1">
        <f>_xlfn.XLOOKUP(tbl_Invoices[[#This Row],[Customer_ID]], tbl_Customers[Customer_ID], tbl_Customers[Cohort_Month])</f>
        <v>44773</v>
      </c>
      <c r="L5848" s="1" t="str">
        <f ca="1">_xlfn.XLOOKUP(tbl_Invoices[[#This Row],[Customer_ID]], tbl_Customers[Customer_ID], tbl_Customers[Age_Group])</f>
        <v>25–34</v>
      </c>
      <c r="M5848" s="1" t="str">
        <f>_xlfn.XLOOKUP(tbl_Invoices[[#This Row],[Customer_ID]], tbl_Customers[Customer_ID], tbl_Customers[Region])</f>
        <v>South</v>
      </c>
      <c r="N5848" s="1" t="str" cm="1">
        <f t="array" ref="N5848">_xlfn.IFS(
   _xlfn.SINGLE(tbl_Invoices[Plan_ID])="P1","Basic",
   _xlfn.SINGLE(tbl_Invoices[Plan_ID])="P2","Standard",
   _xlfn.SINGLE(tbl_Invoices[Plan_ID])="P3","Premium"
)</f>
        <v>Basic</v>
      </c>
      <c r="O5848" s="2">
        <f>IF(tbl_Invoices[[#This Row],[Revenue_Type]]="Churned",0,1)</f>
        <v>1</v>
      </c>
    </row>
    <row r="5849" spans="1:15" x14ac:dyDescent="0.25">
      <c r="A5849" t="s">
        <v>7625</v>
      </c>
      <c r="B5849" t="s">
        <v>1648</v>
      </c>
      <c r="C5849" t="s">
        <v>3834</v>
      </c>
      <c r="D5849" s="1">
        <v>45073</v>
      </c>
      <c r="E5849">
        <v>12</v>
      </c>
      <c r="F5849" t="b">
        <v>1</v>
      </c>
      <c r="G5849" t="s">
        <v>4538</v>
      </c>
      <c r="H5849" t="s">
        <v>2027</v>
      </c>
      <c r="I5849" s="1">
        <f>DATE(YEAR(tbl_Invoices[[#This Row],[Invoice_Date]]), MONTH(tbl_Invoices[[#This Row],[Invoice_Date]]), DAY(tbl_Invoices[[#This Row],[Invoice_Date]]))</f>
        <v>45073</v>
      </c>
      <c r="J5849">
        <f>YEAR(tbl_Invoices[[#This Row],[Invoice_Date]])</f>
        <v>2023</v>
      </c>
      <c r="K5849" s="1">
        <f>_xlfn.XLOOKUP(tbl_Invoices[[#This Row],[Customer_ID]], tbl_Customers[Customer_ID], tbl_Customers[Cohort_Month])</f>
        <v>44316</v>
      </c>
      <c r="L5849" s="1" t="str">
        <f ca="1">_xlfn.XLOOKUP(tbl_Invoices[[#This Row],[Customer_ID]], tbl_Customers[Customer_ID], tbl_Customers[Age_Group])</f>
        <v>25–34</v>
      </c>
      <c r="M5849" s="1" t="str">
        <f>_xlfn.XLOOKUP(tbl_Invoices[[#This Row],[Customer_ID]], tbl_Customers[Customer_ID], tbl_Customers[Region])</f>
        <v>International</v>
      </c>
      <c r="N5849" s="1" t="str" cm="1">
        <f t="array" ref="N5849">_xlfn.IFS(
   _xlfn.SINGLE(tbl_Invoices[Plan_ID])="P1","Basic",
   _xlfn.SINGLE(tbl_Invoices[Plan_ID])="P2","Standard",
   _xlfn.SINGLE(tbl_Invoices[Plan_ID])="P3","Premium"
)</f>
        <v>Basic</v>
      </c>
      <c r="O5849" s="2">
        <f>IF(tbl_Invoices[[#This Row],[Revenue_Type]]="Churned",0,1)</f>
        <v>1</v>
      </c>
    </row>
    <row r="5850" spans="1:15" x14ac:dyDescent="0.25">
      <c r="A5850" t="s">
        <v>10503</v>
      </c>
      <c r="B5850" t="s">
        <v>1722</v>
      </c>
      <c r="C5850" t="s">
        <v>2147</v>
      </c>
      <c r="D5850" s="1">
        <v>45073</v>
      </c>
      <c r="E5850">
        <v>25</v>
      </c>
      <c r="F5850" t="b">
        <v>1</v>
      </c>
      <c r="G5850" t="s">
        <v>4538</v>
      </c>
      <c r="H5850" t="s">
        <v>2034</v>
      </c>
      <c r="I5850" s="1">
        <f>DATE(YEAR(tbl_Invoices[[#This Row],[Invoice_Date]]), MONTH(tbl_Invoices[[#This Row],[Invoice_Date]]), DAY(tbl_Invoices[[#This Row],[Invoice_Date]]))</f>
        <v>45073</v>
      </c>
      <c r="J5850">
        <f>YEAR(tbl_Invoices[[#This Row],[Invoice_Date]])</f>
        <v>2023</v>
      </c>
      <c r="K5850" s="1">
        <f>_xlfn.XLOOKUP(tbl_Invoices[[#This Row],[Customer_ID]], tbl_Customers[Customer_ID], tbl_Customers[Cohort_Month])</f>
        <v>44681</v>
      </c>
      <c r="L5850" s="1" t="str">
        <f ca="1">_xlfn.XLOOKUP(tbl_Invoices[[#This Row],[Customer_ID]], tbl_Customers[Customer_ID], tbl_Customers[Age_Group])</f>
        <v>25–34</v>
      </c>
      <c r="M5850" s="1" t="str">
        <f>_xlfn.XLOOKUP(tbl_Invoices[[#This Row],[Customer_ID]], tbl_Customers[Customer_ID], tbl_Customers[Region])</f>
        <v>South</v>
      </c>
      <c r="N5850" s="1" t="str" cm="1">
        <f t="array" ref="N5850">_xlfn.IFS(
   _xlfn.SINGLE(tbl_Invoices[Plan_ID])="P1","Basic",
   _xlfn.SINGLE(tbl_Invoices[Plan_ID])="P2","Standard",
   _xlfn.SINGLE(tbl_Invoices[Plan_ID])="P3","Premium"
)</f>
        <v>Standard</v>
      </c>
      <c r="O5850" s="2">
        <f>IF(tbl_Invoices[[#This Row],[Revenue_Type]]="Churned",0,1)</f>
        <v>1</v>
      </c>
    </row>
    <row r="5851" spans="1:15" x14ac:dyDescent="0.25">
      <c r="A5851" t="s">
        <v>9025</v>
      </c>
      <c r="B5851" t="s">
        <v>1777</v>
      </c>
      <c r="C5851" t="s">
        <v>4132</v>
      </c>
      <c r="D5851" s="1">
        <v>45073</v>
      </c>
      <c r="E5851">
        <v>55</v>
      </c>
      <c r="F5851" t="b">
        <v>1</v>
      </c>
      <c r="G5851" t="s">
        <v>4540</v>
      </c>
      <c r="H5851" t="s">
        <v>2031</v>
      </c>
      <c r="I5851" s="1">
        <f>DATE(YEAR(tbl_Invoices[[#This Row],[Invoice_Date]]), MONTH(tbl_Invoices[[#This Row],[Invoice_Date]]), DAY(tbl_Invoices[[#This Row],[Invoice_Date]]))</f>
        <v>45073</v>
      </c>
      <c r="J5851">
        <f>YEAR(tbl_Invoices[[#This Row],[Invoice_Date]])</f>
        <v>2023</v>
      </c>
      <c r="K5851" s="1">
        <f>_xlfn.XLOOKUP(tbl_Invoices[[#This Row],[Customer_ID]], tbl_Customers[Customer_ID], tbl_Customers[Cohort_Month])</f>
        <v>44592</v>
      </c>
      <c r="L5851" s="1" t="str">
        <f ca="1">_xlfn.XLOOKUP(tbl_Invoices[[#This Row],[Customer_ID]], tbl_Customers[Customer_ID], tbl_Customers[Age_Group])</f>
        <v>45–54</v>
      </c>
      <c r="M5851" s="1" t="str">
        <f>_xlfn.XLOOKUP(tbl_Invoices[[#This Row],[Customer_ID]], tbl_Customers[Customer_ID], tbl_Customers[Region])</f>
        <v>East</v>
      </c>
      <c r="N5851" s="1" t="str" cm="1">
        <f t="array" ref="N5851">_xlfn.IFS(
   _xlfn.SINGLE(tbl_Invoices[Plan_ID])="P1","Basic",
   _xlfn.SINGLE(tbl_Invoices[Plan_ID])="P2","Standard",
   _xlfn.SINGLE(tbl_Invoices[Plan_ID])="P3","Premium"
)</f>
        <v>Premium</v>
      </c>
      <c r="O5851" s="2">
        <f>IF(tbl_Invoices[[#This Row],[Revenue_Type]]="Churned",0,1)</f>
        <v>1</v>
      </c>
    </row>
    <row r="5852" spans="1:15" x14ac:dyDescent="0.25">
      <c r="A5852" t="s">
        <v>5957</v>
      </c>
      <c r="B5852" t="s">
        <v>1859</v>
      </c>
      <c r="C5852" t="s">
        <v>3255</v>
      </c>
      <c r="D5852" s="1">
        <v>45073</v>
      </c>
      <c r="E5852">
        <v>55</v>
      </c>
      <c r="F5852" t="b">
        <v>1</v>
      </c>
      <c r="G5852" t="s">
        <v>4538</v>
      </c>
      <c r="H5852" t="s">
        <v>2031</v>
      </c>
      <c r="I5852" s="1">
        <f>DATE(YEAR(tbl_Invoices[[#This Row],[Invoice_Date]]), MONTH(tbl_Invoices[[#This Row],[Invoice_Date]]), DAY(tbl_Invoices[[#This Row],[Invoice_Date]]))</f>
        <v>45073</v>
      </c>
      <c r="J5852">
        <f>YEAR(tbl_Invoices[[#This Row],[Invoice_Date]])</f>
        <v>2023</v>
      </c>
      <c r="K5852" s="1">
        <f>_xlfn.XLOOKUP(tbl_Invoices[[#This Row],[Customer_ID]], tbl_Customers[Customer_ID], tbl_Customers[Cohort_Month])</f>
        <v>44804</v>
      </c>
      <c r="L5852" s="1" t="str">
        <f ca="1">_xlfn.XLOOKUP(tbl_Invoices[[#This Row],[Customer_ID]], tbl_Customers[Customer_ID], tbl_Customers[Age_Group])</f>
        <v>45–54</v>
      </c>
      <c r="M5852" s="1" t="str">
        <f>_xlfn.XLOOKUP(tbl_Invoices[[#This Row],[Customer_ID]], tbl_Customers[Customer_ID], tbl_Customers[Region])</f>
        <v>West</v>
      </c>
      <c r="N5852" s="1" t="str" cm="1">
        <f t="array" ref="N5852">_xlfn.IFS(
   _xlfn.SINGLE(tbl_Invoices[Plan_ID])="P1","Basic",
   _xlfn.SINGLE(tbl_Invoices[Plan_ID])="P2","Standard",
   _xlfn.SINGLE(tbl_Invoices[Plan_ID])="P3","Premium"
)</f>
        <v>Premium</v>
      </c>
      <c r="O5852" s="2">
        <f>IF(tbl_Invoices[[#This Row],[Revenue_Type]]="Churned",0,1)</f>
        <v>1</v>
      </c>
    </row>
    <row r="5853" spans="1:15" x14ac:dyDescent="0.25">
      <c r="A5853" t="s">
        <v>7562</v>
      </c>
      <c r="B5853" t="s">
        <v>123</v>
      </c>
      <c r="C5853" t="s">
        <v>2285</v>
      </c>
      <c r="D5853" s="1">
        <v>45074</v>
      </c>
      <c r="E5853">
        <v>12</v>
      </c>
      <c r="F5853" t="b">
        <v>1</v>
      </c>
      <c r="G5853" t="s">
        <v>4547</v>
      </c>
      <c r="H5853" t="s">
        <v>2027</v>
      </c>
      <c r="I5853" s="1">
        <f>DATE(YEAR(tbl_Invoices[[#This Row],[Invoice_Date]]), MONTH(tbl_Invoices[[#This Row],[Invoice_Date]]), DAY(tbl_Invoices[[#This Row],[Invoice_Date]]))</f>
        <v>45074</v>
      </c>
      <c r="J5853">
        <f>YEAR(tbl_Invoices[[#This Row],[Invoice_Date]])</f>
        <v>2023</v>
      </c>
      <c r="K5853" s="1">
        <f>_xlfn.XLOOKUP(tbl_Invoices[[#This Row],[Customer_ID]], tbl_Customers[Customer_ID], tbl_Customers[Cohort_Month])</f>
        <v>44865</v>
      </c>
      <c r="L5853" s="1" t="str">
        <f ca="1">_xlfn.XLOOKUP(tbl_Invoices[[#This Row],[Customer_ID]], tbl_Customers[Customer_ID], tbl_Customers[Age_Group])</f>
        <v>18–24</v>
      </c>
      <c r="M5853" s="1" t="str">
        <f>_xlfn.XLOOKUP(tbl_Invoices[[#This Row],[Customer_ID]], tbl_Customers[Customer_ID], tbl_Customers[Region])</f>
        <v>East</v>
      </c>
      <c r="N5853" s="1" t="str" cm="1">
        <f t="array" ref="N5853">_xlfn.IFS(
   _xlfn.SINGLE(tbl_Invoices[Plan_ID])="P1","Basic",
   _xlfn.SINGLE(tbl_Invoices[Plan_ID])="P2","Standard",
   _xlfn.SINGLE(tbl_Invoices[Plan_ID])="P3","Premium"
)</f>
        <v>Basic</v>
      </c>
      <c r="O5853" s="2">
        <f>IF(tbl_Invoices[[#This Row],[Revenue_Type]]="Churned",0,1)</f>
        <v>1</v>
      </c>
    </row>
    <row r="5854" spans="1:15" x14ac:dyDescent="0.25">
      <c r="A5854" t="s">
        <v>9274</v>
      </c>
      <c r="B5854" t="s">
        <v>257</v>
      </c>
      <c r="C5854" t="s">
        <v>3517</v>
      </c>
      <c r="D5854" s="1">
        <v>45074</v>
      </c>
      <c r="E5854">
        <v>55</v>
      </c>
      <c r="F5854" t="b">
        <v>1</v>
      </c>
      <c r="G5854" t="s">
        <v>4540</v>
      </c>
      <c r="H5854" t="s">
        <v>2031</v>
      </c>
      <c r="I5854" s="1">
        <f>DATE(YEAR(tbl_Invoices[[#This Row],[Invoice_Date]]), MONTH(tbl_Invoices[[#This Row],[Invoice_Date]]), DAY(tbl_Invoices[[#This Row],[Invoice_Date]]))</f>
        <v>45074</v>
      </c>
      <c r="J5854">
        <f>YEAR(tbl_Invoices[[#This Row],[Invoice_Date]])</f>
        <v>2023</v>
      </c>
      <c r="K5854" s="1">
        <f>_xlfn.XLOOKUP(tbl_Invoices[[#This Row],[Customer_ID]], tbl_Customers[Customer_ID], tbl_Customers[Cohort_Month])</f>
        <v>44286</v>
      </c>
      <c r="L5854" s="1" t="str">
        <f ca="1">_xlfn.XLOOKUP(tbl_Invoices[[#This Row],[Customer_ID]], tbl_Customers[Customer_ID], tbl_Customers[Age_Group])</f>
        <v>45–54</v>
      </c>
      <c r="M5854" s="1" t="str">
        <f>_xlfn.XLOOKUP(tbl_Invoices[[#This Row],[Customer_ID]], tbl_Customers[Customer_ID], tbl_Customers[Region])</f>
        <v>East</v>
      </c>
      <c r="N5854" s="1" t="str" cm="1">
        <f t="array" ref="N5854">_xlfn.IFS(
   _xlfn.SINGLE(tbl_Invoices[Plan_ID])="P1","Basic",
   _xlfn.SINGLE(tbl_Invoices[Plan_ID])="P2","Standard",
   _xlfn.SINGLE(tbl_Invoices[Plan_ID])="P3","Premium"
)</f>
        <v>Premium</v>
      </c>
      <c r="O5854" s="2">
        <f>IF(tbl_Invoices[[#This Row],[Revenue_Type]]="Churned",0,1)</f>
        <v>1</v>
      </c>
    </row>
    <row r="5855" spans="1:15" x14ac:dyDescent="0.25">
      <c r="A5855" t="s">
        <v>9088</v>
      </c>
      <c r="B5855" t="s">
        <v>363</v>
      </c>
      <c r="C5855" t="s">
        <v>2477</v>
      </c>
      <c r="D5855" s="1">
        <v>45074</v>
      </c>
      <c r="E5855">
        <v>25</v>
      </c>
      <c r="F5855" t="b">
        <v>1</v>
      </c>
      <c r="G5855" t="s">
        <v>4545</v>
      </c>
      <c r="H5855" t="s">
        <v>2034</v>
      </c>
      <c r="I5855" s="1">
        <f>DATE(YEAR(tbl_Invoices[[#This Row],[Invoice_Date]]), MONTH(tbl_Invoices[[#This Row],[Invoice_Date]]), DAY(tbl_Invoices[[#This Row],[Invoice_Date]]))</f>
        <v>45074</v>
      </c>
      <c r="J5855">
        <f>YEAR(tbl_Invoices[[#This Row],[Invoice_Date]])</f>
        <v>2023</v>
      </c>
      <c r="K5855" s="1">
        <f>_xlfn.XLOOKUP(tbl_Invoices[[#This Row],[Customer_ID]], tbl_Customers[Customer_ID], tbl_Customers[Cohort_Month])</f>
        <v>44681</v>
      </c>
      <c r="L5855" s="1" t="str">
        <f ca="1">_xlfn.XLOOKUP(tbl_Invoices[[#This Row],[Customer_ID]], tbl_Customers[Customer_ID], tbl_Customers[Age_Group])</f>
        <v>55+</v>
      </c>
      <c r="M5855" s="1" t="str">
        <f>_xlfn.XLOOKUP(tbl_Invoices[[#This Row],[Customer_ID]], tbl_Customers[Customer_ID], tbl_Customers[Region])</f>
        <v>Midwest</v>
      </c>
      <c r="N5855" s="1" t="str" cm="1">
        <f t="array" ref="N5855">_xlfn.IFS(
   _xlfn.SINGLE(tbl_Invoices[Plan_ID])="P1","Basic",
   _xlfn.SINGLE(tbl_Invoices[Plan_ID])="P2","Standard",
   _xlfn.SINGLE(tbl_Invoices[Plan_ID])="P3","Premium"
)</f>
        <v>Standard</v>
      </c>
      <c r="O5855" s="2">
        <f>IF(tbl_Invoices[[#This Row],[Revenue_Type]]="Churned",0,1)</f>
        <v>0</v>
      </c>
    </row>
    <row r="5856" spans="1:15" x14ac:dyDescent="0.25">
      <c r="A5856" t="s">
        <v>9345</v>
      </c>
      <c r="B5856" t="s">
        <v>555</v>
      </c>
      <c r="C5856" t="s">
        <v>3804</v>
      </c>
      <c r="D5856" s="1">
        <v>45074</v>
      </c>
      <c r="E5856">
        <v>55</v>
      </c>
      <c r="F5856" t="b">
        <v>1</v>
      </c>
      <c r="G5856" t="s">
        <v>4549</v>
      </c>
      <c r="H5856" t="s">
        <v>2031</v>
      </c>
      <c r="I5856" s="1">
        <f>DATE(YEAR(tbl_Invoices[[#This Row],[Invoice_Date]]), MONTH(tbl_Invoices[[#This Row],[Invoice_Date]]), DAY(tbl_Invoices[[#This Row],[Invoice_Date]]))</f>
        <v>45074</v>
      </c>
      <c r="J5856">
        <f>YEAR(tbl_Invoices[[#This Row],[Invoice_Date]])</f>
        <v>2023</v>
      </c>
      <c r="K5856" s="1">
        <f>_xlfn.XLOOKUP(tbl_Invoices[[#This Row],[Customer_ID]], tbl_Customers[Customer_ID], tbl_Customers[Cohort_Month])</f>
        <v>44773</v>
      </c>
      <c r="L5856" s="1" t="str">
        <f ca="1">_xlfn.XLOOKUP(tbl_Invoices[[#This Row],[Customer_ID]], tbl_Customers[Customer_ID], tbl_Customers[Age_Group])</f>
        <v>35–44</v>
      </c>
      <c r="M5856" s="1" t="str">
        <f>_xlfn.XLOOKUP(tbl_Invoices[[#This Row],[Customer_ID]], tbl_Customers[Customer_ID], tbl_Customers[Region])</f>
        <v>Midwest</v>
      </c>
      <c r="N5856" s="1" t="str" cm="1">
        <f t="array" ref="N5856">_xlfn.IFS(
   _xlfn.SINGLE(tbl_Invoices[Plan_ID])="P1","Basic",
   _xlfn.SINGLE(tbl_Invoices[Plan_ID])="P2","Standard",
   _xlfn.SINGLE(tbl_Invoices[Plan_ID])="P3","Premium"
)</f>
        <v>Premium</v>
      </c>
      <c r="O5856" s="2">
        <f>IF(tbl_Invoices[[#This Row],[Revenue_Type]]="Churned",0,1)</f>
        <v>1</v>
      </c>
    </row>
    <row r="5857" spans="1:15" x14ac:dyDescent="0.25">
      <c r="A5857" t="s">
        <v>10125</v>
      </c>
      <c r="B5857" t="s">
        <v>597</v>
      </c>
      <c r="C5857" t="s">
        <v>3721</v>
      </c>
      <c r="D5857" s="1">
        <v>45074</v>
      </c>
      <c r="E5857">
        <v>25</v>
      </c>
      <c r="F5857" t="b">
        <v>1</v>
      </c>
      <c r="G5857" t="s">
        <v>4547</v>
      </c>
      <c r="H5857" t="s">
        <v>2034</v>
      </c>
      <c r="I5857" s="1">
        <f>DATE(YEAR(tbl_Invoices[[#This Row],[Invoice_Date]]), MONTH(tbl_Invoices[[#This Row],[Invoice_Date]]), DAY(tbl_Invoices[[#This Row],[Invoice_Date]]))</f>
        <v>45074</v>
      </c>
      <c r="J5857">
        <f>YEAR(tbl_Invoices[[#This Row],[Invoice_Date]])</f>
        <v>2023</v>
      </c>
      <c r="K5857" s="1">
        <f>_xlfn.XLOOKUP(tbl_Invoices[[#This Row],[Customer_ID]], tbl_Customers[Customer_ID], tbl_Customers[Cohort_Month])</f>
        <v>44469</v>
      </c>
      <c r="L5857" s="1" t="str">
        <f ca="1">_xlfn.XLOOKUP(tbl_Invoices[[#This Row],[Customer_ID]], tbl_Customers[Customer_ID], tbl_Customers[Age_Group])</f>
        <v>35–44</v>
      </c>
      <c r="M5857" s="1" t="str">
        <f>_xlfn.XLOOKUP(tbl_Invoices[[#This Row],[Customer_ID]], tbl_Customers[Customer_ID], tbl_Customers[Region])</f>
        <v>Midwest</v>
      </c>
      <c r="N5857" s="1" t="str" cm="1">
        <f t="array" ref="N5857">_xlfn.IFS(
   _xlfn.SINGLE(tbl_Invoices[Plan_ID])="P1","Basic",
   _xlfn.SINGLE(tbl_Invoices[Plan_ID])="P2","Standard",
   _xlfn.SINGLE(tbl_Invoices[Plan_ID])="P3","Premium"
)</f>
        <v>Standard</v>
      </c>
      <c r="O5857" s="2">
        <f>IF(tbl_Invoices[[#This Row],[Revenue_Type]]="Churned",0,1)</f>
        <v>1</v>
      </c>
    </row>
    <row r="5858" spans="1:15" x14ac:dyDescent="0.25">
      <c r="A5858" t="s">
        <v>7383</v>
      </c>
      <c r="B5858" t="s">
        <v>726</v>
      </c>
      <c r="C5858" t="s">
        <v>2444</v>
      </c>
      <c r="D5858" s="1">
        <v>45074</v>
      </c>
      <c r="E5858">
        <v>55</v>
      </c>
      <c r="F5858" t="b">
        <v>1</v>
      </c>
      <c r="G5858" t="s">
        <v>4549</v>
      </c>
      <c r="H5858" t="s">
        <v>2031</v>
      </c>
      <c r="I5858" s="1">
        <f>DATE(YEAR(tbl_Invoices[[#This Row],[Invoice_Date]]), MONTH(tbl_Invoices[[#This Row],[Invoice_Date]]), DAY(tbl_Invoices[[#This Row],[Invoice_Date]]))</f>
        <v>45074</v>
      </c>
      <c r="J5858">
        <f>YEAR(tbl_Invoices[[#This Row],[Invoice_Date]])</f>
        <v>2023</v>
      </c>
      <c r="K5858" s="1">
        <f>_xlfn.XLOOKUP(tbl_Invoices[[#This Row],[Customer_ID]], tbl_Customers[Customer_ID], tbl_Customers[Cohort_Month])</f>
        <v>45016</v>
      </c>
      <c r="L5858" s="1" t="str">
        <f ca="1">_xlfn.XLOOKUP(tbl_Invoices[[#This Row],[Customer_ID]], tbl_Customers[Customer_ID], tbl_Customers[Age_Group])</f>
        <v>35–44</v>
      </c>
      <c r="M5858" s="1" t="str">
        <f>_xlfn.XLOOKUP(tbl_Invoices[[#This Row],[Customer_ID]], tbl_Customers[Customer_ID], tbl_Customers[Region])</f>
        <v>Midwest</v>
      </c>
      <c r="N5858" s="1" t="str" cm="1">
        <f t="array" ref="N5858">_xlfn.IFS(
   _xlfn.SINGLE(tbl_Invoices[Plan_ID])="P1","Basic",
   _xlfn.SINGLE(tbl_Invoices[Plan_ID])="P2","Standard",
   _xlfn.SINGLE(tbl_Invoices[Plan_ID])="P3","Premium"
)</f>
        <v>Premium</v>
      </c>
      <c r="O5858" s="2">
        <f>IF(tbl_Invoices[[#This Row],[Revenue_Type]]="Churned",0,1)</f>
        <v>1</v>
      </c>
    </row>
    <row r="5859" spans="1:15" x14ac:dyDescent="0.25">
      <c r="A5859" t="s">
        <v>7368</v>
      </c>
      <c r="B5859" t="s">
        <v>1639</v>
      </c>
      <c r="C5859" t="s">
        <v>3276</v>
      </c>
      <c r="D5859" s="1">
        <v>45074</v>
      </c>
      <c r="E5859">
        <v>55</v>
      </c>
      <c r="F5859" t="b">
        <v>1</v>
      </c>
      <c r="G5859" t="s">
        <v>4549</v>
      </c>
      <c r="H5859" t="s">
        <v>2031</v>
      </c>
      <c r="I5859" s="1">
        <f>DATE(YEAR(tbl_Invoices[[#This Row],[Invoice_Date]]), MONTH(tbl_Invoices[[#This Row],[Invoice_Date]]), DAY(tbl_Invoices[[#This Row],[Invoice_Date]]))</f>
        <v>45074</v>
      </c>
      <c r="J5859">
        <f>YEAR(tbl_Invoices[[#This Row],[Invoice_Date]])</f>
        <v>2023</v>
      </c>
      <c r="K5859" s="1">
        <f>_xlfn.XLOOKUP(tbl_Invoices[[#This Row],[Customer_ID]], tbl_Customers[Customer_ID], tbl_Customers[Cohort_Month])</f>
        <v>44895</v>
      </c>
      <c r="L5859" s="1" t="str">
        <f ca="1">_xlfn.XLOOKUP(tbl_Invoices[[#This Row],[Customer_ID]], tbl_Customers[Customer_ID], tbl_Customers[Age_Group])</f>
        <v>18–24</v>
      </c>
      <c r="M5859" s="1" t="str">
        <f>_xlfn.XLOOKUP(tbl_Invoices[[#This Row],[Customer_ID]], tbl_Customers[Customer_ID], tbl_Customers[Region])</f>
        <v>South</v>
      </c>
      <c r="N5859" s="1" t="str" cm="1">
        <f t="array" ref="N5859">_xlfn.IFS(
   _xlfn.SINGLE(tbl_Invoices[Plan_ID])="P1","Basic",
   _xlfn.SINGLE(tbl_Invoices[Plan_ID])="P2","Standard",
   _xlfn.SINGLE(tbl_Invoices[Plan_ID])="P3","Premium"
)</f>
        <v>Premium</v>
      </c>
      <c r="O5859" s="2">
        <f>IF(tbl_Invoices[[#This Row],[Revenue_Type]]="Churned",0,1)</f>
        <v>1</v>
      </c>
    </row>
    <row r="5860" spans="1:15" x14ac:dyDescent="0.25">
      <c r="A5860" t="s">
        <v>5053</v>
      </c>
      <c r="B5860" t="s">
        <v>290</v>
      </c>
      <c r="C5860" t="s">
        <v>3704</v>
      </c>
      <c r="D5860" s="1">
        <v>45075</v>
      </c>
      <c r="E5860">
        <v>25</v>
      </c>
      <c r="F5860" t="b">
        <v>1</v>
      </c>
      <c r="G5860" t="s">
        <v>4549</v>
      </c>
      <c r="H5860" t="s">
        <v>2034</v>
      </c>
      <c r="I5860" s="1">
        <f>DATE(YEAR(tbl_Invoices[[#This Row],[Invoice_Date]]), MONTH(tbl_Invoices[[#This Row],[Invoice_Date]]), DAY(tbl_Invoices[[#This Row],[Invoice_Date]]))</f>
        <v>45075</v>
      </c>
      <c r="J5860">
        <f>YEAR(tbl_Invoices[[#This Row],[Invoice_Date]])</f>
        <v>2023</v>
      </c>
      <c r="K5860" s="1">
        <f>_xlfn.XLOOKUP(tbl_Invoices[[#This Row],[Customer_ID]], tbl_Customers[Customer_ID], tbl_Customers[Cohort_Month])</f>
        <v>44742</v>
      </c>
      <c r="L5860" s="1" t="str">
        <f ca="1">_xlfn.XLOOKUP(tbl_Invoices[[#This Row],[Customer_ID]], tbl_Customers[Customer_ID], tbl_Customers[Age_Group])</f>
        <v>25–34</v>
      </c>
      <c r="M5860" s="1" t="str">
        <f>_xlfn.XLOOKUP(tbl_Invoices[[#This Row],[Customer_ID]], tbl_Customers[Customer_ID], tbl_Customers[Region])</f>
        <v>South</v>
      </c>
      <c r="N5860" s="1" t="str" cm="1">
        <f t="array" ref="N5860">_xlfn.IFS(
   _xlfn.SINGLE(tbl_Invoices[Plan_ID])="P1","Basic",
   _xlfn.SINGLE(tbl_Invoices[Plan_ID])="P2","Standard",
   _xlfn.SINGLE(tbl_Invoices[Plan_ID])="P3","Premium"
)</f>
        <v>Standard</v>
      </c>
      <c r="O5860" s="2">
        <f>IF(tbl_Invoices[[#This Row],[Revenue_Type]]="Churned",0,1)</f>
        <v>1</v>
      </c>
    </row>
    <row r="5861" spans="1:15" x14ac:dyDescent="0.25">
      <c r="A5861" t="s">
        <v>5247</v>
      </c>
      <c r="B5861" t="s">
        <v>399</v>
      </c>
      <c r="C5861" t="s">
        <v>3580</v>
      </c>
      <c r="D5861" s="1">
        <v>45075</v>
      </c>
      <c r="E5861">
        <v>12</v>
      </c>
      <c r="F5861" t="b">
        <v>1</v>
      </c>
      <c r="G5861" t="s">
        <v>4547</v>
      </c>
      <c r="H5861" t="s">
        <v>2027</v>
      </c>
      <c r="I5861" s="1">
        <f>DATE(YEAR(tbl_Invoices[[#This Row],[Invoice_Date]]), MONTH(tbl_Invoices[[#This Row],[Invoice_Date]]), DAY(tbl_Invoices[[#This Row],[Invoice_Date]]))</f>
        <v>45075</v>
      </c>
      <c r="J5861">
        <f>YEAR(tbl_Invoices[[#This Row],[Invoice_Date]])</f>
        <v>2023</v>
      </c>
      <c r="K5861" s="1">
        <f>_xlfn.XLOOKUP(tbl_Invoices[[#This Row],[Customer_ID]], tbl_Customers[Customer_ID], tbl_Customers[Cohort_Month])</f>
        <v>44651</v>
      </c>
      <c r="L5861" s="1" t="str">
        <f ca="1">_xlfn.XLOOKUP(tbl_Invoices[[#This Row],[Customer_ID]], tbl_Customers[Customer_ID], tbl_Customers[Age_Group])</f>
        <v>25–34</v>
      </c>
      <c r="M5861" s="1" t="str">
        <f>_xlfn.XLOOKUP(tbl_Invoices[[#This Row],[Customer_ID]], tbl_Customers[Customer_ID], tbl_Customers[Region])</f>
        <v>International</v>
      </c>
      <c r="N5861" s="1" t="str" cm="1">
        <f t="array" ref="N5861">_xlfn.IFS(
   _xlfn.SINGLE(tbl_Invoices[Plan_ID])="P1","Basic",
   _xlfn.SINGLE(tbl_Invoices[Plan_ID])="P2","Standard",
   _xlfn.SINGLE(tbl_Invoices[Plan_ID])="P3","Premium"
)</f>
        <v>Basic</v>
      </c>
      <c r="O5861" s="2">
        <f>IF(tbl_Invoices[[#This Row],[Revenue_Type]]="Churned",0,1)</f>
        <v>1</v>
      </c>
    </row>
    <row r="5862" spans="1:15" x14ac:dyDescent="0.25">
      <c r="A5862" t="s">
        <v>7977</v>
      </c>
      <c r="B5862" t="s">
        <v>748</v>
      </c>
      <c r="C5862" t="s">
        <v>3188</v>
      </c>
      <c r="D5862" s="1">
        <v>45075</v>
      </c>
      <c r="E5862">
        <v>12</v>
      </c>
      <c r="F5862" t="b">
        <v>1</v>
      </c>
      <c r="G5862" t="s">
        <v>4540</v>
      </c>
      <c r="H5862" t="s">
        <v>2027</v>
      </c>
      <c r="I5862" s="1">
        <f>DATE(YEAR(tbl_Invoices[[#This Row],[Invoice_Date]]), MONTH(tbl_Invoices[[#This Row],[Invoice_Date]]), DAY(tbl_Invoices[[#This Row],[Invoice_Date]]))</f>
        <v>45075</v>
      </c>
      <c r="J5862">
        <f>YEAR(tbl_Invoices[[#This Row],[Invoice_Date]])</f>
        <v>2023</v>
      </c>
      <c r="K5862" s="1">
        <f>_xlfn.XLOOKUP(tbl_Invoices[[#This Row],[Customer_ID]], tbl_Customers[Customer_ID], tbl_Customers[Cohort_Month])</f>
        <v>44255</v>
      </c>
      <c r="L5862" s="1" t="str">
        <f ca="1">_xlfn.XLOOKUP(tbl_Invoices[[#This Row],[Customer_ID]], tbl_Customers[Customer_ID], tbl_Customers[Age_Group])</f>
        <v>25–34</v>
      </c>
      <c r="M5862" s="1" t="str">
        <f>_xlfn.XLOOKUP(tbl_Invoices[[#This Row],[Customer_ID]], tbl_Customers[Customer_ID], tbl_Customers[Region])</f>
        <v>South</v>
      </c>
      <c r="N5862" s="1" t="str" cm="1">
        <f t="array" ref="N5862">_xlfn.IFS(
   _xlfn.SINGLE(tbl_Invoices[Plan_ID])="P1","Basic",
   _xlfn.SINGLE(tbl_Invoices[Plan_ID])="P2","Standard",
   _xlfn.SINGLE(tbl_Invoices[Plan_ID])="P3","Premium"
)</f>
        <v>Basic</v>
      </c>
      <c r="O5862" s="2">
        <f>IF(tbl_Invoices[[#This Row],[Revenue_Type]]="Churned",0,1)</f>
        <v>1</v>
      </c>
    </row>
    <row r="5863" spans="1:15" x14ac:dyDescent="0.25">
      <c r="A5863" t="s">
        <v>8522</v>
      </c>
      <c r="B5863" t="s">
        <v>1635</v>
      </c>
      <c r="C5863" t="s">
        <v>2798</v>
      </c>
      <c r="D5863" s="1">
        <v>45075</v>
      </c>
      <c r="E5863">
        <v>55</v>
      </c>
      <c r="F5863" t="b">
        <v>1</v>
      </c>
      <c r="G5863" t="s">
        <v>4549</v>
      </c>
      <c r="H5863" t="s">
        <v>2031</v>
      </c>
      <c r="I5863" s="1">
        <f>DATE(YEAR(tbl_Invoices[[#This Row],[Invoice_Date]]), MONTH(tbl_Invoices[[#This Row],[Invoice_Date]]), DAY(tbl_Invoices[[#This Row],[Invoice_Date]]))</f>
        <v>45075</v>
      </c>
      <c r="J5863">
        <f>YEAR(tbl_Invoices[[#This Row],[Invoice_Date]])</f>
        <v>2023</v>
      </c>
      <c r="K5863" s="1">
        <f>_xlfn.XLOOKUP(tbl_Invoices[[#This Row],[Customer_ID]], tbl_Customers[Customer_ID], tbl_Customers[Cohort_Month])</f>
        <v>44865</v>
      </c>
      <c r="L5863" s="1" t="str">
        <f ca="1">_xlfn.XLOOKUP(tbl_Invoices[[#This Row],[Customer_ID]], tbl_Customers[Customer_ID], tbl_Customers[Age_Group])</f>
        <v>18–24</v>
      </c>
      <c r="M5863" s="1" t="str">
        <f>_xlfn.XLOOKUP(tbl_Invoices[[#This Row],[Customer_ID]], tbl_Customers[Customer_ID], tbl_Customers[Region])</f>
        <v>West</v>
      </c>
      <c r="N5863" s="1" t="str" cm="1">
        <f t="array" ref="N5863">_xlfn.IFS(
   _xlfn.SINGLE(tbl_Invoices[Plan_ID])="P1","Basic",
   _xlfn.SINGLE(tbl_Invoices[Plan_ID])="P2","Standard",
   _xlfn.SINGLE(tbl_Invoices[Plan_ID])="P3","Premium"
)</f>
        <v>Premium</v>
      </c>
      <c r="O5863" s="2">
        <f>IF(tbl_Invoices[[#This Row],[Revenue_Type]]="Churned",0,1)</f>
        <v>1</v>
      </c>
    </row>
    <row r="5864" spans="1:15" x14ac:dyDescent="0.25">
      <c r="A5864" t="s">
        <v>8064</v>
      </c>
      <c r="B5864" t="s">
        <v>1894</v>
      </c>
      <c r="C5864" t="s">
        <v>2947</v>
      </c>
      <c r="D5864" s="1">
        <v>45075</v>
      </c>
      <c r="E5864">
        <v>55</v>
      </c>
      <c r="F5864" t="b">
        <v>1</v>
      </c>
      <c r="G5864" t="s">
        <v>4547</v>
      </c>
      <c r="H5864" t="s">
        <v>2031</v>
      </c>
      <c r="I5864" s="1">
        <f>DATE(YEAR(tbl_Invoices[[#This Row],[Invoice_Date]]), MONTH(tbl_Invoices[[#This Row],[Invoice_Date]]), DAY(tbl_Invoices[[#This Row],[Invoice_Date]]))</f>
        <v>45075</v>
      </c>
      <c r="J5864">
        <f>YEAR(tbl_Invoices[[#This Row],[Invoice_Date]])</f>
        <v>2023</v>
      </c>
      <c r="K5864" s="1">
        <f>_xlfn.XLOOKUP(tbl_Invoices[[#This Row],[Customer_ID]], tbl_Customers[Customer_ID], tbl_Customers[Cohort_Month])</f>
        <v>44865</v>
      </c>
      <c r="L5864" s="1" t="str">
        <f ca="1">_xlfn.XLOOKUP(tbl_Invoices[[#This Row],[Customer_ID]], tbl_Customers[Customer_ID], tbl_Customers[Age_Group])</f>
        <v>35–44</v>
      </c>
      <c r="M5864" s="1" t="str">
        <f>_xlfn.XLOOKUP(tbl_Invoices[[#This Row],[Customer_ID]], tbl_Customers[Customer_ID], tbl_Customers[Region])</f>
        <v>East</v>
      </c>
      <c r="N5864" s="1" t="str" cm="1">
        <f t="array" ref="N5864">_xlfn.IFS(
   _xlfn.SINGLE(tbl_Invoices[Plan_ID])="P1","Basic",
   _xlfn.SINGLE(tbl_Invoices[Plan_ID])="P2","Standard",
   _xlfn.SINGLE(tbl_Invoices[Plan_ID])="P3","Premium"
)</f>
        <v>Premium</v>
      </c>
      <c r="O5864" s="2">
        <f>IF(tbl_Invoices[[#This Row],[Revenue_Type]]="Churned",0,1)</f>
        <v>1</v>
      </c>
    </row>
    <row r="5865" spans="1:15" x14ac:dyDescent="0.25">
      <c r="A5865" t="s">
        <v>10436</v>
      </c>
      <c r="B5865" t="s">
        <v>89</v>
      </c>
      <c r="C5865" t="s">
        <v>3042</v>
      </c>
      <c r="D5865" s="1">
        <v>45076</v>
      </c>
      <c r="E5865">
        <v>25</v>
      </c>
      <c r="F5865" t="b">
        <v>1</v>
      </c>
      <c r="G5865" t="s">
        <v>4547</v>
      </c>
      <c r="H5865" t="s">
        <v>2034</v>
      </c>
      <c r="I5865" s="1">
        <f>DATE(YEAR(tbl_Invoices[[#This Row],[Invoice_Date]]), MONTH(tbl_Invoices[[#This Row],[Invoice_Date]]), DAY(tbl_Invoices[[#This Row],[Invoice_Date]]))</f>
        <v>45076</v>
      </c>
      <c r="J5865">
        <f>YEAR(tbl_Invoices[[#This Row],[Invoice_Date]])</f>
        <v>2023</v>
      </c>
      <c r="K5865" s="1">
        <f>_xlfn.XLOOKUP(tbl_Invoices[[#This Row],[Customer_ID]], tbl_Customers[Customer_ID], tbl_Customers[Cohort_Month])</f>
        <v>44834</v>
      </c>
      <c r="L5865" s="1" t="str">
        <f ca="1">_xlfn.XLOOKUP(tbl_Invoices[[#This Row],[Customer_ID]], tbl_Customers[Customer_ID], tbl_Customers[Age_Group])</f>
        <v>45–54</v>
      </c>
      <c r="M5865" s="1" t="str">
        <f>_xlfn.XLOOKUP(tbl_Invoices[[#This Row],[Customer_ID]], tbl_Customers[Customer_ID], tbl_Customers[Region])</f>
        <v>Midwest</v>
      </c>
      <c r="N5865" s="1" t="str" cm="1">
        <f t="array" ref="N5865">_xlfn.IFS(
   _xlfn.SINGLE(tbl_Invoices[Plan_ID])="P1","Basic",
   _xlfn.SINGLE(tbl_Invoices[Plan_ID])="P2","Standard",
   _xlfn.SINGLE(tbl_Invoices[Plan_ID])="P3","Premium"
)</f>
        <v>Standard</v>
      </c>
      <c r="O5865" s="2">
        <f>IF(tbl_Invoices[[#This Row],[Revenue_Type]]="Churned",0,1)</f>
        <v>1</v>
      </c>
    </row>
    <row r="5866" spans="1:15" x14ac:dyDescent="0.25">
      <c r="A5866" t="s">
        <v>10238</v>
      </c>
      <c r="B5866" t="s">
        <v>105</v>
      </c>
      <c r="C5866" t="s">
        <v>2339</v>
      </c>
      <c r="D5866" s="1">
        <v>45076</v>
      </c>
      <c r="E5866">
        <v>12</v>
      </c>
      <c r="F5866" t="b">
        <v>1</v>
      </c>
      <c r="G5866" t="s">
        <v>4545</v>
      </c>
      <c r="H5866" t="s">
        <v>2027</v>
      </c>
      <c r="I5866" s="1">
        <f>DATE(YEAR(tbl_Invoices[[#This Row],[Invoice_Date]]), MONTH(tbl_Invoices[[#This Row],[Invoice_Date]]), DAY(tbl_Invoices[[#This Row],[Invoice_Date]]))</f>
        <v>45076</v>
      </c>
      <c r="J5866">
        <f>YEAR(tbl_Invoices[[#This Row],[Invoice_Date]])</f>
        <v>2023</v>
      </c>
      <c r="K5866" s="1">
        <f>_xlfn.XLOOKUP(tbl_Invoices[[#This Row],[Customer_ID]], tbl_Customers[Customer_ID], tbl_Customers[Cohort_Month])</f>
        <v>44316</v>
      </c>
      <c r="L5866" s="1" t="str">
        <f ca="1">_xlfn.XLOOKUP(tbl_Invoices[[#This Row],[Customer_ID]], tbl_Customers[Customer_ID], tbl_Customers[Age_Group])</f>
        <v>35–44</v>
      </c>
      <c r="M5866" s="1" t="str">
        <f>_xlfn.XLOOKUP(tbl_Invoices[[#This Row],[Customer_ID]], tbl_Customers[Customer_ID], tbl_Customers[Region])</f>
        <v>International</v>
      </c>
      <c r="N5866" s="1" t="str" cm="1">
        <f t="array" ref="N5866">_xlfn.IFS(
   _xlfn.SINGLE(tbl_Invoices[Plan_ID])="P1","Basic",
   _xlfn.SINGLE(tbl_Invoices[Plan_ID])="P2","Standard",
   _xlfn.SINGLE(tbl_Invoices[Plan_ID])="P3","Premium"
)</f>
        <v>Basic</v>
      </c>
      <c r="O5866" s="2">
        <f>IF(tbl_Invoices[[#This Row],[Revenue_Type]]="Churned",0,1)</f>
        <v>0</v>
      </c>
    </row>
    <row r="5867" spans="1:15" x14ac:dyDescent="0.25">
      <c r="A5867" t="s">
        <v>9912</v>
      </c>
      <c r="B5867" t="s">
        <v>596</v>
      </c>
      <c r="C5867" t="s">
        <v>3604</v>
      </c>
      <c r="D5867" s="1">
        <v>45076</v>
      </c>
      <c r="E5867">
        <v>12</v>
      </c>
      <c r="F5867" t="b">
        <v>1</v>
      </c>
      <c r="G5867" t="s">
        <v>4547</v>
      </c>
      <c r="H5867" t="s">
        <v>2027</v>
      </c>
      <c r="I5867" s="1">
        <f>DATE(YEAR(tbl_Invoices[[#This Row],[Invoice_Date]]), MONTH(tbl_Invoices[[#This Row],[Invoice_Date]]), DAY(tbl_Invoices[[#This Row],[Invoice_Date]]))</f>
        <v>45076</v>
      </c>
      <c r="J5867">
        <f>YEAR(tbl_Invoices[[#This Row],[Invoice_Date]])</f>
        <v>2023</v>
      </c>
      <c r="K5867" s="1">
        <f>_xlfn.XLOOKUP(tbl_Invoices[[#This Row],[Customer_ID]], tbl_Customers[Customer_ID], tbl_Customers[Cohort_Month])</f>
        <v>45046</v>
      </c>
      <c r="L5867" s="1" t="str">
        <f ca="1">_xlfn.XLOOKUP(tbl_Invoices[[#This Row],[Customer_ID]], tbl_Customers[Customer_ID], tbl_Customers[Age_Group])</f>
        <v>35–44</v>
      </c>
      <c r="M5867" s="1" t="str">
        <f>_xlfn.XLOOKUP(tbl_Invoices[[#This Row],[Customer_ID]], tbl_Customers[Customer_ID], tbl_Customers[Region])</f>
        <v>West</v>
      </c>
      <c r="N5867" s="1" t="str" cm="1">
        <f t="array" ref="N5867">_xlfn.IFS(
   _xlfn.SINGLE(tbl_Invoices[Plan_ID])="P1","Basic",
   _xlfn.SINGLE(tbl_Invoices[Plan_ID])="P2","Standard",
   _xlfn.SINGLE(tbl_Invoices[Plan_ID])="P3","Premium"
)</f>
        <v>Basic</v>
      </c>
      <c r="O5867" s="2">
        <f>IF(tbl_Invoices[[#This Row],[Revenue_Type]]="Churned",0,1)</f>
        <v>1</v>
      </c>
    </row>
    <row r="5868" spans="1:15" x14ac:dyDescent="0.25">
      <c r="A5868" t="s">
        <v>10523</v>
      </c>
      <c r="B5868" t="s">
        <v>892</v>
      </c>
      <c r="C5868" t="s">
        <v>2464</v>
      </c>
      <c r="D5868" s="1">
        <v>45076</v>
      </c>
      <c r="E5868">
        <v>25</v>
      </c>
      <c r="F5868" t="b">
        <v>1</v>
      </c>
      <c r="G5868" t="s">
        <v>4547</v>
      </c>
      <c r="H5868" t="s">
        <v>2034</v>
      </c>
      <c r="I5868" s="1">
        <f>DATE(YEAR(tbl_Invoices[[#This Row],[Invoice_Date]]), MONTH(tbl_Invoices[[#This Row],[Invoice_Date]]), DAY(tbl_Invoices[[#This Row],[Invoice_Date]]))</f>
        <v>45076</v>
      </c>
      <c r="J5868">
        <f>YEAR(tbl_Invoices[[#This Row],[Invoice_Date]])</f>
        <v>2023</v>
      </c>
      <c r="K5868" s="1">
        <f>_xlfn.XLOOKUP(tbl_Invoices[[#This Row],[Customer_ID]], tbl_Customers[Customer_ID], tbl_Customers[Cohort_Month])</f>
        <v>45077</v>
      </c>
      <c r="L5868" s="1" t="str">
        <f ca="1">_xlfn.XLOOKUP(tbl_Invoices[[#This Row],[Customer_ID]], tbl_Customers[Customer_ID], tbl_Customers[Age_Group])</f>
        <v>45–54</v>
      </c>
      <c r="M5868" s="1" t="str">
        <f>_xlfn.XLOOKUP(tbl_Invoices[[#This Row],[Customer_ID]], tbl_Customers[Customer_ID], tbl_Customers[Region])</f>
        <v>International</v>
      </c>
      <c r="N5868" s="1" t="str" cm="1">
        <f t="array" ref="N5868">_xlfn.IFS(
   _xlfn.SINGLE(tbl_Invoices[Plan_ID])="P1","Basic",
   _xlfn.SINGLE(tbl_Invoices[Plan_ID])="P2","Standard",
   _xlfn.SINGLE(tbl_Invoices[Plan_ID])="P3","Premium"
)</f>
        <v>Standard</v>
      </c>
      <c r="O5868" s="2">
        <f>IF(tbl_Invoices[[#This Row],[Revenue_Type]]="Churned",0,1)</f>
        <v>1</v>
      </c>
    </row>
    <row r="5869" spans="1:15" x14ac:dyDescent="0.25">
      <c r="A5869" t="s">
        <v>5042</v>
      </c>
      <c r="B5869" t="s">
        <v>1204</v>
      </c>
      <c r="C5869" t="s">
        <v>3250</v>
      </c>
      <c r="D5869" s="1">
        <v>45076</v>
      </c>
      <c r="E5869">
        <v>12</v>
      </c>
      <c r="F5869" t="b">
        <v>1</v>
      </c>
      <c r="G5869" t="s">
        <v>4547</v>
      </c>
      <c r="H5869" t="s">
        <v>2027</v>
      </c>
      <c r="I5869" s="1">
        <f>DATE(YEAR(tbl_Invoices[[#This Row],[Invoice_Date]]), MONTH(tbl_Invoices[[#This Row],[Invoice_Date]]), DAY(tbl_Invoices[[#This Row],[Invoice_Date]]))</f>
        <v>45076</v>
      </c>
      <c r="J5869">
        <f>YEAR(tbl_Invoices[[#This Row],[Invoice_Date]])</f>
        <v>2023</v>
      </c>
      <c r="K5869" s="1">
        <f>_xlfn.XLOOKUP(tbl_Invoices[[#This Row],[Customer_ID]], tbl_Customers[Customer_ID], tbl_Customers[Cohort_Month])</f>
        <v>44804</v>
      </c>
      <c r="L5869" s="1" t="str">
        <f ca="1">_xlfn.XLOOKUP(tbl_Invoices[[#This Row],[Customer_ID]], tbl_Customers[Customer_ID], tbl_Customers[Age_Group])</f>
        <v>45–54</v>
      </c>
      <c r="M5869" s="1" t="str">
        <f>_xlfn.XLOOKUP(tbl_Invoices[[#This Row],[Customer_ID]], tbl_Customers[Customer_ID], tbl_Customers[Region])</f>
        <v>International</v>
      </c>
      <c r="N5869" s="1" t="str" cm="1">
        <f t="array" ref="N5869">_xlfn.IFS(
   _xlfn.SINGLE(tbl_Invoices[Plan_ID])="P1","Basic",
   _xlfn.SINGLE(tbl_Invoices[Plan_ID])="P2","Standard",
   _xlfn.SINGLE(tbl_Invoices[Plan_ID])="P3","Premium"
)</f>
        <v>Basic</v>
      </c>
      <c r="O5869" s="2">
        <f>IF(tbl_Invoices[[#This Row],[Revenue_Type]]="Churned",0,1)</f>
        <v>1</v>
      </c>
    </row>
    <row r="5870" spans="1:15" x14ac:dyDescent="0.25">
      <c r="A5870" t="s">
        <v>9084</v>
      </c>
      <c r="B5870" t="s">
        <v>1646</v>
      </c>
      <c r="C5870" t="s">
        <v>2832</v>
      </c>
      <c r="D5870" s="1">
        <v>45076</v>
      </c>
      <c r="E5870">
        <v>25</v>
      </c>
      <c r="F5870" t="b">
        <v>1</v>
      </c>
      <c r="G5870" t="s">
        <v>4545</v>
      </c>
      <c r="H5870" t="s">
        <v>2034</v>
      </c>
      <c r="I5870" s="1">
        <f>DATE(YEAR(tbl_Invoices[[#This Row],[Invoice_Date]]), MONTH(tbl_Invoices[[#This Row],[Invoice_Date]]), DAY(tbl_Invoices[[#This Row],[Invoice_Date]]))</f>
        <v>45076</v>
      </c>
      <c r="J5870">
        <f>YEAR(tbl_Invoices[[#This Row],[Invoice_Date]])</f>
        <v>2023</v>
      </c>
      <c r="K5870" s="1">
        <f>_xlfn.XLOOKUP(tbl_Invoices[[#This Row],[Customer_ID]], tbl_Customers[Customer_ID], tbl_Customers[Cohort_Month])</f>
        <v>44347</v>
      </c>
      <c r="L5870" s="1" t="str">
        <f ca="1">_xlfn.XLOOKUP(tbl_Invoices[[#This Row],[Customer_ID]], tbl_Customers[Customer_ID], tbl_Customers[Age_Group])</f>
        <v>18–24</v>
      </c>
      <c r="M5870" s="1" t="str">
        <f>_xlfn.XLOOKUP(tbl_Invoices[[#This Row],[Customer_ID]], tbl_Customers[Customer_ID], tbl_Customers[Region])</f>
        <v>West</v>
      </c>
      <c r="N5870" s="1" t="str" cm="1">
        <f t="array" ref="N5870">_xlfn.IFS(
   _xlfn.SINGLE(tbl_Invoices[Plan_ID])="P1","Basic",
   _xlfn.SINGLE(tbl_Invoices[Plan_ID])="P2","Standard",
   _xlfn.SINGLE(tbl_Invoices[Plan_ID])="P3","Premium"
)</f>
        <v>Standard</v>
      </c>
      <c r="O5870" s="2">
        <f>IF(tbl_Invoices[[#This Row],[Revenue_Type]]="Churned",0,1)</f>
        <v>0</v>
      </c>
    </row>
    <row r="5871" spans="1:15" x14ac:dyDescent="0.25">
      <c r="A5871" t="s">
        <v>6176</v>
      </c>
      <c r="B5871" t="s">
        <v>1835</v>
      </c>
      <c r="C5871" t="s">
        <v>2075</v>
      </c>
      <c r="D5871" s="1">
        <v>45076</v>
      </c>
      <c r="E5871">
        <v>25</v>
      </c>
      <c r="F5871" t="b">
        <v>1</v>
      </c>
      <c r="G5871" t="s">
        <v>4540</v>
      </c>
      <c r="H5871" t="s">
        <v>2034</v>
      </c>
      <c r="I5871" s="1">
        <f>DATE(YEAR(tbl_Invoices[[#This Row],[Invoice_Date]]), MONTH(tbl_Invoices[[#This Row],[Invoice_Date]]), DAY(tbl_Invoices[[#This Row],[Invoice_Date]]))</f>
        <v>45076</v>
      </c>
      <c r="J5871">
        <f>YEAR(tbl_Invoices[[#This Row],[Invoice_Date]])</f>
        <v>2023</v>
      </c>
      <c r="K5871" s="1">
        <f>_xlfn.XLOOKUP(tbl_Invoices[[#This Row],[Customer_ID]], tbl_Customers[Customer_ID], tbl_Customers[Cohort_Month])</f>
        <v>44347</v>
      </c>
      <c r="L5871" s="1" t="str">
        <f ca="1">_xlfn.XLOOKUP(tbl_Invoices[[#This Row],[Customer_ID]], tbl_Customers[Customer_ID], tbl_Customers[Age_Group])</f>
        <v>35–44</v>
      </c>
      <c r="M5871" s="1" t="str">
        <f>_xlfn.XLOOKUP(tbl_Invoices[[#This Row],[Customer_ID]], tbl_Customers[Customer_ID], tbl_Customers[Region])</f>
        <v>West</v>
      </c>
      <c r="N5871" s="1" t="str" cm="1">
        <f t="array" ref="N5871">_xlfn.IFS(
   _xlfn.SINGLE(tbl_Invoices[Plan_ID])="P1","Basic",
   _xlfn.SINGLE(tbl_Invoices[Plan_ID])="P2","Standard",
   _xlfn.SINGLE(tbl_Invoices[Plan_ID])="P3","Premium"
)</f>
        <v>Standard</v>
      </c>
      <c r="O5871" s="2">
        <f>IF(tbl_Invoices[[#This Row],[Revenue_Type]]="Churned",0,1)</f>
        <v>1</v>
      </c>
    </row>
    <row r="5872" spans="1:15" x14ac:dyDescent="0.25">
      <c r="A5872" t="s">
        <v>7630</v>
      </c>
      <c r="B5872" t="s">
        <v>1881</v>
      </c>
      <c r="C5872" t="s">
        <v>3999</v>
      </c>
      <c r="D5872" s="1">
        <v>45076</v>
      </c>
      <c r="E5872">
        <v>12</v>
      </c>
      <c r="F5872" t="b">
        <v>1</v>
      </c>
      <c r="G5872" t="s">
        <v>4549</v>
      </c>
      <c r="H5872" t="s">
        <v>2027</v>
      </c>
      <c r="I5872" s="1">
        <f>DATE(YEAR(tbl_Invoices[[#This Row],[Invoice_Date]]), MONTH(tbl_Invoices[[#This Row],[Invoice_Date]]), DAY(tbl_Invoices[[#This Row],[Invoice_Date]]))</f>
        <v>45076</v>
      </c>
      <c r="J5872">
        <f>YEAR(tbl_Invoices[[#This Row],[Invoice_Date]])</f>
        <v>2023</v>
      </c>
      <c r="K5872" s="1">
        <f>_xlfn.XLOOKUP(tbl_Invoices[[#This Row],[Customer_ID]], tbl_Customers[Customer_ID], tbl_Customers[Cohort_Month])</f>
        <v>44316</v>
      </c>
      <c r="L5872" s="1" t="str">
        <f ca="1">_xlfn.XLOOKUP(tbl_Invoices[[#This Row],[Customer_ID]], tbl_Customers[Customer_ID], tbl_Customers[Age_Group])</f>
        <v>45–54</v>
      </c>
      <c r="M5872" s="1" t="str">
        <f>_xlfn.XLOOKUP(tbl_Invoices[[#This Row],[Customer_ID]], tbl_Customers[Customer_ID], tbl_Customers[Region])</f>
        <v>Midwest</v>
      </c>
      <c r="N5872" s="1" t="str" cm="1">
        <f t="array" ref="N5872">_xlfn.IFS(
   _xlfn.SINGLE(tbl_Invoices[Plan_ID])="P1","Basic",
   _xlfn.SINGLE(tbl_Invoices[Plan_ID])="P2","Standard",
   _xlfn.SINGLE(tbl_Invoices[Plan_ID])="P3","Premium"
)</f>
        <v>Basic</v>
      </c>
      <c r="O5872" s="2">
        <f>IF(tbl_Invoices[[#This Row],[Revenue_Type]]="Churned",0,1)</f>
        <v>1</v>
      </c>
    </row>
    <row r="5873" spans="1:15" x14ac:dyDescent="0.25">
      <c r="A5873" t="s">
        <v>6600</v>
      </c>
      <c r="B5873" t="s">
        <v>51</v>
      </c>
      <c r="C5873" t="s">
        <v>3691</v>
      </c>
      <c r="D5873" s="1">
        <v>45077</v>
      </c>
      <c r="E5873">
        <v>12</v>
      </c>
      <c r="F5873" t="b">
        <v>1</v>
      </c>
      <c r="G5873" t="s">
        <v>4545</v>
      </c>
      <c r="H5873" t="s">
        <v>2027</v>
      </c>
      <c r="I5873" s="1">
        <f>DATE(YEAR(tbl_Invoices[[#This Row],[Invoice_Date]]), MONTH(tbl_Invoices[[#This Row],[Invoice_Date]]), DAY(tbl_Invoices[[#This Row],[Invoice_Date]]))</f>
        <v>45077</v>
      </c>
      <c r="J5873">
        <f>YEAR(tbl_Invoices[[#This Row],[Invoice_Date]])</f>
        <v>2023</v>
      </c>
      <c r="K5873" s="1">
        <f>_xlfn.XLOOKUP(tbl_Invoices[[#This Row],[Customer_ID]], tbl_Customers[Customer_ID], tbl_Customers[Cohort_Month])</f>
        <v>44681</v>
      </c>
      <c r="L5873" s="1" t="str">
        <f ca="1">_xlfn.XLOOKUP(tbl_Invoices[[#This Row],[Customer_ID]], tbl_Customers[Customer_ID], tbl_Customers[Age_Group])</f>
        <v>45–54</v>
      </c>
      <c r="M5873" s="1" t="str">
        <f>_xlfn.XLOOKUP(tbl_Invoices[[#This Row],[Customer_ID]], tbl_Customers[Customer_ID], tbl_Customers[Region])</f>
        <v>International</v>
      </c>
      <c r="N5873" s="1" t="str" cm="1">
        <f t="array" ref="N5873">_xlfn.IFS(
   _xlfn.SINGLE(tbl_Invoices[Plan_ID])="P1","Basic",
   _xlfn.SINGLE(tbl_Invoices[Plan_ID])="P2","Standard",
   _xlfn.SINGLE(tbl_Invoices[Plan_ID])="P3","Premium"
)</f>
        <v>Basic</v>
      </c>
      <c r="O5873" s="2">
        <f>IF(tbl_Invoices[[#This Row],[Revenue_Type]]="Churned",0,1)</f>
        <v>0</v>
      </c>
    </row>
    <row r="5874" spans="1:15" x14ac:dyDescent="0.25">
      <c r="A5874" t="s">
        <v>5074</v>
      </c>
      <c r="B5874" t="s">
        <v>128</v>
      </c>
      <c r="C5874" t="s">
        <v>3309</v>
      </c>
      <c r="D5874" s="1">
        <v>45077</v>
      </c>
      <c r="E5874">
        <v>55</v>
      </c>
      <c r="F5874" t="b">
        <v>1</v>
      </c>
      <c r="G5874" t="s">
        <v>4540</v>
      </c>
      <c r="H5874" t="s">
        <v>2031</v>
      </c>
      <c r="I5874" s="1">
        <f>DATE(YEAR(tbl_Invoices[[#This Row],[Invoice_Date]]), MONTH(tbl_Invoices[[#This Row],[Invoice_Date]]), DAY(tbl_Invoices[[#This Row],[Invoice_Date]]))</f>
        <v>45077</v>
      </c>
      <c r="J5874">
        <f>YEAR(tbl_Invoices[[#This Row],[Invoice_Date]])</f>
        <v>2023</v>
      </c>
      <c r="K5874" s="1">
        <f>_xlfn.XLOOKUP(tbl_Invoices[[#This Row],[Customer_ID]], tbl_Customers[Customer_ID], tbl_Customers[Cohort_Month])</f>
        <v>44377</v>
      </c>
      <c r="L5874" s="1" t="str">
        <f ca="1">_xlfn.XLOOKUP(tbl_Invoices[[#This Row],[Customer_ID]], tbl_Customers[Customer_ID], tbl_Customers[Age_Group])</f>
        <v>25–34</v>
      </c>
      <c r="M5874" s="1" t="str">
        <f>_xlfn.XLOOKUP(tbl_Invoices[[#This Row],[Customer_ID]], tbl_Customers[Customer_ID], tbl_Customers[Region])</f>
        <v>International</v>
      </c>
      <c r="N5874" s="1" t="str" cm="1">
        <f t="array" ref="N5874">_xlfn.IFS(
   _xlfn.SINGLE(tbl_Invoices[Plan_ID])="P1","Basic",
   _xlfn.SINGLE(tbl_Invoices[Plan_ID])="P2","Standard",
   _xlfn.SINGLE(tbl_Invoices[Plan_ID])="P3","Premium"
)</f>
        <v>Premium</v>
      </c>
      <c r="O5874" s="2">
        <f>IF(tbl_Invoices[[#This Row],[Revenue_Type]]="Churned",0,1)</f>
        <v>1</v>
      </c>
    </row>
    <row r="5875" spans="1:15" x14ac:dyDescent="0.25">
      <c r="A5875" t="s">
        <v>5202</v>
      </c>
      <c r="B5875" t="s">
        <v>487</v>
      </c>
      <c r="C5875" t="s">
        <v>3757</v>
      </c>
      <c r="D5875" s="1">
        <v>45077</v>
      </c>
      <c r="E5875">
        <v>12</v>
      </c>
      <c r="F5875" t="b">
        <v>1</v>
      </c>
      <c r="G5875" t="s">
        <v>4547</v>
      </c>
      <c r="H5875" t="s">
        <v>2027</v>
      </c>
      <c r="I5875" s="1">
        <f>DATE(YEAR(tbl_Invoices[[#This Row],[Invoice_Date]]), MONTH(tbl_Invoices[[#This Row],[Invoice_Date]]), DAY(tbl_Invoices[[#This Row],[Invoice_Date]]))</f>
        <v>45077</v>
      </c>
      <c r="J5875">
        <f>YEAR(tbl_Invoices[[#This Row],[Invoice_Date]])</f>
        <v>2023</v>
      </c>
      <c r="K5875" s="1">
        <f>_xlfn.XLOOKUP(tbl_Invoices[[#This Row],[Customer_ID]], tbl_Customers[Customer_ID], tbl_Customers[Cohort_Month])</f>
        <v>45077</v>
      </c>
      <c r="L5875" s="1" t="str">
        <f ca="1">_xlfn.XLOOKUP(tbl_Invoices[[#This Row],[Customer_ID]], tbl_Customers[Customer_ID], tbl_Customers[Age_Group])</f>
        <v>45–54</v>
      </c>
      <c r="M5875" s="1" t="str">
        <f>_xlfn.XLOOKUP(tbl_Invoices[[#This Row],[Customer_ID]], tbl_Customers[Customer_ID], tbl_Customers[Region])</f>
        <v>West</v>
      </c>
      <c r="N5875" s="1" t="str" cm="1">
        <f t="array" ref="N5875">_xlfn.IFS(
   _xlfn.SINGLE(tbl_Invoices[Plan_ID])="P1","Basic",
   _xlfn.SINGLE(tbl_Invoices[Plan_ID])="P2","Standard",
   _xlfn.SINGLE(tbl_Invoices[Plan_ID])="P3","Premium"
)</f>
        <v>Basic</v>
      </c>
      <c r="O5875" s="2">
        <f>IF(tbl_Invoices[[#This Row],[Revenue_Type]]="Churned",0,1)</f>
        <v>1</v>
      </c>
    </row>
    <row r="5876" spans="1:15" x14ac:dyDescent="0.25">
      <c r="A5876" t="s">
        <v>5687</v>
      </c>
      <c r="B5876" t="s">
        <v>1094</v>
      </c>
      <c r="C5876" t="s">
        <v>3906</v>
      </c>
      <c r="D5876" s="1">
        <v>45077</v>
      </c>
      <c r="E5876">
        <v>25</v>
      </c>
      <c r="F5876" t="b">
        <v>1</v>
      </c>
      <c r="G5876" t="s">
        <v>4538</v>
      </c>
      <c r="H5876" t="s">
        <v>2034</v>
      </c>
      <c r="I5876" s="1">
        <f>DATE(YEAR(tbl_Invoices[[#This Row],[Invoice_Date]]), MONTH(tbl_Invoices[[#This Row],[Invoice_Date]]), DAY(tbl_Invoices[[#This Row],[Invoice_Date]]))</f>
        <v>45077</v>
      </c>
      <c r="J5876">
        <f>YEAR(tbl_Invoices[[#This Row],[Invoice_Date]])</f>
        <v>2023</v>
      </c>
      <c r="K5876" s="1">
        <f>_xlfn.XLOOKUP(tbl_Invoices[[#This Row],[Customer_ID]], tbl_Customers[Customer_ID], tbl_Customers[Cohort_Month])</f>
        <v>44530</v>
      </c>
      <c r="L5876" s="1" t="str">
        <f ca="1">_xlfn.XLOOKUP(tbl_Invoices[[#This Row],[Customer_ID]], tbl_Customers[Customer_ID], tbl_Customers[Age_Group])</f>
        <v>18–24</v>
      </c>
      <c r="M5876" s="1" t="str">
        <f>_xlfn.XLOOKUP(tbl_Invoices[[#This Row],[Customer_ID]], tbl_Customers[Customer_ID], tbl_Customers[Region])</f>
        <v>South</v>
      </c>
      <c r="N5876" s="1" t="str" cm="1">
        <f t="array" ref="N5876">_xlfn.IFS(
   _xlfn.SINGLE(tbl_Invoices[Plan_ID])="P1","Basic",
   _xlfn.SINGLE(tbl_Invoices[Plan_ID])="P2","Standard",
   _xlfn.SINGLE(tbl_Invoices[Plan_ID])="P3","Premium"
)</f>
        <v>Standard</v>
      </c>
      <c r="O5876" s="2">
        <f>IF(tbl_Invoices[[#This Row],[Revenue_Type]]="Churned",0,1)</f>
        <v>1</v>
      </c>
    </row>
    <row r="5877" spans="1:15" x14ac:dyDescent="0.25">
      <c r="A5877" t="s">
        <v>9720</v>
      </c>
      <c r="B5877" t="s">
        <v>1388</v>
      </c>
      <c r="C5877" t="s">
        <v>3841</v>
      </c>
      <c r="D5877" s="1">
        <v>45077</v>
      </c>
      <c r="E5877">
        <v>25</v>
      </c>
      <c r="F5877" t="b">
        <v>1</v>
      </c>
      <c r="G5877" t="s">
        <v>4545</v>
      </c>
      <c r="H5877" t="s">
        <v>2034</v>
      </c>
      <c r="I5877" s="1">
        <f>DATE(YEAR(tbl_Invoices[[#This Row],[Invoice_Date]]), MONTH(tbl_Invoices[[#This Row],[Invoice_Date]]), DAY(tbl_Invoices[[#This Row],[Invoice_Date]]))</f>
        <v>45077</v>
      </c>
      <c r="J5877">
        <f>YEAR(tbl_Invoices[[#This Row],[Invoice_Date]])</f>
        <v>2023</v>
      </c>
      <c r="K5877" s="1">
        <f>_xlfn.XLOOKUP(tbl_Invoices[[#This Row],[Customer_ID]], tbl_Customers[Customer_ID], tbl_Customers[Cohort_Month])</f>
        <v>44773</v>
      </c>
      <c r="L5877" s="1" t="str">
        <f ca="1">_xlfn.XLOOKUP(tbl_Invoices[[#This Row],[Customer_ID]], tbl_Customers[Customer_ID], tbl_Customers[Age_Group])</f>
        <v>25–34</v>
      </c>
      <c r="M5877" s="1" t="str">
        <f>_xlfn.XLOOKUP(tbl_Invoices[[#This Row],[Customer_ID]], tbl_Customers[Customer_ID], tbl_Customers[Region])</f>
        <v>East</v>
      </c>
      <c r="N5877" s="1" t="str" cm="1">
        <f t="array" ref="N5877">_xlfn.IFS(
   _xlfn.SINGLE(tbl_Invoices[Plan_ID])="P1","Basic",
   _xlfn.SINGLE(tbl_Invoices[Plan_ID])="P2","Standard",
   _xlfn.SINGLE(tbl_Invoices[Plan_ID])="P3","Premium"
)</f>
        <v>Standard</v>
      </c>
      <c r="O5877" s="2">
        <f>IF(tbl_Invoices[[#This Row],[Revenue_Type]]="Churned",0,1)</f>
        <v>0</v>
      </c>
    </row>
    <row r="5878" spans="1:15" x14ac:dyDescent="0.25">
      <c r="A5878" t="s">
        <v>10504</v>
      </c>
      <c r="B5878" t="s">
        <v>170</v>
      </c>
      <c r="C5878" t="s">
        <v>2354</v>
      </c>
      <c r="D5878" s="1">
        <v>45078</v>
      </c>
      <c r="E5878">
        <v>55</v>
      </c>
      <c r="F5878" t="b">
        <v>1</v>
      </c>
      <c r="G5878" t="s">
        <v>4538</v>
      </c>
      <c r="H5878" t="s">
        <v>2031</v>
      </c>
      <c r="I5878" s="1">
        <f>DATE(YEAR(tbl_Invoices[[#This Row],[Invoice_Date]]), MONTH(tbl_Invoices[[#This Row],[Invoice_Date]]), DAY(tbl_Invoices[[#This Row],[Invoice_Date]]))</f>
        <v>45078</v>
      </c>
      <c r="J5878">
        <f>YEAR(tbl_Invoices[[#This Row],[Invoice_Date]])</f>
        <v>2023</v>
      </c>
      <c r="K5878" s="1">
        <f>_xlfn.XLOOKUP(tbl_Invoices[[#This Row],[Customer_ID]], tbl_Customers[Customer_ID], tbl_Customers[Cohort_Month])</f>
        <v>44804</v>
      </c>
      <c r="L5878" s="1" t="str">
        <f ca="1">_xlfn.XLOOKUP(tbl_Invoices[[#This Row],[Customer_ID]], tbl_Customers[Customer_ID], tbl_Customers[Age_Group])</f>
        <v>55+</v>
      </c>
      <c r="M5878" s="1" t="str">
        <f>_xlfn.XLOOKUP(tbl_Invoices[[#This Row],[Customer_ID]], tbl_Customers[Customer_ID], tbl_Customers[Region])</f>
        <v>International</v>
      </c>
      <c r="N5878" s="1" t="str" cm="1">
        <f t="array" ref="N5878">_xlfn.IFS(
   _xlfn.SINGLE(tbl_Invoices[Plan_ID])="P1","Basic",
   _xlfn.SINGLE(tbl_Invoices[Plan_ID])="P2","Standard",
   _xlfn.SINGLE(tbl_Invoices[Plan_ID])="P3","Premium"
)</f>
        <v>Premium</v>
      </c>
      <c r="O5878" s="2">
        <f>IF(tbl_Invoices[[#This Row],[Revenue_Type]]="Churned",0,1)</f>
        <v>1</v>
      </c>
    </row>
    <row r="5879" spans="1:15" x14ac:dyDescent="0.25">
      <c r="A5879" t="s">
        <v>4608</v>
      </c>
      <c r="B5879" t="s">
        <v>271</v>
      </c>
      <c r="C5879" t="s">
        <v>2985</v>
      </c>
      <c r="D5879" s="1">
        <v>45079</v>
      </c>
      <c r="E5879">
        <v>55</v>
      </c>
      <c r="F5879" t="b">
        <v>1</v>
      </c>
      <c r="G5879" t="s">
        <v>4538</v>
      </c>
      <c r="H5879" t="s">
        <v>2031</v>
      </c>
      <c r="I5879" s="1">
        <f>DATE(YEAR(tbl_Invoices[[#This Row],[Invoice_Date]]), MONTH(tbl_Invoices[[#This Row],[Invoice_Date]]), DAY(tbl_Invoices[[#This Row],[Invoice_Date]]))</f>
        <v>45079</v>
      </c>
      <c r="J5879">
        <f>YEAR(tbl_Invoices[[#This Row],[Invoice_Date]])</f>
        <v>2023</v>
      </c>
      <c r="K5879" s="1">
        <f>_xlfn.XLOOKUP(tbl_Invoices[[#This Row],[Customer_ID]], tbl_Customers[Customer_ID], tbl_Customers[Cohort_Month])</f>
        <v>44377</v>
      </c>
      <c r="L5879" s="1" t="str">
        <f ca="1">_xlfn.XLOOKUP(tbl_Invoices[[#This Row],[Customer_ID]], tbl_Customers[Customer_ID], tbl_Customers[Age_Group])</f>
        <v>25–34</v>
      </c>
      <c r="M5879" s="1" t="str">
        <f>_xlfn.XLOOKUP(tbl_Invoices[[#This Row],[Customer_ID]], tbl_Customers[Customer_ID], tbl_Customers[Region])</f>
        <v>Midwest</v>
      </c>
      <c r="N5879" s="1" t="str" cm="1">
        <f t="array" ref="N5879">_xlfn.IFS(
   _xlfn.SINGLE(tbl_Invoices[Plan_ID])="P1","Basic",
   _xlfn.SINGLE(tbl_Invoices[Plan_ID])="P2","Standard",
   _xlfn.SINGLE(tbl_Invoices[Plan_ID])="P3","Premium"
)</f>
        <v>Premium</v>
      </c>
      <c r="O5879" s="2">
        <f>IF(tbl_Invoices[[#This Row],[Revenue_Type]]="Churned",0,1)</f>
        <v>1</v>
      </c>
    </row>
    <row r="5880" spans="1:15" x14ac:dyDescent="0.25">
      <c r="A5880" t="s">
        <v>5680</v>
      </c>
      <c r="B5880" t="s">
        <v>578</v>
      </c>
      <c r="C5880" t="s">
        <v>2081</v>
      </c>
      <c r="D5880" s="1">
        <v>45079</v>
      </c>
      <c r="E5880">
        <v>55</v>
      </c>
      <c r="F5880" t="b">
        <v>1</v>
      </c>
      <c r="G5880" t="s">
        <v>4549</v>
      </c>
      <c r="H5880" t="s">
        <v>2031</v>
      </c>
      <c r="I5880" s="1">
        <f>DATE(YEAR(tbl_Invoices[[#This Row],[Invoice_Date]]), MONTH(tbl_Invoices[[#This Row],[Invoice_Date]]), DAY(tbl_Invoices[[#This Row],[Invoice_Date]]))</f>
        <v>45079</v>
      </c>
      <c r="J5880">
        <f>YEAR(tbl_Invoices[[#This Row],[Invoice_Date]])</f>
        <v>2023</v>
      </c>
      <c r="K5880" s="1">
        <f>_xlfn.XLOOKUP(tbl_Invoices[[#This Row],[Customer_ID]], tbl_Customers[Customer_ID], tbl_Customers[Cohort_Month])</f>
        <v>44377</v>
      </c>
      <c r="L5880" s="1" t="str">
        <f ca="1">_xlfn.XLOOKUP(tbl_Invoices[[#This Row],[Customer_ID]], tbl_Customers[Customer_ID], tbl_Customers[Age_Group])</f>
        <v>45–54</v>
      </c>
      <c r="M5880" s="1" t="str">
        <f>_xlfn.XLOOKUP(tbl_Invoices[[#This Row],[Customer_ID]], tbl_Customers[Customer_ID], tbl_Customers[Region])</f>
        <v>East</v>
      </c>
      <c r="N5880" s="1" t="str" cm="1">
        <f t="array" ref="N5880">_xlfn.IFS(
   _xlfn.SINGLE(tbl_Invoices[Plan_ID])="P1","Basic",
   _xlfn.SINGLE(tbl_Invoices[Plan_ID])="P2","Standard",
   _xlfn.SINGLE(tbl_Invoices[Plan_ID])="P3","Premium"
)</f>
        <v>Premium</v>
      </c>
      <c r="O5880" s="2">
        <f>IF(tbl_Invoices[[#This Row],[Revenue_Type]]="Churned",0,1)</f>
        <v>1</v>
      </c>
    </row>
    <row r="5881" spans="1:15" x14ac:dyDescent="0.25">
      <c r="A5881" t="s">
        <v>9811</v>
      </c>
      <c r="B5881" t="s">
        <v>1024</v>
      </c>
      <c r="C5881" t="s">
        <v>2134</v>
      </c>
      <c r="D5881" s="1">
        <v>45079</v>
      </c>
      <c r="E5881">
        <v>12</v>
      </c>
      <c r="F5881" t="b">
        <v>1</v>
      </c>
      <c r="G5881" t="s">
        <v>4545</v>
      </c>
      <c r="H5881" t="s">
        <v>2027</v>
      </c>
      <c r="I5881" s="1">
        <f>DATE(YEAR(tbl_Invoices[[#This Row],[Invoice_Date]]), MONTH(tbl_Invoices[[#This Row],[Invoice_Date]]), DAY(tbl_Invoices[[#This Row],[Invoice_Date]]))</f>
        <v>45079</v>
      </c>
      <c r="J5881">
        <f>YEAR(tbl_Invoices[[#This Row],[Invoice_Date]])</f>
        <v>2023</v>
      </c>
      <c r="K5881" s="1">
        <f>_xlfn.XLOOKUP(tbl_Invoices[[#This Row],[Customer_ID]], tbl_Customers[Customer_ID], tbl_Customers[Cohort_Month])</f>
        <v>44742</v>
      </c>
      <c r="L5881" s="1" t="str">
        <f ca="1">_xlfn.XLOOKUP(tbl_Invoices[[#This Row],[Customer_ID]], tbl_Customers[Customer_ID], tbl_Customers[Age_Group])</f>
        <v>55+</v>
      </c>
      <c r="M5881" s="1" t="str">
        <f>_xlfn.XLOOKUP(tbl_Invoices[[#This Row],[Customer_ID]], tbl_Customers[Customer_ID], tbl_Customers[Region])</f>
        <v>Midwest</v>
      </c>
      <c r="N5881" s="1" t="str" cm="1">
        <f t="array" ref="N5881">_xlfn.IFS(
   _xlfn.SINGLE(tbl_Invoices[Plan_ID])="P1","Basic",
   _xlfn.SINGLE(tbl_Invoices[Plan_ID])="P2","Standard",
   _xlfn.SINGLE(tbl_Invoices[Plan_ID])="P3","Premium"
)</f>
        <v>Basic</v>
      </c>
      <c r="O5881" s="2">
        <f>IF(tbl_Invoices[[#This Row],[Revenue_Type]]="Churned",0,1)</f>
        <v>0</v>
      </c>
    </row>
    <row r="5882" spans="1:15" x14ac:dyDescent="0.25">
      <c r="A5882" t="s">
        <v>7717</v>
      </c>
      <c r="B5882" t="s">
        <v>1107</v>
      </c>
      <c r="C5882" t="s">
        <v>3318</v>
      </c>
      <c r="D5882" s="1">
        <v>45079</v>
      </c>
      <c r="E5882">
        <v>12</v>
      </c>
      <c r="F5882" t="b">
        <v>1</v>
      </c>
      <c r="G5882" t="s">
        <v>4545</v>
      </c>
      <c r="H5882" t="s">
        <v>2027</v>
      </c>
      <c r="I5882" s="1">
        <f>DATE(YEAR(tbl_Invoices[[#This Row],[Invoice_Date]]), MONTH(tbl_Invoices[[#This Row],[Invoice_Date]]), DAY(tbl_Invoices[[#This Row],[Invoice_Date]]))</f>
        <v>45079</v>
      </c>
      <c r="J5882">
        <f>YEAR(tbl_Invoices[[#This Row],[Invoice_Date]])</f>
        <v>2023</v>
      </c>
      <c r="K5882" s="1">
        <f>_xlfn.XLOOKUP(tbl_Invoices[[#This Row],[Customer_ID]], tbl_Customers[Customer_ID], tbl_Customers[Cohort_Month])</f>
        <v>44926</v>
      </c>
      <c r="L5882" s="1" t="str">
        <f ca="1">_xlfn.XLOOKUP(tbl_Invoices[[#This Row],[Customer_ID]], tbl_Customers[Customer_ID], tbl_Customers[Age_Group])</f>
        <v>45–54</v>
      </c>
      <c r="M5882" s="1" t="str">
        <f>_xlfn.XLOOKUP(tbl_Invoices[[#This Row],[Customer_ID]], tbl_Customers[Customer_ID], tbl_Customers[Region])</f>
        <v>South</v>
      </c>
      <c r="N5882" s="1" t="str" cm="1">
        <f t="array" ref="N5882">_xlfn.IFS(
   _xlfn.SINGLE(tbl_Invoices[Plan_ID])="P1","Basic",
   _xlfn.SINGLE(tbl_Invoices[Plan_ID])="P2","Standard",
   _xlfn.SINGLE(tbl_Invoices[Plan_ID])="P3","Premium"
)</f>
        <v>Basic</v>
      </c>
      <c r="O5882" s="2">
        <f>IF(tbl_Invoices[[#This Row],[Revenue_Type]]="Churned",0,1)</f>
        <v>0</v>
      </c>
    </row>
    <row r="5883" spans="1:15" x14ac:dyDescent="0.25">
      <c r="A5883" t="s">
        <v>8313</v>
      </c>
      <c r="B5883" t="s">
        <v>1295</v>
      </c>
      <c r="C5883" t="s">
        <v>4060</v>
      </c>
      <c r="D5883" s="1">
        <v>45079</v>
      </c>
      <c r="E5883">
        <v>12</v>
      </c>
      <c r="F5883" t="b">
        <v>1</v>
      </c>
      <c r="G5883" t="s">
        <v>4540</v>
      </c>
      <c r="H5883" t="s">
        <v>2027</v>
      </c>
      <c r="I5883" s="1">
        <f>DATE(YEAR(tbl_Invoices[[#This Row],[Invoice_Date]]), MONTH(tbl_Invoices[[#This Row],[Invoice_Date]]), DAY(tbl_Invoices[[#This Row],[Invoice_Date]]))</f>
        <v>45079</v>
      </c>
      <c r="J5883">
        <f>YEAR(tbl_Invoices[[#This Row],[Invoice_Date]])</f>
        <v>2023</v>
      </c>
      <c r="K5883" s="1">
        <f>_xlfn.XLOOKUP(tbl_Invoices[[#This Row],[Customer_ID]], tbl_Customers[Customer_ID], tbl_Customers[Cohort_Month])</f>
        <v>45077</v>
      </c>
      <c r="L5883" s="1" t="str">
        <f ca="1">_xlfn.XLOOKUP(tbl_Invoices[[#This Row],[Customer_ID]], tbl_Customers[Customer_ID], tbl_Customers[Age_Group])</f>
        <v>25–34</v>
      </c>
      <c r="M5883" s="1" t="str">
        <f>_xlfn.XLOOKUP(tbl_Invoices[[#This Row],[Customer_ID]], tbl_Customers[Customer_ID], tbl_Customers[Region])</f>
        <v>Midwest</v>
      </c>
      <c r="N5883" s="1" t="str" cm="1">
        <f t="array" ref="N5883">_xlfn.IFS(
   _xlfn.SINGLE(tbl_Invoices[Plan_ID])="P1","Basic",
   _xlfn.SINGLE(tbl_Invoices[Plan_ID])="P2","Standard",
   _xlfn.SINGLE(tbl_Invoices[Plan_ID])="P3","Premium"
)</f>
        <v>Basic</v>
      </c>
      <c r="O5883" s="2">
        <f>IF(tbl_Invoices[[#This Row],[Revenue_Type]]="Churned",0,1)</f>
        <v>1</v>
      </c>
    </row>
    <row r="5884" spans="1:15" x14ac:dyDescent="0.25">
      <c r="A5884" t="s">
        <v>7749</v>
      </c>
      <c r="B5884" t="s">
        <v>1460</v>
      </c>
      <c r="C5884" t="s">
        <v>2668</v>
      </c>
      <c r="D5884" s="1">
        <v>45079</v>
      </c>
      <c r="E5884">
        <v>25</v>
      </c>
      <c r="F5884" t="b">
        <v>1</v>
      </c>
      <c r="G5884" t="s">
        <v>4538</v>
      </c>
      <c r="H5884" t="s">
        <v>2034</v>
      </c>
      <c r="I5884" s="1">
        <f>DATE(YEAR(tbl_Invoices[[#This Row],[Invoice_Date]]), MONTH(tbl_Invoices[[#This Row],[Invoice_Date]]), DAY(tbl_Invoices[[#This Row],[Invoice_Date]]))</f>
        <v>45079</v>
      </c>
      <c r="J5884">
        <f>YEAR(tbl_Invoices[[#This Row],[Invoice_Date]])</f>
        <v>2023</v>
      </c>
      <c r="K5884" s="1">
        <f>_xlfn.XLOOKUP(tbl_Invoices[[#This Row],[Customer_ID]], tbl_Customers[Customer_ID], tbl_Customers[Cohort_Month])</f>
        <v>44439</v>
      </c>
      <c r="L5884" s="1" t="str">
        <f ca="1">_xlfn.XLOOKUP(tbl_Invoices[[#This Row],[Customer_ID]], tbl_Customers[Customer_ID], tbl_Customers[Age_Group])</f>
        <v>25–34</v>
      </c>
      <c r="M5884" s="1" t="str">
        <f>_xlfn.XLOOKUP(tbl_Invoices[[#This Row],[Customer_ID]], tbl_Customers[Customer_ID], tbl_Customers[Region])</f>
        <v>West</v>
      </c>
      <c r="N5884" s="1" t="str" cm="1">
        <f t="array" ref="N5884">_xlfn.IFS(
   _xlfn.SINGLE(tbl_Invoices[Plan_ID])="P1","Basic",
   _xlfn.SINGLE(tbl_Invoices[Plan_ID])="P2","Standard",
   _xlfn.SINGLE(tbl_Invoices[Plan_ID])="P3","Premium"
)</f>
        <v>Standard</v>
      </c>
      <c r="O5884" s="2">
        <f>IF(tbl_Invoices[[#This Row],[Revenue_Type]]="Churned",0,1)</f>
        <v>1</v>
      </c>
    </row>
    <row r="5885" spans="1:15" x14ac:dyDescent="0.25">
      <c r="A5885" t="s">
        <v>9851</v>
      </c>
      <c r="B5885" t="s">
        <v>1469</v>
      </c>
      <c r="C5885" t="s">
        <v>4436</v>
      </c>
      <c r="D5885" s="1">
        <v>45079</v>
      </c>
      <c r="E5885">
        <v>55</v>
      </c>
      <c r="F5885" t="b">
        <v>1</v>
      </c>
      <c r="G5885" t="s">
        <v>4545</v>
      </c>
      <c r="H5885" t="s">
        <v>2031</v>
      </c>
      <c r="I5885" s="1">
        <f>DATE(YEAR(tbl_Invoices[[#This Row],[Invoice_Date]]), MONTH(tbl_Invoices[[#This Row],[Invoice_Date]]), DAY(tbl_Invoices[[#This Row],[Invoice_Date]]))</f>
        <v>45079</v>
      </c>
      <c r="J5885">
        <f>YEAR(tbl_Invoices[[#This Row],[Invoice_Date]])</f>
        <v>2023</v>
      </c>
      <c r="K5885" s="1">
        <f>_xlfn.XLOOKUP(tbl_Invoices[[#This Row],[Customer_ID]], tbl_Customers[Customer_ID], tbl_Customers[Cohort_Month])</f>
        <v>45046</v>
      </c>
      <c r="L5885" s="1" t="str">
        <f ca="1">_xlfn.XLOOKUP(tbl_Invoices[[#This Row],[Customer_ID]], tbl_Customers[Customer_ID], tbl_Customers[Age_Group])</f>
        <v>45–54</v>
      </c>
      <c r="M5885" s="1" t="str">
        <f>_xlfn.XLOOKUP(tbl_Invoices[[#This Row],[Customer_ID]], tbl_Customers[Customer_ID], tbl_Customers[Region])</f>
        <v>Midwest</v>
      </c>
      <c r="N5885" s="1" t="str" cm="1">
        <f t="array" ref="N5885">_xlfn.IFS(
   _xlfn.SINGLE(tbl_Invoices[Plan_ID])="P1","Basic",
   _xlfn.SINGLE(tbl_Invoices[Plan_ID])="P2","Standard",
   _xlfn.SINGLE(tbl_Invoices[Plan_ID])="P3","Premium"
)</f>
        <v>Premium</v>
      </c>
      <c r="O5885" s="2">
        <f>IF(tbl_Invoices[[#This Row],[Revenue_Type]]="Churned",0,1)</f>
        <v>0</v>
      </c>
    </row>
    <row r="5886" spans="1:15" x14ac:dyDescent="0.25">
      <c r="A5886" t="s">
        <v>7087</v>
      </c>
      <c r="B5886" t="s">
        <v>1781</v>
      </c>
      <c r="C5886" t="s">
        <v>4403</v>
      </c>
      <c r="D5886" s="1">
        <v>45079</v>
      </c>
      <c r="E5886">
        <v>55</v>
      </c>
      <c r="F5886" t="b">
        <v>1</v>
      </c>
      <c r="G5886" t="s">
        <v>4549</v>
      </c>
      <c r="H5886" t="s">
        <v>2031</v>
      </c>
      <c r="I5886" s="1">
        <f>DATE(YEAR(tbl_Invoices[[#This Row],[Invoice_Date]]), MONTH(tbl_Invoices[[#This Row],[Invoice_Date]]), DAY(tbl_Invoices[[#This Row],[Invoice_Date]]))</f>
        <v>45079</v>
      </c>
      <c r="J5886">
        <f>YEAR(tbl_Invoices[[#This Row],[Invoice_Date]])</f>
        <v>2023</v>
      </c>
      <c r="K5886" s="1">
        <f>_xlfn.XLOOKUP(tbl_Invoices[[#This Row],[Customer_ID]], tbl_Customers[Customer_ID], tbl_Customers[Cohort_Month])</f>
        <v>44773</v>
      </c>
      <c r="L5886" s="1" t="str">
        <f ca="1">_xlfn.XLOOKUP(tbl_Invoices[[#This Row],[Customer_ID]], tbl_Customers[Customer_ID], tbl_Customers[Age_Group])</f>
        <v>35–44</v>
      </c>
      <c r="M5886" s="1" t="str">
        <f>_xlfn.XLOOKUP(tbl_Invoices[[#This Row],[Customer_ID]], tbl_Customers[Customer_ID], tbl_Customers[Region])</f>
        <v>International</v>
      </c>
      <c r="N5886" s="1" t="str" cm="1">
        <f t="array" ref="N5886">_xlfn.IFS(
   _xlfn.SINGLE(tbl_Invoices[Plan_ID])="P1","Basic",
   _xlfn.SINGLE(tbl_Invoices[Plan_ID])="P2","Standard",
   _xlfn.SINGLE(tbl_Invoices[Plan_ID])="P3","Premium"
)</f>
        <v>Premium</v>
      </c>
      <c r="O5886" s="2">
        <f>IF(tbl_Invoices[[#This Row],[Revenue_Type]]="Churned",0,1)</f>
        <v>1</v>
      </c>
    </row>
    <row r="5887" spans="1:15" x14ac:dyDescent="0.25">
      <c r="A5887" t="s">
        <v>8700</v>
      </c>
      <c r="B5887" t="s">
        <v>1894</v>
      </c>
      <c r="C5887" t="s">
        <v>3803</v>
      </c>
      <c r="D5887" s="1">
        <v>45079</v>
      </c>
      <c r="E5887">
        <v>55</v>
      </c>
      <c r="F5887" t="b">
        <v>1</v>
      </c>
      <c r="G5887" t="s">
        <v>4538</v>
      </c>
      <c r="H5887" t="s">
        <v>2031</v>
      </c>
      <c r="I5887" s="1">
        <f>DATE(YEAR(tbl_Invoices[[#This Row],[Invoice_Date]]), MONTH(tbl_Invoices[[#This Row],[Invoice_Date]]), DAY(tbl_Invoices[[#This Row],[Invoice_Date]]))</f>
        <v>45079</v>
      </c>
      <c r="J5887">
        <f>YEAR(tbl_Invoices[[#This Row],[Invoice_Date]])</f>
        <v>2023</v>
      </c>
      <c r="K5887" s="1">
        <f>_xlfn.XLOOKUP(tbl_Invoices[[#This Row],[Customer_ID]], tbl_Customers[Customer_ID], tbl_Customers[Cohort_Month])</f>
        <v>44865</v>
      </c>
      <c r="L5887" s="1" t="str">
        <f ca="1">_xlfn.XLOOKUP(tbl_Invoices[[#This Row],[Customer_ID]], tbl_Customers[Customer_ID], tbl_Customers[Age_Group])</f>
        <v>35–44</v>
      </c>
      <c r="M5887" s="1" t="str">
        <f>_xlfn.XLOOKUP(tbl_Invoices[[#This Row],[Customer_ID]], tbl_Customers[Customer_ID], tbl_Customers[Region])</f>
        <v>East</v>
      </c>
      <c r="N5887" s="1" t="str" cm="1">
        <f t="array" ref="N5887">_xlfn.IFS(
   _xlfn.SINGLE(tbl_Invoices[Plan_ID])="P1","Basic",
   _xlfn.SINGLE(tbl_Invoices[Plan_ID])="P2","Standard",
   _xlfn.SINGLE(tbl_Invoices[Plan_ID])="P3","Premium"
)</f>
        <v>Premium</v>
      </c>
      <c r="O5887" s="2">
        <f>IF(tbl_Invoices[[#This Row],[Revenue_Type]]="Churned",0,1)</f>
        <v>1</v>
      </c>
    </row>
    <row r="5888" spans="1:15" x14ac:dyDescent="0.25">
      <c r="A5888" t="s">
        <v>6374</v>
      </c>
      <c r="B5888" t="s">
        <v>370</v>
      </c>
      <c r="C5888" t="s">
        <v>3617</v>
      </c>
      <c r="D5888" s="1">
        <v>45080</v>
      </c>
      <c r="E5888">
        <v>55</v>
      </c>
      <c r="F5888" t="b">
        <v>1</v>
      </c>
      <c r="G5888" t="s">
        <v>4538</v>
      </c>
      <c r="H5888" t="s">
        <v>2031</v>
      </c>
      <c r="I5888" s="1">
        <f>DATE(YEAR(tbl_Invoices[[#This Row],[Invoice_Date]]), MONTH(tbl_Invoices[[#This Row],[Invoice_Date]]), DAY(tbl_Invoices[[#This Row],[Invoice_Date]]))</f>
        <v>45080</v>
      </c>
      <c r="J5888">
        <f>YEAR(tbl_Invoices[[#This Row],[Invoice_Date]])</f>
        <v>2023</v>
      </c>
      <c r="K5888" s="1">
        <f>_xlfn.XLOOKUP(tbl_Invoices[[#This Row],[Customer_ID]], tbl_Customers[Customer_ID], tbl_Customers[Cohort_Month])</f>
        <v>45077</v>
      </c>
      <c r="L5888" s="1" t="str">
        <f ca="1">_xlfn.XLOOKUP(tbl_Invoices[[#This Row],[Customer_ID]], tbl_Customers[Customer_ID], tbl_Customers[Age_Group])</f>
        <v>55+</v>
      </c>
      <c r="M5888" s="1" t="str">
        <f>_xlfn.XLOOKUP(tbl_Invoices[[#This Row],[Customer_ID]], tbl_Customers[Customer_ID], tbl_Customers[Region])</f>
        <v>West</v>
      </c>
      <c r="N5888" s="1" t="str" cm="1">
        <f t="array" ref="N5888">_xlfn.IFS(
   _xlfn.SINGLE(tbl_Invoices[Plan_ID])="P1","Basic",
   _xlfn.SINGLE(tbl_Invoices[Plan_ID])="P2","Standard",
   _xlfn.SINGLE(tbl_Invoices[Plan_ID])="P3","Premium"
)</f>
        <v>Premium</v>
      </c>
      <c r="O5888" s="2">
        <f>IF(tbl_Invoices[[#This Row],[Revenue_Type]]="Churned",0,1)</f>
        <v>1</v>
      </c>
    </row>
    <row r="5889" spans="1:15" x14ac:dyDescent="0.25">
      <c r="A5889" t="s">
        <v>7033</v>
      </c>
      <c r="B5889" t="s">
        <v>712</v>
      </c>
      <c r="C5889" t="s">
        <v>3478</v>
      </c>
      <c r="D5889" s="1">
        <v>45080</v>
      </c>
      <c r="E5889">
        <v>25</v>
      </c>
      <c r="F5889" t="b">
        <v>1</v>
      </c>
      <c r="G5889" t="s">
        <v>4545</v>
      </c>
      <c r="H5889" t="s">
        <v>2034</v>
      </c>
      <c r="I5889" s="1">
        <f>DATE(YEAR(tbl_Invoices[[#This Row],[Invoice_Date]]), MONTH(tbl_Invoices[[#This Row],[Invoice_Date]]), DAY(tbl_Invoices[[#This Row],[Invoice_Date]]))</f>
        <v>45080</v>
      </c>
      <c r="J5889">
        <f>YEAR(tbl_Invoices[[#This Row],[Invoice_Date]])</f>
        <v>2023</v>
      </c>
      <c r="K5889" s="1">
        <f>_xlfn.XLOOKUP(tbl_Invoices[[#This Row],[Customer_ID]], tbl_Customers[Customer_ID], tbl_Customers[Cohort_Month])</f>
        <v>44651</v>
      </c>
      <c r="L5889" s="1" t="str">
        <f ca="1">_xlfn.XLOOKUP(tbl_Invoices[[#This Row],[Customer_ID]], tbl_Customers[Customer_ID], tbl_Customers[Age_Group])</f>
        <v>25–34</v>
      </c>
      <c r="M5889" s="1" t="str">
        <f>_xlfn.XLOOKUP(tbl_Invoices[[#This Row],[Customer_ID]], tbl_Customers[Customer_ID], tbl_Customers[Region])</f>
        <v>International</v>
      </c>
      <c r="N5889" s="1" t="str" cm="1">
        <f t="array" ref="N5889">_xlfn.IFS(
   _xlfn.SINGLE(tbl_Invoices[Plan_ID])="P1","Basic",
   _xlfn.SINGLE(tbl_Invoices[Plan_ID])="P2","Standard",
   _xlfn.SINGLE(tbl_Invoices[Plan_ID])="P3","Premium"
)</f>
        <v>Standard</v>
      </c>
      <c r="O5889" s="2">
        <f>IF(tbl_Invoices[[#This Row],[Revenue_Type]]="Churned",0,1)</f>
        <v>0</v>
      </c>
    </row>
    <row r="5890" spans="1:15" x14ac:dyDescent="0.25">
      <c r="A5890" t="s">
        <v>5529</v>
      </c>
      <c r="B5890" t="s">
        <v>1644</v>
      </c>
      <c r="C5890" t="s">
        <v>2043</v>
      </c>
      <c r="D5890" s="1">
        <v>45080</v>
      </c>
      <c r="E5890">
        <v>12</v>
      </c>
      <c r="F5890" t="b">
        <v>1</v>
      </c>
      <c r="G5890" t="s">
        <v>4547</v>
      </c>
      <c r="H5890" t="s">
        <v>2027</v>
      </c>
      <c r="I5890" s="1">
        <f>DATE(YEAR(tbl_Invoices[[#This Row],[Invoice_Date]]), MONTH(tbl_Invoices[[#This Row],[Invoice_Date]]), DAY(tbl_Invoices[[#This Row],[Invoice_Date]]))</f>
        <v>45080</v>
      </c>
      <c r="J5890">
        <f>YEAR(tbl_Invoices[[#This Row],[Invoice_Date]])</f>
        <v>2023</v>
      </c>
      <c r="K5890" s="1">
        <f>_xlfn.XLOOKUP(tbl_Invoices[[#This Row],[Customer_ID]], tbl_Customers[Customer_ID], tbl_Customers[Cohort_Month])</f>
        <v>44895</v>
      </c>
      <c r="L5890" s="1" t="str">
        <f ca="1">_xlfn.XLOOKUP(tbl_Invoices[[#This Row],[Customer_ID]], tbl_Customers[Customer_ID], tbl_Customers[Age_Group])</f>
        <v>55+</v>
      </c>
      <c r="M5890" s="1" t="str">
        <f>_xlfn.XLOOKUP(tbl_Invoices[[#This Row],[Customer_ID]], tbl_Customers[Customer_ID], tbl_Customers[Region])</f>
        <v>West</v>
      </c>
      <c r="N5890" s="1" t="str" cm="1">
        <f t="array" ref="N5890">_xlfn.IFS(
   _xlfn.SINGLE(tbl_Invoices[Plan_ID])="P1","Basic",
   _xlfn.SINGLE(tbl_Invoices[Plan_ID])="P2","Standard",
   _xlfn.SINGLE(tbl_Invoices[Plan_ID])="P3","Premium"
)</f>
        <v>Basic</v>
      </c>
      <c r="O5890" s="2">
        <f>IF(tbl_Invoices[[#This Row],[Revenue_Type]]="Churned",0,1)</f>
        <v>1</v>
      </c>
    </row>
    <row r="5891" spans="1:15" x14ac:dyDescent="0.25">
      <c r="A5891" t="s">
        <v>8540</v>
      </c>
      <c r="B5891" t="s">
        <v>1694</v>
      </c>
      <c r="C5891" t="s">
        <v>3796</v>
      </c>
      <c r="D5891" s="1">
        <v>45080</v>
      </c>
      <c r="E5891">
        <v>25</v>
      </c>
      <c r="F5891" t="b">
        <v>1</v>
      </c>
      <c r="G5891" t="s">
        <v>4538</v>
      </c>
      <c r="H5891" t="s">
        <v>2034</v>
      </c>
      <c r="I5891" s="1">
        <f>DATE(YEAR(tbl_Invoices[[#This Row],[Invoice_Date]]), MONTH(tbl_Invoices[[#This Row],[Invoice_Date]]), DAY(tbl_Invoices[[#This Row],[Invoice_Date]]))</f>
        <v>45080</v>
      </c>
      <c r="J5891">
        <f>YEAR(tbl_Invoices[[#This Row],[Invoice_Date]])</f>
        <v>2023</v>
      </c>
      <c r="K5891" s="1">
        <f>_xlfn.XLOOKUP(tbl_Invoices[[#This Row],[Customer_ID]], tbl_Customers[Customer_ID], tbl_Customers[Cohort_Month])</f>
        <v>44957</v>
      </c>
      <c r="L5891" s="1" t="str">
        <f ca="1">_xlfn.XLOOKUP(tbl_Invoices[[#This Row],[Customer_ID]], tbl_Customers[Customer_ID], tbl_Customers[Age_Group])</f>
        <v>25–34</v>
      </c>
      <c r="M5891" s="1" t="str">
        <f>_xlfn.XLOOKUP(tbl_Invoices[[#This Row],[Customer_ID]], tbl_Customers[Customer_ID], tbl_Customers[Region])</f>
        <v>South</v>
      </c>
      <c r="N5891" s="1" t="str" cm="1">
        <f t="array" ref="N5891">_xlfn.IFS(
   _xlfn.SINGLE(tbl_Invoices[Plan_ID])="P1","Basic",
   _xlfn.SINGLE(tbl_Invoices[Plan_ID])="P2","Standard",
   _xlfn.SINGLE(tbl_Invoices[Plan_ID])="P3","Premium"
)</f>
        <v>Standard</v>
      </c>
      <c r="O5891" s="2">
        <f>IF(tbl_Invoices[[#This Row],[Revenue_Type]]="Churned",0,1)</f>
        <v>1</v>
      </c>
    </row>
    <row r="5892" spans="1:15" x14ac:dyDescent="0.25">
      <c r="A5892" t="s">
        <v>4836</v>
      </c>
      <c r="B5892" t="s">
        <v>1930</v>
      </c>
      <c r="C5892" t="s">
        <v>2143</v>
      </c>
      <c r="D5892" s="1">
        <v>45080</v>
      </c>
      <c r="E5892">
        <v>55</v>
      </c>
      <c r="F5892" t="b">
        <v>1</v>
      </c>
      <c r="G5892" t="s">
        <v>4545</v>
      </c>
      <c r="H5892" t="s">
        <v>2031</v>
      </c>
      <c r="I5892" s="1">
        <f>DATE(YEAR(tbl_Invoices[[#This Row],[Invoice_Date]]), MONTH(tbl_Invoices[[#This Row],[Invoice_Date]]), DAY(tbl_Invoices[[#This Row],[Invoice_Date]]))</f>
        <v>45080</v>
      </c>
      <c r="J5892">
        <f>YEAR(tbl_Invoices[[#This Row],[Invoice_Date]])</f>
        <v>2023</v>
      </c>
      <c r="K5892" s="1">
        <f>_xlfn.XLOOKUP(tbl_Invoices[[#This Row],[Customer_ID]], tbl_Customers[Customer_ID], tbl_Customers[Cohort_Month])</f>
        <v>44316</v>
      </c>
      <c r="L5892" s="1" t="str">
        <f ca="1">_xlfn.XLOOKUP(tbl_Invoices[[#This Row],[Customer_ID]], tbl_Customers[Customer_ID], tbl_Customers[Age_Group])</f>
        <v>55+</v>
      </c>
      <c r="M5892" s="1" t="str">
        <f>_xlfn.XLOOKUP(tbl_Invoices[[#This Row],[Customer_ID]], tbl_Customers[Customer_ID], tbl_Customers[Region])</f>
        <v>Midwest</v>
      </c>
      <c r="N5892" s="1" t="str" cm="1">
        <f t="array" ref="N5892">_xlfn.IFS(
   _xlfn.SINGLE(tbl_Invoices[Plan_ID])="P1","Basic",
   _xlfn.SINGLE(tbl_Invoices[Plan_ID])="P2","Standard",
   _xlfn.SINGLE(tbl_Invoices[Plan_ID])="P3","Premium"
)</f>
        <v>Premium</v>
      </c>
      <c r="O5892" s="2">
        <f>IF(tbl_Invoices[[#This Row],[Revenue_Type]]="Churned",0,1)</f>
        <v>0</v>
      </c>
    </row>
    <row r="5893" spans="1:15" x14ac:dyDescent="0.25">
      <c r="A5893" t="s">
        <v>8220</v>
      </c>
      <c r="B5893" t="s">
        <v>845</v>
      </c>
      <c r="C5893" t="s">
        <v>2675</v>
      </c>
      <c r="D5893" s="1">
        <v>45081</v>
      </c>
      <c r="E5893">
        <v>25</v>
      </c>
      <c r="F5893" t="b">
        <v>1</v>
      </c>
      <c r="G5893" t="s">
        <v>4540</v>
      </c>
      <c r="H5893" t="s">
        <v>2034</v>
      </c>
      <c r="I5893" s="1">
        <f>DATE(YEAR(tbl_Invoices[[#This Row],[Invoice_Date]]), MONTH(tbl_Invoices[[#This Row],[Invoice_Date]]), DAY(tbl_Invoices[[#This Row],[Invoice_Date]]))</f>
        <v>45081</v>
      </c>
      <c r="J5893">
        <f>YEAR(tbl_Invoices[[#This Row],[Invoice_Date]])</f>
        <v>2023</v>
      </c>
      <c r="K5893" s="1">
        <f>_xlfn.XLOOKUP(tbl_Invoices[[#This Row],[Customer_ID]], tbl_Customers[Customer_ID], tbl_Customers[Cohort_Month])</f>
        <v>44561</v>
      </c>
      <c r="L5893" s="1" t="str">
        <f ca="1">_xlfn.XLOOKUP(tbl_Invoices[[#This Row],[Customer_ID]], tbl_Customers[Customer_ID], tbl_Customers[Age_Group])</f>
        <v>55+</v>
      </c>
      <c r="M5893" s="1" t="str">
        <f>_xlfn.XLOOKUP(tbl_Invoices[[#This Row],[Customer_ID]], tbl_Customers[Customer_ID], tbl_Customers[Region])</f>
        <v>Midwest</v>
      </c>
      <c r="N5893" s="1" t="str" cm="1">
        <f t="array" ref="N5893">_xlfn.IFS(
   _xlfn.SINGLE(tbl_Invoices[Plan_ID])="P1","Basic",
   _xlfn.SINGLE(tbl_Invoices[Plan_ID])="P2","Standard",
   _xlfn.SINGLE(tbl_Invoices[Plan_ID])="P3","Premium"
)</f>
        <v>Standard</v>
      </c>
      <c r="O5893" s="2">
        <f>IF(tbl_Invoices[[#This Row],[Revenue_Type]]="Churned",0,1)</f>
        <v>1</v>
      </c>
    </row>
    <row r="5894" spans="1:15" x14ac:dyDescent="0.25">
      <c r="A5894" t="s">
        <v>6093</v>
      </c>
      <c r="B5894" t="s">
        <v>452</v>
      </c>
      <c r="C5894" t="s">
        <v>3835</v>
      </c>
      <c r="D5894" s="1">
        <v>45082</v>
      </c>
      <c r="E5894">
        <v>55</v>
      </c>
      <c r="F5894" t="b">
        <v>1</v>
      </c>
      <c r="G5894" t="s">
        <v>4540</v>
      </c>
      <c r="H5894" t="s">
        <v>2031</v>
      </c>
      <c r="I5894" s="1">
        <f>DATE(YEAR(tbl_Invoices[[#This Row],[Invoice_Date]]), MONTH(tbl_Invoices[[#This Row],[Invoice_Date]]), DAY(tbl_Invoices[[#This Row],[Invoice_Date]]))</f>
        <v>45082</v>
      </c>
      <c r="J5894">
        <f>YEAR(tbl_Invoices[[#This Row],[Invoice_Date]])</f>
        <v>2023</v>
      </c>
      <c r="K5894" s="1">
        <f>_xlfn.XLOOKUP(tbl_Invoices[[#This Row],[Customer_ID]], tbl_Customers[Customer_ID], tbl_Customers[Cohort_Month])</f>
        <v>44469</v>
      </c>
      <c r="L5894" s="1" t="str">
        <f ca="1">_xlfn.XLOOKUP(tbl_Invoices[[#This Row],[Customer_ID]], tbl_Customers[Customer_ID], tbl_Customers[Age_Group])</f>
        <v>25–34</v>
      </c>
      <c r="M5894" s="1" t="str">
        <f>_xlfn.XLOOKUP(tbl_Invoices[[#This Row],[Customer_ID]], tbl_Customers[Customer_ID], tbl_Customers[Region])</f>
        <v>Midwest</v>
      </c>
      <c r="N5894" s="1" t="str" cm="1">
        <f t="array" ref="N5894">_xlfn.IFS(
   _xlfn.SINGLE(tbl_Invoices[Plan_ID])="P1","Basic",
   _xlfn.SINGLE(tbl_Invoices[Plan_ID])="P2","Standard",
   _xlfn.SINGLE(tbl_Invoices[Plan_ID])="P3","Premium"
)</f>
        <v>Premium</v>
      </c>
      <c r="O5894" s="2">
        <f>IF(tbl_Invoices[[#This Row],[Revenue_Type]]="Churned",0,1)</f>
        <v>1</v>
      </c>
    </row>
    <row r="5895" spans="1:15" x14ac:dyDescent="0.25">
      <c r="A5895" t="s">
        <v>7674</v>
      </c>
      <c r="B5895" t="s">
        <v>612</v>
      </c>
      <c r="C5895" t="s">
        <v>3045</v>
      </c>
      <c r="D5895" s="1">
        <v>45082</v>
      </c>
      <c r="E5895">
        <v>55</v>
      </c>
      <c r="F5895" t="b">
        <v>1</v>
      </c>
      <c r="G5895" t="s">
        <v>4549</v>
      </c>
      <c r="H5895" t="s">
        <v>2031</v>
      </c>
      <c r="I5895" s="1">
        <f>DATE(YEAR(tbl_Invoices[[#This Row],[Invoice_Date]]), MONTH(tbl_Invoices[[#This Row],[Invoice_Date]]), DAY(tbl_Invoices[[#This Row],[Invoice_Date]]))</f>
        <v>45082</v>
      </c>
      <c r="J5895">
        <f>YEAR(tbl_Invoices[[#This Row],[Invoice_Date]])</f>
        <v>2023</v>
      </c>
      <c r="K5895" s="1">
        <f>_xlfn.XLOOKUP(tbl_Invoices[[#This Row],[Customer_ID]], tbl_Customers[Customer_ID], tbl_Customers[Cohort_Month])</f>
        <v>44561</v>
      </c>
      <c r="L5895" s="1" t="str">
        <f ca="1">_xlfn.XLOOKUP(tbl_Invoices[[#This Row],[Customer_ID]], tbl_Customers[Customer_ID], tbl_Customers[Age_Group])</f>
        <v>18–24</v>
      </c>
      <c r="M5895" s="1" t="str">
        <f>_xlfn.XLOOKUP(tbl_Invoices[[#This Row],[Customer_ID]], tbl_Customers[Customer_ID], tbl_Customers[Region])</f>
        <v>South</v>
      </c>
      <c r="N5895" s="1" t="str" cm="1">
        <f t="array" ref="N5895">_xlfn.IFS(
   _xlfn.SINGLE(tbl_Invoices[Plan_ID])="P1","Basic",
   _xlfn.SINGLE(tbl_Invoices[Plan_ID])="P2","Standard",
   _xlfn.SINGLE(tbl_Invoices[Plan_ID])="P3","Premium"
)</f>
        <v>Premium</v>
      </c>
      <c r="O5895" s="2">
        <f>IF(tbl_Invoices[[#This Row],[Revenue_Type]]="Churned",0,1)</f>
        <v>1</v>
      </c>
    </row>
    <row r="5896" spans="1:15" x14ac:dyDescent="0.25">
      <c r="A5896" t="s">
        <v>10370</v>
      </c>
      <c r="B5896" t="s">
        <v>931</v>
      </c>
      <c r="C5896" t="s">
        <v>3619</v>
      </c>
      <c r="D5896" s="1">
        <v>45082</v>
      </c>
      <c r="E5896">
        <v>55</v>
      </c>
      <c r="F5896" t="b">
        <v>1</v>
      </c>
      <c r="G5896" t="s">
        <v>4547</v>
      </c>
      <c r="H5896" t="s">
        <v>2031</v>
      </c>
      <c r="I5896" s="1">
        <f>DATE(YEAR(tbl_Invoices[[#This Row],[Invoice_Date]]), MONTH(tbl_Invoices[[#This Row],[Invoice_Date]]), DAY(tbl_Invoices[[#This Row],[Invoice_Date]]))</f>
        <v>45082</v>
      </c>
      <c r="J5896">
        <f>YEAR(tbl_Invoices[[#This Row],[Invoice_Date]])</f>
        <v>2023</v>
      </c>
      <c r="K5896" s="1">
        <f>_xlfn.XLOOKUP(tbl_Invoices[[#This Row],[Customer_ID]], tbl_Customers[Customer_ID], tbl_Customers[Cohort_Month])</f>
        <v>44773</v>
      </c>
      <c r="L5896" s="1" t="str">
        <f ca="1">_xlfn.XLOOKUP(tbl_Invoices[[#This Row],[Customer_ID]], tbl_Customers[Customer_ID], tbl_Customers[Age_Group])</f>
        <v>18–24</v>
      </c>
      <c r="M5896" s="1" t="str">
        <f>_xlfn.XLOOKUP(tbl_Invoices[[#This Row],[Customer_ID]], tbl_Customers[Customer_ID], tbl_Customers[Region])</f>
        <v>East</v>
      </c>
      <c r="N5896" s="1" t="str" cm="1">
        <f t="array" ref="N5896">_xlfn.IFS(
   _xlfn.SINGLE(tbl_Invoices[Plan_ID])="P1","Basic",
   _xlfn.SINGLE(tbl_Invoices[Plan_ID])="P2","Standard",
   _xlfn.SINGLE(tbl_Invoices[Plan_ID])="P3","Premium"
)</f>
        <v>Premium</v>
      </c>
      <c r="O5896" s="2">
        <f>IF(tbl_Invoices[[#This Row],[Revenue_Type]]="Churned",0,1)</f>
        <v>1</v>
      </c>
    </row>
    <row r="5897" spans="1:15" x14ac:dyDescent="0.25">
      <c r="A5897" t="s">
        <v>9262</v>
      </c>
      <c r="B5897" t="s">
        <v>1081</v>
      </c>
      <c r="C5897" t="s">
        <v>2261</v>
      </c>
      <c r="D5897" s="1">
        <v>45082</v>
      </c>
      <c r="E5897">
        <v>55</v>
      </c>
      <c r="F5897" t="b">
        <v>1</v>
      </c>
      <c r="G5897" t="s">
        <v>4540</v>
      </c>
      <c r="H5897" t="s">
        <v>2031</v>
      </c>
      <c r="I5897" s="1">
        <f>DATE(YEAR(tbl_Invoices[[#This Row],[Invoice_Date]]), MONTH(tbl_Invoices[[#This Row],[Invoice_Date]]), DAY(tbl_Invoices[[#This Row],[Invoice_Date]]))</f>
        <v>45082</v>
      </c>
      <c r="J5897">
        <f>YEAR(tbl_Invoices[[#This Row],[Invoice_Date]])</f>
        <v>2023</v>
      </c>
      <c r="K5897" s="1">
        <f>_xlfn.XLOOKUP(tbl_Invoices[[#This Row],[Customer_ID]], tbl_Customers[Customer_ID], tbl_Customers[Cohort_Month])</f>
        <v>44712</v>
      </c>
      <c r="L5897" s="1" t="str">
        <f ca="1">_xlfn.XLOOKUP(tbl_Invoices[[#This Row],[Customer_ID]], tbl_Customers[Customer_ID], tbl_Customers[Age_Group])</f>
        <v>18–24</v>
      </c>
      <c r="M5897" s="1" t="str">
        <f>_xlfn.XLOOKUP(tbl_Invoices[[#This Row],[Customer_ID]], tbl_Customers[Customer_ID], tbl_Customers[Region])</f>
        <v>West</v>
      </c>
      <c r="N5897" s="1" t="str" cm="1">
        <f t="array" ref="N5897">_xlfn.IFS(
   _xlfn.SINGLE(tbl_Invoices[Plan_ID])="P1","Basic",
   _xlfn.SINGLE(tbl_Invoices[Plan_ID])="P2","Standard",
   _xlfn.SINGLE(tbl_Invoices[Plan_ID])="P3","Premium"
)</f>
        <v>Premium</v>
      </c>
      <c r="O5897" s="2">
        <f>IF(tbl_Invoices[[#This Row],[Revenue_Type]]="Churned",0,1)</f>
        <v>1</v>
      </c>
    </row>
    <row r="5898" spans="1:15" x14ac:dyDescent="0.25">
      <c r="A5898" t="s">
        <v>10126</v>
      </c>
      <c r="B5898" t="s">
        <v>1434</v>
      </c>
      <c r="C5898" t="s">
        <v>2607</v>
      </c>
      <c r="D5898" s="1">
        <v>45082</v>
      </c>
      <c r="E5898">
        <v>25</v>
      </c>
      <c r="F5898" t="b">
        <v>1</v>
      </c>
      <c r="G5898" t="s">
        <v>4545</v>
      </c>
      <c r="H5898" t="s">
        <v>2034</v>
      </c>
      <c r="I5898" s="1">
        <f>DATE(YEAR(tbl_Invoices[[#This Row],[Invoice_Date]]), MONTH(tbl_Invoices[[#This Row],[Invoice_Date]]), DAY(tbl_Invoices[[#This Row],[Invoice_Date]]))</f>
        <v>45082</v>
      </c>
      <c r="J5898">
        <f>YEAR(tbl_Invoices[[#This Row],[Invoice_Date]])</f>
        <v>2023</v>
      </c>
      <c r="K5898" s="1">
        <f>_xlfn.XLOOKUP(tbl_Invoices[[#This Row],[Customer_ID]], tbl_Customers[Customer_ID], tbl_Customers[Cohort_Month])</f>
        <v>44957</v>
      </c>
      <c r="L5898" s="1" t="str">
        <f ca="1">_xlfn.XLOOKUP(tbl_Invoices[[#This Row],[Customer_ID]], tbl_Customers[Customer_ID], tbl_Customers[Age_Group])</f>
        <v>18–24</v>
      </c>
      <c r="M5898" s="1" t="str">
        <f>_xlfn.XLOOKUP(tbl_Invoices[[#This Row],[Customer_ID]], tbl_Customers[Customer_ID], tbl_Customers[Region])</f>
        <v>East</v>
      </c>
      <c r="N5898" s="1" t="str" cm="1">
        <f t="array" ref="N5898">_xlfn.IFS(
   _xlfn.SINGLE(tbl_Invoices[Plan_ID])="P1","Basic",
   _xlfn.SINGLE(tbl_Invoices[Plan_ID])="P2","Standard",
   _xlfn.SINGLE(tbl_Invoices[Plan_ID])="P3","Premium"
)</f>
        <v>Standard</v>
      </c>
      <c r="O5898" s="2">
        <f>IF(tbl_Invoices[[#This Row],[Revenue_Type]]="Churned",0,1)</f>
        <v>0</v>
      </c>
    </row>
    <row r="5899" spans="1:15" x14ac:dyDescent="0.25">
      <c r="A5899" t="s">
        <v>8257</v>
      </c>
      <c r="B5899" t="s">
        <v>1796</v>
      </c>
      <c r="C5899" t="s">
        <v>3383</v>
      </c>
      <c r="D5899" s="1">
        <v>45082</v>
      </c>
      <c r="E5899">
        <v>12</v>
      </c>
      <c r="F5899" t="b">
        <v>1</v>
      </c>
      <c r="G5899" t="s">
        <v>4547</v>
      </c>
      <c r="H5899" t="s">
        <v>2027</v>
      </c>
      <c r="I5899" s="1">
        <f>DATE(YEAR(tbl_Invoices[[#This Row],[Invoice_Date]]), MONTH(tbl_Invoices[[#This Row],[Invoice_Date]]), DAY(tbl_Invoices[[#This Row],[Invoice_Date]]))</f>
        <v>45082</v>
      </c>
      <c r="J5899">
        <f>YEAR(tbl_Invoices[[#This Row],[Invoice_Date]])</f>
        <v>2023</v>
      </c>
      <c r="K5899" s="1">
        <f>_xlfn.XLOOKUP(tbl_Invoices[[#This Row],[Customer_ID]], tbl_Customers[Customer_ID], tbl_Customers[Cohort_Month])</f>
        <v>44865</v>
      </c>
      <c r="L5899" s="1" t="str">
        <f ca="1">_xlfn.XLOOKUP(tbl_Invoices[[#This Row],[Customer_ID]], tbl_Customers[Customer_ID], tbl_Customers[Age_Group])</f>
        <v>25–34</v>
      </c>
      <c r="M5899" s="1" t="str">
        <f>_xlfn.XLOOKUP(tbl_Invoices[[#This Row],[Customer_ID]], tbl_Customers[Customer_ID], tbl_Customers[Region])</f>
        <v>East</v>
      </c>
      <c r="N5899" s="1" t="str" cm="1">
        <f t="array" ref="N5899">_xlfn.IFS(
   _xlfn.SINGLE(tbl_Invoices[Plan_ID])="P1","Basic",
   _xlfn.SINGLE(tbl_Invoices[Plan_ID])="P2","Standard",
   _xlfn.SINGLE(tbl_Invoices[Plan_ID])="P3","Premium"
)</f>
        <v>Basic</v>
      </c>
      <c r="O5899" s="2">
        <f>IF(tbl_Invoices[[#This Row],[Revenue_Type]]="Churned",0,1)</f>
        <v>1</v>
      </c>
    </row>
    <row r="5900" spans="1:15" x14ac:dyDescent="0.25">
      <c r="A5900" t="s">
        <v>7912</v>
      </c>
      <c r="B5900" t="s">
        <v>394</v>
      </c>
      <c r="C5900" t="s">
        <v>3063</v>
      </c>
      <c r="D5900" s="1">
        <v>45083</v>
      </c>
      <c r="E5900">
        <v>12</v>
      </c>
      <c r="F5900" t="b">
        <v>1</v>
      </c>
      <c r="G5900" t="s">
        <v>4538</v>
      </c>
      <c r="H5900" t="s">
        <v>2027</v>
      </c>
      <c r="I5900" s="1">
        <f>DATE(YEAR(tbl_Invoices[[#This Row],[Invoice_Date]]), MONTH(tbl_Invoices[[#This Row],[Invoice_Date]]), DAY(tbl_Invoices[[#This Row],[Invoice_Date]]))</f>
        <v>45083</v>
      </c>
      <c r="J5900">
        <f>YEAR(tbl_Invoices[[#This Row],[Invoice_Date]])</f>
        <v>2023</v>
      </c>
      <c r="K5900" s="1">
        <f>_xlfn.XLOOKUP(tbl_Invoices[[#This Row],[Customer_ID]], tbl_Customers[Customer_ID], tbl_Customers[Cohort_Month])</f>
        <v>44469</v>
      </c>
      <c r="L5900" s="1" t="str">
        <f ca="1">_xlfn.XLOOKUP(tbl_Invoices[[#This Row],[Customer_ID]], tbl_Customers[Customer_ID], tbl_Customers[Age_Group])</f>
        <v>45–54</v>
      </c>
      <c r="M5900" s="1" t="str">
        <f>_xlfn.XLOOKUP(tbl_Invoices[[#This Row],[Customer_ID]], tbl_Customers[Customer_ID], tbl_Customers[Region])</f>
        <v>West</v>
      </c>
      <c r="N5900" s="1" t="str" cm="1">
        <f t="array" ref="N5900">_xlfn.IFS(
   _xlfn.SINGLE(tbl_Invoices[Plan_ID])="P1","Basic",
   _xlfn.SINGLE(tbl_Invoices[Plan_ID])="P2","Standard",
   _xlfn.SINGLE(tbl_Invoices[Plan_ID])="P3","Premium"
)</f>
        <v>Basic</v>
      </c>
      <c r="O5900" s="2">
        <f>IF(tbl_Invoices[[#This Row],[Revenue_Type]]="Churned",0,1)</f>
        <v>1</v>
      </c>
    </row>
    <row r="5901" spans="1:15" x14ac:dyDescent="0.25">
      <c r="A5901" t="s">
        <v>6612</v>
      </c>
      <c r="B5901" t="s">
        <v>788</v>
      </c>
      <c r="C5901" t="s">
        <v>4476</v>
      </c>
      <c r="D5901" s="1">
        <v>45083</v>
      </c>
      <c r="E5901">
        <v>25</v>
      </c>
      <c r="F5901" t="b">
        <v>1</v>
      </c>
      <c r="G5901" t="s">
        <v>4545</v>
      </c>
      <c r="H5901" t="s">
        <v>2034</v>
      </c>
      <c r="I5901" s="1">
        <f>DATE(YEAR(tbl_Invoices[[#This Row],[Invoice_Date]]), MONTH(tbl_Invoices[[#This Row],[Invoice_Date]]), DAY(tbl_Invoices[[#This Row],[Invoice_Date]]))</f>
        <v>45083</v>
      </c>
      <c r="J5901">
        <f>YEAR(tbl_Invoices[[#This Row],[Invoice_Date]])</f>
        <v>2023</v>
      </c>
      <c r="K5901" s="1">
        <f>_xlfn.XLOOKUP(tbl_Invoices[[#This Row],[Customer_ID]], tbl_Customers[Customer_ID], tbl_Customers[Cohort_Month])</f>
        <v>44347</v>
      </c>
      <c r="L5901" s="1" t="str">
        <f ca="1">_xlfn.XLOOKUP(tbl_Invoices[[#This Row],[Customer_ID]], tbl_Customers[Customer_ID], tbl_Customers[Age_Group])</f>
        <v>45–54</v>
      </c>
      <c r="M5901" s="1" t="str">
        <f>_xlfn.XLOOKUP(tbl_Invoices[[#This Row],[Customer_ID]], tbl_Customers[Customer_ID], tbl_Customers[Region])</f>
        <v>Midwest</v>
      </c>
      <c r="N5901" s="1" t="str" cm="1">
        <f t="array" ref="N5901">_xlfn.IFS(
   _xlfn.SINGLE(tbl_Invoices[Plan_ID])="P1","Basic",
   _xlfn.SINGLE(tbl_Invoices[Plan_ID])="P2","Standard",
   _xlfn.SINGLE(tbl_Invoices[Plan_ID])="P3","Premium"
)</f>
        <v>Standard</v>
      </c>
      <c r="O5901" s="2">
        <f>IF(tbl_Invoices[[#This Row],[Revenue_Type]]="Churned",0,1)</f>
        <v>0</v>
      </c>
    </row>
    <row r="5902" spans="1:15" x14ac:dyDescent="0.25">
      <c r="A5902" t="s">
        <v>5628</v>
      </c>
      <c r="B5902" t="s">
        <v>1065</v>
      </c>
      <c r="C5902" t="s">
        <v>3754</v>
      </c>
      <c r="D5902" s="1">
        <v>45083</v>
      </c>
      <c r="E5902">
        <v>12</v>
      </c>
      <c r="F5902" t="b">
        <v>1</v>
      </c>
      <c r="G5902" t="s">
        <v>4549</v>
      </c>
      <c r="H5902" t="s">
        <v>2027</v>
      </c>
      <c r="I5902" s="1">
        <f>DATE(YEAR(tbl_Invoices[[#This Row],[Invoice_Date]]), MONTH(tbl_Invoices[[#This Row],[Invoice_Date]]), DAY(tbl_Invoices[[#This Row],[Invoice_Date]]))</f>
        <v>45083</v>
      </c>
      <c r="J5902">
        <f>YEAR(tbl_Invoices[[#This Row],[Invoice_Date]])</f>
        <v>2023</v>
      </c>
      <c r="K5902" s="1">
        <f>_xlfn.XLOOKUP(tbl_Invoices[[#This Row],[Customer_ID]], tbl_Customers[Customer_ID], tbl_Customers[Cohort_Month])</f>
        <v>44834</v>
      </c>
      <c r="L5902" s="1" t="str">
        <f ca="1">_xlfn.XLOOKUP(tbl_Invoices[[#This Row],[Customer_ID]], tbl_Customers[Customer_ID], tbl_Customers[Age_Group])</f>
        <v>35–44</v>
      </c>
      <c r="M5902" s="1" t="str">
        <f>_xlfn.XLOOKUP(tbl_Invoices[[#This Row],[Customer_ID]], tbl_Customers[Customer_ID], tbl_Customers[Region])</f>
        <v>West</v>
      </c>
      <c r="N5902" s="1" t="str" cm="1">
        <f t="array" ref="N5902">_xlfn.IFS(
   _xlfn.SINGLE(tbl_Invoices[Plan_ID])="P1","Basic",
   _xlfn.SINGLE(tbl_Invoices[Plan_ID])="P2","Standard",
   _xlfn.SINGLE(tbl_Invoices[Plan_ID])="P3","Premium"
)</f>
        <v>Basic</v>
      </c>
      <c r="O5902" s="2">
        <f>IF(tbl_Invoices[[#This Row],[Revenue_Type]]="Churned",0,1)</f>
        <v>1</v>
      </c>
    </row>
    <row r="5903" spans="1:15" x14ac:dyDescent="0.25">
      <c r="A5903" t="s">
        <v>4855</v>
      </c>
      <c r="B5903" t="s">
        <v>1376</v>
      </c>
      <c r="C5903" t="s">
        <v>4125</v>
      </c>
      <c r="D5903" s="1">
        <v>45083</v>
      </c>
      <c r="E5903">
        <v>25</v>
      </c>
      <c r="F5903" t="b">
        <v>1</v>
      </c>
      <c r="G5903" t="s">
        <v>4547</v>
      </c>
      <c r="H5903" t="s">
        <v>2034</v>
      </c>
      <c r="I5903" s="1">
        <f>DATE(YEAR(tbl_Invoices[[#This Row],[Invoice_Date]]), MONTH(tbl_Invoices[[#This Row],[Invoice_Date]]), DAY(tbl_Invoices[[#This Row],[Invoice_Date]]))</f>
        <v>45083</v>
      </c>
      <c r="J5903">
        <f>YEAR(tbl_Invoices[[#This Row],[Invoice_Date]])</f>
        <v>2023</v>
      </c>
      <c r="K5903" s="1">
        <f>_xlfn.XLOOKUP(tbl_Invoices[[#This Row],[Customer_ID]], tbl_Customers[Customer_ID], tbl_Customers[Cohort_Month])</f>
        <v>44712</v>
      </c>
      <c r="L5903" s="1" t="str">
        <f ca="1">_xlfn.XLOOKUP(tbl_Invoices[[#This Row],[Customer_ID]], tbl_Customers[Customer_ID], tbl_Customers[Age_Group])</f>
        <v>55+</v>
      </c>
      <c r="M5903" s="1" t="str">
        <f>_xlfn.XLOOKUP(tbl_Invoices[[#This Row],[Customer_ID]], tbl_Customers[Customer_ID], tbl_Customers[Region])</f>
        <v>Midwest</v>
      </c>
      <c r="N5903" s="1" t="str" cm="1">
        <f t="array" ref="N5903">_xlfn.IFS(
   _xlfn.SINGLE(tbl_Invoices[Plan_ID])="P1","Basic",
   _xlfn.SINGLE(tbl_Invoices[Plan_ID])="P2","Standard",
   _xlfn.SINGLE(tbl_Invoices[Plan_ID])="P3","Premium"
)</f>
        <v>Standard</v>
      </c>
      <c r="O5903" s="2">
        <f>IF(tbl_Invoices[[#This Row],[Revenue_Type]]="Churned",0,1)</f>
        <v>1</v>
      </c>
    </row>
    <row r="5904" spans="1:15" x14ac:dyDescent="0.25">
      <c r="A5904" t="s">
        <v>6480</v>
      </c>
      <c r="B5904" t="s">
        <v>1444</v>
      </c>
      <c r="C5904" t="s">
        <v>3212</v>
      </c>
      <c r="D5904" s="1">
        <v>45083</v>
      </c>
      <c r="E5904">
        <v>12</v>
      </c>
      <c r="F5904" t="b">
        <v>1</v>
      </c>
      <c r="G5904" t="s">
        <v>4545</v>
      </c>
      <c r="H5904" t="s">
        <v>2027</v>
      </c>
      <c r="I5904" s="1">
        <f>DATE(YEAR(tbl_Invoices[[#This Row],[Invoice_Date]]), MONTH(tbl_Invoices[[#This Row],[Invoice_Date]]), DAY(tbl_Invoices[[#This Row],[Invoice_Date]]))</f>
        <v>45083</v>
      </c>
      <c r="J5904">
        <f>YEAR(tbl_Invoices[[#This Row],[Invoice_Date]])</f>
        <v>2023</v>
      </c>
      <c r="K5904" s="1">
        <f>_xlfn.XLOOKUP(tbl_Invoices[[#This Row],[Customer_ID]], tbl_Customers[Customer_ID], tbl_Customers[Cohort_Month])</f>
        <v>44773</v>
      </c>
      <c r="L5904" s="1" t="str">
        <f ca="1">_xlfn.XLOOKUP(tbl_Invoices[[#This Row],[Customer_ID]], tbl_Customers[Customer_ID], tbl_Customers[Age_Group])</f>
        <v>25–34</v>
      </c>
      <c r="M5904" s="1" t="str">
        <f>_xlfn.XLOOKUP(tbl_Invoices[[#This Row],[Customer_ID]], tbl_Customers[Customer_ID], tbl_Customers[Region])</f>
        <v>South</v>
      </c>
      <c r="N5904" s="1" t="str" cm="1">
        <f t="array" ref="N5904">_xlfn.IFS(
   _xlfn.SINGLE(tbl_Invoices[Plan_ID])="P1","Basic",
   _xlfn.SINGLE(tbl_Invoices[Plan_ID])="P2","Standard",
   _xlfn.SINGLE(tbl_Invoices[Plan_ID])="P3","Premium"
)</f>
        <v>Basic</v>
      </c>
      <c r="O5904" s="2">
        <f>IF(tbl_Invoices[[#This Row],[Revenue_Type]]="Churned",0,1)</f>
        <v>0</v>
      </c>
    </row>
    <row r="5905" spans="1:15" x14ac:dyDescent="0.25">
      <c r="A5905" t="s">
        <v>7599</v>
      </c>
      <c r="B5905" t="s">
        <v>1690</v>
      </c>
      <c r="C5905" t="s">
        <v>2180</v>
      </c>
      <c r="D5905" s="1">
        <v>45083</v>
      </c>
      <c r="E5905">
        <v>12</v>
      </c>
      <c r="F5905" t="b">
        <v>1</v>
      </c>
      <c r="G5905" t="s">
        <v>4540</v>
      </c>
      <c r="H5905" t="s">
        <v>2027</v>
      </c>
      <c r="I5905" s="1">
        <f>DATE(YEAR(tbl_Invoices[[#This Row],[Invoice_Date]]), MONTH(tbl_Invoices[[#This Row],[Invoice_Date]]), DAY(tbl_Invoices[[#This Row],[Invoice_Date]]))</f>
        <v>45083</v>
      </c>
      <c r="J5905">
        <f>YEAR(tbl_Invoices[[#This Row],[Invoice_Date]])</f>
        <v>2023</v>
      </c>
      <c r="K5905" s="1">
        <f>_xlfn.XLOOKUP(tbl_Invoices[[#This Row],[Customer_ID]], tbl_Customers[Customer_ID], tbl_Customers[Cohort_Month])</f>
        <v>44985</v>
      </c>
      <c r="L5905" s="1" t="str">
        <f ca="1">_xlfn.XLOOKUP(tbl_Invoices[[#This Row],[Customer_ID]], tbl_Customers[Customer_ID], tbl_Customers[Age_Group])</f>
        <v>45–54</v>
      </c>
      <c r="M5905" s="1" t="str">
        <f>_xlfn.XLOOKUP(tbl_Invoices[[#This Row],[Customer_ID]], tbl_Customers[Customer_ID], tbl_Customers[Region])</f>
        <v>South</v>
      </c>
      <c r="N5905" s="1" t="str" cm="1">
        <f t="array" ref="N5905">_xlfn.IFS(
   _xlfn.SINGLE(tbl_Invoices[Plan_ID])="P1","Basic",
   _xlfn.SINGLE(tbl_Invoices[Plan_ID])="P2","Standard",
   _xlfn.SINGLE(tbl_Invoices[Plan_ID])="P3","Premium"
)</f>
        <v>Basic</v>
      </c>
      <c r="O5905" s="2">
        <f>IF(tbl_Invoices[[#This Row],[Revenue_Type]]="Churned",0,1)</f>
        <v>1</v>
      </c>
    </row>
    <row r="5906" spans="1:15" x14ac:dyDescent="0.25">
      <c r="A5906" t="s">
        <v>7559</v>
      </c>
      <c r="B5906" t="s">
        <v>1747</v>
      </c>
      <c r="C5906" t="s">
        <v>3493</v>
      </c>
      <c r="D5906" s="1">
        <v>45083</v>
      </c>
      <c r="E5906">
        <v>55</v>
      </c>
      <c r="F5906" t="b">
        <v>1</v>
      </c>
      <c r="G5906" t="s">
        <v>4547</v>
      </c>
      <c r="H5906" t="s">
        <v>2031</v>
      </c>
      <c r="I5906" s="1">
        <f>DATE(YEAR(tbl_Invoices[[#This Row],[Invoice_Date]]), MONTH(tbl_Invoices[[#This Row],[Invoice_Date]]), DAY(tbl_Invoices[[#This Row],[Invoice_Date]]))</f>
        <v>45083</v>
      </c>
      <c r="J5906">
        <f>YEAR(tbl_Invoices[[#This Row],[Invoice_Date]])</f>
        <v>2023</v>
      </c>
      <c r="K5906" s="1">
        <f>_xlfn.XLOOKUP(tbl_Invoices[[#This Row],[Customer_ID]], tbl_Customers[Customer_ID], tbl_Customers[Cohort_Month])</f>
        <v>44773</v>
      </c>
      <c r="L5906" s="1" t="str">
        <f ca="1">_xlfn.XLOOKUP(tbl_Invoices[[#This Row],[Customer_ID]], tbl_Customers[Customer_ID], tbl_Customers[Age_Group])</f>
        <v>45–54</v>
      </c>
      <c r="M5906" s="1" t="str">
        <f>_xlfn.XLOOKUP(tbl_Invoices[[#This Row],[Customer_ID]], tbl_Customers[Customer_ID], tbl_Customers[Region])</f>
        <v>South</v>
      </c>
      <c r="N5906" s="1" t="str" cm="1">
        <f t="array" ref="N5906">_xlfn.IFS(
   _xlfn.SINGLE(tbl_Invoices[Plan_ID])="P1","Basic",
   _xlfn.SINGLE(tbl_Invoices[Plan_ID])="P2","Standard",
   _xlfn.SINGLE(tbl_Invoices[Plan_ID])="P3","Premium"
)</f>
        <v>Premium</v>
      </c>
      <c r="O5906" s="2">
        <f>IF(tbl_Invoices[[#This Row],[Revenue_Type]]="Churned",0,1)</f>
        <v>1</v>
      </c>
    </row>
    <row r="5907" spans="1:15" x14ac:dyDescent="0.25">
      <c r="A5907" t="s">
        <v>9591</v>
      </c>
      <c r="B5907" t="s">
        <v>595</v>
      </c>
      <c r="C5907" t="s">
        <v>3909</v>
      </c>
      <c r="D5907" s="1">
        <v>45084</v>
      </c>
      <c r="E5907">
        <v>25</v>
      </c>
      <c r="F5907" t="b">
        <v>1</v>
      </c>
      <c r="G5907" t="s">
        <v>4547</v>
      </c>
      <c r="H5907" t="s">
        <v>2034</v>
      </c>
      <c r="I5907" s="1">
        <f>DATE(YEAR(tbl_Invoices[[#This Row],[Invoice_Date]]), MONTH(tbl_Invoices[[#This Row],[Invoice_Date]]), DAY(tbl_Invoices[[#This Row],[Invoice_Date]]))</f>
        <v>45084</v>
      </c>
      <c r="J5907">
        <f>YEAR(tbl_Invoices[[#This Row],[Invoice_Date]])</f>
        <v>2023</v>
      </c>
      <c r="K5907" s="1">
        <f>_xlfn.XLOOKUP(tbl_Invoices[[#This Row],[Customer_ID]], tbl_Customers[Customer_ID], tbl_Customers[Cohort_Month])</f>
        <v>44957</v>
      </c>
      <c r="L5907" s="1" t="str">
        <f ca="1">_xlfn.XLOOKUP(tbl_Invoices[[#This Row],[Customer_ID]], tbl_Customers[Customer_ID], tbl_Customers[Age_Group])</f>
        <v>25–34</v>
      </c>
      <c r="M5907" s="1" t="str">
        <f>_xlfn.XLOOKUP(tbl_Invoices[[#This Row],[Customer_ID]], tbl_Customers[Customer_ID], tbl_Customers[Region])</f>
        <v>Midwest</v>
      </c>
      <c r="N5907" s="1" t="str" cm="1">
        <f t="array" ref="N5907">_xlfn.IFS(
   _xlfn.SINGLE(tbl_Invoices[Plan_ID])="P1","Basic",
   _xlfn.SINGLE(tbl_Invoices[Plan_ID])="P2","Standard",
   _xlfn.SINGLE(tbl_Invoices[Plan_ID])="P3","Premium"
)</f>
        <v>Standard</v>
      </c>
      <c r="O5907" s="2">
        <f>IF(tbl_Invoices[[#This Row],[Revenue_Type]]="Churned",0,1)</f>
        <v>1</v>
      </c>
    </row>
    <row r="5908" spans="1:15" x14ac:dyDescent="0.25">
      <c r="A5908" t="s">
        <v>8783</v>
      </c>
      <c r="B5908" t="s">
        <v>1323</v>
      </c>
      <c r="C5908" t="s">
        <v>2348</v>
      </c>
      <c r="D5908" s="1">
        <v>45084</v>
      </c>
      <c r="E5908">
        <v>25</v>
      </c>
      <c r="F5908" t="b">
        <v>1</v>
      </c>
      <c r="G5908" t="s">
        <v>4545</v>
      </c>
      <c r="H5908" t="s">
        <v>2034</v>
      </c>
      <c r="I5908" s="1">
        <f>DATE(YEAR(tbl_Invoices[[#This Row],[Invoice_Date]]), MONTH(tbl_Invoices[[#This Row],[Invoice_Date]]), DAY(tbl_Invoices[[#This Row],[Invoice_Date]]))</f>
        <v>45084</v>
      </c>
      <c r="J5908">
        <f>YEAR(tbl_Invoices[[#This Row],[Invoice_Date]])</f>
        <v>2023</v>
      </c>
      <c r="K5908" s="1">
        <f>_xlfn.XLOOKUP(tbl_Invoices[[#This Row],[Customer_ID]], tbl_Customers[Customer_ID], tbl_Customers[Cohort_Month])</f>
        <v>44620</v>
      </c>
      <c r="L5908" s="1" t="str">
        <f ca="1">_xlfn.XLOOKUP(tbl_Invoices[[#This Row],[Customer_ID]], tbl_Customers[Customer_ID], tbl_Customers[Age_Group])</f>
        <v>25–34</v>
      </c>
      <c r="M5908" s="1" t="str">
        <f>_xlfn.XLOOKUP(tbl_Invoices[[#This Row],[Customer_ID]], tbl_Customers[Customer_ID], tbl_Customers[Region])</f>
        <v>South</v>
      </c>
      <c r="N5908" s="1" t="str" cm="1">
        <f t="array" ref="N5908">_xlfn.IFS(
   _xlfn.SINGLE(tbl_Invoices[Plan_ID])="P1","Basic",
   _xlfn.SINGLE(tbl_Invoices[Plan_ID])="P2","Standard",
   _xlfn.SINGLE(tbl_Invoices[Plan_ID])="P3","Premium"
)</f>
        <v>Standard</v>
      </c>
      <c r="O5908" s="2">
        <f>IF(tbl_Invoices[[#This Row],[Revenue_Type]]="Churned",0,1)</f>
        <v>0</v>
      </c>
    </row>
    <row r="5909" spans="1:15" x14ac:dyDescent="0.25">
      <c r="A5909" t="s">
        <v>6554</v>
      </c>
      <c r="B5909" t="s">
        <v>1395</v>
      </c>
      <c r="C5909" t="s">
        <v>2771</v>
      </c>
      <c r="D5909" s="1">
        <v>45084</v>
      </c>
      <c r="E5909">
        <v>55</v>
      </c>
      <c r="F5909" t="b">
        <v>1</v>
      </c>
      <c r="G5909" t="s">
        <v>4545</v>
      </c>
      <c r="H5909" t="s">
        <v>2031</v>
      </c>
      <c r="I5909" s="1">
        <f>DATE(YEAR(tbl_Invoices[[#This Row],[Invoice_Date]]), MONTH(tbl_Invoices[[#This Row],[Invoice_Date]]), DAY(tbl_Invoices[[#This Row],[Invoice_Date]]))</f>
        <v>45084</v>
      </c>
      <c r="J5909">
        <f>YEAR(tbl_Invoices[[#This Row],[Invoice_Date]])</f>
        <v>2023</v>
      </c>
      <c r="K5909" s="1">
        <f>_xlfn.XLOOKUP(tbl_Invoices[[#This Row],[Customer_ID]], tbl_Customers[Customer_ID], tbl_Customers[Cohort_Month])</f>
        <v>44347</v>
      </c>
      <c r="L5909" s="1" t="str">
        <f ca="1">_xlfn.XLOOKUP(tbl_Invoices[[#This Row],[Customer_ID]], tbl_Customers[Customer_ID], tbl_Customers[Age_Group])</f>
        <v>45–54</v>
      </c>
      <c r="M5909" s="1" t="str">
        <f>_xlfn.XLOOKUP(tbl_Invoices[[#This Row],[Customer_ID]], tbl_Customers[Customer_ID], tbl_Customers[Region])</f>
        <v>South</v>
      </c>
      <c r="N5909" s="1" t="str" cm="1">
        <f t="array" ref="N5909">_xlfn.IFS(
   _xlfn.SINGLE(tbl_Invoices[Plan_ID])="P1","Basic",
   _xlfn.SINGLE(tbl_Invoices[Plan_ID])="P2","Standard",
   _xlfn.SINGLE(tbl_Invoices[Plan_ID])="P3","Premium"
)</f>
        <v>Premium</v>
      </c>
      <c r="O5909" s="2">
        <f>IF(tbl_Invoices[[#This Row],[Revenue_Type]]="Churned",0,1)</f>
        <v>0</v>
      </c>
    </row>
    <row r="5910" spans="1:15" x14ac:dyDescent="0.25">
      <c r="A5910" t="s">
        <v>9521</v>
      </c>
      <c r="B5910" t="s">
        <v>1469</v>
      </c>
      <c r="C5910" t="s">
        <v>2596</v>
      </c>
      <c r="D5910" s="1">
        <v>45084</v>
      </c>
      <c r="E5910">
        <v>55</v>
      </c>
      <c r="F5910" t="b">
        <v>1</v>
      </c>
      <c r="G5910" t="s">
        <v>4538</v>
      </c>
      <c r="H5910" t="s">
        <v>2031</v>
      </c>
      <c r="I5910" s="1">
        <f>DATE(YEAR(tbl_Invoices[[#This Row],[Invoice_Date]]), MONTH(tbl_Invoices[[#This Row],[Invoice_Date]]), DAY(tbl_Invoices[[#This Row],[Invoice_Date]]))</f>
        <v>45084</v>
      </c>
      <c r="J5910">
        <f>YEAR(tbl_Invoices[[#This Row],[Invoice_Date]])</f>
        <v>2023</v>
      </c>
      <c r="K5910" s="1">
        <f>_xlfn.XLOOKUP(tbl_Invoices[[#This Row],[Customer_ID]], tbl_Customers[Customer_ID], tbl_Customers[Cohort_Month])</f>
        <v>45046</v>
      </c>
      <c r="L5910" s="1" t="str">
        <f ca="1">_xlfn.XLOOKUP(tbl_Invoices[[#This Row],[Customer_ID]], tbl_Customers[Customer_ID], tbl_Customers[Age_Group])</f>
        <v>45–54</v>
      </c>
      <c r="M5910" s="1" t="str">
        <f>_xlfn.XLOOKUP(tbl_Invoices[[#This Row],[Customer_ID]], tbl_Customers[Customer_ID], tbl_Customers[Region])</f>
        <v>Midwest</v>
      </c>
      <c r="N5910" s="1" t="str" cm="1">
        <f t="array" ref="N5910">_xlfn.IFS(
   _xlfn.SINGLE(tbl_Invoices[Plan_ID])="P1","Basic",
   _xlfn.SINGLE(tbl_Invoices[Plan_ID])="P2","Standard",
   _xlfn.SINGLE(tbl_Invoices[Plan_ID])="P3","Premium"
)</f>
        <v>Premium</v>
      </c>
      <c r="O5910" s="2">
        <f>IF(tbl_Invoices[[#This Row],[Revenue_Type]]="Churned",0,1)</f>
        <v>1</v>
      </c>
    </row>
    <row r="5911" spans="1:15" x14ac:dyDescent="0.25">
      <c r="A5911" t="s">
        <v>4766</v>
      </c>
      <c r="B5911" t="s">
        <v>1639</v>
      </c>
      <c r="C5911" t="s">
        <v>4442</v>
      </c>
      <c r="D5911" s="1">
        <v>45084</v>
      </c>
      <c r="E5911">
        <v>25</v>
      </c>
      <c r="F5911" t="b">
        <v>1</v>
      </c>
      <c r="G5911" t="s">
        <v>4547</v>
      </c>
      <c r="H5911" t="s">
        <v>2034</v>
      </c>
      <c r="I5911" s="1">
        <f>DATE(YEAR(tbl_Invoices[[#This Row],[Invoice_Date]]), MONTH(tbl_Invoices[[#This Row],[Invoice_Date]]), DAY(tbl_Invoices[[#This Row],[Invoice_Date]]))</f>
        <v>45084</v>
      </c>
      <c r="J5911">
        <f>YEAR(tbl_Invoices[[#This Row],[Invoice_Date]])</f>
        <v>2023</v>
      </c>
      <c r="K5911" s="1">
        <f>_xlfn.XLOOKUP(tbl_Invoices[[#This Row],[Customer_ID]], tbl_Customers[Customer_ID], tbl_Customers[Cohort_Month])</f>
        <v>44895</v>
      </c>
      <c r="L5911" s="1" t="str">
        <f ca="1">_xlfn.XLOOKUP(tbl_Invoices[[#This Row],[Customer_ID]], tbl_Customers[Customer_ID], tbl_Customers[Age_Group])</f>
        <v>18–24</v>
      </c>
      <c r="M5911" s="1" t="str">
        <f>_xlfn.XLOOKUP(tbl_Invoices[[#This Row],[Customer_ID]], tbl_Customers[Customer_ID], tbl_Customers[Region])</f>
        <v>South</v>
      </c>
      <c r="N5911" s="1" t="str" cm="1">
        <f t="array" ref="N5911">_xlfn.IFS(
   _xlfn.SINGLE(tbl_Invoices[Plan_ID])="P1","Basic",
   _xlfn.SINGLE(tbl_Invoices[Plan_ID])="P2","Standard",
   _xlfn.SINGLE(tbl_Invoices[Plan_ID])="P3","Premium"
)</f>
        <v>Standard</v>
      </c>
      <c r="O5911" s="2">
        <f>IF(tbl_Invoices[[#This Row],[Revenue_Type]]="Churned",0,1)</f>
        <v>1</v>
      </c>
    </row>
    <row r="5912" spans="1:15" x14ac:dyDescent="0.25">
      <c r="A5912" t="s">
        <v>5607</v>
      </c>
      <c r="B5912" t="s">
        <v>2010</v>
      </c>
      <c r="C5912" t="s">
        <v>2093</v>
      </c>
      <c r="D5912" s="1">
        <v>45084</v>
      </c>
      <c r="E5912">
        <v>55</v>
      </c>
      <c r="F5912" t="b">
        <v>1</v>
      </c>
      <c r="G5912" t="s">
        <v>4538</v>
      </c>
      <c r="H5912" t="s">
        <v>2031</v>
      </c>
      <c r="I5912" s="1">
        <f>DATE(YEAR(tbl_Invoices[[#This Row],[Invoice_Date]]), MONTH(tbl_Invoices[[#This Row],[Invoice_Date]]), DAY(tbl_Invoices[[#This Row],[Invoice_Date]]))</f>
        <v>45084</v>
      </c>
      <c r="J5912">
        <f>YEAR(tbl_Invoices[[#This Row],[Invoice_Date]])</f>
        <v>2023</v>
      </c>
      <c r="K5912" s="1">
        <f>_xlfn.XLOOKUP(tbl_Invoices[[#This Row],[Customer_ID]], tbl_Customers[Customer_ID], tbl_Customers[Cohort_Month])</f>
        <v>44408</v>
      </c>
      <c r="L5912" s="1" t="str">
        <f ca="1">_xlfn.XLOOKUP(tbl_Invoices[[#This Row],[Customer_ID]], tbl_Customers[Customer_ID], tbl_Customers[Age_Group])</f>
        <v>18–24</v>
      </c>
      <c r="M5912" s="1" t="str">
        <f>_xlfn.XLOOKUP(tbl_Invoices[[#This Row],[Customer_ID]], tbl_Customers[Customer_ID], tbl_Customers[Region])</f>
        <v>International</v>
      </c>
      <c r="N5912" s="1" t="str" cm="1">
        <f t="array" ref="N5912">_xlfn.IFS(
   _xlfn.SINGLE(tbl_Invoices[Plan_ID])="P1","Basic",
   _xlfn.SINGLE(tbl_Invoices[Plan_ID])="P2","Standard",
   _xlfn.SINGLE(tbl_Invoices[Plan_ID])="P3","Premium"
)</f>
        <v>Premium</v>
      </c>
      <c r="O5912" s="2">
        <f>IF(tbl_Invoices[[#This Row],[Revenue_Type]]="Churned",0,1)</f>
        <v>1</v>
      </c>
    </row>
    <row r="5913" spans="1:15" x14ac:dyDescent="0.25">
      <c r="A5913" t="s">
        <v>8496</v>
      </c>
      <c r="B5913" t="s">
        <v>304</v>
      </c>
      <c r="C5913" t="s">
        <v>2193</v>
      </c>
      <c r="D5913" s="1">
        <v>45085</v>
      </c>
      <c r="E5913">
        <v>25</v>
      </c>
      <c r="F5913" t="b">
        <v>1</v>
      </c>
      <c r="G5913" t="s">
        <v>4545</v>
      </c>
      <c r="H5913" t="s">
        <v>2034</v>
      </c>
      <c r="I5913" s="1">
        <f>DATE(YEAR(tbl_Invoices[[#This Row],[Invoice_Date]]), MONTH(tbl_Invoices[[#This Row],[Invoice_Date]]), DAY(tbl_Invoices[[#This Row],[Invoice_Date]]))</f>
        <v>45085</v>
      </c>
      <c r="J5913">
        <f>YEAR(tbl_Invoices[[#This Row],[Invoice_Date]])</f>
        <v>2023</v>
      </c>
      <c r="K5913" s="1">
        <f>_xlfn.XLOOKUP(tbl_Invoices[[#This Row],[Customer_ID]], tbl_Customers[Customer_ID], tbl_Customers[Cohort_Month])</f>
        <v>44286</v>
      </c>
      <c r="L5913" s="1" t="str">
        <f ca="1">_xlfn.XLOOKUP(tbl_Invoices[[#This Row],[Customer_ID]], tbl_Customers[Customer_ID], tbl_Customers[Age_Group])</f>
        <v>25–34</v>
      </c>
      <c r="M5913" s="1" t="str">
        <f>_xlfn.XLOOKUP(tbl_Invoices[[#This Row],[Customer_ID]], tbl_Customers[Customer_ID], tbl_Customers[Region])</f>
        <v>West</v>
      </c>
      <c r="N5913" s="1" t="str" cm="1">
        <f t="array" ref="N5913">_xlfn.IFS(
   _xlfn.SINGLE(tbl_Invoices[Plan_ID])="P1","Basic",
   _xlfn.SINGLE(tbl_Invoices[Plan_ID])="P2","Standard",
   _xlfn.SINGLE(tbl_Invoices[Plan_ID])="P3","Premium"
)</f>
        <v>Standard</v>
      </c>
      <c r="O5913" s="2">
        <f>IF(tbl_Invoices[[#This Row],[Revenue_Type]]="Churned",0,1)</f>
        <v>0</v>
      </c>
    </row>
    <row r="5914" spans="1:15" x14ac:dyDescent="0.25">
      <c r="A5914" t="s">
        <v>9928</v>
      </c>
      <c r="B5914" t="s">
        <v>684</v>
      </c>
      <c r="C5914" t="s">
        <v>3453</v>
      </c>
      <c r="D5914" s="1">
        <v>45085</v>
      </c>
      <c r="E5914">
        <v>25</v>
      </c>
      <c r="F5914" t="b">
        <v>1</v>
      </c>
      <c r="G5914" t="s">
        <v>4538</v>
      </c>
      <c r="H5914" t="s">
        <v>2034</v>
      </c>
      <c r="I5914" s="1">
        <f>DATE(YEAR(tbl_Invoices[[#This Row],[Invoice_Date]]), MONTH(tbl_Invoices[[#This Row],[Invoice_Date]]), DAY(tbl_Invoices[[#This Row],[Invoice_Date]]))</f>
        <v>45085</v>
      </c>
      <c r="J5914">
        <f>YEAR(tbl_Invoices[[#This Row],[Invoice_Date]])</f>
        <v>2023</v>
      </c>
      <c r="K5914" s="1">
        <f>_xlfn.XLOOKUP(tbl_Invoices[[#This Row],[Customer_ID]], tbl_Customers[Customer_ID], tbl_Customers[Cohort_Month])</f>
        <v>44530</v>
      </c>
      <c r="L5914" s="1" t="str">
        <f ca="1">_xlfn.XLOOKUP(tbl_Invoices[[#This Row],[Customer_ID]], tbl_Customers[Customer_ID], tbl_Customers[Age_Group])</f>
        <v>25–34</v>
      </c>
      <c r="M5914" s="1" t="str">
        <f>_xlfn.XLOOKUP(tbl_Invoices[[#This Row],[Customer_ID]], tbl_Customers[Customer_ID], tbl_Customers[Region])</f>
        <v>West</v>
      </c>
      <c r="N5914" s="1" t="str" cm="1">
        <f t="array" ref="N5914">_xlfn.IFS(
   _xlfn.SINGLE(tbl_Invoices[Plan_ID])="P1","Basic",
   _xlfn.SINGLE(tbl_Invoices[Plan_ID])="P2","Standard",
   _xlfn.SINGLE(tbl_Invoices[Plan_ID])="P3","Premium"
)</f>
        <v>Standard</v>
      </c>
      <c r="O5914" s="2">
        <f>IF(tbl_Invoices[[#This Row],[Revenue_Type]]="Churned",0,1)</f>
        <v>1</v>
      </c>
    </row>
    <row r="5915" spans="1:15" x14ac:dyDescent="0.25">
      <c r="A5915" t="s">
        <v>9049</v>
      </c>
      <c r="B5915" t="s">
        <v>811</v>
      </c>
      <c r="C5915" t="s">
        <v>3370</v>
      </c>
      <c r="D5915" s="1">
        <v>45085</v>
      </c>
      <c r="E5915">
        <v>55</v>
      </c>
      <c r="F5915" t="b">
        <v>1</v>
      </c>
      <c r="G5915" t="s">
        <v>4547</v>
      </c>
      <c r="H5915" t="s">
        <v>2031</v>
      </c>
      <c r="I5915" s="1">
        <f>DATE(YEAR(tbl_Invoices[[#This Row],[Invoice_Date]]), MONTH(tbl_Invoices[[#This Row],[Invoice_Date]]), DAY(tbl_Invoices[[#This Row],[Invoice_Date]]))</f>
        <v>45085</v>
      </c>
      <c r="J5915">
        <f>YEAR(tbl_Invoices[[#This Row],[Invoice_Date]])</f>
        <v>2023</v>
      </c>
      <c r="K5915" s="1">
        <f>_xlfn.XLOOKUP(tbl_Invoices[[#This Row],[Customer_ID]], tbl_Customers[Customer_ID], tbl_Customers[Cohort_Month])</f>
        <v>44469</v>
      </c>
      <c r="L5915" s="1" t="str">
        <f ca="1">_xlfn.XLOOKUP(tbl_Invoices[[#This Row],[Customer_ID]], tbl_Customers[Customer_ID], tbl_Customers[Age_Group])</f>
        <v>55+</v>
      </c>
      <c r="M5915" s="1" t="str">
        <f>_xlfn.XLOOKUP(tbl_Invoices[[#This Row],[Customer_ID]], tbl_Customers[Customer_ID], tbl_Customers[Region])</f>
        <v>East</v>
      </c>
      <c r="N5915" s="1" t="str" cm="1">
        <f t="array" ref="N5915">_xlfn.IFS(
   _xlfn.SINGLE(tbl_Invoices[Plan_ID])="P1","Basic",
   _xlfn.SINGLE(tbl_Invoices[Plan_ID])="P2","Standard",
   _xlfn.SINGLE(tbl_Invoices[Plan_ID])="P3","Premium"
)</f>
        <v>Premium</v>
      </c>
      <c r="O5915" s="2">
        <f>IF(tbl_Invoices[[#This Row],[Revenue_Type]]="Churned",0,1)</f>
        <v>1</v>
      </c>
    </row>
    <row r="5916" spans="1:15" x14ac:dyDescent="0.25">
      <c r="A5916" t="s">
        <v>9307</v>
      </c>
      <c r="B5916" t="s">
        <v>1764</v>
      </c>
      <c r="C5916" t="s">
        <v>2175</v>
      </c>
      <c r="D5916" s="1">
        <v>45085</v>
      </c>
      <c r="E5916">
        <v>25</v>
      </c>
      <c r="F5916" t="b">
        <v>1</v>
      </c>
      <c r="G5916" t="s">
        <v>4538</v>
      </c>
      <c r="H5916" t="s">
        <v>2034</v>
      </c>
      <c r="I5916" s="1">
        <f>DATE(YEAR(tbl_Invoices[[#This Row],[Invoice_Date]]), MONTH(tbl_Invoices[[#This Row],[Invoice_Date]]), DAY(tbl_Invoices[[#This Row],[Invoice_Date]]))</f>
        <v>45085</v>
      </c>
      <c r="J5916">
        <f>YEAR(tbl_Invoices[[#This Row],[Invoice_Date]])</f>
        <v>2023</v>
      </c>
      <c r="K5916" s="1">
        <f>_xlfn.XLOOKUP(tbl_Invoices[[#This Row],[Customer_ID]], tbl_Customers[Customer_ID], tbl_Customers[Cohort_Month])</f>
        <v>45077</v>
      </c>
      <c r="L5916" s="1" t="str">
        <f ca="1">_xlfn.XLOOKUP(tbl_Invoices[[#This Row],[Customer_ID]], tbl_Customers[Customer_ID], tbl_Customers[Age_Group])</f>
        <v>45–54</v>
      </c>
      <c r="M5916" s="1" t="str">
        <f>_xlfn.XLOOKUP(tbl_Invoices[[#This Row],[Customer_ID]], tbl_Customers[Customer_ID], tbl_Customers[Region])</f>
        <v>Midwest</v>
      </c>
      <c r="N5916" s="1" t="str" cm="1">
        <f t="array" ref="N5916">_xlfn.IFS(
   _xlfn.SINGLE(tbl_Invoices[Plan_ID])="P1","Basic",
   _xlfn.SINGLE(tbl_Invoices[Plan_ID])="P2","Standard",
   _xlfn.SINGLE(tbl_Invoices[Plan_ID])="P3","Premium"
)</f>
        <v>Standard</v>
      </c>
      <c r="O5916" s="2">
        <f>IF(tbl_Invoices[[#This Row],[Revenue_Type]]="Churned",0,1)</f>
        <v>1</v>
      </c>
    </row>
    <row r="5917" spans="1:15" x14ac:dyDescent="0.25">
      <c r="A5917" t="s">
        <v>5111</v>
      </c>
      <c r="B5917" t="s">
        <v>1841</v>
      </c>
      <c r="C5917" t="s">
        <v>4490</v>
      </c>
      <c r="D5917" s="1">
        <v>45085</v>
      </c>
      <c r="E5917">
        <v>25</v>
      </c>
      <c r="F5917" t="b">
        <v>1</v>
      </c>
      <c r="G5917" t="s">
        <v>4538</v>
      </c>
      <c r="H5917" t="s">
        <v>2034</v>
      </c>
      <c r="I5917" s="1">
        <f>DATE(YEAR(tbl_Invoices[[#This Row],[Invoice_Date]]), MONTH(tbl_Invoices[[#This Row],[Invoice_Date]]), DAY(tbl_Invoices[[#This Row],[Invoice_Date]]))</f>
        <v>45085</v>
      </c>
      <c r="J5917">
        <f>YEAR(tbl_Invoices[[#This Row],[Invoice_Date]])</f>
        <v>2023</v>
      </c>
      <c r="K5917" s="1">
        <f>_xlfn.XLOOKUP(tbl_Invoices[[#This Row],[Customer_ID]], tbl_Customers[Customer_ID], tbl_Customers[Cohort_Month])</f>
        <v>44804</v>
      </c>
      <c r="L5917" s="1" t="str">
        <f ca="1">_xlfn.XLOOKUP(tbl_Invoices[[#This Row],[Customer_ID]], tbl_Customers[Customer_ID], tbl_Customers[Age_Group])</f>
        <v>35–44</v>
      </c>
      <c r="M5917" s="1" t="str">
        <f>_xlfn.XLOOKUP(tbl_Invoices[[#This Row],[Customer_ID]], tbl_Customers[Customer_ID], tbl_Customers[Region])</f>
        <v>West</v>
      </c>
      <c r="N5917" s="1" t="str" cm="1">
        <f t="array" ref="N5917">_xlfn.IFS(
   _xlfn.SINGLE(tbl_Invoices[Plan_ID])="P1","Basic",
   _xlfn.SINGLE(tbl_Invoices[Plan_ID])="P2","Standard",
   _xlfn.SINGLE(tbl_Invoices[Plan_ID])="P3","Premium"
)</f>
        <v>Standard</v>
      </c>
      <c r="O5917" s="2">
        <f>IF(tbl_Invoices[[#This Row],[Revenue_Type]]="Churned",0,1)</f>
        <v>1</v>
      </c>
    </row>
    <row r="5918" spans="1:15" x14ac:dyDescent="0.25">
      <c r="A5918" t="s">
        <v>9826</v>
      </c>
      <c r="B5918" t="s">
        <v>1868</v>
      </c>
      <c r="C5918" t="s">
        <v>3523</v>
      </c>
      <c r="D5918" s="1">
        <v>45085</v>
      </c>
      <c r="E5918">
        <v>12</v>
      </c>
      <c r="F5918" t="b">
        <v>1</v>
      </c>
      <c r="G5918" t="s">
        <v>4547</v>
      </c>
      <c r="H5918" t="s">
        <v>2027</v>
      </c>
      <c r="I5918" s="1">
        <f>DATE(YEAR(tbl_Invoices[[#This Row],[Invoice_Date]]), MONTH(tbl_Invoices[[#This Row],[Invoice_Date]]), DAY(tbl_Invoices[[#This Row],[Invoice_Date]]))</f>
        <v>45085</v>
      </c>
      <c r="J5918">
        <f>YEAR(tbl_Invoices[[#This Row],[Invoice_Date]])</f>
        <v>2023</v>
      </c>
      <c r="K5918" s="1">
        <f>_xlfn.XLOOKUP(tbl_Invoices[[#This Row],[Customer_ID]], tbl_Customers[Customer_ID], tbl_Customers[Cohort_Month])</f>
        <v>45107</v>
      </c>
      <c r="L5918" s="1" t="str">
        <f ca="1">_xlfn.XLOOKUP(tbl_Invoices[[#This Row],[Customer_ID]], tbl_Customers[Customer_ID], tbl_Customers[Age_Group])</f>
        <v>45–54</v>
      </c>
      <c r="M5918" s="1" t="str">
        <f>_xlfn.XLOOKUP(tbl_Invoices[[#This Row],[Customer_ID]], tbl_Customers[Customer_ID], tbl_Customers[Region])</f>
        <v>Midwest</v>
      </c>
      <c r="N5918" s="1" t="str" cm="1">
        <f t="array" ref="N5918">_xlfn.IFS(
   _xlfn.SINGLE(tbl_Invoices[Plan_ID])="P1","Basic",
   _xlfn.SINGLE(tbl_Invoices[Plan_ID])="P2","Standard",
   _xlfn.SINGLE(tbl_Invoices[Plan_ID])="P3","Premium"
)</f>
        <v>Basic</v>
      </c>
      <c r="O5918" s="2">
        <f>IF(tbl_Invoices[[#This Row],[Revenue_Type]]="Churned",0,1)</f>
        <v>1</v>
      </c>
    </row>
    <row r="5919" spans="1:15" x14ac:dyDescent="0.25">
      <c r="A5919" t="s">
        <v>9187</v>
      </c>
      <c r="B5919" t="s">
        <v>2013</v>
      </c>
      <c r="C5919" t="s">
        <v>3359</v>
      </c>
      <c r="D5919" s="1">
        <v>45085</v>
      </c>
      <c r="E5919">
        <v>25</v>
      </c>
      <c r="F5919" t="b">
        <v>1</v>
      </c>
      <c r="G5919" t="s">
        <v>4538</v>
      </c>
      <c r="H5919" t="s">
        <v>2034</v>
      </c>
      <c r="I5919" s="1">
        <f>DATE(YEAR(tbl_Invoices[[#This Row],[Invoice_Date]]), MONTH(tbl_Invoices[[#This Row],[Invoice_Date]]), DAY(tbl_Invoices[[#This Row],[Invoice_Date]]))</f>
        <v>45085</v>
      </c>
      <c r="J5919">
        <f>YEAR(tbl_Invoices[[#This Row],[Invoice_Date]])</f>
        <v>2023</v>
      </c>
      <c r="K5919" s="1">
        <f>_xlfn.XLOOKUP(tbl_Invoices[[#This Row],[Customer_ID]], tbl_Customers[Customer_ID], tbl_Customers[Cohort_Month])</f>
        <v>44985</v>
      </c>
      <c r="L5919" s="1" t="str">
        <f ca="1">_xlfn.XLOOKUP(tbl_Invoices[[#This Row],[Customer_ID]], tbl_Customers[Customer_ID], tbl_Customers[Age_Group])</f>
        <v>25–34</v>
      </c>
      <c r="M5919" s="1" t="str">
        <f>_xlfn.XLOOKUP(tbl_Invoices[[#This Row],[Customer_ID]], tbl_Customers[Customer_ID], tbl_Customers[Region])</f>
        <v>Midwest</v>
      </c>
      <c r="N5919" s="1" t="str" cm="1">
        <f t="array" ref="N5919">_xlfn.IFS(
   _xlfn.SINGLE(tbl_Invoices[Plan_ID])="P1","Basic",
   _xlfn.SINGLE(tbl_Invoices[Plan_ID])="P2","Standard",
   _xlfn.SINGLE(tbl_Invoices[Plan_ID])="P3","Premium"
)</f>
        <v>Standard</v>
      </c>
      <c r="O5919" s="2">
        <f>IF(tbl_Invoices[[#This Row],[Revenue_Type]]="Churned",0,1)</f>
        <v>1</v>
      </c>
    </row>
    <row r="5920" spans="1:15" x14ac:dyDescent="0.25">
      <c r="A5920" t="s">
        <v>8989</v>
      </c>
      <c r="B5920" t="s">
        <v>110</v>
      </c>
      <c r="C5920" t="s">
        <v>3962</v>
      </c>
      <c r="D5920" s="1">
        <v>45086</v>
      </c>
      <c r="E5920">
        <v>55</v>
      </c>
      <c r="F5920" t="b">
        <v>1</v>
      </c>
      <c r="G5920" t="s">
        <v>4538</v>
      </c>
      <c r="H5920" t="s">
        <v>2031</v>
      </c>
      <c r="I5920" s="1">
        <f>DATE(YEAR(tbl_Invoices[[#This Row],[Invoice_Date]]), MONTH(tbl_Invoices[[#This Row],[Invoice_Date]]), DAY(tbl_Invoices[[#This Row],[Invoice_Date]]))</f>
        <v>45086</v>
      </c>
      <c r="J5920">
        <f>YEAR(tbl_Invoices[[#This Row],[Invoice_Date]])</f>
        <v>2023</v>
      </c>
      <c r="K5920" s="1">
        <f>_xlfn.XLOOKUP(tbl_Invoices[[#This Row],[Customer_ID]], tbl_Customers[Customer_ID], tbl_Customers[Cohort_Month])</f>
        <v>45077</v>
      </c>
      <c r="L5920" s="1" t="str">
        <f ca="1">_xlfn.XLOOKUP(tbl_Invoices[[#This Row],[Customer_ID]], tbl_Customers[Customer_ID], tbl_Customers[Age_Group])</f>
        <v>55+</v>
      </c>
      <c r="M5920" s="1" t="str">
        <f>_xlfn.XLOOKUP(tbl_Invoices[[#This Row],[Customer_ID]], tbl_Customers[Customer_ID], tbl_Customers[Region])</f>
        <v>East</v>
      </c>
      <c r="N5920" s="1" t="str" cm="1">
        <f t="array" ref="N5920">_xlfn.IFS(
   _xlfn.SINGLE(tbl_Invoices[Plan_ID])="P1","Basic",
   _xlfn.SINGLE(tbl_Invoices[Plan_ID])="P2","Standard",
   _xlfn.SINGLE(tbl_Invoices[Plan_ID])="P3","Premium"
)</f>
        <v>Premium</v>
      </c>
      <c r="O5920" s="2">
        <f>IF(tbl_Invoices[[#This Row],[Revenue_Type]]="Churned",0,1)</f>
        <v>1</v>
      </c>
    </row>
    <row r="5921" spans="1:15" x14ac:dyDescent="0.25">
      <c r="A5921" t="s">
        <v>4772</v>
      </c>
      <c r="B5921" t="s">
        <v>151</v>
      </c>
      <c r="C5921" t="s">
        <v>2623</v>
      </c>
      <c r="D5921" s="1">
        <v>45086</v>
      </c>
      <c r="E5921">
        <v>12</v>
      </c>
      <c r="F5921" t="b">
        <v>1</v>
      </c>
      <c r="G5921" t="s">
        <v>4547</v>
      </c>
      <c r="H5921" t="s">
        <v>2027</v>
      </c>
      <c r="I5921" s="1">
        <f>DATE(YEAR(tbl_Invoices[[#This Row],[Invoice_Date]]), MONTH(tbl_Invoices[[#This Row],[Invoice_Date]]), DAY(tbl_Invoices[[#This Row],[Invoice_Date]]))</f>
        <v>45086</v>
      </c>
      <c r="J5921">
        <f>YEAR(tbl_Invoices[[#This Row],[Invoice_Date]])</f>
        <v>2023</v>
      </c>
      <c r="K5921" s="1">
        <f>_xlfn.XLOOKUP(tbl_Invoices[[#This Row],[Customer_ID]], tbl_Customers[Customer_ID], tbl_Customers[Cohort_Month])</f>
        <v>44804</v>
      </c>
      <c r="L5921" s="1" t="str">
        <f ca="1">_xlfn.XLOOKUP(tbl_Invoices[[#This Row],[Customer_ID]], tbl_Customers[Customer_ID], tbl_Customers[Age_Group])</f>
        <v>45–54</v>
      </c>
      <c r="M5921" s="1" t="str">
        <f>_xlfn.XLOOKUP(tbl_Invoices[[#This Row],[Customer_ID]], tbl_Customers[Customer_ID], tbl_Customers[Region])</f>
        <v>International</v>
      </c>
      <c r="N5921" s="1" t="str" cm="1">
        <f t="array" ref="N5921">_xlfn.IFS(
   _xlfn.SINGLE(tbl_Invoices[Plan_ID])="P1","Basic",
   _xlfn.SINGLE(tbl_Invoices[Plan_ID])="P2","Standard",
   _xlfn.SINGLE(tbl_Invoices[Plan_ID])="P3","Premium"
)</f>
        <v>Basic</v>
      </c>
      <c r="O5921" s="2">
        <f>IF(tbl_Invoices[[#This Row],[Revenue_Type]]="Churned",0,1)</f>
        <v>1</v>
      </c>
    </row>
    <row r="5922" spans="1:15" x14ac:dyDescent="0.25">
      <c r="A5922" t="s">
        <v>7251</v>
      </c>
      <c r="B5922" t="s">
        <v>252</v>
      </c>
      <c r="C5922" t="s">
        <v>2254</v>
      </c>
      <c r="D5922" s="1">
        <v>45086</v>
      </c>
      <c r="E5922">
        <v>25</v>
      </c>
      <c r="F5922" t="b">
        <v>1</v>
      </c>
      <c r="G5922" t="s">
        <v>4549</v>
      </c>
      <c r="H5922" t="s">
        <v>2034</v>
      </c>
      <c r="I5922" s="1">
        <f>DATE(YEAR(tbl_Invoices[[#This Row],[Invoice_Date]]), MONTH(tbl_Invoices[[#This Row],[Invoice_Date]]), DAY(tbl_Invoices[[#This Row],[Invoice_Date]]))</f>
        <v>45086</v>
      </c>
      <c r="J5922">
        <f>YEAR(tbl_Invoices[[#This Row],[Invoice_Date]])</f>
        <v>2023</v>
      </c>
      <c r="K5922" s="1">
        <f>_xlfn.XLOOKUP(tbl_Invoices[[#This Row],[Customer_ID]], tbl_Customers[Customer_ID], tbl_Customers[Cohort_Month])</f>
        <v>44469</v>
      </c>
      <c r="L5922" s="1" t="str">
        <f ca="1">_xlfn.XLOOKUP(tbl_Invoices[[#This Row],[Customer_ID]], tbl_Customers[Customer_ID], tbl_Customers[Age_Group])</f>
        <v>18–24</v>
      </c>
      <c r="M5922" s="1" t="str">
        <f>_xlfn.XLOOKUP(tbl_Invoices[[#This Row],[Customer_ID]], tbl_Customers[Customer_ID], tbl_Customers[Region])</f>
        <v>International</v>
      </c>
      <c r="N5922" s="1" t="str" cm="1">
        <f t="array" ref="N5922">_xlfn.IFS(
   _xlfn.SINGLE(tbl_Invoices[Plan_ID])="P1","Basic",
   _xlfn.SINGLE(tbl_Invoices[Plan_ID])="P2","Standard",
   _xlfn.SINGLE(tbl_Invoices[Plan_ID])="P3","Premium"
)</f>
        <v>Standard</v>
      </c>
      <c r="O5922" s="2">
        <f>IF(tbl_Invoices[[#This Row],[Revenue_Type]]="Churned",0,1)</f>
        <v>1</v>
      </c>
    </row>
    <row r="5923" spans="1:15" x14ac:dyDescent="0.25">
      <c r="A5923" t="s">
        <v>5014</v>
      </c>
      <c r="B5923" t="s">
        <v>398</v>
      </c>
      <c r="C5923" t="s">
        <v>3308</v>
      </c>
      <c r="D5923" s="1">
        <v>45086</v>
      </c>
      <c r="E5923">
        <v>55</v>
      </c>
      <c r="F5923" t="b">
        <v>1</v>
      </c>
      <c r="G5923" t="s">
        <v>4547</v>
      </c>
      <c r="H5923" t="s">
        <v>2031</v>
      </c>
      <c r="I5923" s="1">
        <f>DATE(YEAR(tbl_Invoices[[#This Row],[Invoice_Date]]), MONTH(tbl_Invoices[[#This Row],[Invoice_Date]]), DAY(tbl_Invoices[[#This Row],[Invoice_Date]]))</f>
        <v>45086</v>
      </c>
      <c r="J5923">
        <f>YEAR(tbl_Invoices[[#This Row],[Invoice_Date]])</f>
        <v>2023</v>
      </c>
      <c r="K5923" s="1">
        <f>_xlfn.XLOOKUP(tbl_Invoices[[#This Row],[Customer_ID]], tbl_Customers[Customer_ID], tbl_Customers[Cohort_Month])</f>
        <v>44500</v>
      </c>
      <c r="L5923" s="1" t="str">
        <f ca="1">_xlfn.XLOOKUP(tbl_Invoices[[#This Row],[Customer_ID]], tbl_Customers[Customer_ID], tbl_Customers[Age_Group])</f>
        <v>25–34</v>
      </c>
      <c r="M5923" s="1" t="str">
        <f>_xlfn.XLOOKUP(tbl_Invoices[[#This Row],[Customer_ID]], tbl_Customers[Customer_ID], tbl_Customers[Region])</f>
        <v>West</v>
      </c>
      <c r="N5923" s="1" t="str" cm="1">
        <f t="array" ref="N5923">_xlfn.IFS(
   _xlfn.SINGLE(tbl_Invoices[Plan_ID])="P1","Basic",
   _xlfn.SINGLE(tbl_Invoices[Plan_ID])="P2","Standard",
   _xlfn.SINGLE(tbl_Invoices[Plan_ID])="P3","Premium"
)</f>
        <v>Premium</v>
      </c>
      <c r="O5923" s="2">
        <f>IF(tbl_Invoices[[#This Row],[Revenue_Type]]="Churned",0,1)</f>
        <v>1</v>
      </c>
    </row>
    <row r="5924" spans="1:15" x14ac:dyDescent="0.25">
      <c r="A5924" t="s">
        <v>7324</v>
      </c>
      <c r="B5924" t="s">
        <v>482</v>
      </c>
      <c r="C5924" t="s">
        <v>3176</v>
      </c>
      <c r="D5924" s="1">
        <v>45086</v>
      </c>
      <c r="E5924">
        <v>12</v>
      </c>
      <c r="F5924" t="b">
        <v>1</v>
      </c>
      <c r="G5924" t="s">
        <v>4549</v>
      </c>
      <c r="H5924" t="s">
        <v>2027</v>
      </c>
      <c r="I5924" s="1">
        <f>DATE(YEAR(tbl_Invoices[[#This Row],[Invoice_Date]]), MONTH(tbl_Invoices[[#This Row],[Invoice_Date]]), DAY(tbl_Invoices[[#This Row],[Invoice_Date]]))</f>
        <v>45086</v>
      </c>
      <c r="J5924">
        <f>YEAR(tbl_Invoices[[#This Row],[Invoice_Date]])</f>
        <v>2023</v>
      </c>
      <c r="K5924" s="1">
        <f>_xlfn.XLOOKUP(tbl_Invoices[[#This Row],[Customer_ID]], tbl_Customers[Customer_ID], tbl_Customers[Cohort_Month])</f>
        <v>44469</v>
      </c>
      <c r="L5924" s="1" t="str">
        <f ca="1">_xlfn.XLOOKUP(tbl_Invoices[[#This Row],[Customer_ID]], tbl_Customers[Customer_ID], tbl_Customers[Age_Group])</f>
        <v>35–44</v>
      </c>
      <c r="M5924" s="1" t="str">
        <f>_xlfn.XLOOKUP(tbl_Invoices[[#This Row],[Customer_ID]], tbl_Customers[Customer_ID], tbl_Customers[Region])</f>
        <v>Midwest</v>
      </c>
      <c r="N5924" s="1" t="str" cm="1">
        <f t="array" ref="N5924">_xlfn.IFS(
   _xlfn.SINGLE(tbl_Invoices[Plan_ID])="P1","Basic",
   _xlfn.SINGLE(tbl_Invoices[Plan_ID])="P2","Standard",
   _xlfn.SINGLE(tbl_Invoices[Plan_ID])="P3","Premium"
)</f>
        <v>Basic</v>
      </c>
      <c r="O5924" s="2">
        <f>IF(tbl_Invoices[[#This Row],[Revenue_Type]]="Churned",0,1)</f>
        <v>1</v>
      </c>
    </row>
    <row r="5925" spans="1:15" x14ac:dyDescent="0.25">
      <c r="A5925" t="s">
        <v>7886</v>
      </c>
      <c r="B5925" t="s">
        <v>1259</v>
      </c>
      <c r="C5925" t="s">
        <v>4195</v>
      </c>
      <c r="D5925" s="1">
        <v>45086</v>
      </c>
      <c r="E5925">
        <v>25</v>
      </c>
      <c r="F5925" t="b">
        <v>1</v>
      </c>
      <c r="G5925" t="s">
        <v>4538</v>
      </c>
      <c r="H5925" t="s">
        <v>2034</v>
      </c>
      <c r="I5925" s="1">
        <f>DATE(YEAR(tbl_Invoices[[#This Row],[Invoice_Date]]), MONTH(tbl_Invoices[[#This Row],[Invoice_Date]]), DAY(tbl_Invoices[[#This Row],[Invoice_Date]]))</f>
        <v>45086</v>
      </c>
      <c r="J5925">
        <f>YEAR(tbl_Invoices[[#This Row],[Invoice_Date]])</f>
        <v>2023</v>
      </c>
      <c r="K5925" s="1">
        <f>_xlfn.XLOOKUP(tbl_Invoices[[#This Row],[Customer_ID]], tbl_Customers[Customer_ID], tbl_Customers[Cohort_Month])</f>
        <v>45046</v>
      </c>
      <c r="L5925" s="1" t="str">
        <f ca="1">_xlfn.XLOOKUP(tbl_Invoices[[#This Row],[Customer_ID]], tbl_Customers[Customer_ID], tbl_Customers[Age_Group])</f>
        <v>35–44</v>
      </c>
      <c r="M5925" s="1" t="str">
        <f>_xlfn.XLOOKUP(tbl_Invoices[[#This Row],[Customer_ID]], tbl_Customers[Customer_ID], tbl_Customers[Region])</f>
        <v>West</v>
      </c>
      <c r="N5925" s="1" t="str" cm="1">
        <f t="array" ref="N5925">_xlfn.IFS(
   _xlfn.SINGLE(tbl_Invoices[Plan_ID])="P1","Basic",
   _xlfn.SINGLE(tbl_Invoices[Plan_ID])="P2","Standard",
   _xlfn.SINGLE(tbl_Invoices[Plan_ID])="P3","Premium"
)</f>
        <v>Standard</v>
      </c>
      <c r="O5925" s="2">
        <f>IF(tbl_Invoices[[#This Row],[Revenue_Type]]="Churned",0,1)</f>
        <v>1</v>
      </c>
    </row>
    <row r="5926" spans="1:15" x14ac:dyDescent="0.25">
      <c r="A5926" t="s">
        <v>6995</v>
      </c>
      <c r="B5926" t="s">
        <v>333</v>
      </c>
      <c r="C5926" t="s">
        <v>3352</v>
      </c>
      <c r="D5926" s="1">
        <v>45087</v>
      </c>
      <c r="E5926">
        <v>55</v>
      </c>
      <c r="F5926" t="b">
        <v>1</v>
      </c>
      <c r="G5926" t="s">
        <v>4549</v>
      </c>
      <c r="H5926" t="s">
        <v>2031</v>
      </c>
      <c r="I5926" s="1">
        <f>DATE(YEAR(tbl_Invoices[[#This Row],[Invoice_Date]]), MONTH(tbl_Invoices[[#This Row],[Invoice_Date]]), DAY(tbl_Invoices[[#This Row],[Invoice_Date]]))</f>
        <v>45087</v>
      </c>
      <c r="J5926">
        <f>YEAR(tbl_Invoices[[#This Row],[Invoice_Date]])</f>
        <v>2023</v>
      </c>
      <c r="K5926" s="1">
        <f>_xlfn.XLOOKUP(tbl_Invoices[[#This Row],[Customer_ID]], tbl_Customers[Customer_ID], tbl_Customers[Cohort_Month])</f>
        <v>44316</v>
      </c>
      <c r="L5926" s="1" t="str">
        <f ca="1">_xlfn.XLOOKUP(tbl_Invoices[[#This Row],[Customer_ID]], tbl_Customers[Customer_ID], tbl_Customers[Age_Group])</f>
        <v>25–34</v>
      </c>
      <c r="M5926" s="1" t="str">
        <f>_xlfn.XLOOKUP(tbl_Invoices[[#This Row],[Customer_ID]], tbl_Customers[Customer_ID], tbl_Customers[Region])</f>
        <v>Midwest</v>
      </c>
      <c r="N5926" s="1" t="str" cm="1">
        <f t="array" ref="N5926">_xlfn.IFS(
   _xlfn.SINGLE(tbl_Invoices[Plan_ID])="P1","Basic",
   _xlfn.SINGLE(tbl_Invoices[Plan_ID])="P2","Standard",
   _xlfn.SINGLE(tbl_Invoices[Plan_ID])="P3","Premium"
)</f>
        <v>Premium</v>
      </c>
      <c r="O5926" s="2">
        <f>IF(tbl_Invoices[[#This Row],[Revenue_Type]]="Churned",0,1)</f>
        <v>1</v>
      </c>
    </row>
    <row r="5927" spans="1:15" x14ac:dyDescent="0.25">
      <c r="A5927" t="s">
        <v>9941</v>
      </c>
      <c r="B5927" t="s">
        <v>682</v>
      </c>
      <c r="C5927" t="s">
        <v>3894</v>
      </c>
      <c r="D5927" s="1">
        <v>45087</v>
      </c>
      <c r="E5927">
        <v>12</v>
      </c>
      <c r="F5927" t="b">
        <v>1</v>
      </c>
      <c r="G5927" t="s">
        <v>4538</v>
      </c>
      <c r="H5927" t="s">
        <v>2027</v>
      </c>
      <c r="I5927" s="1">
        <f>DATE(YEAR(tbl_Invoices[[#This Row],[Invoice_Date]]), MONTH(tbl_Invoices[[#This Row],[Invoice_Date]]), DAY(tbl_Invoices[[#This Row],[Invoice_Date]]))</f>
        <v>45087</v>
      </c>
      <c r="J5927">
        <f>YEAR(tbl_Invoices[[#This Row],[Invoice_Date]])</f>
        <v>2023</v>
      </c>
      <c r="K5927" s="1">
        <f>_xlfn.XLOOKUP(tbl_Invoices[[#This Row],[Customer_ID]], tbl_Customers[Customer_ID], tbl_Customers[Cohort_Month])</f>
        <v>44347</v>
      </c>
      <c r="L5927" s="1" t="str">
        <f ca="1">_xlfn.XLOOKUP(tbl_Invoices[[#This Row],[Customer_ID]], tbl_Customers[Customer_ID], tbl_Customers[Age_Group])</f>
        <v>25–34</v>
      </c>
      <c r="M5927" s="1" t="str">
        <f>_xlfn.XLOOKUP(tbl_Invoices[[#This Row],[Customer_ID]], tbl_Customers[Customer_ID], tbl_Customers[Region])</f>
        <v>South</v>
      </c>
      <c r="N5927" s="1" t="str" cm="1">
        <f t="array" ref="N5927">_xlfn.IFS(
   _xlfn.SINGLE(tbl_Invoices[Plan_ID])="P1","Basic",
   _xlfn.SINGLE(tbl_Invoices[Plan_ID])="P2","Standard",
   _xlfn.SINGLE(tbl_Invoices[Plan_ID])="P3","Premium"
)</f>
        <v>Basic</v>
      </c>
      <c r="O5927" s="2">
        <f>IF(tbl_Invoices[[#This Row],[Revenue_Type]]="Churned",0,1)</f>
        <v>1</v>
      </c>
    </row>
    <row r="5928" spans="1:15" x14ac:dyDescent="0.25">
      <c r="A5928" t="s">
        <v>5933</v>
      </c>
      <c r="B5928" t="s">
        <v>1098</v>
      </c>
      <c r="C5928" t="s">
        <v>3954</v>
      </c>
      <c r="D5928" s="1">
        <v>45087</v>
      </c>
      <c r="E5928">
        <v>55</v>
      </c>
      <c r="F5928" t="b">
        <v>1</v>
      </c>
      <c r="G5928" t="s">
        <v>4540</v>
      </c>
      <c r="H5928" t="s">
        <v>2031</v>
      </c>
      <c r="I5928" s="1">
        <f>DATE(YEAR(tbl_Invoices[[#This Row],[Invoice_Date]]), MONTH(tbl_Invoices[[#This Row],[Invoice_Date]]), DAY(tbl_Invoices[[#This Row],[Invoice_Date]]))</f>
        <v>45087</v>
      </c>
      <c r="J5928">
        <f>YEAR(tbl_Invoices[[#This Row],[Invoice_Date]])</f>
        <v>2023</v>
      </c>
      <c r="K5928" s="1">
        <f>_xlfn.XLOOKUP(tbl_Invoices[[#This Row],[Customer_ID]], tbl_Customers[Customer_ID], tbl_Customers[Cohort_Month])</f>
        <v>44681</v>
      </c>
      <c r="L5928" s="1" t="str">
        <f ca="1">_xlfn.XLOOKUP(tbl_Invoices[[#This Row],[Customer_ID]], tbl_Customers[Customer_ID], tbl_Customers[Age_Group])</f>
        <v>45–54</v>
      </c>
      <c r="M5928" s="1" t="str">
        <f>_xlfn.XLOOKUP(tbl_Invoices[[#This Row],[Customer_ID]], tbl_Customers[Customer_ID], tbl_Customers[Region])</f>
        <v>South</v>
      </c>
      <c r="N5928" s="1" t="str" cm="1">
        <f t="array" ref="N5928">_xlfn.IFS(
   _xlfn.SINGLE(tbl_Invoices[Plan_ID])="P1","Basic",
   _xlfn.SINGLE(tbl_Invoices[Plan_ID])="P2","Standard",
   _xlfn.SINGLE(tbl_Invoices[Plan_ID])="P3","Premium"
)</f>
        <v>Premium</v>
      </c>
      <c r="O5928" s="2">
        <f>IF(tbl_Invoices[[#This Row],[Revenue_Type]]="Churned",0,1)</f>
        <v>1</v>
      </c>
    </row>
    <row r="5929" spans="1:15" x14ac:dyDescent="0.25">
      <c r="A5929" t="s">
        <v>7378</v>
      </c>
      <c r="B5929" t="s">
        <v>1410</v>
      </c>
      <c r="C5929" t="s">
        <v>3614</v>
      </c>
      <c r="D5929" s="1">
        <v>45087</v>
      </c>
      <c r="E5929">
        <v>12</v>
      </c>
      <c r="F5929" t="b">
        <v>1</v>
      </c>
      <c r="G5929" t="s">
        <v>4538</v>
      </c>
      <c r="H5929" t="s">
        <v>2027</v>
      </c>
      <c r="I5929" s="1">
        <f>DATE(YEAR(tbl_Invoices[[#This Row],[Invoice_Date]]), MONTH(tbl_Invoices[[#This Row],[Invoice_Date]]), DAY(tbl_Invoices[[#This Row],[Invoice_Date]]))</f>
        <v>45087</v>
      </c>
      <c r="J5929">
        <f>YEAR(tbl_Invoices[[#This Row],[Invoice_Date]])</f>
        <v>2023</v>
      </c>
      <c r="K5929" s="1">
        <f>_xlfn.XLOOKUP(tbl_Invoices[[#This Row],[Customer_ID]], tbl_Customers[Customer_ID], tbl_Customers[Cohort_Month])</f>
        <v>44681</v>
      </c>
      <c r="L5929" s="1" t="str">
        <f ca="1">_xlfn.XLOOKUP(tbl_Invoices[[#This Row],[Customer_ID]], tbl_Customers[Customer_ID], tbl_Customers[Age_Group])</f>
        <v>35–44</v>
      </c>
      <c r="M5929" s="1" t="str">
        <f>_xlfn.XLOOKUP(tbl_Invoices[[#This Row],[Customer_ID]], tbl_Customers[Customer_ID], tbl_Customers[Region])</f>
        <v>South</v>
      </c>
      <c r="N5929" s="1" t="str" cm="1">
        <f t="array" ref="N5929">_xlfn.IFS(
   _xlfn.SINGLE(tbl_Invoices[Plan_ID])="P1","Basic",
   _xlfn.SINGLE(tbl_Invoices[Plan_ID])="P2","Standard",
   _xlfn.SINGLE(tbl_Invoices[Plan_ID])="P3","Premium"
)</f>
        <v>Basic</v>
      </c>
      <c r="O5929" s="2">
        <f>IF(tbl_Invoices[[#This Row],[Revenue_Type]]="Churned",0,1)</f>
        <v>1</v>
      </c>
    </row>
    <row r="5930" spans="1:15" x14ac:dyDescent="0.25">
      <c r="A5930" t="s">
        <v>8507</v>
      </c>
      <c r="B5930" t="s">
        <v>1509</v>
      </c>
      <c r="C5930" t="s">
        <v>3219</v>
      </c>
      <c r="D5930" s="1">
        <v>45087</v>
      </c>
      <c r="E5930">
        <v>12</v>
      </c>
      <c r="F5930" t="b">
        <v>1</v>
      </c>
      <c r="G5930" t="s">
        <v>4540</v>
      </c>
      <c r="H5930" t="s">
        <v>2027</v>
      </c>
      <c r="I5930" s="1">
        <f>DATE(YEAR(tbl_Invoices[[#This Row],[Invoice_Date]]), MONTH(tbl_Invoices[[#This Row],[Invoice_Date]]), DAY(tbl_Invoices[[#This Row],[Invoice_Date]]))</f>
        <v>45087</v>
      </c>
      <c r="J5930">
        <f>YEAR(tbl_Invoices[[#This Row],[Invoice_Date]])</f>
        <v>2023</v>
      </c>
      <c r="K5930" s="1">
        <f>_xlfn.XLOOKUP(tbl_Invoices[[#This Row],[Customer_ID]], tbl_Customers[Customer_ID], tbl_Customers[Cohort_Month])</f>
        <v>44561</v>
      </c>
      <c r="L5930" s="1" t="str">
        <f ca="1">_xlfn.XLOOKUP(tbl_Invoices[[#This Row],[Customer_ID]], tbl_Customers[Customer_ID], tbl_Customers[Age_Group])</f>
        <v>25–34</v>
      </c>
      <c r="M5930" s="1" t="str">
        <f>_xlfn.XLOOKUP(tbl_Invoices[[#This Row],[Customer_ID]], tbl_Customers[Customer_ID], tbl_Customers[Region])</f>
        <v>East</v>
      </c>
      <c r="N5930" s="1" t="str" cm="1">
        <f t="array" ref="N5930">_xlfn.IFS(
   _xlfn.SINGLE(tbl_Invoices[Plan_ID])="P1","Basic",
   _xlfn.SINGLE(tbl_Invoices[Plan_ID])="P2","Standard",
   _xlfn.SINGLE(tbl_Invoices[Plan_ID])="P3","Premium"
)</f>
        <v>Basic</v>
      </c>
      <c r="O5930" s="2">
        <f>IF(tbl_Invoices[[#This Row],[Revenue_Type]]="Churned",0,1)</f>
        <v>1</v>
      </c>
    </row>
    <row r="5931" spans="1:15" x14ac:dyDescent="0.25">
      <c r="A5931" t="s">
        <v>7336</v>
      </c>
      <c r="B5931" t="s">
        <v>1656</v>
      </c>
      <c r="C5931" t="s">
        <v>2804</v>
      </c>
      <c r="D5931" s="1">
        <v>45087</v>
      </c>
      <c r="E5931">
        <v>25</v>
      </c>
      <c r="F5931" t="b">
        <v>1</v>
      </c>
      <c r="G5931" t="s">
        <v>4540</v>
      </c>
      <c r="H5931" t="s">
        <v>2034</v>
      </c>
      <c r="I5931" s="1">
        <f>DATE(YEAR(tbl_Invoices[[#This Row],[Invoice_Date]]), MONTH(tbl_Invoices[[#This Row],[Invoice_Date]]), DAY(tbl_Invoices[[#This Row],[Invoice_Date]]))</f>
        <v>45087</v>
      </c>
      <c r="J5931">
        <f>YEAR(tbl_Invoices[[#This Row],[Invoice_Date]])</f>
        <v>2023</v>
      </c>
      <c r="K5931" s="1">
        <f>_xlfn.XLOOKUP(tbl_Invoices[[#This Row],[Customer_ID]], tbl_Customers[Customer_ID], tbl_Customers[Cohort_Month])</f>
        <v>44804</v>
      </c>
      <c r="L5931" s="1" t="str">
        <f ca="1">_xlfn.XLOOKUP(tbl_Invoices[[#This Row],[Customer_ID]], tbl_Customers[Customer_ID], tbl_Customers[Age_Group])</f>
        <v>35–44</v>
      </c>
      <c r="M5931" s="1" t="str">
        <f>_xlfn.XLOOKUP(tbl_Invoices[[#This Row],[Customer_ID]], tbl_Customers[Customer_ID], tbl_Customers[Region])</f>
        <v>West</v>
      </c>
      <c r="N5931" s="1" t="str" cm="1">
        <f t="array" ref="N5931">_xlfn.IFS(
   _xlfn.SINGLE(tbl_Invoices[Plan_ID])="P1","Basic",
   _xlfn.SINGLE(tbl_Invoices[Plan_ID])="P2","Standard",
   _xlfn.SINGLE(tbl_Invoices[Plan_ID])="P3","Premium"
)</f>
        <v>Standard</v>
      </c>
      <c r="O5931" s="2">
        <f>IF(tbl_Invoices[[#This Row],[Revenue_Type]]="Churned",0,1)</f>
        <v>1</v>
      </c>
    </row>
    <row r="5932" spans="1:15" x14ac:dyDescent="0.25">
      <c r="A5932" t="s">
        <v>7188</v>
      </c>
      <c r="B5932" t="s">
        <v>1795</v>
      </c>
      <c r="C5932" t="s">
        <v>3324</v>
      </c>
      <c r="D5932" s="1">
        <v>45087</v>
      </c>
      <c r="E5932">
        <v>55</v>
      </c>
      <c r="F5932" t="b">
        <v>1</v>
      </c>
      <c r="G5932" t="s">
        <v>4547</v>
      </c>
      <c r="H5932" t="s">
        <v>2031</v>
      </c>
      <c r="I5932" s="1">
        <f>DATE(YEAR(tbl_Invoices[[#This Row],[Invoice_Date]]), MONTH(tbl_Invoices[[#This Row],[Invoice_Date]]), DAY(tbl_Invoices[[#This Row],[Invoice_Date]]))</f>
        <v>45087</v>
      </c>
      <c r="J5932">
        <f>YEAR(tbl_Invoices[[#This Row],[Invoice_Date]])</f>
        <v>2023</v>
      </c>
      <c r="K5932" s="1">
        <f>_xlfn.XLOOKUP(tbl_Invoices[[#This Row],[Customer_ID]], tbl_Customers[Customer_ID], tbl_Customers[Cohort_Month])</f>
        <v>44865</v>
      </c>
      <c r="L5932" s="1" t="str">
        <f ca="1">_xlfn.XLOOKUP(tbl_Invoices[[#This Row],[Customer_ID]], tbl_Customers[Customer_ID], tbl_Customers[Age_Group])</f>
        <v>35–44</v>
      </c>
      <c r="M5932" s="1" t="str">
        <f>_xlfn.XLOOKUP(tbl_Invoices[[#This Row],[Customer_ID]], tbl_Customers[Customer_ID], tbl_Customers[Region])</f>
        <v>Midwest</v>
      </c>
      <c r="N5932" s="1" t="str" cm="1">
        <f t="array" ref="N5932">_xlfn.IFS(
   _xlfn.SINGLE(tbl_Invoices[Plan_ID])="P1","Basic",
   _xlfn.SINGLE(tbl_Invoices[Plan_ID])="P2","Standard",
   _xlfn.SINGLE(tbl_Invoices[Plan_ID])="P3","Premium"
)</f>
        <v>Premium</v>
      </c>
      <c r="O5932" s="2">
        <f>IF(tbl_Invoices[[#This Row],[Revenue_Type]]="Churned",0,1)</f>
        <v>1</v>
      </c>
    </row>
    <row r="5933" spans="1:15" x14ac:dyDescent="0.25">
      <c r="A5933" t="s">
        <v>6687</v>
      </c>
      <c r="B5933" t="s">
        <v>257</v>
      </c>
      <c r="C5933" t="s">
        <v>4274</v>
      </c>
      <c r="D5933" s="1">
        <v>45088</v>
      </c>
      <c r="E5933">
        <v>25</v>
      </c>
      <c r="F5933" t="b">
        <v>1</v>
      </c>
      <c r="G5933" t="s">
        <v>4545</v>
      </c>
      <c r="H5933" t="s">
        <v>2034</v>
      </c>
      <c r="I5933" s="1">
        <f>DATE(YEAR(tbl_Invoices[[#This Row],[Invoice_Date]]), MONTH(tbl_Invoices[[#This Row],[Invoice_Date]]), DAY(tbl_Invoices[[#This Row],[Invoice_Date]]))</f>
        <v>45088</v>
      </c>
      <c r="J5933">
        <f>YEAR(tbl_Invoices[[#This Row],[Invoice_Date]])</f>
        <v>2023</v>
      </c>
      <c r="K5933" s="1">
        <f>_xlfn.XLOOKUP(tbl_Invoices[[#This Row],[Customer_ID]], tbl_Customers[Customer_ID], tbl_Customers[Cohort_Month])</f>
        <v>44286</v>
      </c>
      <c r="L5933" s="1" t="str">
        <f ca="1">_xlfn.XLOOKUP(tbl_Invoices[[#This Row],[Customer_ID]], tbl_Customers[Customer_ID], tbl_Customers[Age_Group])</f>
        <v>45–54</v>
      </c>
      <c r="M5933" s="1" t="str">
        <f>_xlfn.XLOOKUP(tbl_Invoices[[#This Row],[Customer_ID]], tbl_Customers[Customer_ID], tbl_Customers[Region])</f>
        <v>East</v>
      </c>
      <c r="N5933" s="1" t="str" cm="1">
        <f t="array" ref="N5933">_xlfn.IFS(
   _xlfn.SINGLE(tbl_Invoices[Plan_ID])="P1","Basic",
   _xlfn.SINGLE(tbl_Invoices[Plan_ID])="P2","Standard",
   _xlfn.SINGLE(tbl_Invoices[Plan_ID])="P3","Premium"
)</f>
        <v>Standard</v>
      </c>
      <c r="O5933" s="2">
        <f>IF(tbl_Invoices[[#This Row],[Revenue_Type]]="Churned",0,1)</f>
        <v>0</v>
      </c>
    </row>
    <row r="5934" spans="1:15" x14ac:dyDescent="0.25">
      <c r="A5934" t="s">
        <v>5580</v>
      </c>
      <c r="B5934" t="s">
        <v>302</v>
      </c>
      <c r="C5934" t="s">
        <v>2273</v>
      </c>
      <c r="D5934" s="1">
        <v>45088</v>
      </c>
      <c r="E5934">
        <v>55</v>
      </c>
      <c r="F5934" t="b">
        <v>1</v>
      </c>
      <c r="G5934" t="s">
        <v>4538</v>
      </c>
      <c r="H5934" t="s">
        <v>2031</v>
      </c>
      <c r="I5934" s="1">
        <f>DATE(YEAR(tbl_Invoices[[#This Row],[Invoice_Date]]), MONTH(tbl_Invoices[[#This Row],[Invoice_Date]]), DAY(tbl_Invoices[[#This Row],[Invoice_Date]]))</f>
        <v>45088</v>
      </c>
      <c r="J5934">
        <f>YEAR(tbl_Invoices[[#This Row],[Invoice_Date]])</f>
        <v>2023</v>
      </c>
      <c r="K5934" s="1">
        <f>_xlfn.XLOOKUP(tbl_Invoices[[#This Row],[Customer_ID]], tbl_Customers[Customer_ID], tbl_Customers[Cohort_Month])</f>
        <v>44439</v>
      </c>
      <c r="L5934" s="1" t="str">
        <f ca="1">_xlfn.XLOOKUP(tbl_Invoices[[#This Row],[Customer_ID]], tbl_Customers[Customer_ID], tbl_Customers[Age_Group])</f>
        <v>25–34</v>
      </c>
      <c r="M5934" s="1" t="str">
        <f>_xlfn.XLOOKUP(tbl_Invoices[[#This Row],[Customer_ID]], tbl_Customers[Customer_ID], tbl_Customers[Region])</f>
        <v>East</v>
      </c>
      <c r="N5934" s="1" t="str" cm="1">
        <f t="array" ref="N5934">_xlfn.IFS(
   _xlfn.SINGLE(tbl_Invoices[Plan_ID])="P1","Basic",
   _xlfn.SINGLE(tbl_Invoices[Plan_ID])="P2","Standard",
   _xlfn.SINGLE(tbl_Invoices[Plan_ID])="P3","Premium"
)</f>
        <v>Premium</v>
      </c>
      <c r="O5934" s="2">
        <f>IF(tbl_Invoices[[#This Row],[Revenue_Type]]="Churned",0,1)</f>
        <v>1</v>
      </c>
    </row>
    <row r="5935" spans="1:15" x14ac:dyDescent="0.25">
      <c r="A5935" t="s">
        <v>5257</v>
      </c>
      <c r="B5935" t="s">
        <v>1111</v>
      </c>
      <c r="C5935" t="s">
        <v>2090</v>
      </c>
      <c r="D5935" s="1">
        <v>45088</v>
      </c>
      <c r="E5935">
        <v>25</v>
      </c>
      <c r="F5935" t="b">
        <v>1</v>
      </c>
      <c r="G5935" t="s">
        <v>4540</v>
      </c>
      <c r="H5935" t="s">
        <v>2034</v>
      </c>
      <c r="I5935" s="1">
        <f>DATE(YEAR(tbl_Invoices[[#This Row],[Invoice_Date]]), MONTH(tbl_Invoices[[#This Row],[Invoice_Date]]), DAY(tbl_Invoices[[#This Row],[Invoice_Date]]))</f>
        <v>45088</v>
      </c>
      <c r="J5935">
        <f>YEAR(tbl_Invoices[[#This Row],[Invoice_Date]])</f>
        <v>2023</v>
      </c>
      <c r="K5935" s="1">
        <f>_xlfn.XLOOKUP(tbl_Invoices[[#This Row],[Customer_ID]], tbl_Customers[Customer_ID], tbl_Customers[Cohort_Month])</f>
        <v>44469</v>
      </c>
      <c r="L5935" s="1" t="str">
        <f ca="1">_xlfn.XLOOKUP(tbl_Invoices[[#This Row],[Customer_ID]], tbl_Customers[Customer_ID], tbl_Customers[Age_Group])</f>
        <v>35–44</v>
      </c>
      <c r="M5935" s="1" t="str">
        <f>_xlfn.XLOOKUP(tbl_Invoices[[#This Row],[Customer_ID]], tbl_Customers[Customer_ID], tbl_Customers[Region])</f>
        <v>Midwest</v>
      </c>
      <c r="N5935" s="1" t="str" cm="1">
        <f t="array" ref="N5935">_xlfn.IFS(
   _xlfn.SINGLE(tbl_Invoices[Plan_ID])="P1","Basic",
   _xlfn.SINGLE(tbl_Invoices[Plan_ID])="P2","Standard",
   _xlfn.SINGLE(tbl_Invoices[Plan_ID])="P3","Premium"
)</f>
        <v>Standard</v>
      </c>
      <c r="O5935" s="2">
        <f>IF(tbl_Invoices[[#This Row],[Revenue_Type]]="Churned",0,1)</f>
        <v>1</v>
      </c>
    </row>
    <row r="5936" spans="1:15" x14ac:dyDescent="0.25">
      <c r="A5936" t="s">
        <v>5269</v>
      </c>
      <c r="B5936" t="s">
        <v>1119</v>
      </c>
      <c r="C5936" t="s">
        <v>3600</v>
      </c>
      <c r="D5936" s="1">
        <v>45088</v>
      </c>
      <c r="E5936">
        <v>55</v>
      </c>
      <c r="F5936" t="b">
        <v>1</v>
      </c>
      <c r="G5936" t="s">
        <v>4545</v>
      </c>
      <c r="H5936" t="s">
        <v>2031</v>
      </c>
      <c r="I5936" s="1">
        <f>DATE(YEAR(tbl_Invoices[[#This Row],[Invoice_Date]]), MONTH(tbl_Invoices[[#This Row],[Invoice_Date]]), DAY(tbl_Invoices[[#This Row],[Invoice_Date]]))</f>
        <v>45088</v>
      </c>
      <c r="J5936">
        <f>YEAR(tbl_Invoices[[#This Row],[Invoice_Date]])</f>
        <v>2023</v>
      </c>
      <c r="K5936" s="1">
        <f>_xlfn.XLOOKUP(tbl_Invoices[[#This Row],[Customer_ID]], tbl_Customers[Customer_ID], tbl_Customers[Cohort_Month])</f>
        <v>44773</v>
      </c>
      <c r="L5936" s="1" t="str">
        <f ca="1">_xlfn.XLOOKUP(tbl_Invoices[[#This Row],[Customer_ID]], tbl_Customers[Customer_ID], tbl_Customers[Age_Group])</f>
        <v>25–34</v>
      </c>
      <c r="M5936" s="1" t="str">
        <f>_xlfn.XLOOKUP(tbl_Invoices[[#This Row],[Customer_ID]], tbl_Customers[Customer_ID], tbl_Customers[Region])</f>
        <v>South</v>
      </c>
      <c r="N5936" s="1" t="str" cm="1">
        <f t="array" ref="N5936">_xlfn.IFS(
   _xlfn.SINGLE(tbl_Invoices[Plan_ID])="P1","Basic",
   _xlfn.SINGLE(tbl_Invoices[Plan_ID])="P2","Standard",
   _xlfn.SINGLE(tbl_Invoices[Plan_ID])="P3","Premium"
)</f>
        <v>Premium</v>
      </c>
      <c r="O5936" s="2">
        <f>IF(tbl_Invoices[[#This Row],[Revenue_Type]]="Churned",0,1)</f>
        <v>0</v>
      </c>
    </row>
    <row r="5937" spans="1:15" x14ac:dyDescent="0.25">
      <c r="A5937" t="s">
        <v>9046</v>
      </c>
      <c r="B5937" t="s">
        <v>1134</v>
      </c>
      <c r="C5937" t="s">
        <v>2205</v>
      </c>
      <c r="D5937" s="1">
        <v>45088</v>
      </c>
      <c r="E5937">
        <v>25</v>
      </c>
      <c r="F5937" t="b">
        <v>1</v>
      </c>
      <c r="G5937" t="s">
        <v>4549</v>
      </c>
      <c r="H5937" t="s">
        <v>2034</v>
      </c>
      <c r="I5937" s="1">
        <f>DATE(YEAR(tbl_Invoices[[#This Row],[Invoice_Date]]), MONTH(tbl_Invoices[[#This Row],[Invoice_Date]]), DAY(tbl_Invoices[[#This Row],[Invoice_Date]]))</f>
        <v>45088</v>
      </c>
      <c r="J5937">
        <f>YEAR(tbl_Invoices[[#This Row],[Invoice_Date]])</f>
        <v>2023</v>
      </c>
      <c r="K5937" s="1">
        <f>_xlfn.XLOOKUP(tbl_Invoices[[#This Row],[Customer_ID]], tbl_Customers[Customer_ID], tbl_Customers[Cohort_Month])</f>
        <v>44316</v>
      </c>
      <c r="L5937" s="1" t="str">
        <f ca="1">_xlfn.XLOOKUP(tbl_Invoices[[#This Row],[Customer_ID]], tbl_Customers[Customer_ID], tbl_Customers[Age_Group])</f>
        <v>25–34</v>
      </c>
      <c r="M5937" s="1" t="str">
        <f>_xlfn.XLOOKUP(tbl_Invoices[[#This Row],[Customer_ID]], tbl_Customers[Customer_ID], tbl_Customers[Region])</f>
        <v>International</v>
      </c>
      <c r="N5937" s="1" t="str" cm="1">
        <f t="array" ref="N5937">_xlfn.IFS(
   _xlfn.SINGLE(tbl_Invoices[Plan_ID])="P1","Basic",
   _xlfn.SINGLE(tbl_Invoices[Plan_ID])="P2","Standard",
   _xlfn.SINGLE(tbl_Invoices[Plan_ID])="P3","Premium"
)</f>
        <v>Standard</v>
      </c>
      <c r="O5937" s="2">
        <f>IF(tbl_Invoices[[#This Row],[Revenue_Type]]="Churned",0,1)</f>
        <v>1</v>
      </c>
    </row>
    <row r="5938" spans="1:15" x14ac:dyDescent="0.25">
      <c r="A5938" t="s">
        <v>7315</v>
      </c>
      <c r="B5938" t="s">
        <v>1146</v>
      </c>
      <c r="C5938" t="s">
        <v>3524</v>
      </c>
      <c r="D5938" s="1">
        <v>45088</v>
      </c>
      <c r="E5938">
        <v>25</v>
      </c>
      <c r="F5938" t="b">
        <v>1</v>
      </c>
      <c r="G5938" t="s">
        <v>4538</v>
      </c>
      <c r="H5938" t="s">
        <v>2034</v>
      </c>
      <c r="I5938" s="1">
        <f>DATE(YEAR(tbl_Invoices[[#This Row],[Invoice_Date]]), MONTH(tbl_Invoices[[#This Row],[Invoice_Date]]), DAY(tbl_Invoices[[#This Row],[Invoice_Date]]))</f>
        <v>45088</v>
      </c>
      <c r="J5938">
        <f>YEAR(tbl_Invoices[[#This Row],[Invoice_Date]])</f>
        <v>2023</v>
      </c>
      <c r="K5938" s="1">
        <f>_xlfn.XLOOKUP(tbl_Invoices[[#This Row],[Customer_ID]], tbl_Customers[Customer_ID], tbl_Customers[Cohort_Month])</f>
        <v>44500</v>
      </c>
      <c r="L5938" s="1" t="str">
        <f ca="1">_xlfn.XLOOKUP(tbl_Invoices[[#This Row],[Customer_ID]], tbl_Customers[Customer_ID], tbl_Customers[Age_Group])</f>
        <v>45–54</v>
      </c>
      <c r="M5938" s="1" t="str">
        <f>_xlfn.XLOOKUP(tbl_Invoices[[#This Row],[Customer_ID]], tbl_Customers[Customer_ID], tbl_Customers[Region])</f>
        <v>South</v>
      </c>
      <c r="N5938" s="1" t="str" cm="1">
        <f t="array" ref="N5938">_xlfn.IFS(
   _xlfn.SINGLE(tbl_Invoices[Plan_ID])="P1","Basic",
   _xlfn.SINGLE(tbl_Invoices[Plan_ID])="P2","Standard",
   _xlfn.SINGLE(tbl_Invoices[Plan_ID])="P3","Premium"
)</f>
        <v>Standard</v>
      </c>
      <c r="O5938" s="2">
        <f>IF(tbl_Invoices[[#This Row],[Revenue_Type]]="Churned",0,1)</f>
        <v>1</v>
      </c>
    </row>
    <row r="5939" spans="1:15" x14ac:dyDescent="0.25">
      <c r="A5939" t="s">
        <v>8142</v>
      </c>
      <c r="B5939" t="s">
        <v>1150</v>
      </c>
      <c r="C5939" t="s">
        <v>2682</v>
      </c>
      <c r="D5939" s="1">
        <v>45088</v>
      </c>
      <c r="E5939">
        <v>55</v>
      </c>
      <c r="F5939" t="b">
        <v>1</v>
      </c>
      <c r="G5939" t="s">
        <v>4540</v>
      </c>
      <c r="H5939" t="s">
        <v>2031</v>
      </c>
      <c r="I5939" s="1">
        <f>DATE(YEAR(tbl_Invoices[[#This Row],[Invoice_Date]]), MONTH(tbl_Invoices[[#This Row],[Invoice_Date]]), DAY(tbl_Invoices[[#This Row],[Invoice_Date]]))</f>
        <v>45088</v>
      </c>
      <c r="J5939">
        <f>YEAR(tbl_Invoices[[#This Row],[Invoice_Date]])</f>
        <v>2023</v>
      </c>
      <c r="K5939" s="1">
        <f>_xlfn.XLOOKUP(tbl_Invoices[[#This Row],[Customer_ID]], tbl_Customers[Customer_ID], tbl_Customers[Cohort_Month])</f>
        <v>44500</v>
      </c>
      <c r="L5939" s="1" t="str">
        <f ca="1">_xlfn.XLOOKUP(tbl_Invoices[[#This Row],[Customer_ID]], tbl_Customers[Customer_ID], tbl_Customers[Age_Group])</f>
        <v>45–54</v>
      </c>
      <c r="M5939" s="1" t="str">
        <f>_xlfn.XLOOKUP(tbl_Invoices[[#This Row],[Customer_ID]], tbl_Customers[Customer_ID], tbl_Customers[Region])</f>
        <v>East</v>
      </c>
      <c r="N5939" s="1" t="str" cm="1">
        <f t="array" ref="N5939">_xlfn.IFS(
   _xlfn.SINGLE(tbl_Invoices[Plan_ID])="P1","Basic",
   _xlfn.SINGLE(tbl_Invoices[Plan_ID])="P2","Standard",
   _xlfn.SINGLE(tbl_Invoices[Plan_ID])="P3","Premium"
)</f>
        <v>Premium</v>
      </c>
      <c r="O5939" s="2">
        <f>IF(tbl_Invoices[[#This Row],[Revenue_Type]]="Churned",0,1)</f>
        <v>1</v>
      </c>
    </row>
    <row r="5940" spans="1:15" x14ac:dyDescent="0.25">
      <c r="A5940" t="s">
        <v>8404</v>
      </c>
      <c r="B5940" t="s">
        <v>1278</v>
      </c>
      <c r="C5940" t="s">
        <v>2316</v>
      </c>
      <c r="D5940" s="1">
        <v>45088</v>
      </c>
      <c r="E5940">
        <v>12</v>
      </c>
      <c r="F5940" t="b">
        <v>1</v>
      </c>
      <c r="G5940" t="s">
        <v>4545</v>
      </c>
      <c r="H5940" t="s">
        <v>2027</v>
      </c>
      <c r="I5940" s="1">
        <f>DATE(YEAR(tbl_Invoices[[#This Row],[Invoice_Date]]), MONTH(tbl_Invoices[[#This Row],[Invoice_Date]]), DAY(tbl_Invoices[[#This Row],[Invoice_Date]]))</f>
        <v>45088</v>
      </c>
      <c r="J5940">
        <f>YEAR(tbl_Invoices[[#This Row],[Invoice_Date]])</f>
        <v>2023</v>
      </c>
      <c r="K5940" s="1">
        <f>_xlfn.XLOOKUP(tbl_Invoices[[#This Row],[Customer_ID]], tbl_Customers[Customer_ID], tbl_Customers[Cohort_Month])</f>
        <v>44500</v>
      </c>
      <c r="L5940" s="1" t="str">
        <f ca="1">_xlfn.XLOOKUP(tbl_Invoices[[#This Row],[Customer_ID]], tbl_Customers[Customer_ID], tbl_Customers[Age_Group])</f>
        <v>45–54</v>
      </c>
      <c r="M5940" s="1" t="str">
        <f>_xlfn.XLOOKUP(tbl_Invoices[[#This Row],[Customer_ID]], tbl_Customers[Customer_ID], tbl_Customers[Region])</f>
        <v>International</v>
      </c>
      <c r="N5940" s="1" t="str" cm="1">
        <f t="array" ref="N5940">_xlfn.IFS(
   _xlfn.SINGLE(tbl_Invoices[Plan_ID])="P1","Basic",
   _xlfn.SINGLE(tbl_Invoices[Plan_ID])="P2","Standard",
   _xlfn.SINGLE(tbl_Invoices[Plan_ID])="P3","Premium"
)</f>
        <v>Basic</v>
      </c>
      <c r="O5940" s="2">
        <f>IF(tbl_Invoices[[#This Row],[Revenue_Type]]="Churned",0,1)</f>
        <v>0</v>
      </c>
    </row>
    <row r="5941" spans="1:15" x14ac:dyDescent="0.25">
      <c r="A5941" t="s">
        <v>8820</v>
      </c>
      <c r="B5941" t="s">
        <v>1650</v>
      </c>
      <c r="C5941" t="s">
        <v>2587</v>
      </c>
      <c r="D5941" s="1">
        <v>45088</v>
      </c>
      <c r="E5941">
        <v>12</v>
      </c>
      <c r="F5941" t="b">
        <v>1</v>
      </c>
      <c r="G5941" t="s">
        <v>4540</v>
      </c>
      <c r="H5941" t="s">
        <v>2027</v>
      </c>
      <c r="I5941" s="1">
        <f>DATE(YEAR(tbl_Invoices[[#This Row],[Invoice_Date]]), MONTH(tbl_Invoices[[#This Row],[Invoice_Date]]), DAY(tbl_Invoices[[#This Row],[Invoice_Date]]))</f>
        <v>45088</v>
      </c>
      <c r="J5941">
        <f>YEAR(tbl_Invoices[[#This Row],[Invoice_Date]])</f>
        <v>2023</v>
      </c>
      <c r="K5941" s="1">
        <f>_xlfn.XLOOKUP(tbl_Invoices[[#This Row],[Customer_ID]], tbl_Customers[Customer_ID], tbl_Customers[Cohort_Month])</f>
        <v>44865</v>
      </c>
      <c r="L5941" s="1" t="str">
        <f ca="1">_xlfn.XLOOKUP(tbl_Invoices[[#This Row],[Customer_ID]], tbl_Customers[Customer_ID], tbl_Customers[Age_Group])</f>
        <v>45–54</v>
      </c>
      <c r="M5941" s="1" t="str">
        <f>_xlfn.XLOOKUP(tbl_Invoices[[#This Row],[Customer_ID]], tbl_Customers[Customer_ID], tbl_Customers[Region])</f>
        <v>East</v>
      </c>
      <c r="N5941" s="1" t="str" cm="1">
        <f t="array" ref="N5941">_xlfn.IFS(
   _xlfn.SINGLE(tbl_Invoices[Plan_ID])="P1","Basic",
   _xlfn.SINGLE(tbl_Invoices[Plan_ID])="P2","Standard",
   _xlfn.SINGLE(tbl_Invoices[Plan_ID])="P3","Premium"
)</f>
        <v>Basic</v>
      </c>
      <c r="O5941" s="2">
        <f>IF(tbl_Invoices[[#This Row],[Revenue_Type]]="Churned",0,1)</f>
        <v>1</v>
      </c>
    </row>
    <row r="5942" spans="1:15" x14ac:dyDescent="0.25">
      <c r="A5942" t="s">
        <v>6615</v>
      </c>
      <c r="B5942" t="s">
        <v>1755</v>
      </c>
      <c r="C5942" t="s">
        <v>3810</v>
      </c>
      <c r="D5942" s="1">
        <v>45088</v>
      </c>
      <c r="E5942">
        <v>55</v>
      </c>
      <c r="F5942" t="b">
        <v>1</v>
      </c>
      <c r="G5942" t="s">
        <v>4547</v>
      </c>
      <c r="H5942" t="s">
        <v>2031</v>
      </c>
      <c r="I5942" s="1">
        <f>DATE(YEAR(tbl_Invoices[[#This Row],[Invoice_Date]]), MONTH(tbl_Invoices[[#This Row],[Invoice_Date]]), DAY(tbl_Invoices[[#This Row],[Invoice_Date]]))</f>
        <v>45088</v>
      </c>
      <c r="J5942">
        <f>YEAR(tbl_Invoices[[#This Row],[Invoice_Date]])</f>
        <v>2023</v>
      </c>
      <c r="K5942" s="1">
        <f>_xlfn.XLOOKUP(tbl_Invoices[[#This Row],[Customer_ID]], tbl_Customers[Customer_ID], tbl_Customers[Cohort_Month])</f>
        <v>44773</v>
      </c>
      <c r="L5942" s="1" t="str">
        <f ca="1">_xlfn.XLOOKUP(tbl_Invoices[[#This Row],[Customer_ID]], tbl_Customers[Customer_ID], tbl_Customers[Age_Group])</f>
        <v>45–54</v>
      </c>
      <c r="M5942" s="1" t="str">
        <f>_xlfn.XLOOKUP(tbl_Invoices[[#This Row],[Customer_ID]], tbl_Customers[Customer_ID], tbl_Customers[Region])</f>
        <v>East</v>
      </c>
      <c r="N5942" s="1" t="str" cm="1">
        <f t="array" ref="N5942">_xlfn.IFS(
   _xlfn.SINGLE(tbl_Invoices[Plan_ID])="P1","Basic",
   _xlfn.SINGLE(tbl_Invoices[Plan_ID])="P2","Standard",
   _xlfn.SINGLE(tbl_Invoices[Plan_ID])="P3","Premium"
)</f>
        <v>Premium</v>
      </c>
      <c r="O5942" s="2">
        <f>IF(tbl_Invoices[[#This Row],[Revenue_Type]]="Churned",0,1)</f>
        <v>1</v>
      </c>
    </row>
    <row r="5943" spans="1:15" x14ac:dyDescent="0.25">
      <c r="A5943" t="s">
        <v>7437</v>
      </c>
      <c r="B5943" t="s">
        <v>162</v>
      </c>
      <c r="C5943" t="s">
        <v>3836</v>
      </c>
      <c r="D5943" s="1">
        <v>45089</v>
      </c>
      <c r="E5943">
        <v>55</v>
      </c>
      <c r="F5943" t="b">
        <v>1</v>
      </c>
      <c r="G5943" t="s">
        <v>4540</v>
      </c>
      <c r="H5943" t="s">
        <v>2031</v>
      </c>
      <c r="I5943" s="1">
        <f>DATE(YEAR(tbl_Invoices[[#This Row],[Invoice_Date]]), MONTH(tbl_Invoices[[#This Row],[Invoice_Date]]), DAY(tbl_Invoices[[#This Row],[Invoice_Date]]))</f>
        <v>45089</v>
      </c>
      <c r="J5943">
        <f>YEAR(tbl_Invoices[[#This Row],[Invoice_Date]])</f>
        <v>2023</v>
      </c>
      <c r="K5943" s="1">
        <f>_xlfn.XLOOKUP(tbl_Invoices[[#This Row],[Customer_ID]], tbl_Customers[Customer_ID], tbl_Customers[Cohort_Month])</f>
        <v>44469</v>
      </c>
      <c r="L5943" s="1" t="str">
        <f ca="1">_xlfn.XLOOKUP(tbl_Invoices[[#This Row],[Customer_ID]], tbl_Customers[Customer_ID], tbl_Customers[Age_Group])</f>
        <v>25–34</v>
      </c>
      <c r="M5943" s="1" t="str">
        <f>_xlfn.XLOOKUP(tbl_Invoices[[#This Row],[Customer_ID]], tbl_Customers[Customer_ID], tbl_Customers[Region])</f>
        <v>West</v>
      </c>
      <c r="N5943" s="1" t="str" cm="1">
        <f t="array" ref="N5943">_xlfn.IFS(
   _xlfn.SINGLE(tbl_Invoices[Plan_ID])="P1","Basic",
   _xlfn.SINGLE(tbl_Invoices[Plan_ID])="P2","Standard",
   _xlfn.SINGLE(tbl_Invoices[Plan_ID])="P3","Premium"
)</f>
        <v>Premium</v>
      </c>
      <c r="O5943" s="2">
        <f>IF(tbl_Invoices[[#This Row],[Revenue_Type]]="Churned",0,1)</f>
        <v>1</v>
      </c>
    </row>
    <row r="5944" spans="1:15" x14ac:dyDescent="0.25">
      <c r="A5944" t="s">
        <v>7245</v>
      </c>
      <c r="B5944" t="s">
        <v>249</v>
      </c>
      <c r="C5944" t="s">
        <v>2463</v>
      </c>
      <c r="D5944" s="1">
        <v>45089</v>
      </c>
      <c r="E5944">
        <v>12</v>
      </c>
      <c r="F5944" t="b">
        <v>1</v>
      </c>
      <c r="G5944" t="s">
        <v>4540</v>
      </c>
      <c r="H5944" t="s">
        <v>2027</v>
      </c>
      <c r="I5944" s="1">
        <f>DATE(YEAR(tbl_Invoices[[#This Row],[Invoice_Date]]), MONTH(tbl_Invoices[[#This Row],[Invoice_Date]]), DAY(tbl_Invoices[[#This Row],[Invoice_Date]]))</f>
        <v>45089</v>
      </c>
      <c r="J5944">
        <f>YEAR(tbl_Invoices[[#This Row],[Invoice_Date]])</f>
        <v>2023</v>
      </c>
      <c r="K5944" s="1">
        <f>_xlfn.XLOOKUP(tbl_Invoices[[#This Row],[Customer_ID]], tbl_Customers[Customer_ID], tbl_Customers[Cohort_Month])</f>
        <v>45077</v>
      </c>
      <c r="L5944" s="1" t="str">
        <f ca="1">_xlfn.XLOOKUP(tbl_Invoices[[#This Row],[Customer_ID]], tbl_Customers[Customer_ID], tbl_Customers[Age_Group])</f>
        <v>55+</v>
      </c>
      <c r="M5944" s="1" t="str">
        <f>_xlfn.XLOOKUP(tbl_Invoices[[#This Row],[Customer_ID]], tbl_Customers[Customer_ID], tbl_Customers[Region])</f>
        <v>West</v>
      </c>
      <c r="N5944" s="1" t="str" cm="1">
        <f t="array" ref="N5944">_xlfn.IFS(
   _xlfn.SINGLE(tbl_Invoices[Plan_ID])="P1","Basic",
   _xlfn.SINGLE(tbl_Invoices[Plan_ID])="P2","Standard",
   _xlfn.SINGLE(tbl_Invoices[Plan_ID])="P3","Premium"
)</f>
        <v>Basic</v>
      </c>
      <c r="O5944" s="2">
        <f>IF(tbl_Invoices[[#This Row],[Revenue_Type]]="Churned",0,1)</f>
        <v>1</v>
      </c>
    </row>
    <row r="5945" spans="1:15" x14ac:dyDescent="0.25">
      <c r="A5945" t="s">
        <v>4712</v>
      </c>
      <c r="B5945" t="s">
        <v>829</v>
      </c>
      <c r="C5945" t="s">
        <v>3025</v>
      </c>
      <c r="D5945" s="1">
        <v>45089</v>
      </c>
      <c r="E5945">
        <v>55</v>
      </c>
      <c r="F5945" t="b">
        <v>1</v>
      </c>
      <c r="G5945" t="s">
        <v>4549</v>
      </c>
      <c r="H5945" t="s">
        <v>2031</v>
      </c>
      <c r="I5945" s="1">
        <f>DATE(YEAR(tbl_Invoices[[#This Row],[Invoice_Date]]), MONTH(tbl_Invoices[[#This Row],[Invoice_Date]]), DAY(tbl_Invoices[[#This Row],[Invoice_Date]]))</f>
        <v>45089</v>
      </c>
      <c r="J5945">
        <f>YEAR(tbl_Invoices[[#This Row],[Invoice_Date]])</f>
        <v>2023</v>
      </c>
      <c r="K5945" s="1">
        <f>_xlfn.XLOOKUP(tbl_Invoices[[#This Row],[Customer_ID]], tbl_Customers[Customer_ID], tbl_Customers[Cohort_Month])</f>
        <v>44500</v>
      </c>
      <c r="L5945" s="1" t="str">
        <f ca="1">_xlfn.XLOOKUP(tbl_Invoices[[#This Row],[Customer_ID]], tbl_Customers[Customer_ID], tbl_Customers[Age_Group])</f>
        <v>55+</v>
      </c>
      <c r="M5945" s="1" t="str">
        <f>_xlfn.XLOOKUP(tbl_Invoices[[#This Row],[Customer_ID]], tbl_Customers[Customer_ID], tbl_Customers[Region])</f>
        <v>International</v>
      </c>
      <c r="N5945" s="1" t="str" cm="1">
        <f t="array" ref="N5945">_xlfn.IFS(
   _xlfn.SINGLE(tbl_Invoices[Plan_ID])="P1","Basic",
   _xlfn.SINGLE(tbl_Invoices[Plan_ID])="P2","Standard",
   _xlfn.SINGLE(tbl_Invoices[Plan_ID])="P3","Premium"
)</f>
        <v>Premium</v>
      </c>
      <c r="O5945" s="2">
        <f>IF(tbl_Invoices[[#This Row],[Revenue_Type]]="Churned",0,1)</f>
        <v>1</v>
      </c>
    </row>
    <row r="5946" spans="1:15" x14ac:dyDescent="0.25">
      <c r="A5946" t="s">
        <v>4648</v>
      </c>
      <c r="B5946" t="s">
        <v>1146</v>
      </c>
      <c r="C5946" t="s">
        <v>2645</v>
      </c>
      <c r="D5946" s="1">
        <v>45089</v>
      </c>
      <c r="E5946">
        <v>55</v>
      </c>
      <c r="F5946" t="b">
        <v>1</v>
      </c>
      <c r="G5946" t="s">
        <v>4549</v>
      </c>
      <c r="H5946" t="s">
        <v>2031</v>
      </c>
      <c r="I5946" s="1">
        <f>DATE(YEAR(tbl_Invoices[[#This Row],[Invoice_Date]]), MONTH(tbl_Invoices[[#This Row],[Invoice_Date]]), DAY(tbl_Invoices[[#This Row],[Invoice_Date]]))</f>
        <v>45089</v>
      </c>
      <c r="J5946">
        <f>YEAR(tbl_Invoices[[#This Row],[Invoice_Date]])</f>
        <v>2023</v>
      </c>
      <c r="K5946" s="1">
        <f>_xlfn.XLOOKUP(tbl_Invoices[[#This Row],[Customer_ID]], tbl_Customers[Customer_ID], tbl_Customers[Cohort_Month])</f>
        <v>44500</v>
      </c>
      <c r="L5946" s="1" t="str">
        <f ca="1">_xlfn.XLOOKUP(tbl_Invoices[[#This Row],[Customer_ID]], tbl_Customers[Customer_ID], tbl_Customers[Age_Group])</f>
        <v>45–54</v>
      </c>
      <c r="M5946" s="1" t="str">
        <f>_xlfn.XLOOKUP(tbl_Invoices[[#This Row],[Customer_ID]], tbl_Customers[Customer_ID], tbl_Customers[Region])</f>
        <v>South</v>
      </c>
      <c r="N5946" s="1" t="str" cm="1">
        <f t="array" ref="N5946">_xlfn.IFS(
   _xlfn.SINGLE(tbl_Invoices[Plan_ID])="P1","Basic",
   _xlfn.SINGLE(tbl_Invoices[Plan_ID])="P2","Standard",
   _xlfn.SINGLE(tbl_Invoices[Plan_ID])="P3","Premium"
)</f>
        <v>Premium</v>
      </c>
      <c r="O5946" s="2">
        <f>IF(tbl_Invoices[[#This Row],[Revenue_Type]]="Churned",0,1)</f>
        <v>1</v>
      </c>
    </row>
    <row r="5947" spans="1:15" x14ac:dyDescent="0.25">
      <c r="A5947" t="s">
        <v>4998</v>
      </c>
      <c r="B5947" t="s">
        <v>1569</v>
      </c>
      <c r="C5947" t="s">
        <v>3655</v>
      </c>
      <c r="D5947" s="1">
        <v>45089</v>
      </c>
      <c r="E5947">
        <v>25</v>
      </c>
      <c r="F5947" t="b">
        <v>1</v>
      </c>
      <c r="G5947" t="s">
        <v>4549</v>
      </c>
      <c r="H5947" t="s">
        <v>2034</v>
      </c>
      <c r="I5947" s="1">
        <f>DATE(YEAR(tbl_Invoices[[#This Row],[Invoice_Date]]), MONTH(tbl_Invoices[[#This Row],[Invoice_Date]]), DAY(tbl_Invoices[[#This Row],[Invoice_Date]]))</f>
        <v>45089</v>
      </c>
      <c r="J5947">
        <f>YEAR(tbl_Invoices[[#This Row],[Invoice_Date]])</f>
        <v>2023</v>
      </c>
      <c r="K5947" s="1">
        <f>_xlfn.XLOOKUP(tbl_Invoices[[#This Row],[Customer_ID]], tbl_Customers[Customer_ID], tbl_Customers[Cohort_Month])</f>
        <v>44712</v>
      </c>
      <c r="L5947" s="1" t="str">
        <f ca="1">_xlfn.XLOOKUP(tbl_Invoices[[#This Row],[Customer_ID]], tbl_Customers[Customer_ID], tbl_Customers[Age_Group])</f>
        <v>45–54</v>
      </c>
      <c r="M5947" s="1" t="str">
        <f>_xlfn.XLOOKUP(tbl_Invoices[[#This Row],[Customer_ID]], tbl_Customers[Customer_ID], tbl_Customers[Region])</f>
        <v>Midwest</v>
      </c>
      <c r="N5947" s="1" t="str" cm="1">
        <f t="array" ref="N5947">_xlfn.IFS(
   _xlfn.SINGLE(tbl_Invoices[Plan_ID])="P1","Basic",
   _xlfn.SINGLE(tbl_Invoices[Plan_ID])="P2","Standard",
   _xlfn.SINGLE(tbl_Invoices[Plan_ID])="P3","Premium"
)</f>
        <v>Standard</v>
      </c>
      <c r="O5947" s="2">
        <f>IF(tbl_Invoices[[#This Row],[Revenue_Type]]="Churned",0,1)</f>
        <v>1</v>
      </c>
    </row>
    <row r="5948" spans="1:15" x14ac:dyDescent="0.25">
      <c r="A5948" t="s">
        <v>4989</v>
      </c>
      <c r="B5948" t="s">
        <v>1708</v>
      </c>
      <c r="C5948" t="s">
        <v>4426</v>
      </c>
      <c r="D5948" s="1">
        <v>45089</v>
      </c>
      <c r="E5948">
        <v>25</v>
      </c>
      <c r="F5948" t="b">
        <v>1</v>
      </c>
      <c r="G5948" t="s">
        <v>4545</v>
      </c>
      <c r="H5948" t="s">
        <v>2034</v>
      </c>
      <c r="I5948" s="1">
        <f>DATE(YEAR(tbl_Invoices[[#This Row],[Invoice_Date]]), MONTH(tbl_Invoices[[#This Row],[Invoice_Date]]), DAY(tbl_Invoices[[#This Row],[Invoice_Date]]))</f>
        <v>45089</v>
      </c>
      <c r="J5948">
        <f>YEAR(tbl_Invoices[[#This Row],[Invoice_Date]])</f>
        <v>2023</v>
      </c>
      <c r="K5948" s="1">
        <f>_xlfn.XLOOKUP(tbl_Invoices[[#This Row],[Customer_ID]], tbl_Customers[Customer_ID], tbl_Customers[Cohort_Month])</f>
        <v>44681</v>
      </c>
      <c r="L5948" s="1" t="str">
        <f ca="1">_xlfn.XLOOKUP(tbl_Invoices[[#This Row],[Customer_ID]], tbl_Customers[Customer_ID], tbl_Customers[Age_Group])</f>
        <v>25–34</v>
      </c>
      <c r="M5948" s="1" t="str">
        <f>_xlfn.XLOOKUP(tbl_Invoices[[#This Row],[Customer_ID]], tbl_Customers[Customer_ID], tbl_Customers[Region])</f>
        <v>International</v>
      </c>
      <c r="N5948" s="1" t="str" cm="1">
        <f t="array" ref="N5948">_xlfn.IFS(
   _xlfn.SINGLE(tbl_Invoices[Plan_ID])="P1","Basic",
   _xlfn.SINGLE(tbl_Invoices[Plan_ID])="P2","Standard",
   _xlfn.SINGLE(tbl_Invoices[Plan_ID])="P3","Premium"
)</f>
        <v>Standard</v>
      </c>
      <c r="O5948" s="2">
        <f>IF(tbl_Invoices[[#This Row],[Revenue_Type]]="Churned",0,1)</f>
        <v>0</v>
      </c>
    </row>
    <row r="5949" spans="1:15" x14ac:dyDescent="0.25">
      <c r="A5949" t="s">
        <v>5507</v>
      </c>
      <c r="B5949" t="s">
        <v>1826</v>
      </c>
      <c r="C5949" t="s">
        <v>2896</v>
      </c>
      <c r="D5949" s="1">
        <v>45089</v>
      </c>
      <c r="E5949">
        <v>55</v>
      </c>
      <c r="F5949" t="b">
        <v>1</v>
      </c>
      <c r="G5949" t="s">
        <v>4538</v>
      </c>
      <c r="H5949" t="s">
        <v>2031</v>
      </c>
      <c r="I5949" s="1">
        <f>DATE(YEAR(tbl_Invoices[[#This Row],[Invoice_Date]]), MONTH(tbl_Invoices[[#This Row],[Invoice_Date]]), DAY(tbl_Invoices[[#This Row],[Invoice_Date]]))</f>
        <v>45089</v>
      </c>
      <c r="J5949">
        <f>YEAR(tbl_Invoices[[#This Row],[Invoice_Date]])</f>
        <v>2023</v>
      </c>
      <c r="K5949" s="1">
        <f>_xlfn.XLOOKUP(tbl_Invoices[[#This Row],[Customer_ID]], tbl_Customers[Customer_ID], tbl_Customers[Cohort_Month])</f>
        <v>44347</v>
      </c>
      <c r="L5949" s="1" t="str">
        <f ca="1">_xlfn.XLOOKUP(tbl_Invoices[[#This Row],[Customer_ID]], tbl_Customers[Customer_ID], tbl_Customers[Age_Group])</f>
        <v>35–44</v>
      </c>
      <c r="M5949" s="1" t="str">
        <f>_xlfn.XLOOKUP(tbl_Invoices[[#This Row],[Customer_ID]], tbl_Customers[Customer_ID], tbl_Customers[Region])</f>
        <v>West</v>
      </c>
      <c r="N5949" s="1" t="str" cm="1">
        <f t="array" ref="N5949">_xlfn.IFS(
   _xlfn.SINGLE(tbl_Invoices[Plan_ID])="P1","Basic",
   _xlfn.SINGLE(tbl_Invoices[Plan_ID])="P2","Standard",
   _xlfn.SINGLE(tbl_Invoices[Plan_ID])="P3","Premium"
)</f>
        <v>Premium</v>
      </c>
      <c r="O5949" s="2">
        <f>IF(tbl_Invoices[[#This Row],[Revenue_Type]]="Churned",0,1)</f>
        <v>1</v>
      </c>
    </row>
    <row r="5950" spans="1:15" x14ac:dyDescent="0.25">
      <c r="A5950" t="s">
        <v>9206</v>
      </c>
      <c r="B5950" t="s">
        <v>1932</v>
      </c>
      <c r="C5950" t="s">
        <v>4255</v>
      </c>
      <c r="D5950" s="1">
        <v>45089</v>
      </c>
      <c r="E5950">
        <v>25</v>
      </c>
      <c r="F5950" t="b">
        <v>1</v>
      </c>
      <c r="G5950" t="s">
        <v>4540</v>
      </c>
      <c r="H5950" t="s">
        <v>2034</v>
      </c>
      <c r="I5950" s="1">
        <f>DATE(YEAR(tbl_Invoices[[#This Row],[Invoice_Date]]), MONTH(tbl_Invoices[[#This Row],[Invoice_Date]]), DAY(tbl_Invoices[[#This Row],[Invoice_Date]]))</f>
        <v>45089</v>
      </c>
      <c r="J5950">
        <f>YEAR(tbl_Invoices[[#This Row],[Invoice_Date]])</f>
        <v>2023</v>
      </c>
      <c r="K5950" s="1">
        <f>_xlfn.XLOOKUP(tbl_Invoices[[#This Row],[Customer_ID]], tbl_Customers[Customer_ID], tbl_Customers[Cohort_Month])</f>
        <v>44651</v>
      </c>
      <c r="L5950" s="1" t="str">
        <f ca="1">_xlfn.XLOOKUP(tbl_Invoices[[#This Row],[Customer_ID]], tbl_Customers[Customer_ID], tbl_Customers[Age_Group])</f>
        <v>55+</v>
      </c>
      <c r="M5950" s="1" t="str">
        <f>_xlfn.XLOOKUP(tbl_Invoices[[#This Row],[Customer_ID]], tbl_Customers[Customer_ID], tbl_Customers[Region])</f>
        <v>East</v>
      </c>
      <c r="N5950" s="1" t="str" cm="1">
        <f t="array" ref="N5950">_xlfn.IFS(
   _xlfn.SINGLE(tbl_Invoices[Plan_ID])="P1","Basic",
   _xlfn.SINGLE(tbl_Invoices[Plan_ID])="P2","Standard",
   _xlfn.SINGLE(tbl_Invoices[Plan_ID])="P3","Premium"
)</f>
        <v>Standard</v>
      </c>
      <c r="O5950" s="2">
        <f>IF(tbl_Invoices[[#This Row],[Revenue_Type]]="Churned",0,1)</f>
        <v>1</v>
      </c>
    </row>
    <row r="5951" spans="1:15" x14ac:dyDescent="0.25">
      <c r="A5951" t="s">
        <v>9883</v>
      </c>
      <c r="B5951" t="s">
        <v>616</v>
      </c>
      <c r="C5951" t="s">
        <v>2909</v>
      </c>
      <c r="D5951" s="1">
        <v>45090</v>
      </c>
      <c r="E5951">
        <v>12</v>
      </c>
      <c r="F5951" t="b">
        <v>1</v>
      </c>
      <c r="G5951" t="s">
        <v>4538</v>
      </c>
      <c r="H5951" t="s">
        <v>2027</v>
      </c>
      <c r="I5951" s="1">
        <f>DATE(YEAR(tbl_Invoices[[#This Row],[Invoice_Date]]), MONTH(tbl_Invoices[[#This Row],[Invoice_Date]]), DAY(tbl_Invoices[[#This Row],[Invoice_Date]]))</f>
        <v>45090</v>
      </c>
      <c r="J5951">
        <f>YEAR(tbl_Invoices[[#This Row],[Invoice_Date]])</f>
        <v>2023</v>
      </c>
      <c r="K5951" s="1">
        <f>_xlfn.XLOOKUP(tbl_Invoices[[#This Row],[Customer_ID]], tbl_Customers[Customer_ID], tbl_Customers[Cohort_Month])</f>
        <v>45107</v>
      </c>
      <c r="L5951" s="1" t="str">
        <f ca="1">_xlfn.XLOOKUP(tbl_Invoices[[#This Row],[Customer_ID]], tbl_Customers[Customer_ID], tbl_Customers[Age_Group])</f>
        <v>45–54</v>
      </c>
      <c r="M5951" s="1" t="str">
        <f>_xlfn.XLOOKUP(tbl_Invoices[[#This Row],[Customer_ID]], tbl_Customers[Customer_ID], tbl_Customers[Region])</f>
        <v>East</v>
      </c>
      <c r="N5951" s="1" t="str" cm="1">
        <f t="array" ref="N5951">_xlfn.IFS(
   _xlfn.SINGLE(tbl_Invoices[Plan_ID])="P1","Basic",
   _xlfn.SINGLE(tbl_Invoices[Plan_ID])="P2","Standard",
   _xlfn.SINGLE(tbl_Invoices[Plan_ID])="P3","Premium"
)</f>
        <v>Basic</v>
      </c>
      <c r="O5951" s="2">
        <f>IF(tbl_Invoices[[#This Row],[Revenue_Type]]="Churned",0,1)</f>
        <v>1</v>
      </c>
    </row>
    <row r="5952" spans="1:15" x14ac:dyDescent="0.25">
      <c r="A5952" t="s">
        <v>6326</v>
      </c>
      <c r="B5952" t="s">
        <v>1172</v>
      </c>
      <c r="C5952" t="s">
        <v>3138</v>
      </c>
      <c r="D5952" s="1">
        <v>45090</v>
      </c>
      <c r="E5952">
        <v>25</v>
      </c>
      <c r="F5952" t="b">
        <v>1</v>
      </c>
      <c r="G5952" t="s">
        <v>4549</v>
      </c>
      <c r="H5952" t="s">
        <v>2034</v>
      </c>
      <c r="I5952" s="1">
        <f>DATE(YEAR(tbl_Invoices[[#This Row],[Invoice_Date]]), MONTH(tbl_Invoices[[#This Row],[Invoice_Date]]), DAY(tbl_Invoices[[#This Row],[Invoice_Date]]))</f>
        <v>45090</v>
      </c>
      <c r="J5952">
        <f>YEAR(tbl_Invoices[[#This Row],[Invoice_Date]])</f>
        <v>2023</v>
      </c>
      <c r="K5952" s="1">
        <f>_xlfn.XLOOKUP(tbl_Invoices[[#This Row],[Customer_ID]], tbl_Customers[Customer_ID], tbl_Customers[Cohort_Month])</f>
        <v>45046</v>
      </c>
      <c r="L5952" s="1" t="str">
        <f ca="1">_xlfn.XLOOKUP(tbl_Invoices[[#This Row],[Customer_ID]], tbl_Customers[Customer_ID], tbl_Customers[Age_Group])</f>
        <v>35–44</v>
      </c>
      <c r="M5952" s="1" t="str">
        <f>_xlfn.XLOOKUP(tbl_Invoices[[#This Row],[Customer_ID]], tbl_Customers[Customer_ID], tbl_Customers[Region])</f>
        <v>East</v>
      </c>
      <c r="N5952" s="1" t="str" cm="1">
        <f t="array" ref="N5952">_xlfn.IFS(
   _xlfn.SINGLE(tbl_Invoices[Plan_ID])="P1","Basic",
   _xlfn.SINGLE(tbl_Invoices[Plan_ID])="P2","Standard",
   _xlfn.SINGLE(tbl_Invoices[Plan_ID])="P3","Premium"
)</f>
        <v>Standard</v>
      </c>
      <c r="O5952" s="2">
        <f>IF(tbl_Invoices[[#This Row],[Revenue_Type]]="Churned",0,1)</f>
        <v>1</v>
      </c>
    </row>
    <row r="5953" spans="1:15" x14ac:dyDescent="0.25">
      <c r="A5953" t="s">
        <v>6986</v>
      </c>
      <c r="B5953" t="s">
        <v>1808</v>
      </c>
      <c r="C5953" t="s">
        <v>3916</v>
      </c>
      <c r="D5953" s="1">
        <v>45090</v>
      </c>
      <c r="E5953">
        <v>55</v>
      </c>
      <c r="F5953" t="b">
        <v>1</v>
      </c>
      <c r="G5953" t="s">
        <v>4538</v>
      </c>
      <c r="H5953" t="s">
        <v>2031</v>
      </c>
      <c r="I5953" s="1">
        <f>DATE(YEAR(tbl_Invoices[[#This Row],[Invoice_Date]]), MONTH(tbl_Invoices[[#This Row],[Invoice_Date]]), DAY(tbl_Invoices[[#This Row],[Invoice_Date]]))</f>
        <v>45090</v>
      </c>
      <c r="J5953">
        <f>YEAR(tbl_Invoices[[#This Row],[Invoice_Date]])</f>
        <v>2023</v>
      </c>
      <c r="K5953" s="1">
        <f>_xlfn.XLOOKUP(tbl_Invoices[[#This Row],[Customer_ID]], tbl_Customers[Customer_ID], tbl_Customers[Cohort_Month])</f>
        <v>45046</v>
      </c>
      <c r="L5953" s="1" t="str">
        <f ca="1">_xlfn.XLOOKUP(tbl_Invoices[[#This Row],[Customer_ID]], tbl_Customers[Customer_ID], tbl_Customers[Age_Group])</f>
        <v>25–34</v>
      </c>
      <c r="M5953" s="1" t="str">
        <f>_xlfn.XLOOKUP(tbl_Invoices[[#This Row],[Customer_ID]], tbl_Customers[Customer_ID], tbl_Customers[Region])</f>
        <v>International</v>
      </c>
      <c r="N5953" s="1" t="str" cm="1">
        <f t="array" ref="N5953">_xlfn.IFS(
   _xlfn.SINGLE(tbl_Invoices[Plan_ID])="P1","Basic",
   _xlfn.SINGLE(tbl_Invoices[Plan_ID])="P2","Standard",
   _xlfn.SINGLE(tbl_Invoices[Plan_ID])="P3","Premium"
)</f>
        <v>Premium</v>
      </c>
      <c r="O5953" s="2">
        <f>IF(tbl_Invoices[[#This Row],[Revenue_Type]]="Churned",0,1)</f>
        <v>1</v>
      </c>
    </row>
    <row r="5954" spans="1:15" x14ac:dyDescent="0.25">
      <c r="A5954" t="s">
        <v>8456</v>
      </c>
      <c r="B5954" t="s">
        <v>106</v>
      </c>
      <c r="C5954" t="s">
        <v>3072</v>
      </c>
      <c r="D5954" s="1">
        <v>45091</v>
      </c>
      <c r="E5954">
        <v>12</v>
      </c>
      <c r="F5954" t="b">
        <v>1</v>
      </c>
      <c r="G5954" t="s">
        <v>4540</v>
      </c>
      <c r="H5954" t="s">
        <v>2027</v>
      </c>
      <c r="I5954" s="1">
        <f>DATE(YEAR(tbl_Invoices[[#This Row],[Invoice_Date]]), MONTH(tbl_Invoices[[#This Row],[Invoice_Date]]), DAY(tbl_Invoices[[#This Row],[Invoice_Date]]))</f>
        <v>45091</v>
      </c>
      <c r="J5954">
        <f>YEAR(tbl_Invoices[[#This Row],[Invoice_Date]])</f>
        <v>2023</v>
      </c>
      <c r="K5954" s="1">
        <f>_xlfn.XLOOKUP(tbl_Invoices[[#This Row],[Customer_ID]], tbl_Customers[Customer_ID], tbl_Customers[Cohort_Month])</f>
        <v>44592</v>
      </c>
      <c r="L5954" s="1" t="str">
        <f ca="1">_xlfn.XLOOKUP(tbl_Invoices[[#This Row],[Customer_ID]], tbl_Customers[Customer_ID], tbl_Customers[Age_Group])</f>
        <v>45–54</v>
      </c>
      <c r="M5954" s="1" t="str">
        <f>_xlfn.XLOOKUP(tbl_Invoices[[#This Row],[Customer_ID]], tbl_Customers[Customer_ID], tbl_Customers[Region])</f>
        <v>Midwest</v>
      </c>
      <c r="N5954" s="1" t="str" cm="1">
        <f t="array" ref="N5954">_xlfn.IFS(
   _xlfn.SINGLE(tbl_Invoices[Plan_ID])="P1","Basic",
   _xlfn.SINGLE(tbl_Invoices[Plan_ID])="P2","Standard",
   _xlfn.SINGLE(tbl_Invoices[Plan_ID])="P3","Premium"
)</f>
        <v>Basic</v>
      </c>
      <c r="O5954" s="2">
        <f>IF(tbl_Invoices[[#This Row],[Revenue_Type]]="Churned",0,1)</f>
        <v>1</v>
      </c>
    </row>
    <row r="5955" spans="1:15" x14ac:dyDescent="0.25">
      <c r="A5955" t="s">
        <v>7309</v>
      </c>
      <c r="B5955" t="s">
        <v>244</v>
      </c>
      <c r="C5955" t="s">
        <v>2110</v>
      </c>
      <c r="D5955" s="1">
        <v>45091</v>
      </c>
      <c r="E5955">
        <v>12</v>
      </c>
      <c r="F5955" t="b">
        <v>1</v>
      </c>
      <c r="G5955" t="s">
        <v>4538</v>
      </c>
      <c r="H5955" t="s">
        <v>2027</v>
      </c>
      <c r="I5955" s="1">
        <f>DATE(YEAR(tbl_Invoices[[#This Row],[Invoice_Date]]), MONTH(tbl_Invoices[[#This Row],[Invoice_Date]]), DAY(tbl_Invoices[[#This Row],[Invoice_Date]]))</f>
        <v>45091</v>
      </c>
      <c r="J5955">
        <f>YEAR(tbl_Invoices[[#This Row],[Invoice_Date]])</f>
        <v>2023</v>
      </c>
      <c r="K5955" s="1">
        <f>_xlfn.XLOOKUP(tbl_Invoices[[#This Row],[Customer_ID]], tbl_Customers[Customer_ID], tbl_Customers[Cohort_Month])</f>
        <v>44712</v>
      </c>
      <c r="L5955" s="1" t="str">
        <f ca="1">_xlfn.XLOOKUP(tbl_Invoices[[#This Row],[Customer_ID]], tbl_Customers[Customer_ID], tbl_Customers[Age_Group])</f>
        <v>25–34</v>
      </c>
      <c r="M5955" s="1" t="str">
        <f>_xlfn.XLOOKUP(tbl_Invoices[[#This Row],[Customer_ID]], tbl_Customers[Customer_ID], tbl_Customers[Region])</f>
        <v>West</v>
      </c>
      <c r="N5955" s="1" t="str" cm="1">
        <f t="array" ref="N5955">_xlfn.IFS(
   _xlfn.SINGLE(tbl_Invoices[Plan_ID])="P1","Basic",
   _xlfn.SINGLE(tbl_Invoices[Plan_ID])="P2","Standard",
   _xlfn.SINGLE(tbl_Invoices[Plan_ID])="P3","Premium"
)</f>
        <v>Basic</v>
      </c>
      <c r="O5955" s="2">
        <f>IF(tbl_Invoices[[#This Row],[Revenue_Type]]="Churned",0,1)</f>
        <v>1</v>
      </c>
    </row>
    <row r="5956" spans="1:15" x14ac:dyDescent="0.25">
      <c r="A5956" t="s">
        <v>9203</v>
      </c>
      <c r="B5956" t="s">
        <v>355</v>
      </c>
      <c r="C5956" t="s">
        <v>4460</v>
      </c>
      <c r="D5956" s="1">
        <v>45091</v>
      </c>
      <c r="E5956">
        <v>12</v>
      </c>
      <c r="F5956" t="b">
        <v>1</v>
      </c>
      <c r="G5956" t="s">
        <v>4538</v>
      </c>
      <c r="H5956" t="s">
        <v>2027</v>
      </c>
      <c r="I5956" s="1">
        <f>DATE(YEAR(tbl_Invoices[[#This Row],[Invoice_Date]]), MONTH(tbl_Invoices[[#This Row],[Invoice_Date]]), DAY(tbl_Invoices[[#This Row],[Invoice_Date]]))</f>
        <v>45091</v>
      </c>
      <c r="J5956">
        <f>YEAR(tbl_Invoices[[#This Row],[Invoice_Date]])</f>
        <v>2023</v>
      </c>
      <c r="K5956" s="1">
        <f>_xlfn.XLOOKUP(tbl_Invoices[[#This Row],[Customer_ID]], tbl_Customers[Customer_ID], tbl_Customers[Cohort_Month])</f>
        <v>44408</v>
      </c>
      <c r="L5956" s="1" t="str">
        <f ca="1">_xlfn.XLOOKUP(tbl_Invoices[[#This Row],[Customer_ID]], tbl_Customers[Customer_ID], tbl_Customers[Age_Group])</f>
        <v>45–54</v>
      </c>
      <c r="M5956" s="1" t="str">
        <f>_xlfn.XLOOKUP(tbl_Invoices[[#This Row],[Customer_ID]], tbl_Customers[Customer_ID], tbl_Customers[Region])</f>
        <v>West</v>
      </c>
      <c r="N5956" s="1" t="str" cm="1">
        <f t="array" ref="N5956">_xlfn.IFS(
   _xlfn.SINGLE(tbl_Invoices[Plan_ID])="P1","Basic",
   _xlfn.SINGLE(tbl_Invoices[Plan_ID])="P2","Standard",
   _xlfn.SINGLE(tbl_Invoices[Plan_ID])="P3","Premium"
)</f>
        <v>Basic</v>
      </c>
      <c r="O5956" s="2">
        <f>IF(tbl_Invoices[[#This Row],[Revenue_Type]]="Churned",0,1)</f>
        <v>1</v>
      </c>
    </row>
    <row r="5957" spans="1:15" x14ac:dyDescent="0.25">
      <c r="A5957" t="s">
        <v>6517</v>
      </c>
      <c r="B5957" t="s">
        <v>463</v>
      </c>
      <c r="C5957" t="s">
        <v>3429</v>
      </c>
      <c r="D5957" s="1">
        <v>45091</v>
      </c>
      <c r="E5957">
        <v>12</v>
      </c>
      <c r="F5957" t="b">
        <v>1</v>
      </c>
      <c r="G5957" t="s">
        <v>4538</v>
      </c>
      <c r="H5957" t="s">
        <v>2027</v>
      </c>
      <c r="I5957" s="1">
        <f>DATE(YEAR(tbl_Invoices[[#This Row],[Invoice_Date]]), MONTH(tbl_Invoices[[#This Row],[Invoice_Date]]), DAY(tbl_Invoices[[#This Row],[Invoice_Date]]))</f>
        <v>45091</v>
      </c>
      <c r="J5957">
        <f>YEAR(tbl_Invoices[[#This Row],[Invoice_Date]])</f>
        <v>2023</v>
      </c>
      <c r="K5957" s="1">
        <f>_xlfn.XLOOKUP(tbl_Invoices[[#This Row],[Customer_ID]], tbl_Customers[Customer_ID], tbl_Customers[Cohort_Month])</f>
        <v>44530</v>
      </c>
      <c r="L5957" s="1" t="str">
        <f ca="1">_xlfn.XLOOKUP(tbl_Invoices[[#This Row],[Customer_ID]], tbl_Customers[Customer_ID], tbl_Customers[Age_Group])</f>
        <v>45–54</v>
      </c>
      <c r="M5957" s="1" t="str">
        <f>_xlfn.XLOOKUP(tbl_Invoices[[#This Row],[Customer_ID]], tbl_Customers[Customer_ID], tbl_Customers[Region])</f>
        <v>Midwest</v>
      </c>
      <c r="N5957" s="1" t="str" cm="1">
        <f t="array" ref="N5957">_xlfn.IFS(
   _xlfn.SINGLE(tbl_Invoices[Plan_ID])="P1","Basic",
   _xlfn.SINGLE(tbl_Invoices[Plan_ID])="P2","Standard",
   _xlfn.SINGLE(tbl_Invoices[Plan_ID])="P3","Premium"
)</f>
        <v>Basic</v>
      </c>
      <c r="O5957" s="2">
        <f>IF(tbl_Invoices[[#This Row],[Revenue_Type]]="Churned",0,1)</f>
        <v>1</v>
      </c>
    </row>
    <row r="5958" spans="1:15" x14ac:dyDescent="0.25">
      <c r="A5958" t="s">
        <v>5229</v>
      </c>
      <c r="B5958" t="s">
        <v>624</v>
      </c>
      <c r="C5958" t="s">
        <v>3799</v>
      </c>
      <c r="D5958" s="1">
        <v>45091</v>
      </c>
      <c r="E5958">
        <v>12</v>
      </c>
      <c r="F5958" t="b">
        <v>1</v>
      </c>
      <c r="G5958" t="s">
        <v>4538</v>
      </c>
      <c r="H5958" t="s">
        <v>2027</v>
      </c>
      <c r="I5958" s="1">
        <f>DATE(YEAR(tbl_Invoices[[#This Row],[Invoice_Date]]), MONTH(tbl_Invoices[[#This Row],[Invoice_Date]]), DAY(tbl_Invoices[[#This Row],[Invoice_Date]]))</f>
        <v>45091</v>
      </c>
      <c r="J5958">
        <f>YEAR(tbl_Invoices[[#This Row],[Invoice_Date]])</f>
        <v>2023</v>
      </c>
      <c r="K5958" s="1">
        <f>_xlfn.XLOOKUP(tbl_Invoices[[#This Row],[Customer_ID]], tbl_Customers[Customer_ID], tbl_Customers[Cohort_Month])</f>
        <v>44500</v>
      </c>
      <c r="L5958" s="1" t="str">
        <f ca="1">_xlfn.XLOOKUP(tbl_Invoices[[#This Row],[Customer_ID]], tbl_Customers[Customer_ID], tbl_Customers[Age_Group])</f>
        <v>25–34</v>
      </c>
      <c r="M5958" s="1" t="str">
        <f>_xlfn.XLOOKUP(tbl_Invoices[[#This Row],[Customer_ID]], tbl_Customers[Customer_ID], tbl_Customers[Region])</f>
        <v>East</v>
      </c>
      <c r="N5958" s="1" t="str" cm="1">
        <f t="array" ref="N5958">_xlfn.IFS(
   _xlfn.SINGLE(tbl_Invoices[Plan_ID])="P1","Basic",
   _xlfn.SINGLE(tbl_Invoices[Plan_ID])="P2","Standard",
   _xlfn.SINGLE(tbl_Invoices[Plan_ID])="P3","Premium"
)</f>
        <v>Basic</v>
      </c>
      <c r="O5958" s="2">
        <f>IF(tbl_Invoices[[#This Row],[Revenue_Type]]="Churned",0,1)</f>
        <v>1</v>
      </c>
    </row>
    <row r="5959" spans="1:15" x14ac:dyDescent="0.25">
      <c r="A5959" t="s">
        <v>5358</v>
      </c>
      <c r="B5959" t="s">
        <v>1014</v>
      </c>
      <c r="C5959" t="s">
        <v>4518</v>
      </c>
      <c r="D5959" s="1">
        <v>45091</v>
      </c>
      <c r="E5959">
        <v>55</v>
      </c>
      <c r="F5959" t="b">
        <v>1</v>
      </c>
      <c r="G5959" t="s">
        <v>4545</v>
      </c>
      <c r="H5959" t="s">
        <v>2031</v>
      </c>
      <c r="I5959" s="1">
        <f>DATE(YEAR(tbl_Invoices[[#This Row],[Invoice_Date]]), MONTH(tbl_Invoices[[#This Row],[Invoice_Date]]), DAY(tbl_Invoices[[#This Row],[Invoice_Date]]))</f>
        <v>45091</v>
      </c>
      <c r="J5959">
        <f>YEAR(tbl_Invoices[[#This Row],[Invoice_Date]])</f>
        <v>2023</v>
      </c>
      <c r="K5959" s="1">
        <f>_xlfn.XLOOKUP(tbl_Invoices[[#This Row],[Customer_ID]], tbl_Customers[Customer_ID], tbl_Customers[Cohort_Month])</f>
        <v>44651</v>
      </c>
      <c r="L5959" s="1" t="str">
        <f ca="1">_xlfn.XLOOKUP(tbl_Invoices[[#This Row],[Customer_ID]], tbl_Customers[Customer_ID], tbl_Customers[Age_Group])</f>
        <v>45–54</v>
      </c>
      <c r="M5959" s="1" t="str">
        <f>_xlfn.XLOOKUP(tbl_Invoices[[#This Row],[Customer_ID]], tbl_Customers[Customer_ID], tbl_Customers[Region])</f>
        <v>International</v>
      </c>
      <c r="N5959" s="1" t="str" cm="1">
        <f t="array" ref="N5959">_xlfn.IFS(
   _xlfn.SINGLE(tbl_Invoices[Plan_ID])="P1","Basic",
   _xlfn.SINGLE(tbl_Invoices[Plan_ID])="P2","Standard",
   _xlfn.SINGLE(tbl_Invoices[Plan_ID])="P3","Premium"
)</f>
        <v>Premium</v>
      </c>
      <c r="O5959" s="2">
        <f>IF(tbl_Invoices[[#This Row],[Revenue_Type]]="Churned",0,1)</f>
        <v>0</v>
      </c>
    </row>
    <row r="5960" spans="1:15" x14ac:dyDescent="0.25">
      <c r="A5960" t="s">
        <v>7349</v>
      </c>
      <c r="B5960" t="s">
        <v>1315</v>
      </c>
      <c r="C5960" t="s">
        <v>4080</v>
      </c>
      <c r="D5960" s="1">
        <v>45091</v>
      </c>
      <c r="E5960">
        <v>25</v>
      </c>
      <c r="F5960" t="b">
        <v>1</v>
      </c>
      <c r="G5960" t="s">
        <v>4547</v>
      </c>
      <c r="H5960" t="s">
        <v>2034</v>
      </c>
      <c r="I5960" s="1">
        <f>DATE(YEAR(tbl_Invoices[[#This Row],[Invoice_Date]]), MONTH(tbl_Invoices[[#This Row],[Invoice_Date]]), DAY(tbl_Invoices[[#This Row],[Invoice_Date]]))</f>
        <v>45091</v>
      </c>
      <c r="J5960">
        <f>YEAR(tbl_Invoices[[#This Row],[Invoice_Date]])</f>
        <v>2023</v>
      </c>
      <c r="K5960" s="1">
        <f>_xlfn.XLOOKUP(tbl_Invoices[[#This Row],[Customer_ID]], tbl_Customers[Customer_ID], tbl_Customers[Cohort_Month])</f>
        <v>44804</v>
      </c>
      <c r="L5960" s="1" t="str">
        <f ca="1">_xlfn.XLOOKUP(tbl_Invoices[[#This Row],[Customer_ID]], tbl_Customers[Customer_ID], tbl_Customers[Age_Group])</f>
        <v>25–34</v>
      </c>
      <c r="M5960" s="1" t="str">
        <f>_xlfn.XLOOKUP(tbl_Invoices[[#This Row],[Customer_ID]], tbl_Customers[Customer_ID], tbl_Customers[Region])</f>
        <v>East</v>
      </c>
      <c r="N5960" s="1" t="str" cm="1">
        <f t="array" ref="N5960">_xlfn.IFS(
   _xlfn.SINGLE(tbl_Invoices[Plan_ID])="P1","Basic",
   _xlfn.SINGLE(tbl_Invoices[Plan_ID])="P2","Standard",
   _xlfn.SINGLE(tbl_Invoices[Plan_ID])="P3","Premium"
)</f>
        <v>Standard</v>
      </c>
      <c r="O5960" s="2">
        <f>IF(tbl_Invoices[[#This Row],[Revenue_Type]]="Churned",0,1)</f>
        <v>1</v>
      </c>
    </row>
    <row r="5961" spans="1:15" x14ac:dyDescent="0.25">
      <c r="A5961" t="s">
        <v>4543</v>
      </c>
      <c r="B5961" t="s">
        <v>1403</v>
      </c>
      <c r="C5961" t="s">
        <v>3719</v>
      </c>
      <c r="D5961" s="1">
        <v>45091</v>
      </c>
      <c r="E5961">
        <v>12</v>
      </c>
      <c r="F5961" t="b">
        <v>1</v>
      </c>
      <c r="G5961" t="s">
        <v>4540</v>
      </c>
      <c r="H5961" t="s">
        <v>2027</v>
      </c>
      <c r="I5961" s="1">
        <f>DATE(YEAR(tbl_Invoices[[#This Row],[Invoice_Date]]), MONTH(tbl_Invoices[[#This Row],[Invoice_Date]]), DAY(tbl_Invoices[[#This Row],[Invoice_Date]]))</f>
        <v>45091</v>
      </c>
      <c r="J5961">
        <f>YEAR(tbl_Invoices[[#This Row],[Invoice_Date]])</f>
        <v>2023</v>
      </c>
      <c r="K5961" s="1">
        <f>_xlfn.XLOOKUP(tbl_Invoices[[#This Row],[Customer_ID]], tbl_Customers[Customer_ID], tbl_Customers[Cohort_Month])</f>
        <v>44926</v>
      </c>
      <c r="L5961" s="1" t="str">
        <f ca="1">_xlfn.XLOOKUP(tbl_Invoices[[#This Row],[Customer_ID]], tbl_Customers[Customer_ID], tbl_Customers[Age_Group])</f>
        <v>55+</v>
      </c>
      <c r="M5961" s="1" t="str">
        <f>_xlfn.XLOOKUP(tbl_Invoices[[#This Row],[Customer_ID]], tbl_Customers[Customer_ID], tbl_Customers[Region])</f>
        <v>West</v>
      </c>
      <c r="N5961" s="1" t="str" cm="1">
        <f t="array" ref="N5961">_xlfn.IFS(
   _xlfn.SINGLE(tbl_Invoices[Plan_ID])="P1","Basic",
   _xlfn.SINGLE(tbl_Invoices[Plan_ID])="P2","Standard",
   _xlfn.SINGLE(tbl_Invoices[Plan_ID])="P3","Premium"
)</f>
        <v>Basic</v>
      </c>
      <c r="O5961" s="2">
        <f>IF(tbl_Invoices[[#This Row],[Revenue_Type]]="Churned",0,1)</f>
        <v>1</v>
      </c>
    </row>
    <row r="5962" spans="1:15" x14ac:dyDescent="0.25">
      <c r="A5962" t="s">
        <v>10081</v>
      </c>
      <c r="B5962" t="s">
        <v>1583</v>
      </c>
      <c r="C5962" t="s">
        <v>3289</v>
      </c>
      <c r="D5962" s="1">
        <v>45091</v>
      </c>
      <c r="E5962">
        <v>25</v>
      </c>
      <c r="F5962" t="b">
        <v>1</v>
      </c>
      <c r="G5962" t="s">
        <v>4545</v>
      </c>
      <c r="H5962" t="s">
        <v>2034</v>
      </c>
      <c r="I5962" s="1">
        <f>DATE(YEAR(tbl_Invoices[[#This Row],[Invoice_Date]]), MONTH(tbl_Invoices[[#This Row],[Invoice_Date]]), DAY(tbl_Invoices[[#This Row],[Invoice_Date]]))</f>
        <v>45091</v>
      </c>
      <c r="J5962">
        <f>YEAR(tbl_Invoices[[#This Row],[Invoice_Date]])</f>
        <v>2023</v>
      </c>
      <c r="K5962" s="1">
        <f>_xlfn.XLOOKUP(tbl_Invoices[[#This Row],[Customer_ID]], tbl_Customers[Customer_ID], tbl_Customers[Cohort_Month])</f>
        <v>44895</v>
      </c>
      <c r="L5962" s="1" t="str">
        <f ca="1">_xlfn.XLOOKUP(tbl_Invoices[[#This Row],[Customer_ID]], tbl_Customers[Customer_ID], tbl_Customers[Age_Group])</f>
        <v>35–44</v>
      </c>
      <c r="M5962" s="1" t="str">
        <f>_xlfn.XLOOKUP(tbl_Invoices[[#This Row],[Customer_ID]], tbl_Customers[Customer_ID], tbl_Customers[Region])</f>
        <v>Midwest</v>
      </c>
      <c r="N5962" s="1" t="str" cm="1">
        <f t="array" ref="N5962">_xlfn.IFS(
   _xlfn.SINGLE(tbl_Invoices[Plan_ID])="P1","Basic",
   _xlfn.SINGLE(tbl_Invoices[Plan_ID])="P2","Standard",
   _xlfn.SINGLE(tbl_Invoices[Plan_ID])="P3","Premium"
)</f>
        <v>Standard</v>
      </c>
      <c r="O5962" s="2">
        <f>IF(tbl_Invoices[[#This Row],[Revenue_Type]]="Churned",0,1)</f>
        <v>0</v>
      </c>
    </row>
    <row r="5963" spans="1:15" x14ac:dyDescent="0.25">
      <c r="A5963" t="s">
        <v>7395</v>
      </c>
      <c r="B5963" t="s">
        <v>69</v>
      </c>
      <c r="C5963" t="s">
        <v>2981</v>
      </c>
      <c r="D5963" s="1">
        <v>45092</v>
      </c>
      <c r="E5963">
        <v>55</v>
      </c>
      <c r="F5963" t="b">
        <v>1</v>
      </c>
      <c r="G5963" t="s">
        <v>4538</v>
      </c>
      <c r="H5963" t="s">
        <v>2031</v>
      </c>
      <c r="I5963" s="1">
        <f>DATE(YEAR(tbl_Invoices[[#This Row],[Invoice_Date]]), MONTH(tbl_Invoices[[#This Row],[Invoice_Date]]), DAY(tbl_Invoices[[#This Row],[Invoice_Date]]))</f>
        <v>45092</v>
      </c>
      <c r="J5963">
        <f>YEAR(tbl_Invoices[[#This Row],[Invoice_Date]])</f>
        <v>2023</v>
      </c>
      <c r="K5963" s="1">
        <f>_xlfn.XLOOKUP(tbl_Invoices[[#This Row],[Customer_ID]], tbl_Customers[Customer_ID], tbl_Customers[Cohort_Month])</f>
        <v>44316</v>
      </c>
      <c r="L5963" s="1" t="str">
        <f ca="1">_xlfn.XLOOKUP(tbl_Invoices[[#This Row],[Customer_ID]], tbl_Customers[Customer_ID], tbl_Customers[Age_Group])</f>
        <v>25–34</v>
      </c>
      <c r="M5963" s="1" t="str">
        <f>_xlfn.XLOOKUP(tbl_Invoices[[#This Row],[Customer_ID]], tbl_Customers[Customer_ID], tbl_Customers[Region])</f>
        <v>South</v>
      </c>
      <c r="N5963" s="1" t="str" cm="1">
        <f t="array" ref="N5963">_xlfn.IFS(
   _xlfn.SINGLE(tbl_Invoices[Plan_ID])="P1","Basic",
   _xlfn.SINGLE(tbl_Invoices[Plan_ID])="P2","Standard",
   _xlfn.SINGLE(tbl_Invoices[Plan_ID])="P3","Premium"
)</f>
        <v>Premium</v>
      </c>
      <c r="O5963" s="2">
        <f>IF(tbl_Invoices[[#This Row],[Revenue_Type]]="Churned",0,1)</f>
        <v>1</v>
      </c>
    </row>
    <row r="5964" spans="1:15" x14ac:dyDescent="0.25">
      <c r="A5964" t="s">
        <v>8000</v>
      </c>
      <c r="B5964" t="s">
        <v>79</v>
      </c>
      <c r="C5964" t="s">
        <v>3701</v>
      </c>
      <c r="D5964" s="1">
        <v>45092</v>
      </c>
      <c r="E5964">
        <v>12</v>
      </c>
      <c r="F5964" t="b">
        <v>1</v>
      </c>
      <c r="G5964" t="s">
        <v>4549</v>
      </c>
      <c r="H5964" t="s">
        <v>2027</v>
      </c>
      <c r="I5964" s="1">
        <f>DATE(YEAR(tbl_Invoices[[#This Row],[Invoice_Date]]), MONTH(tbl_Invoices[[#This Row],[Invoice_Date]]), DAY(tbl_Invoices[[#This Row],[Invoice_Date]]))</f>
        <v>45092</v>
      </c>
      <c r="J5964">
        <f>YEAR(tbl_Invoices[[#This Row],[Invoice_Date]])</f>
        <v>2023</v>
      </c>
      <c r="K5964" s="1">
        <f>_xlfn.XLOOKUP(tbl_Invoices[[#This Row],[Customer_ID]], tbl_Customers[Customer_ID], tbl_Customers[Cohort_Month])</f>
        <v>44957</v>
      </c>
      <c r="L5964" s="1" t="str">
        <f ca="1">_xlfn.XLOOKUP(tbl_Invoices[[#This Row],[Customer_ID]], tbl_Customers[Customer_ID], tbl_Customers[Age_Group])</f>
        <v>45–54</v>
      </c>
      <c r="M5964" s="1" t="str">
        <f>_xlfn.XLOOKUP(tbl_Invoices[[#This Row],[Customer_ID]], tbl_Customers[Customer_ID], tbl_Customers[Region])</f>
        <v>West</v>
      </c>
      <c r="N5964" s="1" t="str" cm="1">
        <f t="array" ref="N5964">_xlfn.IFS(
   _xlfn.SINGLE(tbl_Invoices[Plan_ID])="P1","Basic",
   _xlfn.SINGLE(tbl_Invoices[Plan_ID])="P2","Standard",
   _xlfn.SINGLE(tbl_Invoices[Plan_ID])="P3","Premium"
)</f>
        <v>Basic</v>
      </c>
      <c r="O5964" s="2">
        <f>IF(tbl_Invoices[[#This Row],[Revenue_Type]]="Churned",0,1)</f>
        <v>1</v>
      </c>
    </row>
    <row r="5965" spans="1:15" x14ac:dyDescent="0.25">
      <c r="A5965" t="s">
        <v>9131</v>
      </c>
      <c r="B5965" t="s">
        <v>252</v>
      </c>
      <c r="C5965" t="s">
        <v>2254</v>
      </c>
      <c r="D5965" s="1">
        <v>45092</v>
      </c>
      <c r="E5965">
        <v>25</v>
      </c>
      <c r="F5965" t="b">
        <v>1</v>
      </c>
      <c r="G5965" t="s">
        <v>4540</v>
      </c>
      <c r="H5965" t="s">
        <v>2034</v>
      </c>
      <c r="I5965" s="1">
        <f>DATE(YEAR(tbl_Invoices[[#This Row],[Invoice_Date]]), MONTH(tbl_Invoices[[#This Row],[Invoice_Date]]), DAY(tbl_Invoices[[#This Row],[Invoice_Date]]))</f>
        <v>45092</v>
      </c>
      <c r="J5965">
        <f>YEAR(tbl_Invoices[[#This Row],[Invoice_Date]])</f>
        <v>2023</v>
      </c>
      <c r="K5965" s="1">
        <f>_xlfn.XLOOKUP(tbl_Invoices[[#This Row],[Customer_ID]], tbl_Customers[Customer_ID], tbl_Customers[Cohort_Month])</f>
        <v>44469</v>
      </c>
      <c r="L5965" s="1" t="str">
        <f ca="1">_xlfn.XLOOKUP(tbl_Invoices[[#This Row],[Customer_ID]], tbl_Customers[Customer_ID], tbl_Customers[Age_Group])</f>
        <v>18–24</v>
      </c>
      <c r="M5965" s="1" t="str">
        <f>_xlfn.XLOOKUP(tbl_Invoices[[#This Row],[Customer_ID]], tbl_Customers[Customer_ID], tbl_Customers[Region])</f>
        <v>International</v>
      </c>
      <c r="N5965" s="1" t="str" cm="1">
        <f t="array" ref="N5965">_xlfn.IFS(
   _xlfn.SINGLE(tbl_Invoices[Plan_ID])="P1","Basic",
   _xlfn.SINGLE(tbl_Invoices[Plan_ID])="P2","Standard",
   _xlfn.SINGLE(tbl_Invoices[Plan_ID])="P3","Premium"
)</f>
        <v>Standard</v>
      </c>
      <c r="O5965" s="2">
        <f>IF(tbl_Invoices[[#This Row],[Revenue_Type]]="Churned",0,1)</f>
        <v>1</v>
      </c>
    </row>
    <row r="5966" spans="1:15" x14ac:dyDescent="0.25">
      <c r="A5966" t="s">
        <v>10350</v>
      </c>
      <c r="B5966" t="s">
        <v>1791</v>
      </c>
      <c r="C5966" t="s">
        <v>2730</v>
      </c>
      <c r="D5966" s="1">
        <v>45092</v>
      </c>
      <c r="E5966">
        <v>25</v>
      </c>
      <c r="F5966" t="b">
        <v>1</v>
      </c>
      <c r="G5966" t="s">
        <v>4538</v>
      </c>
      <c r="H5966" t="s">
        <v>2034</v>
      </c>
      <c r="I5966" s="1">
        <f>DATE(YEAR(tbl_Invoices[[#This Row],[Invoice_Date]]), MONTH(tbl_Invoices[[#This Row],[Invoice_Date]]), DAY(tbl_Invoices[[#This Row],[Invoice_Date]]))</f>
        <v>45092</v>
      </c>
      <c r="J5966">
        <f>YEAR(tbl_Invoices[[#This Row],[Invoice_Date]])</f>
        <v>2023</v>
      </c>
      <c r="K5966" s="1">
        <f>_xlfn.XLOOKUP(tbl_Invoices[[#This Row],[Customer_ID]], tbl_Customers[Customer_ID], tbl_Customers[Cohort_Month])</f>
        <v>44681</v>
      </c>
      <c r="L5966" s="1" t="str">
        <f ca="1">_xlfn.XLOOKUP(tbl_Invoices[[#This Row],[Customer_ID]], tbl_Customers[Customer_ID], tbl_Customers[Age_Group])</f>
        <v>45–54</v>
      </c>
      <c r="M5966" s="1" t="str">
        <f>_xlfn.XLOOKUP(tbl_Invoices[[#This Row],[Customer_ID]], tbl_Customers[Customer_ID], tbl_Customers[Region])</f>
        <v>South</v>
      </c>
      <c r="N5966" s="1" t="str" cm="1">
        <f t="array" ref="N5966">_xlfn.IFS(
   _xlfn.SINGLE(tbl_Invoices[Plan_ID])="P1","Basic",
   _xlfn.SINGLE(tbl_Invoices[Plan_ID])="P2","Standard",
   _xlfn.SINGLE(tbl_Invoices[Plan_ID])="P3","Premium"
)</f>
        <v>Standard</v>
      </c>
      <c r="O5966" s="2">
        <f>IF(tbl_Invoices[[#This Row],[Revenue_Type]]="Churned",0,1)</f>
        <v>1</v>
      </c>
    </row>
    <row r="5967" spans="1:15" x14ac:dyDescent="0.25">
      <c r="A5967" t="s">
        <v>8869</v>
      </c>
      <c r="B5967" t="s">
        <v>573</v>
      </c>
      <c r="C5967" t="s">
        <v>2961</v>
      </c>
      <c r="D5967" s="1">
        <v>45093</v>
      </c>
      <c r="E5967">
        <v>55</v>
      </c>
      <c r="F5967" t="b">
        <v>1</v>
      </c>
      <c r="G5967" t="s">
        <v>4545</v>
      </c>
      <c r="H5967" t="s">
        <v>2031</v>
      </c>
      <c r="I5967" s="1">
        <f>DATE(YEAR(tbl_Invoices[[#This Row],[Invoice_Date]]), MONTH(tbl_Invoices[[#This Row],[Invoice_Date]]), DAY(tbl_Invoices[[#This Row],[Invoice_Date]]))</f>
        <v>45093</v>
      </c>
      <c r="J5967">
        <f>YEAR(tbl_Invoices[[#This Row],[Invoice_Date]])</f>
        <v>2023</v>
      </c>
      <c r="K5967" s="1">
        <f>_xlfn.XLOOKUP(tbl_Invoices[[#This Row],[Customer_ID]], tbl_Customers[Customer_ID], tbl_Customers[Cohort_Month])</f>
        <v>44773</v>
      </c>
      <c r="L5967" s="1" t="str">
        <f ca="1">_xlfn.XLOOKUP(tbl_Invoices[[#This Row],[Customer_ID]], tbl_Customers[Customer_ID], tbl_Customers[Age_Group])</f>
        <v>55+</v>
      </c>
      <c r="M5967" s="1" t="str">
        <f>_xlfn.XLOOKUP(tbl_Invoices[[#This Row],[Customer_ID]], tbl_Customers[Customer_ID], tbl_Customers[Region])</f>
        <v>West</v>
      </c>
      <c r="N5967" s="1" t="str" cm="1">
        <f t="array" ref="N5967">_xlfn.IFS(
   _xlfn.SINGLE(tbl_Invoices[Plan_ID])="P1","Basic",
   _xlfn.SINGLE(tbl_Invoices[Plan_ID])="P2","Standard",
   _xlfn.SINGLE(tbl_Invoices[Plan_ID])="P3","Premium"
)</f>
        <v>Premium</v>
      </c>
      <c r="O5967" s="2">
        <f>IF(tbl_Invoices[[#This Row],[Revenue_Type]]="Churned",0,1)</f>
        <v>0</v>
      </c>
    </row>
    <row r="5968" spans="1:15" x14ac:dyDescent="0.25">
      <c r="A5968" t="s">
        <v>10298</v>
      </c>
      <c r="B5968" t="s">
        <v>693</v>
      </c>
      <c r="C5968" t="s">
        <v>2362</v>
      </c>
      <c r="D5968" s="1">
        <v>45093</v>
      </c>
      <c r="E5968">
        <v>25</v>
      </c>
      <c r="F5968" t="b">
        <v>1</v>
      </c>
      <c r="G5968" t="s">
        <v>4549</v>
      </c>
      <c r="H5968" t="s">
        <v>2034</v>
      </c>
      <c r="I5968" s="1">
        <f>DATE(YEAR(tbl_Invoices[[#This Row],[Invoice_Date]]), MONTH(tbl_Invoices[[#This Row],[Invoice_Date]]), DAY(tbl_Invoices[[#This Row],[Invoice_Date]]))</f>
        <v>45093</v>
      </c>
      <c r="J5968">
        <f>YEAR(tbl_Invoices[[#This Row],[Invoice_Date]])</f>
        <v>2023</v>
      </c>
      <c r="K5968" s="1">
        <f>_xlfn.XLOOKUP(tbl_Invoices[[#This Row],[Customer_ID]], tbl_Customers[Customer_ID], tbl_Customers[Cohort_Month])</f>
        <v>44773</v>
      </c>
      <c r="L5968" s="1" t="str">
        <f ca="1">_xlfn.XLOOKUP(tbl_Invoices[[#This Row],[Customer_ID]], tbl_Customers[Customer_ID], tbl_Customers[Age_Group])</f>
        <v>55+</v>
      </c>
      <c r="M5968" s="1" t="str">
        <f>_xlfn.XLOOKUP(tbl_Invoices[[#This Row],[Customer_ID]], tbl_Customers[Customer_ID], tbl_Customers[Region])</f>
        <v>Midwest</v>
      </c>
      <c r="N5968" s="1" t="str" cm="1">
        <f t="array" ref="N5968">_xlfn.IFS(
   _xlfn.SINGLE(tbl_Invoices[Plan_ID])="P1","Basic",
   _xlfn.SINGLE(tbl_Invoices[Plan_ID])="P2","Standard",
   _xlfn.SINGLE(tbl_Invoices[Plan_ID])="P3","Premium"
)</f>
        <v>Standard</v>
      </c>
      <c r="O5968" s="2">
        <f>IF(tbl_Invoices[[#This Row],[Revenue_Type]]="Churned",0,1)</f>
        <v>1</v>
      </c>
    </row>
    <row r="5969" spans="1:15" x14ac:dyDescent="0.25">
      <c r="A5969" t="s">
        <v>7901</v>
      </c>
      <c r="B5969" t="s">
        <v>1181</v>
      </c>
      <c r="C5969" t="s">
        <v>3553</v>
      </c>
      <c r="D5969" s="1">
        <v>45093</v>
      </c>
      <c r="E5969">
        <v>25</v>
      </c>
      <c r="F5969" t="b">
        <v>1</v>
      </c>
      <c r="G5969" t="s">
        <v>4549</v>
      </c>
      <c r="H5969" t="s">
        <v>2034</v>
      </c>
      <c r="I5969" s="1">
        <f>DATE(YEAR(tbl_Invoices[[#This Row],[Invoice_Date]]), MONTH(tbl_Invoices[[#This Row],[Invoice_Date]]), DAY(tbl_Invoices[[#This Row],[Invoice_Date]]))</f>
        <v>45093</v>
      </c>
      <c r="J5969">
        <f>YEAR(tbl_Invoices[[#This Row],[Invoice_Date]])</f>
        <v>2023</v>
      </c>
      <c r="K5969" s="1">
        <f>_xlfn.XLOOKUP(tbl_Invoices[[#This Row],[Customer_ID]], tbl_Customers[Customer_ID], tbl_Customers[Cohort_Month])</f>
        <v>44377</v>
      </c>
      <c r="L5969" s="1" t="str">
        <f ca="1">_xlfn.XLOOKUP(tbl_Invoices[[#This Row],[Customer_ID]], tbl_Customers[Customer_ID], tbl_Customers[Age_Group])</f>
        <v>18–24</v>
      </c>
      <c r="M5969" s="1" t="str">
        <f>_xlfn.XLOOKUP(tbl_Invoices[[#This Row],[Customer_ID]], tbl_Customers[Customer_ID], tbl_Customers[Region])</f>
        <v>Midwest</v>
      </c>
      <c r="N5969" s="1" t="str" cm="1">
        <f t="array" ref="N5969">_xlfn.IFS(
   _xlfn.SINGLE(tbl_Invoices[Plan_ID])="P1","Basic",
   _xlfn.SINGLE(tbl_Invoices[Plan_ID])="P2","Standard",
   _xlfn.SINGLE(tbl_Invoices[Plan_ID])="P3","Premium"
)</f>
        <v>Standard</v>
      </c>
      <c r="O5969" s="2">
        <f>IF(tbl_Invoices[[#This Row],[Revenue_Type]]="Churned",0,1)</f>
        <v>1</v>
      </c>
    </row>
    <row r="5970" spans="1:15" x14ac:dyDescent="0.25">
      <c r="A5970" t="s">
        <v>9106</v>
      </c>
      <c r="B5970" t="s">
        <v>1245</v>
      </c>
      <c r="C5970" t="s">
        <v>4479</v>
      </c>
      <c r="D5970" s="1">
        <v>45093</v>
      </c>
      <c r="E5970">
        <v>25</v>
      </c>
      <c r="F5970" t="b">
        <v>1</v>
      </c>
      <c r="G5970" t="s">
        <v>4547</v>
      </c>
      <c r="H5970" t="s">
        <v>2034</v>
      </c>
      <c r="I5970" s="1">
        <f>DATE(YEAR(tbl_Invoices[[#This Row],[Invoice_Date]]), MONTH(tbl_Invoices[[#This Row],[Invoice_Date]]), DAY(tbl_Invoices[[#This Row],[Invoice_Date]]))</f>
        <v>45093</v>
      </c>
      <c r="J5970">
        <f>YEAR(tbl_Invoices[[#This Row],[Invoice_Date]])</f>
        <v>2023</v>
      </c>
      <c r="K5970" s="1">
        <f>_xlfn.XLOOKUP(tbl_Invoices[[#This Row],[Customer_ID]], tbl_Customers[Customer_ID], tbl_Customers[Cohort_Month])</f>
        <v>45016</v>
      </c>
      <c r="L5970" s="1" t="str">
        <f ca="1">_xlfn.XLOOKUP(tbl_Invoices[[#This Row],[Customer_ID]], tbl_Customers[Customer_ID], tbl_Customers[Age_Group])</f>
        <v>18–24</v>
      </c>
      <c r="M5970" s="1" t="str">
        <f>_xlfn.XLOOKUP(tbl_Invoices[[#This Row],[Customer_ID]], tbl_Customers[Customer_ID], tbl_Customers[Region])</f>
        <v>International</v>
      </c>
      <c r="N5970" s="1" t="str" cm="1">
        <f t="array" ref="N5970">_xlfn.IFS(
   _xlfn.SINGLE(tbl_Invoices[Plan_ID])="P1","Basic",
   _xlfn.SINGLE(tbl_Invoices[Plan_ID])="P2","Standard",
   _xlfn.SINGLE(tbl_Invoices[Plan_ID])="P3","Premium"
)</f>
        <v>Standard</v>
      </c>
      <c r="O5970" s="2">
        <f>IF(tbl_Invoices[[#This Row],[Revenue_Type]]="Churned",0,1)</f>
        <v>1</v>
      </c>
    </row>
    <row r="5971" spans="1:15" x14ac:dyDescent="0.25">
      <c r="A5971" t="s">
        <v>5350</v>
      </c>
      <c r="B5971" t="s">
        <v>1295</v>
      </c>
      <c r="C5971" t="s">
        <v>4060</v>
      </c>
      <c r="D5971" s="1">
        <v>45093</v>
      </c>
      <c r="E5971">
        <v>12</v>
      </c>
      <c r="F5971" t="b">
        <v>1</v>
      </c>
      <c r="G5971" t="s">
        <v>4549</v>
      </c>
      <c r="H5971" t="s">
        <v>2027</v>
      </c>
      <c r="I5971" s="1">
        <f>DATE(YEAR(tbl_Invoices[[#This Row],[Invoice_Date]]), MONTH(tbl_Invoices[[#This Row],[Invoice_Date]]), DAY(tbl_Invoices[[#This Row],[Invoice_Date]]))</f>
        <v>45093</v>
      </c>
      <c r="J5971">
        <f>YEAR(tbl_Invoices[[#This Row],[Invoice_Date]])</f>
        <v>2023</v>
      </c>
      <c r="K5971" s="1">
        <f>_xlfn.XLOOKUP(tbl_Invoices[[#This Row],[Customer_ID]], tbl_Customers[Customer_ID], tbl_Customers[Cohort_Month])</f>
        <v>45077</v>
      </c>
      <c r="L5971" s="1" t="str">
        <f ca="1">_xlfn.XLOOKUP(tbl_Invoices[[#This Row],[Customer_ID]], tbl_Customers[Customer_ID], tbl_Customers[Age_Group])</f>
        <v>25–34</v>
      </c>
      <c r="M5971" s="1" t="str">
        <f>_xlfn.XLOOKUP(tbl_Invoices[[#This Row],[Customer_ID]], tbl_Customers[Customer_ID], tbl_Customers[Region])</f>
        <v>Midwest</v>
      </c>
      <c r="N5971" s="1" t="str" cm="1">
        <f t="array" ref="N5971">_xlfn.IFS(
   _xlfn.SINGLE(tbl_Invoices[Plan_ID])="P1","Basic",
   _xlfn.SINGLE(tbl_Invoices[Plan_ID])="P2","Standard",
   _xlfn.SINGLE(tbl_Invoices[Plan_ID])="P3","Premium"
)</f>
        <v>Basic</v>
      </c>
      <c r="O5971" s="2">
        <f>IF(tbl_Invoices[[#This Row],[Revenue_Type]]="Churned",0,1)</f>
        <v>1</v>
      </c>
    </row>
    <row r="5972" spans="1:15" x14ac:dyDescent="0.25">
      <c r="A5972" t="s">
        <v>10274</v>
      </c>
      <c r="B5972" t="s">
        <v>1659</v>
      </c>
      <c r="C5972" t="s">
        <v>3247</v>
      </c>
      <c r="D5972" s="1">
        <v>45093</v>
      </c>
      <c r="E5972">
        <v>25</v>
      </c>
      <c r="F5972" t="b">
        <v>1</v>
      </c>
      <c r="G5972" t="s">
        <v>4538</v>
      </c>
      <c r="H5972" t="s">
        <v>2034</v>
      </c>
      <c r="I5972" s="1">
        <f>DATE(YEAR(tbl_Invoices[[#This Row],[Invoice_Date]]), MONTH(tbl_Invoices[[#This Row],[Invoice_Date]]), DAY(tbl_Invoices[[#This Row],[Invoice_Date]]))</f>
        <v>45093</v>
      </c>
      <c r="J5972">
        <f>YEAR(tbl_Invoices[[#This Row],[Invoice_Date]])</f>
        <v>2023</v>
      </c>
      <c r="K5972" s="1">
        <f>_xlfn.XLOOKUP(tbl_Invoices[[#This Row],[Customer_ID]], tbl_Customers[Customer_ID], tbl_Customers[Cohort_Month])</f>
        <v>44347</v>
      </c>
      <c r="L5972" s="1" t="str">
        <f ca="1">_xlfn.XLOOKUP(tbl_Invoices[[#This Row],[Customer_ID]], tbl_Customers[Customer_ID], tbl_Customers[Age_Group])</f>
        <v>55+</v>
      </c>
      <c r="M5972" s="1" t="str">
        <f>_xlfn.XLOOKUP(tbl_Invoices[[#This Row],[Customer_ID]], tbl_Customers[Customer_ID], tbl_Customers[Region])</f>
        <v>East</v>
      </c>
      <c r="N5972" s="1" t="str" cm="1">
        <f t="array" ref="N5972">_xlfn.IFS(
   _xlfn.SINGLE(tbl_Invoices[Plan_ID])="P1","Basic",
   _xlfn.SINGLE(tbl_Invoices[Plan_ID])="P2","Standard",
   _xlfn.SINGLE(tbl_Invoices[Plan_ID])="P3","Premium"
)</f>
        <v>Standard</v>
      </c>
      <c r="O5972" s="2">
        <f>IF(tbl_Invoices[[#This Row],[Revenue_Type]]="Churned",0,1)</f>
        <v>1</v>
      </c>
    </row>
    <row r="5973" spans="1:15" x14ac:dyDescent="0.25">
      <c r="A5973" t="s">
        <v>8687</v>
      </c>
      <c r="B5973" t="s">
        <v>1976</v>
      </c>
      <c r="C5973" t="s">
        <v>2996</v>
      </c>
      <c r="D5973" s="1">
        <v>45093</v>
      </c>
      <c r="E5973">
        <v>55</v>
      </c>
      <c r="F5973" t="b">
        <v>1</v>
      </c>
      <c r="G5973" t="s">
        <v>4545</v>
      </c>
      <c r="H5973" t="s">
        <v>2031</v>
      </c>
      <c r="I5973" s="1">
        <f>DATE(YEAR(tbl_Invoices[[#This Row],[Invoice_Date]]), MONTH(tbl_Invoices[[#This Row],[Invoice_Date]]), DAY(tbl_Invoices[[#This Row],[Invoice_Date]]))</f>
        <v>45093</v>
      </c>
      <c r="J5973">
        <f>YEAR(tbl_Invoices[[#This Row],[Invoice_Date]])</f>
        <v>2023</v>
      </c>
      <c r="K5973" s="1">
        <f>_xlfn.XLOOKUP(tbl_Invoices[[#This Row],[Customer_ID]], tbl_Customers[Customer_ID], tbl_Customers[Cohort_Month])</f>
        <v>44439</v>
      </c>
      <c r="L5973" s="1" t="str">
        <f ca="1">_xlfn.XLOOKUP(tbl_Invoices[[#This Row],[Customer_ID]], tbl_Customers[Customer_ID], tbl_Customers[Age_Group])</f>
        <v>45–54</v>
      </c>
      <c r="M5973" s="1" t="str">
        <f>_xlfn.XLOOKUP(tbl_Invoices[[#This Row],[Customer_ID]], tbl_Customers[Customer_ID], tbl_Customers[Region])</f>
        <v>Midwest</v>
      </c>
      <c r="N5973" s="1" t="str" cm="1">
        <f t="array" ref="N5973">_xlfn.IFS(
   _xlfn.SINGLE(tbl_Invoices[Plan_ID])="P1","Basic",
   _xlfn.SINGLE(tbl_Invoices[Plan_ID])="P2","Standard",
   _xlfn.SINGLE(tbl_Invoices[Plan_ID])="P3","Premium"
)</f>
        <v>Premium</v>
      </c>
      <c r="O5973" s="2">
        <f>IF(tbl_Invoices[[#This Row],[Revenue_Type]]="Churned",0,1)</f>
        <v>0</v>
      </c>
    </row>
    <row r="5974" spans="1:15" x14ac:dyDescent="0.25">
      <c r="A5974" t="s">
        <v>4975</v>
      </c>
      <c r="B5974" t="s">
        <v>82</v>
      </c>
      <c r="C5974" t="s">
        <v>3671</v>
      </c>
      <c r="D5974" s="1">
        <v>45094</v>
      </c>
      <c r="E5974">
        <v>12</v>
      </c>
      <c r="F5974" t="b">
        <v>1</v>
      </c>
      <c r="G5974" t="s">
        <v>4547</v>
      </c>
      <c r="H5974" t="s">
        <v>2027</v>
      </c>
      <c r="I5974" s="1">
        <f>DATE(YEAR(tbl_Invoices[[#This Row],[Invoice_Date]]), MONTH(tbl_Invoices[[#This Row],[Invoice_Date]]), DAY(tbl_Invoices[[#This Row],[Invoice_Date]]))</f>
        <v>45094</v>
      </c>
      <c r="J5974">
        <f>YEAR(tbl_Invoices[[#This Row],[Invoice_Date]])</f>
        <v>2023</v>
      </c>
      <c r="K5974" s="1">
        <f>_xlfn.XLOOKUP(tbl_Invoices[[#This Row],[Customer_ID]], tbl_Customers[Customer_ID], tbl_Customers[Cohort_Month])</f>
        <v>44347</v>
      </c>
      <c r="L5974" s="1" t="str">
        <f ca="1">_xlfn.XLOOKUP(tbl_Invoices[[#This Row],[Customer_ID]], tbl_Customers[Customer_ID], tbl_Customers[Age_Group])</f>
        <v>25–34</v>
      </c>
      <c r="M5974" s="1" t="str">
        <f>_xlfn.XLOOKUP(tbl_Invoices[[#This Row],[Customer_ID]], tbl_Customers[Customer_ID], tbl_Customers[Region])</f>
        <v>East</v>
      </c>
      <c r="N5974" s="1" t="str" cm="1">
        <f t="array" ref="N5974">_xlfn.IFS(
   _xlfn.SINGLE(tbl_Invoices[Plan_ID])="P1","Basic",
   _xlfn.SINGLE(tbl_Invoices[Plan_ID])="P2","Standard",
   _xlfn.SINGLE(tbl_Invoices[Plan_ID])="P3","Premium"
)</f>
        <v>Basic</v>
      </c>
      <c r="O5974" s="2">
        <f>IF(tbl_Invoices[[#This Row],[Revenue_Type]]="Churned",0,1)</f>
        <v>1</v>
      </c>
    </row>
    <row r="5975" spans="1:15" x14ac:dyDescent="0.25">
      <c r="A5975" t="s">
        <v>4719</v>
      </c>
      <c r="B5975" t="s">
        <v>347</v>
      </c>
      <c r="C5975" t="s">
        <v>3748</v>
      </c>
      <c r="D5975" s="1">
        <v>45094</v>
      </c>
      <c r="E5975">
        <v>55</v>
      </c>
      <c r="F5975" t="b">
        <v>1</v>
      </c>
      <c r="G5975" t="s">
        <v>4549</v>
      </c>
      <c r="H5975" t="s">
        <v>2031</v>
      </c>
      <c r="I5975" s="1">
        <f>DATE(YEAR(tbl_Invoices[[#This Row],[Invoice_Date]]), MONTH(tbl_Invoices[[#This Row],[Invoice_Date]]), DAY(tbl_Invoices[[#This Row],[Invoice_Date]]))</f>
        <v>45094</v>
      </c>
      <c r="J5975">
        <f>YEAR(tbl_Invoices[[#This Row],[Invoice_Date]])</f>
        <v>2023</v>
      </c>
      <c r="K5975" s="1">
        <f>_xlfn.XLOOKUP(tbl_Invoices[[#This Row],[Customer_ID]], tbl_Customers[Customer_ID], tbl_Customers[Cohort_Month])</f>
        <v>44286</v>
      </c>
      <c r="L5975" s="1" t="str">
        <f ca="1">_xlfn.XLOOKUP(tbl_Invoices[[#This Row],[Customer_ID]], tbl_Customers[Customer_ID], tbl_Customers[Age_Group])</f>
        <v>25–34</v>
      </c>
      <c r="M5975" s="1" t="str">
        <f>_xlfn.XLOOKUP(tbl_Invoices[[#This Row],[Customer_ID]], tbl_Customers[Customer_ID], tbl_Customers[Region])</f>
        <v>International</v>
      </c>
      <c r="N5975" s="1" t="str" cm="1">
        <f t="array" ref="N5975">_xlfn.IFS(
   _xlfn.SINGLE(tbl_Invoices[Plan_ID])="P1","Basic",
   _xlfn.SINGLE(tbl_Invoices[Plan_ID])="P2","Standard",
   _xlfn.SINGLE(tbl_Invoices[Plan_ID])="P3","Premium"
)</f>
        <v>Premium</v>
      </c>
      <c r="O5975" s="2">
        <f>IF(tbl_Invoices[[#This Row],[Revenue_Type]]="Churned",0,1)</f>
        <v>1</v>
      </c>
    </row>
    <row r="5976" spans="1:15" x14ac:dyDescent="0.25">
      <c r="A5976" t="s">
        <v>6207</v>
      </c>
      <c r="B5976" t="s">
        <v>572</v>
      </c>
      <c r="C5976" t="s">
        <v>3125</v>
      </c>
      <c r="D5976" s="1">
        <v>45094</v>
      </c>
      <c r="E5976">
        <v>25</v>
      </c>
      <c r="F5976" t="b">
        <v>1</v>
      </c>
      <c r="G5976" t="s">
        <v>4540</v>
      </c>
      <c r="H5976" t="s">
        <v>2034</v>
      </c>
      <c r="I5976" s="1">
        <f>DATE(YEAR(tbl_Invoices[[#This Row],[Invoice_Date]]), MONTH(tbl_Invoices[[#This Row],[Invoice_Date]]), DAY(tbl_Invoices[[#This Row],[Invoice_Date]]))</f>
        <v>45094</v>
      </c>
      <c r="J5976">
        <f>YEAR(tbl_Invoices[[#This Row],[Invoice_Date]])</f>
        <v>2023</v>
      </c>
      <c r="K5976" s="1">
        <f>_xlfn.XLOOKUP(tbl_Invoices[[#This Row],[Customer_ID]], tbl_Customers[Customer_ID], tbl_Customers[Cohort_Month])</f>
        <v>45016</v>
      </c>
      <c r="L5976" s="1" t="str">
        <f ca="1">_xlfn.XLOOKUP(tbl_Invoices[[#This Row],[Customer_ID]], tbl_Customers[Customer_ID], tbl_Customers[Age_Group])</f>
        <v>18–24</v>
      </c>
      <c r="M5976" s="1" t="str">
        <f>_xlfn.XLOOKUP(tbl_Invoices[[#This Row],[Customer_ID]], tbl_Customers[Customer_ID], tbl_Customers[Region])</f>
        <v>International</v>
      </c>
      <c r="N5976" s="1" t="str" cm="1">
        <f t="array" ref="N5976">_xlfn.IFS(
   _xlfn.SINGLE(tbl_Invoices[Plan_ID])="P1","Basic",
   _xlfn.SINGLE(tbl_Invoices[Plan_ID])="P2","Standard",
   _xlfn.SINGLE(tbl_Invoices[Plan_ID])="P3","Premium"
)</f>
        <v>Standard</v>
      </c>
      <c r="O5976" s="2">
        <f>IF(tbl_Invoices[[#This Row],[Revenue_Type]]="Churned",0,1)</f>
        <v>1</v>
      </c>
    </row>
    <row r="5977" spans="1:15" x14ac:dyDescent="0.25">
      <c r="A5977" t="s">
        <v>9075</v>
      </c>
      <c r="B5977" t="s">
        <v>605</v>
      </c>
      <c r="C5977" t="s">
        <v>3105</v>
      </c>
      <c r="D5977" s="1">
        <v>45094</v>
      </c>
      <c r="E5977">
        <v>12</v>
      </c>
      <c r="F5977" t="b">
        <v>1</v>
      </c>
      <c r="G5977" t="s">
        <v>4538</v>
      </c>
      <c r="H5977" t="s">
        <v>2027</v>
      </c>
      <c r="I5977" s="1">
        <f>DATE(YEAR(tbl_Invoices[[#This Row],[Invoice_Date]]), MONTH(tbl_Invoices[[#This Row],[Invoice_Date]]), DAY(tbl_Invoices[[#This Row],[Invoice_Date]]))</f>
        <v>45094</v>
      </c>
      <c r="J5977">
        <f>YEAR(tbl_Invoices[[#This Row],[Invoice_Date]])</f>
        <v>2023</v>
      </c>
      <c r="K5977" s="1">
        <f>_xlfn.XLOOKUP(tbl_Invoices[[#This Row],[Customer_ID]], tbl_Customers[Customer_ID], tbl_Customers[Cohort_Month])</f>
        <v>44255</v>
      </c>
      <c r="L5977" s="1" t="str">
        <f ca="1">_xlfn.XLOOKUP(tbl_Invoices[[#This Row],[Customer_ID]], tbl_Customers[Customer_ID], tbl_Customers[Age_Group])</f>
        <v>35–44</v>
      </c>
      <c r="M5977" s="1" t="str">
        <f>_xlfn.XLOOKUP(tbl_Invoices[[#This Row],[Customer_ID]], tbl_Customers[Customer_ID], tbl_Customers[Region])</f>
        <v>International</v>
      </c>
      <c r="N5977" s="1" t="str" cm="1">
        <f t="array" ref="N5977">_xlfn.IFS(
   _xlfn.SINGLE(tbl_Invoices[Plan_ID])="P1","Basic",
   _xlfn.SINGLE(tbl_Invoices[Plan_ID])="P2","Standard",
   _xlfn.SINGLE(tbl_Invoices[Plan_ID])="P3","Premium"
)</f>
        <v>Basic</v>
      </c>
      <c r="O5977" s="2">
        <f>IF(tbl_Invoices[[#This Row],[Revenue_Type]]="Churned",0,1)</f>
        <v>1</v>
      </c>
    </row>
    <row r="5978" spans="1:15" x14ac:dyDescent="0.25">
      <c r="A5978" t="s">
        <v>10165</v>
      </c>
      <c r="B5978" t="s">
        <v>728</v>
      </c>
      <c r="C5978" t="s">
        <v>4096</v>
      </c>
      <c r="D5978" s="1">
        <v>45094</v>
      </c>
      <c r="E5978">
        <v>12</v>
      </c>
      <c r="F5978" t="b">
        <v>1</v>
      </c>
      <c r="G5978" t="s">
        <v>4538</v>
      </c>
      <c r="H5978" t="s">
        <v>2027</v>
      </c>
      <c r="I5978" s="1">
        <f>DATE(YEAR(tbl_Invoices[[#This Row],[Invoice_Date]]), MONTH(tbl_Invoices[[#This Row],[Invoice_Date]]), DAY(tbl_Invoices[[#This Row],[Invoice_Date]]))</f>
        <v>45094</v>
      </c>
      <c r="J5978">
        <f>YEAR(tbl_Invoices[[#This Row],[Invoice_Date]])</f>
        <v>2023</v>
      </c>
      <c r="K5978" s="1">
        <f>_xlfn.XLOOKUP(tbl_Invoices[[#This Row],[Customer_ID]], tbl_Customers[Customer_ID], tbl_Customers[Cohort_Month])</f>
        <v>44377</v>
      </c>
      <c r="L5978" s="1" t="str">
        <f ca="1">_xlfn.XLOOKUP(tbl_Invoices[[#This Row],[Customer_ID]], tbl_Customers[Customer_ID], tbl_Customers[Age_Group])</f>
        <v>35–44</v>
      </c>
      <c r="M5978" s="1" t="str">
        <f>_xlfn.XLOOKUP(tbl_Invoices[[#This Row],[Customer_ID]], tbl_Customers[Customer_ID], tbl_Customers[Region])</f>
        <v>East</v>
      </c>
      <c r="N5978" s="1" t="str" cm="1">
        <f t="array" ref="N5978">_xlfn.IFS(
   _xlfn.SINGLE(tbl_Invoices[Plan_ID])="P1","Basic",
   _xlfn.SINGLE(tbl_Invoices[Plan_ID])="P2","Standard",
   _xlfn.SINGLE(tbl_Invoices[Plan_ID])="P3","Premium"
)</f>
        <v>Basic</v>
      </c>
      <c r="O5978" s="2">
        <f>IF(tbl_Invoices[[#This Row],[Revenue_Type]]="Churned",0,1)</f>
        <v>1</v>
      </c>
    </row>
    <row r="5979" spans="1:15" x14ac:dyDescent="0.25">
      <c r="A5979" t="s">
        <v>7186</v>
      </c>
      <c r="B5979" t="s">
        <v>730</v>
      </c>
      <c r="C5979" t="s">
        <v>3534</v>
      </c>
      <c r="D5979" s="1">
        <v>45094</v>
      </c>
      <c r="E5979">
        <v>55</v>
      </c>
      <c r="F5979" t="b">
        <v>1</v>
      </c>
      <c r="G5979" t="s">
        <v>4538</v>
      </c>
      <c r="H5979" t="s">
        <v>2031</v>
      </c>
      <c r="I5979" s="1">
        <f>DATE(YEAR(tbl_Invoices[[#This Row],[Invoice_Date]]), MONTH(tbl_Invoices[[#This Row],[Invoice_Date]]), DAY(tbl_Invoices[[#This Row],[Invoice_Date]]))</f>
        <v>45094</v>
      </c>
      <c r="J5979">
        <f>YEAR(tbl_Invoices[[#This Row],[Invoice_Date]])</f>
        <v>2023</v>
      </c>
      <c r="K5979" s="1">
        <f>_xlfn.XLOOKUP(tbl_Invoices[[#This Row],[Customer_ID]], tbl_Customers[Customer_ID], tbl_Customers[Cohort_Month])</f>
        <v>44286</v>
      </c>
      <c r="L5979" s="1" t="str">
        <f ca="1">_xlfn.XLOOKUP(tbl_Invoices[[#This Row],[Customer_ID]], tbl_Customers[Customer_ID], tbl_Customers[Age_Group])</f>
        <v>25–34</v>
      </c>
      <c r="M5979" s="1" t="str">
        <f>_xlfn.XLOOKUP(tbl_Invoices[[#This Row],[Customer_ID]], tbl_Customers[Customer_ID], tbl_Customers[Region])</f>
        <v>International</v>
      </c>
      <c r="N5979" s="1" t="str" cm="1">
        <f t="array" ref="N5979">_xlfn.IFS(
   _xlfn.SINGLE(tbl_Invoices[Plan_ID])="P1","Basic",
   _xlfn.SINGLE(tbl_Invoices[Plan_ID])="P2","Standard",
   _xlfn.SINGLE(tbl_Invoices[Plan_ID])="P3","Premium"
)</f>
        <v>Premium</v>
      </c>
      <c r="O5979" s="2">
        <f>IF(tbl_Invoices[[#This Row],[Revenue_Type]]="Churned",0,1)</f>
        <v>1</v>
      </c>
    </row>
    <row r="5980" spans="1:15" x14ac:dyDescent="0.25">
      <c r="A5980" t="s">
        <v>7380</v>
      </c>
      <c r="B5980" t="s">
        <v>1049</v>
      </c>
      <c r="C5980" t="s">
        <v>2459</v>
      </c>
      <c r="D5980" s="1">
        <v>45094</v>
      </c>
      <c r="E5980">
        <v>12</v>
      </c>
      <c r="F5980" t="b">
        <v>1</v>
      </c>
      <c r="G5980" t="s">
        <v>4538</v>
      </c>
      <c r="H5980" t="s">
        <v>2027</v>
      </c>
      <c r="I5980" s="1">
        <f>DATE(YEAR(tbl_Invoices[[#This Row],[Invoice_Date]]), MONTH(tbl_Invoices[[#This Row],[Invoice_Date]]), DAY(tbl_Invoices[[#This Row],[Invoice_Date]]))</f>
        <v>45094</v>
      </c>
      <c r="J5980">
        <f>YEAR(tbl_Invoices[[#This Row],[Invoice_Date]])</f>
        <v>2023</v>
      </c>
      <c r="K5980" s="1">
        <f>_xlfn.XLOOKUP(tbl_Invoices[[#This Row],[Customer_ID]], tbl_Customers[Customer_ID], tbl_Customers[Cohort_Month])</f>
        <v>44834</v>
      </c>
      <c r="L5980" s="1" t="str">
        <f ca="1">_xlfn.XLOOKUP(tbl_Invoices[[#This Row],[Customer_ID]], tbl_Customers[Customer_ID], tbl_Customers[Age_Group])</f>
        <v>35–44</v>
      </c>
      <c r="M5980" s="1" t="str">
        <f>_xlfn.XLOOKUP(tbl_Invoices[[#This Row],[Customer_ID]], tbl_Customers[Customer_ID], tbl_Customers[Region])</f>
        <v>West</v>
      </c>
      <c r="N5980" s="1" t="str" cm="1">
        <f t="array" ref="N5980">_xlfn.IFS(
   _xlfn.SINGLE(tbl_Invoices[Plan_ID])="P1","Basic",
   _xlfn.SINGLE(tbl_Invoices[Plan_ID])="P2","Standard",
   _xlfn.SINGLE(tbl_Invoices[Plan_ID])="P3","Premium"
)</f>
        <v>Basic</v>
      </c>
      <c r="O5980" s="2">
        <f>IF(tbl_Invoices[[#This Row],[Revenue_Type]]="Churned",0,1)</f>
        <v>1</v>
      </c>
    </row>
    <row r="5981" spans="1:15" x14ac:dyDescent="0.25">
      <c r="A5981" t="s">
        <v>4563</v>
      </c>
      <c r="B5981" t="s">
        <v>1304</v>
      </c>
      <c r="C5981" t="s">
        <v>2138</v>
      </c>
      <c r="D5981" s="1">
        <v>45094</v>
      </c>
      <c r="E5981">
        <v>55</v>
      </c>
      <c r="F5981" t="b">
        <v>1</v>
      </c>
      <c r="G5981" t="s">
        <v>4545</v>
      </c>
      <c r="H5981" t="s">
        <v>2031</v>
      </c>
      <c r="I5981" s="1">
        <f>DATE(YEAR(tbl_Invoices[[#This Row],[Invoice_Date]]), MONTH(tbl_Invoices[[#This Row],[Invoice_Date]]), DAY(tbl_Invoices[[#This Row],[Invoice_Date]]))</f>
        <v>45094</v>
      </c>
      <c r="J5981">
        <f>YEAR(tbl_Invoices[[#This Row],[Invoice_Date]])</f>
        <v>2023</v>
      </c>
      <c r="K5981" s="1">
        <f>_xlfn.XLOOKUP(tbl_Invoices[[#This Row],[Customer_ID]], tbl_Customers[Customer_ID], tbl_Customers[Cohort_Month])</f>
        <v>44804</v>
      </c>
      <c r="L5981" s="1" t="str">
        <f ca="1">_xlfn.XLOOKUP(tbl_Invoices[[#This Row],[Customer_ID]], tbl_Customers[Customer_ID], tbl_Customers[Age_Group])</f>
        <v>35–44</v>
      </c>
      <c r="M5981" s="1" t="str">
        <f>_xlfn.XLOOKUP(tbl_Invoices[[#This Row],[Customer_ID]], tbl_Customers[Customer_ID], tbl_Customers[Region])</f>
        <v>East</v>
      </c>
      <c r="N5981" s="1" t="str" cm="1">
        <f t="array" ref="N5981">_xlfn.IFS(
   _xlfn.SINGLE(tbl_Invoices[Plan_ID])="P1","Basic",
   _xlfn.SINGLE(tbl_Invoices[Plan_ID])="P2","Standard",
   _xlfn.SINGLE(tbl_Invoices[Plan_ID])="P3","Premium"
)</f>
        <v>Premium</v>
      </c>
      <c r="O5981" s="2">
        <f>IF(tbl_Invoices[[#This Row],[Revenue_Type]]="Churned",0,1)</f>
        <v>0</v>
      </c>
    </row>
    <row r="5982" spans="1:15" x14ac:dyDescent="0.25">
      <c r="A5982" t="s">
        <v>7169</v>
      </c>
      <c r="B5982" t="s">
        <v>1562</v>
      </c>
      <c r="C5982" t="s">
        <v>3272</v>
      </c>
      <c r="D5982" s="1">
        <v>45094</v>
      </c>
      <c r="E5982">
        <v>55</v>
      </c>
      <c r="F5982" t="b">
        <v>1</v>
      </c>
      <c r="G5982" t="s">
        <v>4545</v>
      </c>
      <c r="H5982" t="s">
        <v>2031</v>
      </c>
      <c r="I5982" s="1">
        <f>DATE(YEAR(tbl_Invoices[[#This Row],[Invoice_Date]]), MONTH(tbl_Invoices[[#This Row],[Invoice_Date]]), DAY(tbl_Invoices[[#This Row],[Invoice_Date]]))</f>
        <v>45094</v>
      </c>
      <c r="J5982">
        <f>YEAR(tbl_Invoices[[#This Row],[Invoice_Date]])</f>
        <v>2023</v>
      </c>
      <c r="K5982" s="1">
        <f>_xlfn.XLOOKUP(tbl_Invoices[[#This Row],[Customer_ID]], tbl_Customers[Customer_ID], tbl_Customers[Cohort_Month])</f>
        <v>44286</v>
      </c>
      <c r="L5982" s="1" t="str">
        <f ca="1">_xlfn.XLOOKUP(tbl_Invoices[[#This Row],[Customer_ID]], tbl_Customers[Customer_ID], tbl_Customers[Age_Group])</f>
        <v>45–54</v>
      </c>
      <c r="M5982" s="1" t="str">
        <f>_xlfn.XLOOKUP(tbl_Invoices[[#This Row],[Customer_ID]], tbl_Customers[Customer_ID], tbl_Customers[Region])</f>
        <v>South</v>
      </c>
      <c r="N5982" s="1" t="str" cm="1">
        <f t="array" ref="N5982">_xlfn.IFS(
   _xlfn.SINGLE(tbl_Invoices[Plan_ID])="P1","Basic",
   _xlfn.SINGLE(tbl_Invoices[Plan_ID])="P2","Standard",
   _xlfn.SINGLE(tbl_Invoices[Plan_ID])="P3","Premium"
)</f>
        <v>Premium</v>
      </c>
      <c r="O5982" s="2">
        <f>IF(tbl_Invoices[[#This Row],[Revenue_Type]]="Churned",0,1)</f>
        <v>0</v>
      </c>
    </row>
    <row r="5983" spans="1:15" x14ac:dyDescent="0.25">
      <c r="A5983" t="s">
        <v>9947</v>
      </c>
      <c r="B5983" t="s">
        <v>1644</v>
      </c>
      <c r="C5983" t="s">
        <v>2574</v>
      </c>
      <c r="D5983" s="1">
        <v>45094</v>
      </c>
      <c r="E5983">
        <v>12</v>
      </c>
      <c r="F5983" t="b">
        <v>1</v>
      </c>
      <c r="G5983" t="s">
        <v>4549</v>
      </c>
      <c r="H5983" t="s">
        <v>2027</v>
      </c>
      <c r="I5983" s="1">
        <f>DATE(YEAR(tbl_Invoices[[#This Row],[Invoice_Date]]), MONTH(tbl_Invoices[[#This Row],[Invoice_Date]]), DAY(tbl_Invoices[[#This Row],[Invoice_Date]]))</f>
        <v>45094</v>
      </c>
      <c r="J5983">
        <f>YEAR(tbl_Invoices[[#This Row],[Invoice_Date]])</f>
        <v>2023</v>
      </c>
      <c r="K5983" s="1">
        <f>_xlfn.XLOOKUP(tbl_Invoices[[#This Row],[Customer_ID]], tbl_Customers[Customer_ID], tbl_Customers[Cohort_Month])</f>
        <v>44895</v>
      </c>
      <c r="L5983" s="1" t="str">
        <f ca="1">_xlfn.XLOOKUP(tbl_Invoices[[#This Row],[Customer_ID]], tbl_Customers[Customer_ID], tbl_Customers[Age_Group])</f>
        <v>55+</v>
      </c>
      <c r="M5983" s="1" t="str">
        <f>_xlfn.XLOOKUP(tbl_Invoices[[#This Row],[Customer_ID]], tbl_Customers[Customer_ID], tbl_Customers[Region])</f>
        <v>West</v>
      </c>
      <c r="N5983" s="1" t="str" cm="1">
        <f t="array" ref="N5983">_xlfn.IFS(
   _xlfn.SINGLE(tbl_Invoices[Plan_ID])="P1","Basic",
   _xlfn.SINGLE(tbl_Invoices[Plan_ID])="P2","Standard",
   _xlfn.SINGLE(tbl_Invoices[Plan_ID])="P3","Premium"
)</f>
        <v>Basic</v>
      </c>
      <c r="O5983" s="2">
        <f>IF(tbl_Invoices[[#This Row],[Revenue_Type]]="Churned",0,1)</f>
        <v>1</v>
      </c>
    </row>
    <row r="5984" spans="1:15" x14ac:dyDescent="0.25">
      <c r="A5984" t="s">
        <v>5869</v>
      </c>
      <c r="B5984" t="s">
        <v>1873</v>
      </c>
      <c r="C5984" t="s">
        <v>3443</v>
      </c>
      <c r="D5984" s="1">
        <v>45094</v>
      </c>
      <c r="E5984">
        <v>55</v>
      </c>
      <c r="F5984" t="b">
        <v>1</v>
      </c>
      <c r="G5984" t="s">
        <v>4545</v>
      </c>
      <c r="H5984" t="s">
        <v>2031</v>
      </c>
      <c r="I5984" s="1">
        <f>DATE(YEAR(tbl_Invoices[[#This Row],[Invoice_Date]]), MONTH(tbl_Invoices[[#This Row],[Invoice_Date]]), DAY(tbl_Invoices[[#This Row],[Invoice_Date]]))</f>
        <v>45094</v>
      </c>
      <c r="J5984">
        <f>YEAR(tbl_Invoices[[#This Row],[Invoice_Date]])</f>
        <v>2023</v>
      </c>
      <c r="K5984" s="1">
        <f>_xlfn.XLOOKUP(tbl_Invoices[[#This Row],[Customer_ID]], tbl_Customers[Customer_ID], tbl_Customers[Cohort_Month])</f>
        <v>44865</v>
      </c>
      <c r="L5984" s="1" t="str">
        <f ca="1">_xlfn.XLOOKUP(tbl_Invoices[[#This Row],[Customer_ID]], tbl_Customers[Customer_ID], tbl_Customers[Age_Group])</f>
        <v>35–44</v>
      </c>
      <c r="M5984" s="1" t="str">
        <f>_xlfn.XLOOKUP(tbl_Invoices[[#This Row],[Customer_ID]], tbl_Customers[Customer_ID], tbl_Customers[Region])</f>
        <v>South</v>
      </c>
      <c r="N5984" s="1" t="str" cm="1">
        <f t="array" ref="N5984">_xlfn.IFS(
   _xlfn.SINGLE(tbl_Invoices[Plan_ID])="P1","Basic",
   _xlfn.SINGLE(tbl_Invoices[Plan_ID])="P2","Standard",
   _xlfn.SINGLE(tbl_Invoices[Plan_ID])="P3","Premium"
)</f>
        <v>Premium</v>
      </c>
      <c r="O5984" s="2">
        <f>IF(tbl_Invoices[[#This Row],[Revenue_Type]]="Churned",0,1)</f>
        <v>0</v>
      </c>
    </row>
    <row r="5985" spans="1:15" x14ac:dyDescent="0.25">
      <c r="A5985" t="s">
        <v>4697</v>
      </c>
      <c r="B5985" t="s">
        <v>586</v>
      </c>
      <c r="C5985" t="s">
        <v>3454</v>
      </c>
      <c r="D5985" s="1">
        <v>45095</v>
      </c>
      <c r="E5985">
        <v>55</v>
      </c>
      <c r="F5985" t="b">
        <v>1</v>
      </c>
      <c r="G5985" t="s">
        <v>4545</v>
      </c>
      <c r="H5985" t="s">
        <v>2031</v>
      </c>
      <c r="I5985" s="1">
        <f>DATE(YEAR(tbl_Invoices[[#This Row],[Invoice_Date]]), MONTH(tbl_Invoices[[#This Row],[Invoice_Date]]), DAY(tbl_Invoices[[#This Row],[Invoice_Date]]))</f>
        <v>45095</v>
      </c>
      <c r="J5985">
        <f>YEAR(tbl_Invoices[[#This Row],[Invoice_Date]])</f>
        <v>2023</v>
      </c>
      <c r="K5985" s="1">
        <f>_xlfn.XLOOKUP(tbl_Invoices[[#This Row],[Customer_ID]], tbl_Customers[Customer_ID], tbl_Customers[Cohort_Month])</f>
        <v>44227</v>
      </c>
      <c r="L5985" s="1" t="str">
        <f ca="1">_xlfn.XLOOKUP(tbl_Invoices[[#This Row],[Customer_ID]], tbl_Customers[Customer_ID], tbl_Customers[Age_Group])</f>
        <v>18–24</v>
      </c>
      <c r="M5985" s="1" t="str">
        <f>_xlfn.XLOOKUP(tbl_Invoices[[#This Row],[Customer_ID]], tbl_Customers[Customer_ID], tbl_Customers[Region])</f>
        <v>West</v>
      </c>
      <c r="N5985" s="1" t="str" cm="1">
        <f t="array" ref="N5985">_xlfn.IFS(
   _xlfn.SINGLE(tbl_Invoices[Plan_ID])="P1","Basic",
   _xlfn.SINGLE(tbl_Invoices[Plan_ID])="P2","Standard",
   _xlfn.SINGLE(tbl_Invoices[Plan_ID])="P3","Premium"
)</f>
        <v>Premium</v>
      </c>
      <c r="O5985" s="2">
        <f>IF(tbl_Invoices[[#This Row],[Revenue_Type]]="Churned",0,1)</f>
        <v>0</v>
      </c>
    </row>
    <row r="5986" spans="1:15" x14ac:dyDescent="0.25">
      <c r="A5986" t="s">
        <v>9105</v>
      </c>
      <c r="B5986" t="s">
        <v>609</v>
      </c>
      <c r="C5986" t="s">
        <v>4031</v>
      </c>
      <c r="D5986" s="1">
        <v>45095</v>
      </c>
      <c r="E5986">
        <v>12</v>
      </c>
      <c r="F5986" t="b">
        <v>1</v>
      </c>
      <c r="G5986" t="s">
        <v>4547</v>
      </c>
      <c r="H5986" t="s">
        <v>2027</v>
      </c>
      <c r="I5986" s="1">
        <f>DATE(YEAR(tbl_Invoices[[#This Row],[Invoice_Date]]), MONTH(tbl_Invoices[[#This Row],[Invoice_Date]]), DAY(tbl_Invoices[[#This Row],[Invoice_Date]]))</f>
        <v>45095</v>
      </c>
      <c r="J5986">
        <f>YEAR(tbl_Invoices[[#This Row],[Invoice_Date]])</f>
        <v>2023</v>
      </c>
      <c r="K5986" s="1">
        <f>_xlfn.XLOOKUP(tbl_Invoices[[#This Row],[Customer_ID]], tbl_Customers[Customer_ID], tbl_Customers[Cohort_Month])</f>
        <v>44408</v>
      </c>
      <c r="L5986" s="1" t="str">
        <f ca="1">_xlfn.XLOOKUP(tbl_Invoices[[#This Row],[Customer_ID]], tbl_Customers[Customer_ID], tbl_Customers[Age_Group])</f>
        <v>25–34</v>
      </c>
      <c r="M5986" s="1" t="str">
        <f>_xlfn.XLOOKUP(tbl_Invoices[[#This Row],[Customer_ID]], tbl_Customers[Customer_ID], tbl_Customers[Region])</f>
        <v>International</v>
      </c>
      <c r="N5986" s="1" t="str" cm="1">
        <f t="array" ref="N5986">_xlfn.IFS(
   _xlfn.SINGLE(tbl_Invoices[Plan_ID])="P1","Basic",
   _xlfn.SINGLE(tbl_Invoices[Plan_ID])="P2","Standard",
   _xlfn.SINGLE(tbl_Invoices[Plan_ID])="P3","Premium"
)</f>
        <v>Basic</v>
      </c>
      <c r="O5986" s="2">
        <f>IF(tbl_Invoices[[#This Row],[Revenue_Type]]="Churned",0,1)</f>
        <v>1</v>
      </c>
    </row>
    <row r="5987" spans="1:15" x14ac:dyDescent="0.25">
      <c r="A5987" t="s">
        <v>5223</v>
      </c>
      <c r="B5987" t="s">
        <v>720</v>
      </c>
      <c r="C5987" t="s">
        <v>2351</v>
      </c>
      <c r="D5987" s="1">
        <v>45095</v>
      </c>
      <c r="E5987">
        <v>25</v>
      </c>
      <c r="F5987" t="b">
        <v>1</v>
      </c>
      <c r="G5987" t="s">
        <v>4547</v>
      </c>
      <c r="H5987" t="s">
        <v>2034</v>
      </c>
      <c r="I5987" s="1">
        <f>DATE(YEAR(tbl_Invoices[[#This Row],[Invoice_Date]]), MONTH(tbl_Invoices[[#This Row],[Invoice_Date]]), DAY(tbl_Invoices[[#This Row],[Invoice_Date]]))</f>
        <v>45095</v>
      </c>
      <c r="J5987">
        <f>YEAR(tbl_Invoices[[#This Row],[Invoice_Date]])</f>
        <v>2023</v>
      </c>
      <c r="K5987" s="1">
        <f>_xlfn.XLOOKUP(tbl_Invoices[[#This Row],[Customer_ID]], tbl_Customers[Customer_ID], tbl_Customers[Cohort_Month])</f>
        <v>44651</v>
      </c>
      <c r="L5987" s="1" t="str">
        <f ca="1">_xlfn.XLOOKUP(tbl_Invoices[[#This Row],[Customer_ID]], tbl_Customers[Customer_ID], tbl_Customers[Age_Group])</f>
        <v>55+</v>
      </c>
      <c r="M5987" s="1" t="str">
        <f>_xlfn.XLOOKUP(tbl_Invoices[[#This Row],[Customer_ID]], tbl_Customers[Customer_ID], tbl_Customers[Region])</f>
        <v>Midwest</v>
      </c>
      <c r="N5987" s="1" t="str" cm="1">
        <f t="array" ref="N5987">_xlfn.IFS(
   _xlfn.SINGLE(tbl_Invoices[Plan_ID])="P1","Basic",
   _xlfn.SINGLE(tbl_Invoices[Plan_ID])="P2","Standard",
   _xlfn.SINGLE(tbl_Invoices[Plan_ID])="P3","Premium"
)</f>
        <v>Standard</v>
      </c>
      <c r="O5987" s="2">
        <f>IF(tbl_Invoices[[#This Row],[Revenue_Type]]="Churned",0,1)</f>
        <v>1</v>
      </c>
    </row>
    <row r="5988" spans="1:15" x14ac:dyDescent="0.25">
      <c r="A5988" t="s">
        <v>9670</v>
      </c>
      <c r="B5988" t="s">
        <v>1086</v>
      </c>
      <c r="C5988" t="s">
        <v>2670</v>
      </c>
      <c r="D5988" s="1">
        <v>45095</v>
      </c>
      <c r="E5988">
        <v>55</v>
      </c>
      <c r="F5988" t="b">
        <v>1</v>
      </c>
      <c r="G5988" t="s">
        <v>4547</v>
      </c>
      <c r="H5988" t="s">
        <v>2031</v>
      </c>
      <c r="I5988" s="1">
        <f>DATE(YEAR(tbl_Invoices[[#This Row],[Invoice_Date]]), MONTH(tbl_Invoices[[#This Row],[Invoice_Date]]), DAY(tbl_Invoices[[#This Row],[Invoice_Date]]))</f>
        <v>45095</v>
      </c>
      <c r="J5988">
        <f>YEAR(tbl_Invoices[[#This Row],[Invoice_Date]])</f>
        <v>2023</v>
      </c>
      <c r="K5988" s="1">
        <f>_xlfn.XLOOKUP(tbl_Invoices[[#This Row],[Customer_ID]], tbl_Customers[Customer_ID], tbl_Customers[Cohort_Month])</f>
        <v>45016</v>
      </c>
      <c r="L5988" s="1" t="str">
        <f ca="1">_xlfn.XLOOKUP(tbl_Invoices[[#This Row],[Customer_ID]], tbl_Customers[Customer_ID], tbl_Customers[Age_Group])</f>
        <v>55+</v>
      </c>
      <c r="M5988" s="1" t="str">
        <f>_xlfn.XLOOKUP(tbl_Invoices[[#This Row],[Customer_ID]], tbl_Customers[Customer_ID], tbl_Customers[Region])</f>
        <v>Midwest</v>
      </c>
      <c r="N5988" s="1" t="str" cm="1">
        <f t="array" ref="N5988">_xlfn.IFS(
   _xlfn.SINGLE(tbl_Invoices[Plan_ID])="P1","Basic",
   _xlfn.SINGLE(tbl_Invoices[Plan_ID])="P2","Standard",
   _xlfn.SINGLE(tbl_Invoices[Plan_ID])="P3","Premium"
)</f>
        <v>Premium</v>
      </c>
      <c r="O5988" s="2">
        <f>IF(tbl_Invoices[[#This Row],[Revenue_Type]]="Churned",0,1)</f>
        <v>1</v>
      </c>
    </row>
    <row r="5989" spans="1:15" x14ac:dyDescent="0.25">
      <c r="A5989" t="s">
        <v>8367</v>
      </c>
      <c r="B5989" t="s">
        <v>1458</v>
      </c>
      <c r="C5989" t="s">
        <v>2133</v>
      </c>
      <c r="D5989" s="1">
        <v>45095</v>
      </c>
      <c r="E5989">
        <v>25</v>
      </c>
      <c r="F5989" t="b">
        <v>1</v>
      </c>
      <c r="G5989" t="s">
        <v>4545</v>
      </c>
      <c r="H5989" t="s">
        <v>2034</v>
      </c>
      <c r="I5989" s="1">
        <f>DATE(YEAR(tbl_Invoices[[#This Row],[Invoice_Date]]), MONTH(tbl_Invoices[[#This Row],[Invoice_Date]]), DAY(tbl_Invoices[[#This Row],[Invoice_Date]]))</f>
        <v>45095</v>
      </c>
      <c r="J5989">
        <f>YEAR(tbl_Invoices[[#This Row],[Invoice_Date]])</f>
        <v>2023</v>
      </c>
      <c r="K5989" s="1">
        <f>_xlfn.XLOOKUP(tbl_Invoices[[#This Row],[Customer_ID]], tbl_Customers[Customer_ID], tbl_Customers[Cohort_Month])</f>
        <v>44804</v>
      </c>
      <c r="L5989" s="1" t="str">
        <f ca="1">_xlfn.XLOOKUP(tbl_Invoices[[#This Row],[Customer_ID]], tbl_Customers[Customer_ID], tbl_Customers[Age_Group])</f>
        <v>25–34</v>
      </c>
      <c r="M5989" s="1" t="str">
        <f>_xlfn.XLOOKUP(tbl_Invoices[[#This Row],[Customer_ID]], tbl_Customers[Customer_ID], tbl_Customers[Region])</f>
        <v>East</v>
      </c>
      <c r="N5989" s="1" t="str" cm="1">
        <f t="array" ref="N5989">_xlfn.IFS(
   _xlfn.SINGLE(tbl_Invoices[Plan_ID])="P1","Basic",
   _xlfn.SINGLE(tbl_Invoices[Plan_ID])="P2","Standard",
   _xlfn.SINGLE(tbl_Invoices[Plan_ID])="P3","Premium"
)</f>
        <v>Standard</v>
      </c>
      <c r="O5989" s="2">
        <f>IF(tbl_Invoices[[#This Row],[Revenue_Type]]="Churned",0,1)</f>
        <v>0</v>
      </c>
    </row>
    <row r="5990" spans="1:15" x14ac:dyDescent="0.25">
      <c r="A5990" t="s">
        <v>10337</v>
      </c>
      <c r="B5990" t="s">
        <v>1562</v>
      </c>
      <c r="C5990" t="s">
        <v>4115</v>
      </c>
      <c r="D5990" s="1">
        <v>45095</v>
      </c>
      <c r="E5990">
        <v>25</v>
      </c>
      <c r="F5990" t="b">
        <v>1</v>
      </c>
      <c r="G5990" t="s">
        <v>4549</v>
      </c>
      <c r="H5990" t="s">
        <v>2034</v>
      </c>
      <c r="I5990" s="1">
        <f>DATE(YEAR(tbl_Invoices[[#This Row],[Invoice_Date]]), MONTH(tbl_Invoices[[#This Row],[Invoice_Date]]), DAY(tbl_Invoices[[#This Row],[Invoice_Date]]))</f>
        <v>45095</v>
      </c>
      <c r="J5990">
        <f>YEAR(tbl_Invoices[[#This Row],[Invoice_Date]])</f>
        <v>2023</v>
      </c>
      <c r="K5990" s="1">
        <f>_xlfn.XLOOKUP(tbl_Invoices[[#This Row],[Customer_ID]], tbl_Customers[Customer_ID], tbl_Customers[Cohort_Month])</f>
        <v>44286</v>
      </c>
      <c r="L5990" s="1" t="str">
        <f ca="1">_xlfn.XLOOKUP(tbl_Invoices[[#This Row],[Customer_ID]], tbl_Customers[Customer_ID], tbl_Customers[Age_Group])</f>
        <v>45–54</v>
      </c>
      <c r="M5990" s="1" t="str">
        <f>_xlfn.XLOOKUP(tbl_Invoices[[#This Row],[Customer_ID]], tbl_Customers[Customer_ID], tbl_Customers[Region])</f>
        <v>South</v>
      </c>
      <c r="N5990" s="1" t="str" cm="1">
        <f t="array" ref="N5990">_xlfn.IFS(
   _xlfn.SINGLE(tbl_Invoices[Plan_ID])="P1","Basic",
   _xlfn.SINGLE(tbl_Invoices[Plan_ID])="P2","Standard",
   _xlfn.SINGLE(tbl_Invoices[Plan_ID])="P3","Premium"
)</f>
        <v>Standard</v>
      </c>
      <c r="O5990" s="2">
        <f>IF(tbl_Invoices[[#This Row],[Revenue_Type]]="Churned",0,1)</f>
        <v>1</v>
      </c>
    </row>
    <row r="5991" spans="1:15" x14ac:dyDescent="0.25">
      <c r="A5991" t="s">
        <v>10160</v>
      </c>
      <c r="B5991" t="s">
        <v>1940</v>
      </c>
      <c r="C5991" t="s">
        <v>2782</v>
      </c>
      <c r="D5991" s="1">
        <v>45095</v>
      </c>
      <c r="E5991">
        <v>55</v>
      </c>
      <c r="F5991" t="b">
        <v>1</v>
      </c>
      <c r="G5991" t="s">
        <v>4540</v>
      </c>
      <c r="H5991" t="s">
        <v>2031</v>
      </c>
      <c r="I5991" s="1">
        <f>DATE(YEAR(tbl_Invoices[[#This Row],[Invoice_Date]]), MONTH(tbl_Invoices[[#This Row],[Invoice_Date]]), DAY(tbl_Invoices[[#This Row],[Invoice_Date]]))</f>
        <v>45095</v>
      </c>
      <c r="J5991">
        <f>YEAR(tbl_Invoices[[#This Row],[Invoice_Date]])</f>
        <v>2023</v>
      </c>
      <c r="K5991" s="1">
        <f>_xlfn.XLOOKUP(tbl_Invoices[[#This Row],[Customer_ID]], tbl_Customers[Customer_ID], tbl_Customers[Cohort_Month])</f>
        <v>44286</v>
      </c>
      <c r="L5991" s="1" t="str">
        <f ca="1">_xlfn.XLOOKUP(tbl_Invoices[[#This Row],[Customer_ID]], tbl_Customers[Customer_ID], tbl_Customers[Age_Group])</f>
        <v>18–24</v>
      </c>
      <c r="M5991" s="1" t="str">
        <f>_xlfn.XLOOKUP(tbl_Invoices[[#This Row],[Customer_ID]], tbl_Customers[Customer_ID], tbl_Customers[Region])</f>
        <v>Midwest</v>
      </c>
      <c r="N5991" s="1" t="str" cm="1">
        <f t="array" ref="N5991">_xlfn.IFS(
   _xlfn.SINGLE(tbl_Invoices[Plan_ID])="P1","Basic",
   _xlfn.SINGLE(tbl_Invoices[Plan_ID])="P2","Standard",
   _xlfn.SINGLE(tbl_Invoices[Plan_ID])="P3","Premium"
)</f>
        <v>Premium</v>
      </c>
      <c r="O5991" s="2">
        <f>IF(tbl_Invoices[[#This Row],[Revenue_Type]]="Churned",0,1)</f>
        <v>1</v>
      </c>
    </row>
    <row r="5992" spans="1:15" x14ac:dyDescent="0.25">
      <c r="A5992" t="s">
        <v>6952</v>
      </c>
      <c r="B5992" t="s">
        <v>1977</v>
      </c>
      <c r="C5992" t="s">
        <v>2768</v>
      </c>
      <c r="D5992" s="1">
        <v>45095</v>
      </c>
      <c r="E5992">
        <v>55</v>
      </c>
      <c r="F5992" t="b">
        <v>1</v>
      </c>
      <c r="G5992" t="s">
        <v>4538</v>
      </c>
      <c r="H5992" t="s">
        <v>2031</v>
      </c>
      <c r="I5992" s="1">
        <f>DATE(YEAR(tbl_Invoices[[#This Row],[Invoice_Date]]), MONTH(tbl_Invoices[[#This Row],[Invoice_Date]]), DAY(tbl_Invoices[[#This Row],[Invoice_Date]]))</f>
        <v>45095</v>
      </c>
      <c r="J5992">
        <f>YEAR(tbl_Invoices[[#This Row],[Invoice_Date]])</f>
        <v>2023</v>
      </c>
      <c r="K5992" s="1">
        <f>_xlfn.XLOOKUP(tbl_Invoices[[#This Row],[Customer_ID]], tbl_Customers[Customer_ID], tbl_Customers[Cohort_Month])</f>
        <v>44377</v>
      </c>
      <c r="L5992" s="1" t="str">
        <f ca="1">_xlfn.XLOOKUP(tbl_Invoices[[#This Row],[Customer_ID]], tbl_Customers[Customer_ID], tbl_Customers[Age_Group])</f>
        <v>25–34</v>
      </c>
      <c r="M5992" s="1" t="str">
        <f>_xlfn.XLOOKUP(tbl_Invoices[[#This Row],[Customer_ID]], tbl_Customers[Customer_ID], tbl_Customers[Region])</f>
        <v>West</v>
      </c>
      <c r="N5992" s="1" t="str" cm="1">
        <f t="array" ref="N5992">_xlfn.IFS(
   _xlfn.SINGLE(tbl_Invoices[Plan_ID])="P1","Basic",
   _xlfn.SINGLE(tbl_Invoices[Plan_ID])="P2","Standard",
   _xlfn.SINGLE(tbl_Invoices[Plan_ID])="P3","Premium"
)</f>
        <v>Premium</v>
      </c>
      <c r="O5992" s="2">
        <f>IF(tbl_Invoices[[#This Row],[Revenue_Type]]="Churned",0,1)</f>
        <v>1</v>
      </c>
    </row>
    <row r="5993" spans="1:15" x14ac:dyDescent="0.25">
      <c r="A5993" t="s">
        <v>10235</v>
      </c>
      <c r="B5993" t="s">
        <v>1065</v>
      </c>
      <c r="C5993" t="s">
        <v>2499</v>
      </c>
      <c r="D5993" s="1">
        <v>45096</v>
      </c>
      <c r="E5993">
        <v>12</v>
      </c>
      <c r="F5993" t="b">
        <v>1</v>
      </c>
      <c r="G5993" t="s">
        <v>4545</v>
      </c>
      <c r="H5993" t="s">
        <v>2027</v>
      </c>
      <c r="I5993" s="1">
        <f>DATE(YEAR(tbl_Invoices[[#This Row],[Invoice_Date]]), MONTH(tbl_Invoices[[#This Row],[Invoice_Date]]), DAY(tbl_Invoices[[#This Row],[Invoice_Date]]))</f>
        <v>45096</v>
      </c>
      <c r="J5993">
        <f>YEAR(tbl_Invoices[[#This Row],[Invoice_Date]])</f>
        <v>2023</v>
      </c>
      <c r="K5993" s="1">
        <f>_xlfn.XLOOKUP(tbl_Invoices[[#This Row],[Customer_ID]], tbl_Customers[Customer_ID], tbl_Customers[Cohort_Month])</f>
        <v>44834</v>
      </c>
      <c r="L5993" s="1" t="str">
        <f ca="1">_xlfn.XLOOKUP(tbl_Invoices[[#This Row],[Customer_ID]], tbl_Customers[Customer_ID], tbl_Customers[Age_Group])</f>
        <v>35–44</v>
      </c>
      <c r="M5993" s="1" t="str">
        <f>_xlfn.XLOOKUP(tbl_Invoices[[#This Row],[Customer_ID]], tbl_Customers[Customer_ID], tbl_Customers[Region])</f>
        <v>West</v>
      </c>
      <c r="N5993" s="1" t="str" cm="1">
        <f t="array" ref="N5993">_xlfn.IFS(
   _xlfn.SINGLE(tbl_Invoices[Plan_ID])="P1","Basic",
   _xlfn.SINGLE(tbl_Invoices[Plan_ID])="P2","Standard",
   _xlfn.SINGLE(tbl_Invoices[Plan_ID])="P3","Premium"
)</f>
        <v>Basic</v>
      </c>
      <c r="O5993" s="2">
        <f>IF(tbl_Invoices[[#This Row],[Revenue_Type]]="Churned",0,1)</f>
        <v>0</v>
      </c>
    </row>
    <row r="5994" spans="1:15" x14ac:dyDescent="0.25">
      <c r="A5994" t="s">
        <v>6292</v>
      </c>
      <c r="B5994" t="s">
        <v>1150</v>
      </c>
      <c r="C5994" t="s">
        <v>2682</v>
      </c>
      <c r="D5994" s="1">
        <v>45096</v>
      </c>
      <c r="E5994">
        <v>55</v>
      </c>
      <c r="F5994" t="b">
        <v>1</v>
      </c>
      <c r="G5994" t="s">
        <v>4547</v>
      </c>
      <c r="H5994" t="s">
        <v>2031</v>
      </c>
      <c r="I5994" s="1">
        <f>DATE(YEAR(tbl_Invoices[[#This Row],[Invoice_Date]]), MONTH(tbl_Invoices[[#This Row],[Invoice_Date]]), DAY(tbl_Invoices[[#This Row],[Invoice_Date]]))</f>
        <v>45096</v>
      </c>
      <c r="J5994">
        <f>YEAR(tbl_Invoices[[#This Row],[Invoice_Date]])</f>
        <v>2023</v>
      </c>
      <c r="K5994" s="1">
        <f>_xlfn.XLOOKUP(tbl_Invoices[[#This Row],[Customer_ID]], tbl_Customers[Customer_ID], tbl_Customers[Cohort_Month])</f>
        <v>44500</v>
      </c>
      <c r="L5994" s="1" t="str">
        <f ca="1">_xlfn.XLOOKUP(tbl_Invoices[[#This Row],[Customer_ID]], tbl_Customers[Customer_ID], tbl_Customers[Age_Group])</f>
        <v>45–54</v>
      </c>
      <c r="M5994" s="1" t="str">
        <f>_xlfn.XLOOKUP(tbl_Invoices[[#This Row],[Customer_ID]], tbl_Customers[Customer_ID], tbl_Customers[Region])</f>
        <v>East</v>
      </c>
      <c r="N5994" s="1" t="str" cm="1">
        <f t="array" ref="N5994">_xlfn.IFS(
   _xlfn.SINGLE(tbl_Invoices[Plan_ID])="P1","Basic",
   _xlfn.SINGLE(tbl_Invoices[Plan_ID])="P2","Standard",
   _xlfn.SINGLE(tbl_Invoices[Plan_ID])="P3","Premium"
)</f>
        <v>Premium</v>
      </c>
      <c r="O5994" s="2">
        <f>IF(tbl_Invoices[[#This Row],[Revenue_Type]]="Churned",0,1)</f>
        <v>1</v>
      </c>
    </row>
    <row r="5995" spans="1:15" x14ac:dyDescent="0.25">
      <c r="A5995" t="s">
        <v>5825</v>
      </c>
      <c r="B5995" t="s">
        <v>1679</v>
      </c>
      <c r="C5995" t="s">
        <v>3224</v>
      </c>
      <c r="D5995" s="1">
        <v>45096</v>
      </c>
      <c r="E5995">
        <v>25</v>
      </c>
      <c r="F5995" t="b">
        <v>1</v>
      </c>
      <c r="G5995" t="s">
        <v>4549</v>
      </c>
      <c r="H5995" t="s">
        <v>2034</v>
      </c>
      <c r="I5995" s="1">
        <f>DATE(YEAR(tbl_Invoices[[#This Row],[Invoice_Date]]), MONTH(tbl_Invoices[[#This Row],[Invoice_Date]]), DAY(tbl_Invoices[[#This Row],[Invoice_Date]]))</f>
        <v>45096</v>
      </c>
      <c r="J5995">
        <f>YEAR(tbl_Invoices[[#This Row],[Invoice_Date]])</f>
        <v>2023</v>
      </c>
      <c r="K5995" s="1">
        <f>_xlfn.XLOOKUP(tbl_Invoices[[#This Row],[Customer_ID]], tbl_Customers[Customer_ID], tbl_Customers[Cohort_Month])</f>
        <v>44712</v>
      </c>
      <c r="L5995" s="1" t="str">
        <f ca="1">_xlfn.XLOOKUP(tbl_Invoices[[#This Row],[Customer_ID]], tbl_Customers[Customer_ID], tbl_Customers[Age_Group])</f>
        <v>35–44</v>
      </c>
      <c r="M5995" s="1" t="str">
        <f>_xlfn.XLOOKUP(tbl_Invoices[[#This Row],[Customer_ID]], tbl_Customers[Customer_ID], tbl_Customers[Region])</f>
        <v>International</v>
      </c>
      <c r="N5995" s="1" t="str" cm="1">
        <f t="array" ref="N5995">_xlfn.IFS(
   _xlfn.SINGLE(tbl_Invoices[Plan_ID])="P1","Basic",
   _xlfn.SINGLE(tbl_Invoices[Plan_ID])="P2","Standard",
   _xlfn.SINGLE(tbl_Invoices[Plan_ID])="P3","Premium"
)</f>
        <v>Standard</v>
      </c>
      <c r="O5995" s="2">
        <f>IF(tbl_Invoices[[#This Row],[Revenue_Type]]="Churned",0,1)</f>
        <v>1</v>
      </c>
    </row>
    <row r="5996" spans="1:15" x14ac:dyDescent="0.25">
      <c r="A5996" t="s">
        <v>9401</v>
      </c>
      <c r="B5996" t="s">
        <v>338</v>
      </c>
      <c r="C5996" t="s">
        <v>3238</v>
      </c>
      <c r="D5996" s="1">
        <v>45097</v>
      </c>
      <c r="E5996">
        <v>12</v>
      </c>
      <c r="F5996" t="b">
        <v>1</v>
      </c>
      <c r="G5996" t="s">
        <v>4538</v>
      </c>
      <c r="H5996" t="s">
        <v>2027</v>
      </c>
      <c r="I5996" s="1">
        <f>DATE(YEAR(tbl_Invoices[[#This Row],[Invoice_Date]]), MONTH(tbl_Invoices[[#This Row],[Invoice_Date]]), DAY(tbl_Invoices[[#This Row],[Invoice_Date]]))</f>
        <v>45097</v>
      </c>
      <c r="J5996">
        <f>YEAR(tbl_Invoices[[#This Row],[Invoice_Date]])</f>
        <v>2023</v>
      </c>
      <c r="K5996" s="1">
        <f>_xlfn.XLOOKUP(tbl_Invoices[[#This Row],[Customer_ID]], tbl_Customers[Customer_ID], tbl_Customers[Cohort_Month])</f>
        <v>44620</v>
      </c>
      <c r="L5996" s="1" t="str">
        <f ca="1">_xlfn.XLOOKUP(tbl_Invoices[[#This Row],[Customer_ID]], tbl_Customers[Customer_ID], tbl_Customers[Age_Group])</f>
        <v>55+</v>
      </c>
      <c r="M5996" s="1" t="str">
        <f>_xlfn.XLOOKUP(tbl_Invoices[[#This Row],[Customer_ID]], tbl_Customers[Customer_ID], tbl_Customers[Region])</f>
        <v>West</v>
      </c>
      <c r="N5996" s="1" t="str" cm="1">
        <f t="array" ref="N5996">_xlfn.IFS(
   _xlfn.SINGLE(tbl_Invoices[Plan_ID])="P1","Basic",
   _xlfn.SINGLE(tbl_Invoices[Plan_ID])="P2","Standard",
   _xlfn.SINGLE(tbl_Invoices[Plan_ID])="P3","Premium"
)</f>
        <v>Basic</v>
      </c>
      <c r="O5996" s="2">
        <f>IF(tbl_Invoices[[#This Row],[Revenue_Type]]="Churned",0,1)</f>
        <v>1</v>
      </c>
    </row>
    <row r="5997" spans="1:15" x14ac:dyDescent="0.25">
      <c r="A5997" t="s">
        <v>5398</v>
      </c>
      <c r="B5997" t="s">
        <v>517</v>
      </c>
      <c r="C5997" t="s">
        <v>3546</v>
      </c>
      <c r="D5997" s="1">
        <v>45097</v>
      </c>
      <c r="E5997">
        <v>55</v>
      </c>
      <c r="F5997" t="b">
        <v>1</v>
      </c>
      <c r="G5997" t="s">
        <v>4545</v>
      </c>
      <c r="H5997" t="s">
        <v>2031</v>
      </c>
      <c r="I5997" s="1">
        <f>DATE(YEAR(tbl_Invoices[[#This Row],[Invoice_Date]]), MONTH(tbl_Invoices[[#This Row],[Invoice_Date]]), DAY(tbl_Invoices[[#This Row],[Invoice_Date]]))</f>
        <v>45097</v>
      </c>
      <c r="J5997">
        <f>YEAR(tbl_Invoices[[#This Row],[Invoice_Date]])</f>
        <v>2023</v>
      </c>
      <c r="K5997" s="1">
        <f>_xlfn.XLOOKUP(tbl_Invoices[[#This Row],[Customer_ID]], tbl_Customers[Customer_ID], tbl_Customers[Cohort_Month])</f>
        <v>44926</v>
      </c>
      <c r="L5997" s="1" t="str">
        <f ca="1">_xlfn.XLOOKUP(tbl_Invoices[[#This Row],[Customer_ID]], tbl_Customers[Customer_ID], tbl_Customers[Age_Group])</f>
        <v>25–34</v>
      </c>
      <c r="M5997" s="1" t="str">
        <f>_xlfn.XLOOKUP(tbl_Invoices[[#This Row],[Customer_ID]], tbl_Customers[Customer_ID], tbl_Customers[Region])</f>
        <v>Midwest</v>
      </c>
      <c r="N5997" s="1" t="str" cm="1">
        <f t="array" ref="N5997">_xlfn.IFS(
   _xlfn.SINGLE(tbl_Invoices[Plan_ID])="P1","Basic",
   _xlfn.SINGLE(tbl_Invoices[Plan_ID])="P2","Standard",
   _xlfn.SINGLE(tbl_Invoices[Plan_ID])="P3","Premium"
)</f>
        <v>Premium</v>
      </c>
      <c r="O5997" s="2">
        <f>IF(tbl_Invoices[[#This Row],[Revenue_Type]]="Churned",0,1)</f>
        <v>0</v>
      </c>
    </row>
    <row r="5998" spans="1:15" x14ac:dyDescent="0.25">
      <c r="A5998" t="s">
        <v>8427</v>
      </c>
      <c r="B5998" t="s">
        <v>859</v>
      </c>
      <c r="C5998" t="s">
        <v>4507</v>
      </c>
      <c r="D5998" s="1">
        <v>45097</v>
      </c>
      <c r="E5998">
        <v>12</v>
      </c>
      <c r="F5998" t="b">
        <v>1</v>
      </c>
      <c r="G5998" t="s">
        <v>4538</v>
      </c>
      <c r="H5998" t="s">
        <v>2027</v>
      </c>
      <c r="I5998" s="1">
        <f>DATE(YEAR(tbl_Invoices[[#This Row],[Invoice_Date]]), MONTH(tbl_Invoices[[#This Row],[Invoice_Date]]), DAY(tbl_Invoices[[#This Row],[Invoice_Date]]))</f>
        <v>45097</v>
      </c>
      <c r="J5998">
        <f>YEAR(tbl_Invoices[[#This Row],[Invoice_Date]])</f>
        <v>2023</v>
      </c>
      <c r="K5998" s="1">
        <f>_xlfn.XLOOKUP(tbl_Invoices[[#This Row],[Customer_ID]], tbl_Customers[Customer_ID], tbl_Customers[Cohort_Month])</f>
        <v>44985</v>
      </c>
      <c r="L5998" s="1" t="str">
        <f ca="1">_xlfn.XLOOKUP(tbl_Invoices[[#This Row],[Customer_ID]], tbl_Customers[Customer_ID], tbl_Customers[Age_Group])</f>
        <v>55+</v>
      </c>
      <c r="M5998" s="1" t="str">
        <f>_xlfn.XLOOKUP(tbl_Invoices[[#This Row],[Customer_ID]], tbl_Customers[Customer_ID], tbl_Customers[Region])</f>
        <v>West</v>
      </c>
      <c r="N5998" s="1" t="str" cm="1">
        <f t="array" ref="N5998">_xlfn.IFS(
   _xlfn.SINGLE(tbl_Invoices[Plan_ID])="P1","Basic",
   _xlfn.SINGLE(tbl_Invoices[Plan_ID])="P2","Standard",
   _xlfn.SINGLE(tbl_Invoices[Plan_ID])="P3","Premium"
)</f>
        <v>Basic</v>
      </c>
      <c r="O5998" s="2">
        <f>IF(tbl_Invoices[[#This Row],[Revenue_Type]]="Churned",0,1)</f>
        <v>1</v>
      </c>
    </row>
    <row r="5999" spans="1:15" x14ac:dyDescent="0.25">
      <c r="A5999" t="s">
        <v>10025</v>
      </c>
      <c r="B5999" t="s">
        <v>1167</v>
      </c>
      <c r="C5999" t="s">
        <v>3185</v>
      </c>
      <c r="D5999" s="1">
        <v>45097</v>
      </c>
      <c r="E5999">
        <v>55</v>
      </c>
      <c r="F5999" t="b">
        <v>1</v>
      </c>
      <c r="G5999" t="s">
        <v>4540</v>
      </c>
      <c r="H5999" t="s">
        <v>2031</v>
      </c>
      <c r="I5999" s="1">
        <f>DATE(YEAR(tbl_Invoices[[#This Row],[Invoice_Date]]), MONTH(tbl_Invoices[[#This Row],[Invoice_Date]]), DAY(tbl_Invoices[[#This Row],[Invoice_Date]]))</f>
        <v>45097</v>
      </c>
      <c r="J5999">
        <f>YEAR(tbl_Invoices[[#This Row],[Invoice_Date]])</f>
        <v>2023</v>
      </c>
      <c r="K5999" s="1">
        <f>_xlfn.XLOOKUP(tbl_Invoices[[#This Row],[Customer_ID]], tbl_Customers[Customer_ID], tbl_Customers[Cohort_Month])</f>
        <v>44255</v>
      </c>
      <c r="L5999" s="1" t="str">
        <f ca="1">_xlfn.XLOOKUP(tbl_Invoices[[#This Row],[Customer_ID]], tbl_Customers[Customer_ID], tbl_Customers[Age_Group])</f>
        <v>35–44</v>
      </c>
      <c r="M5999" s="1" t="str">
        <f>_xlfn.XLOOKUP(tbl_Invoices[[#This Row],[Customer_ID]], tbl_Customers[Customer_ID], tbl_Customers[Region])</f>
        <v>South</v>
      </c>
      <c r="N5999" s="1" t="str" cm="1">
        <f t="array" ref="N5999">_xlfn.IFS(
   _xlfn.SINGLE(tbl_Invoices[Plan_ID])="P1","Basic",
   _xlfn.SINGLE(tbl_Invoices[Plan_ID])="P2","Standard",
   _xlfn.SINGLE(tbl_Invoices[Plan_ID])="P3","Premium"
)</f>
        <v>Premium</v>
      </c>
      <c r="O5999" s="2">
        <f>IF(tbl_Invoices[[#This Row],[Revenue_Type]]="Churned",0,1)</f>
        <v>1</v>
      </c>
    </row>
    <row r="6000" spans="1:15" x14ac:dyDescent="0.25">
      <c r="A6000" t="s">
        <v>8648</v>
      </c>
      <c r="B6000" t="s">
        <v>1373</v>
      </c>
      <c r="C6000" t="s">
        <v>4401</v>
      </c>
      <c r="D6000" s="1">
        <v>45097</v>
      </c>
      <c r="E6000">
        <v>12</v>
      </c>
      <c r="F6000" t="b">
        <v>1</v>
      </c>
      <c r="G6000" t="s">
        <v>4540</v>
      </c>
      <c r="H6000" t="s">
        <v>2027</v>
      </c>
      <c r="I6000" s="1">
        <f>DATE(YEAR(tbl_Invoices[[#This Row],[Invoice_Date]]), MONTH(tbl_Invoices[[#This Row],[Invoice_Date]]), DAY(tbl_Invoices[[#This Row],[Invoice_Date]]))</f>
        <v>45097</v>
      </c>
      <c r="J6000">
        <f>YEAR(tbl_Invoices[[#This Row],[Invoice_Date]])</f>
        <v>2023</v>
      </c>
      <c r="K6000" s="1">
        <f>_xlfn.XLOOKUP(tbl_Invoices[[#This Row],[Customer_ID]], tbl_Customers[Customer_ID], tbl_Customers[Cohort_Month])</f>
        <v>44500</v>
      </c>
      <c r="L6000" s="1" t="str">
        <f ca="1">_xlfn.XLOOKUP(tbl_Invoices[[#This Row],[Customer_ID]], tbl_Customers[Customer_ID], tbl_Customers[Age_Group])</f>
        <v>25–34</v>
      </c>
      <c r="M6000" s="1" t="str">
        <f>_xlfn.XLOOKUP(tbl_Invoices[[#This Row],[Customer_ID]], tbl_Customers[Customer_ID], tbl_Customers[Region])</f>
        <v>International</v>
      </c>
      <c r="N6000" s="1" t="str" cm="1">
        <f t="array" ref="N6000">_xlfn.IFS(
   _xlfn.SINGLE(tbl_Invoices[Plan_ID])="P1","Basic",
   _xlfn.SINGLE(tbl_Invoices[Plan_ID])="P2","Standard",
   _xlfn.SINGLE(tbl_Invoices[Plan_ID])="P3","Premium"
)</f>
        <v>Basic</v>
      </c>
      <c r="O6000" s="2">
        <f>IF(tbl_Invoices[[#This Row],[Revenue_Type]]="Churned",0,1)</f>
        <v>1</v>
      </c>
    </row>
    <row r="6001" spans="1:15" x14ac:dyDescent="0.25">
      <c r="A6001" t="s">
        <v>6647</v>
      </c>
      <c r="B6001" t="s">
        <v>1911</v>
      </c>
      <c r="C6001" t="s">
        <v>2284</v>
      </c>
      <c r="D6001" s="1">
        <v>45097</v>
      </c>
      <c r="E6001">
        <v>55</v>
      </c>
      <c r="F6001" t="b">
        <v>1</v>
      </c>
      <c r="G6001" t="s">
        <v>4549</v>
      </c>
      <c r="H6001" t="s">
        <v>2031</v>
      </c>
      <c r="I6001" s="1">
        <f>DATE(YEAR(tbl_Invoices[[#This Row],[Invoice_Date]]), MONTH(tbl_Invoices[[#This Row],[Invoice_Date]]), DAY(tbl_Invoices[[#This Row],[Invoice_Date]]))</f>
        <v>45097</v>
      </c>
      <c r="J6001">
        <f>YEAR(tbl_Invoices[[#This Row],[Invoice_Date]])</f>
        <v>2023</v>
      </c>
      <c r="K6001" s="1">
        <f>_xlfn.XLOOKUP(tbl_Invoices[[#This Row],[Customer_ID]], tbl_Customers[Customer_ID], tbl_Customers[Cohort_Month])</f>
        <v>45077</v>
      </c>
      <c r="L6001" s="1" t="str">
        <f ca="1">_xlfn.XLOOKUP(tbl_Invoices[[#This Row],[Customer_ID]], tbl_Customers[Customer_ID], tbl_Customers[Age_Group])</f>
        <v>45–54</v>
      </c>
      <c r="M6001" s="1" t="str">
        <f>_xlfn.XLOOKUP(tbl_Invoices[[#This Row],[Customer_ID]], tbl_Customers[Customer_ID], tbl_Customers[Region])</f>
        <v>International</v>
      </c>
      <c r="N6001" s="1" t="str" cm="1">
        <f t="array" ref="N6001">_xlfn.IFS(
   _xlfn.SINGLE(tbl_Invoices[Plan_ID])="P1","Basic",
   _xlfn.SINGLE(tbl_Invoices[Plan_ID])="P2","Standard",
   _xlfn.SINGLE(tbl_Invoices[Plan_ID])="P3","Premium"
)</f>
        <v>Premium</v>
      </c>
      <c r="O6001" s="2">
        <f>IF(tbl_Invoices[[#This Row],[Revenue_Type]]="Churned",0,1)</f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5162-44EC-4371-A6CE-812D18E4B6DE}">
  <dimension ref="A1:D181"/>
  <sheetViews>
    <sheetView workbookViewId="0">
      <selection sqref="A1:D1048576"/>
    </sheetView>
  </sheetViews>
  <sheetFormatPr defaultRowHeight="15" x14ac:dyDescent="0.25"/>
  <cols>
    <col min="1" max="1" width="9" bestFit="1" customWidth="1"/>
    <col min="2" max="2" width="14.5703125" bestFit="1" customWidth="1"/>
    <col min="3" max="3" width="9" bestFit="1" customWidth="1"/>
    <col min="4" max="4" width="18.28515625" bestFit="1" customWidth="1"/>
  </cols>
  <sheetData>
    <row r="1" spans="1:4" x14ac:dyDescent="0.25">
      <c r="A1" t="s">
        <v>10542</v>
      </c>
      <c r="B1" t="s">
        <v>10543</v>
      </c>
      <c r="C1" t="s">
        <v>10544</v>
      </c>
      <c r="D1" t="s">
        <v>10545</v>
      </c>
    </row>
    <row r="2" spans="1:4" x14ac:dyDescent="0.25">
      <c r="A2">
        <v>44227</v>
      </c>
      <c r="B2" t="s">
        <v>8</v>
      </c>
      <c r="C2">
        <v>11608</v>
      </c>
      <c r="D2">
        <v>69</v>
      </c>
    </row>
    <row r="3" spans="1:4" x14ac:dyDescent="0.25">
      <c r="A3">
        <v>44227</v>
      </c>
      <c r="B3" t="s">
        <v>29</v>
      </c>
      <c r="C3">
        <v>0</v>
      </c>
      <c r="D3">
        <v>104</v>
      </c>
    </row>
    <row r="4" spans="1:4" x14ac:dyDescent="0.25">
      <c r="A4">
        <v>44227</v>
      </c>
      <c r="B4" t="s">
        <v>24</v>
      </c>
      <c r="C4">
        <v>10795</v>
      </c>
      <c r="D4">
        <v>72</v>
      </c>
    </row>
    <row r="5" spans="1:4" x14ac:dyDescent="0.25">
      <c r="A5">
        <v>44227</v>
      </c>
      <c r="B5" t="s">
        <v>13</v>
      </c>
      <c r="C5">
        <v>4247</v>
      </c>
      <c r="D5">
        <v>21</v>
      </c>
    </row>
    <row r="6" spans="1:4" x14ac:dyDescent="0.25">
      <c r="A6">
        <v>44227</v>
      </c>
      <c r="B6" t="s">
        <v>22</v>
      </c>
      <c r="C6">
        <v>11432</v>
      </c>
      <c r="D6">
        <v>46</v>
      </c>
    </row>
    <row r="7" spans="1:4" x14ac:dyDescent="0.25">
      <c r="A7">
        <v>44255</v>
      </c>
      <c r="B7" t="s">
        <v>8</v>
      </c>
      <c r="C7">
        <v>9647</v>
      </c>
      <c r="D7">
        <v>79</v>
      </c>
    </row>
    <row r="8" spans="1:4" x14ac:dyDescent="0.25">
      <c r="A8">
        <v>44255</v>
      </c>
      <c r="B8" t="s">
        <v>29</v>
      </c>
      <c r="C8">
        <v>0</v>
      </c>
      <c r="D8">
        <v>49</v>
      </c>
    </row>
    <row r="9" spans="1:4" x14ac:dyDescent="0.25">
      <c r="A9">
        <v>44255</v>
      </c>
      <c r="B9" t="s">
        <v>24</v>
      </c>
      <c r="C9">
        <v>9576</v>
      </c>
      <c r="D9">
        <v>84</v>
      </c>
    </row>
    <row r="10" spans="1:4" x14ac:dyDescent="0.25">
      <c r="A10">
        <v>44255</v>
      </c>
      <c r="B10" t="s">
        <v>13</v>
      </c>
      <c r="C10">
        <v>13596</v>
      </c>
      <c r="D10">
        <v>56</v>
      </c>
    </row>
    <row r="11" spans="1:4" x14ac:dyDescent="0.25">
      <c r="A11">
        <v>44255</v>
      </c>
      <c r="B11" t="s">
        <v>22</v>
      </c>
      <c r="C11">
        <v>1107</v>
      </c>
      <c r="D11">
        <v>10</v>
      </c>
    </row>
    <row r="12" spans="1:4" x14ac:dyDescent="0.25">
      <c r="A12">
        <v>44286</v>
      </c>
      <c r="B12" t="s">
        <v>8</v>
      </c>
      <c r="C12">
        <v>483</v>
      </c>
      <c r="D12">
        <v>114</v>
      </c>
    </row>
    <row r="13" spans="1:4" x14ac:dyDescent="0.25">
      <c r="A13">
        <v>44286</v>
      </c>
      <c r="B13" t="s">
        <v>29</v>
      </c>
      <c r="C13">
        <v>0</v>
      </c>
      <c r="D13">
        <v>98</v>
      </c>
    </row>
    <row r="14" spans="1:4" x14ac:dyDescent="0.25">
      <c r="A14">
        <v>44286</v>
      </c>
      <c r="B14" t="s">
        <v>24</v>
      </c>
      <c r="C14">
        <v>2607</v>
      </c>
      <c r="D14">
        <v>34</v>
      </c>
    </row>
    <row r="15" spans="1:4" x14ac:dyDescent="0.25">
      <c r="A15">
        <v>44286</v>
      </c>
      <c r="B15" t="s">
        <v>13</v>
      </c>
      <c r="C15">
        <v>1581</v>
      </c>
      <c r="D15">
        <v>90</v>
      </c>
    </row>
    <row r="16" spans="1:4" x14ac:dyDescent="0.25">
      <c r="A16">
        <v>44286</v>
      </c>
      <c r="B16" t="s">
        <v>22</v>
      </c>
      <c r="C16">
        <v>1740</v>
      </c>
      <c r="D16">
        <v>68</v>
      </c>
    </row>
    <row r="17" spans="1:4" x14ac:dyDescent="0.25">
      <c r="A17">
        <v>44316</v>
      </c>
      <c r="B17" t="s">
        <v>8</v>
      </c>
      <c r="C17">
        <v>11130</v>
      </c>
      <c r="D17">
        <v>65</v>
      </c>
    </row>
    <row r="18" spans="1:4" x14ac:dyDescent="0.25">
      <c r="A18">
        <v>44316</v>
      </c>
      <c r="B18" t="s">
        <v>29</v>
      </c>
      <c r="C18">
        <v>0</v>
      </c>
      <c r="D18">
        <v>46</v>
      </c>
    </row>
    <row r="19" spans="1:4" x14ac:dyDescent="0.25">
      <c r="A19">
        <v>44316</v>
      </c>
      <c r="B19" t="s">
        <v>24</v>
      </c>
      <c r="C19">
        <v>12450</v>
      </c>
      <c r="D19">
        <v>34</v>
      </c>
    </row>
    <row r="20" spans="1:4" x14ac:dyDescent="0.25">
      <c r="A20">
        <v>44316</v>
      </c>
      <c r="B20" t="s">
        <v>13</v>
      </c>
      <c r="C20">
        <v>12644</v>
      </c>
      <c r="D20">
        <v>108</v>
      </c>
    </row>
    <row r="21" spans="1:4" x14ac:dyDescent="0.25">
      <c r="A21">
        <v>44316</v>
      </c>
      <c r="B21" t="s">
        <v>22</v>
      </c>
      <c r="C21">
        <v>12003</v>
      </c>
      <c r="D21">
        <v>106</v>
      </c>
    </row>
    <row r="22" spans="1:4" x14ac:dyDescent="0.25">
      <c r="A22">
        <v>44347</v>
      </c>
      <c r="B22" t="s">
        <v>8</v>
      </c>
      <c r="C22">
        <v>3876</v>
      </c>
      <c r="D22">
        <v>18</v>
      </c>
    </row>
    <row r="23" spans="1:4" x14ac:dyDescent="0.25">
      <c r="A23">
        <v>44347</v>
      </c>
      <c r="B23" t="s">
        <v>29</v>
      </c>
      <c r="C23">
        <v>0</v>
      </c>
      <c r="D23">
        <v>120</v>
      </c>
    </row>
    <row r="24" spans="1:4" x14ac:dyDescent="0.25">
      <c r="A24">
        <v>44347</v>
      </c>
      <c r="B24" t="s">
        <v>24</v>
      </c>
      <c r="C24">
        <v>14430</v>
      </c>
      <c r="D24">
        <v>27</v>
      </c>
    </row>
    <row r="25" spans="1:4" x14ac:dyDescent="0.25">
      <c r="A25">
        <v>44347</v>
      </c>
      <c r="B25" t="s">
        <v>13</v>
      </c>
      <c r="C25">
        <v>11930</v>
      </c>
      <c r="D25">
        <v>119</v>
      </c>
    </row>
    <row r="26" spans="1:4" x14ac:dyDescent="0.25">
      <c r="A26">
        <v>44347</v>
      </c>
      <c r="B26" t="s">
        <v>22</v>
      </c>
      <c r="C26">
        <v>6292</v>
      </c>
      <c r="D26">
        <v>101</v>
      </c>
    </row>
    <row r="27" spans="1:4" x14ac:dyDescent="0.25">
      <c r="A27">
        <v>44377</v>
      </c>
      <c r="B27" t="s">
        <v>8</v>
      </c>
      <c r="C27">
        <v>6882</v>
      </c>
      <c r="D27">
        <v>13</v>
      </c>
    </row>
    <row r="28" spans="1:4" x14ac:dyDescent="0.25">
      <c r="A28">
        <v>44377</v>
      </c>
      <c r="B28" t="s">
        <v>29</v>
      </c>
      <c r="C28">
        <v>0</v>
      </c>
      <c r="D28">
        <v>12</v>
      </c>
    </row>
    <row r="29" spans="1:4" x14ac:dyDescent="0.25">
      <c r="A29">
        <v>44377</v>
      </c>
      <c r="B29" t="s">
        <v>24</v>
      </c>
      <c r="C29">
        <v>10025</v>
      </c>
      <c r="D29">
        <v>37</v>
      </c>
    </row>
    <row r="30" spans="1:4" x14ac:dyDescent="0.25">
      <c r="A30">
        <v>44377</v>
      </c>
      <c r="B30" t="s">
        <v>13</v>
      </c>
      <c r="C30">
        <v>1875</v>
      </c>
      <c r="D30">
        <v>9</v>
      </c>
    </row>
    <row r="31" spans="1:4" x14ac:dyDescent="0.25">
      <c r="A31">
        <v>44377</v>
      </c>
      <c r="B31" t="s">
        <v>22</v>
      </c>
      <c r="C31">
        <v>13874</v>
      </c>
      <c r="D31">
        <v>100</v>
      </c>
    </row>
    <row r="32" spans="1:4" x14ac:dyDescent="0.25">
      <c r="A32">
        <v>44408</v>
      </c>
      <c r="B32" t="s">
        <v>8</v>
      </c>
      <c r="C32">
        <v>1194</v>
      </c>
      <c r="D32">
        <v>61</v>
      </c>
    </row>
    <row r="33" spans="1:4" x14ac:dyDescent="0.25">
      <c r="A33">
        <v>44408</v>
      </c>
      <c r="B33" t="s">
        <v>29</v>
      </c>
      <c r="C33">
        <v>0</v>
      </c>
      <c r="D33">
        <v>102</v>
      </c>
    </row>
    <row r="34" spans="1:4" x14ac:dyDescent="0.25">
      <c r="A34">
        <v>44408</v>
      </c>
      <c r="B34" t="s">
        <v>24</v>
      </c>
      <c r="C34">
        <v>6132</v>
      </c>
      <c r="D34">
        <v>82</v>
      </c>
    </row>
    <row r="35" spans="1:4" x14ac:dyDescent="0.25">
      <c r="A35">
        <v>44408</v>
      </c>
      <c r="B35" t="s">
        <v>13</v>
      </c>
      <c r="C35">
        <v>10343</v>
      </c>
      <c r="D35">
        <v>112</v>
      </c>
    </row>
    <row r="36" spans="1:4" x14ac:dyDescent="0.25">
      <c r="A36">
        <v>44408</v>
      </c>
      <c r="B36" t="s">
        <v>22</v>
      </c>
      <c r="C36">
        <v>482</v>
      </c>
      <c r="D36">
        <v>27</v>
      </c>
    </row>
    <row r="37" spans="1:4" x14ac:dyDescent="0.25">
      <c r="A37">
        <v>44439</v>
      </c>
      <c r="B37" t="s">
        <v>8</v>
      </c>
      <c r="C37">
        <v>5261</v>
      </c>
      <c r="D37">
        <v>18</v>
      </c>
    </row>
    <row r="38" spans="1:4" x14ac:dyDescent="0.25">
      <c r="A38">
        <v>44439</v>
      </c>
      <c r="B38" t="s">
        <v>29</v>
      </c>
      <c r="C38">
        <v>0</v>
      </c>
      <c r="D38">
        <v>94</v>
      </c>
    </row>
    <row r="39" spans="1:4" x14ac:dyDescent="0.25">
      <c r="A39">
        <v>44439</v>
      </c>
      <c r="B39" t="s">
        <v>24</v>
      </c>
      <c r="C39">
        <v>7364</v>
      </c>
      <c r="D39">
        <v>53</v>
      </c>
    </row>
    <row r="40" spans="1:4" x14ac:dyDescent="0.25">
      <c r="A40">
        <v>44439</v>
      </c>
      <c r="B40" t="s">
        <v>13</v>
      </c>
      <c r="C40">
        <v>2182</v>
      </c>
      <c r="D40">
        <v>86</v>
      </c>
    </row>
    <row r="41" spans="1:4" x14ac:dyDescent="0.25">
      <c r="A41">
        <v>44439</v>
      </c>
      <c r="B41" t="s">
        <v>22</v>
      </c>
      <c r="C41">
        <v>9400</v>
      </c>
      <c r="D41">
        <v>76</v>
      </c>
    </row>
    <row r="42" spans="1:4" x14ac:dyDescent="0.25">
      <c r="A42">
        <v>44469</v>
      </c>
      <c r="B42" t="s">
        <v>8</v>
      </c>
      <c r="C42">
        <v>3272</v>
      </c>
      <c r="D42">
        <v>30</v>
      </c>
    </row>
    <row r="43" spans="1:4" x14ac:dyDescent="0.25">
      <c r="A43">
        <v>44469</v>
      </c>
      <c r="B43" t="s">
        <v>29</v>
      </c>
      <c r="C43">
        <v>0</v>
      </c>
      <c r="D43">
        <v>37</v>
      </c>
    </row>
    <row r="44" spans="1:4" x14ac:dyDescent="0.25">
      <c r="A44">
        <v>44469</v>
      </c>
      <c r="B44" t="s">
        <v>24</v>
      </c>
      <c r="C44">
        <v>8046</v>
      </c>
      <c r="D44">
        <v>61</v>
      </c>
    </row>
    <row r="45" spans="1:4" x14ac:dyDescent="0.25">
      <c r="A45">
        <v>44469</v>
      </c>
      <c r="B45" t="s">
        <v>13</v>
      </c>
      <c r="C45">
        <v>11122</v>
      </c>
      <c r="D45">
        <v>41</v>
      </c>
    </row>
    <row r="46" spans="1:4" x14ac:dyDescent="0.25">
      <c r="A46">
        <v>44469</v>
      </c>
      <c r="B46" t="s">
        <v>22</v>
      </c>
      <c r="C46">
        <v>3694</v>
      </c>
      <c r="D46">
        <v>30</v>
      </c>
    </row>
    <row r="47" spans="1:4" x14ac:dyDescent="0.25">
      <c r="A47">
        <v>44500</v>
      </c>
      <c r="B47" t="s">
        <v>8</v>
      </c>
      <c r="C47">
        <v>12159</v>
      </c>
      <c r="D47">
        <v>25</v>
      </c>
    </row>
    <row r="48" spans="1:4" x14ac:dyDescent="0.25">
      <c r="A48">
        <v>44500</v>
      </c>
      <c r="B48" t="s">
        <v>29</v>
      </c>
      <c r="C48">
        <v>0</v>
      </c>
      <c r="D48">
        <v>60</v>
      </c>
    </row>
    <row r="49" spans="1:4" x14ac:dyDescent="0.25">
      <c r="A49">
        <v>44500</v>
      </c>
      <c r="B49" t="s">
        <v>24</v>
      </c>
      <c r="C49">
        <v>13333</v>
      </c>
      <c r="D49">
        <v>72</v>
      </c>
    </row>
    <row r="50" spans="1:4" x14ac:dyDescent="0.25">
      <c r="A50">
        <v>44500</v>
      </c>
      <c r="B50" t="s">
        <v>13</v>
      </c>
      <c r="C50">
        <v>13249</v>
      </c>
      <c r="D50">
        <v>106</v>
      </c>
    </row>
    <row r="51" spans="1:4" x14ac:dyDescent="0.25">
      <c r="A51">
        <v>44500</v>
      </c>
      <c r="B51" t="s">
        <v>22</v>
      </c>
      <c r="C51">
        <v>3150</v>
      </c>
      <c r="D51">
        <v>16</v>
      </c>
    </row>
    <row r="52" spans="1:4" x14ac:dyDescent="0.25">
      <c r="A52">
        <v>44530</v>
      </c>
      <c r="B52" t="s">
        <v>8</v>
      </c>
      <c r="C52">
        <v>9537</v>
      </c>
      <c r="D52">
        <v>8</v>
      </c>
    </row>
    <row r="53" spans="1:4" x14ac:dyDescent="0.25">
      <c r="A53">
        <v>44530</v>
      </c>
      <c r="B53" t="s">
        <v>29</v>
      </c>
      <c r="C53">
        <v>0</v>
      </c>
      <c r="D53">
        <v>85</v>
      </c>
    </row>
    <row r="54" spans="1:4" x14ac:dyDescent="0.25">
      <c r="A54">
        <v>44530</v>
      </c>
      <c r="B54" t="s">
        <v>24</v>
      </c>
      <c r="C54">
        <v>10955</v>
      </c>
      <c r="D54">
        <v>17</v>
      </c>
    </row>
    <row r="55" spans="1:4" x14ac:dyDescent="0.25">
      <c r="A55">
        <v>44530</v>
      </c>
      <c r="B55" t="s">
        <v>13</v>
      </c>
      <c r="C55">
        <v>3334</v>
      </c>
      <c r="D55">
        <v>9</v>
      </c>
    </row>
    <row r="56" spans="1:4" x14ac:dyDescent="0.25">
      <c r="A56">
        <v>44530</v>
      </c>
      <c r="B56" t="s">
        <v>22</v>
      </c>
      <c r="C56">
        <v>13271</v>
      </c>
      <c r="D56">
        <v>22</v>
      </c>
    </row>
    <row r="57" spans="1:4" x14ac:dyDescent="0.25">
      <c r="A57">
        <v>44561</v>
      </c>
      <c r="B57" t="s">
        <v>8</v>
      </c>
      <c r="C57">
        <v>14635</v>
      </c>
      <c r="D57">
        <v>5</v>
      </c>
    </row>
    <row r="58" spans="1:4" x14ac:dyDescent="0.25">
      <c r="A58">
        <v>44561</v>
      </c>
      <c r="B58" t="s">
        <v>29</v>
      </c>
      <c r="C58">
        <v>0</v>
      </c>
      <c r="D58">
        <v>51</v>
      </c>
    </row>
    <row r="59" spans="1:4" x14ac:dyDescent="0.25">
      <c r="A59">
        <v>44561</v>
      </c>
      <c r="B59" t="s">
        <v>24</v>
      </c>
      <c r="C59">
        <v>12687</v>
      </c>
      <c r="D59">
        <v>57</v>
      </c>
    </row>
    <row r="60" spans="1:4" x14ac:dyDescent="0.25">
      <c r="A60">
        <v>44561</v>
      </c>
      <c r="B60" t="s">
        <v>13</v>
      </c>
      <c r="C60">
        <v>9310</v>
      </c>
      <c r="D60">
        <v>74</v>
      </c>
    </row>
    <row r="61" spans="1:4" x14ac:dyDescent="0.25">
      <c r="A61">
        <v>44561</v>
      </c>
      <c r="B61" t="s">
        <v>22</v>
      </c>
      <c r="C61">
        <v>14163</v>
      </c>
      <c r="D61">
        <v>14</v>
      </c>
    </row>
    <row r="62" spans="1:4" x14ac:dyDescent="0.25">
      <c r="A62">
        <v>44592</v>
      </c>
      <c r="B62" t="s">
        <v>8</v>
      </c>
      <c r="C62">
        <v>5582</v>
      </c>
      <c r="D62">
        <v>28</v>
      </c>
    </row>
    <row r="63" spans="1:4" x14ac:dyDescent="0.25">
      <c r="A63">
        <v>44592</v>
      </c>
      <c r="B63" t="s">
        <v>29</v>
      </c>
      <c r="C63">
        <v>0</v>
      </c>
      <c r="D63">
        <v>92</v>
      </c>
    </row>
    <row r="64" spans="1:4" x14ac:dyDescent="0.25">
      <c r="A64">
        <v>44592</v>
      </c>
      <c r="B64" t="s">
        <v>24</v>
      </c>
      <c r="C64">
        <v>11959</v>
      </c>
      <c r="D64">
        <v>98</v>
      </c>
    </row>
    <row r="65" spans="1:4" x14ac:dyDescent="0.25">
      <c r="A65">
        <v>44592</v>
      </c>
      <c r="B65" t="s">
        <v>13</v>
      </c>
      <c r="C65">
        <v>10522</v>
      </c>
      <c r="D65">
        <v>72</v>
      </c>
    </row>
    <row r="66" spans="1:4" x14ac:dyDescent="0.25">
      <c r="A66">
        <v>44592</v>
      </c>
      <c r="B66" t="s">
        <v>22</v>
      </c>
      <c r="C66">
        <v>8129</v>
      </c>
      <c r="D66">
        <v>29</v>
      </c>
    </row>
    <row r="67" spans="1:4" x14ac:dyDescent="0.25">
      <c r="A67">
        <v>44620</v>
      </c>
      <c r="B67" t="s">
        <v>8</v>
      </c>
      <c r="C67">
        <v>13638</v>
      </c>
      <c r="D67">
        <v>31</v>
      </c>
    </row>
    <row r="68" spans="1:4" x14ac:dyDescent="0.25">
      <c r="A68">
        <v>44620</v>
      </c>
      <c r="B68" t="s">
        <v>29</v>
      </c>
      <c r="C68">
        <v>0</v>
      </c>
      <c r="D68">
        <v>78</v>
      </c>
    </row>
    <row r="69" spans="1:4" x14ac:dyDescent="0.25">
      <c r="A69">
        <v>44620</v>
      </c>
      <c r="B69" t="s">
        <v>24</v>
      </c>
      <c r="C69">
        <v>13559</v>
      </c>
      <c r="D69">
        <v>65</v>
      </c>
    </row>
    <row r="70" spans="1:4" x14ac:dyDescent="0.25">
      <c r="A70">
        <v>44620</v>
      </c>
      <c r="B70" t="s">
        <v>13</v>
      </c>
      <c r="C70">
        <v>8205</v>
      </c>
      <c r="D70">
        <v>50</v>
      </c>
    </row>
    <row r="71" spans="1:4" x14ac:dyDescent="0.25">
      <c r="A71">
        <v>44620</v>
      </c>
      <c r="B71" t="s">
        <v>22</v>
      </c>
      <c r="C71">
        <v>5840</v>
      </c>
      <c r="D71">
        <v>84</v>
      </c>
    </row>
    <row r="72" spans="1:4" x14ac:dyDescent="0.25">
      <c r="A72">
        <v>44651</v>
      </c>
      <c r="B72" t="s">
        <v>8</v>
      </c>
      <c r="C72">
        <v>14741</v>
      </c>
      <c r="D72">
        <v>76</v>
      </c>
    </row>
    <row r="73" spans="1:4" x14ac:dyDescent="0.25">
      <c r="A73">
        <v>44651</v>
      </c>
      <c r="B73" t="s">
        <v>29</v>
      </c>
      <c r="C73">
        <v>0</v>
      </c>
      <c r="D73">
        <v>114</v>
      </c>
    </row>
    <row r="74" spans="1:4" x14ac:dyDescent="0.25">
      <c r="A74">
        <v>44651</v>
      </c>
      <c r="B74" t="s">
        <v>24</v>
      </c>
      <c r="C74">
        <v>2258</v>
      </c>
      <c r="D74">
        <v>107</v>
      </c>
    </row>
    <row r="75" spans="1:4" x14ac:dyDescent="0.25">
      <c r="A75">
        <v>44651</v>
      </c>
      <c r="B75" t="s">
        <v>13</v>
      </c>
      <c r="C75">
        <v>1100</v>
      </c>
      <c r="D75">
        <v>61</v>
      </c>
    </row>
    <row r="76" spans="1:4" x14ac:dyDescent="0.25">
      <c r="A76">
        <v>44651</v>
      </c>
      <c r="B76" t="s">
        <v>22</v>
      </c>
      <c r="C76">
        <v>7004</v>
      </c>
      <c r="D76">
        <v>85</v>
      </c>
    </row>
    <row r="77" spans="1:4" x14ac:dyDescent="0.25">
      <c r="A77">
        <v>44681</v>
      </c>
      <c r="B77" t="s">
        <v>8</v>
      </c>
      <c r="C77">
        <v>6162</v>
      </c>
      <c r="D77">
        <v>116</v>
      </c>
    </row>
    <row r="78" spans="1:4" x14ac:dyDescent="0.25">
      <c r="A78">
        <v>44681</v>
      </c>
      <c r="B78" t="s">
        <v>29</v>
      </c>
      <c r="C78">
        <v>0</v>
      </c>
      <c r="D78">
        <v>14</v>
      </c>
    </row>
    <row r="79" spans="1:4" x14ac:dyDescent="0.25">
      <c r="A79">
        <v>44681</v>
      </c>
      <c r="B79" t="s">
        <v>24</v>
      </c>
      <c r="C79">
        <v>9324</v>
      </c>
      <c r="D79">
        <v>15</v>
      </c>
    </row>
    <row r="80" spans="1:4" x14ac:dyDescent="0.25">
      <c r="A80">
        <v>44681</v>
      </c>
      <c r="B80" t="s">
        <v>13</v>
      </c>
      <c r="C80">
        <v>2083</v>
      </c>
      <c r="D80">
        <v>105</v>
      </c>
    </row>
    <row r="81" spans="1:4" x14ac:dyDescent="0.25">
      <c r="A81">
        <v>44681</v>
      </c>
      <c r="B81" t="s">
        <v>22</v>
      </c>
      <c r="C81">
        <v>8474</v>
      </c>
      <c r="D81">
        <v>43</v>
      </c>
    </row>
    <row r="82" spans="1:4" x14ac:dyDescent="0.25">
      <c r="A82">
        <v>44712</v>
      </c>
      <c r="B82" t="s">
        <v>8</v>
      </c>
      <c r="C82">
        <v>1653</v>
      </c>
      <c r="D82">
        <v>20</v>
      </c>
    </row>
    <row r="83" spans="1:4" x14ac:dyDescent="0.25">
      <c r="A83">
        <v>44712</v>
      </c>
      <c r="B83" t="s">
        <v>29</v>
      </c>
      <c r="C83">
        <v>0</v>
      </c>
      <c r="D83">
        <v>68</v>
      </c>
    </row>
    <row r="84" spans="1:4" x14ac:dyDescent="0.25">
      <c r="A84">
        <v>44712</v>
      </c>
      <c r="B84" t="s">
        <v>24</v>
      </c>
      <c r="C84">
        <v>3777</v>
      </c>
      <c r="D84">
        <v>11</v>
      </c>
    </row>
    <row r="85" spans="1:4" x14ac:dyDescent="0.25">
      <c r="A85">
        <v>44712</v>
      </c>
      <c r="B85" t="s">
        <v>13</v>
      </c>
      <c r="C85">
        <v>9854</v>
      </c>
      <c r="D85">
        <v>74</v>
      </c>
    </row>
    <row r="86" spans="1:4" x14ac:dyDescent="0.25">
      <c r="A86">
        <v>44712</v>
      </c>
      <c r="B86" t="s">
        <v>22</v>
      </c>
      <c r="C86">
        <v>5421</v>
      </c>
      <c r="D86">
        <v>7</v>
      </c>
    </row>
    <row r="87" spans="1:4" x14ac:dyDescent="0.25">
      <c r="A87">
        <v>44742</v>
      </c>
      <c r="B87" t="s">
        <v>8</v>
      </c>
      <c r="C87">
        <v>3670</v>
      </c>
      <c r="D87">
        <v>110</v>
      </c>
    </row>
    <row r="88" spans="1:4" x14ac:dyDescent="0.25">
      <c r="A88">
        <v>44742</v>
      </c>
      <c r="B88" t="s">
        <v>29</v>
      </c>
      <c r="C88">
        <v>0</v>
      </c>
      <c r="D88">
        <v>42</v>
      </c>
    </row>
    <row r="89" spans="1:4" x14ac:dyDescent="0.25">
      <c r="A89">
        <v>44742</v>
      </c>
      <c r="B89" t="s">
        <v>24</v>
      </c>
      <c r="C89">
        <v>13568</v>
      </c>
      <c r="D89">
        <v>37</v>
      </c>
    </row>
    <row r="90" spans="1:4" x14ac:dyDescent="0.25">
      <c r="A90">
        <v>44742</v>
      </c>
      <c r="B90" t="s">
        <v>13</v>
      </c>
      <c r="C90">
        <v>6396</v>
      </c>
      <c r="D90">
        <v>95</v>
      </c>
    </row>
    <row r="91" spans="1:4" x14ac:dyDescent="0.25">
      <c r="A91">
        <v>44742</v>
      </c>
      <c r="B91" t="s">
        <v>22</v>
      </c>
      <c r="C91">
        <v>5863</v>
      </c>
      <c r="D91">
        <v>13</v>
      </c>
    </row>
    <row r="92" spans="1:4" x14ac:dyDescent="0.25">
      <c r="A92">
        <v>44773</v>
      </c>
      <c r="B92" t="s">
        <v>8</v>
      </c>
      <c r="C92">
        <v>14294</v>
      </c>
      <c r="D92">
        <v>116</v>
      </c>
    </row>
    <row r="93" spans="1:4" x14ac:dyDescent="0.25">
      <c r="A93">
        <v>44773</v>
      </c>
      <c r="B93" t="s">
        <v>29</v>
      </c>
      <c r="C93">
        <v>0</v>
      </c>
      <c r="D93">
        <v>25</v>
      </c>
    </row>
    <row r="94" spans="1:4" x14ac:dyDescent="0.25">
      <c r="A94">
        <v>44773</v>
      </c>
      <c r="B94" t="s">
        <v>24</v>
      </c>
      <c r="C94">
        <v>4719</v>
      </c>
      <c r="D94">
        <v>14</v>
      </c>
    </row>
    <row r="95" spans="1:4" x14ac:dyDescent="0.25">
      <c r="A95">
        <v>44773</v>
      </c>
      <c r="B95" t="s">
        <v>13</v>
      </c>
      <c r="C95">
        <v>8755</v>
      </c>
      <c r="D95">
        <v>78</v>
      </c>
    </row>
    <row r="96" spans="1:4" x14ac:dyDescent="0.25">
      <c r="A96">
        <v>44773</v>
      </c>
      <c r="B96" t="s">
        <v>22</v>
      </c>
      <c r="C96">
        <v>3955</v>
      </c>
      <c r="D96">
        <v>114</v>
      </c>
    </row>
    <row r="97" spans="1:4" x14ac:dyDescent="0.25">
      <c r="A97">
        <v>44804</v>
      </c>
      <c r="B97" t="s">
        <v>8</v>
      </c>
      <c r="C97">
        <v>8482</v>
      </c>
      <c r="D97">
        <v>83</v>
      </c>
    </row>
    <row r="98" spans="1:4" x14ac:dyDescent="0.25">
      <c r="A98">
        <v>44804</v>
      </c>
      <c r="B98" t="s">
        <v>29</v>
      </c>
      <c r="C98">
        <v>0</v>
      </c>
      <c r="D98">
        <v>69</v>
      </c>
    </row>
    <row r="99" spans="1:4" x14ac:dyDescent="0.25">
      <c r="A99">
        <v>44804</v>
      </c>
      <c r="B99" t="s">
        <v>24</v>
      </c>
      <c r="C99">
        <v>5115</v>
      </c>
      <c r="D99">
        <v>56</v>
      </c>
    </row>
    <row r="100" spans="1:4" x14ac:dyDescent="0.25">
      <c r="A100">
        <v>44804</v>
      </c>
      <c r="B100" t="s">
        <v>13</v>
      </c>
      <c r="C100">
        <v>10135</v>
      </c>
      <c r="D100">
        <v>12</v>
      </c>
    </row>
    <row r="101" spans="1:4" x14ac:dyDescent="0.25">
      <c r="A101">
        <v>44804</v>
      </c>
      <c r="B101" t="s">
        <v>22</v>
      </c>
      <c r="C101">
        <v>8944</v>
      </c>
      <c r="D101">
        <v>94</v>
      </c>
    </row>
    <row r="102" spans="1:4" x14ac:dyDescent="0.25">
      <c r="A102">
        <v>44834</v>
      </c>
      <c r="B102" t="s">
        <v>8</v>
      </c>
      <c r="C102">
        <v>14611</v>
      </c>
      <c r="D102">
        <v>19</v>
      </c>
    </row>
    <row r="103" spans="1:4" x14ac:dyDescent="0.25">
      <c r="A103">
        <v>44834</v>
      </c>
      <c r="B103" t="s">
        <v>29</v>
      </c>
      <c r="C103">
        <v>0</v>
      </c>
      <c r="D103">
        <v>79</v>
      </c>
    </row>
    <row r="104" spans="1:4" x14ac:dyDescent="0.25">
      <c r="A104">
        <v>44834</v>
      </c>
      <c r="B104" t="s">
        <v>24</v>
      </c>
      <c r="C104">
        <v>7716</v>
      </c>
      <c r="D104">
        <v>38</v>
      </c>
    </row>
    <row r="105" spans="1:4" x14ac:dyDescent="0.25">
      <c r="A105">
        <v>44834</v>
      </c>
      <c r="B105" t="s">
        <v>13</v>
      </c>
      <c r="C105">
        <v>10702</v>
      </c>
      <c r="D105">
        <v>8</v>
      </c>
    </row>
    <row r="106" spans="1:4" x14ac:dyDescent="0.25">
      <c r="A106">
        <v>44834</v>
      </c>
      <c r="B106" t="s">
        <v>22</v>
      </c>
      <c r="C106">
        <v>528</v>
      </c>
      <c r="D106">
        <v>48</v>
      </c>
    </row>
    <row r="107" spans="1:4" x14ac:dyDescent="0.25">
      <c r="A107">
        <v>44865</v>
      </c>
      <c r="B107" t="s">
        <v>8</v>
      </c>
      <c r="C107">
        <v>6904</v>
      </c>
      <c r="D107">
        <v>38</v>
      </c>
    </row>
    <row r="108" spans="1:4" x14ac:dyDescent="0.25">
      <c r="A108">
        <v>44865</v>
      </c>
      <c r="B108" t="s">
        <v>29</v>
      </c>
      <c r="C108">
        <v>0</v>
      </c>
      <c r="D108">
        <v>30</v>
      </c>
    </row>
    <row r="109" spans="1:4" x14ac:dyDescent="0.25">
      <c r="A109">
        <v>44865</v>
      </c>
      <c r="B109" t="s">
        <v>24</v>
      </c>
      <c r="C109">
        <v>5481</v>
      </c>
      <c r="D109">
        <v>118</v>
      </c>
    </row>
    <row r="110" spans="1:4" x14ac:dyDescent="0.25">
      <c r="A110">
        <v>44865</v>
      </c>
      <c r="B110" t="s">
        <v>13</v>
      </c>
      <c r="C110">
        <v>12529</v>
      </c>
      <c r="D110">
        <v>12</v>
      </c>
    </row>
    <row r="111" spans="1:4" x14ac:dyDescent="0.25">
      <c r="A111">
        <v>44865</v>
      </c>
      <c r="B111" t="s">
        <v>22</v>
      </c>
      <c r="C111">
        <v>2282</v>
      </c>
      <c r="D111">
        <v>31</v>
      </c>
    </row>
    <row r="112" spans="1:4" x14ac:dyDescent="0.25">
      <c r="A112">
        <v>44895</v>
      </c>
      <c r="B112" t="s">
        <v>8</v>
      </c>
      <c r="C112">
        <v>8963</v>
      </c>
      <c r="D112">
        <v>109</v>
      </c>
    </row>
    <row r="113" spans="1:4" x14ac:dyDescent="0.25">
      <c r="A113">
        <v>44895</v>
      </c>
      <c r="B113" t="s">
        <v>29</v>
      </c>
      <c r="C113">
        <v>0</v>
      </c>
      <c r="D113">
        <v>98</v>
      </c>
    </row>
    <row r="114" spans="1:4" x14ac:dyDescent="0.25">
      <c r="A114">
        <v>44895</v>
      </c>
      <c r="B114" t="s">
        <v>24</v>
      </c>
      <c r="C114">
        <v>5400</v>
      </c>
      <c r="D114">
        <v>101</v>
      </c>
    </row>
    <row r="115" spans="1:4" x14ac:dyDescent="0.25">
      <c r="A115">
        <v>44895</v>
      </c>
      <c r="B115" t="s">
        <v>13</v>
      </c>
      <c r="C115">
        <v>10868</v>
      </c>
      <c r="D115">
        <v>117</v>
      </c>
    </row>
    <row r="116" spans="1:4" x14ac:dyDescent="0.25">
      <c r="A116">
        <v>44895</v>
      </c>
      <c r="B116" t="s">
        <v>22</v>
      </c>
      <c r="C116">
        <v>1021</v>
      </c>
      <c r="D116">
        <v>35</v>
      </c>
    </row>
    <row r="117" spans="1:4" x14ac:dyDescent="0.25">
      <c r="A117">
        <v>44926</v>
      </c>
      <c r="B117" t="s">
        <v>8</v>
      </c>
      <c r="C117">
        <v>8086</v>
      </c>
      <c r="D117">
        <v>14</v>
      </c>
    </row>
    <row r="118" spans="1:4" x14ac:dyDescent="0.25">
      <c r="A118">
        <v>44926</v>
      </c>
      <c r="B118" t="s">
        <v>29</v>
      </c>
      <c r="C118">
        <v>0</v>
      </c>
      <c r="D118">
        <v>108</v>
      </c>
    </row>
    <row r="119" spans="1:4" x14ac:dyDescent="0.25">
      <c r="A119">
        <v>44926</v>
      </c>
      <c r="B119" t="s">
        <v>24</v>
      </c>
      <c r="C119">
        <v>9238</v>
      </c>
      <c r="D119">
        <v>120</v>
      </c>
    </row>
    <row r="120" spans="1:4" x14ac:dyDescent="0.25">
      <c r="A120">
        <v>44926</v>
      </c>
      <c r="B120" t="s">
        <v>13</v>
      </c>
      <c r="C120">
        <v>9994</v>
      </c>
      <c r="D120">
        <v>94</v>
      </c>
    </row>
    <row r="121" spans="1:4" x14ac:dyDescent="0.25">
      <c r="A121">
        <v>44926</v>
      </c>
      <c r="B121" t="s">
        <v>22</v>
      </c>
      <c r="C121">
        <v>13680</v>
      </c>
      <c r="D121">
        <v>102</v>
      </c>
    </row>
    <row r="122" spans="1:4" x14ac:dyDescent="0.25">
      <c r="A122">
        <v>44957</v>
      </c>
      <c r="B122" t="s">
        <v>8</v>
      </c>
      <c r="C122">
        <v>13229</v>
      </c>
      <c r="D122">
        <v>9</v>
      </c>
    </row>
    <row r="123" spans="1:4" x14ac:dyDescent="0.25">
      <c r="A123">
        <v>44957</v>
      </c>
      <c r="B123" t="s">
        <v>29</v>
      </c>
      <c r="C123">
        <v>0</v>
      </c>
      <c r="D123">
        <v>49</v>
      </c>
    </row>
    <row r="124" spans="1:4" x14ac:dyDescent="0.25">
      <c r="A124">
        <v>44957</v>
      </c>
      <c r="B124" t="s">
        <v>24</v>
      </c>
      <c r="C124">
        <v>1159</v>
      </c>
      <c r="D124">
        <v>58</v>
      </c>
    </row>
    <row r="125" spans="1:4" x14ac:dyDescent="0.25">
      <c r="A125">
        <v>44957</v>
      </c>
      <c r="B125" t="s">
        <v>13</v>
      </c>
      <c r="C125">
        <v>9800</v>
      </c>
      <c r="D125">
        <v>99</v>
      </c>
    </row>
    <row r="126" spans="1:4" x14ac:dyDescent="0.25">
      <c r="A126">
        <v>44957</v>
      </c>
      <c r="B126" t="s">
        <v>22</v>
      </c>
      <c r="C126">
        <v>10034</v>
      </c>
      <c r="D126">
        <v>15</v>
      </c>
    </row>
    <row r="127" spans="1:4" x14ac:dyDescent="0.25">
      <c r="A127">
        <v>44985</v>
      </c>
      <c r="B127" t="s">
        <v>8</v>
      </c>
      <c r="C127">
        <v>14541</v>
      </c>
      <c r="D127">
        <v>75</v>
      </c>
    </row>
    <row r="128" spans="1:4" x14ac:dyDescent="0.25">
      <c r="A128">
        <v>44985</v>
      </c>
      <c r="B128" t="s">
        <v>29</v>
      </c>
      <c r="C128">
        <v>0</v>
      </c>
      <c r="D128">
        <v>66</v>
      </c>
    </row>
    <row r="129" spans="1:4" x14ac:dyDescent="0.25">
      <c r="A129">
        <v>44985</v>
      </c>
      <c r="B129" t="s">
        <v>24</v>
      </c>
      <c r="C129">
        <v>2121</v>
      </c>
      <c r="D129">
        <v>39</v>
      </c>
    </row>
    <row r="130" spans="1:4" x14ac:dyDescent="0.25">
      <c r="A130">
        <v>44985</v>
      </c>
      <c r="B130" t="s">
        <v>13</v>
      </c>
      <c r="C130">
        <v>11851</v>
      </c>
      <c r="D130">
        <v>10</v>
      </c>
    </row>
    <row r="131" spans="1:4" x14ac:dyDescent="0.25">
      <c r="A131">
        <v>44985</v>
      </c>
      <c r="B131" t="s">
        <v>22</v>
      </c>
      <c r="C131">
        <v>1704</v>
      </c>
      <c r="D131">
        <v>9</v>
      </c>
    </row>
    <row r="132" spans="1:4" x14ac:dyDescent="0.25">
      <c r="A132">
        <v>45016</v>
      </c>
      <c r="B132" t="s">
        <v>8</v>
      </c>
      <c r="C132">
        <v>8136</v>
      </c>
      <c r="D132">
        <v>69</v>
      </c>
    </row>
    <row r="133" spans="1:4" x14ac:dyDescent="0.25">
      <c r="A133">
        <v>45016</v>
      </c>
      <c r="B133" t="s">
        <v>29</v>
      </c>
      <c r="C133">
        <v>0</v>
      </c>
      <c r="D133">
        <v>33</v>
      </c>
    </row>
    <row r="134" spans="1:4" x14ac:dyDescent="0.25">
      <c r="A134">
        <v>45016</v>
      </c>
      <c r="B134" t="s">
        <v>24</v>
      </c>
      <c r="C134">
        <v>10655</v>
      </c>
      <c r="D134">
        <v>49</v>
      </c>
    </row>
    <row r="135" spans="1:4" x14ac:dyDescent="0.25">
      <c r="A135">
        <v>45016</v>
      </c>
      <c r="B135" t="s">
        <v>13</v>
      </c>
      <c r="C135">
        <v>7069</v>
      </c>
      <c r="D135">
        <v>66</v>
      </c>
    </row>
    <row r="136" spans="1:4" x14ac:dyDescent="0.25">
      <c r="A136">
        <v>45016</v>
      </c>
      <c r="B136" t="s">
        <v>22</v>
      </c>
      <c r="C136">
        <v>4971</v>
      </c>
      <c r="D136">
        <v>105</v>
      </c>
    </row>
    <row r="137" spans="1:4" x14ac:dyDescent="0.25">
      <c r="A137">
        <v>45046</v>
      </c>
      <c r="B137" t="s">
        <v>8</v>
      </c>
      <c r="C137">
        <v>13923</v>
      </c>
      <c r="D137">
        <v>117</v>
      </c>
    </row>
    <row r="138" spans="1:4" x14ac:dyDescent="0.25">
      <c r="A138">
        <v>45046</v>
      </c>
      <c r="B138" t="s">
        <v>29</v>
      </c>
      <c r="C138">
        <v>0</v>
      </c>
      <c r="D138">
        <v>34</v>
      </c>
    </row>
    <row r="139" spans="1:4" x14ac:dyDescent="0.25">
      <c r="A139">
        <v>45046</v>
      </c>
      <c r="B139" t="s">
        <v>24</v>
      </c>
      <c r="C139">
        <v>351</v>
      </c>
      <c r="D139">
        <v>12</v>
      </c>
    </row>
    <row r="140" spans="1:4" x14ac:dyDescent="0.25">
      <c r="A140">
        <v>45046</v>
      </c>
      <c r="B140" t="s">
        <v>13</v>
      </c>
      <c r="C140">
        <v>431</v>
      </c>
      <c r="D140">
        <v>104</v>
      </c>
    </row>
    <row r="141" spans="1:4" x14ac:dyDescent="0.25">
      <c r="A141">
        <v>45046</v>
      </c>
      <c r="B141" t="s">
        <v>22</v>
      </c>
      <c r="C141">
        <v>12809</v>
      </c>
      <c r="D141">
        <v>108</v>
      </c>
    </row>
    <row r="142" spans="1:4" x14ac:dyDescent="0.25">
      <c r="A142">
        <v>45077</v>
      </c>
      <c r="B142" t="s">
        <v>8</v>
      </c>
      <c r="C142">
        <v>3214</v>
      </c>
      <c r="D142">
        <v>73</v>
      </c>
    </row>
    <row r="143" spans="1:4" x14ac:dyDescent="0.25">
      <c r="A143">
        <v>45077</v>
      </c>
      <c r="B143" t="s">
        <v>29</v>
      </c>
      <c r="C143">
        <v>0</v>
      </c>
      <c r="D143">
        <v>82</v>
      </c>
    </row>
    <row r="144" spans="1:4" x14ac:dyDescent="0.25">
      <c r="A144">
        <v>45077</v>
      </c>
      <c r="B144" t="s">
        <v>24</v>
      </c>
      <c r="C144">
        <v>14095</v>
      </c>
      <c r="D144">
        <v>53</v>
      </c>
    </row>
    <row r="145" spans="1:4" x14ac:dyDescent="0.25">
      <c r="A145">
        <v>45077</v>
      </c>
      <c r="B145" t="s">
        <v>13</v>
      </c>
      <c r="C145">
        <v>11172</v>
      </c>
      <c r="D145">
        <v>92</v>
      </c>
    </row>
    <row r="146" spans="1:4" x14ac:dyDescent="0.25">
      <c r="A146">
        <v>45077</v>
      </c>
      <c r="B146" t="s">
        <v>22</v>
      </c>
      <c r="C146">
        <v>12090</v>
      </c>
      <c r="D146">
        <v>7</v>
      </c>
    </row>
    <row r="147" spans="1:4" x14ac:dyDescent="0.25">
      <c r="A147">
        <v>45107</v>
      </c>
      <c r="B147" t="s">
        <v>8</v>
      </c>
      <c r="C147">
        <v>9052</v>
      </c>
      <c r="D147">
        <v>66</v>
      </c>
    </row>
    <row r="148" spans="1:4" x14ac:dyDescent="0.25">
      <c r="A148">
        <v>45107</v>
      </c>
      <c r="B148" t="s">
        <v>29</v>
      </c>
      <c r="C148">
        <v>0</v>
      </c>
      <c r="D148">
        <v>11</v>
      </c>
    </row>
    <row r="149" spans="1:4" x14ac:dyDescent="0.25">
      <c r="A149">
        <v>45107</v>
      </c>
      <c r="B149" t="s">
        <v>24</v>
      </c>
      <c r="C149">
        <v>6342</v>
      </c>
      <c r="D149">
        <v>103</v>
      </c>
    </row>
    <row r="150" spans="1:4" x14ac:dyDescent="0.25">
      <c r="A150">
        <v>45107</v>
      </c>
      <c r="B150" t="s">
        <v>13</v>
      </c>
      <c r="C150">
        <v>6180</v>
      </c>
      <c r="D150">
        <v>94</v>
      </c>
    </row>
    <row r="151" spans="1:4" x14ac:dyDescent="0.25">
      <c r="A151">
        <v>45107</v>
      </c>
      <c r="B151" t="s">
        <v>22</v>
      </c>
      <c r="C151">
        <v>2051</v>
      </c>
      <c r="D151">
        <v>60</v>
      </c>
    </row>
    <row r="152" spans="1:4" x14ac:dyDescent="0.25">
      <c r="A152">
        <v>45138</v>
      </c>
      <c r="B152" t="s">
        <v>8</v>
      </c>
      <c r="C152">
        <v>11490</v>
      </c>
      <c r="D152">
        <v>59</v>
      </c>
    </row>
    <row r="153" spans="1:4" x14ac:dyDescent="0.25">
      <c r="A153">
        <v>45138</v>
      </c>
      <c r="B153" t="s">
        <v>29</v>
      </c>
      <c r="C153">
        <v>0</v>
      </c>
      <c r="D153">
        <v>75</v>
      </c>
    </row>
    <row r="154" spans="1:4" x14ac:dyDescent="0.25">
      <c r="A154">
        <v>45138</v>
      </c>
      <c r="B154" t="s">
        <v>24</v>
      </c>
      <c r="C154">
        <v>2257</v>
      </c>
      <c r="D154">
        <v>19</v>
      </c>
    </row>
    <row r="155" spans="1:4" x14ac:dyDescent="0.25">
      <c r="A155">
        <v>45138</v>
      </c>
      <c r="B155" t="s">
        <v>13</v>
      </c>
      <c r="C155">
        <v>7175</v>
      </c>
      <c r="D155">
        <v>20</v>
      </c>
    </row>
    <row r="156" spans="1:4" x14ac:dyDescent="0.25">
      <c r="A156">
        <v>45138</v>
      </c>
      <c r="B156" t="s">
        <v>22</v>
      </c>
      <c r="C156">
        <v>14698</v>
      </c>
      <c r="D156">
        <v>83</v>
      </c>
    </row>
    <row r="157" spans="1:4" x14ac:dyDescent="0.25">
      <c r="A157">
        <v>45169</v>
      </c>
      <c r="B157" t="s">
        <v>8</v>
      </c>
      <c r="C157">
        <v>14803</v>
      </c>
      <c r="D157">
        <v>52</v>
      </c>
    </row>
    <row r="158" spans="1:4" x14ac:dyDescent="0.25">
      <c r="A158">
        <v>45169</v>
      </c>
      <c r="B158" t="s">
        <v>29</v>
      </c>
      <c r="C158">
        <v>0</v>
      </c>
      <c r="D158">
        <v>50</v>
      </c>
    </row>
    <row r="159" spans="1:4" x14ac:dyDescent="0.25">
      <c r="A159">
        <v>45169</v>
      </c>
      <c r="B159" t="s">
        <v>24</v>
      </c>
      <c r="C159">
        <v>3172</v>
      </c>
      <c r="D159">
        <v>48</v>
      </c>
    </row>
    <row r="160" spans="1:4" x14ac:dyDescent="0.25">
      <c r="A160">
        <v>45169</v>
      </c>
      <c r="B160" t="s">
        <v>13</v>
      </c>
      <c r="C160">
        <v>7152</v>
      </c>
      <c r="D160">
        <v>12</v>
      </c>
    </row>
    <row r="161" spans="1:4" x14ac:dyDescent="0.25">
      <c r="A161">
        <v>45169</v>
      </c>
      <c r="B161" t="s">
        <v>22</v>
      </c>
      <c r="C161">
        <v>3902</v>
      </c>
      <c r="D161">
        <v>34</v>
      </c>
    </row>
    <row r="162" spans="1:4" x14ac:dyDescent="0.25">
      <c r="A162">
        <v>45199</v>
      </c>
      <c r="B162" t="s">
        <v>8</v>
      </c>
      <c r="C162">
        <v>1507</v>
      </c>
      <c r="D162">
        <v>80</v>
      </c>
    </row>
    <row r="163" spans="1:4" x14ac:dyDescent="0.25">
      <c r="A163">
        <v>45199</v>
      </c>
      <c r="B163" t="s">
        <v>29</v>
      </c>
      <c r="C163">
        <v>0</v>
      </c>
      <c r="D163">
        <v>6</v>
      </c>
    </row>
    <row r="164" spans="1:4" x14ac:dyDescent="0.25">
      <c r="A164">
        <v>45199</v>
      </c>
      <c r="B164" t="s">
        <v>24</v>
      </c>
      <c r="C164">
        <v>3721</v>
      </c>
      <c r="D164">
        <v>57</v>
      </c>
    </row>
    <row r="165" spans="1:4" x14ac:dyDescent="0.25">
      <c r="A165">
        <v>45199</v>
      </c>
      <c r="B165" t="s">
        <v>13</v>
      </c>
      <c r="C165">
        <v>12246</v>
      </c>
      <c r="D165">
        <v>101</v>
      </c>
    </row>
    <row r="166" spans="1:4" x14ac:dyDescent="0.25">
      <c r="A166">
        <v>45199</v>
      </c>
      <c r="B166" t="s">
        <v>22</v>
      </c>
      <c r="C166">
        <v>14554</v>
      </c>
      <c r="D166">
        <v>108</v>
      </c>
    </row>
    <row r="167" spans="1:4" x14ac:dyDescent="0.25">
      <c r="A167">
        <v>45230</v>
      </c>
      <c r="B167" t="s">
        <v>8</v>
      </c>
      <c r="C167">
        <v>12995</v>
      </c>
      <c r="D167">
        <v>73</v>
      </c>
    </row>
    <row r="168" spans="1:4" x14ac:dyDescent="0.25">
      <c r="A168">
        <v>45230</v>
      </c>
      <c r="B168" t="s">
        <v>29</v>
      </c>
      <c r="C168">
        <v>0</v>
      </c>
      <c r="D168">
        <v>77</v>
      </c>
    </row>
    <row r="169" spans="1:4" x14ac:dyDescent="0.25">
      <c r="A169">
        <v>45230</v>
      </c>
      <c r="B169" t="s">
        <v>24</v>
      </c>
      <c r="C169">
        <v>750</v>
      </c>
      <c r="D169">
        <v>107</v>
      </c>
    </row>
    <row r="170" spans="1:4" x14ac:dyDescent="0.25">
      <c r="A170">
        <v>45230</v>
      </c>
      <c r="B170" t="s">
        <v>13</v>
      </c>
      <c r="C170">
        <v>244</v>
      </c>
      <c r="D170">
        <v>116</v>
      </c>
    </row>
    <row r="171" spans="1:4" x14ac:dyDescent="0.25">
      <c r="A171">
        <v>45230</v>
      </c>
      <c r="B171" t="s">
        <v>22</v>
      </c>
      <c r="C171">
        <v>11793</v>
      </c>
      <c r="D171">
        <v>36</v>
      </c>
    </row>
    <row r="172" spans="1:4" x14ac:dyDescent="0.25">
      <c r="A172">
        <v>45260</v>
      </c>
      <c r="B172" t="s">
        <v>8</v>
      </c>
      <c r="C172">
        <v>13313</v>
      </c>
      <c r="D172">
        <v>12</v>
      </c>
    </row>
    <row r="173" spans="1:4" x14ac:dyDescent="0.25">
      <c r="A173">
        <v>45260</v>
      </c>
      <c r="B173" t="s">
        <v>29</v>
      </c>
      <c r="C173">
        <v>0</v>
      </c>
      <c r="D173">
        <v>14</v>
      </c>
    </row>
    <row r="174" spans="1:4" x14ac:dyDescent="0.25">
      <c r="A174">
        <v>45260</v>
      </c>
      <c r="B174" t="s">
        <v>24</v>
      </c>
      <c r="C174">
        <v>928</v>
      </c>
      <c r="D174">
        <v>21</v>
      </c>
    </row>
    <row r="175" spans="1:4" x14ac:dyDescent="0.25">
      <c r="A175">
        <v>45260</v>
      </c>
      <c r="B175" t="s">
        <v>13</v>
      </c>
      <c r="C175">
        <v>7185</v>
      </c>
      <c r="D175">
        <v>28</v>
      </c>
    </row>
    <row r="176" spans="1:4" x14ac:dyDescent="0.25">
      <c r="A176">
        <v>45260</v>
      </c>
      <c r="B176" t="s">
        <v>22</v>
      </c>
      <c r="C176">
        <v>4630</v>
      </c>
      <c r="D176">
        <v>10</v>
      </c>
    </row>
    <row r="177" spans="1:4" x14ac:dyDescent="0.25">
      <c r="A177">
        <v>45291</v>
      </c>
      <c r="B177" t="s">
        <v>8</v>
      </c>
      <c r="C177">
        <v>5146</v>
      </c>
      <c r="D177">
        <v>49</v>
      </c>
    </row>
    <row r="178" spans="1:4" x14ac:dyDescent="0.25">
      <c r="A178">
        <v>45291</v>
      </c>
      <c r="B178" t="s">
        <v>29</v>
      </c>
      <c r="C178">
        <v>0</v>
      </c>
      <c r="D178">
        <v>82</v>
      </c>
    </row>
    <row r="179" spans="1:4" x14ac:dyDescent="0.25">
      <c r="A179">
        <v>45291</v>
      </c>
      <c r="B179" t="s">
        <v>24</v>
      </c>
      <c r="C179">
        <v>10734</v>
      </c>
      <c r="D179">
        <v>118</v>
      </c>
    </row>
    <row r="180" spans="1:4" x14ac:dyDescent="0.25">
      <c r="A180">
        <v>45291</v>
      </c>
      <c r="B180" t="s">
        <v>13</v>
      </c>
      <c r="C180">
        <v>4001</v>
      </c>
      <c r="D180">
        <v>42</v>
      </c>
    </row>
    <row r="181" spans="1:4" x14ac:dyDescent="0.25">
      <c r="A181">
        <v>45291</v>
      </c>
      <c r="B181" t="s">
        <v>22</v>
      </c>
      <c r="C181">
        <v>2125</v>
      </c>
      <c r="D181">
        <v>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539F-85F2-49D9-A736-30D3F08EC5D1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5D63-3342-4CBB-BB05-65883BC6DE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2793-29CD-4FD6-A6AC-6976F5637F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D955-4C8F-4E69-9416-ACED8B9B75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KPI_Engine</vt:lpstr>
      <vt:lpstr>Customers</vt:lpstr>
      <vt:lpstr>Subscriptions</vt:lpstr>
      <vt:lpstr>Invoices</vt:lpstr>
      <vt:lpstr>Marketing</vt:lpstr>
      <vt:lpstr>Parameters</vt:lpstr>
      <vt:lpstr>Monthly_KPIs</vt:lpstr>
      <vt:lpstr>Cohorts</vt:lpstr>
      <vt:lpstr>Segmentation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 This L</dc:creator>
  <cp:lastModifiedBy>Hold This L</cp:lastModifiedBy>
  <cp:lastPrinted>2025-12-07T16:14:07Z</cp:lastPrinted>
  <dcterms:created xsi:type="dcterms:W3CDTF">2025-12-01T23:52:59Z</dcterms:created>
  <dcterms:modified xsi:type="dcterms:W3CDTF">2025-12-07T16:43:56Z</dcterms:modified>
</cp:coreProperties>
</file>